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/>
  <mc:AlternateContent xmlns:mc="http://schemas.openxmlformats.org/markup-compatibility/2006">
    <mc:Choice Requires="x15">
      <x15ac:absPath xmlns:x15ac="http://schemas.microsoft.com/office/spreadsheetml/2010/11/ac" url="\\adb.intra.admin.ch\BFS$\Archive\IOR\GEWO\242_GWR\2_Revision-Weiterentwicklung\22_Projekte\06_Extension\08_Monitoring\Files_housing_stat_extension\Listes_cantons\"/>
    </mc:Choice>
  </mc:AlternateContent>
  <xr:revisionPtr revIDLastSave="0" documentId="13_ncr:1_{1A5F86B7-4723-414F-BE24-53559D229324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Caractères" sheetId="2" r:id="rId1"/>
    <sheet name="Cantons" sheetId="3" r:id="rId2"/>
    <sheet name="Communes" sheetId="4" r:id="rId3"/>
    <sheet name="Liste 1" sheetId="5" r:id="rId4"/>
    <sheet name="Liste 2" sheetId="6" r:id="rId5"/>
    <sheet name="Liste 3" sheetId="7" r:id="rId6"/>
    <sheet name="Liste 4" sheetId="8" r:id="rId7"/>
    <sheet name="Liste 5" sheetId="9" r:id="rId8"/>
    <sheet name="Liste 6" sheetId="10" r:id="rId9"/>
  </sheets>
  <definedNames>
    <definedName name="_xlnm._FilterDatabase" localSheetId="2" hidden="1">Communes!$A$5:$BC$5</definedName>
    <definedName name="_xlnm._FilterDatabase" localSheetId="3" hidden="1">'Liste 1'!$A$5:$T$5</definedName>
    <definedName name="_xlnm._FilterDatabase" localSheetId="4" hidden="1">'Liste 2'!$A$6:$Q$6</definedName>
    <definedName name="_xlnm._FilterDatabase" localSheetId="5" hidden="1">'Liste 3'!$A$5:$Y$5</definedName>
    <definedName name="_xlnm._FilterDatabase" localSheetId="6" hidden="1">'Liste 4'!$A$5:$X$5</definedName>
    <definedName name="_xlnm._FilterDatabase" localSheetId="7">'Liste 5'!$A$5:$L$5</definedName>
    <definedName name="_xlnm._FilterDatabase" localSheetId="8">'Liste 6'!$A$5:$L$5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7" i="4" l="1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</calcChain>
</file>

<file path=xl/sharedStrings.xml><?xml version="1.0" encoding="utf-8"?>
<sst xmlns="http://schemas.openxmlformats.org/spreadsheetml/2006/main" count="81619" uniqueCount="32105">
  <si>
    <t>Liste</t>
  </si>
  <si>
    <t>Nom</t>
  </si>
  <si>
    <t>Description</t>
  </si>
  <si>
    <t>Name</t>
  </si>
  <si>
    <t>Liste 1</t>
  </si>
  <si>
    <t>Bâtiments sans coordonnées</t>
  </si>
  <si>
    <t>Bâtiments existants dans le RegBL sans coordonnées de bâtiment (sans les habitations provisoires)</t>
  </si>
  <si>
    <t>Liste 2</t>
  </si>
  <si>
    <t>Coordonnées en-dehors de la commune</t>
  </si>
  <si>
    <t>Bâtiments dont les coordonnées se situent en dehors des limites de la commune indiquée</t>
  </si>
  <si>
    <t>Liste 3</t>
  </si>
  <si>
    <t>Divergences de NPA</t>
  </si>
  <si>
    <t>Incohérences entre les NPA issus du RegBL et ceux de la MO</t>
  </si>
  <si>
    <t>Liste 4</t>
  </si>
  <si>
    <t>Doublets d'adresses</t>
  </si>
  <si>
    <t>Entrées des bâtiments existants dans le RegBL ayant une adresse non univoques (sans les habitations provisoires)</t>
  </si>
  <si>
    <t>Liste 5</t>
  </si>
  <si>
    <t>Définition du bâtiment</t>
  </si>
  <si>
    <t>Incohérences dans la définition du bâtiment entre la MO et le RegBL</t>
  </si>
  <si>
    <t>Liste 6</t>
  </si>
  <si>
    <t>Catégorie du bâtiment</t>
  </si>
  <si>
    <t>Incohérences entre la catégorie du bâtiment (GKAT) du RegBL et la couche d'information de la MO</t>
  </si>
  <si>
    <t>Caractère</t>
  </si>
  <si>
    <t>KT</t>
  </si>
  <si>
    <t>Canton</t>
  </si>
  <si>
    <t>Kanton</t>
  </si>
  <si>
    <t>GDENR</t>
  </si>
  <si>
    <t>Numéro OFS de la commune</t>
  </si>
  <si>
    <t>GDENAME</t>
  </si>
  <si>
    <t>Nom de la commune</t>
  </si>
  <si>
    <t>EGID</t>
  </si>
  <si>
    <t>Identificateur fédéral de bâtiment</t>
  </si>
  <si>
    <t>EDID</t>
  </si>
  <si>
    <t>Identificateur fédéral de l'entrée</t>
  </si>
  <si>
    <t>GKAT</t>
  </si>
  <si>
    <t>Catégorie de bâtiment</t>
  </si>
  <si>
    <t>GKLAS</t>
  </si>
  <si>
    <t>Classe de bâtiment</t>
  </si>
  <si>
    <t>GBAUJ</t>
  </si>
  <si>
    <t>Année de construction du bâtiment</t>
  </si>
  <si>
    <t>GPLAUS</t>
  </si>
  <si>
    <t>Statut de plausibilité</t>
  </si>
  <si>
    <t>GSTAT</t>
  </si>
  <si>
    <t>Statut du bâtiment</t>
  </si>
  <si>
    <t>ESTRID</t>
  </si>
  <si>
    <t>Identificateur fédéral de rue</t>
  </si>
  <si>
    <t>STRNAME</t>
  </si>
  <si>
    <t>Désignation de rue</t>
  </si>
  <si>
    <t>DEINR</t>
  </si>
  <si>
    <t>Numéro d'entrée du bâtiment</t>
  </si>
  <si>
    <t>PLZ4</t>
  </si>
  <si>
    <t>Numéro postal d'acheminement</t>
  </si>
  <si>
    <t>PLZZ</t>
  </si>
  <si>
    <t>Chiffres supplémentaires du NPA</t>
  </si>
  <si>
    <t>PLZNAME</t>
  </si>
  <si>
    <t>Nom de la localité</t>
  </si>
  <si>
    <t>PLZ6</t>
  </si>
  <si>
    <t>NPA (y compris chiffre complémentaire)</t>
  </si>
  <si>
    <t>DKODE</t>
  </si>
  <si>
    <t>Coordonnée E de l'entrée</t>
  </si>
  <si>
    <t>DKODN</t>
  </si>
  <si>
    <t>Coordonnée N de l'entrée</t>
  </si>
  <si>
    <t>DPLAUS</t>
  </si>
  <si>
    <t>GBEZ</t>
  </si>
  <si>
    <t>Nom du bâtiment</t>
  </si>
  <si>
    <t>GKODE</t>
  </si>
  <si>
    <t>Coordonnée E du bâtiment</t>
  </si>
  <si>
    <t>GKODN</t>
  </si>
  <si>
    <t>Coordonnée N du bâtiment</t>
  </si>
  <si>
    <t>GKSCE</t>
  </si>
  <si>
    <t>Provenance des coordonnées</t>
  </si>
  <si>
    <t>GEBNR</t>
  </si>
  <si>
    <t>Numéro officiel de bâtiment</t>
  </si>
  <si>
    <t>GPARZ</t>
  </si>
  <si>
    <t>Numéro de parcelle</t>
  </si>
  <si>
    <t>GGBKR</t>
  </si>
  <si>
    <t>Numéro de secteur du registre foncier</t>
  </si>
  <si>
    <t>GEGRID</t>
  </si>
  <si>
    <t>Identificateur fédéral de parcelle</t>
  </si>
  <si>
    <t>PLZ4_AV</t>
  </si>
  <si>
    <t>Numéro postal d'acheminement MO</t>
  </si>
  <si>
    <t>PLZNAME_AV</t>
  </si>
  <si>
    <t>Nom de la localité MO</t>
  </si>
  <si>
    <t>PLZ6_AV</t>
  </si>
  <si>
    <t>NPA (y compris chiffre complémentaire) MO</t>
  </si>
  <si>
    <t>BUR / REE</t>
  </si>
  <si>
    <t>L'EGID-EDID est utilisé dans le registre des entreprises et des établissements (REE)</t>
  </si>
  <si>
    <t>Canton où est située la coordonnée</t>
  </si>
  <si>
    <t>BFSNr</t>
  </si>
  <si>
    <t>Numéro OFS de la commune où est située la coordonnée</t>
  </si>
  <si>
    <t>Nom de la commune où est située la coordonnée</t>
  </si>
  <si>
    <t>AV_SOURCE</t>
  </si>
  <si>
    <t>Couche d'information de la MO</t>
  </si>
  <si>
    <t>ISSUE_CATEGORY</t>
  </si>
  <si>
    <t>Catégorie de l’erreur selon l'outil de comparaison des données de swisstopo</t>
  </si>
  <si>
    <t>ISSUES</t>
  </si>
  <si>
    <t>Description de l’erreur selon l'outil de comparaison des données de swisstopo</t>
  </si>
  <si>
    <t>Bâtiments sans usage d'habitation (GKAT 1060) dans le RegBL</t>
  </si>
  <si>
    <t>Tous les bâtiments</t>
  </si>
  <si>
    <t>Bâtiments avec GAREA &gt; 30</t>
  </si>
  <si>
    <t>Bâtiments*</t>
  </si>
  <si>
    <t>Entrées*</t>
  </si>
  <si>
    <t>Liste 1 - Bâtiments sans coordonnées</t>
  </si>
  <si>
    <t>Liste 2 - Coordonnées en-dehors de la commune</t>
  </si>
  <si>
    <t>Liste 3 - Divergences NPA</t>
  </si>
  <si>
    <t>Liste 4 - Doublets d'adresses</t>
  </si>
  <si>
    <t>Liste 5 - Définition du bâtiment</t>
  </si>
  <si>
    <t>Liste 6 - Catégorie du bâtiment</t>
  </si>
  <si>
    <r>
      <t>Extension RegBL</t>
    </r>
    <r>
      <rPr>
        <sz val="10"/>
        <color theme="1"/>
        <rFont val="Calibri"/>
        <family val="2"/>
        <scheme val="minor"/>
      </rPr>
      <t xml:space="preserve">
(communes validées)</t>
    </r>
  </si>
  <si>
    <t>Bâtiments manquants*</t>
  </si>
  <si>
    <t>Nombre</t>
  </si>
  <si>
    <t>avec GKLAS</t>
  </si>
  <si>
    <t>avec GBAUP</t>
  </si>
  <si>
    <t>Argovie</t>
  </si>
  <si>
    <t>AG</t>
  </si>
  <si>
    <t>Appenzell Rhodes-Int.</t>
  </si>
  <si>
    <t>AI</t>
  </si>
  <si>
    <t>Appenzell Rhodes-Ext.</t>
  </si>
  <si>
    <t>AR</t>
  </si>
  <si>
    <t>Berne</t>
  </si>
  <si>
    <t>BE</t>
  </si>
  <si>
    <t>Bâle-Campagne</t>
  </si>
  <si>
    <t>BL</t>
  </si>
  <si>
    <t>Bâle-Ville</t>
  </si>
  <si>
    <t>BS</t>
  </si>
  <si>
    <t xml:space="preserve">Fribourg </t>
  </si>
  <si>
    <t>FR</t>
  </si>
  <si>
    <t>Genève</t>
  </si>
  <si>
    <t>GE</t>
  </si>
  <si>
    <t>Glaris</t>
  </si>
  <si>
    <t>GL</t>
  </si>
  <si>
    <t>Grisons</t>
  </si>
  <si>
    <t>GR</t>
  </si>
  <si>
    <t>Jura</t>
  </si>
  <si>
    <t>JU</t>
  </si>
  <si>
    <t>Lucerne</t>
  </si>
  <si>
    <t>LU</t>
  </si>
  <si>
    <t>Neuchâtel</t>
  </si>
  <si>
    <t>NE</t>
  </si>
  <si>
    <t>Nidwald</t>
  </si>
  <si>
    <t>NW</t>
  </si>
  <si>
    <t>Obwald</t>
  </si>
  <si>
    <t>OW</t>
  </si>
  <si>
    <t>Saint-Gall</t>
  </si>
  <si>
    <t>SG</t>
  </si>
  <si>
    <t>Schaffhouse</t>
  </si>
  <si>
    <t>SH</t>
  </si>
  <si>
    <t>Soleure</t>
  </si>
  <si>
    <t>SO</t>
  </si>
  <si>
    <t>Schwytz</t>
  </si>
  <si>
    <t>SZ</t>
  </si>
  <si>
    <t>Thurgovie</t>
  </si>
  <si>
    <t>TG</t>
  </si>
  <si>
    <t>Tessin</t>
  </si>
  <si>
    <t>TI</t>
  </si>
  <si>
    <t>Uri</t>
  </si>
  <si>
    <t>UR</t>
  </si>
  <si>
    <t>Vaud</t>
  </si>
  <si>
    <t>VD</t>
  </si>
  <si>
    <t>Valais</t>
  </si>
  <si>
    <t>VS</t>
  </si>
  <si>
    <t>Zoug</t>
  </si>
  <si>
    <t>ZG</t>
  </si>
  <si>
    <t>Zurich</t>
  </si>
  <si>
    <t>ZH</t>
  </si>
  <si>
    <t>Suisse</t>
  </si>
  <si>
    <t>* nombre de "issue 22" selon tool de swisstopo</t>
  </si>
  <si>
    <t>* sans habitations provisoires</t>
  </si>
  <si>
    <t>Concept de mise en œuvre OFS</t>
  </si>
  <si>
    <t>Explicatif sur la manière de traiter les incohérences</t>
  </si>
  <si>
    <t>Communes où l'extension du RegBL est terminée</t>
  </si>
  <si>
    <t>Bâtiments sans usage d'habitation (GKAT 1060)</t>
  </si>
  <si>
    <t>Nr-OFS</t>
  </si>
  <si>
    <t>Commune</t>
  </si>
  <si>
    <t>Bâtiments</t>
  </si>
  <si>
    <t>Entrées</t>
  </si>
  <si>
    <t>KML building</t>
  </si>
  <si>
    <t>Bâtiments manquants (issue 22)</t>
  </si>
  <si>
    <t>Liste 3 - Divergences
de NPA</t>
  </si>
  <si>
    <t>Liste 6 - Catégorie de bâtiment</t>
  </si>
  <si>
    <t>Total
Listes 1-6</t>
  </si>
  <si>
    <t>Numero</t>
  </si>
  <si>
    <t>avec GKLAS
[%]</t>
  </si>
  <si>
    <t>avec GBAUP
[%]</t>
  </si>
  <si>
    <t>avec GKLAS + GBAUP</t>
  </si>
  <si>
    <t>avec GKLAS + GBAUP [%]</t>
  </si>
  <si>
    <t>Le Châtelard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</si>
  <si>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</si>
  <si>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</si>
  <si>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</si>
  <si>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</si>
  <si>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</si>
  <si>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</si>
  <si>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</si>
  <si>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</si>
  <si>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</si>
  <si>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</si>
  <si>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</si>
  <si>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</si>
  <si>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Bourg-Saint-Pierre</t>
  </si>
  <si>
    <t>Liddes</t>
  </si>
  <si>
    <t>Orsières</t>
  </si>
  <si>
    <t>Sembrancher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</si>
  <si>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</si>
  <si>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</si>
  <si>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</si>
  <si>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</si>
  <si>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</si>
  <si>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</si>
  <si>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</si>
  <si>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</si>
  <si>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</si>
  <si>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</si>
  <si>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</si>
  <si>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</si>
  <si>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</si>
  <si>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</si>
  <si>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</si>
  <si>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</si>
  <si>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</si>
  <si>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</si>
  <si>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</si>
  <si>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</si>
  <si>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</si>
  <si>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</si>
  <si>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</si>
  <si>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</si>
  <si>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</si>
  <si>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</si>
  <si>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</si>
  <si>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</si>
  <si>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</si>
  <si>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</si>
  <si>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</si>
  <si>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</si>
  <si>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</si>
  <si>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</si>
  <si>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</si>
  <si>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</si>
  <si>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</si>
  <si>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</si>
  <si>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</si>
  <si>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</si>
  <si>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</si>
  <si>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</si>
  <si>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</si>
  <si>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</si>
  <si>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</si>
  <si>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</si>
  <si>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</si>
  <si>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</si>
  <si>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</si>
  <si>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</si>
  <si>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</si>
  <si>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</si>
  <si>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</si>
  <si>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</si>
  <si>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</si>
  <si>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</si>
  <si>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</si>
  <si>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</si>
  <si>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</si>
  <si>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</si>
  <si>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</si>
  <si>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</si>
  <si>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</si>
  <si>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</si>
  <si>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</si>
  <si>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</si>
  <si>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</si>
  <si>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</si>
  <si>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</si>
  <si>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</si>
  <si>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</si>
  <si>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</si>
  <si>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</si>
  <si>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</si>
  <si>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</si>
  <si>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</si>
  <si>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</si>
  <si>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Saint-Léonard</t>
  </si>
  <si>
    <t>Sierre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</si>
  <si>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</si>
  <si>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</si>
  <si>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</si>
  <si>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</si>
  <si>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</si>
  <si>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</si>
  <si>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</si>
  <si>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</si>
  <si>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</si>
  <si>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</si>
  <si>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</si>
  <si>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</si>
  <si>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</si>
  <si>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</si>
  <si>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</si>
  <si>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</si>
  <si>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</si>
  <si>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</si>
  <si>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</si>
  <si>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</si>
  <si>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</si>
  <si>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</si>
  <si>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</si>
  <si>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</si>
  <si>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</si>
  <si>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</si>
  <si>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</si>
  <si>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Dorf</t>
  </si>
  <si>
    <t>47</t>
  </si>
  <si>
    <t>149</t>
  </si>
  <si>
    <t>17</t>
  </si>
  <si>
    <t>22</t>
  </si>
  <si>
    <t>Données RegBL</t>
  </si>
  <si>
    <t>Position géographique</t>
  </si>
  <si>
    <t>Adresse</t>
  </si>
  <si>
    <t>654</t>
  </si>
  <si>
    <t>Données MO</t>
  </si>
  <si>
    <t>16</t>
  </si>
  <si>
    <t>nein / non</t>
  </si>
  <si>
    <t>14</t>
  </si>
  <si>
    <t>67</t>
  </si>
  <si>
    <t>3106</t>
  </si>
  <si>
    <t>EGRID</t>
  </si>
  <si>
    <t>117</t>
  </si>
  <si>
    <t>GKODE-N</t>
  </si>
  <si>
    <t>LINK</t>
  </si>
  <si>
    <t>Several possible GWR buildings for one AV footprint</t>
  </si>
  <si>
    <t>Incohérences dans la catégorie du bâtiment entre la MO et le RegBL</t>
  </si>
  <si>
    <t>Linked, category mismatches</t>
  </si>
  <si>
    <t>Visualiser les incohérences de NPA sur le géoportail</t>
  </si>
  <si>
    <t>Caractère GKAT (Catégorie de bâtiment) dans le Catalogue des caractères</t>
  </si>
  <si>
    <t>Alphütte</t>
  </si>
  <si>
    <t>10</t>
  </si>
  <si>
    <t>19</t>
  </si>
  <si>
    <t>1</t>
  </si>
  <si>
    <t>Rue du Village</t>
  </si>
  <si>
    <t>10050</t>
  </si>
  <si>
    <t>Sunnegga</t>
  </si>
  <si>
    <t>Art.2749</t>
  </si>
  <si>
    <t>Kantonsstrasse</t>
  </si>
  <si>
    <t>Gamsen</t>
  </si>
  <si>
    <t>Glis</t>
  </si>
  <si>
    <t>Brig</t>
  </si>
  <si>
    <t>Simplonstrasse</t>
  </si>
  <si>
    <t>Rothwald</t>
  </si>
  <si>
    <t>Alpe Obri Egge</t>
  </si>
  <si>
    <t>Alpe Resti</t>
  </si>
  <si>
    <t>Rosswald</t>
  </si>
  <si>
    <t>Alpe Egga</t>
  </si>
  <si>
    <t>Alpe Tschyfe</t>
  </si>
  <si>
    <t>Alpe Bortel</t>
  </si>
  <si>
    <t>Les Vérines (Chamoson)</t>
  </si>
  <si>
    <t>Route de Nendaz</t>
  </si>
  <si>
    <t>Beuson (Nendaz)</t>
  </si>
  <si>
    <t>Brignon (Nendaz)</t>
  </si>
  <si>
    <t>Clèbes (Nendaz)</t>
  </si>
  <si>
    <t>nn</t>
  </si>
  <si>
    <t>Chemin du Pattier</t>
  </si>
  <si>
    <t>Sornard (Nendaz)</t>
  </si>
  <si>
    <t>Haute-Nendaz</t>
  </si>
  <si>
    <t>Fey (Nendaz)</t>
  </si>
  <si>
    <t>Champex-Lac</t>
  </si>
  <si>
    <t>La Sasse</t>
  </si>
  <si>
    <t>Praz-de-Fort</t>
  </si>
  <si>
    <t>La Fouly VS</t>
  </si>
  <si>
    <t>Val de Bagnes</t>
  </si>
  <si>
    <t>Chemin</t>
  </si>
  <si>
    <t>Route du Col des Planches</t>
  </si>
  <si>
    <t>St-Martin VS</t>
  </si>
  <si>
    <t>Eison (St-Martin)</t>
  </si>
  <si>
    <t>Route des Mayens</t>
  </si>
  <si>
    <t>Suen (St-Martin)</t>
  </si>
  <si>
    <t>Euseigne</t>
  </si>
  <si>
    <t>Gruben</t>
  </si>
  <si>
    <t>Niggelingu</t>
  </si>
  <si>
    <t>Wänge</t>
  </si>
  <si>
    <t>Steg VS</t>
  </si>
  <si>
    <t>Le Planard</t>
  </si>
  <si>
    <t>Martigny-Croix</t>
  </si>
  <si>
    <t>Ravoire</t>
  </si>
  <si>
    <t>Les Giettes</t>
  </si>
  <si>
    <t>Route de Chindonne</t>
  </si>
  <si>
    <t>Avenue de Savoie</t>
  </si>
  <si>
    <t>Les Evouettes</t>
  </si>
  <si>
    <t>80a</t>
  </si>
  <si>
    <t>Torgon</t>
  </si>
  <si>
    <t>Fleschstrasse</t>
  </si>
  <si>
    <t>Sal</t>
  </si>
  <si>
    <t>Ried-Mörel</t>
  </si>
  <si>
    <t>Nordstrasse</t>
  </si>
  <si>
    <t>St. German</t>
  </si>
  <si>
    <t>Dornastrasse</t>
  </si>
  <si>
    <t>c</t>
  </si>
  <si>
    <t>1i</t>
  </si>
  <si>
    <t>Albenried</t>
  </si>
  <si>
    <t>Rarnerkummeweg</t>
  </si>
  <si>
    <t>Erbstrasse</t>
  </si>
  <si>
    <t>Furkastrasse</t>
  </si>
  <si>
    <t>Giétroz</t>
  </si>
  <si>
    <t>Le Châtelard VS</t>
  </si>
  <si>
    <t>Muraz (Sierre)</t>
  </si>
  <si>
    <t>Noble-Contrée</t>
  </si>
  <si>
    <t>Bramois</t>
  </si>
  <si>
    <t>Eyholz</t>
  </si>
  <si>
    <t>Fabrikstrasse</t>
  </si>
  <si>
    <t>CH613015525910</t>
  </si>
  <si>
    <t>8252</t>
  </si>
  <si>
    <t>CH652452593008</t>
  </si>
  <si>
    <t>8270</t>
  </si>
  <si>
    <t>CH665952301554</t>
  </si>
  <si>
    <t>8257</t>
  </si>
  <si>
    <t>Stall</t>
  </si>
  <si>
    <t>Rohrbrücke</t>
  </si>
  <si>
    <t>CH895278983061</t>
  </si>
  <si>
    <t>8482</t>
  </si>
  <si>
    <t>CH513032525985</t>
  </si>
  <si>
    <t>5727</t>
  </si>
  <si>
    <t>ja / oui</t>
  </si>
  <si>
    <t>Kapuzinerstrasse</t>
  </si>
  <si>
    <t>Abstell- und Werkraum</t>
  </si>
  <si>
    <t>CH485152307123</t>
  </si>
  <si>
    <t>3809</t>
  </si>
  <si>
    <t>CH573073655271</t>
  </si>
  <si>
    <t>3783</t>
  </si>
  <si>
    <t>Thermalbadstrasse</t>
  </si>
  <si>
    <t>Brigerbad</t>
  </si>
  <si>
    <t>Gartengerätehaus</t>
  </si>
  <si>
    <t>2503/2504</t>
  </si>
  <si>
    <t>CH254252713010</t>
  </si>
  <si>
    <t>2323</t>
  </si>
  <si>
    <t>Burg</t>
  </si>
  <si>
    <t>CH363552304102</t>
  </si>
  <si>
    <t>1660</t>
  </si>
  <si>
    <t>CH343052354190</t>
  </si>
  <si>
    <t>1658</t>
  </si>
  <si>
    <t>Finnen</t>
  </si>
  <si>
    <t>Ferienhaus Finnen</t>
  </si>
  <si>
    <t>CH835235303071</t>
  </si>
  <si>
    <t>77</t>
  </si>
  <si>
    <t>FH Anthamatten Daniel</t>
  </si>
  <si>
    <t>111,112</t>
  </si>
  <si>
    <t>FH Heutschi Remy</t>
  </si>
  <si>
    <t>CH613026523532</t>
  </si>
  <si>
    <t>441</t>
  </si>
  <si>
    <t>FH Jossen Gabriel</t>
  </si>
  <si>
    <t>CH113032523551</t>
  </si>
  <si>
    <t>116</t>
  </si>
  <si>
    <t>FH Pfammatter Kurt</t>
  </si>
  <si>
    <t>257258260</t>
  </si>
  <si>
    <t>Restaurant Finnubiel</t>
  </si>
  <si>
    <t>1C</t>
  </si>
  <si>
    <t>CH263552303443</t>
  </si>
  <si>
    <t>31</t>
  </si>
  <si>
    <t>CH703530495294</t>
  </si>
  <si>
    <t>420</t>
  </si>
  <si>
    <t>CH743052353557</t>
  </si>
  <si>
    <t>343</t>
  </si>
  <si>
    <t>CH763552304952</t>
  </si>
  <si>
    <t>426</t>
  </si>
  <si>
    <t>CH153452353077</t>
  </si>
  <si>
    <t>318</t>
  </si>
  <si>
    <t>CH323540523088</t>
  </si>
  <si>
    <t>CH652452353080</t>
  </si>
  <si>
    <t>59</t>
  </si>
  <si>
    <t>CH603530325282</t>
  </si>
  <si>
    <t>136</t>
  </si>
  <si>
    <t>CH795235343092</t>
  </si>
  <si>
    <t>CH203530345218</t>
  </si>
  <si>
    <t>25</t>
  </si>
  <si>
    <t>CH595235243093</t>
  </si>
  <si>
    <t>43</t>
  </si>
  <si>
    <t>CH663552302414</t>
  </si>
  <si>
    <t>60</t>
  </si>
  <si>
    <t>CH535235303373</t>
  </si>
  <si>
    <t>CH503530255240</t>
  </si>
  <si>
    <t>69</t>
  </si>
  <si>
    <t>CH953552353069</t>
  </si>
  <si>
    <t>216</t>
  </si>
  <si>
    <t>CH213034523596</t>
  </si>
  <si>
    <t>26</t>
  </si>
  <si>
    <t>CH353752353025</t>
  </si>
  <si>
    <t>457</t>
  </si>
  <si>
    <t>CH303530325287</t>
  </si>
  <si>
    <t>592</t>
  </si>
  <si>
    <t>CH863552304918</t>
  </si>
  <si>
    <t>438</t>
  </si>
  <si>
    <t>CH254852353053</t>
  </si>
  <si>
    <t>240</t>
  </si>
  <si>
    <t>CH373035345289</t>
  </si>
  <si>
    <t>32</t>
  </si>
  <si>
    <t>CH503530245243</t>
  </si>
  <si>
    <t>44</t>
  </si>
  <si>
    <t>CH895235493013</t>
  </si>
  <si>
    <t>430</t>
  </si>
  <si>
    <t>1a</t>
  </si>
  <si>
    <t>CH435235302419</t>
  </si>
  <si>
    <t>36</t>
  </si>
  <si>
    <t>42</t>
  </si>
  <si>
    <t>CH735235302513</t>
  </si>
  <si>
    <t>CH723525523087</t>
  </si>
  <si>
    <t>66</t>
  </si>
  <si>
    <t>CH723549523065</t>
  </si>
  <si>
    <t>422</t>
  </si>
  <si>
    <t>CH643052352405</t>
  </si>
  <si>
    <t>58</t>
  </si>
  <si>
    <t>CH623524523033</t>
  </si>
  <si>
    <t>56</t>
  </si>
  <si>
    <t>109-110</t>
  </si>
  <si>
    <t>CH754852353077</t>
  </si>
  <si>
    <t>234</t>
  </si>
  <si>
    <t>CH773035345250</t>
  </si>
  <si>
    <t>15</t>
  </si>
  <si>
    <t>CH413024523521</t>
  </si>
  <si>
    <t>34</t>
  </si>
  <si>
    <t>CH813030523525</t>
  </si>
  <si>
    <t>75</t>
  </si>
  <si>
    <t>CH283252303558</t>
  </si>
  <si>
    <t>580</t>
  </si>
  <si>
    <t>CH853452353033</t>
  </si>
  <si>
    <t>297</t>
  </si>
  <si>
    <t>76</t>
  </si>
  <si>
    <t>CH963552303496</t>
  </si>
  <si>
    <t>308</t>
  </si>
  <si>
    <t>CH183252303592</t>
  </si>
  <si>
    <t>113</t>
  </si>
  <si>
    <t>CH623533523049</t>
  </si>
  <si>
    <t>CH452452353051</t>
  </si>
  <si>
    <t>38</t>
  </si>
  <si>
    <t>CH673035245217</t>
  </si>
  <si>
    <t>51</t>
  </si>
  <si>
    <t>CH473035495210</t>
  </si>
  <si>
    <t>274</t>
  </si>
  <si>
    <t>CH683352303589</t>
  </si>
  <si>
    <t>6</t>
  </si>
  <si>
    <t>CH995235323030</t>
  </si>
  <si>
    <t>104</t>
  </si>
  <si>
    <t>CH273035255253</t>
  </si>
  <si>
    <t>1970</t>
  </si>
  <si>
    <t>CH353152353090</t>
  </si>
  <si>
    <t>558</t>
  </si>
  <si>
    <t>CH383452303567</t>
  </si>
  <si>
    <t>33</t>
  </si>
  <si>
    <t>CH563552302448</t>
  </si>
  <si>
    <t>50</t>
  </si>
  <si>
    <t>CH682452303541</t>
  </si>
  <si>
    <t>52</t>
  </si>
  <si>
    <t>Howang</t>
  </si>
  <si>
    <t>Alphütte Schmitta</t>
  </si>
  <si>
    <t>CH495235263024</t>
  </si>
  <si>
    <t>2017</t>
  </si>
  <si>
    <t>CH303530475242</t>
  </si>
  <si>
    <t>2034</t>
  </si>
  <si>
    <t>Sulzacher</t>
  </si>
  <si>
    <t>59A</t>
  </si>
  <si>
    <t>Wier</t>
  </si>
  <si>
    <t>CH203530255245</t>
  </si>
  <si>
    <t>1973</t>
  </si>
  <si>
    <t>Umbau Stall Wier - Schmid Frederik</t>
  </si>
  <si>
    <t>CH363552302518</t>
  </si>
  <si>
    <t>1989</t>
  </si>
  <si>
    <t>Weiler Wier</t>
  </si>
  <si>
    <t>CH235235302586</t>
  </si>
  <si>
    <t>1976</t>
  </si>
  <si>
    <t>CH482552303582</t>
  </si>
  <si>
    <t>1991</t>
  </si>
  <si>
    <t>204</t>
  </si>
  <si>
    <t>Hegdornstrasse</t>
  </si>
  <si>
    <t>8</t>
  </si>
  <si>
    <t>Garage</t>
  </si>
  <si>
    <t>2484</t>
  </si>
  <si>
    <t>28</t>
  </si>
  <si>
    <t>Alpe Bärufalle</t>
  </si>
  <si>
    <t>CH895278563090</t>
  </si>
  <si>
    <t>3265</t>
  </si>
  <si>
    <t>CH807830675209</t>
  </si>
  <si>
    <t>3211</t>
  </si>
  <si>
    <t>CH907830665275</t>
  </si>
  <si>
    <t>2809</t>
  </si>
  <si>
    <t>Alpe Berisal</t>
  </si>
  <si>
    <t>CH507830635226</t>
  </si>
  <si>
    <t>2686</t>
  </si>
  <si>
    <t>CH295278453036</t>
  </si>
  <si>
    <t>3656</t>
  </si>
  <si>
    <t>CH673078635295</t>
  </si>
  <si>
    <t>2691</t>
  </si>
  <si>
    <t>CH373078635203</t>
  </si>
  <si>
    <t>2673</t>
  </si>
  <si>
    <t>CH427863523044</t>
  </si>
  <si>
    <t>2683</t>
  </si>
  <si>
    <t>CH213063527883</t>
  </si>
  <si>
    <t>2667</t>
  </si>
  <si>
    <t>CH227863523015</t>
  </si>
  <si>
    <t>2668</t>
  </si>
  <si>
    <t>CH185952307896</t>
  </si>
  <si>
    <t>3544</t>
  </si>
  <si>
    <t>CH407830635260</t>
  </si>
  <si>
    <t>2681</t>
  </si>
  <si>
    <t>EnBAG Elektrizität</t>
  </si>
  <si>
    <t>CH943052782366</t>
  </si>
  <si>
    <t>4166</t>
  </si>
  <si>
    <t>Kirche Berisal</t>
  </si>
  <si>
    <t>CH373078425266</t>
  </si>
  <si>
    <t>3746</t>
  </si>
  <si>
    <t>CH235278306349</t>
  </si>
  <si>
    <t>2669</t>
  </si>
  <si>
    <t>Alpe Binna</t>
  </si>
  <si>
    <t>CH267852302060</t>
  </si>
  <si>
    <t>4207</t>
  </si>
  <si>
    <t>CH373078205235</t>
  </si>
  <si>
    <t>4206</t>
  </si>
  <si>
    <t>Alpe Bode</t>
  </si>
  <si>
    <t>CH153252783002</t>
  </si>
  <si>
    <t>3950</t>
  </si>
  <si>
    <t>CH107830645262</t>
  </si>
  <si>
    <t>2716</t>
  </si>
  <si>
    <t>CH967852306469</t>
  </si>
  <si>
    <t>2711</t>
  </si>
  <si>
    <t>Alpe Bodme</t>
  </si>
  <si>
    <t>CH107830665256</t>
  </si>
  <si>
    <t>2812</t>
  </si>
  <si>
    <t>CH235278306547</t>
  </si>
  <si>
    <t>2786</t>
  </si>
  <si>
    <t>Bortelalp (Hütte)</t>
  </si>
  <si>
    <t>3500</t>
  </si>
  <si>
    <t>Bortelhütte (Restaurant)</t>
  </si>
  <si>
    <t>Bortelhütte (Skiclub)</t>
  </si>
  <si>
    <t>CH667852305880</t>
  </si>
  <si>
    <t>3550</t>
  </si>
  <si>
    <t>Alpe Brend</t>
  </si>
  <si>
    <t>CH407830645257</t>
  </si>
  <si>
    <t>2742</t>
  </si>
  <si>
    <t>CH486452307853</t>
  </si>
  <si>
    <t>2740</t>
  </si>
  <si>
    <t>CH443052786401</t>
  </si>
  <si>
    <t>2746</t>
  </si>
  <si>
    <t>CH413064527806</t>
  </si>
  <si>
    <t>2743</t>
  </si>
  <si>
    <t>CH435278306477</t>
  </si>
  <si>
    <t>2745</t>
  </si>
  <si>
    <t>CH473078645263</t>
  </si>
  <si>
    <t>2739</t>
  </si>
  <si>
    <t>CH456452783006</t>
  </si>
  <si>
    <t>2747</t>
  </si>
  <si>
    <t>CH495278643008</t>
  </si>
  <si>
    <t>2741</t>
  </si>
  <si>
    <t>CH943052786722</t>
  </si>
  <si>
    <t>3199</t>
  </si>
  <si>
    <t>CH527864523001</t>
  </si>
  <si>
    <t>2750</t>
  </si>
  <si>
    <t>CH327864523069</t>
  </si>
  <si>
    <t>2735</t>
  </si>
  <si>
    <t>CH785852307816</t>
  </si>
  <si>
    <t>3579</t>
  </si>
  <si>
    <t>Alpe Chapf</t>
  </si>
  <si>
    <t>Alphütte (1429)</t>
  </si>
  <si>
    <t>CH273078615243</t>
  </si>
  <si>
    <t>2951</t>
  </si>
  <si>
    <t>Stall/Scheune</t>
  </si>
  <si>
    <t>Alpe Doru</t>
  </si>
  <si>
    <t>CH895278693051</t>
  </si>
  <si>
    <t>3110</t>
  </si>
  <si>
    <t>CH743052786988</t>
  </si>
  <si>
    <t>3115</t>
  </si>
  <si>
    <t>CH667852306870</t>
  </si>
  <si>
    <t>3124</t>
  </si>
  <si>
    <t>CH873078695209</t>
  </si>
  <si>
    <t>3112</t>
  </si>
  <si>
    <t>CH186152307842</t>
  </si>
  <si>
    <t>2957</t>
  </si>
  <si>
    <t>CH743052786196</t>
  </si>
  <si>
    <t>2980</t>
  </si>
  <si>
    <t>Alpe Eisten</t>
  </si>
  <si>
    <t>CH243052782709</t>
  </si>
  <si>
    <t>4339</t>
  </si>
  <si>
    <t>CH285152307884</t>
  </si>
  <si>
    <t>2550</t>
  </si>
  <si>
    <t>CH273078515273</t>
  </si>
  <si>
    <t>2549</t>
  </si>
  <si>
    <t>CH735278305284</t>
  </si>
  <si>
    <t>2566</t>
  </si>
  <si>
    <t>CH585252307852</t>
  </si>
  <si>
    <t>2601</t>
  </si>
  <si>
    <t>CH743052785208</t>
  </si>
  <si>
    <t>2567</t>
  </si>
  <si>
    <t>CH627851523084</t>
  </si>
  <si>
    <t>2563</t>
  </si>
  <si>
    <t>CH507830525259</t>
  </si>
  <si>
    <t>2603</t>
  </si>
  <si>
    <t>CH335278305226</t>
  </si>
  <si>
    <t>2591</t>
  </si>
  <si>
    <t>CH567852305619</t>
  </si>
  <si>
    <t>3227</t>
  </si>
  <si>
    <t>CH885352307820</t>
  </si>
  <si>
    <t>3396</t>
  </si>
  <si>
    <t>CH513052527880</t>
  </si>
  <si>
    <t>2604</t>
  </si>
  <si>
    <t>Alphütte (Williner Kurt)</t>
  </si>
  <si>
    <t>CH807730345238</t>
  </si>
  <si>
    <t>2551</t>
  </si>
  <si>
    <t>Alpe Grund</t>
  </si>
  <si>
    <t>CH685452307861</t>
  </si>
  <si>
    <t>3320</t>
  </si>
  <si>
    <t>CH343052785940</t>
  </si>
  <si>
    <t>3515</t>
  </si>
  <si>
    <t>CH273078605246</t>
  </si>
  <si>
    <t>3026</t>
  </si>
  <si>
    <t>Alpe Honegga</t>
  </si>
  <si>
    <t>CH295278663070</t>
  </si>
  <si>
    <t>2814</t>
  </si>
  <si>
    <t>Alpe Leilegga</t>
  </si>
  <si>
    <t>CH243052781818</t>
  </si>
  <si>
    <t>4612</t>
  </si>
  <si>
    <t>CH413066527885</t>
  </si>
  <si>
    <t>2827</t>
  </si>
  <si>
    <t>CH358552233026</t>
  </si>
  <si>
    <t>4622</t>
  </si>
  <si>
    <t>CH613079527993</t>
  </si>
  <si>
    <t>2908</t>
  </si>
  <si>
    <t>CH782052307872</t>
  </si>
  <si>
    <t>4240</t>
  </si>
  <si>
    <t>CH995278243055</t>
  </si>
  <si>
    <t>4134</t>
  </si>
  <si>
    <t>CH767852303470</t>
  </si>
  <si>
    <t>3923</t>
  </si>
  <si>
    <t>CH907830245207</t>
  </si>
  <si>
    <t>4133</t>
  </si>
  <si>
    <t>Obri Egge</t>
  </si>
  <si>
    <t>CH773079705231</t>
  </si>
  <si>
    <t>2911</t>
  </si>
  <si>
    <t>CH955052783020</t>
  </si>
  <si>
    <t>2532</t>
  </si>
  <si>
    <t>CH327846523037</t>
  </si>
  <si>
    <t>3608</t>
  </si>
  <si>
    <t>CH795278313005</t>
  </si>
  <si>
    <t>4002</t>
  </si>
  <si>
    <t>CH783152307866</t>
  </si>
  <si>
    <t>4003</t>
  </si>
  <si>
    <t>CH635278305914</t>
  </si>
  <si>
    <t>2522</t>
  </si>
  <si>
    <t>CH307830595209</t>
  </si>
  <si>
    <t>2512</t>
  </si>
  <si>
    <t>Alpe Riedalpji</t>
  </si>
  <si>
    <t>CH454252783018</t>
  </si>
  <si>
    <t>3731</t>
  </si>
  <si>
    <t>CH885952307852</t>
  </si>
  <si>
    <t>2487</t>
  </si>
  <si>
    <t>CH985952307818</t>
  </si>
  <si>
    <t>2499</t>
  </si>
  <si>
    <t>CH435278304202</t>
  </si>
  <si>
    <t>3733</t>
  </si>
  <si>
    <t>CH973078595205</t>
  </si>
  <si>
    <t>2498</t>
  </si>
  <si>
    <t>CH995278593047</t>
  </si>
  <si>
    <t>2500</t>
  </si>
  <si>
    <t>CH443052784223</t>
  </si>
  <si>
    <t>3732</t>
  </si>
  <si>
    <t>CH285952307862</t>
  </si>
  <si>
    <t>2504</t>
  </si>
  <si>
    <t>CH843052785964</t>
  </si>
  <si>
    <t>2495</t>
  </si>
  <si>
    <t>CH467852304267</t>
  </si>
  <si>
    <t>3730</t>
  </si>
  <si>
    <t>CH152552783094</t>
  </si>
  <si>
    <t>4111</t>
  </si>
  <si>
    <t>Alpe Rothwald</t>
  </si>
  <si>
    <t>CH195279703083</t>
  </si>
  <si>
    <t>2922</t>
  </si>
  <si>
    <t>CH843052786261</t>
  </si>
  <si>
    <t>2926</t>
  </si>
  <si>
    <t>CH335278305820</t>
  </si>
  <si>
    <t>3563</t>
  </si>
  <si>
    <t>4420</t>
  </si>
  <si>
    <t>Ferienhaus</t>
  </si>
  <si>
    <t>CH813053527866</t>
  </si>
  <si>
    <t>3392</t>
  </si>
  <si>
    <t>CH735278304393</t>
  </si>
  <si>
    <t>3709</t>
  </si>
  <si>
    <t>CH286152307808</t>
  </si>
  <si>
    <t>2950</t>
  </si>
  <si>
    <t>CH554152783011</t>
  </si>
  <si>
    <t>3766</t>
  </si>
  <si>
    <t>CH756252783055</t>
  </si>
  <si>
    <t>2932</t>
  </si>
  <si>
    <t>CH727862523048</t>
  </si>
  <si>
    <t>2936</t>
  </si>
  <si>
    <t>CH255852783042</t>
  </si>
  <si>
    <t>3566</t>
  </si>
  <si>
    <t>CH707830625258</t>
  </si>
  <si>
    <t>2940</t>
  </si>
  <si>
    <t>CH973078535223</t>
  </si>
  <si>
    <t>3388</t>
  </si>
  <si>
    <t>CH327858523026</t>
  </si>
  <si>
    <t>3564</t>
  </si>
  <si>
    <t>CH573078615238</t>
  </si>
  <si>
    <t>2942</t>
  </si>
  <si>
    <t>CH373078505242</t>
  </si>
  <si>
    <t>3467</t>
  </si>
  <si>
    <t>CH795278623009</t>
  </si>
  <si>
    <t>2941</t>
  </si>
  <si>
    <t>CH254652783075</t>
  </si>
  <si>
    <t>3614</t>
  </si>
  <si>
    <t>CH467852306148</t>
  </si>
  <si>
    <t>2943</t>
  </si>
  <si>
    <t>CH213046527842</t>
  </si>
  <si>
    <t>3618</t>
  </si>
  <si>
    <t>CH256152783058</t>
  </si>
  <si>
    <t>2945</t>
  </si>
  <si>
    <t>CH754652783002</t>
  </si>
  <si>
    <t>3631</t>
  </si>
  <si>
    <t>CH467852305158</t>
  </si>
  <si>
    <t>3422</t>
  </si>
  <si>
    <t>CH413013527877</t>
  </si>
  <si>
    <t>4419</t>
  </si>
  <si>
    <t>CH767852306242</t>
  </si>
  <si>
    <t>2931</t>
  </si>
  <si>
    <t>CH895278623072</t>
  </si>
  <si>
    <t>2928</t>
  </si>
  <si>
    <t>CH635278305716</t>
  </si>
  <si>
    <t>3580</t>
  </si>
  <si>
    <t>CH685952307823</t>
  </si>
  <si>
    <t>3505</t>
  </si>
  <si>
    <t>CH295278613085</t>
  </si>
  <si>
    <t>2949</t>
  </si>
  <si>
    <t>CH367852305885</t>
  </si>
  <si>
    <t>3562</t>
  </si>
  <si>
    <t>CH473078575284</t>
  </si>
  <si>
    <t>3595</t>
  </si>
  <si>
    <t>CH235278304666</t>
  </si>
  <si>
    <t>3616</t>
  </si>
  <si>
    <t>Ferienhaus (1329)</t>
  </si>
  <si>
    <t>CH735278306274</t>
  </si>
  <si>
    <t>2934</t>
  </si>
  <si>
    <t>Ferienhaus (1330)</t>
  </si>
  <si>
    <t>Ferienhaus (1358)</t>
  </si>
  <si>
    <t>CH167852305856</t>
  </si>
  <si>
    <t>3572</t>
  </si>
  <si>
    <t>Alpe Schallbett</t>
  </si>
  <si>
    <t>CH827861523023</t>
  </si>
  <si>
    <t>2973</t>
  </si>
  <si>
    <t>CH135278306185</t>
  </si>
  <si>
    <t>2954</t>
  </si>
  <si>
    <t>CH856152783048</t>
  </si>
  <si>
    <t>2972</t>
  </si>
  <si>
    <t>CH927861523086</t>
  </si>
  <si>
    <t>2963</t>
  </si>
  <si>
    <t>Alpe Steinumatte</t>
  </si>
  <si>
    <t>Alphütte (1289)</t>
  </si>
  <si>
    <t>CH186352307885</t>
  </si>
  <si>
    <t>2655</t>
  </si>
  <si>
    <t>Alphütte (1293)</t>
  </si>
  <si>
    <t>CH956352783057</t>
  </si>
  <si>
    <t>2651</t>
  </si>
  <si>
    <t>Alpe Stockalpji</t>
  </si>
  <si>
    <t>CH395278113007</t>
  </si>
  <si>
    <t>4486</t>
  </si>
  <si>
    <t>CH256352783004</t>
  </si>
  <si>
    <t>2671</t>
  </si>
  <si>
    <t>CH327863523078</t>
  </si>
  <si>
    <t>2678</t>
  </si>
  <si>
    <t>CH695278593052</t>
  </si>
  <si>
    <t>3504</t>
  </si>
  <si>
    <t>Alpe Tamatte</t>
  </si>
  <si>
    <t>CH207830635231</t>
  </si>
  <si>
    <t>2664</t>
  </si>
  <si>
    <t>Alphütte (1295)</t>
  </si>
  <si>
    <t>Alphütte (1438)</t>
  </si>
  <si>
    <t>CH867852306109</t>
  </si>
  <si>
    <t>2969</t>
  </si>
  <si>
    <t>Stall/Scheune (1439)</t>
  </si>
  <si>
    <t>Alpe undre Schallberg</t>
  </si>
  <si>
    <t>CH395278673033</t>
  </si>
  <si>
    <t>3180</t>
  </si>
  <si>
    <t>CH256752783090</t>
  </si>
  <si>
    <t>3182</t>
  </si>
  <si>
    <t>Alpe Undri Egge</t>
  </si>
  <si>
    <t>CH527829523025</t>
  </si>
  <si>
    <t>4246</t>
  </si>
  <si>
    <t>CH527865523089</t>
  </si>
  <si>
    <t>2799</t>
  </si>
  <si>
    <t>CH927812523042</t>
  </si>
  <si>
    <t>4460</t>
  </si>
  <si>
    <t>CH407830655254</t>
  </si>
  <si>
    <t>2793</t>
  </si>
  <si>
    <t>CH327820523077</t>
  </si>
  <si>
    <t>4203</t>
  </si>
  <si>
    <t>Alpe Undri Eisten</t>
  </si>
  <si>
    <t>CH955252783063</t>
  </si>
  <si>
    <t>2577</t>
  </si>
  <si>
    <t>CH413052527817</t>
  </si>
  <si>
    <t>2597</t>
  </si>
  <si>
    <t>CH885252307847</t>
  </si>
  <si>
    <t>2569</t>
  </si>
  <si>
    <t>Alpe unners Mittelbach</t>
  </si>
  <si>
    <t>CH507830455280</t>
  </si>
  <si>
    <t>3639</t>
  </si>
  <si>
    <t>CH467852306049</t>
  </si>
  <si>
    <t>2999</t>
  </si>
  <si>
    <t>CH356052783051</t>
  </si>
  <si>
    <t>3008</t>
  </si>
  <si>
    <t>CH527860523037</t>
  </si>
  <si>
    <t>2996</t>
  </si>
  <si>
    <t>CH135278305096</t>
  </si>
  <si>
    <t>3481</t>
  </si>
  <si>
    <t>CH943052785138</t>
  </si>
  <si>
    <t>3448</t>
  </si>
  <si>
    <t>CH367852306083</t>
  </si>
  <si>
    <t>3006</t>
  </si>
  <si>
    <t>Alphütte (1427)</t>
  </si>
  <si>
    <t>CH727861523057</t>
  </si>
  <si>
    <t>2983</t>
  </si>
  <si>
    <t>CH535278306047</t>
  </si>
  <si>
    <t>2995</t>
  </si>
  <si>
    <t>CH486052307864</t>
  </si>
  <si>
    <t>3004</t>
  </si>
  <si>
    <t>Stall/Scheune (1426)</t>
  </si>
  <si>
    <t>Alpe Wasen</t>
  </si>
  <si>
    <t>CH843052785568</t>
  </si>
  <si>
    <t>3307</t>
  </si>
  <si>
    <t>CH707830555279</t>
  </si>
  <si>
    <t>3310</t>
  </si>
  <si>
    <t>CH867852305515</t>
  </si>
  <si>
    <t>3305</t>
  </si>
  <si>
    <t>CH627854523057</t>
  </si>
  <si>
    <t>3316</t>
  </si>
  <si>
    <t>CH855552783016</t>
  </si>
  <si>
    <t>3306</t>
  </si>
  <si>
    <t>CH473041655205</t>
  </si>
  <si>
    <t>3301</t>
  </si>
  <si>
    <t>CH613054527828</t>
  </si>
  <si>
    <t>3317</t>
  </si>
  <si>
    <t>CH885552307863</t>
  </si>
  <si>
    <t>3308</t>
  </si>
  <si>
    <t>CH913055527814</t>
  </si>
  <si>
    <t>3302</t>
  </si>
  <si>
    <t>CH713055527882</t>
  </si>
  <si>
    <t>3309</t>
  </si>
  <si>
    <t>CH773078555285</t>
  </si>
  <si>
    <t>3313</t>
  </si>
  <si>
    <t>CH473078585281</t>
  </si>
  <si>
    <t>3561</t>
  </si>
  <si>
    <t>CH607830545219</t>
  </si>
  <si>
    <t>3318</t>
  </si>
  <si>
    <t>CH795278553030</t>
  </si>
  <si>
    <t>3311</t>
  </si>
  <si>
    <t>CH655452783014</t>
  </si>
  <si>
    <t>3315</t>
  </si>
  <si>
    <t>CH667852305484</t>
  </si>
  <si>
    <t>3314</t>
  </si>
  <si>
    <t>CH785552307897</t>
  </si>
  <si>
    <t>3312</t>
  </si>
  <si>
    <t>Alphütte / Sennerei</t>
  </si>
  <si>
    <t>CH907830555211</t>
  </si>
  <si>
    <t>3303</t>
  </si>
  <si>
    <t>Alphütte (Zurwerra Theophil)</t>
  </si>
  <si>
    <t>CH673078545225</t>
  </si>
  <si>
    <t>3321</t>
  </si>
  <si>
    <t>CH567852304233</t>
  </si>
  <si>
    <t>3722</t>
  </si>
  <si>
    <t>CH635278302845</t>
  </si>
  <si>
    <t>2871</t>
  </si>
  <si>
    <t>CH543052784286</t>
  </si>
  <si>
    <t>3723</t>
  </si>
  <si>
    <t>CH527842523005</t>
  </si>
  <si>
    <t>3725</t>
  </si>
  <si>
    <t>CH207830425294</t>
  </si>
  <si>
    <t>3750</t>
  </si>
  <si>
    <t>CH654252783047</t>
  </si>
  <si>
    <t>3717</t>
  </si>
  <si>
    <t>CH813078527934</t>
  </si>
  <si>
    <t>2874</t>
  </si>
  <si>
    <t>Kapelle</t>
  </si>
  <si>
    <t>CH284252307836</t>
  </si>
  <si>
    <t>3751</t>
  </si>
  <si>
    <t>Restaurant Mäderlika</t>
  </si>
  <si>
    <t>4427</t>
  </si>
  <si>
    <t>Alpe Wintrigmatte</t>
  </si>
  <si>
    <t>CH207830665222</t>
  </si>
  <si>
    <t>2815</t>
  </si>
  <si>
    <t>CH213066527856</t>
  </si>
  <si>
    <t>2817</t>
  </si>
  <si>
    <t>Alpe Ze Twingu</t>
  </si>
  <si>
    <t>CH753752783051</t>
  </si>
  <si>
    <t>4070</t>
  </si>
  <si>
    <t>CH973078605202</t>
  </si>
  <si>
    <t>3042</t>
  </si>
  <si>
    <t>Alpe ZeBrunnu</t>
  </si>
  <si>
    <t>CH767852306044</t>
  </si>
  <si>
    <t>3054</t>
  </si>
  <si>
    <t>CH456952783065</t>
  </si>
  <si>
    <t>3082</t>
  </si>
  <si>
    <t>CH735278306076</t>
  </si>
  <si>
    <t>3055</t>
  </si>
  <si>
    <t>Alpji</t>
  </si>
  <si>
    <t>CH227811523095</t>
  </si>
  <si>
    <t>4488</t>
  </si>
  <si>
    <t>CH767852306440</t>
  </si>
  <si>
    <t>2707</t>
  </si>
  <si>
    <t>Gassa</t>
  </si>
  <si>
    <t>27</t>
  </si>
  <si>
    <t>Gerätehaus / Gartenhaus</t>
  </si>
  <si>
    <t>CH743052781941</t>
  </si>
  <si>
    <t>4592</t>
  </si>
  <si>
    <t>CH652252783005</t>
  </si>
  <si>
    <t>4175</t>
  </si>
  <si>
    <t>CH952252773003</t>
  </si>
  <si>
    <t>180</t>
  </si>
  <si>
    <t>CH173077225209</t>
  </si>
  <si>
    <t>181</t>
  </si>
  <si>
    <t>9c</t>
  </si>
  <si>
    <t>Wyss Björn; Neubau Doppelgarage</t>
  </si>
  <si>
    <t>CH573077425207</t>
  </si>
  <si>
    <t>640</t>
  </si>
  <si>
    <t>Wyss-Margelisch Björn und Christine, EFH</t>
  </si>
  <si>
    <t>CH735278301326</t>
  </si>
  <si>
    <t>4435</t>
  </si>
  <si>
    <t>Im Birch</t>
  </si>
  <si>
    <t>11</t>
  </si>
  <si>
    <t>Carport, Salami Emilio</t>
  </si>
  <si>
    <t>CH927846523027</t>
  </si>
  <si>
    <t>3623</t>
  </si>
  <si>
    <t>CH167852304767</t>
  </si>
  <si>
    <t>3888</t>
  </si>
  <si>
    <t>Lowina</t>
  </si>
  <si>
    <t>Umbau Scheune/Stall in Geschäftslokal</t>
  </si>
  <si>
    <t>CH254852773024</t>
  </si>
  <si>
    <t>559</t>
  </si>
  <si>
    <t>Umbau Stall</t>
  </si>
  <si>
    <t>CH207730495203</t>
  </si>
  <si>
    <t>566</t>
  </si>
  <si>
    <t>CH673077325203</t>
  </si>
  <si>
    <t>393</t>
  </si>
  <si>
    <t>65</t>
  </si>
  <si>
    <t>Chastonay André</t>
  </si>
  <si>
    <t>CH543052782605</t>
  </si>
  <si>
    <t>1975</t>
  </si>
  <si>
    <t>CH773078595273</t>
  </si>
  <si>
    <t>3549</t>
  </si>
  <si>
    <t>Alphütte Eisten (Bocez Tom)</t>
  </si>
  <si>
    <t>CH895278523005</t>
  </si>
  <si>
    <t>2570</t>
  </si>
  <si>
    <t>CH527834523077</t>
  </si>
  <si>
    <t>3899</t>
  </si>
  <si>
    <t>CH735278301920</t>
  </si>
  <si>
    <t>4593</t>
  </si>
  <si>
    <t>Ferienhaus Brend (Blanc Michel)</t>
  </si>
  <si>
    <t>CH467852306445</t>
  </si>
  <si>
    <t>2748</t>
  </si>
  <si>
    <t>Hotel Ganterwald</t>
  </si>
  <si>
    <t>CH343052785742</t>
  </si>
  <si>
    <t>3597</t>
  </si>
  <si>
    <t>Restaurant Post</t>
  </si>
  <si>
    <t>CH695278543067</t>
  </si>
  <si>
    <t>3319</t>
  </si>
  <si>
    <t>Restaurant Schallberg</t>
  </si>
  <si>
    <t>CH555052783059</t>
  </si>
  <si>
    <t>2541</t>
  </si>
  <si>
    <t>Restaurant Schallbett</t>
  </si>
  <si>
    <t>CH367852301234</t>
  </si>
  <si>
    <t>4455</t>
  </si>
  <si>
    <t>Restaurant Schutzhaus</t>
  </si>
  <si>
    <t>CH495278273022</t>
  </si>
  <si>
    <t>4330</t>
  </si>
  <si>
    <t>Restaurant Wasenalpe</t>
  </si>
  <si>
    <t>CH285852307889</t>
  </si>
  <si>
    <t>3571</t>
  </si>
  <si>
    <t>Transformerstation</t>
  </si>
  <si>
    <t>CH284352307710</t>
  </si>
  <si>
    <t>657</t>
  </si>
  <si>
    <t>Umbau Ferienhaus</t>
  </si>
  <si>
    <t>CH781652307784</t>
  </si>
  <si>
    <t>9</t>
  </si>
  <si>
    <t>Werkhof Forst (Chalchofen)</t>
  </si>
  <si>
    <t>4187</t>
  </si>
  <si>
    <t>CH152052783035</t>
  </si>
  <si>
    <t>4218</t>
  </si>
  <si>
    <t>Route de Champ Vidonde</t>
  </si>
  <si>
    <t>Mobil home Place 2</t>
  </si>
  <si>
    <t>404</t>
  </si>
  <si>
    <t>Mobil home Place 3</t>
  </si>
  <si>
    <t>Mobil home Place 4</t>
  </si>
  <si>
    <t>Mobil home Place 5</t>
  </si>
  <si>
    <t>Mobil home Place 6</t>
  </si>
  <si>
    <t>Mobil home Place 7</t>
  </si>
  <si>
    <t>Mobil home Place 8</t>
  </si>
  <si>
    <t>Place 9</t>
  </si>
  <si>
    <t>Chemin de Beuson</t>
  </si>
  <si>
    <t>CH573068815268</t>
  </si>
  <si>
    <t>4884</t>
  </si>
  <si>
    <t>CH913062526759</t>
  </si>
  <si>
    <t>4716</t>
  </si>
  <si>
    <t>CH151752673052</t>
  </si>
  <si>
    <t>3951</t>
  </si>
  <si>
    <t>Chemin de Champlan</t>
  </si>
  <si>
    <t>CH843052683323</t>
  </si>
  <si>
    <t>5881</t>
  </si>
  <si>
    <t>CH152052683065</t>
  </si>
  <si>
    <t>5805</t>
  </si>
  <si>
    <t>Chemin de Crêtalla</t>
  </si>
  <si>
    <t>Bieudron (Nendaz)</t>
  </si>
  <si>
    <t>CH726862523027</t>
  </si>
  <si>
    <t>17468</t>
  </si>
  <si>
    <t>CH113071526954</t>
  </si>
  <si>
    <t>20745</t>
  </si>
  <si>
    <t>8146</t>
  </si>
  <si>
    <t>CH743052697512</t>
  </si>
  <si>
    <t>20754</t>
  </si>
  <si>
    <t>8198</t>
  </si>
  <si>
    <t>Chemin de la Djiette</t>
  </si>
  <si>
    <t>La Rive Fleurie</t>
  </si>
  <si>
    <t>CH495268123060</t>
  </si>
  <si>
    <t>14536</t>
  </si>
  <si>
    <t>CH485852306732</t>
  </si>
  <si>
    <t>14116</t>
  </si>
  <si>
    <t>CH535268300397</t>
  </si>
  <si>
    <t>10589</t>
  </si>
  <si>
    <t>Chemin de la Fragnière</t>
  </si>
  <si>
    <t>Chalet 3</t>
  </si>
  <si>
    <t>CH381952306851</t>
  </si>
  <si>
    <t>9022</t>
  </si>
  <si>
    <t>1355</t>
  </si>
  <si>
    <t>Valdres</t>
  </si>
  <si>
    <t>1354</t>
  </si>
  <si>
    <t>Chalet 1</t>
  </si>
  <si>
    <t>1357</t>
  </si>
  <si>
    <t>Chalet 2</t>
  </si>
  <si>
    <t>1356</t>
  </si>
  <si>
    <t>35</t>
  </si>
  <si>
    <t>Dominique</t>
  </si>
  <si>
    <t>1349</t>
  </si>
  <si>
    <t>Mon Rêve</t>
  </si>
  <si>
    <t>1348</t>
  </si>
  <si>
    <t>37</t>
  </si>
  <si>
    <t>Chalet 5</t>
  </si>
  <si>
    <t>1353</t>
  </si>
  <si>
    <t>Chalet 6</t>
  </si>
  <si>
    <t>1352</t>
  </si>
  <si>
    <t>Chalet 7</t>
  </si>
  <si>
    <t>1351</t>
  </si>
  <si>
    <t>Chalet 8</t>
  </si>
  <si>
    <t>1350</t>
  </si>
  <si>
    <t>39</t>
  </si>
  <si>
    <t>Hubertus</t>
  </si>
  <si>
    <t>1345</t>
  </si>
  <si>
    <t>La Fragnière 14</t>
  </si>
  <si>
    <t>1344</t>
  </si>
  <si>
    <t>41</t>
  </si>
  <si>
    <t>Colibri</t>
  </si>
  <si>
    <t>1346</t>
  </si>
  <si>
    <t>hirondelle</t>
  </si>
  <si>
    <t>1347</t>
  </si>
  <si>
    <t>Chemin de la Vouarde</t>
  </si>
  <si>
    <t>CH755552683080</t>
  </si>
  <si>
    <t>17981</t>
  </si>
  <si>
    <t>CH859752693073</t>
  </si>
  <si>
    <t>20885</t>
  </si>
  <si>
    <t>CH826855523056</t>
  </si>
  <si>
    <t>17989</t>
  </si>
  <si>
    <t>Chemin de l'Arpette</t>
  </si>
  <si>
    <t>CH806730105289</t>
  </si>
  <si>
    <t>CH826793523032</t>
  </si>
  <si>
    <t>CH559152673052</t>
  </si>
  <si>
    <t>2781</t>
  </si>
  <si>
    <t>Chemin de Préombâ</t>
  </si>
  <si>
    <t>Basse-Nendaz</t>
  </si>
  <si>
    <t>habitation A</t>
  </si>
  <si>
    <t>CH213002526761</t>
  </si>
  <si>
    <t>2729</t>
  </si>
  <si>
    <t>20067</t>
  </si>
  <si>
    <t>habitation B</t>
  </si>
  <si>
    <t>9858</t>
  </si>
  <si>
    <t>20068</t>
  </si>
  <si>
    <t>Chemin de Tsamandon</t>
  </si>
  <si>
    <t>87</t>
  </si>
  <si>
    <t>Bungalow 3</t>
  </si>
  <si>
    <t>CH813035526844</t>
  </si>
  <si>
    <t>9178</t>
  </si>
  <si>
    <t>1266</t>
  </si>
  <si>
    <t>Derborence</t>
  </si>
  <si>
    <t>Derborence-Laurelle-Dynastar</t>
  </si>
  <si>
    <t>89</t>
  </si>
  <si>
    <t>Bungalow 10</t>
  </si>
  <si>
    <t>1268</t>
  </si>
  <si>
    <t>Bungalow 11</t>
  </si>
  <si>
    <t>Bungalow 12</t>
  </si>
  <si>
    <t>Bungalow 9-10-11-12</t>
  </si>
  <si>
    <t>91</t>
  </si>
  <si>
    <t>Flash</t>
  </si>
  <si>
    <t>1267</t>
  </si>
  <si>
    <t>Le Sérac-Petit nid-Flash-Bungalow 7</t>
  </si>
  <si>
    <t>Petit Nid</t>
  </si>
  <si>
    <t>Ty Ni</t>
  </si>
  <si>
    <t>1839</t>
  </si>
  <si>
    <t>Chemin des Aguets</t>
  </si>
  <si>
    <t>CH106830635244</t>
  </si>
  <si>
    <t>19290</t>
  </si>
  <si>
    <t>CH256952683066</t>
  </si>
  <si>
    <t>19230</t>
  </si>
  <si>
    <t>Chemin des Eudrans</t>
  </si>
  <si>
    <t>Condémines (Nendaz)</t>
  </si>
  <si>
    <t>CH335268304427</t>
  </si>
  <si>
    <t>18468</t>
  </si>
  <si>
    <t>CH235269308313</t>
  </si>
  <si>
    <t>21491</t>
  </si>
  <si>
    <t>8854</t>
  </si>
  <si>
    <t>Chemin des Follards</t>
  </si>
  <si>
    <t>CH626704523028</t>
  </si>
  <si>
    <t>10545</t>
  </si>
  <si>
    <t>CH406730585281</t>
  </si>
  <si>
    <t>14118</t>
  </si>
  <si>
    <t>12209</t>
  </si>
  <si>
    <t>Chemin des Fontanettes</t>
  </si>
  <si>
    <t>Le Grandzon</t>
  </si>
  <si>
    <t>CH943052698828</t>
  </si>
  <si>
    <t>19418</t>
  </si>
  <si>
    <t>8809</t>
  </si>
  <si>
    <t>Mon Repos</t>
  </si>
  <si>
    <t>CH906930885258</t>
  </si>
  <si>
    <t>19414</t>
  </si>
  <si>
    <t>8824</t>
  </si>
  <si>
    <t>CH913086526935</t>
  </si>
  <si>
    <t>19491</t>
  </si>
  <si>
    <t>8810</t>
  </si>
  <si>
    <t>Chemin des Ires</t>
  </si>
  <si>
    <t>CH188152306894</t>
  </si>
  <si>
    <t>14828</t>
  </si>
  <si>
    <t>CH206930075254</t>
  </si>
  <si>
    <t>18395</t>
  </si>
  <si>
    <t>Chemin des Tsejas</t>
  </si>
  <si>
    <t>21682</t>
  </si>
  <si>
    <t>CH589752306811</t>
  </si>
  <si>
    <t>14870</t>
  </si>
  <si>
    <t>Chemin des Tsintres</t>
  </si>
  <si>
    <t>CH726893523039</t>
  </si>
  <si>
    <t>13766</t>
  </si>
  <si>
    <t>CH613075526942</t>
  </si>
  <si>
    <t>15650</t>
  </si>
  <si>
    <t>CH643052682896</t>
  </si>
  <si>
    <t>13942</t>
  </si>
  <si>
    <t>Chemin du Clous</t>
  </si>
  <si>
    <t>forage 1</t>
  </si>
  <si>
    <t>CH373068775251</t>
  </si>
  <si>
    <t>13625</t>
  </si>
  <si>
    <t>forage 2</t>
  </si>
  <si>
    <t>Le Mazot</t>
  </si>
  <si>
    <t>CH473068035245</t>
  </si>
  <si>
    <t>9666</t>
  </si>
  <si>
    <t>1499</t>
  </si>
  <si>
    <t>CH143052680397</t>
  </si>
  <si>
    <t>9625</t>
  </si>
  <si>
    <t>Chemin du Dzardi</t>
  </si>
  <si>
    <t>CH213074526891</t>
  </si>
  <si>
    <t>14309</t>
  </si>
  <si>
    <t>CH273068745294</t>
  </si>
  <si>
    <t>14305</t>
  </si>
  <si>
    <t>CH766752301793</t>
  </si>
  <si>
    <t>1421</t>
  </si>
  <si>
    <t>CH589352306723</t>
  </si>
  <si>
    <t>964</t>
  </si>
  <si>
    <t>Chemin du Ronti</t>
  </si>
  <si>
    <t>CH895269973048</t>
  </si>
  <si>
    <t>20879</t>
  </si>
  <si>
    <t>CH452552673025</t>
  </si>
  <si>
    <t>21144</t>
  </si>
  <si>
    <t>Chemin du Torrent</t>
  </si>
  <si>
    <t>100</t>
  </si>
  <si>
    <t>Renard</t>
  </si>
  <si>
    <t>CH495268903020</t>
  </si>
  <si>
    <t>9533</t>
  </si>
  <si>
    <t>1889</t>
  </si>
  <si>
    <t>Fond d'Apre</t>
  </si>
  <si>
    <t>Aproz (Nendaz)</t>
  </si>
  <si>
    <t>Au Cocorico</t>
  </si>
  <si>
    <t>CH513082526913</t>
  </si>
  <si>
    <t>5620</t>
  </si>
  <si>
    <t>4244</t>
  </si>
  <si>
    <t>Cocorico SA</t>
  </si>
  <si>
    <t>CH643052689430</t>
  </si>
  <si>
    <t>5612</t>
  </si>
  <si>
    <t>Route de Bieudron</t>
  </si>
  <si>
    <t>CH343052684683</t>
  </si>
  <si>
    <t>22325</t>
  </si>
  <si>
    <t>CH335268306803</t>
  </si>
  <si>
    <t>17446</t>
  </si>
  <si>
    <t>Route de Fey</t>
  </si>
  <si>
    <t>CH982652306747</t>
  </si>
  <si>
    <t>20102</t>
  </si>
  <si>
    <t>4132</t>
  </si>
  <si>
    <t>4131</t>
  </si>
  <si>
    <t>Route de la Télécabine</t>
  </si>
  <si>
    <t>Immeuble Christiania 1</t>
  </si>
  <si>
    <t>199</t>
  </si>
  <si>
    <t>705</t>
  </si>
  <si>
    <t>Studios immeuble Christiana</t>
  </si>
  <si>
    <t>20547</t>
  </si>
  <si>
    <t>848</t>
  </si>
  <si>
    <t>Menuiserie Lathion frères</t>
  </si>
  <si>
    <t>CH535267301990</t>
  </si>
  <si>
    <t>1882</t>
  </si>
  <si>
    <t>358</t>
  </si>
  <si>
    <t>Salon de toilettage pour chiens</t>
  </si>
  <si>
    <t>CH681952306747</t>
  </si>
  <si>
    <t>5538</t>
  </si>
  <si>
    <t>5070</t>
  </si>
  <si>
    <t>CH335268303239</t>
  </si>
  <si>
    <t>5177</t>
  </si>
  <si>
    <t>CH826730523017</t>
  </si>
  <si>
    <t>2257</t>
  </si>
  <si>
    <t>CH426720523049</t>
  </si>
  <si>
    <t>CH926796523068</t>
  </si>
  <si>
    <t>CH643052670327</t>
  </si>
  <si>
    <t>5499</t>
  </si>
  <si>
    <t>Route de Pierre Grosse</t>
  </si>
  <si>
    <t>Baar (Nendaz)</t>
  </si>
  <si>
    <t>CH206830675295</t>
  </si>
  <si>
    <t>16151</t>
  </si>
  <si>
    <t>CH843052685402</t>
  </si>
  <si>
    <t>16142</t>
  </si>
  <si>
    <t>7148</t>
  </si>
  <si>
    <t>CH313067526823</t>
  </si>
  <si>
    <t>16163</t>
  </si>
  <si>
    <t>7037</t>
  </si>
  <si>
    <t>Route de Plan Baar</t>
  </si>
  <si>
    <t>abc</t>
  </si>
  <si>
    <t>CH706730265275</t>
  </si>
  <si>
    <t>20318</t>
  </si>
  <si>
    <t>CH582452306743</t>
  </si>
  <si>
    <t>20583</t>
  </si>
  <si>
    <t>Route de Planchouet</t>
  </si>
  <si>
    <t>86</t>
  </si>
  <si>
    <t>Chalet Benjamin</t>
  </si>
  <si>
    <t>CH506830185243</t>
  </si>
  <si>
    <t>7694</t>
  </si>
  <si>
    <t>12073</t>
  </si>
  <si>
    <t>CH426818523040</t>
  </si>
  <si>
    <t>7686</t>
  </si>
  <si>
    <t>12074</t>
  </si>
  <si>
    <t>Route de Pracondu</t>
  </si>
  <si>
    <t>CH543052672341</t>
  </si>
  <si>
    <t>14487</t>
  </si>
  <si>
    <t>CH426708523060</t>
  </si>
  <si>
    <t>9465</t>
  </si>
  <si>
    <t>1169</t>
  </si>
  <si>
    <t>Route de Saclentse</t>
  </si>
  <si>
    <t>150</t>
  </si>
  <si>
    <t>Saclentse</t>
  </si>
  <si>
    <t>Chalet "Est"</t>
  </si>
  <si>
    <t>CH543052689959</t>
  </si>
  <si>
    <t>8224</t>
  </si>
  <si>
    <t>6111</t>
  </si>
  <si>
    <t>CH466852308305</t>
  </si>
  <si>
    <t>8216</t>
  </si>
  <si>
    <t>CH666852309027</t>
  </si>
  <si>
    <t>9570</t>
  </si>
  <si>
    <t>Route de Siviez</t>
  </si>
  <si>
    <t>CH713069526764</t>
  </si>
  <si>
    <t>10287</t>
  </si>
  <si>
    <t>CH866852303910</t>
  </si>
  <si>
    <t>10093</t>
  </si>
  <si>
    <t>Route des Argeys</t>
  </si>
  <si>
    <t>24</t>
  </si>
  <si>
    <t>Häxehüsli 5</t>
  </si>
  <si>
    <t>CH426738523081</t>
  </si>
  <si>
    <t>2064</t>
  </si>
  <si>
    <t>965</t>
  </si>
  <si>
    <t>Le Petiot</t>
  </si>
  <si>
    <t>CH952352673006</t>
  </si>
  <si>
    <t>4437</t>
  </si>
  <si>
    <t>Haxedorfli</t>
  </si>
  <si>
    <t>CH273068325226</t>
  </si>
  <si>
    <t>4434</t>
  </si>
  <si>
    <t>962</t>
  </si>
  <si>
    <t>CH181852306750</t>
  </si>
  <si>
    <t>963</t>
  </si>
  <si>
    <t>Haxehusli 2</t>
  </si>
  <si>
    <t>CH743052777981</t>
  </si>
  <si>
    <t>4433</t>
  </si>
  <si>
    <t>961</t>
  </si>
  <si>
    <t>CH435267303808</t>
  </si>
  <si>
    <t>2065</t>
  </si>
  <si>
    <t>960</t>
  </si>
  <si>
    <t>Route des Bioleys de Brignon</t>
  </si>
  <si>
    <t>CH456052683047</t>
  </si>
  <si>
    <t>21251</t>
  </si>
  <si>
    <t>CH443052686035</t>
  </si>
  <si>
    <t>21250</t>
  </si>
  <si>
    <t>7073</t>
  </si>
  <si>
    <t>CH466852306028</t>
  </si>
  <si>
    <t>21252</t>
  </si>
  <si>
    <t>7072</t>
  </si>
  <si>
    <t>CH906730585208</t>
  </si>
  <si>
    <t>13498</t>
  </si>
  <si>
    <t>5104</t>
  </si>
  <si>
    <t>Route des Condémines</t>
  </si>
  <si>
    <t>Ange des neiges</t>
  </si>
  <si>
    <t>CH550752693083</t>
  </si>
  <si>
    <t>18999</t>
  </si>
  <si>
    <t>8860</t>
  </si>
  <si>
    <t>CH206930955281</t>
  </si>
  <si>
    <t>21606</t>
  </si>
  <si>
    <t>CH366952307322</t>
  </si>
  <si>
    <t>18186</t>
  </si>
  <si>
    <t>CH243052690360</t>
  </si>
  <si>
    <t>21701</t>
  </si>
  <si>
    <t>3</t>
  </si>
  <si>
    <t>Café restaurant Les Caboulis</t>
  </si>
  <si>
    <t>CH826837523024</t>
  </si>
  <si>
    <t>6536</t>
  </si>
  <si>
    <t>11162</t>
  </si>
  <si>
    <t>CH380952306731</t>
  </si>
  <si>
    <t>5169</t>
  </si>
  <si>
    <t>11225</t>
  </si>
  <si>
    <t>Raccard</t>
  </si>
  <si>
    <t>CH126751523066</t>
  </si>
  <si>
    <t>7330</t>
  </si>
  <si>
    <t>CH543052681942</t>
  </si>
  <si>
    <t>9739</t>
  </si>
  <si>
    <t>Route des Mayens de Verrey</t>
  </si>
  <si>
    <t>CH426876523003</t>
  </si>
  <si>
    <t>7467</t>
  </si>
  <si>
    <t>11153</t>
  </si>
  <si>
    <t>CH958352683032</t>
  </si>
  <si>
    <t>7521</t>
  </si>
  <si>
    <t>CH235268301887</t>
  </si>
  <si>
    <t>7053</t>
  </si>
  <si>
    <t>11192</t>
  </si>
  <si>
    <t>Route du Chepey</t>
  </si>
  <si>
    <t>CH651252683014</t>
  </si>
  <si>
    <t>14565</t>
  </si>
  <si>
    <t>11009</t>
  </si>
  <si>
    <t>CH726827523051</t>
  </si>
  <si>
    <t>11337</t>
  </si>
  <si>
    <t>Route du Lavantier</t>
  </si>
  <si>
    <t>La Ruche</t>
  </si>
  <si>
    <t>CH766752306941</t>
  </si>
  <si>
    <t>10292</t>
  </si>
  <si>
    <t>12137</t>
  </si>
  <si>
    <t>CH473067655262</t>
  </si>
  <si>
    <t>10352</t>
  </si>
  <si>
    <t>CH206830885232</t>
  </si>
  <si>
    <t>10438</t>
  </si>
  <si>
    <t>12239</t>
  </si>
  <si>
    <t>Rue de la Source</t>
  </si>
  <si>
    <t>22123</t>
  </si>
  <si>
    <t>19687</t>
  </si>
  <si>
    <t>CH352152673070</t>
  </si>
  <si>
    <t>20193</t>
  </si>
  <si>
    <t>Rue de l'Ancienne Poste</t>
  </si>
  <si>
    <t>CH713067526881</t>
  </si>
  <si>
    <t>20585</t>
  </si>
  <si>
    <t>CH335269308079</t>
  </si>
  <si>
    <t>16431</t>
  </si>
  <si>
    <t>Rue des Iles</t>
  </si>
  <si>
    <t>45</t>
  </si>
  <si>
    <t>Les Jardins du Rhône E</t>
  </si>
  <si>
    <t>CH326845523025</t>
  </si>
  <si>
    <t>19726</t>
  </si>
  <si>
    <t>4309</t>
  </si>
  <si>
    <t>Les Jardins du Rhône F</t>
  </si>
  <si>
    <t>Ancienne Laiterie de Brignon</t>
  </si>
  <si>
    <t>CH243052687588</t>
  </si>
  <si>
    <t>5463</t>
  </si>
  <si>
    <t>5027</t>
  </si>
  <si>
    <t>CH806830795249</t>
  </si>
  <si>
    <t>5420</t>
  </si>
  <si>
    <t>Col du Gd-St-Bernard</t>
  </si>
  <si>
    <t>Bourg-St-Pierre</t>
  </si>
  <si>
    <t>Hotel</t>
  </si>
  <si>
    <t>P1569</t>
  </si>
  <si>
    <t>Hôtel</t>
  </si>
  <si>
    <t>P1600</t>
  </si>
  <si>
    <t>P1579</t>
  </si>
  <si>
    <t>La Ponteille</t>
  </si>
  <si>
    <t>Kiosque</t>
  </si>
  <si>
    <t>P921</t>
  </si>
  <si>
    <t>P922</t>
  </si>
  <si>
    <t>Rue de la Niord</t>
  </si>
  <si>
    <t>Hangar</t>
  </si>
  <si>
    <t>P192</t>
  </si>
  <si>
    <t>P194</t>
  </si>
  <si>
    <t>Village</t>
  </si>
  <si>
    <t>P225</t>
  </si>
  <si>
    <t>P369</t>
  </si>
  <si>
    <t>1261</t>
  </si>
  <si>
    <t>Chemin de la Poste</t>
  </si>
  <si>
    <t>2265</t>
  </si>
  <si>
    <t>3455</t>
  </si>
  <si>
    <t>Parking Fiduciaire de l'Entremont</t>
  </si>
  <si>
    <t>4</t>
  </si>
  <si>
    <t>3127</t>
  </si>
  <si>
    <t>Route de Tirequeux</t>
  </si>
  <si>
    <t>18777</t>
  </si>
  <si>
    <t>18778</t>
  </si>
  <si>
    <t>3374</t>
  </si>
  <si>
    <t>Route du Lac</t>
  </si>
  <si>
    <t>Le Grand Chalet</t>
  </si>
  <si>
    <t>166</t>
  </si>
  <si>
    <t>1555</t>
  </si>
  <si>
    <t>Poste</t>
  </si>
  <si>
    <t>Sarreyer</t>
  </si>
  <si>
    <t>GALERIE DE LA CHAUX</t>
  </si>
  <si>
    <t>6012</t>
  </si>
  <si>
    <t>RESERVOIR LA GRANDZETTE</t>
  </si>
  <si>
    <t>6017</t>
  </si>
  <si>
    <t>RESERVOIR SHLERONDES</t>
  </si>
  <si>
    <t>Route des Ruinettes</t>
  </si>
  <si>
    <t>Verbier</t>
  </si>
  <si>
    <t>ALIMENT. GALERIE "PIERRE AVOI" (BAGNES)</t>
  </si>
  <si>
    <t>Itre Vacheret</t>
  </si>
  <si>
    <t>Stafel</t>
  </si>
  <si>
    <t>CH995239753059</t>
  </si>
  <si>
    <t>2326</t>
  </si>
  <si>
    <t>CH209830685258</t>
  </si>
  <si>
    <t>711</t>
  </si>
  <si>
    <t>Blignou (Ayent)</t>
  </si>
  <si>
    <t>513</t>
  </si>
  <si>
    <t>3304</t>
  </si>
  <si>
    <t>4687</t>
  </si>
  <si>
    <t>743</t>
  </si>
  <si>
    <t>1206</t>
  </si>
  <si>
    <t>53</t>
  </si>
  <si>
    <t>23</t>
  </si>
  <si>
    <t>La Poya de Riod</t>
  </si>
  <si>
    <t>Remise</t>
  </si>
  <si>
    <t>1814</t>
  </si>
  <si>
    <t>748</t>
  </si>
  <si>
    <t>1809</t>
  </si>
  <si>
    <t>745</t>
  </si>
  <si>
    <t>Le Chargeur</t>
  </si>
  <si>
    <t>Hotel du Barrage Gr.Dix.</t>
  </si>
  <si>
    <t>K4</t>
  </si>
  <si>
    <t>2173</t>
  </si>
  <si>
    <t>2175</t>
  </si>
  <si>
    <t>Le Chemin Neuf</t>
  </si>
  <si>
    <t>Station transformatrice</t>
  </si>
  <si>
    <t>264</t>
  </si>
  <si>
    <t>106</t>
  </si>
  <si>
    <t>267</t>
  </si>
  <si>
    <t>107</t>
  </si>
  <si>
    <t>Route de la Darbelenne</t>
  </si>
  <si>
    <t>mazot</t>
  </si>
  <si>
    <t>6248</t>
  </si>
  <si>
    <t>2210</t>
  </si>
  <si>
    <t>Route de la Traverchire</t>
  </si>
  <si>
    <t>K3226</t>
  </si>
  <si>
    <t>2246</t>
  </si>
  <si>
    <t>6815</t>
  </si>
  <si>
    <t>2275</t>
  </si>
  <si>
    <t>Route de Mâche</t>
  </si>
  <si>
    <t>Installation services</t>
  </si>
  <si>
    <t>1649</t>
  </si>
  <si>
    <t>670</t>
  </si>
  <si>
    <t>1413</t>
  </si>
  <si>
    <t>531</t>
  </si>
  <si>
    <t>1651</t>
  </si>
  <si>
    <t>672</t>
  </si>
  <si>
    <t>Route de Soumy</t>
  </si>
  <si>
    <t>483</t>
  </si>
  <si>
    <t>169</t>
  </si>
  <si>
    <t>488</t>
  </si>
  <si>
    <t>173</t>
  </si>
  <si>
    <t>Route des Bertolennes</t>
  </si>
  <si>
    <t>9569</t>
  </si>
  <si>
    <t>1952</t>
  </si>
  <si>
    <t>9561</t>
  </si>
  <si>
    <t>2245</t>
  </si>
  <si>
    <t>Route des Masses</t>
  </si>
  <si>
    <t>station transformatrice Leteygeon SA</t>
  </si>
  <si>
    <t>2266</t>
  </si>
  <si>
    <t>1385</t>
  </si>
  <si>
    <t>1384</t>
  </si>
  <si>
    <t>512</t>
  </si>
  <si>
    <t>Route d'Orchère</t>
  </si>
  <si>
    <t>9663</t>
  </si>
  <si>
    <t>2238</t>
  </si>
  <si>
    <t>9683</t>
  </si>
  <si>
    <t>2212</t>
  </si>
  <si>
    <t>9691</t>
  </si>
  <si>
    <t>2170</t>
  </si>
  <si>
    <t>Route du Barrage</t>
  </si>
  <si>
    <t>K3047</t>
  </si>
  <si>
    <t>2268</t>
  </si>
  <si>
    <t>9287</t>
  </si>
  <si>
    <t>Route Principale</t>
  </si>
  <si>
    <t>21</t>
  </si>
  <si>
    <t>648</t>
  </si>
  <si>
    <t>2273</t>
  </si>
  <si>
    <t>6433</t>
  </si>
  <si>
    <t>164</t>
  </si>
  <si>
    <t>Rue Centrale</t>
  </si>
  <si>
    <t>1304</t>
  </si>
  <si>
    <t>2241</t>
  </si>
  <si>
    <t>1338</t>
  </si>
  <si>
    <t>1307</t>
  </si>
  <si>
    <t>476</t>
  </si>
  <si>
    <t>Rue de la Cure</t>
  </si>
  <si>
    <t>643</t>
  </si>
  <si>
    <t>249</t>
  </si>
  <si>
    <t>644</t>
  </si>
  <si>
    <t>250</t>
  </si>
  <si>
    <t>1908</t>
  </si>
  <si>
    <t>292</t>
  </si>
  <si>
    <t>625</t>
  </si>
  <si>
    <t>233</t>
  </si>
  <si>
    <t>Ruelle du Sommet</t>
  </si>
  <si>
    <t>611</t>
  </si>
  <si>
    <t>1587</t>
  </si>
  <si>
    <t>629</t>
  </si>
  <si>
    <t>1562</t>
  </si>
  <si>
    <t>612</t>
  </si>
  <si>
    <t>3264</t>
  </si>
  <si>
    <t>Bûcher - La Tsidjore</t>
  </si>
  <si>
    <t>110000</t>
  </si>
  <si>
    <t>2</t>
  </si>
  <si>
    <t>3431</t>
  </si>
  <si>
    <t>3492</t>
  </si>
  <si>
    <t>1140</t>
  </si>
  <si>
    <t>80000</t>
  </si>
  <si>
    <t>60000</t>
  </si>
  <si>
    <t>Chapelle Saint-Nicolas</t>
  </si>
  <si>
    <t>Écurie à chevaux</t>
  </si>
  <si>
    <t>3540</t>
  </si>
  <si>
    <t>3249</t>
  </si>
  <si>
    <t>3118</t>
  </si>
  <si>
    <t>12</t>
  </si>
  <si>
    <t>5</t>
  </si>
  <si>
    <t>Torrentalp</t>
  </si>
  <si>
    <t>Hotel Torrenthorn</t>
  </si>
  <si>
    <t>4740</t>
  </si>
  <si>
    <t>Restaurant Alpengruss</t>
  </si>
  <si>
    <t>4679</t>
  </si>
  <si>
    <t>Restaurant Briand</t>
  </si>
  <si>
    <t>4690</t>
  </si>
  <si>
    <t>Rinderhütte</t>
  </si>
  <si>
    <t>4534</t>
  </si>
  <si>
    <t>Alpeten</t>
  </si>
  <si>
    <t>CH963952309821</t>
  </si>
  <si>
    <t>CH389852303981</t>
  </si>
  <si>
    <t>2770</t>
  </si>
  <si>
    <t>CH173039985226</t>
  </si>
  <si>
    <t>CH959852393005</t>
  </si>
  <si>
    <t>CH351952703018</t>
  </si>
  <si>
    <t>CH303830475258</t>
  </si>
  <si>
    <t>2418</t>
  </si>
  <si>
    <t>332</t>
  </si>
  <si>
    <t>Chalet Bänzi</t>
  </si>
  <si>
    <t>CH943052230456</t>
  </si>
  <si>
    <t>522</t>
  </si>
  <si>
    <t>CH363952309732</t>
  </si>
  <si>
    <t>2700</t>
  </si>
  <si>
    <t>Fätsch</t>
  </si>
  <si>
    <t>CH583552303866</t>
  </si>
  <si>
    <t>2300</t>
  </si>
  <si>
    <t>CH363852303524</t>
  </si>
  <si>
    <t>2290</t>
  </si>
  <si>
    <t>Meetu</t>
  </si>
  <si>
    <t>Hütte Senntum</t>
  </si>
  <si>
    <t>CH895223943083</t>
  </si>
  <si>
    <t>St. Antoniuskapelle Meeten</t>
  </si>
  <si>
    <t>CH595223933091</t>
  </si>
  <si>
    <t>13</t>
  </si>
  <si>
    <t>CH195223943030</t>
  </si>
  <si>
    <t>30</t>
  </si>
  <si>
    <t>CH573023935249</t>
  </si>
  <si>
    <t>CH889452302335</t>
  </si>
  <si>
    <t>3145</t>
  </si>
  <si>
    <t>3144</t>
  </si>
  <si>
    <t>1423</t>
  </si>
  <si>
    <t>Undru Alpetä</t>
  </si>
  <si>
    <t>CH189852303952</t>
  </si>
  <si>
    <t>2749</t>
  </si>
  <si>
    <t>CH195239983068</t>
  </si>
  <si>
    <t>Waldesruh</t>
  </si>
  <si>
    <t>Kinderheim</t>
  </si>
  <si>
    <t>Restaurant</t>
  </si>
  <si>
    <t>3238</t>
  </si>
  <si>
    <t>CH843052390739</t>
  </si>
  <si>
    <t>2405</t>
  </si>
  <si>
    <t>CH143052384746</t>
  </si>
  <si>
    <t>2403</t>
  </si>
  <si>
    <t>Ännär-Ahorn</t>
  </si>
  <si>
    <t>Chalet Marie</t>
  </si>
  <si>
    <t>CH246677778419</t>
  </si>
  <si>
    <t>Bielengasse</t>
  </si>
  <si>
    <t>7</t>
  </si>
  <si>
    <t>Chalet</t>
  </si>
  <si>
    <t>CH773079245272</t>
  </si>
  <si>
    <t>64</t>
  </si>
  <si>
    <t>Chalet Meretschy</t>
  </si>
  <si>
    <t>Bort</t>
  </si>
  <si>
    <t>CH589877667730</t>
  </si>
  <si>
    <t>CH467777669893</t>
  </si>
  <si>
    <t>70</t>
  </si>
  <si>
    <t>Weidenbrunnen</t>
  </si>
  <si>
    <t>Kraftwerk Oberems</t>
  </si>
  <si>
    <t>CH216691777746</t>
  </si>
  <si>
    <t>243a</t>
  </si>
  <si>
    <t>84b</t>
  </si>
  <si>
    <t>Campingweg</t>
  </si>
  <si>
    <t>Mobilhome Mazot 1</t>
  </si>
  <si>
    <t>CH359152283043</t>
  </si>
  <si>
    <t>2432</t>
  </si>
  <si>
    <t>Mobilhome Mazot 10</t>
  </si>
  <si>
    <t>Mobilhome Mazot 14</t>
  </si>
  <si>
    <t>Mobilhome Mazot 16</t>
  </si>
  <si>
    <t>Mobilhome Mazot 17</t>
  </si>
  <si>
    <t>Mobilhome Mazot 28+29</t>
  </si>
  <si>
    <t>Mobilhome Mazot 3</t>
  </si>
  <si>
    <t>BR2432</t>
  </si>
  <si>
    <t>Mobilhome Mazot 38- 40</t>
  </si>
  <si>
    <t>CH973006135215</t>
  </si>
  <si>
    <t>2435</t>
  </si>
  <si>
    <t>Mobilhome Mazot 4</t>
  </si>
  <si>
    <t>Mobilhome Mazot 45</t>
  </si>
  <si>
    <t>4808</t>
  </si>
  <si>
    <t>Mobilhome Mazot 7</t>
  </si>
  <si>
    <t>2424</t>
  </si>
  <si>
    <t>Mobilhome Nr. 34+35</t>
  </si>
  <si>
    <t>Mobilhome 19-20 Brogle</t>
  </si>
  <si>
    <t>Wohnwagen Grötzinger</t>
  </si>
  <si>
    <t>Camping Swiss Plage Rezeption</t>
  </si>
  <si>
    <t>CH987652301213</t>
  </si>
  <si>
    <t>2255</t>
  </si>
  <si>
    <t>Caravan Crans 6</t>
  </si>
  <si>
    <t>Mobilehome Chandolin 3</t>
  </si>
  <si>
    <t>Mobilhome Ayer 0</t>
  </si>
  <si>
    <t>Mobilhome Ayer 10</t>
  </si>
  <si>
    <t>Mobilhome Ayer 6</t>
  </si>
  <si>
    <t>Mobilhome Champéry 17</t>
  </si>
  <si>
    <t>Mobilhome Champéry 19</t>
  </si>
  <si>
    <t>Mobilhome Champex 1</t>
  </si>
  <si>
    <t>Mobilhome Champex 12</t>
  </si>
  <si>
    <t>Mobilhome Champex 14</t>
  </si>
  <si>
    <t>Mobilhome Champex 15</t>
  </si>
  <si>
    <t>Mobilhome Champex 16</t>
  </si>
  <si>
    <t>Mobilhome Champex 3</t>
  </si>
  <si>
    <t>CH873018285290</t>
  </si>
  <si>
    <t>Mobilhome Champex 5</t>
  </si>
  <si>
    <t>Mobilhome Champex 7</t>
  </si>
  <si>
    <t>Mobilhome Crans 14</t>
  </si>
  <si>
    <t>Mobilhome Crans 18</t>
  </si>
  <si>
    <t>Mobilhome Crans 6</t>
  </si>
  <si>
    <t>Mobilhome Crans 9</t>
  </si>
  <si>
    <t>Mobilhome Les Pins 5</t>
  </si>
  <si>
    <t>Mobilhome Leukerbad 1</t>
  </si>
  <si>
    <t>Mobilhome Leukerbad 11</t>
  </si>
  <si>
    <t>Mobilhome Leukerbad 13</t>
  </si>
  <si>
    <t>Mobilhome Leukerbad 15</t>
  </si>
  <si>
    <t>Mobilhome Leukerbad 19</t>
  </si>
  <si>
    <t>Mobilhome Leukerbad 3</t>
  </si>
  <si>
    <t>Mobilhome Leukerbad 5</t>
  </si>
  <si>
    <t>Mobilhome Leukerbad 7</t>
  </si>
  <si>
    <t>Mobilhome Leukerbad 9</t>
  </si>
  <si>
    <t>Mobilhome Mollens 10</t>
  </si>
  <si>
    <t>Mobilhome Mollens 12</t>
  </si>
  <si>
    <t>Mobilhome Mollens 14</t>
  </si>
  <si>
    <t>Mobilhome Mollens 18</t>
  </si>
  <si>
    <t>Mobilhome Mollens 2</t>
  </si>
  <si>
    <t>Mobilhome Mollens 20</t>
  </si>
  <si>
    <t>Mobilhome Mollens 22</t>
  </si>
  <si>
    <t>Mobilhome Mollens 24</t>
  </si>
  <si>
    <t>Mobilhome Mollens 4</t>
  </si>
  <si>
    <t>Mobilhome Mollens 6</t>
  </si>
  <si>
    <t>Mobilhome Mollens 8</t>
  </si>
  <si>
    <t>Mobilhome Nendaz 0</t>
  </si>
  <si>
    <t>Mobilhome Nendaz 12</t>
  </si>
  <si>
    <t>Mobilhome Nendaz 5</t>
  </si>
  <si>
    <t>Mobilhome Nendaz 7</t>
  </si>
  <si>
    <t>Mobilhome Nendaz 8</t>
  </si>
  <si>
    <t>Mobilhome Saas Fee 5</t>
  </si>
  <si>
    <t>Mobilhome Saas-Grund 12</t>
  </si>
  <si>
    <t>Mobilhome Salquenen 1</t>
  </si>
  <si>
    <t>Mobilhome Salquenen 12</t>
  </si>
  <si>
    <t>Mobilhome Salquenen 21</t>
  </si>
  <si>
    <t>Mobilhome Salquenen 3</t>
  </si>
  <si>
    <t>Mobilhome Salquenen 5</t>
  </si>
  <si>
    <t>Mobilhome Sion 10</t>
  </si>
  <si>
    <t>Mobilhome Sion 12</t>
  </si>
  <si>
    <t>Mobilhome Sion 14</t>
  </si>
  <si>
    <t>Mobilhome Sion 3</t>
  </si>
  <si>
    <t>Mobilhome Sion 30</t>
  </si>
  <si>
    <t>Mobilhome Sion 4</t>
  </si>
  <si>
    <t>Mobilhome Sion 5</t>
  </si>
  <si>
    <t>Mobilhome Sion 8</t>
  </si>
  <si>
    <t>Mobilhome Sion 9</t>
  </si>
  <si>
    <t>Mobilhome St. Luc 11</t>
  </si>
  <si>
    <t>Mobilhome St. Luc 36</t>
  </si>
  <si>
    <t>Mobilhome St. Luc 37</t>
  </si>
  <si>
    <t>Mobilhome St. Luc 38</t>
  </si>
  <si>
    <t>Mobilhome St. Luc 39</t>
  </si>
  <si>
    <t>Mobilhome St. Luc 4</t>
  </si>
  <si>
    <t>Mobilhome St. Luc 7</t>
  </si>
  <si>
    <t>Mobilhome Vercorin 1</t>
  </si>
  <si>
    <t>Mobilhome Vercorin 2</t>
  </si>
  <si>
    <t>Mobilhome Vercorin 3</t>
  </si>
  <si>
    <t>Mobilhome Vercorin 4</t>
  </si>
  <si>
    <t>Mobilhome Vissoie 10</t>
  </si>
  <si>
    <t>Mobilhome Zermatt 29</t>
  </si>
  <si>
    <t>Mobilhome Zermatt 3</t>
  </si>
  <si>
    <t>Mobilhome Zermatt 31</t>
  </si>
  <si>
    <t>Mobilhome Zermatt 5</t>
  </si>
  <si>
    <t>Mobilhome Zermatt 9</t>
  </si>
  <si>
    <t>Mobilhome Zinal 2</t>
  </si>
  <si>
    <t>Wechselplatz für Kurzaufenthalte</t>
  </si>
  <si>
    <t>Camping Champay</t>
  </si>
  <si>
    <t>BR2434</t>
  </si>
  <si>
    <t>Camping Swiss Plage</t>
  </si>
  <si>
    <t>BR2435</t>
  </si>
  <si>
    <t>Dorfstrasse</t>
  </si>
  <si>
    <t>CH743052726414</t>
  </si>
  <si>
    <t>1220</t>
  </si>
  <si>
    <t>Est</t>
  </si>
  <si>
    <t>Ouest</t>
  </si>
  <si>
    <t>84</t>
  </si>
  <si>
    <t>Route de Mazembroz</t>
  </si>
  <si>
    <t>Mazot</t>
  </si>
  <si>
    <t>1244</t>
  </si>
  <si>
    <t>74</t>
  </si>
  <si>
    <t>1273</t>
  </si>
  <si>
    <t>1274</t>
  </si>
  <si>
    <t>180.12625</t>
  </si>
  <si>
    <t>73</t>
  </si>
  <si>
    <t>55</t>
  </si>
  <si>
    <t>nord</t>
  </si>
  <si>
    <t>sud</t>
  </si>
  <si>
    <t>48</t>
  </si>
  <si>
    <t>79</t>
  </si>
  <si>
    <t>20</t>
  </si>
  <si>
    <t>405</t>
  </si>
  <si>
    <t>433</t>
  </si>
  <si>
    <t>Chanton</t>
  </si>
  <si>
    <t>CH358352433020</t>
  </si>
  <si>
    <t>9389</t>
  </si>
  <si>
    <t>CH658252463033</t>
  </si>
  <si>
    <t>9076</t>
  </si>
  <si>
    <t>La Barme</t>
  </si>
  <si>
    <t>CH935249300335</t>
  </si>
  <si>
    <t>939</t>
  </si>
  <si>
    <t>CH380352304917</t>
  </si>
  <si>
    <t>943</t>
  </si>
  <si>
    <t>Le Borgeaud</t>
  </si>
  <si>
    <t>CH435249308328</t>
  </si>
  <si>
    <t>8608</t>
  </si>
  <si>
    <t>CH473049835273</t>
  </si>
  <si>
    <t>8527</t>
  </si>
  <si>
    <t>CH864252305220</t>
  </si>
  <si>
    <t>8513</t>
  </si>
  <si>
    <t>CH782152304677</t>
  </si>
  <si>
    <t>8612</t>
  </si>
  <si>
    <t>CH113018524669</t>
  </si>
  <si>
    <t>11519</t>
  </si>
  <si>
    <t>CH224011523054</t>
  </si>
  <si>
    <t>8567</t>
  </si>
  <si>
    <t>CH773046215287</t>
  </si>
  <si>
    <t>8611</t>
  </si>
  <si>
    <t>CH495249833018</t>
  </si>
  <si>
    <t>8530</t>
  </si>
  <si>
    <t>Le Buitoux</t>
  </si>
  <si>
    <t>CH913014524627</t>
  </si>
  <si>
    <t>10218</t>
  </si>
  <si>
    <t>CH495278013003</t>
  </si>
  <si>
    <t>10219</t>
  </si>
  <si>
    <t>CH913008524681</t>
  </si>
  <si>
    <t>12124</t>
  </si>
  <si>
    <t>CH873042695242</t>
  </si>
  <si>
    <t>10546</t>
  </si>
  <si>
    <t>CH764252306343</t>
  </si>
  <si>
    <t>10444</t>
  </si>
  <si>
    <t>Le Revix</t>
  </si>
  <si>
    <t>CH727989523069</t>
  </si>
  <si>
    <t>12115</t>
  </si>
  <si>
    <t>CH864652300160</t>
  </si>
  <si>
    <t>11351</t>
  </si>
  <si>
    <t>CH995246083003</t>
  </si>
  <si>
    <t>11348</t>
  </si>
  <si>
    <t>CH850152463018</t>
  </si>
  <si>
    <t>11350</t>
  </si>
  <si>
    <t>11228</t>
  </si>
  <si>
    <t>Route du Feylet</t>
  </si>
  <si>
    <t>Annexe</t>
  </si>
  <si>
    <t>CH873049085265</t>
  </si>
  <si>
    <t>759</t>
  </si>
  <si>
    <t>CH164952300816</t>
  </si>
  <si>
    <t>760</t>
  </si>
  <si>
    <t>Route du Réservoir</t>
  </si>
  <si>
    <t>CH458252463004</t>
  </si>
  <si>
    <t>9049</t>
  </si>
  <si>
    <t>CH613082524602</t>
  </si>
  <si>
    <t>9072</t>
  </si>
  <si>
    <t>Route du Sommet des Vignes</t>
  </si>
  <si>
    <t>Oratoire</t>
  </si>
  <si>
    <t>CH864052308541</t>
  </si>
  <si>
    <t>3590</t>
  </si>
  <si>
    <t>CH788652304074</t>
  </si>
  <si>
    <t>3642</t>
  </si>
  <si>
    <t>82</t>
  </si>
  <si>
    <t>Rue des Remparts</t>
  </si>
  <si>
    <t>71</t>
  </si>
  <si>
    <t>Bâtiment Schaffner</t>
  </si>
  <si>
    <t>153</t>
  </si>
  <si>
    <t>Rue du Bourg</t>
  </si>
  <si>
    <t>Luisier</t>
  </si>
  <si>
    <t>296</t>
  </si>
  <si>
    <t>Les Combes</t>
  </si>
  <si>
    <t>1180</t>
  </si>
  <si>
    <t>Chemin de St-Gervais</t>
  </si>
  <si>
    <t>Collombey</t>
  </si>
  <si>
    <t>Monti</t>
  </si>
  <si>
    <t>1004</t>
  </si>
  <si>
    <t>Chemin des Glariers</t>
  </si>
  <si>
    <t>Muraz (Collombey)</t>
  </si>
  <si>
    <t>Villa Est</t>
  </si>
  <si>
    <t>3235</t>
  </si>
  <si>
    <t>Villa Ouest</t>
  </si>
  <si>
    <t>4177</t>
  </si>
  <si>
    <t>Chemin des Tourbières</t>
  </si>
  <si>
    <t>Bât. A</t>
  </si>
  <si>
    <t>2319</t>
  </si>
  <si>
    <t>Bât. B</t>
  </si>
  <si>
    <t>Route des Brêches</t>
  </si>
  <si>
    <t>72</t>
  </si>
  <si>
    <t>Ancien locaux PCi</t>
  </si>
  <si>
    <t>1682</t>
  </si>
  <si>
    <t>Local feu</t>
  </si>
  <si>
    <t>Rue de la Charmette</t>
  </si>
  <si>
    <t>3672</t>
  </si>
  <si>
    <t>631</t>
  </si>
  <si>
    <t>Rue des Colombes</t>
  </si>
  <si>
    <t>Nord</t>
  </si>
  <si>
    <t>4353</t>
  </si>
  <si>
    <t>Sud</t>
  </si>
  <si>
    <t>870</t>
  </si>
  <si>
    <t>Rue des Dents-du-Midi</t>
  </si>
  <si>
    <t>Partie Nord</t>
  </si>
  <si>
    <t>814</t>
  </si>
  <si>
    <t>Partie Sud</t>
  </si>
  <si>
    <t>822</t>
  </si>
  <si>
    <t>Rue des Perce-Neige</t>
  </si>
  <si>
    <t>1873</t>
  </si>
  <si>
    <t>1874</t>
  </si>
  <si>
    <t>81</t>
  </si>
  <si>
    <t>Rue du Collège</t>
  </si>
  <si>
    <t>18</t>
  </si>
  <si>
    <t>Villa Parvex Gaël</t>
  </si>
  <si>
    <t>CH123662523028</t>
  </si>
  <si>
    <t>4554</t>
  </si>
  <si>
    <t>CH595287403062</t>
  </si>
  <si>
    <t>Rue du Vieux Pont</t>
  </si>
  <si>
    <t>14e</t>
  </si>
  <si>
    <t>2331</t>
  </si>
  <si>
    <t>Ruelle de Bellevue</t>
  </si>
  <si>
    <t>Bâtiment Querio</t>
  </si>
  <si>
    <t>2884</t>
  </si>
  <si>
    <t>889</t>
  </si>
  <si>
    <t>Zone Industrielle Bovéry</t>
  </si>
  <si>
    <t>Halle nord</t>
  </si>
  <si>
    <t>1589</t>
  </si>
  <si>
    <t>Halle sud</t>
  </si>
  <si>
    <t>61</t>
  </si>
  <si>
    <t>Dépôt Trottet</t>
  </si>
  <si>
    <t>2136</t>
  </si>
  <si>
    <t>2133</t>
  </si>
  <si>
    <t>Zone industrielle Pré Loup</t>
  </si>
  <si>
    <t>Halle Est</t>
  </si>
  <si>
    <t>1051</t>
  </si>
  <si>
    <t>Halle ouest</t>
  </si>
  <si>
    <t>Zone Industrielle Proprèses</t>
  </si>
  <si>
    <t>Bâtiment 8 nord</t>
  </si>
  <si>
    <t>2103</t>
  </si>
  <si>
    <t>Bâtiment 8 Sud</t>
  </si>
  <si>
    <t>4565</t>
  </si>
  <si>
    <t>Zone Industrielle Rosses</t>
  </si>
  <si>
    <t>Halle 1392</t>
  </si>
  <si>
    <t>1392</t>
  </si>
  <si>
    <t>Halle 4429</t>
  </si>
  <si>
    <t>4429</t>
  </si>
  <si>
    <t>Halle 4430</t>
  </si>
  <si>
    <t>4430</t>
  </si>
  <si>
    <t>Halle 4431</t>
  </si>
  <si>
    <t>4431</t>
  </si>
  <si>
    <t>Halle 4446</t>
  </si>
  <si>
    <t>4446</t>
  </si>
  <si>
    <t>Halle 4447</t>
  </si>
  <si>
    <t>4447</t>
  </si>
  <si>
    <t>Halle 4448</t>
  </si>
  <si>
    <t>4448</t>
  </si>
  <si>
    <t>Halle 4449</t>
  </si>
  <si>
    <t>4449</t>
  </si>
  <si>
    <t>Halle 4451</t>
  </si>
  <si>
    <t>4451</t>
  </si>
  <si>
    <t>Halle 4457</t>
  </si>
  <si>
    <t>4457</t>
  </si>
  <si>
    <t>57</t>
  </si>
  <si>
    <t>Les Ravers</t>
  </si>
  <si>
    <t>Camping des Ravers</t>
  </si>
  <si>
    <t>2081</t>
  </si>
  <si>
    <t>Route de la Plage</t>
  </si>
  <si>
    <t>Bouveret</t>
  </si>
  <si>
    <t>Camping Rive Bleue</t>
  </si>
  <si>
    <t>Rue du Port</t>
  </si>
  <si>
    <t>Bateau Laborde</t>
  </si>
  <si>
    <t>9999</t>
  </si>
  <si>
    <t>Bateau Michlig</t>
  </si>
  <si>
    <t>Bateau Pugin</t>
  </si>
  <si>
    <t>Bateau Zwissig</t>
  </si>
  <si>
    <t>Route Cantonale</t>
  </si>
  <si>
    <t>mobilhome 25</t>
  </si>
  <si>
    <t>1139</t>
  </si>
  <si>
    <t>Chalet d'alpage</t>
  </si>
  <si>
    <t>CH558377726689</t>
  </si>
  <si>
    <t>1201</t>
  </si>
  <si>
    <t>Chalet Bergblick</t>
  </si>
  <si>
    <t>CH585752305141</t>
  </si>
  <si>
    <t>1876</t>
  </si>
  <si>
    <t>Haus Adagio</t>
  </si>
  <si>
    <t>CH805130535204</t>
  </si>
  <si>
    <t>2091</t>
  </si>
  <si>
    <t>CH753652513062</t>
  </si>
  <si>
    <t>560</t>
  </si>
  <si>
    <t>498</t>
  </si>
  <si>
    <t>1729</t>
  </si>
  <si>
    <t>1727</t>
  </si>
  <si>
    <t>CH643052583819</t>
  </si>
  <si>
    <t>CH695258383004</t>
  </si>
  <si>
    <t>Bahnhofstrasse</t>
  </si>
  <si>
    <t>Restaurant Simplonblick</t>
  </si>
  <si>
    <t>5268</t>
  </si>
  <si>
    <t>Wohnmobil Platz Nr. 301B</t>
  </si>
  <si>
    <t>Camping Santa Monica</t>
  </si>
  <si>
    <t>Ferienhaus Platz Nr. 361</t>
  </si>
  <si>
    <t>188</t>
  </si>
  <si>
    <t>Platz Nr. 34</t>
  </si>
  <si>
    <t>Wohnmobil Platz Nr. 104</t>
  </si>
  <si>
    <t>Wohnmobil Platz Nr. 115</t>
  </si>
  <si>
    <t>Wohnmobil Platz Nr. 119</t>
  </si>
  <si>
    <t>Wohnmobil Platz Nr. 122</t>
  </si>
  <si>
    <t>Wohnmobil Platz Nr. 123</t>
  </si>
  <si>
    <t>Wohnmobil Platz Nr. 125</t>
  </si>
  <si>
    <t>Wohnmobil Platz Nr. 128</t>
  </si>
  <si>
    <t>Wohnmobil Platz Nr. 133</t>
  </si>
  <si>
    <t>4833</t>
  </si>
  <si>
    <t>Wohnmobil Platz Nr. 148</t>
  </si>
  <si>
    <t>Wohnmobil Platz Nr. 20</t>
  </si>
  <si>
    <t>185</t>
  </si>
  <si>
    <t>Wohnmobil Platz Nr. 202</t>
  </si>
  <si>
    <t>114</t>
  </si>
  <si>
    <t>Wohnmobil Platz Nr. 209</t>
  </si>
  <si>
    <t>Wohnmobil Platz Nr. 210</t>
  </si>
  <si>
    <t>Wohnmobil Platz Nr. 25</t>
  </si>
  <si>
    <t>Wohnmobil Platz Nr. 26</t>
  </si>
  <si>
    <t>Wohnmobil Platz Nr. 29</t>
  </si>
  <si>
    <t>Wohnmobil Platz Nr. 301</t>
  </si>
  <si>
    <t>Wohnmobil Platz Nr. 303</t>
  </si>
  <si>
    <t>Wohnmobil Platz Nr. 310</t>
  </si>
  <si>
    <t>Wohnmobil Platz Nr. 317</t>
  </si>
  <si>
    <t>Wohnmobil Platz Nr. 342</t>
  </si>
  <si>
    <t>Wohnmobil Platz Nr. 353</t>
  </si>
  <si>
    <t>Wohnmobil Platz Nr. 355</t>
  </si>
  <si>
    <t>Wohnmobil Platz Nr. 357</t>
  </si>
  <si>
    <t>Wohnmobil Platz Nr. 381</t>
  </si>
  <si>
    <t>Wohnmobil Platz Nr. 42</t>
  </si>
  <si>
    <t>Wohnmobil Platz Nr. 6</t>
  </si>
  <si>
    <t>Wohnmobil Platz Nr. 64</t>
  </si>
  <si>
    <t>Wohnmobil Platz Nr. 72</t>
  </si>
  <si>
    <t>Wohnmobil Platz Nr. 78</t>
  </si>
  <si>
    <t>Einstellhalle</t>
  </si>
  <si>
    <t>947</t>
  </si>
  <si>
    <t>2710</t>
  </si>
  <si>
    <t>3644</t>
  </si>
  <si>
    <t>3456</t>
  </si>
  <si>
    <t>3503</t>
  </si>
  <si>
    <t>3602</t>
  </si>
  <si>
    <t>3772</t>
  </si>
  <si>
    <t>3769</t>
  </si>
  <si>
    <t>3770</t>
  </si>
  <si>
    <t>3758</t>
  </si>
  <si>
    <t>5440</t>
  </si>
  <si>
    <t>4638</t>
  </si>
  <si>
    <t>4822</t>
  </si>
  <si>
    <t>3765</t>
  </si>
  <si>
    <t>3754</t>
  </si>
  <si>
    <t>St. Germanerstrasse</t>
  </si>
  <si>
    <t>Garagen Nationalstrasse</t>
  </si>
  <si>
    <t>5839</t>
  </si>
  <si>
    <t>247</t>
  </si>
  <si>
    <t>Route de Lentillère</t>
  </si>
  <si>
    <t>Mobilhome N° 10</t>
  </si>
  <si>
    <t>437</t>
  </si>
  <si>
    <t>Mobilhome N° 100</t>
  </si>
  <si>
    <t>Mobilhome N° 102</t>
  </si>
  <si>
    <t>Mobilhome N° 104</t>
  </si>
  <si>
    <t>Mobilhome N° 105</t>
  </si>
  <si>
    <t>Mobilhome N° 106</t>
  </si>
  <si>
    <t>Mobilhome N° 11</t>
  </si>
  <si>
    <t>Mobilhome N° 12</t>
  </si>
  <si>
    <t>Mobilhome N° 15</t>
  </si>
  <si>
    <t>Mobilhome N° 16</t>
  </si>
  <si>
    <t>Mobilhome N° 17</t>
  </si>
  <si>
    <t>Mobilhome N° 18</t>
  </si>
  <si>
    <t>Mobilhome N° 19</t>
  </si>
  <si>
    <t>Mobilhome N° 20</t>
  </si>
  <si>
    <t>Mobilhome N° 21</t>
  </si>
  <si>
    <t>Mobilhome N° 22</t>
  </si>
  <si>
    <t>Mobilhome N° 23</t>
  </si>
  <si>
    <t>Mobilhome N° 24</t>
  </si>
  <si>
    <t>Mobilhome N° 25</t>
  </si>
  <si>
    <t>Mobilhome N° 26</t>
  </si>
  <si>
    <t>Mobilhome N° 27</t>
  </si>
  <si>
    <t>Mobilhome N° 28</t>
  </si>
  <si>
    <t>Mobilhome N° 29</t>
  </si>
  <si>
    <t>Mobilhome N° 30</t>
  </si>
  <si>
    <t>Mobilhome N° 31</t>
  </si>
  <si>
    <t>Mobilhome N° 32</t>
  </si>
  <si>
    <t>Mobilhome N° 33</t>
  </si>
  <si>
    <t>Mobilhome N° 34</t>
  </si>
  <si>
    <t>Mobilhome N° 35</t>
  </si>
  <si>
    <t>Mobilhome N° 36</t>
  </si>
  <si>
    <t>Mobilhome N° 38</t>
  </si>
  <si>
    <t>Mobilhome N° 39</t>
  </si>
  <si>
    <t>Mobilhome N° 40</t>
  </si>
  <si>
    <t>Mobilhome N° 41</t>
  </si>
  <si>
    <t>Mobilhome N° 42</t>
  </si>
  <si>
    <t>Mobilhome N° 43</t>
  </si>
  <si>
    <t>Mobilhome N° 44</t>
  </si>
  <si>
    <t>Mobilhome N° 45</t>
  </si>
  <si>
    <t>Mobilhome N° 46</t>
  </si>
  <si>
    <t>Mobilhome N° 47</t>
  </si>
  <si>
    <t>Mobilhome N° 48</t>
  </si>
  <si>
    <t>Mobilhome N° 49</t>
  </si>
  <si>
    <t>Mobilhome N° 50</t>
  </si>
  <si>
    <t>Mobilhome N° 52</t>
  </si>
  <si>
    <t>Mobilhome N° 53</t>
  </si>
  <si>
    <t>Mobilhome N° 54</t>
  </si>
  <si>
    <t>Mobilhome N° 55</t>
  </si>
  <si>
    <t>Mobilhome N° 56</t>
  </si>
  <si>
    <t>Mobilhome N° 57</t>
  </si>
  <si>
    <t>Mobilhome N° 58</t>
  </si>
  <si>
    <t>Mobilhome N° 59</t>
  </si>
  <si>
    <t>Mobilhome N° 6</t>
  </si>
  <si>
    <t>Mobilhome N° 60</t>
  </si>
  <si>
    <t>Mobilhome n° 62</t>
  </si>
  <si>
    <t>Mobilhome N° 63</t>
  </si>
  <si>
    <t>Mobilhome N° 64</t>
  </si>
  <si>
    <t>Mobilhome N° 65</t>
  </si>
  <si>
    <t>Mobilhome N° 66</t>
  </si>
  <si>
    <t>Mobilhome N° 67</t>
  </si>
  <si>
    <t>Mobilhome N° 68</t>
  </si>
  <si>
    <t>Mobilhome N° 69</t>
  </si>
  <si>
    <t>Mobilhome N° 7</t>
  </si>
  <si>
    <t>Mobilhome N° 70</t>
  </si>
  <si>
    <t>Mobilhome N° 71</t>
  </si>
  <si>
    <t>Mobilhome N° 72</t>
  </si>
  <si>
    <t>Mobilhome N° 73</t>
  </si>
  <si>
    <t>Mobilhome N° 74</t>
  </si>
  <si>
    <t>Mobilhome N° 75</t>
  </si>
  <si>
    <t>Mobilhome N° 76</t>
  </si>
  <si>
    <t>Mobilhome N° 77</t>
  </si>
  <si>
    <t>Mobilhome N° 78</t>
  </si>
  <si>
    <t>Mobilhome N° 79</t>
  </si>
  <si>
    <t>Mobilhome N° 8</t>
  </si>
  <si>
    <t>Mobilhome N° 80</t>
  </si>
  <si>
    <t>Mobilhome N° 81</t>
  </si>
  <si>
    <t>Mobilhome N° 82</t>
  </si>
  <si>
    <t>Mobilhome N° 83</t>
  </si>
  <si>
    <t>Mobilhome N° 84</t>
  </si>
  <si>
    <t>Mobilhome N° 85</t>
  </si>
  <si>
    <t>Mobilhome N° 86</t>
  </si>
  <si>
    <t>Mobilhome N° 87</t>
  </si>
  <si>
    <t>Mobilhome N° 88</t>
  </si>
  <si>
    <t>Mobilhome N° 89</t>
  </si>
  <si>
    <t>Mobilhome N° 9</t>
  </si>
  <si>
    <t>Mobilhome N° 90</t>
  </si>
  <si>
    <t>Mobilhome N° 91</t>
  </si>
  <si>
    <t>Mobilhome N° 93</t>
  </si>
  <si>
    <t>Mobilhome N° 94</t>
  </si>
  <si>
    <t>Mobilhome N° 95</t>
  </si>
  <si>
    <t>Mobilhome N° 96</t>
  </si>
  <si>
    <t>Mobilhome N° 97</t>
  </si>
  <si>
    <t>Mobilhome N° 98</t>
  </si>
  <si>
    <t>Mobilhome N° 99</t>
  </si>
  <si>
    <t>Mobilhome N°13</t>
  </si>
  <si>
    <t>Mobilhome N°37</t>
  </si>
  <si>
    <t>Mobilhome N°51</t>
  </si>
  <si>
    <t>Mobilhome N°92</t>
  </si>
  <si>
    <t>Mobilhome 101</t>
  </si>
  <si>
    <t>Mobilhome 14</t>
  </si>
  <si>
    <t>Mobilhome 61</t>
  </si>
  <si>
    <t>Mobillhome No 103</t>
  </si>
  <si>
    <t>Chemin du Camping</t>
  </si>
  <si>
    <t>mobilhome 10</t>
  </si>
  <si>
    <t>CH764952307932</t>
  </si>
  <si>
    <t>417</t>
  </si>
  <si>
    <t>Mobilhome 10</t>
  </si>
  <si>
    <t>mobilhome 11</t>
  </si>
  <si>
    <t>mobilhome 12</t>
  </si>
  <si>
    <t>mobilhome 14</t>
  </si>
  <si>
    <t>mobilhome 15</t>
  </si>
  <si>
    <t>mobilhome 17</t>
  </si>
  <si>
    <t>mobilhome 18</t>
  </si>
  <si>
    <t>mobilhome 19</t>
  </si>
  <si>
    <t>mobilhome 20</t>
  </si>
  <si>
    <t>mobilhome 23</t>
  </si>
  <si>
    <t>mobilhome 24</t>
  </si>
  <si>
    <t>mobilhome 26</t>
  </si>
  <si>
    <t>mobilhome 27</t>
  </si>
  <si>
    <t>mobilhome 3</t>
  </si>
  <si>
    <t>mobilhome 5</t>
  </si>
  <si>
    <t>mobilhome 6</t>
  </si>
  <si>
    <t>mobilhome 8</t>
  </si>
  <si>
    <t>mobilhome 9</t>
  </si>
  <si>
    <t>Route du Simplon</t>
  </si>
  <si>
    <t>360</t>
  </si>
  <si>
    <t>Rue Principale</t>
  </si>
  <si>
    <t>Bâtiment Besson</t>
  </si>
  <si>
    <t>CH187652304954</t>
  </si>
  <si>
    <t>895</t>
  </si>
  <si>
    <t>Bâtiment Vérolet</t>
  </si>
  <si>
    <t>CH843052475267</t>
  </si>
  <si>
    <t>281</t>
  </si>
  <si>
    <t>172</t>
  </si>
  <si>
    <t>Chemin du Cimetière</t>
  </si>
  <si>
    <t>Le Moulin</t>
  </si>
  <si>
    <t>363</t>
  </si>
  <si>
    <t>Le Châtelaret</t>
  </si>
  <si>
    <t>CH695250763059</t>
  </si>
  <si>
    <t>1186</t>
  </si>
  <si>
    <t>4903</t>
  </si>
  <si>
    <t>La Léchère</t>
  </si>
  <si>
    <t>Chalet Saint-Michel</t>
  </si>
  <si>
    <t>CH886952305992</t>
  </si>
  <si>
    <t>2382</t>
  </si>
  <si>
    <t>CH765252300228</t>
  </si>
  <si>
    <t>2386</t>
  </si>
  <si>
    <t>CH725969523013</t>
  </si>
  <si>
    <t>2352</t>
  </si>
  <si>
    <t>CH113008525256</t>
  </si>
  <si>
    <t>2350</t>
  </si>
  <si>
    <t>CH605930425283</t>
  </si>
  <si>
    <t>Le Pas</t>
  </si>
  <si>
    <t>Chalet Le Pas</t>
  </si>
  <si>
    <t>Les Fontaines</t>
  </si>
  <si>
    <t>145</t>
  </si>
  <si>
    <t>142</t>
  </si>
  <si>
    <t>Les Montuires</t>
  </si>
  <si>
    <t>Château d'Eau</t>
  </si>
  <si>
    <t>Château D'Eau</t>
  </si>
  <si>
    <t>Gare MC</t>
  </si>
  <si>
    <t>CH705930685268</t>
  </si>
  <si>
    <t>1258</t>
  </si>
  <si>
    <t>L'Ile</t>
  </si>
  <si>
    <t>Route des Vallorbés</t>
  </si>
  <si>
    <t>Centre sportif/loisirs Châtelard</t>
  </si>
  <si>
    <t>CH735259306845</t>
  </si>
  <si>
    <t>1272</t>
  </si>
  <si>
    <t>Route du Revé</t>
  </si>
  <si>
    <t>Les Fuschias</t>
  </si>
  <si>
    <t>428</t>
  </si>
  <si>
    <t>442</t>
  </si>
  <si>
    <t>Route du Village</t>
  </si>
  <si>
    <t>Centre</t>
  </si>
  <si>
    <t>304</t>
  </si>
  <si>
    <t>Côté Vallée</t>
  </si>
  <si>
    <t>254</t>
  </si>
  <si>
    <t>St-Maurice</t>
  </si>
  <si>
    <t>Les Planets</t>
  </si>
  <si>
    <t>Mex VS</t>
  </si>
  <si>
    <t>mayen 738</t>
  </si>
  <si>
    <t>mayen 739</t>
  </si>
  <si>
    <t>mayen 742</t>
  </si>
  <si>
    <t>mayen 743</t>
  </si>
  <si>
    <t>mayen 744</t>
  </si>
  <si>
    <t>mayen 748</t>
  </si>
  <si>
    <t>mayen 750</t>
  </si>
  <si>
    <t>mayen 752</t>
  </si>
  <si>
    <t>mayen 753</t>
  </si>
  <si>
    <t>mayen 754</t>
  </si>
  <si>
    <t>mayen 755</t>
  </si>
  <si>
    <t>mayen 756</t>
  </si>
  <si>
    <t>mayen 757</t>
  </si>
  <si>
    <t>mayen 758</t>
  </si>
  <si>
    <t>mayen 759</t>
  </si>
  <si>
    <t>mayen 760</t>
  </si>
  <si>
    <t>mayen742</t>
  </si>
  <si>
    <t>mayen747 skiclub</t>
  </si>
  <si>
    <t>2256</t>
  </si>
  <si>
    <t>390</t>
  </si>
  <si>
    <t>Sur la Chaux</t>
  </si>
  <si>
    <t>Chemin de la Mardiéraz</t>
  </si>
  <si>
    <t>Garage - Daenzer</t>
  </si>
  <si>
    <t>CH243052703525</t>
  </si>
  <si>
    <t>1193</t>
  </si>
  <si>
    <t>Garages Daentzer</t>
  </si>
  <si>
    <t>Chemin des Barrières</t>
  </si>
  <si>
    <t>Dépot Jok'Import</t>
  </si>
  <si>
    <t>850</t>
  </si>
  <si>
    <t>3129</t>
  </si>
  <si>
    <t>Jok'Import</t>
  </si>
  <si>
    <t>937</t>
  </si>
  <si>
    <t>3111</t>
  </si>
  <si>
    <t>Garage Burgoz</t>
  </si>
  <si>
    <t>887</t>
  </si>
  <si>
    <t>Rue des Sondzons</t>
  </si>
  <si>
    <t>Garage et atelier - Meizoz (Sondzons 41)</t>
  </si>
  <si>
    <t>626</t>
  </si>
  <si>
    <t>1195</t>
  </si>
  <si>
    <t>Garage Meizoz</t>
  </si>
  <si>
    <t>Grande Avenue</t>
  </si>
  <si>
    <t>Immeuble Navizance A</t>
  </si>
  <si>
    <t>Immeuble Navizance B</t>
  </si>
  <si>
    <t>Rue de Bellerive</t>
  </si>
  <si>
    <t>Bellerive 8 Nord</t>
  </si>
  <si>
    <t>Bellerive 8 Sud</t>
  </si>
  <si>
    <t>Route de Plans-Mayens</t>
  </si>
  <si>
    <t>Chalet, mayen</t>
  </si>
  <si>
    <t>CH313072528558</t>
  </si>
  <si>
    <t>CH164352307514</t>
  </si>
  <si>
    <t>141</t>
  </si>
  <si>
    <t>St-Léonard</t>
  </si>
  <si>
    <t>287</t>
  </si>
  <si>
    <t>Camping du Robinson</t>
  </si>
  <si>
    <t>Granges VS</t>
  </si>
  <si>
    <t>Montana valley 1</t>
  </si>
  <si>
    <t>CH413098520465</t>
  </si>
  <si>
    <t>15068</t>
  </si>
  <si>
    <t>Pavillon</t>
  </si>
  <si>
    <t>Montana valley2</t>
  </si>
  <si>
    <t>Route des Laminoirs</t>
  </si>
  <si>
    <t>Halles Alusuisse Aluminium</t>
  </si>
  <si>
    <t>CH405830485263</t>
  </si>
  <si>
    <t>5120</t>
  </si>
  <si>
    <t>Voies ferrées</t>
  </si>
  <si>
    <t>9400</t>
  </si>
  <si>
    <t>Route du Moulin</t>
  </si>
  <si>
    <t>Garage RX</t>
  </si>
  <si>
    <t>CH988752303482</t>
  </si>
  <si>
    <t>16869</t>
  </si>
  <si>
    <t>CH700630235282</t>
  </si>
  <si>
    <t>15457</t>
  </si>
  <si>
    <t>Rue Edmond-Bille</t>
  </si>
  <si>
    <t>51b</t>
  </si>
  <si>
    <t>Noyeret A</t>
  </si>
  <si>
    <t>1234</t>
  </si>
  <si>
    <t>Noyeret B</t>
  </si>
  <si>
    <t>Noyeret C</t>
  </si>
  <si>
    <t>Noyeret D</t>
  </si>
  <si>
    <t>Noyeret E</t>
  </si>
  <si>
    <t>Noyeret F</t>
  </si>
  <si>
    <t>Impasse de la Plage</t>
  </si>
  <si>
    <t>792</t>
  </si>
  <si>
    <t>Caravane 1</t>
  </si>
  <si>
    <t>Caravanne 2</t>
  </si>
  <si>
    <t>777</t>
  </si>
  <si>
    <t>1172</t>
  </si>
  <si>
    <t>83</t>
  </si>
  <si>
    <t>54</t>
  </si>
  <si>
    <t>Garages</t>
  </si>
  <si>
    <t>Avenue St-François</t>
  </si>
  <si>
    <t>CH660352304284</t>
  </si>
  <si>
    <t>CH661952302260</t>
  </si>
  <si>
    <t>494</t>
  </si>
  <si>
    <t>La Bourdonette B nord-est</t>
  </si>
  <si>
    <t>CH495218783021</t>
  </si>
  <si>
    <t>905</t>
  </si>
  <si>
    <t>La Bourdonnette B sud-ouest</t>
  </si>
  <si>
    <t>CH388052301311</t>
  </si>
  <si>
    <t>904</t>
  </si>
  <si>
    <t>La Bourdonnette A nord-est</t>
  </si>
  <si>
    <t>CH313080521358</t>
  </si>
  <si>
    <t>926</t>
  </si>
  <si>
    <t>La Bourdonnette A sud-ouest</t>
  </si>
  <si>
    <t>CH389352302833</t>
  </si>
  <si>
    <t>927</t>
  </si>
  <si>
    <t>Le Chant du Bisse</t>
  </si>
  <si>
    <t>CH913026521151</t>
  </si>
  <si>
    <t>839</t>
  </si>
  <si>
    <t>Route de Muzot</t>
  </si>
  <si>
    <t>CH261452303329</t>
  </si>
  <si>
    <t>325</t>
  </si>
  <si>
    <t>CH573016485253</t>
  </si>
  <si>
    <t>326</t>
  </si>
  <si>
    <t>Route des Fontanettes</t>
  </si>
  <si>
    <t>CH443052164809</t>
  </si>
  <si>
    <t>673</t>
  </si>
  <si>
    <t>Rue Oscar Monay</t>
  </si>
  <si>
    <t>CH457452113034</t>
  </si>
  <si>
    <t>63</t>
  </si>
  <si>
    <t>1197</t>
  </si>
  <si>
    <t>Rue des Creusets</t>
  </si>
  <si>
    <t>412</t>
  </si>
  <si>
    <t>731</t>
  </si>
  <si>
    <t>509</t>
  </si>
  <si>
    <t>Fabrikareal DSM</t>
  </si>
  <si>
    <t>CH313090528392</t>
  </si>
  <si>
    <t>BR73</t>
  </si>
  <si>
    <t>Gewerbestrasse</t>
  </si>
  <si>
    <t>Werkhalle</t>
  </si>
  <si>
    <t>CH455552983092</t>
  </si>
  <si>
    <t>300</t>
  </si>
  <si>
    <t>CH195286133094</t>
  </si>
  <si>
    <t>Kanalstrasse</t>
  </si>
  <si>
    <t>Studio/Anbau</t>
  </si>
  <si>
    <t>CH735297309465</t>
  </si>
  <si>
    <t>Talstrasse</t>
  </si>
  <si>
    <t>Haus Abendstern</t>
  </si>
  <si>
    <t>CH286077667494</t>
  </si>
  <si>
    <t>Haus Diego</t>
  </si>
  <si>
    <t>CH216653777403</t>
  </si>
  <si>
    <t>192</t>
  </si>
  <si>
    <t>Mischistrasse</t>
  </si>
  <si>
    <t>46</t>
  </si>
  <si>
    <t>Hotel / Restaurant Mistral</t>
  </si>
  <si>
    <t>2220</t>
  </si>
  <si>
    <t>Blattenweg</t>
  </si>
  <si>
    <t>CH467677665368</t>
  </si>
  <si>
    <t>627</t>
  </si>
  <si>
    <t>Moosalpstrasse</t>
  </si>
  <si>
    <t>201</t>
  </si>
  <si>
    <t>Ferienhaus Mathys</t>
  </si>
  <si>
    <t>CH189352302012</t>
  </si>
  <si>
    <t>CH759052203055</t>
  </si>
  <si>
    <t>3107</t>
  </si>
  <si>
    <t>CH558552223058</t>
  </si>
  <si>
    <t>1154</t>
  </si>
  <si>
    <t>CH822158523037</t>
  </si>
  <si>
    <t>1685</t>
  </si>
  <si>
    <t>Grundacherstrasse</t>
  </si>
  <si>
    <t>ehemals Stadl</t>
  </si>
  <si>
    <t>CH973020875255</t>
  </si>
  <si>
    <t>4452</t>
  </si>
  <si>
    <t>Imwinkelried AG (Altbau)</t>
  </si>
  <si>
    <t>CH735221301948</t>
  </si>
  <si>
    <t>1902</t>
  </si>
  <si>
    <t>CH689952302068</t>
  </si>
  <si>
    <t>202</t>
  </si>
  <si>
    <t>Rottenstrasse</t>
  </si>
  <si>
    <t>A08</t>
  </si>
  <si>
    <t>CH613096522096</t>
  </si>
  <si>
    <t>3340</t>
  </si>
  <si>
    <t>A13 Mehrzwecklager</t>
  </si>
  <si>
    <t>3340/(3115)</t>
  </si>
  <si>
    <t>A14 Pharmalager</t>
  </si>
  <si>
    <t>B09 Portiergebäude</t>
  </si>
  <si>
    <t>B14</t>
  </si>
  <si>
    <t>B15 Mehlsilos</t>
  </si>
  <si>
    <t>C17</t>
  </si>
  <si>
    <t>D02 Beladecenter</t>
  </si>
  <si>
    <t>D12</t>
  </si>
  <si>
    <t>D30</t>
  </si>
  <si>
    <t>D45 Flüssiggastank</t>
  </si>
  <si>
    <t>D51</t>
  </si>
  <si>
    <t>E18</t>
  </si>
  <si>
    <t>E34</t>
  </si>
  <si>
    <t>E39 Lagerhalle</t>
  </si>
  <si>
    <t>E44 Vorortlager Nord</t>
  </si>
  <si>
    <t>E48</t>
  </si>
  <si>
    <t>E52</t>
  </si>
  <si>
    <t>E59 Bürocontainer</t>
  </si>
  <si>
    <t>F11 Produktionsgebäude CAAEt</t>
  </si>
  <si>
    <t>F17</t>
  </si>
  <si>
    <t>F20</t>
  </si>
  <si>
    <t>F28 Absorptionstürme</t>
  </si>
  <si>
    <t>F36 Rückstandsverbrennung</t>
  </si>
  <si>
    <t>G03 Mehrzweckhochregallager</t>
  </si>
  <si>
    <t>H03</t>
  </si>
  <si>
    <t>H2 Barex-Anlage</t>
  </si>
  <si>
    <t>H39 BPMP1P2</t>
  </si>
  <si>
    <t>H40</t>
  </si>
  <si>
    <t>H46</t>
  </si>
  <si>
    <t>H47</t>
  </si>
  <si>
    <t>H49 Tanklager</t>
  </si>
  <si>
    <t>H52 Pervaporationsanlage</t>
  </si>
  <si>
    <t>I06: Produktionsgebäude</t>
  </si>
  <si>
    <t>I06 Prozessgaslager</t>
  </si>
  <si>
    <t>I07 Infrastrukturgebäude</t>
  </si>
  <si>
    <t>I10 Laborgebäude</t>
  </si>
  <si>
    <t>CH989452302004</t>
  </si>
  <si>
    <t>J04 Containersiedlung (inkl. Kantine)</t>
  </si>
  <si>
    <t>CH258352223020</t>
  </si>
  <si>
    <t>2085</t>
  </si>
  <si>
    <t>K02 Gemini</t>
  </si>
  <si>
    <t>(3913)</t>
  </si>
  <si>
    <t>Vorderried</t>
  </si>
  <si>
    <t>CH162252308586</t>
  </si>
  <si>
    <t>1107</t>
  </si>
  <si>
    <t>CH159152203038</t>
  </si>
  <si>
    <t>1098</t>
  </si>
  <si>
    <t>124</t>
  </si>
  <si>
    <t>Orchidée</t>
  </si>
  <si>
    <t>CH437776667082</t>
  </si>
  <si>
    <t>CH450577766683</t>
  </si>
  <si>
    <t>502</t>
  </si>
  <si>
    <t>157</t>
  </si>
  <si>
    <t>CH576676707702</t>
  </si>
  <si>
    <t>Egga</t>
  </si>
  <si>
    <t>CH767677660019</t>
  </si>
  <si>
    <t>406</t>
  </si>
  <si>
    <t>CH716600777617</t>
  </si>
  <si>
    <t>401</t>
  </si>
  <si>
    <t>Eggwaldweg</t>
  </si>
  <si>
    <t>Chalet Yvonne</t>
  </si>
  <si>
    <t>CH682577667628</t>
  </si>
  <si>
    <t>747</t>
  </si>
  <si>
    <t>CH982177667634</t>
  </si>
  <si>
    <t>736</t>
  </si>
  <si>
    <t>St. Sebastian</t>
  </si>
  <si>
    <t>CH852177766697</t>
  </si>
  <si>
    <t>733</t>
  </si>
  <si>
    <t>Eschstrasse</t>
  </si>
  <si>
    <t>CH137776660060</t>
  </si>
  <si>
    <t>434</t>
  </si>
  <si>
    <t>CH767677668036</t>
  </si>
  <si>
    <t>Chalet Enzian</t>
  </si>
  <si>
    <t>CH346677769970</t>
  </si>
  <si>
    <t>285</t>
  </si>
  <si>
    <t>CH197776056679</t>
  </si>
  <si>
    <t>465</t>
  </si>
  <si>
    <t>Gstei</t>
  </si>
  <si>
    <t>Himmelreich</t>
  </si>
  <si>
    <t>K8/58</t>
  </si>
  <si>
    <t>CH116684777647</t>
  </si>
  <si>
    <t>220</t>
  </si>
  <si>
    <t>Hellela</t>
  </si>
  <si>
    <t>CH576676267737</t>
  </si>
  <si>
    <t>CH616650777587</t>
  </si>
  <si>
    <t>1725</t>
  </si>
  <si>
    <t>CH546677762675</t>
  </si>
  <si>
    <t>1692</t>
  </si>
  <si>
    <t>CH437776662629</t>
  </si>
  <si>
    <t>1681</t>
  </si>
  <si>
    <t>CH655077756664</t>
  </si>
  <si>
    <t>CH607566507754</t>
  </si>
  <si>
    <t>1724</t>
  </si>
  <si>
    <t>CH457077766674</t>
  </si>
  <si>
    <t>CH497776076668</t>
  </si>
  <si>
    <t>4660</t>
  </si>
  <si>
    <t>CH716675777621</t>
  </si>
  <si>
    <t>CH627550776663</t>
  </si>
  <si>
    <t>1726</t>
  </si>
  <si>
    <t>CH567677662661</t>
  </si>
  <si>
    <t>1694</t>
  </si>
  <si>
    <t>CH407666077730</t>
  </si>
  <si>
    <t>4661</t>
  </si>
  <si>
    <t>CH697775506674</t>
  </si>
  <si>
    <t>1723</t>
  </si>
  <si>
    <t>CH637775665043</t>
  </si>
  <si>
    <t>CH552677766664</t>
  </si>
  <si>
    <t>1693</t>
  </si>
  <si>
    <t>Mittleri Hellela</t>
  </si>
  <si>
    <t>Zeltplatz</t>
  </si>
  <si>
    <t>CH257077766645</t>
  </si>
  <si>
    <t>CH746677761122</t>
  </si>
  <si>
    <t>1514</t>
  </si>
  <si>
    <t>CH151677766682</t>
  </si>
  <si>
    <t>1579</t>
  </si>
  <si>
    <t>CH751177766613</t>
  </si>
  <si>
    <t>1515</t>
  </si>
  <si>
    <t>CH337776660782</t>
  </si>
  <si>
    <t>4653</t>
  </si>
  <si>
    <t>CH797776116651</t>
  </si>
  <si>
    <t>1509</t>
  </si>
  <si>
    <t>CH651077766674</t>
  </si>
  <si>
    <t>1505</t>
  </si>
  <si>
    <t>Riedboden</t>
  </si>
  <si>
    <t>CH876676237741</t>
  </si>
  <si>
    <t>4084</t>
  </si>
  <si>
    <t>CH176676287770</t>
  </si>
  <si>
    <t>4071</t>
  </si>
  <si>
    <t>CH916613777626</t>
  </si>
  <si>
    <t>4818</t>
  </si>
  <si>
    <t>CH997776186659</t>
  </si>
  <si>
    <t>4781</t>
  </si>
  <si>
    <t>CH767677662393</t>
  </si>
  <si>
    <t>4083</t>
  </si>
  <si>
    <t>CH307666927703</t>
  </si>
  <si>
    <t>4623</t>
  </si>
  <si>
    <t>Schallmattenweg</t>
  </si>
  <si>
    <t>CH559477766671</t>
  </si>
  <si>
    <t>344</t>
  </si>
  <si>
    <t>CH546677769407</t>
  </si>
  <si>
    <t>Setzgräben</t>
  </si>
  <si>
    <t>CH967677669748</t>
  </si>
  <si>
    <t>4562</t>
  </si>
  <si>
    <t>CH558277766607</t>
  </si>
  <si>
    <t>4525</t>
  </si>
  <si>
    <t>CH916618777678</t>
  </si>
  <si>
    <t>4783</t>
  </si>
  <si>
    <t>Unner dum Biel</t>
  </si>
  <si>
    <t>CH127699776656</t>
  </si>
  <si>
    <t>257</t>
  </si>
  <si>
    <t>CH497776896616</t>
  </si>
  <si>
    <t>161</t>
  </si>
  <si>
    <t>CH107666757725</t>
  </si>
  <si>
    <t>Wicheried</t>
  </si>
  <si>
    <t>CH397776706610</t>
  </si>
  <si>
    <t>62</t>
  </si>
  <si>
    <t>5813</t>
  </si>
  <si>
    <t>CH507666707701</t>
  </si>
  <si>
    <t>CH976676267795</t>
  </si>
  <si>
    <t>CH376676707770</t>
  </si>
  <si>
    <t>Widum</t>
  </si>
  <si>
    <t>CH176676057742</t>
  </si>
  <si>
    <t>463</t>
  </si>
  <si>
    <t>CH967677660543</t>
  </si>
  <si>
    <t>462</t>
  </si>
  <si>
    <t>Ze Stadlu</t>
  </si>
  <si>
    <t>CH576676847757</t>
  </si>
  <si>
    <t>CH867677668594</t>
  </si>
  <si>
    <t>1236</t>
  </si>
  <si>
    <t>Bahnhofplatz</t>
  </si>
  <si>
    <t>Gusto Matto</t>
  </si>
  <si>
    <t>CH173021865230</t>
  </si>
  <si>
    <t>Haus Casa Rustica</t>
  </si>
  <si>
    <t>Fluhalp</t>
  </si>
  <si>
    <t>Hörnlihütte</t>
  </si>
  <si>
    <t>Prato Borni</t>
  </si>
  <si>
    <t>CH535221309243</t>
  </si>
  <si>
    <t>3930</t>
  </si>
  <si>
    <t>Restaurant Matterhorn Glacier</t>
  </si>
  <si>
    <t>Blauherd</t>
  </si>
  <si>
    <t>Ehemal. Talstation Skilift Blauherd</t>
  </si>
  <si>
    <t>Rest. Blauherd</t>
  </si>
  <si>
    <t>K21537</t>
  </si>
  <si>
    <t>Restaurant Blue Lounge</t>
  </si>
  <si>
    <t>Art.2479</t>
  </si>
  <si>
    <t>Chlei Matterhore</t>
  </si>
  <si>
    <t>Restaurant Matterhorn glacier paradise</t>
  </si>
  <si>
    <t>Art.10050</t>
  </si>
  <si>
    <t>3S Bahn klein Matterhorn</t>
  </si>
  <si>
    <t>10020</t>
  </si>
  <si>
    <t>Gornergrat</t>
  </si>
  <si>
    <t>Kulm Hotel Gornergrat</t>
  </si>
  <si>
    <t>10274</t>
  </si>
  <si>
    <t>Restaurant Rote Nase</t>
  </si>
  <si>
    <t>Talstation Pendelbahn Gornergrat Hohtäll</t>
  </si>
  <si>
    <t>10247</t>
  </si>
  <si>
    <t>Riedweg</t>
  </si>
  <si>
    <t>Talstation Tuftern</t>
  </si>
  <si>
    <t>Riffelalp</t>
  </si>
  <si>
    <t>Iglu Dorf</t>
  </si>
  <si>
    <t>Riffelberg</t>
  </si>
  <si>
    <t>Hotel Riffelberg</t>
  </si>
  <si>
    <t>Restaurant Riffelberg</t>
  </si>
  <si>
    <t>Schluhmattstrasse</t>
  </si>
  <si>
    <t>Bolero Ost</t>
  </si>
  <si>
    <t>CH855852223006</t>
  </si>
  <si>
    <t>Bolero West</t>
  </si>
  <si>
    <t>CH843052225839</t>
  </si>
  <si>
    <t>1179</t>
  </si>
  <si>
    <t>Spissstrasse</t>
  </si>
  <si>
    <t>Kinderparadies</t>
  </si>
  <si>
    <t>CH113025522131</t>
  </si>
  <si>
    <t>CH102130255269</t>
  </si>
  <si>
    <t>1380</t>
  </si>
  <si>
    <t>Hotel Alpenresort &amp; Hotel Tennisstar</t>
  </si>
  <si>
    <t>CH773021925202</t>
  </si>
  <si>
    <t>Hotel Tennisstar</t>
  </si>
  <si>
    <t>Rest. Sunnegga</t>
  </si>
  <si>
    <t>21512</t>
  </si>
  <si>
    <t>Unterstand Leisee</t>
  </si>
  <si>
    <t>Trockener Steg</t>
  </si>
  <si>
    <t>Garage Trockener Steg/ Skitest-Center</t>
  </si>
  <si>
    <t>10243</t>
  </si>
  <si>
    <t>Stationsgebäude Trockener Steg</t>
  </si>
  <si>
    <t>3S-Bahn Talstation</t>
  </si>
  <si>
    <t>Unterer Mattenweg</t>
  </si>
  <si>
    <t>29</t>
  </si>
  <si>
    <t>Zer Weidu</t>
  </si>
  <si>
    <t>CH702230595227</t>
  </si>
  <si>
    <t>1241</t>
  </si>
  <si>
    <t>Zur Arve</t>
  </si>
  <si>
    <t>CH973021335214</t>
  </si>
  <si>
    <t>1240</t>
  </si>
  <si>
    <t>Unteres Rothorn</t>
  </si>
  <si>
    <t>Restaurant Rothorn</t>
  </si>
  <si>
    <t>Sesselbahn Unteres Rothorn</t>
  </si>
  <si>
    <t>Zmutt</t>
  </si>
  <si>
    <t>Wohnhaus Adolf Schaller</t>
  </si>
  <si>
    <t>CH513037522178</t>
  </si>
  <si>
    <t>6497</t>
  </si>
  <si>
    <t>CH522137523037</t>
  </si>
  <si>
    <t>6500</t>
  </si>
  <si>
    <t>2642163.000 1129807.000</t>
  </si>
  <si>
    <t>https://map.geo.admin.ch/?zoom=13&amp;E=2642163&amp;N=1129807&amp;layers=ch.kantone.cadastralwebmap-farbe,ch.swisstopo.amtliches-strassenverzeichnis,ch.bfs.gebaeude_wohnungs_register,KML||https://tinyurl.com/yy7ya4g9/VS/6002_bdg_erw.kml</t>
  </si>
  <si>
    <t>2642378.000 1129761.000</t>
  </si>
  <si>
    <t>https://map.geo.admin.ch/?zoom=13&amp;E=2642378&amp;N=1129761&amp;layers=ch.kantone.cadastralwebmap-farbe,ch.swisstopo.amtliches-strassenverzeichnis,ch.bfs.gebaeude_wohnungs_register,KML||https://tinyurl.com/yy7ya4g9/VS/6002_bdg_erw.kml</t>
  </si>
  <si>
    <t>2642384.844 1129751.910</t>
  </si>
  <si>
    <t>https://map.geo.admin.ch/?zoom=13&amp;E=2642384.844&amp;N=1129751.91&amp;layers=ch.kantone.cadastralwebmap-farbe,ch.swisstopo.amtliches-strassenverzeichnis,ch.bfs.gebaeude_wohnungs_register,KML||https://tinyurl.com/yy7ya4g9/VS/6002_bdg_erw.kml</t>
  </si>
  <si>
    <t>2641085.057 1128690.142</t>
  </si>
  <si>
    <t>https://map.geo.admin.ch/?zoom=13&amp;E=2641085.057&amp;N=1128690.142&amp;layers=ch.kantone.cadastralwebmap-farbe,ch.swisstopo.amtliches-strassenverzeichnis,ch.bfs.gebaeude_wohnungs_register,KML||https://tinyurl.com/yy7ya4g9/VS/6002_bdg_erw.kml</t>
  </si>
  <si>
    <t>2642104.900 1129449.208</t>
  </si>
  <si>
    <t>https://map.geo.admin.ch/?zoom=13&amp;E=2642104.9&amp;N=1129449.208&amp;layers=ch.kantone.cadastralwebmap-farbe,ch.swisstopo.amtliches-strassenverzeichnis,ch.bfs.gebaeude_wohnungs_register,KML||https://tinyurl.com/yy7ya4g9/VS/6002_bdg_erw.kml</t>
  </si>
  <si>
    <t>2641876.163 1128935.087</t>
  </si>
  <si>
    <t>https://map.geo.admin.ch/?zoom=13&amp;E=2641876.163&amp;N=1128935.087&amp;layers=ch.kantone.cadastralwebmap-farbe,ch.swisstopo.amtliches-strassenverzeichnis,ch.bfs.gebaeude_wohnungs_register,KML||https://tinyurl.com/yy7ya4g9/VS/6002_bdg_erw.kml</t>
  </si>
  <si>
    <t>2642303.000 1129483.000</t>
  </si>
  <si>
    <t>https://map.geo.admin.ch/?zoom=13&amp;E=2642303&amp;N=1129483&amp;layers=ch.kantone.cadastralwebmap-farbe,ch.swisstopo.amtliches-strassenverzeichnis,ch.bfs.gebaeude_wohnungs_register,KML||https://tinyurl.com/yy7ya4g9/VS/6002_bdg_erw.kml</t>
  </si>
  <si>
    <t>2642337.863 1129393.505</t>
  </si>
  <si>
    <t>https://map.geo.admin.ch/?zoom=13&amp;E=2642337.863&amp;N=1129393.505&amp;layers=ch.kantone.cadastralwebmap-farbe,ch.swisstopo.amtliches-strassenverzeichnis,ch.bfs.gebaeude_wohnungs_register,KML||https://tinyurl.com/yy7ya4g9/VS/6002_bdg_erw.kml</t>
  </si>
  <si>
    <t>2642270.197 1129366.247</t>
  </si>
  <si>
    <t>https://map.geo.admin.ch/?zoom=13&amp;E=2642270.197&amp;N=1129366.247&amp;layers=ch.kantone.cadastralwebmap-farbe,ch.swisstopo.amtliches-strassenverzeichnis,ch.bfs.gebaeude_wohnungs_register,KML||https://tinyurl.com/yy7ya4g9/VS/6002_bdg_erw.kml</t>
  </si>
  <si>
    <t>2642358.795 1129219.987</t>
  </si>
  <si>
    <t>https://map.geo.admin.ch/?zoom=13&amp;E=2642358.795&amp;N=1129219.987&amp;layers=ch.kantone.cadastralwebmap-farbe,ch.swisstopo.amtliches-strassenverzeichnis,ch.bfs.gebaeude_wohnungs_register,KML||https://tinyurl.com/yy7ya4g9/VS/6002_bdg_erw.kml</t>
  </si>
  <si>
    <t>2642255.983 1129484.418</t>
  </si>
  <si>
    <t>https://map.geo.admin.ch/?zoom=13&amp;E=2642255.983&amp;N=1129484.418&amp;layers=ch.kantone.cadastralwebmap-farbe,ch.swisstopo.amtliches-strassenverzeichnis,ch.bfs.gebaeude_wohnungs_register,KML||https://tinyurl.com/yy7ya4g9/VS/6002_bdg_erw.kml</t>
  </si>
  <si>
    <t>2642157.000 1129263.000</t>
  </si>
  <si>
    <t>https://map.geo.admin.ch/?zoom=13&amp;E=2642157&amp;N=1129263&amp;layers=ch.kantone.cadastralwebmap-farbe,ch.swisstopo.amtliches-strassenverzeichnis,ch.bfs.gebaeude_wohnungs_register,KML||https://tinyurl.com/yy7ya4g9/VS/6002_bdg_erw.kml</t>
  </si>
  <si>
    <t>2642157.105 1129260.386</t>
  </si>
  <si>
    <t>https://map.geo.admin.ch/?zoom=13&amp;E=2642157.105&amp;N=1129260.386&amp;layers=ch.kantone.cadastralwebmap-farbe,ch.swisstopo.amtliches-strassenverzeichnis,ch.bfs.gebaeude_wohnungs_register,KML||https://tinyurl.com/yy7ya4g9/VS/6002_bdg_erw.kml</t>
  </si>
  <si>
    <t>2642208.000 1129570.000</t>
  </si>
  <si>
    <t>https://map.geo.admin.ch/?zoom=13&amp;E=2642208&amp;N=1129570&amp;layers=ch.kantone.cadastralwebmap-farbe,ch.swisstopo.amtliches-strassenverzeichnis,ch.bfs.gebaeude_wohnungs_register,KML||https://tinyurl.com/yy7ya4g9/VS/6002_bdg_erw.kml</t>
  </si>
  <si>
    <t>2641959.434 1129635.544</t>
  </si>
  <si>
    <t>https://map.geo.admin.ch/?zoom=13&amp;E=2641959.434&amp;N=1129635.544&amp;layers=ch.kantone.cadastralwebmap-farbe,ch.swisstopo.amtliches-strassenverzeichnis,ch.bfs.gebaeude_wohnungs_register,KML||https://tinyurl.com/yy7ya4g9/VS/6002_bdg_erw.kml</t>
  </si>
  <si>
    <t>2641927.423 1129536.408</t>
  </si>
  <si>
    <t>https://map.geo.admin.ch/?zoom=13&amp;E=2641927.423&amp;N=1129536.408&amp;layers=ch.kantone.cadastralwebmap-farbe,ch.swisstopo.amtliches-strassenverzeichnis,ch.bfs.gebaeude_wohnungs_register,KML||https://tinyurl.com/yy7ya4g9/VS/6002_bdg_erw.kml</t>
  </si>
  <si>
    <t>2642242.970 1129250.003</t>
  </si>
  <si>
    <t>https://map.geo.admin.ch/?zoom=13&amp;E=2642242.97&amp;N=1129250.003&amp;layers=ch.kantone.cadastralwebmap-farbe,ch.swisstopo.amtliches-strassenverzeichnis,ch.bfs.gebaeude_wohnungs_register,KML||https://tinyurl.com/yy7ya4g9/VS/6002_bdg_erw.kml</t>
  </si>
  <si>
    <t>2642257.775 1129424.851</t>
  </si>
  <si>
    <t>https://map.geo.admin.ch/?zoom=13&amp;E=2642257.775&amp;N=1129424.851&amp;layers=ch.kantone.cadastralwebmap-farbe,ch.swisstopo.amtliches-strassenverzeichnis,ch.bfs.gebaeude_wohnungs_register,KML||https://tinyurl.com/yy7ya4g9/VS/6002_bdg_erw.kml</t>
  </si>
  <si>
    <t>2641963.575 1129379.994</t>
  </si>
  <si>
    <t>https://map.geo.admin.ch/?zoom=13&amp;E=2641963.575&amp;N=1129379.994&amp;layers=ch.kantone.cadastralwebmap-farbe,ch.swisstopo.amtliches-strassenverzeichnis,ch.bfs.gebaeude_wohnungs_register,KML||https://tinyurl.com/yy7ya4g9/VS/6002_bdg_erw.kml</t>
  </si>
  <si>
    <t>2641947.953 1129405.003</t>
  </si>
  <si>
    <t>https://map.geo.admin.ch/?zoom=13&amp;E=2641947.953&amp;N=1129405.003&amp;layers=ch.kantone.cadastralwebmap-farbe,ch.swisstopo.amtliches-strassenverzeichnis,ch.bfs.gebaeude_wohnungs_register,KML||https://tinyurl.com/yy7ya4g9/VS/6002_bdg_erw.kml</t>
  </si>
  <si>
    <t>2641452.763 1129054.629</t>
  </si>
  <si>
    <t>https://map.geo.admin.ch/?zoom=13&amp;E=2641452.763&amp;N=1129054.629&amp;layers=ch.kantone.cadastralwebmap-farbe,ch.swisstopo.amtliches-strassenverzeichnis,ch.bfs.gebaeude_wohnungs_register,KML||https://tinyurl.com/yy7ya4g9/VS/6002_bdg_erw.kml</t>
  </si>
  <si>
    <t>2641681.942 1129391.261</t>
  </si>
  <si>
    <t>https://map.geo.admin.ch/?zoom=13&amp;E=2641681.942&amp;N=1129391.261&amp;layers=ch.kantone.cadastralwebmap-farbe,ch.swisstopo.amtliches-strassenverzeichnis,ch.bfs.gebaeude_wohnungs_register,KML||https://tinyurl.com/yy7ya4g9/VS/6002_bdg_erw.kml</t>
  </si>
  <si>
    <t>2642160.322 1129173.235</t>
  </si>
  <si>
    <t>https://map.geo.admin.ch/?zoom=13&amp;E=2642160.322&amp;N=1129173.235&amp;layers=ch.kantone.cadastralwebmap-farbe,ch.swisstopo.amtliches-strassenverzeichnis,ch.bfs.gebaeude_wohnungs_register,KML||https://tinyurl.com/yy7ya4g9/VS/6002_bdg_erw.kml</t>
  </si>
  <si>
    <t>2642108.939 1129155.048</t>
  </si>
  <si>
    <t>https://map.geo.admin.ch/?zoom=13&amp;E=2642108.939&amp;N=1129155.048&amp;layers=ch.kantone.cadastralwebmap-farbe,ch.swisstopo.amtliches-strassenverzeichnis,ch.bfs.gebaeude_wohnungs_register,KML||https://tinyurl.com/yy7ya4g9/VS/6002_bdg_erw.kml</t>
  </si>
  <si>
    <t>2642107.595 1129108.756</t>
  </si>
  <si>
    <t>https://map.geo.admin.ch/?zoom=13&amp;E=2642107.595&amp;N=1129108.756&amp;layers=ch.kantone.cadastralwebmap-farbe,ch.swisstopo.amtliches-strassenverzeichnis,ch.bfs.gebaeude_wohnungs_register,KML||https://tinyurl.com/yy7ya4g9/VS/6002_bdg_erw.kml</t>
  </si>
  <si>
    <t>2641892.344 1128855.462</t>
  </si>
  <si>
    <t>https://map.geo.admin.ch/?zoom=13&amp;E=2641892.344&amp;N=1128855.462&amp;layers=ch.kantone.cadastralwebmap-farbe,ch.swisstopo.amtliches-strassenverzeichnis,ch.bfs.gebaeude_wohnungs_register,KML||https://tinyurl.com/yy7ya4g9/VS/6002_bdg_erw.kml</t>
  </si>
  <si>
    <t>2641865.890 1128857.199</t>
  </si>
  <si>
    <t>https://map.geo.admin.ch/?zoom=13&amp;E=2641865.89&amp;N=1128857.199&amp;layers=ch.kantone.cadastralwebmap-farbe,ch.swisstopo.amtliches-strassenverzeichnis,ch.bfs.gebaeude_wohnungs_register,KML||https://tinyurl.com/yy7ya4g9/VS/6002_bdg_erw.kml</t>
  </si>
  <si>
    <t>2641866.000 1128857.000</t>
  </si>
  <si>
    <t>https://map.geo.admin.ch/?zoom=13&amp;E=2641866&amp;N=1128857&amp;layers=ch.kantone.cadastralwebmap-farbe,ch.swisstopo.amtliches-strassenverzeichnis,ch.bfs.gebaeude_wohnungs_register,KML||https://tinyurl.com/yy7ya4g9/VS/6002_bdg_erw.kml</t>
  </si>
  <si>
    <t>2641865.609 1128836.562</t>
  </si>
  <si>
    <t>https://map.geo.admin.ch/?zoom=13&amp;E=2641865.609&amp;N=1128836.562&amp;layers=ch.kantone.cadastralwebmap-farbe,ch.swisstopo.amtliches-strassenverzeichnis,ch.bfs.gebaeude_wohnungs_register,KML||https://tinyurl.com/yy7ya4g9/VS/6002_bdg_erw.kml</t>
  </si>
  <si>
    <t>2642447.305 1129316.568</t>
  </si>
  <si>
    <t>https://map.geo.admin.ch/?zoom=13&amp;E=2642447.305&amp;N=1129316.568&amp;layers=ch.kantone.cadastralwebmap-farbe,ch.swisstopo.amtliches-strassenverzeichnis,ch.bfs.gebaeude_wohnungs_register,KML||https://tinyurl.com/yy7ya4g9/VS/6002_bdg_erw.kml</t>
  </si>
  <si>
    <t>2642196.488 1128463.112</t>
  </si>
  <si>
    <t>https://map.geo.admin.ch/?zoom=13&amp;E=2642196.488&amp;N=1128463.112&amp;layers=ch.kantone.cadastralwebmap-farbe,ch.swisstopo.amtliches-strassenverzeichnis,ch.bfs.gebaeude_wohnungs_register,KML||https://tinyurl.com/yy7ya4g9/VS/6002_bdg_erw.kml</t>
  </si>
  <si>
    <t>2642448.681 1128935.454</t>
  </si>
  <si>
    <t>https://map.geo.admin.ch/?zoom=13&amp;E=2642448.681&amp;N=1128935.454&amp;layers=ch.kantone.cadastralwebmap-farbe,ch.swisstopo.amtliches-strassenverzeichnis,ch.bfs.gebaeude_wohnungs_register,KML||https://tinyurl.com/yy7ya4g9/VS/6002_bdg_erw.kml</t>
  </si>
  <si>
    <t>2642202.382 1129430.730</t>
  </si>
  <si>
    <t>https://map.geo.admin.ch/?zoom=13&amp;E=2642202.382&amp;N=1129430.73&amp;layers=ch.kantone.cadastralwebmap-farbe,ch.swisstopo.amtliches-strassenverzeichnis,ch.bfs.gebaeude_wohnungs_register,KML||https://tinyurl.com/yy7ya4g9/VS/6002_bdg_erw.kml</t>
  </si>
  <si>
    <t>2642188.573 1129135.009</t>
  </si>
  <si>
    <t>https://map.geo.admin.ch/?zoom=13&amp;E=2642188.573&amp;N=1129135.009&amp;layers=ch.kantone.cadastralwebmap-farbe,ch.swisstopo.amtliches-strassenverzeichnis,ch.bfs.gebaeude_wohnungs_register,KML||https://tinyurl.com/yy7ya4g9/VS/6002_bdg_erw.kml</t>
  </si>
  <si>
    <t>2642140.000 1129811.000</t>
  </si>
  <si>
    <t>https://map.geo.admin.ch/?zoom=13&amp;E=2642140&amp;N=1129811&amp;layers=ch.kantone.cadastralwebmap-farbe,ch.swisstopo.amtliches-strassenverzeichnis,ch.bfs.gebaeude_wohnungs_register,KML||https://tinyurl.com/yy7ya4g9/VS/6002_bdg_erw.kml</t>
  </si>
  <si>
    <t>2642029.996 1128674.324</t>
  </si>
  <si>
    <t>https://map.geo.admin.ch/?zoom=13&amp;E=2642029.996&amp;N=1128674.324&amp;layers=ch.kantone.cadastralwebmap-farbe,ch.swisstopo.amtliches-strassenverzeichnis,ch.bfs.gebaeude_wohnungs_register,KML||https://tinyurl.com/yy7ya4g9/VS/6002_bdg_erw.kml</t>
  </si>
  <si>
    <t>2641209.344 1128515.680</t>
  </si>
  <si>
    <t>https://map.geo.admin.ch/?zoom=13&amp;E=2641209.344&amp;N=1128515.68&amp;layers=ch.kantone.cadastralwebmap-farbe,ch.swisstopo.amtliches-strassenverzeichnis,ch.bfs.gebaeude_wohnungs_register,KML||https://tinyurl.com/yy7ya4g9/VS/6002_bdg_erw.kml</t>
  </si>
  <si>
    <t>2641192.552 1128679.543</t>
  </si>
  <si>
    <t>https://map.geo.admin.ch/?zoom=13&amp;E=2641192.552&amp;N=1128679.543&amp;layers=ch.kantone.cadastralwebmap-farbe,ch.swisstopo.amtliches-strassenverzeichnis,ch.bfs.gebaeude_wohnungs_register,KML||https://tinyurl.com/yy7ya4g9/VS/6002_bdg_erw.kml</t>
  </si>
  <si>
    <t>2641836.004 1129511.057</t>
  </si>
  <si>
    <t>https://map.geo.admin.ch/?zoom=13&amp;E=2641836.004&amp;N=1129511.057&amp;layers=ch.kantone.cadastralwebmap-farbe,ch.swisstopo.amtliches-strassenverzeichnis,ch.bfs.gebaeude_wohnungs_register,KML||https://tinyurl.com/yy7ya4g9/VS/6002_bdg_erw.kml</t>
  </si>
  <si>
    <t>2641980.000 1128950.000</t>
  </si>
  <si>
    <t>https://map.geo.admin.ch/?zoom=13&amp;E=2641980&amp;N=1128950&amp;layers=ch.kantone.cadastralwebmap-farbe,ch.swisstopo.amtliches-strassenverzeichnis,ch.bfs.gebaeude_wohnungs_register,KML||https://tinyurl.com/yy7ya4g9/VS/6002_bdg_erw.kml</t>
  </si>
  <si>
    <t>2641758.000 1128915.000</t>
  </si>
  <si>
    <t>https://map.geo.admin.ch/?zoom=13&amp;E=2641758&amp;N=1128915&amp;layers=ch.kantone.cadastralwebmap-farbe,ch.swisstopo.amtliches-strassenverzeichnis,ch.bfs.gebaeude_wohnungs_register,KML||https://tinyurl.com/yy7ya4g9/VS/6002_bdg_erw.kml</t>
  </si>
  <si>
    <t>2642347.000 1129343.000</t>
  </si>
  <si>
    <t>https://map.geo.admin.ch/?zoom=13&amp;E=2642347&amp;N=1129343&amp;layers=ch.kantone.cadastralwebmap-farbe,ch.swisstopo.amtliches-strassenverzeichnis,ch.bfs.gebaeude_wohnungs_register,KML||https://tinyurl.com/yy7ya4g9/VS/6002_bdg_erw.kml</t>
  </si>
  <si>
    <t>2641457.000 1129295.000</t>
  </si>
  <si>
    <t>https://map.geo.admin.ch/?zoom=13&amp;E=2641457&amp;N=1129295&amp;layers=ch.kantone.cadastralwebmap-farbe,ch.swisstopo.amtliches-strassenverzeichnis,ch.bfs.gebaeude_wohnungs_register,KML||https://tinyurl.com/yy7ya4g9/VS/6002_bdg_erw.kml</t>
  </si>
  <si>
    <t>2641445.000 1129296.000</t>
  </si>
  <si>
    <t>https://map.geo.admin.ch/?zoom=13&amp;E=2641445&amp;N=1129296&amp;layers=ch.kantone.cadastralwebmap-farbe,ch.swisstopo.amtliches-strassenverzeichnis,ch.bfs.gebaeude_wohnungs_register,KML||https://tinyurl.com/yy7ya4g9/VS/6002_bdg_erw.kml</t>
  </si>
  <si>
    <t>2635287.000 1129288.000</t>
  </si>
  <si>
    <t>https://map.geo.admin.ch/?zoom=13&amp;E=2635287&amp;N=1129288&amp;layers=ch.kantone.cadastralwebmap-farbe,ch.swisstopo.amtliches-strassenverzeichnis,ch.bfs.gebaeude_wohnungs_register,KML||https://tinyurl.com/yy7ya4g9/VS/6004_bdg_erw.kml</t>
  </si>
  <si>
    <t>2635430.000 1129581.000</t>
  </si>
  <si>
    <t>https://map.geo.admin.ch/?zoom=13&amp;E=2635430&amp;N=1129581&amp;layers=ch.kantone.cadastralwebmap-farbe,ch.swisstopo.amtliches-strassenverzeichnis,ch.bfs.gebaeude_wohnungs_register,KML||https://tinyurl.com/yy7ya4g9/VS/6004_bdg_erw.kml</t>
  </si>
  <si>
    <t>2633949.000 1128478.000</t>
  </si>
  <si>
    <t>https://map.geo.admin.ch/?zoom=13&amp;E=2633949&amp;N=1128478&amp;layers=ch.kantone.cadastralwebmap-farbe,ch.swisstopo.amtliches-strassenverzeichnis,ch.bfs.gebaeude_wohnungs_register,KML||https://tinyurl.com/yy7ya4g9/VS/6004_bdg_erw.kml</t>
  </si>
  <si>
    <t>2634126.000 1128520.000</t>
  </si>
  <si>
    <t>https://map.geo.admin.ch/?zoom=13&amp;E=2634126&amp;N=1128520&amp;layers=ch.kantone.cadastralwebmap-farbe,ch.swisstopo.amtliches-strassenverzeichnis,ch.bfs.gebaeude_wohnungs_register,KML||https://tinyurl.com/yy7ya4g9/VS/6004_bdg_erw.kml</t>
  </si>
  <si>
    <t>2635075.000 1129245.000</t>
  </si>
  <si>
    <t>https://map.geo.admin.ch/?zoom=13&amp;E=2635075&amp;N=1129245&amp;layers=ch.kantone.cadastralwebmap-farbe,ch.swisstopo.amtliches-strassenverzeichnis,ch.bfs.gebaeude_wohnungs_register,KML||https://tinyurl.com/yy7ya4g9/VS/6004_bdg_erw.kml</t>
  </si>
  <si>
    <t>2635336.000 1129038.000</t>
  </si>
  <si>
    <t>https://map.geo.admin.ch/?zoom=13&amp;E=2635336&amp;N=1129038&amp;layers=ch.kantone.cadastralwebmap-farbe,ch.swisstopo.amtliches-strassenverzeichnis,ch.bfs.gebaeude_wohnungs_register,KML||https://tinyurl.com/yy7ya4g9/VS/6004_bdg_erw.kml</t>
  </si>
  <si>
    <t>2638830.195 1129506.518</t>
  </si>
  <si>
    <t>https://map.geo.admin.ch/?zoom=13&amp;E=2638830.195&amp;N=1129506.518&amp;layers=ch.kantone.cadastralwebmap-farbe,ch.swisstopo.amtliches-strassenverzeichnis,ch.bfs.gebaeude_wohnungs_register,KML||https://tinyurl.com/yy7ya4g9/VS/6007_bdg_erw.kml</t>
  </si>
  <si>
    <t>2642411.000 1130374.000</t>
  </si>
  <si>
    <t>https://map.geo.admin.ch/?zoom=13&amp;E=2642411&amp;N=1130374&amp;layers=ch.kantone.cadastralwebmap-farbe,ch.swisstopo.amtliches-strassenverzeichnis,ch.bfs.gebaeude_wohnungs_register,KML||https://tinyurl.com/yy7ya4g9/VS/6007_bdg_erw.kml</t>
  </si>
  <si>
    <t>2642431.000 1130381.000</t>
  </si>
  <si>
    <t>https://map.geo.admin.ch/?zoom=13&amp;E=2642431&amp;N=1130381&amp;layers=ch.kantone.cadastralwebmap-farbe,ch.swisstopo.amtliches-strassenverzeichnis,ch.bfs.gebaeude_wohnungs_register,KML||https://tinyurl.com/yy7ya4g9/VS/6007_bdg_erw.kml</t>
  </si>
  <si>
    <t>2642163.000 1130264.000</t>
  </si>
  <si>
    <t>https://map.geo.admin.ch/?zoom=13&amp;E=2642163&amp;N=1130264&amp;layers=ch.kantone.cadastralwebmap-farbe,ch.swisstopo.amtliches-strassenverzeichnis,ch.bfs.gebaeude_wohnungs_register,KML||https://tinyurl.com/yy7ya4g9/VS/6007_bdg_erw.kml</t>
  </si>
  <si>
    <t>2642349.000 1130151.000</t>
  </si>
  <si>
    <t>https://map.geo.admin.ch/?zoom=13&amp;E=2642349&amp;N=1130151&amp;layers=ch.kantone.cadastralwebmap-farbe,ch.swisstopo.amtliches-strassenverzeichnis,ch.bfs.gebaeude_wohnungs_register,KML||https://tinyurl.com/yy7ya4g9/VS/6007_bdg_erw.kml</t>
  </si>
  <si>
    <t>2642344.000 1130167.000</t>
  </si>
  <si>
    <t>https://map.geo.admin.ch/?zoom=13&amp;E=2642344&amp;N=1130167&amp;layers=ch.kantone.cadastralwebmap-farbe,ch.swisstopo.amtliches-strassenverzeichnis,ch.bfs.gebaeude_wohnungs_register,KML||https://tinyurl.com/yy7ya4g9/VS/6007_bdg_erw.kml</t>
  </si>
  <si>
    <t>2642349.000 1130229.000</t>
  </si>
  <si>
    <t>https://map.geo.admin.ch/?zoom=13&amp;E=2642349&amp;N=1130229&amp;layers=ch.kantone.cadastralwebmap-farbe,ch.swisstopo.amtliches-strassenverzeichnis,ch.bfs.gebaeude_wohnungs_register,KML||https://tinyurl.com/yy7ya4g9/VS/6007_bdg_erw.kml</t>
  </si>
  <si>
    <t>2642329.000 1130230.000</t>
  </si>
  <si>
    <t>https://map.geo.admin.ch/?zoom=13&amp;E=2642329&amp;N=1130230&amp;layers=ch.kantone.cadastralwebmap-farbe,ch.swisstopo.amtliches-strassenverzeichnis,ch.bfs.gebaeude_wohnungs_register,KML||https://tinyurl.com/yy7ya4g9/VS/6007_bdg_erw.kml</t>
  </si>
  <si>
    <t>2642313.000 1130223.000</t>
  </si>
  <si>
    <t>https://map.geo.admin.ch/?zoom=13&amp;E=2642313&amp;N=1130223&amp;layers=ch.kantone.cadastralwebmap-farbe,ch.swisstopo.amtliches-strassenverzeichnis,ch.bfs.gebaeude_wohnungs_register,KML||https://tinyurl.com/yy7ya4g9/VS/6007_bdg_erw.kml</t>
  </si>
  <si>
    <t>2642290.000 1130220.000</t>
  </si>
  <si>
    <t>https://map.geo.admin.ch/?zoom=13&amp;E=2642290&amp;N=1130220&amp;layers=ch.kantone.cadastralwebmap-farbe,ch.swisstopo.amtliches-strassenverzeichnis,ch.bfs.gebaeude_wohnungs_register,KML||https://tinyurl.com/yy7ya4g9/VS/6007_bdg_erw.kml</t>
  </si>
  <si>
    <t>2642338.000 1130291.000</t>
  </si>
  <si>
    <t>https://map.geo.admin.ch/?zoom=13&amp;E=2642338&amp;N=1130291&amp;layers=ch.kantone.cadastralwebmap-farbe,ch.swisstopo.amtliches-strassenverzeichnis,ch.bfs.gebaeude_wohnungs_register,KML||https://tinyurl.com/yy7ya4g9/VS/6007_bdg_erw.kml</t>
  </si>
  <si>
    <t>2642386.000 1130188.000</t>
  </si>
  <si>
    <t>https://map.geo.admin.ch/?zoom=13&amp;E=2642386&amp;N=1130188&amp;layers=ch.kantone.cadastralwebmap-farbe,ch.swisstopo.amtliches-strassenverzeichnis,ch.bfs.gebaeude_wohnungs_register,KML||https://tinyurl.com/yy7ya4g9/VS/6007_bdg_erw.kml</t>
  </si>
  <si>
    <t>2642457.000 1130251.000</t>
  </si>
  <si>
    <t>https://map.geo.admin.ch/?zoom=13&amp;E=2642457&amp;N=1130251&amp;layers=ch.kantone.cadastralwebmap-farbe,ch.swisstopo.amtliches-strassenverzeichnis,ch.bfs.gebaeude_wohnungs_register,KML||https://tinyurl.com/yy7ya4g9/VS/6007_bdg_erw.kml</t>
  </si>
  <si>
    <t>2642474.000 1130234.000</t>
  </si>
  <si>
    <t>https://map.geo.admin.ch/?zoom=13&amp;E=2642474&amp;N=1130234&amp;layers=ch.kantone.cadastralwebmap-farbe,ch.swisstopo.amtliches-strassenverzeichnis,ch.bfs.gebaeude_wohnungs_register,KML||https://tinyurl.com/yy7ya4g9/VS/6007_bdg_erw.kml</t>
  </si>
  <si>
    <t>2642504.000 1130318.000</t>
  </si>
  <si>
    <t>https://map.geo.admin.ch/?zoom=13&amp;E=2642504&amp;N=1130318&amp;layers=ch.kantone.cadastralwebmap-farbe,ch.swisstopo.amtliches-strassenverzeichnis,ch.bfs.gebaeude_wohnungs_register,KML||https://tinyurl.com/yy7ya4g9/VS/6007_bdg_erw.kml</t>
  </si>
  <si>
    <t>2642548.000 1130321.000</t>
  </si>
  <si>
    <t>https://map.geo.admin.ch/?zoom=13&amp;E=2642548&amp;N=1130321&amp;layers=ch.kantone.cadastralwebmap-farbe,ch.swisstopo.amtliches-strassenverzeichnis,ch.bfs.gebaeude_wohnungs_register,KML||https://tinyurl.com/yy7ya4g9/VS/6007_bdg_erw.kml</t>
  </si>
  <si>
    <t>2642431.000 1130337.000</t>
  </si>
  <si>
    <t>https://map.geo.admin.ch/?zoom=13&amp;E=2642431&amp;N=1130337&amp;layers=ch.kantone.cadastralwebmap-farbe,ch.swisstopo.amtliches-strassenverzeichnis,ch.bfs.gebaeude_wohnungs_register,KML||https://tinyurl.com/yy7ya4g9/VS/6007_bdg_erw.kml</t>
  </si>
  <si>
    <t>2642468.000 1130355.000</t>
  </si>
  <si>
    <t>https://map.geo.admin.ch/?zoom=13&amp;E=2642468&amp;N=1130355&amp;layers=ch.kantone.cadastralwebmap-farbe,ch.swisstopo.amtliches-strassenverzeichnis,ch.bfs.gebaeude_wohnungs_register,KML||https://tinyurl.com/yy7ya4g9/VS/6007_bdg_erw.kml</t>
  </si>
  <si>
    <t>2642504.000 1130371.000</t>
  </si>
  <si>
    <t>https://map.geo.admin.ch/?zoom=13&amp;E=2642504&amp;N=1130371&amp;layers=ch.kantone.cadastralwebmap-farbe,ch.swisstopo.amtliches-strassenverzeichnis,ch.bfs.gebaeude_wohnungs_register,KML||https://tinyurl.com/yy7ya4g9/VS/6007_bdg_erw.kml</t>
  </si>
  <si>
    <t>2642537.000 1130387.000</t>
  </si>
  <si>
    <t>https://map.geo.admin.ch/?zoom=13&amp;E=2642537&amp;N=1130387&amp;layers=ch.kantone.cadastralwebmap-farbe,ch.swisstopo.amtliches-strassenverzeichnis,ch.bfs.gebaeude_wohnungs_register,KML||https://tinyurl.com/yy7ya4g9/VS/6007_bdg_erw.kml</t>
  </si>
  <si>
    <t>2642694.000 1130447.000</t>
  </si>
  <si>
    <t>https://map.geo.admin.ch/?zoom=13&amp;E=2642694&amp;N=1130447&amp;layers=ch.kantone.cadastralwebmap-farbe,ch.swisstopo.amtliches-strassenverzeichnis,ch.bfs.gebaeude_wohnungs_register,KML||https://tinyurl.com/yy7ya4g9/VS/6007_bdg_erw.kml</t>
  </si>
  <si>
    <t>2642735.000 1130444.000</t>
  </si>
  <si>
    <t>https://map.geo.admin.ch/?zoom=13&amp;E=2642735&amp;N=1130444&amp;layers=ch.kantone.cadastralwebmap-farbe,ch.swisstopo.amtliches-strassenverzeichnis,ch.bfs.gebaeude_wohnungs_register,KML||https://tinyurl.com/yy7ya4g9/VS/6007_bdg_erw.kml</t>
  </si>
  <si>
    <t>2642723.000 1130438.000</t>
  </si>
  <si>
    <t>https://map.geo.admin.ch/?zoom=13&amp;E=2642723&amp;N=1130438&amp;layers=ch.kantone.cadastralwebmap-farbe,ch.swisstopo.amtliches-strassenverzeichnis,ch.bfs.gebaeude_wohnungs_register,KML||https://tinyurl.com/yy7ya4g9/VS/6007_bdg_erw.kml</t>
  </si>
  <si>
    <t>2642604.000 1130463.000</t>
  </si>
  <si>
    <t>https://map.geo.admin.ch/?zoom=13&amp;E=2642604&amp;N=1130463&amp;layers=ch.kantone.cadastralwebmap-farbe,ch.swisstopo.amtliches-strassenverzeichnis,ch.bfs.gebaeude_wohnungs_register,KML||https://tinyurl.com/yy7ya4g9/VS/6007_bdg_erw.kml</t>
  </si>
  <si>
    <t>2642621.000 1130471.000</t>
  </si>
  <si>
    <t>https://map.geo.admin.ch/?zoom=13&amp;E=2642621&amp;N=1130471&amp;layers=ch.kantone.cadastralwebmap-farbe,ch.swisstopo.amtliches-strassenverzeichnis,ch.bfs.gebaeude_wohnungs_register,KML||https://tinyurl.com/yy7ya4g9/VS/6007_bdg_erw.kml</t>
  </si>
  <si>
    <t>2642661.000 1130484.000</t>
  </si>
  <si>
    <t>https://map.geo.admin.ch/?zoom=13&amp;E=2642661&amp;N=1130484&amp;layers=ch.kantone.cadastralwebmap-farbe,ch.swisstopo.amtliches-strassenverzeichnis,ch.bfs.gebaeude_wohnungs_register,KML||https://tinyurl.com/yy7ya4g9/VS/6007_bdg_erw.kml</t>
  </si>
  <si>
    <t>2642893.000 1130661.000</t>
  </si>
  <si>
    <t>https://map.geo.admin.ch/?zoom=13&amp;E=2642893&amp;N=1130661&amp;layers=ch.kantone.cadastralwebmap-farbe,ch.swisstopo.amtliches-strassenverzeichnis,ch.bfs.gebaeude_wohnungs_register,KML||https://tinyurl.com/yy7ya4g9/VS/6007_bdg_erw.kml</t>
  </si>
  <si>
    <t>2642856.000 1130654.000</t>
  </si>
  <si>
    <t>https://map.geo.admin.ch/?zoom=13&amp;E=2642856&amp;N=1130654&amp;layers=ch.kantone.cadastralwebmap-farbe,ch.swisstopo.amtliches-strassenverzeichnis,ch.bfs.gebaeude_wohnungs_register,KML||https://tinyurl.com/yy7ya4g9/VS/6007_bdg_erw.kml</t>
  </si>
  <si>
    <t>2643110.000 1130496.000</t>
  </si>
  <si>
    <t>https://map.geo.admin.ch/?zoom=13&amp;E=2643110&amp;N=1130496&amp;layers=ch.kantone.cadastralwebmap-farbe,ch.swisstopo.amtliches-strassenverzeichnis,ch.bfs.gebaeude_wohnungs_register,KML||https://tinyurl.com/yy7ya4g9/VS/6007_bdg_erw.kml</t>
  </si>
  <si>
    <t>2643111.000 1130474.000</t>
  </si>
  <si>
    <t>https://map.geo.admin.ch/?zoom=13&amp;E=2643111&amp;N=1130474&amp;layers=ch.kantone.cadastralwebmap-farbe,ch.swisstopo.amtliches-strassenverzeichnis,ch.bfs.gebaeude_wohnungs_register,KML||https://tinyurl.com/yy7ya4g9/VS/6007_bdg_erw.kml</t>
  </si>
  <si>
    <t>2642995.000 1130518.000</t>
  </si>
  <si>
    <t>https://map.geo.admin.ch/?zoom=13&amp;E=2642995&amp;N=1130518&amp;layers=ch.kantone.cadastralwebmap-farbe,ch.swisstopo.amtliches-strassenverzeichnis,ch.bfs.gebaeude_wohnungs_register,KML||https://tinyurl.com/yy7ya4g9/VS/6007_bdg_erw.kml</t>
  </si>
  <si>
    <t>2642992.000 1130525.000</t>
  </si>
  <si>
    <t>https://map.geo.admin.ch/?zoom=13&amp;E=2642992&amp;N=1130525&amp;layers=ch.kantone.cadastralwebmap-farbe,ch.swisstopo.amtliches-strassenverzeichnis,ch.bfs.gebaeude_wohnungs_register,KML||https://tinyurl.com/yy7ya4g9/VS/6007_bdg_erw.kml</t>
  </si>
  <si>
    <t>2642171.000 1130303.000</t>
  </si>
  <si>
    <t>https://map.geo.admin.ch/?zoom=13&amp;E=2642171&amp;N=1130303&amp;layers=ch.kantone.cadastralwebmap-farbe,ch.swisstopo.amtliches-strassenverzeichnis,ch.bfs.gebaeude_wohnungs_register,KML||https://tinyurl.com/yy7ya4g9/VS/6007_bdg_erw.kml</t>
  </si>
  <si>
    <t>2642755.000 1130371.000</t>
  </si>
  <si>
    <t>https://map.geo.admin.ch/?zoom=13&amp;E=2642755&amp;N=1130371&amp;layers=ch.kantone.cadastralwebmap-farbe,ch.swisstopo.amtliches-strassenverzeichnis,ch.bfs.gebaeude_wohnungs_register,KML||https://tinyurl.com/yy7ya4g9/VS/6007_bdg_erw.kml</t>
  </si>
  <si>
    <t>2643184.000 1130498.000</t>
  </si>
  <si>
    <t>https://map.geo.admin.ch/?zoom=13&amp;E=2643184&amp;N=1130498&amp;layers=ch.kantone.cadastralwebmap-farbe,ch.swisstopo.amtliches-strassenverzeichnis,ch.bfs.gebaeude_wohnungs_register,KML||https://tinyurl.com/yy7ya4g9/VS/6007_bdg_erw.kml</t>
  </si>
  <si>
    <t>2642183.828 1130265.738</t>
  </si>
  <si>
    <t>https://map.geo.admin.ch/?zoom=13&amp;E=2642183.828&amp;N=1130265.738&amp;layers=ch.kantone.cadastralwebmap-farbe,ch.swisstopo.amtliches-strassenverzeichnis,ch.bfs.gebaeude_wohnungs_register,KML||https://tinyurl.com/yy7ya4g9/VS/6007_bdg_erw.kml</t>
  </si>
  <si>
    <t>2642369.000 1130316.000</t>
  </si>
  <si>
    <t>https://map.geo.admin.ch/?zoom=13&amp;E=2642369&amp;N=1130316&amp;layers=ch.kantone.cadastralwebmap-farbe,ch.swisstopo.amtliches-strassenverzeichnis,ch.bfs.gebaeude_wohnungs_register,KML||https://tinyurl.com/yy7ya4g9/VS/6007_bdg_erw.kml</t>
  </si>
  <si>
    <t>2638840.473 1129554.135</t>
  </si>
  <si>
    <t>https://map.geo.admin.ch/?zoom=13&amp;E=2638840.473&amp;N=1129554.135&amp;layers=ch.kantone.cadastralwebmap-farbe,ch.swisstopo.amtliches-strassenverzeichnis,ch.bfs.gebaeude_wohnungs_register,KML||https://tinyurl.com/yy7ya4g9/VS/6007_bdg_erw.kml</t>
  </si>
  <si>
    <t>2636699.941 1129760.636</t>
  </si>
  <si>
    <t>https://map.geo.admin.ch/?zoom=13&amp;E=2636699.941&amp;N=1129760.636&amp;layers=ch.kantone.cadastralwebmap-farbe,ch.swisstopo.amtliches-strassenverzeichnis,ch.bfs.gebaeude_wohnungs_register,KML||https://tinyurl.com/yy7ya4g9/VS/6007_bdg_erw.kml</t>
  </si>
  <si>
    <t>2638230.080 1129790.090</t>
  </si>
  <si>
    <t>https://map.geo.admin.ch/?zoom=13&amp;E=2638230.08&amp;N=1129790.09&amp;layers=ch.kantone.cadastralwebmap-farbe,ch.swisstopo.amtliches-strassenverzeichnis,ch.bfs.gebaeude_wohnungs_register,KML||https://tinyurl.com/yy7ya4g9/VS/6007_bdg_erw.kml</t>
  </si>
  <si>
    <t>2638526.782 1130497.976</t>
  </si>
  <si>
    <t>https://map.geo.admin.ch/?zoom=13&amp;E=2638526.782&amp;N=1130497.976&amp;layers=ch.kantone.cadastralwebmap-farbe,ch.swisstopo.amtliches-strassenverzeichnis,ch.bfs.gebaeude_wohnungs_register,KML||https://tinyurl.com/yy7ya4g9/VS/6007_bdg_erw.kml</t>
  </si>
  <si>
    <t>2638524.914 1130571.850</t>
  </si>
  <si>
    <t>https://map.geo.admin.ch/?zoom=13&amp;E=2638524.914&amp;N=1130571.85&amp;layers=ch.kantone.cadastralwebmap-farbe,ch.swisstopo.amtliches-strassenverzeichnis,ch.bfs.gebaeude_wohnungs_register,KML||https://tinyurl.com/yy7ya4g9/VS/6007_bdg_erw.kml</t>
  </si>
  <si>
    <t>2642191.000 1130148.000</t>
  </si>
  <si>
    <t>https://map.geo.admin.ch/?zoom=13&amp;E=2642191&amp;N=1130148&amp;layers=ch.kantone.cadastralwebmap-farbe,ch.swisstopo.amtliches-strassenverzeichnis,ch.bfs.gebaeude_wohnungs_register,KML||https://tinyurl.com/yy7ya4g9/VS/6007_bdg_erw.kml</t>
  </si>
  <si>
    <t>2642183.823 1130173.738</t>
  </si>
  <si>
    <t>https://map.geo.admin.ch/?zoom=13&amp;E=2642183.823&amp;N=1130173.738&amp;layers=ch.kantone.cadastralwebmap-farbe,ch.swisstopo.amtliches-strassenverzeichnis,ch.bfs.gebaeude_wohnungs_register,KML||https://tinyurl.com/yy7ya4g9/VS/6007_bdg_erw.kml</t>
  </si>
  <si>
    <t>2643165.825 1130534.746</t>
  </si>
  <si>
    <t>https://map.geo.admin.ch/?zoom=13&amp;E=2643165.825&amp;N=1130534.746&amp;layers=ch.kantone.cadastralwebmap-farbe,ch.swisstopo.amtliches-strassenverzeichnis,ch.bfs.gebaeude_wohnungs_register,KML||https://tinyurl.com/yy7ya4g9/VS/6007_bdg_erw.kml</t>
  </si>
  <si>
    <t>2642125.000 1134725.000</t>
  </si>
  <si>
    <t>https://map.geo.admin.ch/?zoom=13&amp;E=2642125&amp;N=1134725&amp;layers=ch.kantone.cadastralwebmap-farbe,ch.swisstopo.amtliches-strassenverzeichnis,ch.bfs.gebaeude_wohnungs_register,KML||https://tinyurl.com/yy7ya4g9/VS/6007_bdg_erw.kml</t>
  </si>
  <si>
    <t>2642207.000 1130180.000</t>
  </si>
  <si>
    <t>https://map.geo.admin.ch/?zoom=13&amp;E=2642207&amp;N=1130180&amp;layers=ch.kantone.cadastralwebmap-farbe,ch.swisstopo.amtliches-strassenverzeichnis,ch.bfs.gebaeude_wohnungs_register,KML||https://tinyurl.com/yy7ya4g9/VS/6007_bdg_erw.kml</t>
  </si>
  <si>
    <t>2643219.500 1130558.800</t>
  </si>
  <si>
    <t>https://map.geo.admin.ch/?zoom=13&amp;E=2643219.5&amp;N=1130558.8&amp;layers=ch.kantone.cadastralwebmap-farbe,ch.swisstopo.amtliches-strassenverzeichnis,ch.bfs.gebaeude_wohnungs_register,KML||https://tinyurl.com/yy7ya4g9/VS/6007_bdg_erw.kml</t>
  </si>
  <si>
    <t>2641881.000 1134283.000</t>
  </si>
  <si>
    <t>https://map.geo.admin.ch/?zoom=13&amp;E=2641881&amp;N=1134283&amp;layers=ch.kantone.cadastralwebmap-farbe,ch.swisstopo.amtliches-strassenverzeichnis,ch.bfs.gebaeude_wohnungs_register,KML||https://tinyurl.com/yy7ya4g9/VS/6007_bdg_erw.kml</t>
  </si>
  <si>
    <t>2641903.000 1134293.000</t>
  </si>
  <si>
    <t>https://map.geo.admin.ch/?zoom=13&amp;E=2641903&amp;N=1134293&amp;layers=ch.kantone.cadastralwebmap-farbe,ch.swisstopo.amtliches-strassenverzeichnis,ch.bfs.gebaeude_wohnungs_register,KML||https://tinyurl.com/yy7ya4g9/VS/6007_bdg_erw.kml</t>
  </si>
  <si>
    <t>2642534.820 1130236.740</t>
  </si>
  <si>
    <t>https://map.geo.admin.ch/?zoom=13&amp;E=2642534.82&amp;N=1130236.74&amp;layers=ch.kantone.cadastralwebmap-farbe,ch.swisstopo.amtliches-strassenverzeichnis,ch.bfs.gebaeude_wohnungs_register,KML||https://tinyurl.com/yy7ya4g9/VS/6007_bdg_erw.kml</t>
  </si>
  <si>
    <t>2642517.820 1130236.740</t>
  </si>
  <si>
    <t>https://map.geo.admin.ch/?zoom=13&amp;E=2642517.82&amp;N=1130236.74&amp;layers=ch.kantone.cadastralwebmap-farbe,ch.swisstopo.amtliches-strassenverzeichnis,ch.bfs.gebaeude_wohnungs_register,KML||https://tinyurl.com/yy7ya4g9/VS/6007_bdg_erw.kml</t>
  </si>
  <si>
    <t>2643016.000 1130491.000</t>
  </si>
  <si>
    <t>https://map.geo.admin.ch/?zoom=13&amp;E=2643016&amp;N=1130491&amp;layers=ch.kantone.cadastralwebmap-farbe,ch.swisstopo.amtliches-strassenverzeichnis,ch.bfs.gebaeude_wohnungs_register,KML||https://tinyurl.com/yy7ya4g9/VS/6007_bdg_erw.kml</t>
  </si>
  <si>
    <t>2643077.000 1130490.000</t>
  </si>
  <si>
    <t>https://map.geo.admin.ch/?zoom=13&amp;E=2643077&amp;N=1130490&amp;layers=ch.kantone.cadastralwebmap-farbe,ch.swisstopo.amtliches-strassenverzeichnis,ch.bfs.gebaeude_wohnungs_register,KML||https://tinyurl.com/yy7ya4g9/VS/6007_bdg_erw.kml</t>
  </si>
  <si>
    <t>2643049.000 1130492.000</t>
  </si>
  <si>
    <t>https://map.geo.admin.ch/?zoom=13&amp;E=2643049&amp;N=1130492&amp;layers=ch.kantone.cadastralwebmap-farbe,ch.swisstopo.amtliches-strassenverzeichnis,ch.bfs.gebaeude_wohnungs_register,KML||https://tinyurl.com/yy7ya4g9/VS/6007_bdg_erw.kml</t>
  </si>
  <si>
    <t>2643032.000 1130492.000</t>
  </si>
  <si>
    <t>https://map.geo.admin.ch/?zoom=13&amp;E=2643032&amp;N=1130492&amp;layers=ch.kantone.cadastralwebmap-farbe,ch.swisstopo.amtliches-strassenverzeichnis,ch.bfs.gebaeude_wohnungs_register,KML||https://tinyurl.com/yy7ya4g9/VS/6007_bdg_erw.kml</t>
  </si>
  <si>
    <t>2642566.794 1131663.785</t>
  </si>
  <si>
    <t>https://map.geo.admin.ch/?zoom=13&amp;E=2642566.794&amp;N=1131663.785&amp;layers=ch.kantone.cadastralwebmap-farbe,ch.swisstopo.amtliches-strassenverzeichnis,ch.bfs.gebaeude_wohnungs_register,KML||https://tinyurl.com/yy7ya4g9/VS/6007_bdg_erw.kml</t>
  </si>
  <si>
    <t>2641910.800 1131695.300</t>
  </si>
  <si>
    <t>https://map.geo.admin.ch/?zoom=13&amp;E=2641910.8&amp;N=1131695.3&amp;layers=ch.kantone.cadastralwebmap-farbe,ch.swisstopo.amtliches-strassenverzeichnis,ch.bfs.gebaeude_wohnungs_register,KML||https://tinyurl.com/yy7ya4g9/VS/6007_bdg_erw.kml</t>
  </si>
  <si>
    <t>2643216.000 1130576.000</t>
  </si>
  <si>
    <t>https://map.geo.admin.ch/?zoom=13&amp;E=2643216&amp;N=1130576&amp;layers=ch.kantone.cadastralwebmap-farbe,ch.swisstopo.amtliches-strassenverzeichnis,ch.bfs.gebaeude_wohnungs_register,KML||https://tinyurl.com/yy7ya4g9/VS/6007_bdg_erw.kml</t>
  </si>
  <si>
    <t>2643216.000 1130577.000</t>
  </si>
  <si>
    <t>https://map.geo.admin.ch/?zoom=13&amp;E=2643216&amp;N=1130577&amp;layers=ch.kantone.cadastralwebmap-farbe,ch.swisstopo.amtliches-strassenverzeichnis,ch.bfs.gebaeude_wohnungs_register,KML||https://tinyurl.com/yy7ya4g9/VS/6007_bdg_erw.kml</t>
  </si>
  <si>
    <t>2642565.000 1131665.000</t>
  </si>
  <si>
    <t>https://map.geo.admin.ch/?zoom=13&amp;E=2642565&amp;N=1131665&amp;layers=ch.kantone.cadastralwebmap-farbe,ch.swisstopo.amtliches-strassenverzeichnis,ch.bfs.gebaeude_wohnungs_register,KML||https://tinyurl.com/yy7ya4g9/VS/6007_bdg_erw.kml</t>
  </si>
  <si>
    <t>2641917.000 1131693.000</t>
  </si>
  <si>
    <t>https://map.geo.admin.ch/?zoom=13&amp;E=2641917&amp;N=1131693&amp;layers=ch.kantone.cadastralwebmap-farbe,ch.swisstopo.amtliches-strassenverzeichnis,ch.bfs.gebaeude_wohnungs_register,KML||https://tinyurl.com/yy7ya4g9/VS/6007_bdg_erw.kml</t>
  </si>
  <si>
    <t>2644418.669 1129489.095</t>
  </si>
  <si>
    <t>https://map.geo.admin.ch/?zoom=13&amp;E=2644418.669&amp;N=1129489.095&amp;layers=ch.kantone.cadastralwebmap-farbe,ch.swisstopo.amtliches-strassenverzeichnis,ch.bfs.gebaeude_wohnungs_register,KML||https://tinyurl.com/yy7ya4g9/VS/6008_bdg_erw.kml</t>
  </si>
  <si>
    <t>2644422.250 1129491.562</t>
  </si>
  <si>
    <t>https://map.geo.admin.ch/?zoom=13&amp;E=2644422.25&amp;N=1129491.562&amp;layers=ch.kantone.cadastralwebmap-farbe,ch.swisstopo.amtliches-strassenverzeichnis,ch.bfs.gebaeude_wohnungs_register,KML||https://tinyurl.com/yy7ya4g9/VS/6008_bdg_erw.kml</t>
  </si>
  <si>
    <t>2644088.510 1128776.761</t>
  </si>
  <si>
    <t>https://map.geo.admin.ch/?zoom=13&amp;E=2644088.51&amp;N=1128776.761&amp;layers=ch.kantone.cadastralwebmap-farbe,ch.swisstopo.amtliches-strassenverzeichnis,ch.bfs.gebaeude_wohnungs_register,KML||https://tinyurl.com/yy7ya4g9/VS/6008_bdg_erw.kml</t>
  </si>
  <si>
    <t>2644049.030 1128474.120</t>
  </si>
  <si>
    <t>https://map.geo.admin.ch/?zoom=13&amp;E=2644049.03&amp;N=1128474.12&amp;layers=ch.kantone.cadastralwebmap-farbe,ch.swisstopo.amtliches-strassenverzeichnis,ch.bfs.gebaeude_wohnungs_register,KML||https://tinyurl.com/yy7ya4g9/VS/6008_bdg_erw.kml</t>
  </si>
  <si>
    <t>2644069.125 1128470.134</t>
  </si>
  <si>
    <t>https://map.geo.admin.ch/?zoom=13&amp;E=2644069.125&amp;N=1128470.134&amp;layers=ch.kantone.cadastralwebmap-farbe,ch.swisstopo.amtliches-strassenverzeichnis,ch.bfs.gebaeude_wohnungs_register,KML||https://tinyurl.com/yy7ya4g9/VS/6008_bdg_erw.kml</t>
  </si>
  <si>
    <t>2644551.000 1129308.000</t>
  </si>
  <si>
    <t>https://map.geo.admin.ch/?zoom=13&amp;E=2644551&amp;N=1129308&amp;layers=ch.kantone.cadastralwebmap-farbe,ch.swisstopo.amtliches-strassenverzeichnis,ch.bfs.gebaeude_wohnungs_register,KML||https://tinyurl.com/yy7ya4g9/VS/6008_bdg_erw.kml</t>
  </si>
  <si>
    <t>2644554.000 1129276.000</t>
  </si>
  <si>
    <t>https://map.geo.admin.ch/?zoom=13&amp;E=2644554&amp;N=1129276&amp;layers=ch.kantone.cadastralwebmap-farbe,ch.swisstopo.amtliches-strassenverzeichnis,ch.bfs.gebaeude_wohnungs_register,KML||https://tinyurl.com/yy7ya4g9/VS/6008_bdg_erw.kml</t>
  </si>
  <si>
    <t>2646870.000 1123039.000</t>
  </si>
  <si>
    <t>https://map.geo.admin.ch/?zoom=13&amp;E=2646870&amp;N=1123039&amp;layers=ch.kantone.cadastralwebmap-farbe,ch.swisstopo.amtliches-strassenverzeichnis,ch.bfs.gebaeude_wohnungs_register,KML||https://tinyurl.com/yy7ya4g9/VS/6008_bdg_erw.kml</t>
  </si>
  <si>
    <t>2644555.000 1129300.000</t>
  </si>
  <si>
    <t>https://map.geo.admin.ch/?zoom=13&amp;E=2644555&amp;N=1129300&amp;layers=ch.kantone.cadastralwebmap-farbe,ch.swisstopo.amtliches-strassenverzeichnis,ch.bfs.gebaeude_wohnungs_register,KML||https://tinyurl.com/yy7ya4g9/VS/6008_bdg_erw.kml</t>
  </si>
  <si>
    <t>2646869.000 1123039.000</t>
  </si>
  <si>
    <t>https://map.geo.admin.ch/?zoom=13&amp;E=2646869&amp;N=1123039&amp;layers=ch.kantone.cadastralwebmap-farbe,ch.swisstopo.amtliches-strassenverzeichnis,ch.bfs.gebaeude_wohnungs_register,KML||https://tinyurl.com/yy7ya4g9/VS/6008_bdg_erw.kml</t>
  </si>
  <si>
    <t>2645060.000 1130575.000</t>
  </si>
  <si>
    <t>https://map.geo.admin.ch/?zoom=13&amp;E=2645060&amp;N=1130575&amp;layers=ch.kantone.cadastralwebmap-farbe,ch.swisstopo.amtliches-strassenverzeichnis,ch.bfs.gebaeude_wohnungs_register,KML||https://tinyurl.com/yy7ya4g9/VS/6010_bdg_erw.kml</t>
  </si>
  <si>
    <t>2586579.000 1117550.000</t>
  </si>
  <si>
    <t>https://map.geo.admin.ch/?zoom=13&amp;E=2586579&amp;N=1117550&amp;layers=ch.kantone.cadastralwebmap-farbe,ch.swisstopo.amtliches-strassenverzeichnis,ch.bfs.gebaeude_wohnungs_register,KML||https://tinyurl.com/yy7ya4g9/VS/6021_bdg_erw.kml</t>
  </si>
  <si>
    <t>2586525.000 1117415.000</t>
  </si>
  <si>
    <t>https://map.geo.admin.ch/?zoom=13&amp;E=2586525&amp;N=1117415&amp;layers=ch.kantone.cadastralwebmap-farbe,ch.swisstopo.amtliches-strassenverzeichnis,ch.bfs.gebaeude_wohnungs_register,KML||https://tinyurl.com/yy7ya4g9/VS/6021_bdg_erw.kml</t>
  </si>
  <si>
    <t>2586525.000 1117416.000</t>
  </si>
  <si>
    <t>https://map.geo.admin.ch/?zoom=13&amp;E=2586525&amp;N=1117416&amp;layers=ch.kantone.cadastralwebmap-farbe,ch.swisstopo.amtliches-strassenverzeichnis,ch.bfs.gebaeude_wohnungs_register,KML||https://tinyurl.com/yy7ya4g9/VS/6021_bdg_erw.kml</t>
  </si>
  <si>
    <t>2586525.000 1117414.000</t>
  </si>
  <si>
    <t>https://map.geo.admin.ch/?zoom=13&amp;E=2586525&amp;N=1117414&amp;layers=ch.kantone.cadastralwebmap-farbe,ch.swisstopo.amtliches-strassenverzeichnis,ch.bfs.gebaeude_wohnungs_register,KML||https://tinyurl.com/yy7ya4g9/VS/6021_bdg_erw.kml</t>
  </si>
  <si>
    <t>2587012.199 1115042.159</t>
  </si>
  <si>
    <t>https://map.geo.admin.ch/?zoom=13&amp;E=2587012.199&amp;N=1115042.159&amp;layers=ch.kantone.cadastralwebmap-farbe,ch.swisstopo.amtliches-strassenverzeichnis,ch.bfs.gebaeude_wohnungs_register,KML||https://tinyurl.com/yy7ya4g9/VS/6024_bdg_erw.kml</t>
  </si>
  <si>
    <t>2585924.760 1113917.142</t>
  </si>
  <si>
    <t>https://map.geo.admin.ch/?zoom=13&amp;E=2585924.76&amp;N=1113917.142&amp;layers=ch.kantone.cadastralwebmap-farbe,ch.swisstopo.amtliches-strassenverzeichnis,ch.bfs.gebaeude_wohnungs_register,KML||https://tinyurl.com/yy7ya4g9/VS/6024_bdg_erw.kml</t>
  </si>
  <si>
    <t>2590515.430 1117235.589</t>
  </si>
  <si>
    <t>https://map.geo.admin.ch/?zoom=13&amp;E=2590515.43&amp;N=1117235.589&amp;layers=ch.kantone.cadastralwebmap-farbe,ch.swisstopo.amtliches-strassenverzeichnis,ch.bfs.gebaeude_wohnungs_register,KML||https://tinyurl.com/yy7ya4g9/VS/6024_bdg_erw.kml</t>
  </si>
  <si>
    <t>2590488.000 1117311.000</t>
  </si>
  <si>
    <t>https://map.geo.admin.ch/?zoom=13&amp;E=2590488&amp;N=1117311&amp;layers=ch.kantone.cadastralwebmap-farbe,ch.swisstopo.amtliches-strassenverzeichnis,ch.bfs.gebaeude_wohnungs_register,KML||https://tinyurl.com/yy7ya4g9/VS/6024_bdg_erw.kml</t>
  </si>
  <si>
    <t>2590374.357 1117157.073</t>
  </si>
  <si>
    <t>https://map.geo.admin.ch/?zoom=13&amp;E=2590374.357&amp;N=1117157.073&amp;layers=ch.kantone.cadastralwebmap-farbe,ch.swisstopo.amtliches-strassenverzeichnis,ch.bfs.gebaeude_wohnungs_register,KML||https://tinyurl.com/yy7ya4g9/VS/6024_bdg_erw.kml</t>
  </si>
  <si>
    <t>2591373.162 1115289.095</t>
  </si>
  <si>
    <t>https://map.geo.admin.ch/?zoom=13&amp;E=2591373.162&amp;N=1115289.095&amp;layers=ch.kantone.cadastralwebmap-farbe,ch.swisstopo.amtliches-strassenverzeichnis,ch.bfs.gebaeude_wohnungs_register,KML||https://tinyurl.com/yy7ya4g9/VS/6024_bdg_erw.kml</t>
  </si>
  <si>
    <t>2592646.649 1114611.727</t>
  </si>
  <si>
    <t>https://map.geo.admin.ch/?zoom=13&amp;E=2592646.649&amp;N=1114611.727&amp;layers=ch.kantone.cadastralwebmap-farbe,ch.swisstopo.amtliches-strassenverzeichnis,ch.bfs.gebaeude_wohnungs_register,KML||https://tinyurl.com/yy7ya4g9/VS/6024_bdg_erw.kml</t>
  </si>
  <si>
    <t>2590350.000 1115280.000</t>
  </si>
  <si>
    <t>https://map.geo.admin.ch/?zoom=13&amp;E=2590350&amp;N=1115280&amp;layers=ch.kantone.cadastralwebmap-farbe,ch.swisstopo.amtliches-strassenverzeichnis,ch.bfs.gebaeude_wohnungs_register,KML||https://tinyurl.com/yy7ya4g9/VS/6024_bdg_erw.kml</t>
  </si>
  <si>
    <t>2590336.764 1115348.643</t>
  </si>
  <si>
    <t>https://map.geo.admin.ch/?zoom=13&amp;E=2590336.764&amp;N=1115348.643&amp;layers=ch.kantone.cadastralwebmap-farbe,ch.swisstopo.amtliches-strassenverzeichnis,ch.bfs.gebaeude_wohnungs_register,KML||https://tinyurl.com/yy7ya4g9/VS/6024_bdg_erw.kml</t>
  </si>
  <si>
    <t>2590333.000 1115344.000</t>
  </si>
  <si>
    <t>https://map.geo.admin.ch/?zoom=13&amp;E=2590333&amp;N=1115344&amp;layers=ch.kantone.cadastralwebmap-farbe,ch.swisstopo.amtliches-strassenverzeichnis,ch.bfs.gebaeude_wohnungs_register,KML||https://tinyurl.com/yy7ya4g9/VS/6024_bdg_erw.kml</t>
  </si>
  <si>
    <t>2590273.823 1115484.934</t>
  </si>
  <si>
    <t>https://map.geo.admin.ch/?zoom=13&amp;E=2590273.823&amp;N=1115484.934&amp;layers=ch.kantone.cadastralwebmap-farbe,ch.swisstopo.amtliches-strassenverzeichnis,ch.bfs.gebaeude_wohnungs_register,KML||https://tinyurl.com/yy7ya4g9/VS/6024_bdg_erw.kml</t>
  </si>
  <si>
    <t>2590354.101 1115287.576</t>
  </si>
  <si>
    <t>https://map.geo.admin.ch/?zoom=13&amp;E=2590354.101&amp;N=1115287.576&amp;layers=ch.kantone.cadastralwebmap-farbe,ch.swisstopo.amtliches-strassenverzeichnis,ch.bfs.gebaeude_wohnungs_register,KML||https://tinyurl.com/yy7ya4g9/VS/6024_bdg_erw.kml</t>
  </si>
  <si>
    <t>2590300.670 1115306.060</t>
  </si>
  <si>
    <t>https://map.geo.admin.ch/?zoom=13&amp;E=2590300.67&amp;N=1115306.06&amp;layers=ch.kantone.cadastralwebmap-farbe,ch.swisstopo.amtliches-strassenverzeichnis,ch.bfs.gebaeude_wohnungs_register,KML||https://tinyurl.com/yy7ya4g9/VS/6024_bdg_erw.kml</t>
  </si>
  <si>
    <t>2589121.215 1115078.281</t>
  </si>
  <si>
    <t>https://map.geo.admin.ch/?zoom=13&amp;E=2589121.215&amp;N=1115078.281&amp;layers=ch.kantone.cadastralwebmap-farbe,ch.swisstopo.amtliches-strassenverzeichnis,ch.bfs.gebaeude_wohnungs_register,KML||https://tinyurl.com/yy7ya4g9/VS/6024_bdg_erw.kml</t>
  </si>
  <si>
    <t>2589606.289 1115340.574</t>
  </si>
  <si>
    <t>https://map.geo.admin.ch/?zoom=13&amp;E=2589606.289&amp;N=1115340.574&amp;layers=ch.kantone.cadastralwebmap-farbe,ch.swisstopo.amtliches-strassenverzeichnis,ch.bfs.gebaeude_wohnungs_register,KML||https://tinyurl.com/yy7ya4g9/VS/6024_bdg_erw.kml</t>
  </si>
  <si>
    <t>2588937.493 1114827.632</t>
  </si>
  <si>
    <t>https://map.geo.admin.ch/?zoom=13&amp;E=2588937.493&amp;N=1114827.632&amp;layers=ch.kantone.cadastralwebmap-farbe,ch.swisstopo.amtliches-strassenverzeichnis,ch.bfs.gebaeude_wohnungs_register,KML||https://tinyurl.com/yy7ya4g9/VS/6024_bdg_erw.kml</t>
  </si>
  <si>
    <t>2589032.975 1115074.538</t>
  </si>
  <si>
    <t>https://map.geo.admin.ch/?zoom=13&amp;E=2589032.975&amp;N=1115074.538&amp;layers=ch.kantone.cadastralwebmap-farbe,ch.swisstopo.amtliches-strassenverzeichnis,ch.bfs.gebaeude_wohnungs_register,KML||https://tinyurl.com/yy7ya4g9/VS/6024_bdg_erw.kml</t>
  </si>
  <si>
    <t>2589163.065 1114894.973</t>
  </si>
  <si>
    <t>https://map.geo.admin.ch/?zoom=13&amp;E=2589163.065&amp;N=1114894.973&amp;layers=ch.kantone.cadastralwebmap-farbe,ch.swisstopo.amtliches-strassenverzeichnis,ch.bfs.gebaeude_wohnungs_register,KML||https://tinyurl.com/yy7ya4g9/VS/6024_bdg_erw.kml</t>
  </si>
  <si>
    <t>2587980.000 1114206.000</t>
  </si>
  <si>
    <t>https://map.geo.admin.ch/?zoom=13&amp;E=2587980&amp;N=1114206&amp;layers=ch.kantone.cadastralwebmap-farbe,ch.swisstopo.amtliches-strassenverzeichnis,ch.bfs.gebaeude_wohnungs_register,KML||https://tinyurl.com/yy7ya4g9/VS/6024_bdg_erw.kml</t>
  </si>
  <si>
    <t>2588412.790 1114534.808</t>
  </si>
  <si>
    <t>https://map.geo.admin.ch/?zoom=13&amp;E=2588412.79&amp;N=1114534.808&amp;layers=ch.kantone.cadastralwebmap-farbe,ch.swisstopo.amtliches-strassenverzeichnis,ch.bfs.gebaeude_wohnungs_register,KML||https://tinyurl.com/yy7ya4g9/VS/6024_bdg_erw.kml</t>
  </si>
  <si>
    <t>2591173.327 1114557.189</t>
  </si>
  <si>
    <t>https://map.geo.admin.ch/?zoom=13&amp;E=2591173.327&amp;N=1114557.189&amp;layers=ch.kantone.cadastralwebmap-farbe,ch.swisstopo.amtliches-strassenverzeichnis,ch.bfs.gebaeude_wohnungs_register,KML||https://tinyurl.com/yy7ya4g9/VS/6024_bdg_erw.kml</t>
  </si>
  <si>
    <t>2590790.000 1113838.000</t>
  </si>
  <si>
    <t>https://map.geo.admin.ch/?zoom=13&amp;E=2590790&amp;N=1113838&amp;layers=ch.kantone.cadastralwebmap-farbe,ch.swisstopo.amtliches-strassenverzeichnis,ch.bfs.gebaeude_wohnungs_register,KML||https://tinyurl.com/yy7ya4g9/VS/6024_bdg_erw.kml</t>
  </si>
  <si>
    <t>2590756.525 1113791.869</t>
  </si>
  <si>
    <t>https://map.geo.admin.ch/?zoom=13&amp;E=2590756.525&amp;N=1113791.869&amp;layers=ch.kantone.cadastralwebmap-farbe,ch.swisstopo.amtliches-strassenverzeichnis,ch.bfs.gebaeude_wohnungs_register,KML||https://tinyurl.com/yy7ya4g9/VS/6024_bdg_erw.kml</t>
  </si>
  <si>
    <t>2590633.000 1113807.000</t>
  </si>
  <si>
    <t>https://map.geo.admin.ch/?zoom=13&amp;E=2590633&amp;N=1113807&amp;layers=ch.kantone.cadastralwebmap-farbe,ch.swisstopo.amtliches-strassenverzeichnis,ch.bfs.gebaeude_wohnungs_register,KML||https://tinyurl.com/yy7ya4g9/VS/6024_bdg_erw.kml</t>
  </si>
  <si>
    <t>2587712.000 1114155.000</t>
  </si>
  <si>
    <t>https://map.geo.admin.ch/?zoom=13&amp;E=2587712&amp;N=1114155&amp;layers=ch.kantone.cadastralwebmap-farbe,ch.swisstopo.amtliches-strassenverzeichnis,ch.bfs.gebaeude_wohnungs_register,KML||https://tinyurl.com/yy7ya4g9/VS/6024_bdg_erw.kml</t>
  </si>
  <si>
    <t>2587671.000 1114142.000</t>
  </si>
  <si>
    <t>https://map.geo.admin.ch/?zoom=13&amp;E=2587671&amp;N=1114142&amp;layers=ch.kantone.cadastralwebmap-farbe,ch.swisstopo.amtliches-strassenverzeichnis,ch.bfs.gebaeude_wohnungs_register,KML||https://tinyurl.com/yy7ya4g9/VS/6024_bdg_erw.kml</t>
  </si>
  <si>
    <t>2587402.738 1114011.983</t>
  </si>
  <si>
    <t>https://map.geo.admin.ch/?zoom=13&amp;E=2587402.738&amp;N=1114011.983&amp;layers=ch.kantone.cadastralwebmap-farbe,ch.swisstopo.amtliches-strassenverzeichnis,ch.bfs.gebaeude_wohnungs_register,KML||https://tinyurl.com/yy7ya4g9/VS/6024_bdg_erw.kml</t>
  </si>
  <si>
    <t>2587398.272 1114031.407</t>
  </si>
  <si>
    <t>https://map.geo.admin.ch/?zoom=13&amp;E=2587398.272&amp;N=1114031.407&amp;layers=ch.kantone.cadastralwebmap-farbe,ch.swisstopo.amtliches-strassenverzeichnis,ch.bfs.gebaeude_wohnungs_register,KML||https://tinyurl.com/yy7ya4g9/VS/6024_bdg_erw.kml</t>
  </si>
  <si>
    <t>2587375.586 1114005.800</t>
  </si>
  <si>
    <t>https://map.geo.admin.ch/?zoom=13&amp;E=2587375.586&amp;N=1114005.8&amp;layers=ch.kantone.cadastralwebmap-farbe,ch.swisstopo.amtliches-strassenverzeichnis,ch.bfs.gebaeude_wohnungs_register,KML||https://tinyurl.com/yy7ya4g9/VS/6024_bdg_erw.kml</t>
  </si>
  <si>
    <t>2587949.000 1114181.000</t>
  </si>
  <si>
    <t>https://map.geo.admin.ch/?zoom=13&amp;E=2587949&amp;N=1114181&amp;layers=ch.kantone.cadastralwebmap-farbe,ch.swisstopo.amtliches-strassenverzeichnis,ch.bfs.gebaeude_wohnungs_register,KML||https://tinyurl.com/yy7ya4g9/VS/6024_bdg_erw.kml</t>
  </si>
  <si>
    <t>2587982.000 1114189.000</t>
  </si>
  <si>
    <t>https://map.geo.admin.ch/?zoom=13&amp;E=2587982&amp;N=1114189&amp;layers=ch.kantone.cadastralwebmap-farbe,ch.swisstopo.amtliches-strassenverzeichnis,ch.bfs.gebaeude_wohnungs_register,KML||https://tinyurl.com/yy7ya4g9/VS/6024_bdg_erw.kml</t>
  </si>
  <si>
    <t>2587947.000 1114198.000</t>
  </si>
  <si>
    <t>https://map.geo.admin.ch/?zoom=13&amp;E=2587947&amp;N=1114198&amp;layers=ch.kantone.cadastralwebmap-farbe,ch.swisstopo.amtliches-strassenverzeichnis,ch.bfs.gebaeude_wohnungs_register,KML||https://tinyurl.com/yy7ya4g9/VS/6024_bdg_erw.kml</t>
  </si>
  <si>
    <t>2587974.000 1114203.000</t>
  </si>
  <si>
    <t>https://map.geo.admin.ch/?zoom=13&amp;E=2587974&amp;N=1114203&amp;layers=ch.kantone.cadastralwebmap-farbe,ch.swisstopo.amtliches-strassenverzeichnis,ch.bfs.gebaeude_wohnungs_register,KML||https://tinyurl.com/yy7ya4g9/VS/6024_bdg_erw.kml</t>
  </si>
  <si>
    <t>2587986.000 1114209.000</t>
  </si>
  <si>
    <t>https://map.geo.admin.ch/?zoom=13&amp;E=2587986&amp;N=1114209&amp;layers=ch.kantone.cadastralwebmap-farbe,ch.swisstopo.amtliches-strassenverzeichnis,ch.bfs.gebaeude_wohnungs_register,KML||https://tinyurl.com/yy7ya4g9/VS/6024_bdg_erw.kml</t>
  </si>
  <si>
    <t>2587965.000 1114216.000</t>
  </si>
  <si>
    <t>https://map.geo.admin.ch/?zoom=13&amp;E=2587965&amp;N=1114216&amp;layers=ch.kantone.cadastralwebmap-farbe,ch.swisstopo.amtliches-strassenverzeichnis,ch.bfs.gebaeude_wohnungs_register,KML||https://tinyurl.com/yy7ya4g9/VS/6024_bdg_erw.kml</t>
  </si>
  <si>
    <t>2587983.000 1114227.000</t>
  </si>
  <si>
    <t>https://map.geo.admin.ch/?zoom=13&amp;E=2587983&amp;N=1114227&amp;layers=ch.kantone.cadastralwebmap-farbe,ch.swisstopo.amtliches-strassenverzeichnis,ch.bfs.gebaeude_wohnungs_register,KML||https://tinyurl.com/yy7ya4g9/VS/6024_bdg_erw.kml</t>
  </si>
  <si>
    <t>2588447.268 1113799.594</t>
  </si>
  <si>
    <t>https://map.geo.admin.ch/?zoom=13&amp;E=2588447.268&amp;N=1113799.594&amp;layers=ch.kantone.cadastralwebmap-farbe,ch.swisstopo.amtliches-strassenverzeichnis,ch.bfs.gebaeude_wohnungs_register,KML||https://tinyurl.com/yy7ya4g9/VS/6024_bdg_erw.kml</t>
  </si>
  <si>
    <t>2588426.089 1113780.949</t>
  </si>
  <si>
    <t>https://map.geo.admin.ch/?zoom=13&amp;E=2588426.089&amp;N=1113780.949&amp;layers=ch.kantone.cadastralwebmap-farbe,ch.swisstopo.amtliches-strassenverzeichnis,ch.bfs.gebaeude_wohnungs_register,KML||https://tinyurl.com/yy7ya4g9/VS/6024_bdg_erw.kml</t>
  </si>
  <si>
    <t>2589138.803 1115121.954</t>
  </si>
  <si>
    <t>https://map.geo.admin.ch/?zoom=13&amp;E=2589138.803&amp;N=1115121.954&amp;layers=ch.kantone.cadastralwebmap-farbe,ch.swisstopo.amtliches-strassenverzeichnis,ch.bfs.gebaeude_wohnungs_register,KML||https://tinyurl.com/yy7ya4g9/VS/6024_bdg_erw.kml</t>
  </si>
  <si>
    <t>2589224.000 1114265.000</t>
  </si>
  <si>
    <t>https://map.geo.admin.ch/?zoom=13&amp;E=2589224&amp;N=1114265&amp;layers=ch.kantone.cadastralwebmap-farbe,ch.swisstopo.amtliches-strassenverzeichnis,ch.bfs.gebaeude_wohnungs_register,KML||https://tinyurl.com/yy7ya4g9/VS/6024_bdg_erw.kml</t>
  </si>
  <si>
    <t>2589219.000 1114263.000</t>
  </si>
  <si>
    <t>https://map.geo.admin.ch/?zoom=13&amp;E=2589219&amp;N=1114263&amp;layers=ch.kantone.cadastralwebmap-farbe,ch.swisstopo.amtliches-strassenverzeichnis,ch.bfs.gebaeude_wohnungs_register,KML||https://tinyurl.com/yy7ya4g9/VS/6024_bdg_erw.kml</t>
  </si>
  <si>
    <t>2587729.000 1114173.000</t>
  </si>
  <si>
    <t>https://map.geo.admin.ch/?zoom=13&amp;E=2587729&amp;N=1114173&amp;layers=ch.kantone.cadastralwebmap-farbe,ch.swisstopo.amtliches-strassenverzeichnis,ch.bfs.gebaeude_wohnungs_register,KML||https://tinyurl.com/yy7ya4g9/VS/6024_bdg_erw.kml</t>
  </si>
  <si>
    <t>2587735.000 1114172.000</t>
  </si>
  <si>
    <t>https://map.geo.admin.ch/?zoom=13&amp;E=2587735&amp;N=1114172&amp;layers=ch.kantone.cadastralwebmap-farbe,ch.swisstopo.amtliches-strassenverzeichnis,ch.bfs.gebaeude_wohnungs_register,KML||https://tinyurl.com/yy7ya4g9/VS/6024_bdg_erw.kml</t>
  </si>
  <si>
    <t>2587708.000 1114156.000</t>
  </si>
  <si>
    <t>https://map.geo.admin.ch/?zoom=13&amp;E=2587708&amp;N=1114156&amp;layers=ch.kantone.cadastralwebmap-farbe,ch.swisstopo.amtliches-strassenverzeichnis,ch.bfs.gebaeude_wohnungs_register,KML||https://tinyurl.com/yy7ya4g9/VS/6024_bdg_erw.kml</t>
  </si>
  <si>
    <t>2587660.000 1114142.000</t>
  </si>
  <si>
    <t>https://map.geo.admin.ch/?zoom=13&amp;E=2587660&amp;N=1114142&amp;layers=ch.kantone.cadastralwebmap-farbe,ch.swisstopo.amtliches-strassenverzeichnis,ch.bfs.gebaeude_wohnungs_register,KML||https://tinyurl.com/yy7ya4g9/VS/6024_bdg_erw.kml</t>
  </si>
  <si>
    <t>2587666.000 1114143.000</t>
  </si>
  <si>
    <t>https://map.geo.admin.ch/?zoom=13&amp;E=2587666&amp;N=1114143&amp;layers=ch.kantone.cadastralwebmap-farbe,ch.swisstopo.amtliches-strassenverzeichnis,ch.bfs.gebaeude_wohnungs_register,KML||https://tinyurl.com/yy7ya4g9/VS/6024_bdg_erw.kml</t>
  </si>
  <si>
    <t>2588295.848 1113841.157</t>
  </si>
  <si>
    <t>https://map.geo.admin.ch/?zoom=13&amp;E=2588295.848&amp;N=1113841.157&amp;layers=ch.kantone.cadastralwebmap-farbe,ch.swisstopo.amtliches-strassenverzeichnis,ch.bfs.gebaeude_wohnungs_register,KML||https://tinyurl.com/yy7ya4g9/VS/6024_bdg_erw.kml</t>
  </si>
  <si>
    <t>2590507.000 1117092.000</t>
  </si>
  <si>
    <t>https://map.geo.admin.ch/?zoom=13&amp;E=2590507&amp;N=1117092&amp;layers=ch.kantone.cadastralwebmap-farbe,ch.swisstopo.amtliches-strassenverzeichnis,ch.bfs.gebaeude_wohnungs_register,KML||https://tinyurl.com/yy7ya4g9/VS/6024_bdg_erw.kml</t>
  </si>
  <si>
    <t>2589971.585 1117082.212</t>
  </si>
  <si>
    <t>https://map.geo.admin.ch/?zoom=13&amp;E=2589971.585&amp;N=1117082.212&amp;layers=ch.kantone.cadastralwebmap-farbe,ch.swisstopo.amtliches-strassenverzeichnis,ch.bfs.gebaeude_wohnungs_register,KML||https://tinyurl.com/yy7ya4g9/VS/6024_bdg_erw.kml</t>
  </si>
  <si>
    <t>2586776.542 1114955.445</t>
  </si>
  <si>
    <t>https://map.geo.admin.ch/?zoom=13&amp;E=2586776.542&amp;N=1114955.445&amp;layers=ch.kantone.cadastralwebmap-farbe,ch.swisstopo.amtliches-strassenverzeichnis,ch.bfs.gebaeude_wohnungs_register,KML||https://tinyurl.com/yy7ya4g9/VS/6024_bdg_erw.kml</t>
  </si>
  <si>
    <t>2590308.000 1115308.000</t>
  </si>
  <si>
    <t>https://map.geo.admin.ch/?zoom=13&amp;E=2590308&amp;N=1115308&amp;layers=ch.kantone.cadastralwebmap-farbe,ch.swisstopo.amtliches-strassenverzeichnis,ch.bfs.gebaeude_wohnungs_register,KML||https://tinyurl.com/yy7ya4g9/VS/6024_bdg_erw.kml</t>
  </si>
  <si>
    <t>2590866.370 1110665.070</t>
  </si>
  <si>
    <t>https://map.geo.admin.ch/?zoom=13&amp;E=2590866.37&amp;N=1110665.07&amp;layers=ch.kantone.cadastralwebmap-farbe,ch.swisstopo.amtliches-strassenverzeichnis,ch.bfs.gebaeude_wohnungs_register,KML||https://tinyurl.com/yy7ya4g9/VS/6024_bdg_erw.kml</t>
  </si>
  <si>
    <t>2589080.371 1114581.505</t>
  </si>
  <si>
    <t>https://map.geo.admin.ch/?zoom=13&amp;E=2589080.371&amp;N=1114581.505&amp;layers=ch.kantone.cadastralwebmap-farbe,ch.swisstopo.amtliches-strassenverzeichnis,ch.bfs.gebaeude_wohnungs_register,KML||https://tinyurl.com/yy7ya4g9/VS/6024_bdg_erw.kml</t>
  </si>
  <si>
    <t>2590188.147 1117164.509</t>
  </si>
  <si>
    <t>https://map.geo.admin.ch/?zoom=13&amp;E=2590188.147&amp;N=1117164.509&amp;layers=ch.kantone.cadastralwebmap-farbe,ch.swisstopo.amtliches-strassenverzeichnis,ch.bfs.gebaeude_wohnungs_register,KML||https://tinyurl.com/yy7ya4g9/VS/6024_bdg_erw.kml</t>
  </si>
  <si>
    <t>2587909.346 1113710.110</t>
  </si>
  <si>
    <t>https://map.geo.admin.ch/?zoom=13&amp;E=2587909.346&amp;N=1113710.11&amp;layers=ch.kantone.cadastralwebmap-farbe,ch.swisstopo.amtliches-strassenverzeichnis,ch.bfs.gebaeude_wohnungs_register,KML||https://tinyurl.com/yy7ya4g9/VS/6024_bdg_erw.kml</t>
  </si>
  <si>
    <t>2590506.374 1117091.626</t>
  </si>
  <si>
    <t>https://map.geo.admin.ch/?zoom=13&amp;E=2590506.374&amp;N=1117091.626&amp;layers=ch.kantone.cadastralwebmap-farbe,ch.swisstopo.amtliches-strassenverzeichnis,ch.bfs.gebaeude_wohnungs_register,KML||https://tinyurl.com/yy7ya4g9/VS/6024_bdg_erw.kml</t>
  </si>
  <si>
    <t>2590356.000 1117146.000</t>
  </si>
  <si>
    <t>https://map.geo.admin.ch/?zoom=13&amp;E=2590356&amp;N=1117146&amp;layers=ch.kantone.cadastralwebmap-farbe,ch.swisstopo.amtliches-strassenverzeichnis,ch.bfs.gebaeude_wohnungs_register,KML||https://tinyurl.com/yy7ya4g9/VS/6024_bdg_erw.kml</t>
  </si>
  <si>
    <t>2589538.508 1114419.264</t>
  </si>
  <si>
    <t>https://map.geo.admin.ch/?zoom=13&amp;E=2589538.508&amp;N=1114419.264&amp;layers=ch.kantone.cadastralwebmap-farbe,ch.swisstopo.amtliches-strassenverzeichnis,ch.bfs.gebaeude_wohnungs_register,KML||https://tinyurl.com/yy7ya4g9/VS/6024_bdg_erw.kml</t>
  </si>
  <si>
    <t>2589200.000 1114265.000</t>
  </si>
  <si>
    <t>https://map.geo.admin.ch/?zoom=13&amp;E=2589200&amp;N=1114265&amp;layers=ch.kantone.cadastralwebmap-farbe,ch.swisstopo.amtliches-strassenverzeichnis,ch.bfs.gebaeude_wohnungs_register,KML||https://tinyurl.com/yy7ya4g9/VS/6024_bdg_erw.kml</t>
  </si>
  <si>
    <t>2587934.699 1114004.117</t>
  </si>
  <si>
    <t>https://map.geo.admin.ch/?zoom=13&amp;E=2587934.699&amp;N=1114004.117&amp;layers=ch.kantone.cadastralwebmap-farbe,ch.swisstopo.amtliches-strassenverzeichnis,ch.bfs.gebaeude_wohnungs_register,KML||https://tinyurl.com/yy7ya4g9/VS/6024_bdg_erw.kml</t>
  </si>
  <si>
    <t>2587702.000 1114155.000</t>
  </si>
  <si>
    <t>https://map.geo.admin.ch/?zoom=13&amp;E=2587702&amp;N=1114155&amp;layers=ch.kantone.cadastralwebmap-farbe,ch.swisstopo.amtliches-strassenverzeichnis,ch.bfs.gebaeude_wohnungs_register,KML||https://tinyurl.com/yy7ya4g9/VS/6024_bdg_erw.kml</t>
  </si>
  <si>
    <t>2590665.376 1110962.073</t>
  </si>
  <si>
    <t>https://map.geo.admin.ch/?zoom=13&amp;E=2590665.376&amp;N=1110962.073&amp;layers=ch.kantone.cadastralwebmap-farbe,ch.swisstopo.amtliches-strassenverzeichnis,ch.bfs.gebaeude_wohnungs_register,KML||https://tinyurl.com/yy7ya4g9/VS/6024_bdg_erw.kml</t>
  </si>
  <si>
    <t>2590292.655 1112264.898</t>
  </si>
  <si>
    <t>https://map.geo.admin.ch/?zoom=13&amp;E=2590292.655&amp;N=1112264.898&amp;layers=ch.kantone.cadastralwebmap-farbe,ch.swisstopo.amtliches-strassenverzeichnis,ch.bfs.gebaeude_wohnungs_register,KML||https://tinyurl.com/yy7ya4g9/VS/6024_bdg_erw.kml</t>
  </si>
  <si>
    <t>2588295.280 1114327.993</t>
  </si>
  <si>
    <t>https://map.geo.admin.ch/?zoom=13&amp;E=2588295.28&amp;N=1114327.993&amp;layers=ch.kantone.cadastralwebmap-farbe,ch.swisstopo.amtliches-strassenverzeichnis,ch.bfs.gebaeude_wohnungs_register,KML||https://tinyurl.com/yy7ya4g9/VS/6024_bdg_erw.kml</t>
  </si>
  <si>
    <t>2590138.977 1115790.618</t>
  </si>
  <si>
    <t>https://map.geo.admin.ch/?zoom=13&amp;E=2590138.977&amp;N=1115790.618&amp;layers=ch.kantone.cadastralwebmap-farbe,ch.swisstopo.amtliches-strassenverzeichnis,ch.bfs.gebaeude_wohnungs_register,KML||https://tinyurl.com/yy7ya4g9/VS/6024_bdg_erw.kml</t>
  </si>
  <si>
    <t>2590015.000 1113457.000</t>
  </si>
  <si>
    <t>https://map.geo.admin.ch/?zoom=13&amp;E=2590015&amp;N=1113457&amp;layers=ch.kantone.cadastralwebmap-farbe,ch.swisstopo.amtliches-strassenverzeichnis,ch.bfs.gebaeude_wohnungs_register,KML||https://tinyurl.com/yy7ya4g9/VS/6024_bdg_erw.kml</t>
  </si>
  <si>
    <t>2592090.466 1115509.159</t>
  </si>
  <si>
    <t>https://map.geo.admin.ch/?zoom=13&amp;E=2592090.466&amp;N=1115509.159&amp;layers=ch.kantone.cadastralwebmap-farbe,ch.swisstopo.amtliches-strassenverzeichnis,ch.bfs.gebaeude_wohnungs_register,KML||https://tinyurl.com/yy7ya4g9/VS/6024_bdg_erw.kml</t>
  </si>
  <si>
    <t>2589008.590 1114687.871</t>
  </si>
  <si>
    <t>https://map.geo.admin.ch/?zoom=13&amp;E=2589008.59&amp;N=1114687.871&amp;layers=ch.kantone.cadastralwebmap-farbe,ch.swisstopo.amtliches-strassenverzeichnis,ch.bfs.gebaeude_wohnungs_register,KML||https://tinyurl.com/yy7ya4g9/VS/6024_bdg_erw.kml</t>
  </si>
  <si>
    <t>2588475.475 1114782.160</t>
  </si>
  <si>
    <t>https://map.geo.admin.ch/?zoom=13&amp;E=2588475.475&amp;N=1114782.16&amp;layers=ch.kantone.cadastralwebmap-farbe,ch.swisstopo.amtliches-strassenverzeichnis,ch.bfs.gebaeude_wohnungs_register,KML||https://tinyurl.com/yy7ya4g9/VS/6024_bdg_erw.kml</t>
  </si>
  <si>
    <t>2589804.000 1114971.000</t>
  </si>
  <si>
    <t>https://map.geo.admin.ch/?zoom=13&amp;E=2589804&amp;N=1114971&amp;layers=ch.kantone.cadastralwebmap-farbe,ch.swisstopo.amtliches-strassenverzeichnis,ch.bfs.gebaeude_wohnungs_register,KML||https://tinyurl.com/yy7ya4g9/VS/6024_bdg_erw.kml</t>
  </si>
  <si>
    <t>2588638.000 1114395.000</t>
  </si>
  <si>
    <t>https://map.geo.admin.ch/?zoom=13&amp;E=2588638&amp;N=1114395&amp;layers=ch.kantone.cadastralwebmap-farbe,ch.swisstopo.amtliches-strassenverzeichnis,ch.bfs.gebaeude_wohnungs_register,KML||https://tinyurl.com/yy7ya4g9/VS/6024_bdg_erw.kml</t>
  </si>
  <si>
    <t>2591232.870 1115553.069</t>
  </si>
  <si>
    <t>https://map.geo.admin.ch/?zoom=13&amp;E=2591232.87&amp;N=1115553.069&amp;layers=ch.kantone.cadastralwebmap-farbe,ch.swisstopo.amtliches-strassenverzeichnis,ch.bfs.gebaeude_wohnungs_register,KML||https://tinyurl.com/yy7ya4g9/VS/6024_bdg_erw.kml</t>
  </si>
  <si>
    <t>2589869.487 1117029.975</t>
  </si>
  <si>
    <t>https://map.geo.admin.ch/?zoom=13&amp;E=2589869.487&amp;N=1117029.975&amp;layers=ch.kantone.cadastralwebmap-farbe,ch.swisstopo.amtliches-strassenverzeichnis,ch.bfs.gebaeude_wohnungs_register,KML||https://tinyurl.com/yy7ya4g9/VS/6024_bdg_erw.kml</t>
  </si>
  <si>
    <t>2590207.805 1117502.214</t>
  </si>
  <si>
    <t>https://map.geo.admin.ch/?zoom=13&amp;E=2590207.805&amp;N=1117502.214&amp;layers=ch.kantone.cadastralwebmap-farbe,ch.swisstopo.amtliches-strassenverzeichnis,ch.bfs.gebaeude_wohnungs_register,KML||https://tinyurl.com/yy7ya4g9/VS/6024_bdg_erw.kml</t>
  </si>
  <si>
    <t>2590234.435 1117479.976</t>
  </si>
  <si>
    <t>https://map.geo.admin.ch/?zoom=13&amp;E=2590234.435&amp;N=1117479.976&amp;layers=ch.kantone.cadastralwebmap-farbe,ch.swisstopo.amtliches-strassenverzeichnis,ch.bfs.gebaeude_wohnungs_register,KML||https://tinyurl.com/yy7ya4g9/VS/6024_bdg_erw.kml</t>
  </si>
  <si>
    <t>2589763.550 1116997.053</t>
  </si>
  <si>
    <t>https://map.geo.admin.ch/?zoom=13&amp;E=2589763.55&amp;N=1116997.053&amp;layers=ch.kantone.cadastralwebmap-farbe,ch.swisstopo.amtliches-strassenverzeichnis,ch.bfs.gebaeude_wohnungs_register,KML||https://tinyurl.com/yy7ya4g9/VS/6024_bdg_erw.kml</t>
  </si>
  <si>
    <t>2586950.000 1115130.000</t>
  </si>
  <si>
    <t>https://map.geo.admin.ch/?zoom=13&amp;E=2586950&amp;N=1115130&amp;layers=ch.kantone.cadastralwebmap-farbe,ch.swisstopo.amtliches-strassenverzeichnis,ch.bfs.gebaeude_wohnungs_register,KML||https://tinyurl.com/yy7ya4g9/VS/6024_bdg_erw.kml</t>
  </si>
  <si>
    <t>2588729.000 1115038.000</t>
  </si>
  <si>
    <t>https://map.geo.admin.ch/?zoom=13&amp;E=2588729&amp;N=1115038&amp;layers=ch.kantone.cadastralwebmap-farbe,ch.swisstopo.amtliches-strassenverzeichnis,ch.bfs.gebaeude_wohnungs_register,KML||https://tinyurl.com/yy7ya4g9/VS/6024_bdg_erw.kml</t>
  </si>
  <si>
    <t>2589891.000 1117096.000</t>
  </si>
  <si>
    <t>https://map.geo.admin.ch/?zoom=13&amp;E=2589891&amp;N=1117096&amp;layers=ch.kantone.cadastralwebmap-farbe,ch.swisstopo.amtliches-strassenverzeichnis,ch.bfs.gebaeude_wohnungs_register,KML||https://tinyurl.com/yy7ya4g9/VS/6024_bdg_erw.kml</t>
  </si>
  <si>
    <t>2576716.000 1096914.000</t>
  </si>
  <si>
    <t>https://map.geo.admin.ch/?zoom=13&amp;E=2576716&amp;N=1096914&amp;layers=ch.kantone.cadastralwebmap-farbe,ch.swisstopo.amtliches-strassenverzeichnis,ch.bfs.gebaeude_wohnungs_register,KML||https://tinyurl.com/yy7ya4g9/VS/6034_bdg_erw.kml</t>
  </si>
  <si>
    <t>2577325.000 1097906.000</t>
  </si>
  <si>
    <t>https://map.geo.admin.ch/?zoom=13&amp;E=2577325&amp;N=1097906&amp;layers=ch.kantone.cadastralwebmap-farbe,ch.swisstopo.amtliches-strassenverzeichnis,ch.bfs.gebaeude_wohnungs_register,KML||https://tinyurl.com/yy7ya4g9/VS/6034_bdg_erw.kml</t>
  </si>
  <si>
    <t>2577303.000 1097875.000</t>
  </si>
  <si>
    <t>https://map.geo.admin.ch/?zoom=13&amp;E=2577303&amp;N=1097875&amp;layers=ch.kantone.cadastralwebmap-farbe,ch.swisstopo.amtliches-strassenverzeichnis,ch.bfs.gebaeude_wohnungs_register,KML||https://tinyurl.com/yy7ya4g9/VS/6034_bdg_erw.kml</t>
  </si>
  <si>
    <t>2577348.000 1097694.000</t>
  </si>
  <si>
    <t>https://map.geo.admin.ch/?zoom=13&amp;E=2577348&amp;N=1097694&amp;layers=ch.kantone.cadastralwebmap-farbe,ch.swisstopo.amtliches-strassenverzeichnis,ch.bfs.gebaeude_wohnungs_register,KML||https://tinyurl.com/yy7ya4g9/VS/6034_bdg_erw.kml</t>
  </si>
  <si>
    <t>2577418.000 1097625.000</t>
  </si>
  <si>
    <t>https://map.geo.admin.ch/?zoom=13&amp;E=2577418&amp;N=1097625&amp;layers=ch.kantone.cadastralwebmap-farbe,ch.swisstopo.amtliches-strassenverzeichnis,ch.bfs.gebaeude_wohnungs_register,KML||https://tinyurl.com/yy7ya4g9/VS/6034_bdg_erw.kml</t>
  </si>
  <si>
    <t>2577234.000 1097541.000</t>
  </si>
  <si>
    <t>https://map.geo.admin.ch/?zoom=13&amp;E=2577234&amp;N=1097541&amp;layers=ch.kantone.cadastralwebmap-farbe,ch.swisstopo.amtliches-strassenverzeichnis,ch.bfs.gebaeude_wohnungs_register,KML||https://tinyurl.com/yy7ya4g9/VS/6034_bdg_erw.kml</t>
  </si>
  <si>
    <t>2575773.929 1094583.456</t>
  </si>
  <si>
    <t>https://map.geo.admin.ch/?zoom=13&amp;E=2575773.929&amp;N=1094583.456&amp;layers=ch.kantone.cadastralwebmap-farbe,ch.swisstopo.amtliches-strassenverzeichnis,ch.bfs.gebaeude_wohnungs_register,KML||https://tinyurl.com/yy7ya4g9/VS/6034_bdg_erw.kml</t>
  </si>
  <si>
    <t>2575614.108 1093083.198</t>
  </si>
  <si>
    <t>https://map.geo.admin.ch/?zoom=13&amp;E=2575614.108&amp;N=1093083.198&amp;layers=ch.kantone.cadastralwebmap-farbe,ch.swisstopo.amtliches-strassenverzeichnis,ch.bfs.gebaeude_wohnungs_register,KML||https://tinyurl.com/yy7ya4g9/VS/6034_bdg_erw.kml</t>
  </si>
  <si>
    <t>2574111.000 1088651.000</t>
  </si>
  <si>
    <t>https://map.geo.admin.ch/?zoom=13&amp;E=2574111&amp;N=1088651&amp;layers=ch.kantone.cadastralwebmap-farbe,ch.swisstopo.amtliches-strassenverzeichnis,ch.bfs.gebaeude_wohnungs_register,KML||https://tinyurl.com/yy7ya4g9/VS/6034_bdg_erw.kml</t>
  </si>
  <si>
    <t>2573639.000 1086807.000</t>
  </si>
  <si>
    <t>https://map.geo.admin.ch/?zoom=13&amp;E=2573639&amp;N=1086807&amp;layers=ch.kantone.cadastralwebmap-farbe,ch.swisstopo.amtliches-strassenverzeichnis,ch.bfs.gebaeude_wohnungs_register,KML||https://tinyurl.com/yy7ya4g9/VS/6034_bdg_erw.kml</t>
  </si>
  <si>
    <t>2575030.000 1097679.000</t>
  </si>
  <si>
    <t>https://map.geo.admin.ch/?zoom=13&amp;E=2575030&amp;N=1097679&amp;layers=ch.kantone.cadastralwebmap-farbe,ch.swisstopo.amtliches-strassenverzeichnis,ch.bfs.gebaeude_wohnungs_register,KML||https://tinyurl.com/yy7ya4g9/VS/6034_bdg_erw.kml</t>
  </si>
  <si>
    <t>2574422.000 1098046.000</t>
  </si>
  <si>
    <t>https://map.geo.admin.ch/?zoom=13&amp;E=2574422&amp;N=1098046&amp;layers=ch.kantone.cadastralwebmap-farbe,ch.swisstopo.amtliches-strassenverzeichnis,ch.bfs.gebaeude_wohnungs_register,KML||https://tinyurl.com/yy7ya4g9/VS/6034_bdg_erw.kml</t>
  </si>
  <si>
    <t>2577061.890 1099834.874</t>
  </si>
  <si>
    <t>https://map.geo.admin.ch/?zoom=13&amp;E=2577061.89&amp;N=1099834.874&amp;layers=ch.kantone.cadastralwebmap-farbe,ch.swisstopo.amtliches-strassenverzeichnis,ch.bfs.gebaeude_wohnungs_register,KML||https://tinyurl.com/yy7ya4g9/VS/6034_bdg_erw.kml</t>
  </si>
  <si>
    <t>2578934.149 1096961.815</t>
  </si>
  <si>
    <t>https://map.geo.admin.ch/?zoom=13&amp;E=2578934.149&amp;N=1096961.815&amp;layers=ch.kantone.cadastralwebmap-farbe,ch.swisstopo.amtliches-strassenverzeichnis,ch.bfs.gebaeude_wohnungs_register,KML||https://tinyurl.com/yy7ya4g9/VS/6034_bdg_erw.kml</t>
  </si>
  <si>
    <t>2578123.000 1097642.000</t>
  </si>
  <si>
    <t>https://map.geo.admin.ch/?zoom=13&amp;E=2578123&amp;N=1097642&amp;layers=ch.kantone.cadastralwebmap-farbe,ch.swisstopo.amtliches-strassenverzeichnis,ch.bfs.gebaeude_wohnungs_register,KML||https://tinyurl.com/yy7ya4g9/VS/6034_bdg_erw.kml</t>
  </si>
  <si>
    <t>2577661.000 1100247.000</t>
  </si>
  <si>
    <t>https://map.geo.admin.ch/?zoom=13&amp;E=2577661&amp;N=1100247&amp;layers=ch.kantone.cadastralwebmap-farbe,ch.swisstopo.amtliches-strassenverzeichnis,ch.bfs.gebaeude_wohnungs_register,KML||https://tinyurl.com/yy7ya4g9/VS/6034_bdg_erw.kml</t>
  </si>
  <si>
    <t>2577394.000 1097920.000</t>
  </si>
  <si>
    <t>https://map.geo.admin.ch/?zoom=13&amp;E=2577394&amp;N=1097920&amp;layers=ch.kantone.cadastralwebmap-farbe,ch.swisstopo.amtliches-strassenverzeichnis,ch.bfs.gebaeude_wohnungs_register,KML||https://tinyurl.com/yy7ya4g9/VS/6034_bdg_erw.kml</t>
  </si>
  <si>
    <t>2573650.000 1086798.000</t>
  </si>
  <si>
    <t>https://map.geo.admin.ch/?zoom=13&amp;E=2573650&amp;N=1086798&amp;layers=ch.kantone.cadastralwebmap-farbe,ch.swisstopo.amtliches-strassenverzeichnis,ch.bfs.gebaeude_wohnungs_register,KML||https://tinyurl.com/yy7ya4g9/VS/6034_bdg_erw.kml</t>
  </si>
  <si>
    <t>2575989.000 1096035.000</t>
  </si>
  <si>
    <t>https://map.geo.admin.ch/?zoom=13&amp;E=2575989&amp;N=1096035&amp;layers=ch.kantone.cadastralwebmap-farbe,ch.swisstopo.amtliches-strassenverzeichnis,ch.bfs.gebaeude_wohnungs_register,KML||https://tinyurl.com/yy7ya4g9/VS/6034_bdg_erw.kml</t>
  </si>
  <si>
    <t>2577426.000 1097621.000</t>
  </si>
  <si>
    <t>https://map.geo.admin.ch/?zoom=13&amp;E=2577426&amp;N=1097621&amp;layers=ch.kantone.cadastralwebmap-farbe,ch.swisstopo.amtliches-strassenverzeichnis,ch.bfs.gebaeude_wohnungs_register,KML||https://tinyurl.com/yy7ya4g9/VS/6034_bdg_erw.kml</t>
  </si>
  <si>
    <t>2577128.000 1097324.000</t>
  </si>
  <si>
    <t>https://map.geo.admin.ch/?zoom=13&amp;E=2577128&amp;N=1097324&amp;layers=ch.kantone.cadastralwebmap-farbe,ch.swisstopo.amtliches-strassenverzeichnis,ch.bfs.gebaeude_wohnungs_register,KML||https://tinyurl.com/yy7ya4g9/VS/6034_bdg_erw.kml</t>
  </si>
  <si>
    <t>2577433.000 1097497.000</t>
  </si>
  <si>
    <t>https://map.geo.admin.ch/?zoom=13&amp;E=2577433&amp;N=1097497&amp;layers=ch.kantone.cadastralwebmap-farbe,ch.swisstopo.amtliches-strassenverzeichnis,ch.bfs.gebaeude_wohnungs_register,KML||https://tinyurl.com/yy7ya4g9/VS/6034_bdg_erw.kml</t>
  </si>
  <si>
    <t>2573646.000 1086787.000</t>
  </si>
  <si>
    <t>https://map.geo.admin.ch/?zoom=13&amp;E=2573646&amp;N=1086787&amp;layers=ch.kantone.cadastralwebmap-farbe,ch.swisstopo.amtliches-strassenverzeichnis,ch.bfs.gebaeude_wohnungs_register,KML||https://tinyurl.com/yy7ya4g9/VS/6034_bdg_erw.kml</t>
  </si>
  <si>
    <t>2573578.000 1087119.000</t>
  </si>
  <si>
    <t>https://map.geo.admin.ch/?zoom=13&amp;E=2573578&amp;N=1087119&amp;layers=ch.kantone.cadastralwebmap-farbe,ch.swisstopo.amtliches-strassenverzeichnis,ch.bfs.gebaeude_wohnungs_register,KML||https://tinyurl.com/yy7ya4g9/VS/6034_bdg_erw.kml</t>
  </si>
  <si>
    <t>2573582.000 1087116.000</t>
  </si>
  <si>
    <t>https://map.geo.admin.ch/?zoom=13&amp;E=2573582&amp;N=1087116&amp;layers=ch.kantone.cadastralwebmap-farbe,ch.swisstopo.amtliches-strassenverzeichnis,ch.bfs.gebaeude_wohnungs_register,KML||https://tinyurl.com/yy7ya4g9/VS/6034_bdg_erw.kml</t>
  </si>
  <si>
    <t>2573588.000 1087114.000</t>
  </si>
  <si>
    <t>https://map.geo.admin.ch/?zoom=13&amp;E=2573588&amp;N=1087114&amp;layers=ch.kantone.cadastralwebmap-farbe,ch.swisstopo.amtliches-strassenverzeichnis,ch.bfs.gebaeude_wohnungs_register,KML||https://tinyurl.com/yy7ya4g9/VS/6034_bdg_erw.kml</t>
  </si>
  <si>
    <t>2573591.000 1087110.000</t>
  </si>
  <si>
    <t>https://map.geo.admin.ch/?zoom=13&amp;E=2573591&amp;N=1087110&amp;layers=ch.kantone.cadastralwebmap-farbe,ch.swisstopo.amtliches-strassenverzeichnis,ch.bfs.gebaeude_wohnungs_register,KML||https://tinyurl.com/yy7ya4g9/VS/6034_bdg_erw.kml</t>
  </si>
  <si>
    <t>2573595.000 1087107.000</t>
  </si>
  <si>
    <t>https://map.geo.admin.ch/?zoom=13&amp;E=2573595&amp;N=1087107&amp;layers=ch.kantone.cadastralwebmap-farbe,ch.swisstopo.amtliches-strassenverzeichnis,ch.bfs.gebaeude_wohnungs_register,KML||https://tinyurl.com/yy7ya4g9/VS/6034_bdg_erw.kml</t>
  </si>
  <si>
    <t>2573578.000 1087071.000</t>
  </si>
  <si>
    <t>https://map.geo.admin.ch/?zoom=13&amp;E=2573578&amp;N=1087071&amp;layers=ch.kantone.cadastralwebmap-farbe,ch.swisstopo.amtliches-strassenverzeichnis,ch.bfs.gebaeude_wohnungs_register,KML||https://tinyurl.com/yy7ya4g9/VS/6034_bdg_erw.kml</t>
  </si>
  <si>
    <t>2573587.000 1087068.000</t>
  </si>
  <si>
    <t>https://map.geo.admin.ch/?zoom=13&amp;E=2573587&amp;N=1087068&amp;layers=ch.kantone.cadastralwebmap-farbe,ch.swisstopo.amtliches-strassenverzeichnis,ch.bfs.gebaeude_wohnungs_register,KML||https://tinyurl.com/yy7ya4g9/VS/6034_bdg_erw.kml</t>
  </si>
  <si>
    <t>2573592.000 1087059.000</t>
  </si>
  <si>
    <t>https://map.geo.admin.ch/?zoom=13&amp;E=2573592&amp;N=1087059&amp;layers=ch.kantone.cadastralwebmap-farbe,ch.swisstopo.amtliches-strassenverzeichnis,ch.bfs.gebaeude_wohnungs_register,KML||https://tinyurl.com/yy7ya4g9/VS/6034_bdg_erw.kml</t>
  </si>
  <si>
    <t>2577392.000 1098045.000</t>
  </si>
  <si>
    <t>https://map.geo.admin.ch/?zoom=13&amp;E=2577392&amp;N=1098045&amp;layers=ch.kantone.cadastralwebmap-farbe,ch.swisstopo.amtliches-strassenverzeichnis,ch.bfs.gebaeude_wohnungs_register,KML||https://tinyurl.com/yy7ya4g9/VS/6034_bdg_erw.kml</t>
  </si>
  <si>
    <t>2577391.000 1098068.000</t>
  </si>
  <si>
    <t>https://map.geo.admin.ch/?zoom=13&amp;E=2577391&amp;N=1098068&amp;layers=ch.kantone.cadastralwebmap-farbe,ch.swisstopo.amtliches-strassenverzeichnis,ch.bfs.gebaeude_wohnungs_register,KML||https://tinyurl.com/yy7ya4g9/VS/6034_bdg_erw.kml</t>
  </si>
  <si>
    <t>2577351.000 1097408.000</t>
  </si>
  <si>
    <t>https://map.geo.admin.ch/?zoom=13&amp;E=2577351&amp;N=1097408&amp;layers=ch.kantone.cadastralwebmap-farbe,ch.swisstopo.amtliches-strassenverzeichnis,ch.bfs.gebaeude_wohnungs_register,KML||https://tinyurl.com/yy7ya4g9/VS/6034_bdg_erw.kml</t>
  </si>
  <si>
    <t>2577399.000 1097191.000</t>
  </si>
  <si>
    <t>https://map.geo.admin.ch/?zoom=13&amp;E=2577399&amp;N=1097191&amp;layers=ch.kantone.cadastralwebmap-farbe,ch.swisstopo.amtliches-strassenverzeichnis,ch.bfs.gebaeude_wohnungs_register,KML||https://tinyurl.com/yy7ya4g9/VS/6034_bdg_erw.kml</t>
  </si>
  <si>
    <t>2577352.000 1097959.000</t>
  </si>
  <si>
    <t>https://map.geo.admin.ch/?zoom=13&amp;E=2577352&amp;N=1097959&amp;layers=ch.kantone.cadastralwebmap-farbe,ch.swisstopo.amtliches-strassenverzeichnis,ch.bfs.gebaeude_wohnungs_register,KML||https://tinyurl.com/yy7ya4g9/VS/6034_bdg_erw.kml</t>
  </si>
  <si>
    <t>2577392.000 1097149.000</t>
  </si>
  <si>
    <t>https://map.geo.admin.ch/?zoom=13&amp;E=2577392&amp;N=1097149&amp;layers=ch.kantone.cadastralwebmap-farbe,ch.swisstopo.amtliches-strassenverzeichnis,ch.bfs.gebaeude_wohnungs_register,KML||https://tinyurl.com/yy7ya4g9/VS/6034_bdg_erw.kml</t>
  </si>
  <si>
    <t>2577366.000 1097134.000</t>
  </si>
  <si>
    <t>https://map.geo.admin.ch/?zoom=13&amp;E=2577366&amp;N=1097134&amp;layers=ch.kantone.cadastralwebmap-farbe,ch.swisstopo.amtliches-strassenverzeichnis,ch.bfs.gebaeude_wohnungs_register,KML||https://tinyurl.com/yy7ya4g9/VS/6034_bdg_erw.kml</t>
  </si>
  <si>
    <t>2577408.000 1097119.000</t>
  </si>
  <si>
    <t>https://map.geo.admin.ch/?zoom=13&amp;E=2577408&amp;N=1097119&amp;layers=ch.kantone.cadastralwebmap-farbe,ch.swisstopo.amtliches-strassenverzeichnis,ch.bfs.gebaeude_wohnungs_register,KML||https://tinyurl.com/yy7ya4g9/VS/6034_bdg_erw.kml</t>
  </si>
  <si>
    <t>2573539.000 1086843.000</t>
  </si>
  <si>
    <t>https://map.geo.admin.ch/?zoom=13&amp;E=2573539&amp;N=1086843&amp;layers=ch.kantone.cadastralwebmap-farbe,ch.swisstopo.amtliches-strassenverzeichnis,ch.bfs.gebaeude_wohnungs_register,KML||https://tinyurl.com/yy7ya4g9/VS/6034_bdg_erw.kml</t>
  </si>
  <si>
    <t>2576271.000 1096413.000</t>
  </si>
  <si>
    <t>https://map.geo.admin.ch/?zoom=13&amp;E=2576271&amp;N=1096413&amp;layers=ch.kantone.cadastralwebmap-farbe,ch.swisstopo.amtliches-strassenverzeichnis,ch.bfs.gebaeude_wohnungs_register,KML||https://tinyurl.com/yy7ya4g9/VS/6034_bdg_erw.kml</t>
  </si>
  <si>
    <t>2577331.000 1097347.000</t>
  </si>
  <si>
    <t>https://map.geo.admin.ch/?zoom=13&amp;E=2577331&amp;N=1097347&amp;layers=ch.kantone.cadastralwebmap-farbe,ch.swisstopo.amtliches-strassenverzeichnis,ch.bfs.gebaeude_wohnungs_register,KML||https://tinyurl.com/yy7ya4g9/VS/6034_bdg_erw.kml</t>
  </si>
  <si>
    <t>2578117.000 1097680.000</t>
  </si>
  <si>
    <t>https://map.geo.admin.ch/?zoom=13&amp;E=2578117&amp;N=1097680&amp;layers=ch.kantone.cadastralwebmap-farbe,ch.swisstopo.amtliches-strassenverzeichnis,ch.bfs.gebaeude_wohnungs_register,KML||https://tinyurl.com/yy7ya4g9/VS/6034_bdg_erw.kml</t>
  </si>
  <si>
    <t>2575399.000 1097383.000</t>
  </si>
  <si>
    <t>https://map.geo.admin.ch/?zoom=13&amp;E=2575399&amp;N=1097383&amp;layers=ch.kantone.cadastralwebmap-farbe,ch.swisstopo.amtliches-strassenverzeichnis,ch.bfs.gebaeude_wohnungs_register,KML||https://tinyurl.com/yy7ya4g9/VS/6034_bdg_erw.kml</t>
  </si>
  <si>
    <t>2575404.000 1097378.000</t>
  </si>
  <si>
    <t>https://map.geo.admin.ch/?zoom=13&amp;E=2575404&amp;N=1097378&amp;layers=ch.kantone.cadastralwebmap-farbe,ch.swisstopo.amtliches-strassenverzeichnis,ch.bfs.gebaeude_wohnungs_register,KML||https://tinyurl.com/yy7ya4g9/VS/6034_bdg_erw.kml</t>
  </si>
  <si>
    <t>2575407.000 1097373.000</t>
  </si>
  <si>
    <t>https://map.geo.admin.ch/?zoom=13&amp;E=2575407&amp;N=1097373&amp;layers=ch.kantone.cadastralwebmap-farbe,ch.swisstopo.amtliches-strassenverzeichnis,ch.bfs.gebaeude_wohnungs_register,KML||https://tinyurl.com/yy7ya4g9/VS/6034_bdg_erw.kml</t>
  </si>
  <si>
    <t>2575411.000 1097368.000</t>
  </si>
  <si>
    <t>https://map.geo.admin.ch/?zoom=13&amp;E=2575411&amp;N=1097368&amp;layers=ch.kantone.cadastralwebmap-farbe,ch.swisstopo.amtliches-strassenverzeichnis,ch.bfs.gebaeude_wohnungs_register,KML||https://tinyurl.com/yy7ya4g9/VS/6034_bdg_erw.kml</t>
  </si>
  <si>
    <t>2574866.000 1097844.000</t>
  </si>
  <si>
    <t>https://map.geo.admin.ch/?zoom=13&amp;E=2574866&amp;N=1097844&amp;layers=ch.kantone.cadastralwebmap-farbe,ch.swisstopo.amtliches-strassenverzeichnis,ch.bfs.gebaeude_wohnungs_register,KML||https://tinyurl.com/yy7ya4g9/VS/6034_bdg_erw.kml</t>
  </si>
  <si>
    <t>2575148.000 1097748.000</t>
  </si>
  <si>
    <t>https://map.geo.admin.ch/?zoom=13&amp;E=2575148&amp;N=1097748&amp;layers=ch.kantone.cadastralwebmap-farbe,ch.swisstopo.amtliches-strassenverzeichnis,ch.bfs.gebaeude_wohnungs_register,KML||https://tinyurl.com/yy7ya4g9/VS/6034_bdg_erw.kml</t>
  </si>
  <si>
    <t>2575141.000 1097754.000</t>
  </si>
  <si>
    <t>https://map.geo.admin.ch/?zoom=13&amp;E=2575141&amp;N=1097754&amp;layers=ch.kantone.cadastralwebmap-farbe,ch.swisstopo.amtliches-strassenverzeichnis,ch.bfs.gebaeude_wohnungs_register,KML||https://tinyurl.com/yy7ya4g9/VS/6034_bdg_erw.kml</t>
  </si>
  <si>
    <t>2577377.000 1097759.000</t>
  </si>
  <si>
    <t>https://map.geo.admin.ch/?zoom=13&amp;E=2577377&amp;N=1097759&amp;layers=ch.kantone.cadastralwebmap-farbe,ch.swisstopo.amtliches-strassenverzeichnis,ch.bfs.gebaeude_wohnungs_register,KML||https://tinyurl.com/yy7ya4g9/VS/6034_bdg_erw.kml</t>
  </si>
  <si>
    <t>2573689.000 1086999.000</t>
  </si>
  <si>
    <t>https://map.geo.admin.ch/?zoom=13&amp;E=2573689&amp;N=1086999&amp;layers=ch.kantone.cadastralwebmap-farbe,ch.swisstopo.amtliches-strassenverzeichnis,ch.bfs.gebaeude_wohnungs_register,KML||https://tinyurl.com/yy7ya4g9/VS/6034_bdg_erw.kml</t>
  </si>
  <si>
    <t>2573653.032 1087274.288</t>
  </si>
  <si>
    <t>https://map.geo.admin.ch/?zoom=13&amp;E=2573653.032&amp;N=1087274.288&amp;layers=ch.kantone.cadastralwebmap-farbe,ch.swisstopo.amtliches-strassenverzeichnis,ch.bfs.gebaeude_wohnungs_register,KML||https://tinyurl.com/yy7ya4g9/VS/6034_bdg_erw.kml</t>
  </si>
  <si>
    <t>2577257.000 1097553.000</t>
  </si>
  <si>
    <t>https://map.geo.admin.ch/?zoom=13&amp;E=2577257&amp;N=1097553&amp;layers=ch.kantone.cadastralwebmap-farbe,ch.swisstopo.amtliches-strassenverzeichnis,ch.bfs.gebaeude_wohnungs_register,KML||https://tinyurl.com/yy7ya4g9/VS/6034_bdg_erw.kml</t>
  </si>
  <si>
    <t>2578129.000 1097647.000</t>
  </si>
  <si>
    <t>https://map.geo.admin.ch/?zoom=13&amp;E=2578129&amp;N=1097647&amp;layers=ch.kantone.cadastralwebmap-farbe,ch.swisstopo.amtliches-strassenverzeichnis,ch.bfs.gebaeude_wohnungs_register,KML||https://tinyurl.com/yy7ya4g9/VS/6034_bdg_erw.kml</t>
  </si>
  <si>
    <t>2577306.000 1097935.000</t>
  </si>
  <si>
    <t>https://map.geo.admin.ch/?zoom=13&amp;E=2577306&amp;N=1097935&amp;layers=ch.kantone.cadastralwebmap-farbe,ch.swisstopo.amtliches-strassenverzeichnis,ch.bfs.gebaeude_wohnungs_register,KML||https://tinyurl.com/yy7ya4g9/VS/6034_bdg_erw.kml</t>
  </si>
  <si>
    <t>2578296.000 1099486.000</t>
  </si>
  <si>
    <t>https://map.geo.admin.ch/?zoom=13&amp;E=2578296&amp;N=1099486&amp;layers=ch.kantone.cadastralwebmap-farbe,ch.swisstopo.amtliches-strassenverzeichnis,ch.bfs.gebaeude_wohnungs_register,KML||https://tinyurl.com/yy7ya4g9/VS/6034_bdg_erw.kml</t>
  </si>
  <si>
    <t>2575273.000 1095187.000</t>
  </si>
  <si>
    <t>https://map.geo.admin.ch/?zoom=13&amp;E=2575273&amp;N=1095187&amp;layers=ch.kantone.cadastralwebmap-farbe,ch.swisstopo.amtliches-strassenverzeichnis,ch.bfs.gebaeude_wohnungs_register,KML||https://tinyurl.com/yy7ya4g9/VS/6034_bdg_erw.kml</t>
  </si>
  <si>
    <t>2576044.000 1096439.000</t>
  </si>
  <si>
    <t>https://map.geo.admin.ch/?zoom=13&amp;E=2576044&amp;N=1096439&amp;layers=ch.kantone.cadastralwebmap-farbe,ch.swisstopo.amtliches-strassenverzeichnis,ch.bfs.gebaeude_wohnungs_register,KML||https://tinyurl.com/yy7ya4g9/VS/6034_bdg_erw.kml</t>
  </si>
  <si>
    <t>2576142.000 1096478.000</t>
  </si>
  <si>
    <t>https://map.geo.admin.ch/?zoom=13&amp;E=2576142&amp;N=1096478&amp;layers=ch.kantone.cadastralwebmap-farbe,ch.swisstopo.amtliches-strassenverzeichnis,ch.bfs.gebaeude_wohnungs_register,KML||https://tinyurl.com/yy7ya4g9/VS/6034_bdg_erw.kml</t>
  </si>
  <si>
    <t>2577601.000 1100299.000</t>
  </si>
  <si>
    <t>https://map.geo.admin.ch/?zoom=13&amp;E=2577601&amp;N=1100299&amp;layers=ch.kantone.cadastralwebmap-farbe,ch.swisstopo.amtliches-strassenverzeichnis,ch.bfs.gebaeude_wohnungs_register,KML||https://tinyurl.com/yy7ya4g9/VS/6034_bdg_erw.kml</t>
  </si>
  <si>
    <t>2578164.000 1098540.000</t>
  </si>
  <si>
    <t>https://map.geo.admin.ch/?zoom=13&amp;E=2578164&amp;N=1098540&amp;layers=ch.kantone.cadastralwebmap-farbe,ch.swisstopo.amtliches-strassenverzeichnis,ch.bfs.gebaeude_wohnungs_register,KML||https://tinyurl.com/yy7ya4g9/VS/6034_bdg_erw.kml</t>
  </si>
  <si>
    <t>2576218.000 1096503.000</t>
  </si>
  <si>
    <t>https://map.geo.admin.ch/?zoom=13&amp;E=2576218&amp;N=1096503&amp;layers=ch.kantone.cadastralwebmap-farbe,ch.swisstopo.amtliches-strassenverzeichnis,ch.bfs.gebaeude_wohnungs_register,KML||https://tinyurl.com/yy7ya4g9/VS/6034_bdg_erw.kml</t>
  </si>
  <si>
    <t>2576422.000 1098164.000</t>
  </si>
  <si>
    <t>https://map.geo.admin.ch/?zoom=13&amp;E=2576422&amp;N=1098164&amp;layers=ch.kantone.cadastralwebmap-farbe,ch.swisstopo.amtliches-strassenverzeichnis,ch.bfs.gebaeude_wohnungs_register,KML||https://tinyurl.com/yy7ya4g9/VS/6034_bdg_erw.kml</t>
  </si>
  <si>
    <t>2573438.000 1086668.000</t>
  </si>
  <si>
    <t>https://map.geo.admin.ch/?zoom=13&amp;E=2573438&amp;N=1086668&amp;layers=ch.kantone.cadastralwebmap-farbe,ch.swisstopo.amtliches-strassenverzeichnis,ch.bfs.gebaeude_wohnungs_register,KML||https://tinyurl.com/yy7ya4g9/VS/6034_bdg_erw.kml</t>
  </si>
  <si>
    <t>2575342.000 1097328.000</t>
  </si>
  <si>
    <t>https://map.geo.admin.ch/?zoom=13&amp;E=2575342&amp;N=1097328&amp;layers=ch.kantone.cadastralwebmap-farbe,ch.swisstopo.amtliches-strassenverzeichnis,ch.bfs.gebaeude_wohnungs_register,KML||https://tinyurl.com/yy7ya4g9/VS/6034_bdg_erw.kml</t>
  </si>
  <si>
    <t>2573904.000 1086945.000</t>
  </si>
  <si>
    <t>https://map.geo.admin.ch/?zoom=13&amp;E=2573904&amp;N=1086945&amp;layers=ch.kantone.cadastralwebmap-farbe,ch.swisstopo.amtliches-strassenverzeichnis,ch.bfs.gebaeude_wohnungs_register,KML||https://tinyurl.com/yy7ya4g9/VS/6034_bdg_erw.kml</t>
  </si>
  <si>
    <t>2577219.000 1097842.000</t>
  </si>
  <si>
    <t>https://map.geo.admin.ch/?zoom=13&amp;E=2577219&amp;N=1097842&amp;layers=ch.kantone.cadastralwebmap-farbe,ch.swisstopo.amtliches-strassenverzeichnis,ch.bfs.gebaeude_wohnungs_register,KML||https://tinyurl.com/yy7ya4g9/VS/6034_bdg_erw.kml</t>
  </si>
  <si>
    <t>2577386.000 1097474.000</t>
  </si>
  <si>
    <t>https://map.geo.admin.ch/?zoom=13&amp;E=2577386&amp;N=1097474&amp;layers=ch.kantone.cadastralwebmap-farbe,ch.swisstopo.amtliches-strassenverzeichnis,ch.bfs.gebaeude_wohnungs_register,KML||https://tinyurl.com/yy7ya4g9/VS/6034_bdg_erw.kml</t>
  </si>
  <si>
    <t>2577325.000 1097608.000</t>
  </si>
  <si>
    <t>https://map.geo.admin.ch/?zoom=13&amp;E=2577325&amp;N=1097608&amp;layers=ch.kantone.cadastralwebmap-farbe,ch.swisstopo.amtliches-strassenverzeichnis,ch.bfs.gebaeude_wohnungs_register,KML||https://tinyurl.com/yy7ya4g9/VS/6034_bdg_erw.kml</t>
  </si>
  <si>
    <t>2577323.000 1097804.000</t>
  </si>
  <si>
    <t>https://map.geo.admin.ch/?zoom=13&amp;E=2577323&amp;N=1097804&amp;layers=ch.kantone.cadastralwebmap-farbe,ch.swisstopo.amtliches-strassenverzeichnis,ch.bfs.gebaeude_wohnungs_register,KML||https://tinyurl.com/yy7ya4g9/VS/6034_bdg_erw.kml</t>
  </si>
  <si>
    <t>2577406.000 1097457.000</t>
  </si>
  <si>
    <t>https://map.geo.admin.ch/?zoom=13&amp;E=2577406&amp;N=1097457&amp;layers=ch.kantone.cadastralwebmap-farbe,ch.swisstopo.amtliches-strassenverzeichnis,ch.bfs.gebaeude_wohnungs_register,KML||https://tinyurl.com/yy7ya4g9/VS/6034_bdg_erw.kml</t>
  </si>
  <si>
    <t>2577339.267 1097995.126</t>
  </si>
  <si>
    <t>https://map.geo.admin.ch/?zoom=13&amp;E=2577339.267&amp;N=1097995.126&amp;layers=ch.kantone.cadastralwebmap-farbe,ch.swisstopo.amtliches-strassenverzeichnis,ch.bfs.gebaeude_wohnungs_register,KML||https://tinyurl.com/yy7ya4g9/VS/6034_bdg_erw.kml</t>
  </si>
  <si>
    <t>2573651.033 1087284.288</t>
  </si>
  <si>
    <t>https://map.geo.admin.ch/?zoom=13&amp;E=2573651.033&amp;N=1087284.288&amp;layers=ch.kantone.cadastralwebmap-farbe,ch.swisstopo.amtliches-strassenverzeichnis,ch.bfs.gebaeude_wohnungs_register,KML||https://tinyurl.com/yy7ya4g9/VS/6034_bdg_erw.kml</t>
  </si>
  <si>
    <t>2577209.000 1097480.000</t>
  </si>
  <si>
    <t>https://map.geo.admin.ch/?zoom=13&amp;E=2577209&amp;N=1097480&amp;layers=ch.kantone.cadastralwebmap-farbe,ch.swisstopo.amtliches-strassenverzeichnis,ch.bfs.gebaeude_wohnungs_register,KML||https://tinyurl.com/yy7ya4g9/VS/6034_bdg_erw.kml</t>
  </si>
  <si>
    <t>2575768.999 1093060.256</t>
  </si>
  <si>
    <t>https://map.geo.admin.ch/?zoom=13&amp;E=2575768.999&amp;N=1093060.256&amp;layers=ch.kantone.cadastralwebmap-farbe,ch.swisstopo.amtliches-strassenverzeichnis,ch.bfs.gebaeude_wohnungs_register,KML||https://tinyurl.com/yy7ya4g9/VS/6034_bdg_erw.kml</t>
  </si>
  <si>
    <t>2576511.245 1098200.141</t>
  </si>
  <si>
    <t>https://map.geo.admin.ch/?zoom=13&amp;E=2576511.245&amp;N=1098200.141&amp;layers=ch.kantone.cadastralwebmap-farbe,ch.swisstopo.amtliches-strassenverzeichnis,ch.bfs.gebaeude_wohnungs_register,KML||https://tinyurl.com/yy7ya4g9/VS/6034_bdg_erw.kml</t>
  </si>
  <si>
    <t>2666629.193 1150678.693</t>
  </si>
  <si>
    <t>https://map.geo.admin.ch/?zoom=13&amp;E=2666629.193&amp;N=1150678.693&amp;layers=ch.kantone.cadastralwebmap-farbe,ch.swisstopo.amtliches-strassenverzeichnis,ch.bfs.gebaeude_wohnungs_register,KML||https://tinyurl.com/yy7ya4g9/VS/6076_bdg_erw.kml</t>
  </si>
  <si>
    <t>2666598.893 1150657.389</t>
  </si>
  <si>
    <t>https://map.geo.admin.ch/?zoom=13&amp;E=2666598.893&amp;N=1150657.389&amp;layers=ch.kantone.cadastralwebmap-farbe,ch.swisstopo.amtliches-strassenverzeichnis,ch.bfs.gebaeude_wohnungs_register,KML||https://tinyurl.com/yy7ya4g9/VS/6076_bdg_erw.kml</t>
  </si>
  <si>
    <t>Several possible AV footprins for one GWR building</t>
  </si>
  <si>
    <t>2597529.000 1123038.000</t>
  </si>
  <si>
    <t>https://map.geo.admin.ch/?zoom=13&amp;E=2597529&amp;N=1123038&amp;layers=ch.kantone.cadastralwebmap-farbe,ch.swisstopo.amtliches-strassenverzeichnis,ch.bfs.gebaeude_wohnungs_register,KML||https://tinyurl.com/yy7ya4g9/VS/6082_bdg_erw.kml</t>
  </si>
  <si>
    <t>2597544.000 1123107.000</t>
  </si>
  <si>
    <t>https://map.geo.admin.ch/?zoom=13&amp;E=2597544&amp;N=1123107&amp;layers=ch.kantone.cadastralwebmap-farbe,ch.swisstopo.amtliches-strassenverzeichnis,ch.bfs.gebaeude_wohnungs_register,KML||https://tinyurl.com/yy7ya4g9/VS/6082_bdg_erw.kml</t>
  </si>
  <si>
    <t>2597114.000 1122925.000</t>
  </si>
  <si>
    <t>https://map.geo.admin.ch/?zoom=13&amp;E=2597114&amp;N=1122925&amp;layers=ch.kantone.cadastralwebmap-farbe,ch.swisstopo.amtliches-strassenverzeichnis,ch.bfs.gebaeude_wohnungs_register,KML||https://tinyurl.com/yy7ya4g9/VS/6082_bdg_erw.kml</t>
  </si>
  <si>
    <t>2597460.000 1124973.000</t>
  </si>
  <si>
    <t>https://map.geo.admin.ch/?zoom=13&amp;E=2597460&amp;N=1124973&amp;layers=ch.kantone.cadastralwebmap-farbe,ch.swisstopo.amtliches-strassenverzeichnis,ch.bfs.gebaeude_wohnungs_register,KML||https://tinyurl.com/yy7ya4g9/VS/6082_bdg_erw.kml</t>
  </si>
  <si>
    <t>2598002.000 1124779.000</t>
  </si>
  <si>
    <t>https://map.geo.admin.ch/?zoom=13&amp;E=2598002&amp;N=1124779&amp;layers=ch.kantone.cadastralwebmap-farbe,ch.swisstopo.amtliches-strassenverzeichnis,ch.bfs.gebaeude_wohnungs_register,KML||https://tinyurl.com/yy7ya4g9/VS/6082_bdg_erw.kml</t>
  </si>
  <si>
    <t>2597860.000 1124774.000</t>
  </si>
  <si>
    <t>https://map.geo.admin.ch/?zoom=13&amp;E=2597860&amp;N=1124774&amp;layers=ch.kantone.cadastralwebmap-farbe,ch.swisstopo.amtliches-strassenverzeichnis,ch.bfs.gebaeude_wohnungs_register,KML||https://tinyurl.com/yy7ya4g9/VS/6082_bdg_erw.kml</t>
  </si>
  <si>
    <t>2598083.006 1124990.980</t>
  </si>
  <si>
    <t>https://map.geo.admin.ch/?zoom=13&amp;E=2598083.006&amp;N=1124990.98&amp;layers=ch.kantone.cadastralwebmap-farbe,ch.swisstopo.amtliches-strassenverzeichnis,ch.bfs.gebaeude_wohnungs_register,KML||https://tinyurl.com/yy7ya4g9/VS/6082_bdg_erw.kml</t>
  </si>
  <si>
    <t>2598145.000 1125008.000</t>
  </si>
  <si>
    <t>https://map.geo.admin.ch/?zoom=13&amp;E=2598145&amp;N=1125008&amp;layers=ch.kantone.cadastralwebmap-farbe,ch.swisstopo.amtliches-strassenverzeichnis,ch.bfs.gebaeude_wohnungs_register,KML||https://tinyurl.com/yy7ya4g9/VS/6082_bdg_erw.kml</t>
  </si>
  <si>
    <t>2597509.429 1125383.772</t>
  </si>
  <si>
    <t>https://map.geo.admin.ch/?zoom=13&amp;E=2597509.429&amp;N=1125383.772&amp;layers=ch.kantone.cadastralwebmap-farbe,ch.swisstopo.amtliches-strassenverzeichnis,ch.bfs.gebaeude_wohnungs_register,KML||https://tinyurl.com/yy7ya4g9/VS/6082_bdg_erw.kml</t>
  </si>
  <si>
    <t>2597471.000 1125378.000</t>
  </si>
  <si>
    <t>https://map.geo.admin.ch/?zoom=13&amp;E=2597471&amp;N=1125378&amp;layers=ch.kantone.cadastralwebmap-farbe,ch.swisstopo.amtliches-strassenverzeichnis,ch.bfs.gebaeude_wohnungs_register,KML||https://tinyurl.com/yy7ya4g9/VS/6082_bdg_erw.kml</t>
  </si>
  <si>
    <t>2597451.875 1125397.510</t>
  </si>
  <si>
    <t>https://map.geo.admin.ch/?zoom=13&amp;E=2597451.875&amp;N=1125397.51&amp;layers=ch.kantone.cadastralwebmap-farbe,ch.swisstopo.amtliches-strassenverzeichnis,ch.bfs.gebaeude_wohnungs_register,KML||https://tinyurl.com/yy7ya4g9/VS/6082_bdg_erw.kml</t>
  </si>
  <si>
    <t>2598360.000 1125713.000</t>
  </si>
  <si>
    <t>https://map.geo.admin.ch/?zoom=13&amp;E=2598360&amp;N=1125713&amp;layers=ch.kantone.cadastralwebmap-farbe,ch.swisstopo.amtliches-strassenverzeichnis,ch.bfs.gebaeude_wohnungs_register,KML||https://tinyurl.com/yy7ya4g9/VS/6082_bdg_erw.kml</t>
  </si>
  <si>
    <t>2598319.712 1125854.299</t>
  </si>
  <si>
    <t>https://map.geo.admin.ch/?zoom=13&amp;E=2598319.712&amp;N=1125854.299&amp;layers=ch.kantone.cadastralwebmap-farbe,ch.swisstopo.amtliches-strassenverzeichnis,ch.bfs.gebaeude_wohnungs_register,KML||https://tinyurl.com/yy7ya4g9/VS/6082_bdg_erw.kml</t>
  </si>
  <si>
    <t>2598284.000 1126218.000</t>
  </si>
  <si>
    <t>https://map.geo.admin.ch/?zoom=13&amp;E=2598284&amp;N=1126218&amp;layers=ch.kantone.cadastralwebmap-farbe,ch.swisstopo.amtliches-strassenverzeichnis,ch.bfs.gebaeude_wohnungs_register,KML||https://tinyurl.com/yy7ya4g9/VS/6082_bdg_erw.kml</t>
  </si>
  <si>
    <t>2598244.000 1126230.000</t>
  </si>
  <si>
    <t>https://map.geo.admin.ch/?zoom=13&amp;E=2598244&amp;N=1126230&amp;layers=ch.kantone.cadastralwebmap-farbe,ch.swisstopo.amtliches-strassenverzeichnis,ch.bfs.gebaeude_wohnungs_register,KML||https://tinyurl.com/yy7ya4g9/VS/6082_bdg_erw.kml</t>
  </si>
  <si>
    <t>2598497.798 1125853.372</t>
  </si>
  <si>
    <t>https://map.geo.admin.ch/?zoom=13&amp;E=2598497.798&amp;N=1125853.372&amp;layers=ch.kantone.cadastralwebmap-farbe,ch.swisstopo.amtliches-strassenverzeichnis,ch.bfs.gebaeude_wohnungs_register,KML||https://tinyurl.com/yy7ya4g9/VS/6082_bdg_erw.kml</t>
  </si>
  <si>
    <t>2598557.487 1125935.883</t>
  </si>
  <si>
    <t>https://map.geo.admin.ch/?zoom=13&amp;E=2598557.487&amp;N=1125935.883&amp;layers=ch.kantone.cadastralwebmap-farbe,ch.swisstopo.amtliches-strassenverzeichnis,ch.bfs.gebaeude_wohnungs_register,KML||https://tinyurl.com/yy7ya4g9/VS/6082_bdg_erw.kml</t>
  </si>
  <si>
    <t>2596876.000 1124462.000</t>
  </si>
  <si>
    <t>https://map.geo.admin.ch/?zoom=13&amp;E=2596876&amp;N=1124462&amp;layers=ch.kantone.cadastralwebmap-farbe,ch.swisstopo.amtliches-strassenverzeichnis,ch.bfs.gebaeude_wohnungs_register,KML||https://tinyurl.com/yy7ya4g9/VS/6082_bdg_erw.kml</t>
  </si>
  <si>
    <t>2597074.000 1123649.000</t>
  </si>
  <si>
    <t>https://map.geo.admin.ch/?zoom=13&amp;E=2597074&amp;N=1123649&amp;layers=ch.kantone.cadastralwebmap-farbe,ch.swisstopo.amtliches-strassenverzeichnis,ch.bfs.gebaeude_wohnungs_register,KML||https://tinyurl.com/yy7ya4g9/VS/6082_bdg_erw.kml</t>
  </si>
  <si>
    <t>2596845.000 1124447.000</t>
  </si>
  <si>
    <t>https://map.geo.admin.ch/?zoom=13&amp;E=2596845&amp;N=1124447&amp;layers=ch.kantone.cadastralwebmap-farbe,ch.swisstopo.amtliches-strassenverzeichnis,ch.bfs.gebaeude_wohnungs_register,KML||https://tinyurl.com/yy7ya4g9/VS/6082_bdg_erw.kml</t>
  </si>
  <si>
    <t>2598704.007 1125914.659</t>
  </si>
  <si>
    <t>https://map.geo.admin.ch/?zoom=13&amp;E=2598704.007&amp;N=1125914.659&amp;layers=ch.kantone.cadastralwebmap-farbe,ch.swisstopo.amtliches-strassenverzeichnis,ch.bfs.gebaeude_wohnungs_register,KML||https://tinyurl.com/yy7ya4g9/VS/6082_bdg_erw.kml</t>
  </si>
  <si>
    <t>2597114.000 1122929.000</t>
  </si>
  <si>
    <t>https://map.geo.admin.ch/?zoom=13&amp;E=2597114&amp;N=1122929&amp;layers=ch.kantone.cadastralwebmap-farbe,ch.swisstopo.amtliches-strassenverzeichnis,ch.bfs.gebaeude_wohnungs_register,KML||https://tinyurl.com/yy7ya4g9/VS/6082_bdg_erw.kml</t>
  </si>
  <si>
    <t>2598522.000 1128627.000</t>
  </si>
  <si>
    <t>https://map.geo.admin.ch/?zoom=13&amp;E=2598522&amp;N=1128627&amp;layers=ch.kantone.cadastralwebmap-farbe,ch.swisstopo.amtliches-strassenverzeichnis,ch.bfs.gebaeude_wohnungs_register,KML||https://tinyurl.com/yy7ya4g9/VS/6082_bdg_erw.kml</t>
  </si>
  <si>
    <t>2598495.000 1126180.000</t>
  </si>
  <si>
    <t>https://map.geo.admin.ch/?zoom=13&amp;E=2598495&amp;N=1126180&amp;layers=ch.kantone.cadastralwebmap-farbe,ch.swisstopo.amtliches-strassenverzeichnis,ch.bfs.gebaeude_wohnungs_register,KML||https://tinyurl.com/yy7ya4g9/VS/6082_bdg_erw.kml</t>
  </si>
  <si>
    <t>2597190.000 1125190.000</t>
  </si>
  <si>
    <t>https://map.geo.admin.ch/?zoom=13&amp;E=2597190&amp;N=1125190&amp;layers=ch.kantone.cadastralwebmap-farbe,ch.swisstopo.amtliches-strassenverzeichnis,ch.bfs.gebaeude_wohnungs_register,KML||https://tinyurl.com/yy7ya4g9/VS/6082_bdg_erw.kml</t>
  </si>
  <si>
    <t>2596647.000 1127516.000</t>
  </si>
  <si>
    <t>https://map.geo.admin.ch/?zoom=13&amp;E=2596647&amp;N=1127516&amp;layers=ch.kantone.cadastralwebmap-farbe,ch.swisstopo.amtliches-strassenverzeichnis,ch.bfs.gebaeude_wohnungs_register,KML||https://tinyurl.com/yy7ya4g9/VS/6082_bdg_erw.kml</t>
  </si>
  <si>
    <t>2596758.000 1127832.000</t>
  </si>
  <si>
    <t>https://map.geo.admin.ch/?zoom=13&amp;E=2596758&amp;N=1127832&amp;layers=ch.kantone.cadastralwebmap-farbe,ch.swisstopo.amtliches-strassenverzeichnis,ch.bfs.gebaeude_wohnungs_register,KML||https://tinyurl.com/yy7ya4g9/VS/6082_bdg_erw.kml</t>
  </si>
  <si>
    <t>2598071.000 1128135.000</t>
  </si>
  <si>
    <t>https://map.geo.admin.ch/?zoom=13&amp;E=2598071&amp;N=1128135&amp;layers=ch.kantone.cadastralwebmap-farbe,ch.swisstopo.amtliches-strassenverzeichnis,ch.bfs.gebaeude_wohnungs_register,KML||https://tinyurl.com/yy7ya4g9/VS/6082_bdg_erw.kml</t>
  </si>
  <si>
    <t>2597666.000 1128390.000</t>
  </si>
  <si>
    <t>https://map.geo.admin.ch/?zoom=13&amp;E=2597666&amp;N=1128390&amp;layers=ch.kantone.cadastralwebmap-farbe,ch.swisstopo.amtliches-strassenverzeichnis,ch.bfs.gebaeude_wohnungs_register,KML||https://tinyurl.com/yy7ya4g9/VS/6082_bdg_erw.kml</t>
  </si>
  <si>
    <t>2598663.000 1128566.000</t>
  </si>
  <si>
    <t>https://map.geo.admin.ch/?zoom=13&amp;E=2598663&amp;N=1128566&amp;layers=ch.kantone.cadastralwebmap-farbe,ch.swisstopo.amtliches-strassenverzeichnis,ch.bfs.gebaeude_wohnungs_register,KML||https://tinyurl.com/yy7ya4g9/VS/6082_bdg_erw.kml</t>
  </si>
  <si>
    <t>2598502.000 1128195.000</t>
  </si>
  <si>
    <t>https://map.geo.admin.ch/?zoom=13&amp;E=2598502&amp;N=1128195&amp;layers=ch.kantone.cadastralwebmap-farbe,ch.swisstopo.amtliches-strassenverzeichnis,ch.bfs.gebaeude_wohnungs_register,KML||https://tinyurl.com/yy7ya4g9/VS/6082_bdg_erw.kml</t>
  </si>
  <si>
    <t>2599689.000 1128778.000</t>
  </si>
  <si>
    <t>https://map.geo.admin.ch/?zoom=13&amp;E=2599689&amp;N=1128778&amp;layers=ch.kantone.cadastralwebmap-farbe,ch.swisstopo.amtliches-strassenverzeichnis,ch.bfs.gebaeude_wohnungs_register,KML||https://tinyurl.com/yy7ya4g9/VS/6082_bdg_erw.kml</t>
  </si>
  <si>
    <t>2599626.000 1128526.000</t>
  </si>
  <si>
    <t>https://map.geo.admin.ch/?zoom=13&amp;E=2599626&amp;N=1128526&amp;layers=ch.kantone.cadastralwebmap-farbe,ch.swisstopo.amtliches-strassenverzeichnis,ch.bfs.gebaeude_wohnungs_register,KML||https://tinyurl.com/yy7ya4g9/VS/6082_bdg_erw.kml</t>
  </si>
  <si>
    <t>2599645.000 1128494.000</t>
  </si>
  <si>
    <t>https://map.geo.admin.ch/?zoom=13&amp;E=2599645&amp;N=1128494&amp;layers=ch.kantone.cadastralwebmap-farbe,ch.swisstopo.amtliches-strassenverzeichnis,ch.bfs.gebaeude_wohnungs_register,KML||https://tinyurl.com/yy7ya4g9/VS/6082_bdg_erw.kml</t>
  </si>
  <si>
    <t>2598552.000 1128226.000</t>
  </si>
  <si>
    <t>https://map.geo.admin.ch/?zoom=13&amp;E=2598552&amp;N=1128226&amp;layers=ch.kantone.cadastralwebmap-farbe,ch.swisstopo.amtliches-strassenverzeichnis,ch.bfs.gebaeude_wohnungs_register,KML||https://tinyurl.com/yy7ya4g9/VS/6082_bdg_erw.kml</t>
  </si>
  <si>
    <t>2599045.000 1127976.000</t>
  </si>
  <si>
    <t>https://map.geo.admin.ch/?zoom=13&amp;E=2599045&amp;N=1127976&amp;layers=ch.kantone.cadastralwebmap-farbe,ch.swisstopo.amtliches-strassenverzeichnis,ch.bfs.gebaeude_wohnungs_register,KML||https://tinyurl.com/yy7ya4g9/VS/6082_bdg_erw.kml</t>
  </si>
  <si>
    <t>2597366.000 1122657.000</t>
  </si>
  <si>
    <t>https://map.geo.admin.ch/?zoom=13&amp;E=2597366&amp;N=1122657&amp;layers=ch.kantone.cadastralwebmap-farbe,ch.swisstopo.amtliches-strassenverzeichnis,ch.bfs.gebaeude_wohnungs_register,KML||https://tinyurl.com/yy7ya4g9/VS/6082_bdg_erw.kml</t>
  </si>
  <si>
    <t>2597366.000 1122656.000</t>
  </si>
  <si>
    <t>https://map.geo.admin.ch/?zoom=13&amp;E=2597366&amp;N=1122656&amp;layers=ch.kantone.cadastralwebmap-farbe,ch.swisstopo.amtliches-strassenverzeichnis,ch.bfs.gebaeude_wohnungs_register,KML||https://tinyurl.com/yy7ya4g9/VS/6082_bdg_erw.kml</t>
  </si>
  <si>
    <t>2597084.000 1126332.000</t>
  </si>
  <si>
    <t>https://map.geo.admin.ch/?zoom=13&amp;E=2597084&amp;N=1126332&amp;layers=ch.kantone.cadastralwebmap-farbe,ch.swisstopo.amtliches-strassenverzeichnis,ch.bfs.gebaeude_wohnungs_register,KML||https://tinyurl.com/yy7ya4g9/VS/6082_bdg_erw.kml</t>
  </si>
  <si>
    <t>2597663.000 1128389.000</t>
  </si>
  <si>
    <t>https://map.geo.admin.ch/?zoom=13&amp;E=2597663&amp;N=1128389&amp;layers=ch.kantone.cadastralwebmap-farbe,ch.swisstopo.amtliches-strassenverzeichnis,ch.bfs.gebaeude_wohnungs_register,KML||https://tinyurl.com/yy7ya4g9/VS/6082_bdg_erw.kml</t>
  </si>
  <si>
    <t>2595975.000 1112992.000</t>
  </si>
  <si>
    <t>https://map.geo.admin.ch/?zoom=13&amp;E=2595975&amp;N=1112992&amp;layers=ch.kantone.cadastralwebmap-farbe,ch.swisstopo.amtliches-strassenverzeichnis,ch.bfs.gebaeude_wohnungs_register,KML||https://tinyurl.com/yy7ya4g9/VS/6084_bdg_erw.kml</t>
  </si>
  <si>
    <t>2596677.115 1112335.215</t>
  </si>
  <si>
    <t>https://map.geo.admin.ch/?zoom=13&amp;E=2596677.115&amp;N=1112335.215&amp;layers=ch.kantone.cadastralwebmap-farbe,ch.swisstopo.amtliches-strassenverzeichnis,ch.bfs.gebaeude_wohnungs_register,KML||https://tinyurl.com/yy7ya4g9/VS/6084_bdg_erw.kml</t>
  </si>
  <si>
    <t>2596684.381 1112348.826</t>
  </si>
  <si>
    <t>https://map.geo.admin.ch/?zoom=13&amp;E=2596684.381&amp;N=1112348.826&amp;layers=ch.kantone.cadastralwebmap-farbe,ch.swisstopo.amtliches-strassenverzeichnis,ch.bfs.gebaeude_wohnungs_register,KML||https://tinyurl.com/yy7ya4g9/VS/6084_bdg_erw.kml</t>
  </si>
  <si>
    <t>2595806.000 1112491.000</t>
  </si>
  <si>
    <t>https://map.geo.admin.ch/?zoom=13&amp;E=2595806&amp;N=1112491&amp;layers=ch.kantone.cadastralwebmap-farbe,ch.swisstopo.amtliches-strassenverzeichnis,ch.bfs.gebaeude_wohnungs_register,KML||https://tinyurl.com/yy7ya4g9/VS/6084_bdg_erw.kml</t>
  </si>
  <si>
    <t>2596732.391 1112720.838</t>
  </si>
  <si>
    <t>https://map.geo.admin.ch/?zoom=13&amp;E=2596732.391&amp;N=1112720.838&amp;layers=ch.kantone.cadastralwebmap-farbe,ch.swisstopo.amtliches-strassenverzeichnis,ch.bfs.gebaeude_wohnungs_register,KML||https://tinyurl.com/yy7ya4g9/VS/6084_bdg_erw.kml</t>
  </si>
  <si>
    <t>2597342.000 1114511.000</t>
  </si>
  <si>
    <t>https://map.geo.admin.ch/?zoom=13&amp;E=2597342&amp;N=1114511&amp;layers=ch.kantone.cadastralwebmap-farbe,ch.swisstopo.amtliches-strassenverzeichnis,ch.bfs.gebaeude_wohnungs_register,KML||https://tinyurl.com/yy7ya4g9/VS/6084_bdg_erw.kml</t>
  </si>
  <si>
    <t>2597343.000 1114523.000</t>
  </si>
  <si>
    <t>https://map.geo.admin.ch/?zoom=13&amp;E=2597343&amp;N=1114523&amp;layers=ch.kantone.cadastralwebmap-farbe,ch.swisstopo.amtliches-strassenverzeichnis,ch.bfs.gebaeude_wohnungs_register,KML||https://tinyurl.com/yy7ya4g9/VS/6084_bdg_erw.kml</t>
  </si>
  <si>
    <t>2595509.374 1109284.876</t>
  </si>
  <si>
    <t>https://map.geo.admin.ch/?zoom=13&amp;E=2595509.374&amp;N=1109284.876&amp;layers=ch.kantone.cadastralwebmap-farbe,ch.swisstopo.amtliches-strassenverzeichnis,ch.bfs.gebaeude_wohnungs_register,KML||https://tinyurl.com/yy7ya4g9/VS/6084_bdg_erw.kml</t>
  </si>
  <si>
    <t>2599957.274 1117958.889</t>
  </si>
  <si>
    <t>https://map.geo.admin.ch/?zoom=13&amp;E=2599957.274&amp;N=1117958.889&amp;layers=ch.kantone.cadastralwebmap-farbe,ch.swisstopo.amtliches-strassenverzeichnis,ch.bfs.gebaeude_wohnungs_register,KML||https://tinyurl.com/yy7ya4g9/VS/6090_bdg_erw.kml</t>
  </si>
  <si>
    <t>2599958.000 1117959.000</t>
  </si>
  <si>
    <t>https://map.geo.admin.ch/?zoom=13&amp;E=2599958&amp;N=1117959&amp;layers=ch.kantone.cadastralwebmap-farbe,ch.swisstopo.amtliches-strassenverzeichnis,ch.bfs.gebaeude_wohnungs_register,KML||https://tinyurl.com/yy7ya4g9/VS/6090_bdg_erw.kml</t>
  </si>
  <si>
    <t>2599274.000 1119324.000</t>
  </si>
  <si>
    <t>https://map.geo.admin.ch/?zoom=13&amp;E=2599274&amp;N=1119324&amp;layers=ch.kantone.cadastralwebmap-farbe,ch.swisstopo.amtliches-strassenverzeichnis,ch.bfs.gebaeude_wohnungs_register,KML||https://tinyurl.com/yy7ya4g9/VS/6090_bdg_erw.kml</t>
  </si>
  <si>
    <t>2599436.000 1119930.000</t>
  </si>
  <si>
    <t>https://map.geo.admin.ch/?zoom=13&amp;E=2599436&amp;N=1119930&amp;layers=ch.kantone.cadastralwebmap-farbe,ch.swisstopo.amtliches-strassenverzeichnis,ch.bfs.gebaeude_wohnungs_register,KML||https://tinyurl.com/yy7ya4g9/VS/6090_bdg_erw.kml</t>
  </si>
  <si>
    <t>2620582.000 1126424.000</t>
  </si>
  <si>
    <t>https://map.geo.admin.ch/?zoom=13&amp;E=2620582&amp;N=1126424&amp;layers=ch.kantone.cadastralwebmap-farbe,ch.swisstopo.amtliches-strassenverzeichnis,ch.bfs.gebaeude_wohnungs_register,KML||https://tinyurl.com/yy7ya4g9/VS/6104_bdg_erw.kml</t>
  </si>
  <si>
    <t>2621171.000 1126868.000</t>
  </si>
  <si>
    <t>https://map.geo.admin.ch/?zoom=13&amp;E=2621171&amp;N=1126868&amp;layers=ch.kantone.cadastralwebmap-farbe,ch.swisstopo.amtliches-strassenverzeichnis,ch.bfs.gebaeude_wohnungs_register,KML||https://tinyurl.com/yy7ya4g9/VS/6104_bdg_erw.kml</t>
  </si>
  <si>
    <t>2621174.000 1126861.000</t>
  </si>
  <si>
    <t>https://map.geo.admin.ch/?zoom=13&amp;E=2621174&amp;N=1126861&amp;layers=ch.kantone.cadastralwebmap-farbe,ch.swisstopo.amtliches-strassenverzeichnis,ch.bfs.gebaeude_wohnungs_register,KML||https://tinyurl.com/yy7ya4g9/VS/6104_bdg_erw.kml</t>
  </si>
  <si>
    <t>2622009.000 1127153.000</t>
  </si>
  <si>
    <t>https://map.geo.admin.ch/?zoom=13&amp;E=2622009&amp;N=1127153&amp;layers=ch.kantone.cadastralwebmap-farbe,ch.swisstopo.amtliches-strassenverzeichnis,ch.bfs.gebaeude_wohnungs_register,KML||https://tinyurl.com/yy7ya4g9/VS/6104_bdg_erw.kml</t>
  </si>
  <si>
    <t>2620591.000 1126429.000</t>
  </si>
  <si>
    <t>https://map.geo.admin.ch/?zoom=13&amp;E=2620591&amp;N=1126429&amp;layers=ch.kantone.cadastralwebmap-farbe,ch.swisstopo.amtliches-strassenverzeichnis,ch.bfs.gebaeude_wohnungs_register,KML||https://tinyurl.com/yy7ya4g9/VS/6104_bdg_erw.kml</t>
  </si>
  <si>
    <t>2621246.000 1126867.000</t>
  </si>
  <si>
    <t>https://map.geo.admin.ch/?zoom=13&amp;E=2621246&amp;N=1126867&amp;layers=ch.kantone.cadastralwebmap-farbe,ch.swisstopo.amtliches-strassenverzeichnis,ch.bfs.gebaeude_wohnungs_register,KML||https://tinyurl.com/yy7ya4g9/VS/6104_bdg_erw.kml</t>
  </si>
  <si>
    <t>2620850.000 1118285.000</t>
  </si>
  <si>
    <t>https://map.geo.admin.ch/?zoom=13&amp;E=2620850&amp;N=1118285&amp;layers=ch.kantone.cadastralwebmap-farbe,ch.swisstopo.amtliches-strassenverzeichnis,ch.bfs.gebaeude_wohnungs_register,KML||https://tinyurl.com/yy7ya4g9/VS/6104_bdg_erw.kml</t>
  </si>
  <si>
    <t>2621243.613 1126861.023</t>
  </si>
  <si>
    <t>https://map.geo.admin.ch/?zoom=13&amp;E=2621243.613&amp;N=1126861.023&amp;layers=ch.kantone.cadastralwebmap-farbe,ch.swisstopo.amtliches-strassenverzeichnis,ch.bfs.gebaeude_wohnungs_register,KML||https://tinyurl.com/yy7ya4g9/VS/6104_bdg_erw.kml</t>
  </si>
  <si>
    <t>2620667.617 1126220.991</t>
  </si>
  <si>
    <t>https://map.geo.admin.ch/?zoom=13&amp;E=2620667.617&amp;N=1126220.991&amp;layers=ch.kantone.cadastralwebmap-farbe,ch.swisstopo.amtliches-strassenverzeichnis,ch.bfs.gebaeude_wohnungs_register,KML||https://tinyurl.com/yy7ya4g9/VS/6104_bdg_erw.kml</t>
  </si>
  <si>
    <t>2620663.618 1126215.991</t>
  </si>
  <si>
    <t>https://map.geo.admin.ch/?zoom=13&amp;E=2620663.618&amp;N=1126215.991&amp;layers=ch.kantone.cadastralwebmap-farbe,ch.swisstopo.amtliches-strassenverzeichnis,ch.bfs.gebaeude_wohnungs_register,KML||https://tinyurl.com/yy7ya4g9/VS/6104_bdg_erw.kml</t>
  </si>
  <si>
    <t>2621921.000 1117822.000</t>
  </si>
  <si>
    <t>https://map.geo.admin.ch/?zoom=13&amp;E=2621921&amp;N=1117822&amp;layers=ch.kantone.cadastralwebmap-farbe,ch.swisstopo.amtliches-strassenverzeichnis,ch.bfs.gebaeude_wohnungs_register,KML||https://tinyurl.com/yy7ya4g9/VS/6104_bdg_erw.kml</t>
  </si>
  <si>
    <t>2621916.000 1117818.000</t>
  </si>
  <si>
    <t>https://map.geo.admin.ch/?zoom=13&amp;E=2621916&amp;N=1117818&amp;layers=ch.kantone.cadastralwebmap-farbe,ch.swisstopo.amtliches-strassenverzeichnis,ch.bfs.gebaeude_wohnungs_register,KML||https://tinyurl.com/yy7ya4g9/VS/6104_bdg_erw.kml</t>
  </si>
  <si>
    <t>2622593.000 1126175.000</t>
  </si>
  <si>
    <t>https://map.geo.admin.ch/?zoom=13&amp;E=2622593&amp;N=1126175&amp;layers=ch.kantone.cadastralwebmap-farbe,ch.swisstopo.amtliches-strassenverzeichnis,ch.bfs.gebaeude_wohnungs_register,KML||https://tinyurl.com/yy7ya4g9/VS/6104_bdg_erw.kml</t>
  </si>
  <si>
    <t>2622600.000 1126177.000</t>
  </si>
  <si>
    <t>https://map.geo.admin.ch/?zoom=13&amp;E=2622600&amp;N=1126177&amp;layers=ch.kantone.cadastralwebmap-farbe,ch.swisstopo.amtliches-strassenverzeichnis,ch.bfs.gebaeude_wohnungs_register,KML||https://tinyurl.com/yy7ya4g9/VS/6104_bdg_erw.kml</t>
  </si>
  <si>
    <t>2622500.000 1126080.000</t>
  </si>
  <si>
    <t>https://map.geo.admin.ch/?zoom=13&amp;E=2622500&amp;N=1126080&amp;layers=ch.kantone.cadastralwebmap-farbe,ch.swisstopo.amtliches-strassenverzeichnis,ch.bfs.gebaeude_wohnungs_register,KML||https://tinyurl.com/yy7ya4g9/VS/6104_bdg_erw.kml</t>
  </si>
  <si>
    <t>2622028.000 1126047.000</t>
  </si>
  <si>
    <t>https://map.geo.admin.ch/?zoom=13&amp;E=2622028&amp;N=1126047&amp;layers=ch.kantone.cadastralwebmap-farbe,ch.swisstopo.amtliches-strassenverzeichnis,ch.bfs.gebaeude_wohnungs_register,KML||https://tinyurl.com/yy7ya4g9/VS/6104_bdg_erw.kml</t>
  </si>
  <si>
    <t>2622032.000 1126043.000</t>
  </si>
  <si>
    <t>https://map.geo.admin.ch/?zoom=13&amp;E=2622032&amp;N=1126043&amp;layers=ch.kantone.cadastralwebmap-farbe,ch.swisstopo.amtliches-strassenverzeichnis,ch.bfs.gebaeude_wohnungs_register,KML||https://tinyurl.com/yy7ya4g9/VS/6104_bdg_erw.kml</t>
  </si>
  <si>
    <t>2622008.000 1127152.000</t>
  </si>
  <si>
    <t>https://map.geo.admin.ch/?zoom=13&amp;E=2622008&amp;N=1127152&amp;layers=ch.kantone.cadastralwebmap-farbe,ch.swisstopo.amtliches-strassenverzeichnis,ch.bfs.gebaeude_wohnungs_register,KML||https://tinyurl.com/yy7ya4g9/VS/6104_bdg_erw.kml</t>
  </si>
  <si>
    <t>2616950.000 1127577.000</t>
  </si>
  <si>
    <t>https://map.geo.admin.ch/?zoom=13&amp;E=2616950&amp;N=1127577&amp;layers=ch.kantone.cadastralwebmap-farbe,ch.swisstopo.amtliches-strassenverzeichnis,ch.bfs.gebaeude_wohnungs_register,KML||https://tinyurl.com/yy7ya4g9/VS/6110_bdg_erw.kml</t>
  </si>
  <si>
    <t>2614717.000 1129802.000</t>
  </si>
  <si>
    <t>https://map.geo.admin.ch/?zoom=13&amp;E=2614717&amp;N=1129802&amp;layers=ch.kantone.cadastralwebmap-farbe,ch.swisstopo.amtliches-strassenverzeichnis,ch.bfs.gebaeude_wohnungs_register,KML||https://tinyurl.com/yy7ya4g9/VS/6110_bdg_erw.kml</t>
  </si>
  <si>
    <t>2619054.000 1126079.000</t>
  </si>
  <si>
    <t>https://map.geo.admin.ch/?zoom=13&amp;E=2619054&amp;N=1126079&amp;layers=ch.kantone.cadastralwebmap-farbe,ch.swisstopo.amtliches-strassenverzeichnis,ch.bfs.gebaeude_wohnungs_register,KML||https://tinyurl.com/yy7ya4g9/VS/6112_bdg_erw.kml</t>
  </si>
  <si>
    <t>2619055.000 1126070.000</t>
  </si>
  <si>
    <t>https://map.geo.admin.ch/?zoom=13&amp;E=2619055&amp;N=1126070&amp;layers=ch.kantone.cadastralwebmap-farbe,ch.swisstopo.amtliches-strassenverzeichnis,ch.bfs.gebaeude_wohnungs_register,KML||https://tinyurl.com/yy7ya4g9/VS/6112_bdg_erw.kml</t>
  </si>
  <si>
    <t>2619169.000 1126069.000</t>
  </si>
  <si>
    <t>https://map.geo.admin.ch/?zoom=13&amp;E=2619169&amp;N=1126069&amp;layers=ch.kantone.cadastralwebmap-farbe,ch.swisstopo.amtliches-strassenverzeichnis,ch.bfs.gebaeude_wohnungs_register,KML||https://tinyurl.com/yy7ya4g9/VS/6112_bdg_erw.kml</t>
  </si>
  <si>
    <t>2619792.000 1125613.000</t>
  </si>
  <si>
    <t>https://map.geo.admin.ch/?zoom=13&amp;E=2619792&amp;N=1125613&amp;layers=ch.kantone.cadastralwebmap-farbe,ch.swisstopo.amtliches-strassenverzeichnis,ch.bfs.gebaeude_wohnungs_register,KML||https://tinyurl.com/yy7ya4g9/VS/6112_bdg_erw.kml</t>
  </si>
  <si>
    <t>2619802.000 1125562.000</t>
  </si>
  <si>
    <t>https://map.geo.admin.ch/?zoom=13&amp;E=2619802&amp;N=1125562&amp;layers=ch.kantone.cadastralwebmap-farbe,ch.swisstopo.amtliches-strassenverzeichnis,ch.bfs.gebaeude_wohnungs_register,KML||https://tinyurl.com/yy7ya4g9/VS/6112_bdg_erw.kml</t>
  </si>
  <si>
    <t>2619803.000 1125553.000</t>
  </si>
  <si>
    <t>https://map.geo.admin.ch/?zoom=13&amp;E=2619803&amp;N=1125553&amp;layers=ch.kantone.cadastralwebmap-farbe,ch.swisstopo.amtliches-strassenverzeichnis,ch.bfs.gebaeude_wohnungs_register,KML||https://tinyurl.com/yy7ya4g9/VS/6112_bdg_erw.kml</t>
  </si>
  <si>
    <t>2619749.000 1125551.000</t>
  </si>
  <si>
    <t>https://map.geo.admin.ch/?zoom=13&amp;E=2619749&amp;N=1125551&amp;layers=ch.kantone.cadastralwebmap-farbe,ch.swisstopo.amtliches-strassenverzeichnis,ch.bfs.gebaeude_wohnungs_register,KML||https://tinyurl.com/yy7ya4g9/VS/6112_bdg_erw.kml</t>
  </si>
  <si>
    <t>2619746.000 1125544.000</t>
  </si>
  <si>
    <t>https://map.geo.admin.ch/?zoom=13&amp;E=2619746&amp;N=1125544&amp;layers=ch.kantone.cadastralwebmap-farbe,ch.swisstopo.amtliches-strassenverzeichnis,ch.bfs.gebaeude_wohnungs_register,KML||https://tinyurl.com/yy7ya4g9/VS/6112_bdg_erw.kml</t>
  </si>
  <si>
    <t>2619794.000 1125605.000</t>
  </si>
  <si>
    <t>https://map.geo.admin.ch/?zoom=13&amp;E=2619794&amp;N=1125605&amp;layers=ch.kantone.cadastralwebmap-farbe,ch.swisstopo.amtliches-strassenverzeichnis,ch.bfs.gebaeude_wohnungs_register,KML||https://tinyurl.com/yy7ya4g9/VS/6112_bdg_erw.kml</t>
  </si>
  <si>
    <t>2621051.000 1129082.000</t>
  </si>
  <si>
    <t>https://map.geo.admin.ch/?zoom=13&amp;E=2621051&amp;N=1129082&amp;layers=ch.kantone.cadastralwebmap-farbe,ch.swisstopo.amtliches-strassenverzeichnis,ch.bfs.gebaeude_wohnungs_register,KML||https://tinyurl.com/yy7ya4g9/VS/6118_bdg_erw.kml</t>
  </si>
  <si>
    <t>2620936.000 1130877.000</t>
  </si>
  <si>
    <t>https://map.geo.admin.ch/?zoom=13&amp;E=2620936&amp;N=1130877&amp;layers=ch.kantone.cadastralwebmap-farbe,ch.swisstopo.amtliches-strassenverzeichnis,ch.bfs.gebaeude_wohnungs_register,KML||https://tinyurl.com/yy7ya4g9/VS/6118_bdg_erw.kml</t>
  </si>
  <si>
    <t>2621196.000 1130865.000</t>
  </si>
  <si>
    <t>https://map.geo.admin.ch/?zoom=13&amp;E=2621196&amp;N=1130865&amp;layers=ch.kantone.cadastralwebmap-farbe,ch.swisstopo.amtliches-strassenverzeichnis,ch.bfs.gebaeude_wohnungs_register,KML||https://tinyurl.com/yy7ya4g9/VS/6118_bdg_erw.kml</t>
  </si>
  <si>
    <t>2623462.000 1129689.000</t>
  </si>
  <si>
    <t>https://map.geo.admin.ch/?zoom=13&amp;E=2623462&amp;N=1129689&amp;layers=ch.kantone.cadastralwebmap-farbe,ch.swisstopo.amtliches-strassenverzeichnis,ch.bfs.gebaeude_wohnungs_register,KML||https://tinyurl.com/yy7ya4g9/VS/6118_bdg_erw.kml</t>
  </si>
  <si>
    <t>2621788.000 1130635.000</t>
  </si>
  <si>
    <t>https://map.geo.admin.ch/?zoom=13&amp;E=2621788&amp;N=1130635&amp;layers=ch.kantone.cadastralwebmap-farbe,ch.swisstopo.amtliches-strassenverzeichnis,ch.bfs.gebaeude_wohnungs_register,KML||https://tinyurl.com/yy7ya4g9/VS/6118_bdg_erw.kml</t>
  </si>
  <si>
    <t>2621795.000 1130638.000</t>
  </si>
  <si>
    <t>https://map.geo.admin.ch/?zoom=13&amp;E=2621795&amp;N=1130638&amp;layers=ch.kantone.cadastralwebmap-farbe,ch.swisstopo.amtliches-strassenverzeichnis,ch.bfs.gebaeude_wohnungs_register,KML||https://tinyurl.com/yy7ya4g9/VS/6118_bdg_erw.kml</t>
  </si>
  <si>
    <t>2621856.000 1130675.000</t>
  </si>
  <si>
    <t>https://map.geo.admin.ch/?zoom=13&amp;E=2621856&amp;N=1130675&amp;layers=ch.kantone.cadastralwebmap-farbe,ch.swisstopo.amtliches-strassenverzeichnis,ch.bfs.gebaeude_wohnungs_register,KML||https://tinyurl.com/yy7ya4g9/VS/6118_bdg_erw.kml</t>
  </si>
  <si>
    <t>2621850.000 1130685.000</t>
  </si>
  <si>
    <t>https://map.geo.admin.ch/?zoom=13&amp;E=2621850&amp;N=1130685&amp;layers=ch.kantone.cadastralwebmap-farbe,ch.swisstopo.amtliches-strassenverzeichnis,ch.bfs.gebaeude_wohnungs_register,KML||https://tinyurl.com/yy7ya4g9/VS/6118_bdg_erw.kml</t>
  </si>
  <si>
    <t>2621843.000 1130685.000</t>
  </si>
  <si>
    <t>https://map.geo.admin.ch/?zoom=13&amp;E=2621843&amp;N=1130685&amp;layers=ch.kantone.cadastralwebmap-farbe,ch.swisstopo.amtliches-strassenverzeichnis,ch.bfs.gebaeude_wohnungs_register,KML||https://tinyurl.com/yy7ya4g9/VS/6118_bdg_erw.kml</t>
  </si>
  <si>
    <t>2623260.000 1129135.000</t>
  </si>
  <si>
    <t>https://map.geo.admin.ch/?zoom=13&amp;E=2623260&amp;N=1129135&amp;layers=ch.kantone.cadastralwebmap-farbe,ch.swisstopo.amtliches-strassenverzeichnis,ch.bfs.gebaeude_wohnungs_register,KML||https://tinyurl.com/yy7ya4g9/VS/6118_bdg_erw.kml</t>
  </si>
  <si>
    <t>2622358.000 1129126.000</t>
  </si>
  <si>
    <t>https://map.geo.admin.ch/?zoom=13&amp;E=2622358&amp;N=1129126&amp;layers=ch.kantone.cadastralwebmap-farbe,ch.swisstopo.amtliches-strassenverzeichnis,ch.bfs.gebaeude_wohnungs_register,KML||https://tinyurl.com/yy7ya4g9/VS/6118_bdg_erw.kml</t>
  </si>
  <si>
    <t>2622370.000 1129135.000</t>
  </si>
  <si>
    <t>https://map.geo.admin.ch/?zoom=13&amp;E=2622370&amp;N=1129135&amp;layers=ch.kantone.cadastralwebmap-farbe,ch.swisstopo.amtliches-strassenverzeichnis,ch.bfs.gebaeude_wohnungs_register,KML||https://tinyurl.com/yy7ya4g9/VS/6118_bdg_erw.kml</t>
  </si>
  <si>
    <t>2623366.000 1129625.000</t>
  </si>
  <si>
    <t>https://map.geo.admin.ch/?zoom=13&amp;E=2623366&amp;N=1129625&amp;layers=ch.kantone.cadastralwebmap-farbe,ch.swisstopo.amtliches-strassenverzeichnis,ch.bfs.gebaeude_wohnungs_register,KML||https://tinyurl.com/yy7ya4g9/VS/6118_bdg_erw.kml</t>
  </si>
  <si>
    <t>2623362.000 1129618.000</t>
  </si>
  <si>
    <t>https://map.geo.admin.ch/?zoom=13&amp;E=2623362&amp;N=1129618&amp;layers=ch.kantone.cadastralwebmap-farbe,ch.swisstopo.amtliches-strassenverzeichnis,ch.bfs.gebaeude_wohnungs_register,KML||https://tinyurl.com/yy7ya4g9/VS/6118_bdg_erw.kml</t>
  </si>
  <si>
    <t>2621403.000 1129131.000</t>
  </si>
  <si>
    <t>https://map.geo.admin.ch/?zoom=13&amp;E=2621403&amp;N=1129131&amp;layers=ch.kantone.cadastralwebmap-farbe,ch.swisstopo.amtliches-strassenverzeichnis,ch.bfs.gebaeude_wohnungs_register,KML||https://tinyurl.com/yy7ya4g9/VS/6118_bdg_erw.kml</t>
  </si>
  <si>
    <t>2623451.000 1129683.000</t>
  </si>
  <si>
    <t>https://map.geo.admin.ch/?zoom=13&amp;E=2623451&amp;N=1129683&amp;layers=ch.kantone.cadastralwebmap-farbe,ch.swisstopo.amtliches-strassenverzeichnis,ch.bfs.gebaeude_wohnungs_register,KML||https://tinyurl.com/yy7ya4g9/VS/6118_bdg_erw.kml</t>
  </si>
  <si>
    <t>2621418.000 1129135.000</t>
  </si>
  <si>
    <t>https://map.geo.admin.ch/?zoom=13&amp;E=2621418&amp;N=1129135&amp;layers=ch.kantone.cadastralwebmap-farbe,ch.swisstopo.amtliches-strassenverzeichnis,ch.bfs.gebaeude_wohnungs_register,KML||https://tinyurl.com/yy7ya4g9/VS/6118_bdg_erw.kml</t>
  </si>
  <si>
    <t>2623284.612 1129129.947</t>
  </si>
  <si>
    <t>https://map.geo.admin.ch/?zoom=13&amp;E=2623284.612&amp;N=1129129.947&amp;layers=ch.kantone.cadastralwebmap-farbe,ch.swisstopo.amtliches-strassenverzeichnis,ch.bfs.gebaeude_wohnungs_register,KML||https://tinyurl.com/yy7ya4g9/VS/6118_bdg_erw.kml</t>
  </si>
  <si>
    <t>2621863.000 1130678.000</t>
  </si>
  <si>
    <t>https://map.geo.admin.ch/?zoom=13&amp;E=2621863&amp;N=1130678&amp;layers=ch.kantone.cadastralwebmap-farbe,ch.swisstopo.amtliches-strassenverzeichnis,ch.bfs.gebaeude_wohnungs_register,KML||https://tinyurl.com/yy7ya4g9/VS/6118_bdg_erw.kml</t>
  </si>
  <si>
    <t>2621054.000 1129078.000</t>
  </si>
  <si>
    <t>https://map.geo.admin.ch/?zoom=13&amp;E=2621054&amp;N=1129078&amp;layers=ch.kantone.cadastralwebmap-farbe,ch.swisstopo.amtliches-strassenverzeichnis,ch.bfs.gebaeude_wohnungs_register,KML||https://tinyurl.com/yy7ya4g9/VS/6118_bdg_erw.kml</t>
  </si>
  <si>
    <t>2621210.000 1130874.000</t>
  </si>
  <si>
    <t>https://map.geo.admin.ch/?zoom=13&amp;E=2621210&amp;N=1130874&amp;layers=ch.kantone.cadastralwebmap-farbe,ch.swisstopo.amtliches-strassenverzeichnis,ch.bfs.gebaeude_wohnungs_register,KML||https://tinyurl.com/yy7ya4g9/VS/6118_bdg_erw.kml</t>
  </si>
  <si>
    <t>2620930.000 1130877.000</t>
  </si>
  <si>
    <t>https://map.geo.admin.ch/?zoom=13&amp;E=2620930&amp;N=1130877&amp;layers=ch.kantone.cadastralwebmap-farbe,ch.swisstopo.amtliches-strassenverzeichnis,ch.bfs.gebaeude_wohnungs_register,KML||https://tinyurl.com/yy7ya4g9/VS/6118_bdg_erw.kml</t>
  </si>
  <si>
    <t>2624355.000 1132862.000</t>
  </si>
  <si>
    <t>https://map.geo.admin.ch/?zoom=13&amp;E=2624355&amp;N=1132862&amp;layers=ch.kantone.cadastralwebmap-farbe,ch.swisstopo.amtliches-strassenverzeichnis,ch.bfs.gebaeude_wohnungs_register,KML||https://tinyurl.com/yy7ya4g9/VS/6118_bdg_erw.kml</t>
  </si>
  <si>
    <t>2624354.000 1132866.000</t>
  </si>
  <si>
    <t>https://map.geo.admin.ch/?zoom=13&amp;E=2624354&amp;N=1132866&amp;layers=ch.kantone.cadastralwebmap-farbe,ch.swisstopo.amtliches-strassenverzeichnis,ch.bfs.gebaeude_wohnungs_register,KML||https://tinyurl.com/yy7ya4g9/VS/6118_bdg_erw.kml</t>
  </si>
  <si>
    <t>2623238.610 1129360.961</t>
  </si>
  <si>
    <t>https://map.geo.admin.ch/?zoom=13&amp;E=2623238.61&amp;N=1129360.961&amp;layers=ch.kantone.cadastralwebmap-farbe,ch.swisstopo.amtliches-strassenverzeichnis,ch.bfs.gebaeude_wohnungs_register,KML||https://tinyurl.com/yy7ya4g9/VS/6118_bdg_erw.kml</t>
  </si>
  <si>
    <t>2623238.000 1129360.000</t>
  </si>
  <si>
    <t>https://map.geo.admin.ch/?zoom=13&amp;E=2623238&amp;N=1129360&amp;layers=ch.kantone.cadastralwebmap-farbe,ch.swisstopo.amtliches-strassenverzeichnis,ch.bfs.gebaeude_wohnungs_register,KML||https://tinyurl.com/yy7ya4g9/VS/6118_bdg_erw.kml</t>
  </si>
  <si>
    <t>2581063.000 1115109.000</t>
  </si>
  <si>
    <t>https://map.geo.admin.ch/?zoom=13&amp;E=2581063&amp;N=1115109&amp;layers=ch.kantone.cadastralwebmap-farbe,ch.swisstopo.amtliches-strassenverzeichnis,ch.bfs.gebaeude_wohnungs_register,KML||https://tinyurl.com/yy7ya4g9/VS/6135_bdg_erw.kml</t>
  </si>
  <si>
    <t>2581058.000 1115105.000</t>
  </si>
  <si>
    <t>https://map.geo.admin.ch/?zoom=13&amp;E=2581058&amp;N=1115105&amp;layers=ch.kantone.cadastralwebmap-farbe,ch.swisstopo.amtliches-strassenverzeichnis,ch.bfs.gebaeude_wohnungs_register,KML||https://tinyurl.com/yy7ya4g9/VS/6135_bdg_erw.kml</t>
  </si>
  <si>
    <t>2576415.108 1107689.312</t>
  </si>
  <si>
    <t>https://map.geo.admin.ch/?zoom=13&amp;E=2576415.108&amp;N=1107689.312&amp;layers=ch.kantone.cadastralwebmap-farbe,ch.swisstopo.amtliches-strassenverzeichnis,ch.bfs.gebaeude_wohnungs_register,KML||https://tinyurl.com/yy7ya4g9/VS/6136_bdg_erw.kml</t>
  </si>
  <si>
    <t>2576324.593 1107600.972</t>
  </si>
  <si>
    <t>https://map.geo.admin.ch/?zoom=13&amp;E=2576324.593&amp;N=1107600.972&amp;layers=ch.kantone.cadastralwebmap-farbe,ch.swisstopo.amtliches-strassenverzeichnis,ch.bfs.gebaeude_wohnungs_register,KML||https://tinyurl.com/yy7ya4g9/VS/6136_bdg_erw.kml</t>
  </si>
  <si>
    <t>2576286.801 1107579.559</t>
  </si>
  <si>
    <t>https://map.geo.admin.ch/?zoom=13&amp;E=2576286.801&amp;N=1107579.559&amp;layers=ch.kantone.cadastralwebmap-farbe,ch.swisstopo.amtliches-strassenverzeichnis,ch.bfs.gebaeude_wohnungs_register,KML||https://tinyurl.com/yy7ya4g9/VS/6136_bdg_erw.kml</t>
  </si>
  <si>
    <t>2576301.668 1107628.858</t>
  </si>
  <si>
    <t>https://map.geo.admin.ch/?zoom=13&amp;E=2576301.668&amp;N=1107628.858&amp;layers=ch.kantone.cadastralwebmap-farbe,ch.swisstopo.amtliches-strassenverzeichnis,ch.bfs.gebaeude_wohnungs_register,KML||https://tinyurl.com/yy7ya4g9/VS/6136_bdg_erw.kml</t>
  </si>
  <si>
    <t>2576246.530 1107614.750</t>
  </si>
  <si>
    <t>https://map.geo.admin.ch/?zoom=13&amp;E=2576246.53&amp;N=1107614.75&amp;layers=ch.kantone.cadastralwebmap-farbe,ch.swisstopo.amtliches-strassenverzeichnis,ch.bfs.gebaeude_wohnungs_register,KML||https://tinyurl.com/yy7ya4g9/VS/6136_bdg_erw.kml</t>
  </si>
  <si>
    <t>2576195.941 1107596.993</t>
  </si>
  <si>
    <t>https://map.geo.admin.ch/?zoom=13&amp;E=2576195.941&amp;N=1107596.993&amp;layers=ch.kantone.cadastralwebmap-farbe,ch.swisstopo.amtliches-strassenverzeichnis,ch.bfs.gebaeude_wohnungs_register,KML||https://tinyurl.com/yy7ya4g9/VS/6136_bdg_erw.kml</t>
  </si>
  <si>
    <t>2576147.954 1107586.404</t>
  </si>
  <si>
    <t>https://map.geo.admin.ch/?zoom=13&amp;E=2576147.954&amp;N=1107586.404&amp;layers=ch.kantone.cadastralwebmap-farbe,ch.swisstopo.amtliches-strassenverzeichnis,ch.bfs.gebaeude_wohnungs_register,KML||https://tinyurl.com/yy7ya4g9/VS/6136_bdg_erw.kml</t>
  </si>
  <si>
    <t>2576445.262 1107429.522</t>
  </si>
  <si>
    <t>https://map.geo.admin.ch/?zoom=13&amp;E=2576445.262&amp;N=1107429.522&amp;layers=ch.kantone.cadastralwebmap-farbe,ch.swisstopo.amtliches-strassenverzeichnis,ch.bfs.gebaeude_wohnungs_register,KML||https://tinyurl.com/yy7ya4g9/VS/6136_bdg_erw.kml</t>
  </si>
  <si>
    <t>2575824.124 1108167.948</t>
  </si>
  <si>
    <t>https://map.geo.admin.ch/?zoom=13&amp;E=2575824.124&amp;N=1108167.948&amp;layers=ch.kantone.cadastralwebmap-farbe,ch.swisstopo.amtliches-strassenverzeichnis,ch.bfs.gebaeude_wohnungs_register,KML||https://tinyurl.com/yy7ya4g9/VS/6136_bdg_erw.kml</t>
  </si>
  <si>
    <t>2576456.981 1107928.060</t>
  </si>
  <si>
    <t>https://map.geo.admin.ch/?zoom=13&amp;E=2576456.981&amp;N=1107928.06&amp;layers=ch.kantone.cadastralwebmap-farbe,ch.swisstopo.amtliches-strassenverzeichnis,ch.bfs.gebaeude_wohnungs_register,KML||https://tinyurl.com/yy7ya4g9/VS/6136_bdg_erw.kml</t>
  </si>
  <si>
    <t>2576790.270 1108449.673</t>
  </si>
  <si>
    <t>https://map.geo.admin.ch/?zoom=13&amp;E=2576790.27&amp;N=1108449.673&amp;layers=ch.kantone.cadastralwebmap-farbe,ch.swisstopo.amtliches-strassenverzeichnis,ch.bfs.gebaeude_wohnungs_register,KML||https://tinyurl.com/yy7ya4g9/VS/6136_bdg_erw.kml</t>
  </si>
  <si>
    <t>2576761.534 1108288.027</t>
  </si>
  <si>
    <t>https://map.geo.admin.ch/?zoom=13&amp;E=2576761.534&amp;N=1108288.027&amp;layers=ch.kantone.cadastralwebmap-farbe,ch.swisstopo.amtliches-strassenverzeichnis,ch.bfs.gebaeude_wohnungs_register,KML||https://tinyurl.com/yy7ya4g9/VS/6136_bdg_erw.kml</t>
  </si>
  <si>
    <t>2576975.890 1108284.763</t>
  </si>
  <si>
    <t>https://map.geo.admin.ch/?zoom=13&amp;E=2576975.89&amp;N=1108284.763&amp;layers=ch.kantone.cadastralwebmap-farbe,ch.swisstopo.amtliches-strassenverzeichnis,ch.bfs.gebaeude_wohnungs_register,KML||https://tinyurl.com/yy7ya4g9/VS/6136_bdg_erw.kml</t>
  </si>
  <si>
    <t>2576881.744 1108130.840</t>
  </si>
  <si>
    <t>https://map.geo.admin.ch/?zoom=13&amp;E=2576881.744&amp;N=1108130.84&amp;layers=ch.kantone.cadastralwebmap-farbe,ch.swisstopo.amtliches-strassenverzeichnis,ch.bfs.gebaeude_wohnungs_register,KML||https://tinyurl.com/yy7ya4g9/VS/6136_bdg_erw.kml</t>
  </si>
  <si>
    <t>2576946.466 1108106.525</t>
  </si>
  <si>
    <t>https://map.geo.admin.ch/?zoom=13&amp;E=2576946.466&amp;N=1108106.525&amp;layers=ch.kantone.cadastralwebmap-farbe,ch.swisstopo.amtliches-strassenverzeichnis,ch.bfs.gebaeude_wohnungs_register,KML||https://tinyurl.com/yy7ya4g9/VS/6136_bdg_erw.kml</t>
  </si>
  <si>
    <t>2576909.643 1108100.476</t>
  </si>
  <si>
    <t>https://map.geo.admin.ch/?zoom=13&amp;E=2576909.643&amp;N=1108100.476&amp;layers=ch.kantone.cadastralwebmap-farbe,ch.swisstopo.amtliches-strassenverzeichnis,ch.bfs.gebaeude_wohnungs_register,KML||https://tinyurl.com/yy7ya4g9/VS/6136_bdg_erw.kml</t>
  </si>
  <si>
    <t>2576799.215 1108059.151</t>
  </si>
  <si>
    <t>https://map.geo.admin.ch/?zoom=13&amp;E=2576799.215&amp;N=1108059.151&amp;layers=ch.kantone.cadastralwebmap-farbe,ch.swisstopo.amtliches-strassenverzeichnis,ch.bfs.gebaeude_wohnungs_register,KML||https://tinyurl.com/yy7ya4g9/VS/6136_bdg_erw.kml</t>
  </si>
  <si>
    <t>2576666.604 1107958.235</t>
  </si>
  <si>
    <t>https://map.geo.admin.ch/?zoom=13&amp;E=2576666.604&amp;N=1107958.235&amp;layers=ch.kantone.cadastralwebmap-farbe,ch.swisstopo.amtliches-strassenverzeichnis,ch.bfs.gebaeude_wohnungs_register,KML||https://tinyurl.com/yy7ya4g9/VS/6136_bdg_erw.kml</t>
  </si>
  <si>
    <t>2571549.841 1106064.866</t>
  </si>
  <si>
    <t>https://map.geo.admin.ch/?zoom=13&amp;E=2571549.841&amp;N=1106064.866&amp;layers=ch.kantone.cadastralwebmap-farbe,ch.swisstopo.amtliches-strassenverzeichnis,ch.bfs.gebaeude_wohnungs_register,KML||https://tinyurl.com/yy7ya4g9/VS/6136_bdg_erw.kml</t>
  </si>
  <si>
    <t>2571640.496 1105601.936</t>
  </si>
  <si>
    <t>https://map.geo.admin.ch/?zoom=13&amp;E=2571640.496&amp;N=1105601.936&amp;layers=ch.kantone.cadastralwebmap-farbe,ch.swisstopo.amtliches-strassenverzeichnis,ch.bfs.gebaeude_wohnungs_register,KML||https://tinyurl.com/yy7ya4g9/VS/6136_bdg_erw.kml</t>
  </si>
  <si>
    <t>2575828.333 1108171.200</t>
  </si>
  <si>
    <t>https://map.geo.admin.ch/?zoom=13&amp;E=2575828.333&amp;N=1108171.2&amp;layers=ch.kantone.cadastralwebmap-farbe,ch.swisstopo.amtliches-strassenverzeichnis,ch.bfs.gebaeude_wohnungs_register,KML||https://tinyurl.com/yy7ya4g9/VS/6136_bdg_erw.kml</t>
  </si>
  <si>
    <t>2575927.426 1108151.436</t>
  </si>
  <si>
    <t>https://map.geo.admin.ch/?zoom=13&amp;E=2575927.426&amp;N=1108151.436&amp;layers=ch.kantone.cadastralwebmap-farbe,ch.swisstopo.amtliches-strassenverzeichnis,ch.bfs.gebaeude_wohnungs_register,KML||https://tinyurl.com/yy7ya4g9/VS/6136_bdg_erw.kml</t>
  </si>
  <si>
    <t>2576027.120 1108492.122</t>
  </si>
  <si>
    <t>https://map.geo.admin.ch/?zoom=13&amp;E=2576027.12&amp;N=1108492.122&amp;layers=ch.kantone.cadastralwebmap-farbe,ch.swisstopo.amtliches-strassenverzeichnis,ch.bfs.gebaeude_wohnungs_register,KML||https://tinyurl.com/yy7ya4g9/VS/6136_bdg_erw.kml</t>
  </si>
  <si>
    <t>2576354.858 1108627.355</t>
  </si>
  <si>
    <t>https://map.geo.admin.ch/?zoom=13&amp;E=2576354.858&amp;N=1108627.355&amp;layers=ch.kantone.cadastralwebmap-farbe,ch.swisstopo.amtliches-strassenverzeichnis,ch.bfs.gebaeude_wohnungs_register,KML||https://tinyurl.com/yy7ya4g9/VS/6136_bdg_erw.kml</t>
  </si>
  <si>
    <t>2576218.000 1108441.000</t>
  </si>
  <si>
    <t>https://map.geo.admin.ch/?zoom=13&amp;E=2576218&amp;N=1108441&amp;layers=ch.kantone.cadastralwebmap-farbe,ch.swisstopo.amtliches-strassenverzeichnis,ch.bfs.gebaeude_wohnungs_register,KML||https://tinyurl.com/yy7ya4g9/VS/6136_bdg_erw.kml</t>
  </si>
  <si>
    <t>2576420.209 1107826.584</t>
  </si>
  <si>
    <t>https://map.geo.admin.ch/?zoom=13&amp;E=2576420.209&amp;N=1107826.584&amp;layers=ch.kantone.cadastralwebmap-farbe,ch.swisstopo.amtliches-strassenverzeichnis,ch.bfs.gebaeude_wohnungs_register,KML||https://tinyurl.com/yy7ya4g9/VS/6136_bdg_erw.kml</t>
  </si>
  <si>
    <t>2576692.791 1108196.329</t>
  </si>
  <si>
    <t>https://map.geo.admin.ch/?zoom=13&amp;E=2576692.791&amp;N=1108196.329&amp;layers=ch.kantone.cadastralwebmap-farbe,ch.swisstopo.amtliches-strassenverzeichnis,ch.bfs.gebaeude_wohnungs_register,KML||https://tinyurl.com/yy7ya4g9/VS/6136_bdg_erw.kml</t>
  </si>
  <si>
    <t>2576333.000 1107604.000</t>
  </si>
  <si>
    <t>https://map.geo.admin.ch/?zoom=13&amp;E=2576333&amp;N=1107604&amp;layers=ch.kantone.cadastralwebmap-farbe,ch.swisstopo.amtliches-strassenverzeichnis,ch.bfs.gebaeude_wohnungs_register,KML||https://tinyurl.com/yy7ya4g9/VS/6136_bdg_erw.kml</t>
  </si>
  <si>
    <t>2576125.661 1107955.137</t>
  </si>
  <si>
    <t>https://map.geo.admin.ch/?zoom=13&amp;E=2576125.661&amp;N=1107955.137&amp;layers=ch.kantone.cadastralwebmap-farbe,ch.swisstopo.amtliches-strassenverzeichnis,ch.bfs.gebaeude_wohnungs_register,KML||https://tinyurl.com/yy7ya4g9/VS/6136_bdg_erw.kml</t>
  </si>
  <si>
    <t>2576420.206 1107826.586</t>
  </si>
  <si>
    <t>https://map.geo.admin.ch/?zoom=13&amp;E=2576420.206&amp;N=1107826.586&amp;layers=ch.kantone.cadastralwebmap-farbe,ch.swisstopo.amtliches-strassenverzeichnis,ch.bfs.gebaeude_wohnungs_register,KML||https://tinyurl.com/yy7ya4g9/VS/6136_bdg_erw.kml</t>
  </si>
  <si>
    <t>2573728.000 1106073.000</t>
  </si>
  <si>
    <t>https://map.geo.admin.ch/?zoom=13&amp;E=2573728&amp;N=1106073&amp;layers=ch.kantone.cadastralwebmap-farbe,ch.swisstopo.amtliches-strassenverzeichnis,ch.bfs.gebaeude_wohnungs_register,KML||https://tinyurl.com/yy7ya4g9/VS/6136_bdg_erw.kml</t>
  </si>
  <si>
    <t>2576237.314 1108240.487</t>
  </si>
  <si>
    <t>https://map.geo.admin.ch/?zoom=13&amp;E=2576237.314&amp;N=1108240.487&amp;layers=ch.kantone.cadastralwebmap-farbe,ch.swisstopo.amtliches-strassenverzeichnis,ch.bfs.gebaeude_wohnungs_register,KML||https://tinyurl.com/yy7ya4g9/VS/6136_bdg_erw.kml</t>
  </si>
  <si>
    <t>2576738.682 1108243.937</t>
  </si>
  <si>
    <t>https://map.geo.admin.ch/?zoom=13&amp;E=2576738.682&amp;N=1108243.937&amp;layers=ch.kantone.cadastralwebmap-farbe,ch.swisstopo.amtliches-strassenverzeichnis,ch.bfs.gebaeude_wohnungs_register,KML||https://tinyurl.com/yy7ya4g9/VS/6136_bdg_erw.kml</t>
  </si>
  <si>
    <t>2573458.251 1105625.175</t>
  </si>
  <si>
    <t>https://map.geo.admin.ch/?zoom=13&amp;E=2573458.251&amp;N=1105625.175&amp;layers=ch.kantone.cadastralwebmap-farbe,ch.swisstopo.amtliches-strassenverzeichnis,ch.bfs.gebaeude_wohnungs_register,KML||https://tinyurl.com/yy7ya4g9/VS/6136_bdg_erw.kml</t>
  </si>
  <si>
    <t>2573537.285 1106683.172</t>
  </si>
  <si>
    <t>https://map.geo.admin.ch/?zoom=13&amp;E=2573537.285&amp;N=1106683.172&amp;layers=ch.kantone.cadastralwebmap-farbe,ch.swisstopo.amtliches-strassenverzeichnis,ch.bfs.gebaeude_wohnungs_register,KML||https://tinyurl.com/yy7ya4g9/VS/6136_bdg_erw.kml</t>
  </si>
  <si>
    <t>2576353.882 1107539.754</t>
  </si>
  <si>
    <t>https://map.geo.admin.ch/?zoom=13&amp;E=2576353.882&amp;N=1107539.754&amp;layers=ch.kantone.cadastralwebmap-farbe,ch.swisstopo.amtliches-strassenverzeichnis,ch.bfs.gebaeude_wohnungs_register,KML||https://tinyurl.com/yy7ya4g9/VS/6136_bdg_erw.kml</t>
  </si>
  <si>
    <t>2573539.255 1105975.177</t>
  </si>
  <si>
    <t>https://map.geo.admin.ch/?zoom=13&amp;E=2573539.255&amp;N=1105975.177&amp;layers=ch.kantone.cadastralwebmap-farbe,ch.swisstopo.amtliches-strassenverzeichnis,ch.bfs.gebaeude_wohnungs_register,KML||https://tinyurl.com/yy7ya4g9/VS/6136_bdg_erw.kml</t>
  </si>
  <si>
    <t>2573721.258 1105994.175</t>
  </si>
  <si>
    <t>https://map.geo.admin.ch/?zoom=13&amp;E=2573721.258&amp;N=1105994.175&amp;layers=ch.kantone.cadastralwebmap-farbe,ch.swisstopo.amtliches-strassenverzeichnis,ch.bfs.gebaeude_wohnungs_register,KML||https://tinyurl.com/yy7ya4g9/VS/6136_bdg_erw.kml</t>
  </si>
  <si>
    <t>2575833.087 1108464.988</t>
  </si>
  <si>
    <t>https://map.geo.admin.ch/?zoom=13&amp;E=2575833.087&amp;N=1108464.988&amp;layers=ch.kantone.cadastralwebmap-farbe,ch.swisstopo.amtliches-strassenverzeichnis,ch.bfs.gebaeude_wohnungs_register,KML||https://tinyurl.com/yy7ya4g9/VS/6136_bdg_erw.kml</t>
  </si>
  <si>
    <t>2573551.000 1106668.000</t>
  </si>
  <si>
    <t>https://map.geo.admin.ch/?zoom=13&amp;E=2573551&amp;N=1106668&amp;layers=ch.kantone.cadastralwebmap-farbe,ch.swisstopo.amtliches-strassenverzeichnis,ch.bfs.gebaeude_wohnungs_register,KML||https://tinyurl.com/yy7ya4g9/VS/6136_bdg_erw.kml</t>
  </si>
  <si>
    <t>2570995.000 1104423.000</t>
  </si>
  <si>
    <t>https://map.geo.admin.ch/?zoom=13&amp;E=2570995&amp;N=1104423&amp;layers=ch.kantone.cadastralwebmap-farbe,ch.swisstopo.amtliches-strassenverzeichnis,ch.bfs.gebaeude_wohnungs_register,KML||https://tinyurl.com/yy7ya4g9/VS/6136_bdg_erw.kml</t>
  </si>
  <si>
    <t>2570993.000 1104417.000</t>
  </si>
  <si>
    <t>https://map.geo.admin.ch/?zoom=13&amp;E=2570993&amp;N=1104417&amp;layers=ch.kantone.cadastralwebmap-farbe,ch.swisstopo.amtliches-strassenverzeichnis,ch.bfs.gebaeude_wohnungs_register,KML||https://tinyurl.com/yy7ya4g9/VS/6136_bdg_erw.kml</t>
  </si>
  <si>
    <t>2571549.000 1106062.000</t>
  </si>
  <si>
    <t>https://map.geo.admin.ch/?zoom=13&amp;E=2571549&amp;N=1106062&amp;layers=ch.kantone.cadastralwebmap-farbe,ch.swisstopo.amtliches-strassenverzeichnis,ch.bfs.gebaeude_wohnungs_register,KML||https://tinyurl.com/yy7ya4g9/VS/6136_bdg_erw.kml</t>
  </si>
  <si>
    <t>2570902.943 1104365.615</t>
  </si>
  <si>
    <t>https://map.geo.admin.ch/?zoom=13&amp;E=2570902.943&amp;N=1104365.615&amp;layers=ch.kantone.cadastralwebmap-farbe,ch.swisstopo.amtliches-strassenverzeichnis,ch.bfs.gebaeude_wohnungs_register,KML||https://tinyurl.com/yy7ya4g9/VS/6136_bdg_erw.kml</t>
  </si>
  <si>
    <t>2570898.000 1104369.000</t>
  </si>
  <si>
    <t>https://map.geo.admin.ch/?zoom=13&amp;E=2570898&amp;N=1104369&amp;layers=ch.kantone.cadastralwebmap-farbe,ch.swisstopo.amtliches-strassenverzeichnis,ch.bfs.gebaeude_wohnungs_register,KML||https://tinyurl.com/yy7ya4g9/VS/6136_bdg_erw.kml</t>
  </si>
  <si>
    <t>2576708.000 1109068.000</t>
  </si>
  <si>
    <t>https://map.geo.admin.ch/?zoom=13&amp;E=2576708&amp;N=1109068&amp;layers=ch.kantone.cadastralwebmap-farbe,ch.swisstopo.amtliches-strassenverzeichnis,ch.bfs.gebaeude_wohnungs_register,KML||https://tinyurl.com/yy7ya4g9/VS/6136_bdg_erw.kml</t>
  </si>
  <si>
    <t>2576030.615 1107595.980</t>
  </si>
  <si>
    <t>https://map.geo.admin.ch/?zoom=13&amp;E=2576030.615&amp;N=1107595.98&amp;layers=ch.kantone.cadastralwebmap-farbe,ch.swisstopo.amtliches-strassenverzeichnis,ch.bfs.gebaeude_wohnungs_register,KML||https://tinyurl.com/yy7ya4g9/VS/6136_bdg_erw.kml</t>
  </si>
  <si>
    <t>2576029.000 1107585.000</t>
  </si>
  <si>
    <t>https://map.geo.admin.ch/?zoom=13&amp;E=2576029&amp;N=1107585&amp;layers=ch.kantone.cadastralwebmap-farbe,ch.swisstopo.amtliches-strassenverzeichnis,ch.bfs.gebaeude_wohnungs_register,KML||https://tinyurl.com/yy7ya4g9/VS/6136_bdg_erw.kml</t>
  </si>
  <si>
    <t>2576659.831 1107949.176</t>
  </si>
  <si>
    <t>https://map.geo.admin.ch/?zoom=13&amp;E=2576659.831&amp;N=1107949.176&amp;layers=ch.kantone.cadastralwebmap-farbe,ch.swisstopo.amtliches-strassenverzeichnis,ch.bfs.gebaeude_wohnungs_register,KML||https://tinyurl.com/yy7ya4g9/VS/6136_bdg_erw.kml</t>
  </si>
  <si>
    <t>2574194.000 1107258.000</t>
  </si>
  <si>
    <t>https://map.geo.admin.ch/?zoom=13&amp;E=2574194&amp;N=1107258&amp;layers=ch.kantone.cadastralwebmap-farbe,ch.swisstopo.amtliches-strassenverzeichnis,ch.bfs.gebaeude_wohnungs_register,KML||https://tinyurl.com/yy7ya4g9/VS/6136_bdg_erw.kml</t>
  </si>
  <si>
    <t>2576077.000 1108224.000</t>
  </si>
  <si>
    <t>https://map.geo.admin.ch/?zoom=13&amp;E=2576077&amp;N=1108224&amp;layers=ch.kantone.cadastralwebmap-farbe,ch.swisstopo.amtliches-strassenverzeichnis,ch.bfs.gebaeude_wohnungs_register,KML||https://tinyurl.com/yy7ya4g9/VS/6136_bdg_erw.kml</t>
  </si>
  <si>
    <t>2569815.393 1103609.377</t>
  </si>
  <si>
    <t>https://map.geo.admin.ch/?zoom=13&amp;E=2569815.393&amp;N=1103609.377&amp;layers=ch.kantone.cadastralwebmap-farbe,ch.swisstopo.amtliches-strassenverzeichnis,ch.bfs.gebaeude_wohnungs_register,KML||https://tinyurl.com/yy7ya4g9/VS/6137_bdg_erw.kml</t>
  </si>
  <si>
    <t>2569741.821 1105819.957</t>
  </si>
  <si>
    <t>https://map.geo.admin.ch/?zoom=13&amp;E=2569741.821&amp;N=1105819.957&amp;layers=ch.kantone.cadastralwebmap-farbe,ch.swisstopo.amtliches-strassenverzeichnis,ch.bfs.gebaeude_wohnungs_register,KML||https://tinyurl.com/yy7ya4g9/VS/6137_bdg_erw.kml</t>
  </si>
  <si>
    <t>2569629.000 1105419.000</t>
  </si>
  <si>
    <t>https://map.geo.admin.ch/?zoom=13&amp;E=2569629&amp;N=1105419&amp;layers=ch.kantone.cadastralwebmap-farbe,ch.swisstopo.amtliches-strassenverzeichnis,ch.bfs.gebaeude_wohnungs_register,KML||https://tinyurl.com/yy7ya4g9/VS/6137_bdg_erw.kml</t>
  </si>
  <si>
    <t>2569435.095 1105274.946</t>
  </si>
  <si>
    <t>https://map.geo.admin.ch/?zoom=13&amp;E=2569435.095&amp;N=1105274.946&amp;layers=ch.kantone.cadastralwebmap-farbe,ch.swisstopo.amtliches-strassenverzeichnis,ch.bfs.gebaeude_wohnungs_register,KML||https://tinyurl.com/yy7ya4g9/VS/6137_bdg_erw.kml</t>
  </si>
  <si>
    <t>2569742.247 1105235.907</t>
  </si>
  <si>
    <t>https://map.geo.admin.ch/?zoom=13&amp;E=2569742.247&amp;N=1105235.907&amp;layers=ch.kantone.cadastralwebmap-farbe,ch.swisstopo.amtliches-strassenverzeichnis,ch.bfs.gebaeude_wohnungs_register,KML||https://tinyurl.com/yy7ya4g9/VS/6137_bdg_erw.kml</t>
  </si>
  <si>
    <t>2569473.448 1104873.649</t>
  </si>
  <si>
    <t>https://map.geo.admin.ch/?zoom=13&amp;E=2569473.448&amp;N=1104873.649&amp;layers=ch.kantone.cadastralwebmap-farbe,ch.swisstopo.amtliches-strassenverzeichnis,ch.bfs.gebaeude_wohnungs_register,KML||https://tinyurl.com/yy7ya4g9/VS/6137_bdg_erw.kml</t>
  </si>
  <si>
    <t>2569456.349 1104794.751</t>
  </si>
  <si>
    <t>https://map.geo.admin.ch/?zoom=13&amp;E=2569456.349&amp;N=1104794.751&amp;layers=ch.kantone.cadastralwebmap-farbe,ch.swisstopo.amtliches-strassenverzeichnis,ch.bfs.gebaeude_wohnungs_register,KML||https://tinyurl.com/yy7ya4g9/VS/6137_bdg_erw.kml</t>
  </si>
  <si>
    <t>2569438.805 1104763.915</t>
  </si>
  <si>
    <t>https://map.geo.admin.ch/?zoom=13&amp;E=2569438.805&amp;N=1104763.915&amp;layers=ch.kantone.cadastralwebmap-farbe,ch.swisstopo.amtliches-strassenverzeichnis,ch.bfs.gebaeude_wohnungs_register,KML||https://tinyurl.com/yy7ya4g9/VS/6137_bdg_erw.kml</t>
  </si>
  <si>
    <t>2569390.454 1104772.156</t>
  </si>
  <si>
    <t>https://map.geo.admin.ch/?zoom=13&amp;E=2569390.454&amp;N=1104772.156&amp;layers=ch.kantone.cadastralwebmap-farbe,ch.swisstopo.amtliches-strassenverzeichnis,ch.bfs.gebaeude_wohnungs_register,KML||https://tinyurl.com/yy7ya4g9/VS/6137_bdg_erw.kml</t>
  </si>
  <si>
    <t>2569233.696 1104907.090</t>
  </si>
  <si>
    <t>https://map.geo.admin.ch/?zoom=13&amp;E=2569233.696&amp;N=1104907.09&amp;layers=ch.kantone.cadastralwebmap-farbe,ch.swisstopo.amtliches-strassenverzeichnis,ch.bfs.gebaeude_wohnungs_register,KML||https://tinyurl.com/yy7ya4g9/VS/6137_bdg_erw.kml</t>
  </si>
  <si>
    <t>2569286.509 1102917.897</t>
  </si>
  <si>
    <t>https://map.geo.admin.ch/?zoom=13&amp;E=2569286.509&amp;N=1102917.897&amp;layers=ch.kantone.cadastralwebmap-farbe,ch.swisstopo.amtliches-strassenverzeichnis,ch.bfs.gebaeude_wohnungs_register,KML||https://tinyurl.com/yy7ya4g9/VS/6137_bdg_erw.kml</t>
  </si>
  <si>
    <t>2569375.292 1102886.691</t>
  </si>
  <si>
    <t>https://map.geo.admin.ch/?zoom=13&amp;E=2569375.292&amp;N=1102886.691&amp;layers=ch.kantone.cadastralwebmap-farbe,ch.swisstopo.amtliches-strassenverzeichnis,ch.bfs.gebaeude_wohnungs_register,KML||https://tinyurl.com/yy7ya4g9/VS/6137_bdg_erw.kml</t>
  </si>
  <si>
    <t>2567450.000 1101594.000</t>
  </si>
  <si>
    <t>https://map.geo.admin.ch/?zoom=13&amp;E=2567450&amp;N=1101594&amp;layers=ch.kantone.cadastralwebmap-farbe,ch.swisstopo.amtliches-strassenverzeichnis,ch.bfs.gebaeude_wohnungs_register,KML||https://tinyurl.com/yy7ya4g9/VS/6137_bdg_erw.kml</t>
  </si>
  <si>
    <t>2570098.000 1104187.000</t>
  </si>
  <si>
    <t>https://map.geo.admin.ch/?zoom=13&amp;E=2570098&amp;N=1104187&amp;layers=ch.kantone.cadastralwebmap-farbe,ch.swisstopo.amtliches-strassenverzeichnis,ch.bfs.gebaeude_wohnungs_register,KML||https://tinyurl.com/yy7ya4g9/VS/6137_bdg_erw.kml</t>
  </si>
  <si>
    <t>2570100.000 1104187.000</t>
  </si>
  <si>
    <t>https://map.geo.admin.ch/?zoom=13&amp;E=2570100&amp;N=1104187&amp;layers=ch.kantone.cadastralwebmap-farbe,ch.swisstopo.amtliches-strassenverzeichnis,ch.bfs.gebaeude_wohnungs_register,KML||https://tinyurl.com/yy7ya4g9/VS/6137_bdg_erw.kml</t>
  </si>
  <si>
    <t>2570124.000 1104202.000</t>
  </si>
  <si>
    <t>https://map.geo.admin.ch/?zoom=13&amp;E=2570124&amp;N=1104202&amp;layers=ch.kantone.cadastralwebmap-farbe,ch.swisstopo.amtliches-strassenverzeichnis,ch.bfs.gebaeude_wohnungs_register,KML||https://tinyurl.com/yy7ya4g9/VS/6137_bdg_erw.kml</t>
  </si>
  <si>
    <t>2570191.228 1104347.190</t>
  </si>
  <si>
    <t>https://map.geo.admin.ch/?zoom=13&amp;E=2570191.228&amp;N=1104347.19&amp;layers=ch.kantone.cadastralwebmap-farbe,ch.swisstopo.amtliches-strassenverzeichnis,ch.bfs.gebaeude_wohnungs_register,KML||https://tinyurl.com/yy7ya4g9/VS/6137_bdg_erw.kml</t>
  </si>
  <si>
    <t>2570108.000 1104096.000</t>
  </si>
  <si>
    <t>https://map.geo.admin.ch/?zoom=13&amp;E=2570108&amp;N=1104096&amp;layers=ch.kantone.cadastralwebmap-farbe,ch.swisstopo.amtliches-strassenverzeichnis,ch.bfs.gebaeude_wohnungs_register,KML||https://tinyurl.com/yy7ya4g9/VS/6137_bdg_erw.kml</t>
  </si>
  <si>
    <t>2569936.210 1103960.190</t>
  </si>
  <si>
    <t>https://map.geo.admin.ch/?zoom=13&amp;E=2569936.21&amp;N=1103960.19&amp;layers=ch.kantone.cadastralwebmap-farbe,ch.swisstopo.amtliches-strassenverzeichnis,ch.bfs.gebaeude_wohnungs_register,KML||https://tinyurl.com/yy7ya4g9/VS/6137_bdg_erw.kml</t>
  </si>
  <si>
    <t>2569935.000 1103959.000</t>
  </si>
  <si>
    <t>https://map.geo.admin.ch/?zoom=13&amp;E=2569935&amp;N=1103959&amp;layers=ch.kantone.cadastralwebmap-farbe,ch.swisstopo.amtliches-strassenverzeichnis,ch.bfs.gebaeude_wohnungs_register,KML||https://tinyurl.com/yy7ya4g9/VS/6137_bdg_erw.kml</t>
  </si>
  <si>
    <t>2569942.000 1103952.000</t>
  </si>
  <si>
    <t>https://map.geo.admin.ch/?zoom=13&amp;E=2569942&amp;N=1103952&amp;layers=ch.kantone.cadastralwebmap-farbe,ch.swisstopo.amtliches-strassenverzeichnis,ch.bfs.gebaeude_wohnungs_register,KML||https://tinyurl.com/yy7ya4g9/VS/6137_bdg_erw.kml</t>
  </si>
  <si>
    <t>2569943.000 1103953.000</t>
  </si>
  <si>
    <t>https://map.geo.admin.ch/?zoom=13&amp;E=2569943&amp;N=1103953&amp;layers=ch.kantone.cadastralwebmap-farbe,ch.swisstopo.amtliches-strassenverzeichnis,ch.bfs.gebaeude_wohnungs_register,KML||https://tinyurl.com/yy7ya4g9/VS/6137_bdg_erw.kml</t>
  </si>
  <si>
    <t>2569873.221 1104012.198</t>
  </si>
  <si>
    <t>https://map.geo.admin.ch/?zoom=13&amp;E=2569873.221&amp;N=1104012.198&amp;layers=ch.kantone.cadastralwebmap-farbe,ch.swisstopo.amtliches-strassenverzeichnis,ch.bfs.gebaeude_wohnungs_register,KML||https://tinyurl.com/yy7ya4g9/VS/6137_bdg_erw.kml</t>
  </si>
  <si>
    <t>2569875.000 1104011.000</t>
  </si>
  <si>
    <t>https://map.geo.admin.ch/?zoom=13&amp;E=2569875&amp;N=1104011&amp;layers=ch.kantone.cadastralwebmap-farbe,ch.swisstopo.amtliches-strassenverzeichnis,ch.bfs.gebaeude_wohnungs_register,KML||https://tinyurl.com/yy7ya4g9/VS/6137_bdg_erw.kml</t>
  </si>
  <si>
    <t>2569848.222 1103990.199</t>
  </si>
  <si>
    <t>https://map.geo.admin.ch/?zoom=13&amp;E=2569848.222&amp;N=1103990.199&amp;layers=ch.kantone.cadastralwebmap-farbe,ch.swisstopo.amtliches-strassenverzeichnis,ch.bfs.gebaeude_wohnungs_register,KML||https://tinyurl.com/yy7ya4g9/VS/6137_bdg_erw.kml</t>
  </si>
  <si>
    <t>2570403.650 1105371.002</t>
  </si>
  <si>
    <t>https://map.geo.admin.ch/?zoom=13&amp;E=2570403.65&amp;N=1105371.002&amp;layers=ch.kantone.cadastralwebmap-farbe,ch.swisstopo.amtliches-strassenverzeichnis,ch.bfs.gebaeude_wohnungs_register,KML||https://tinyurl.com/yy7ya4g9/VS/6137_bdg_erw.kml</t>
  </si>
  <si>
    <t>2570371.415 1105386.730</t>
  </si>
  <si>
    <t>https://map.geo.admin.ch/?zoom=13&amp;E=2570371.415&amp;N=1105386.73&amp;layers=ch.kantone.cadastralwebmap-farbe,ch.swisstopo.amtliches-strassenverzeichnis,ch.bfs.gebaeude_wohnungs_register,KML||https://tinyurl.com/yy7ya4g9/VS/6137_bdg_erw.kml</t>
  </si>
  <si>
    <t>2569035.000 1103022.000</t>
  </si>
  <si>
    <t>https://map.geo.admin.ch/?zoom=13&amp;E=2569035&amp;N=1103022&amp;layers=ch.kantone.cadastralwebmap-farbe,ch.swisstopo.amtliches-strassenverzeichnis,ch.bfs.gebaeude_wohnungs_register,KML||https://tinyurl.com/yy7ya4g9/VS/6137_bdg_erw.kml</t>
  </si>
  <si>
    <t>2567215.431 1101403.689</t>
  </si>
  <si>
    <t>https://map.geo.admin.ch/?zoom=13&amp;E=2567215.431&amp;N=1101403.689&amp;layers=ch.kantone.cadastralwebmap-farbe,ch.swisstopo.amtliches-strassenverzeichnis,ch.bfs.gebaeude_wohnungs_register,KML||https://tinyurl.com/yy7ya4g9/VS/6137_bdg_erw.kml</t>
  </si>
  <si>
    <t>2569489.000 1104810.000</t>
  </si>
  <si>
    <t>https://map.geo.admin.ch/?zoom=13&amp;E=2569489&amp;N=1104810&amp;layers=ch.kantone.cadastralwebmap-farbe,ch.swisstopo.amtliches-strassenverzeichnis,ch.bfs.gebaeude_wohnungs_register,KML||https://tinyurl.com/yy7ya4g9/VS/6137_bdg_erw.kml</t>
  </si>
  <si>
    <t>2570398.404 1105437.504</t>
  </si>
  <si>
    <t>https://map.geo.admin.ch/?zoom=13&amp;E=2570398.404&amp;N=1105437.504&amp;layers=ch.kantone.cadastralwebmap-farbe,ch.swisstopo.amtliches-strassenverzeichnis,ch.bfs.gebaeude_wohnungs_register,KML||https://tinyurl.com/yy7ya4g9/VS/6137_bdg_erw.kml</t>
  </si>
  <si>
    <t>2567447.183 1101593.266</t>
  </si>
  <si>
    <t>https://map.geo.admin.ch/?zoom=13&amp;E=2567447.183&amp;N=1101593.266&amp;layers=ch.kantone.cadastralwebmap-farbe,ch.swisstopo.amtliches-strassenverzeichnis,ch.bfs.gebaeude_wohnungs_register,KML||https://tinyurl.com/yy7ya4g9/VS/6137_bdg_erw.kml</t>
  </si>
  <si>
    <t>2570389.599 1103995.024</t>
  </si>
  <si>
    <t>https://map.geo.admin.ch/?zoom=13&amp;E=2570389.599&amp;N=1103995.024&amp;layers=ch.kantone.cadastralwebmap-farbe,ch.swisstopo.amtliches-strassenverzeichnis,ch.bfs.gebaeude_wohnungs_register,KML||https://tinyurl.com/yy7ya4g9/VS/6137_bdg_erw.kml</t>
  </si>
  <si>
    <t>2568824.277 1104710.247</t>
  </si>
  <si>
    <t>https://map.geo.admin.ch/?zoom=13&amp;E=2568824.277&amp;N=1104710.247&amp;layers=ch.kantone.cadastralwebmap-farbe,ch.swisstopo.amtliches-strassenverzeichnis,ch.bfs.gebaeude_wohnungs_register,KML||https://tinyurl.com/yy7ya4g9/VS/6137_bdg_erw.kml</t>
  </si>
  <si>
    <t>2568825.179 1104709.936</t>
  </si>
  <si>
    <t>https://map.geo.admin.ch/?zoom=13&amp;E=2568825.179&amp;N=1104709.936&amp;layers=ch.kantone.cadastralwebmap-farbe,ch.swisstopo.amtliches-strassenverzeichnis,ch.bfs.gebaeude_wohnungs_register,KML||https://tinyurl.com/yy7ya4g9/VS/6137_bdg_erw.kml</t>
  </si>
  <si>
    <t>2569556.189 1103201.185</t>
  </si>
  <si>
    <t>https://map.geo.admin.ch/?zoom=13&amp;E=2569556.189&amp;N=1103201.185&amp;layers=ch.kantone.cadastralwebmap-farbe,ch.swisstopo.amtliches-strassenverzeichnis,ch.bfs.gebaeude_wohnungs_register,KML||https://tinyurl.com/yy7ya4g9/VS/6137_bdg_erw.kml</t>
  </si>
  <si>
    <t>2569246.160 1102584.200</t>
  </si>
  <si>
    <t>https://map.geo.admin.ch/?zoom=13&amp;E=2569246.16&amp;N=1102584.2&amp;layers=ch.kantone.cadastralwebmap-farbe,ch.swisstopo.amtliches-strassenverzeichnis,ch.bfs.gebaeude_wohnungs_register,KML||https://tinyurl.com/yy7ya4g9/VS/6137_bdg_erw.kml</t>
  </si>
  <si>
    <t>2569246.000 1102585.000</t>
  </si>
  <si>
    <t>https://map.geo.admin.ch/?zoom=13&amp;E=2569246&amp;N=1102585&amp;layers=ch.kantone.cadastralwebmap-farbe,ch.swisstopo.amtliches-strassenverzeichnis,ch.bfs.gebaeude_wohnungs_register,KML||https://tinyurl.com/yy7ya4g9/VS/6137_bdg_erw.kml</t>
  </si>
  <si>
    <t>2569243.000 1102588.000</t>
  </si>
  <si>
    <t>https://map.geo.admin.ch/?zoom=13&amp;E=2569243&amp;N=1102588&amp;layers=ch.kantone.cadastralwebmap-farbe,ch.swisstopo.amtliches-strassenverzeichnis,ch.bfs.gebaeude_wohnungs_register,KML||https://tinyurl.com/yy7ya4g9/VS/6137_bdg_erw.kml</t>
  </si>
  <si>
    <t>2569936.000 1103961.000</t>
  </si>
  <si>
    <t>https://map.geo.admin.ch/?zoom=13&amp;E=2569936&amp;N=1103961&amp;layers=ch.kantone.cadastralwebmap-farbe,ch.swisstopo.amtliches-strassenverzeichnis,ch.bfs.gebaeude_wohnungs_register,KML||https://tinyurl.com/yy7ya4g9/VS/6137_bdg_erw.kml</t>
  </si>
  <si>
    <t>2570123.000 1104201.000</t>
  </si>
  <si>
    <t>https://map.geo.admin.ch/?zoom=13&amp;E=2570123&amp;N=1104201&amp;layers=ch.kantone.cadastralwebmap-farbe,ch.swisstopo.amtliches-strassenverzeichnis,ch.bfs.gebaeude_wohnungs_register,KML||https://tinyurl.com/yy7ya4g9/VS/6137_bdg_erw.kml</t>
  </si>
  <si>
    <t>2570110.000 1104201.000</t>
  </si>
  <si>
    <t>https://map.geo.admin.ch/?zoom=13&amp;E=2570110&amp;N=1104201&amp;layers=ch.kantone.cadastralwebmap-farbe,ch.swisstopo.amtliches-strassenverzeichnis,ch.bfs.gebaeude_wohnungs_register,KML||https://tinyurl.com/yy7ya4g9/VS/6137_bdg_erw.kml</t>
  </si>
  <si>
    <t>2570115.000 1104183.000</t>
  </si>
  <si>
    <t>https://map.geo.admin.ch/?zoom=13&amp;E=2570115&amp;N=1104183&amp;layers=ch.kantone.cadastralwebmap-farbe,ch.swisstopo.amtliches-strassenverzeichnis,ch.bfs.gebaeude_wohnungs_register,KML||https://tinyurl.com/yy7ya4g9/VS/6137_bdg_erw.kml</t>
  </si>
  <si>
    <t>2570267.692 1104090.444</t>
  </si>
  <si>
    <t>https://map.geo.admin.ch/?zoom=13&amp;E=2570267.692&amp;N=1104090.444&amp;layers=ch.kantone.cadastralwebmap-farbe,ch.swisstopo.amtliches-strassenverzeichnis,ch.bfs.gebaeude_wohnungs_register,KML||https://tinyurl.com/yy7ya4g9/VS/6137_bdg_erw.kml</t>
  </si>
  <si>
    <t>2583071.958 1112902.455</t>
  </si>
  <si>
    <t>https://map.geo.admin.ch/?zoom=13&amp;E=2583071.958&amp;N=1112902.455&amp;layers=ch.kantone.cadastralwebmap-farbe,ch.swisstopo.amtliches-strassenverzeichnis,ch.bfs.gebaeude_wohnungs_register,KML||https://tinyurl.com/yy7ya4g9/VS/6139_bdg_erw.kml</t>
  </si>
  <si>
    <t>2583536.225 1113729.645</t>
  </si>
  <si>
    <t>https://map.geo.admin.ch/?zoom=13&amp;E=2583536.225&amp;N=1113729.645&amp;layers=ch.kantone.cadastralwebmap-farbe,ch.swisstopo.amtliches-strassenverzeichnis,ch.bfs.gebaeude_wohnungs_register,KML||https://tinyurl.com/yy7ya4g9/VS/6139_bdg_erw.kml</t>
  </si>
  <si>
    <t>2584628.804 1110436.143</t>
  </si>
  <si>
    <t>https://map.geo.admin.ch/?zoom=13&amp;E=2584628.804&amp;N=1110436.143&amp;layers=ch.kantone.cadastralwebmap-farbe,ch.swisstopo.amtliches-strassenverzeichnis,ch.bfs.gebaeude_wohnungs_register,KML||https://tinyurl.com/yy7ya4g9/VS/6139_bdg_erw.kml</t>
  </si>
  <si>
    <t>2584345.600 1111307.500</t>
  </si>
  <si>
    <t>https://map.geo.admin.ch/?zoom=13&amp;E=2584345.6&amp;N=1111307.5&amp;layers=ch.kantone.cadastralwebmap-farbe,ch.swisstopo.amtliches-strassenverzeichnis,ch.bfs.gebaeude_wohnungs_register,KML||https://tinyurl.com/yy7ya4g9/VS/6139_bdg_erw.kml</t>
  </si>
  <si>
    <t>2582780.000 1113245.000</t>
  </si>
  <si>
    <t>https://map.geo.admin.ch/?zoom=13&amp;E=2582780&amp;N=1113245&amp;layers=ch.kantone.cadastralwebmap-farbe,ch.swisstopo.amtliches-strassenverzeichnis,ch.bfs.gebaeude_wohnungs_register,KML||https://tinyurl.com/yy7ya4g9/VS/6139_bdg_erw.kml</t>
  </si>
  <si>
    <t>2584345.000 1111305.000</t>
  </si>
  <si>
    <t>https://map.geo.admin.ch/?zoom=13&amp;E=2584345&amp;N=1111305&amp;layers=ch.kantone.cadastralwebmap-farbe,ch.swisstopo.amtliches-strassenverzeichnis,ch.bfs.gebaeude_wohnungs_register,KML||https://tinyurl.com/yy7ya4g9/VS/6139_bdg_erw.kml</t>
  </si>
  <si>
    <t>2582900.000 1113115.000</t>
  </si>
  <si>
    <t>https://map.geo.admin.ch/?zoom=13&amp;E=2582900&amp;N=1113115&amp;layers=ch.kantone.cadastralwebmap-farbe,ch.swisstopo.amtliches-strassenverzeichnis,ch.bfs.gebaeude_wohnungs_register,KML||https://tinyurl.com/yy7ya4g9/VS/6139_bdg_erw.kml</t>
  </si>
  <si>
    <t>2583535.678 1113728.850</t>
  </si>
  <si>
    <t>https://map.geo.admin.ch/?zoom=13&amp;E=2583535.678&amp;N=1113728.85&amp;layers=ch.kantone.cadastralwebmap-farbe,ch.swisstopo.amtliches-strassenverzeichnis,ch.bfs.gebaeude_wohnungs_register,KML||https://tinyurl.com/yy7ya4g9/VS/6139_bdg_erw.kml</t>
  </si>
  <si>
    <t>2580382.000 1112608.000</t>
  </si>
  <si>
    <t>https://map.geo.admin.ch/?zoom=13&amp;E=2580382&amp;N=1112608&amp;layers=ch.kantone.cadastralwebmap-farbe,ch.swisstopo.amtliches-strassenverzeichnis,ch.bfs.gebaeude_wohnungs_register,KML||https://tinyurl.com/yy7ya4g9/VS/6140_bdg_erw.kml</t>
  </si>
  <si>
    <t>2580372.000 1112603.000</t>
  </si>
  <si>
    <t>https://map.geo.admin.ch/?zoom=13&amp;E=2580372&amp;N=1112603&amp;layers=ch.kantone.cadastralwebmap-farbe,ch.swisstopo.amtliches-strassenverzeichnis,ch.bfs.gebaeude_wohnungs_register,KML||https://tinyurl.com/yy7ya4g9/VS/6140_bdg_erw.kml</t>
  </si>
  <si>
    <t>2580774.367 1113550.107</t>
  </si>
  <si>
    <t>https://map.geo.admin.ch/?zoom=13&amp;E=2580774.367&amp;N=1113550.107&amp;layers=ch.kantone.cadastralwebmap-farbe,ch.swisstopo.amtliches-strassenverzeichnis,ch.bfs.gebaeude_wohnungs_register,KML||https://tinyurl.com/yy7ya4g9/VS/6140_bdg_erw.kml</t>
  </si>
  <si>
    <t>2580984.352 1113185.096</t>
  </si>
  <si>
    <t>https://map.geo.admin.ch/?zoom=13&amp;E=2580984.352&amp;N=1113185.096&amp;layers=ch.kantone.cadastralwebmap-farbe,ch.swisstopo.amtliches-strassenverzeichnis,ch.bfs.gebaeude_wohnungs_register,KML||https://tinyurl.com/yy7ya4g9/VS/6140_bdg_erw.kml</t>
  </si>
  <si>
    <t>2580829.371 1114000.120</t>
  </si>
  <si>
    <t>https://map.geo.admin.ch/?zoom=13&amp;E=2580829.371&amp;N=1114000.12&amp;layers=ch.kantone.cadastralwebmap-farbe,ch.swisstopo.amtliches-strassenverzeichnis,ch.bfs.gebaeude_wohnungs_register,KML||https://tinyurl.com/yy7ya4g9/VS/6140_bdg_erw.kml</t>
  </si>
  <si>
    <t>2580879.352 1113060.091</t>
  </si>
  <si>
    <t>https://map.geo.admin.ch/?zoom=13&amp;E=2580879.352&amp;N=1113060.091&amp;layers=ch.kantone.cadastralwebmap-farbe,ch.swisstopo.amtliches-strassenverzeichnis,ch.bfs.gebaeude_wohnungs_register,KML||https://tinyurl.com/yy7ya4g9/VS/6140_bdg_erw.kml</t>
  </si>
  <si>
    <t>2580137.000 1112708.000</t>
  </si>
  <si>
    <t>https://map.geo.admin.ch/?zoom=13&amp;E=2580137&amp;N=1112708&amp;layers=ch.kantone.cadastralwebmap-farbe,ch.swisstopo.amtliches-strassenverzeichnis,ch.bfs.gebaeude_wohnungs_register,KML||https://tinyurl.com/yy7ya4g9/VS/6140_bdg_erw.kml</t>
  </si>
  <si>
    <t>2580743.364 1113170.096</t>
  </si>
  <si>
    <t>https://map.geo.admin.ch/?zoom=13&amp;E=2580743.364&amp;N=1113170.096&amp;layers=ch.kantone.cadastralwebmap-farbe,ch.swisstopo.amtliches-strassenverzeichnis,ch.bfs.gebaeude_wohnungs_register,KML||https://tinyurl.com/yy7ya4g9/VS/6140_bdg_erw.kml</t>
  </si>
  <si>
    <t>2580340.000 1112950.000</t>
  </si>
  <si>
    <t>https://map.geo.admin.ch/?zoom=13&amp;E=2580340&amp;N=1112950&amp;layers=ch.kantone.cadastralwebmap-farbe,ch.swisstopo.amtliches-strassenverzeichnis,ch.bfs.gebaeude_wohnungs_register,KML||https://tinyurl.com/yy7ya4g9/VS/6140_bdg_erw.kml</t>
  </si>
  <si>
    <t>2580163.000 1112775.000</t>
  </si>
  <si>
    <t>https://map.geo.admin.ch/?zoom=13&amp;E=2580163&amp;N=1112775&amp;layers=ch.kantone.cadastralwebmap-farbe,ch.swisstopo.amtliches-strassenverzeichnis,ch.bfs.gebaeude_wohnungs_register,KML||https://tinyurl.com/yy7ya4g9/VS/6140_bdg_erw.kml</t>
  </si>
  <si>
    <t>2580156.000 1112773.000</t>
  </si>
  <si>
    <t>https://map.geo.admin.ch/?zoom=13&amp;E=2580156&amp;N=1112773&amp;layers=ch.kantone.cadastralwebmap-farbe,ch.swisstopo.amtliches-strassenverzeichnis,ch.bfs.gebaeude_wohnungs_register,KML||https://tinyurl.com/yy7ya4g9/VS/6140_bdg_erw.kml</t>
  </si>
  <si>
    <t>2580133.000 1112804.000</t>
  </si>
  <si>
    <t>https://map.geo.admin.ch/?zoom=13&amp;E=2580133&amp;N=1112804&amp;layers=ch.kantone.cadastralwebmap-farbe,ch.swisstopo.amtliches-strassenverzeichnis,ch.bfs.gebaeude_wohnungs_register,KML||https://tinyurl.com/yy7ya4g9/VS/6140_bdg_erw.kml</t>
  </si>
  <si>
    <t>2580115.000 1112833.000</t>
  </si>
  <si>
    <t>https://map.geo.admin.ch/?zoom=13&amp;E=2580115&amp;N=1112833&amp;layers=ch.kantone.cadastralwebmap-farbe,ch.swisstopo.amtliches-strassenverzeichnis,ch.bfs.gebaeude_wohnungs_register,KML||https://tinyurl.com/yy7ya4g9/VS/6140_bdg_erw.kml</t>
  </si>
  <si>
    <t>2580108.000 1112831.000</t>
  </si>
  <si>
    <t>https://map.geo.admin.ch/?zoom=13&amp;E=2580108&amp;N=1112831&amp;layers=ch.kantone.cadastralwebmap-farbe,ch.swisstopo.amtliches-strassenverzeichnis,ch.bfs.gebaeude_wohnungs_register,KML||https://tinyurl.com/yy7ya4g9/VS/6140_bdg_erw.kml</t>
  </si>
  <si>
    <t>2580113.000 1112770.000</t>
  </si>
  <si>
    <t>https://map.geo.admin.ch/?zoom=13&amp;E=2580113&amp;N=1112770&amp;layers=ch.kantone.cadastralwebmap-farbe,ch.swisstopo.amtliches-strassenverzeichnis,ch.bfs.gebaeude_wohnungs_register,KML||https://tinyurl.com/yy7ya4g9/VS/6140_bdg_erw.kml</t>
  </si>
  <si>
    <t>2580106.000 1112764.000</t>
  </si>
  <si>
    <t>https://map.geo.admin.ch/?zoom=13&amp;E=2580106&amp;N=1112764&amp;layers=ch.kantone.cadastralwebmap-farbe,ch.swisstopo.amtliches-strassenverzeichnis,ch.bfs.gebaeude_wohnungs_register,KML||https://tinyurl.com/yy7ya4g9/VS/6140_bdg_erw.kml</t>
  </si>
  <si>
    <t>2580130.000 1112716.000</t>
  </si>
  <si>
    <t>https://map.geo.admin.ch/?zoom=13&amp;E=2580130&amp;N=1112716&amp;layers=ch.kantone.cadastralwebmap-farbe,ch.swisstopo.amtliches-strassenverzeichnis,ch.bfs.gebaeude_wohnungs_register,KML||https://tinyurl.com/yy7ya4g9/VS/6140_bdg_erw.kml</t>
  </si>
  <si>
    <t>2580155.000 1112693.000</t>
  </si>
  <si>
    <t>https://map.geo.admin.ch/?zoom=13&amp;E=2580155&amp;N=1112693&amp;layers=ch.kantone.cadastralwebmap-farbe,ch.swisstopo.amtliches-strassenverzeichnis,ch.bfs.gebaeude_wohnungs_register,KML||https://tinyurl.com/yy7ya4g9/VS/6140_bdg_erw.kml</t>
  </si>
  <si>
    <t>2579471.775 1110629.084</t>
  </si>
  <si>
    <t>https://map.geo.admin.ch/?zoom=13&amp;E=2579471.775&amp;N=1110629.084&amp;layers=ch.kantone.cadastralwebmap-farbe,ch.swisstopo.amtliches-strassenverzeichnis,ch.bfs.gebaeude_wohnungs_register,KML||https://tinyurl.com/yy7ya4g9/VS/6141_bdg_erw.kml</t>
  </si>
  <si>
    <t>2566060.000 1100749.000</t>
  </si>
  <si>
    <t>https://map.geo.admin.ch/?zoom=13&amp;E=2566060&amp;N=1100749&amp;layers=ch.kantone.cadastralwebmap-farbe,ch.swisstopo.amtliches-strassenverzeichnis,ch.bfs.gebaeude_wohnungs_register,KML||https://tinyurl.com/yy7ya4g9/VS/6142_bdg_erw.kml</t>
  </si>
  <si>
    <t>2565567.773 1100396.804</t>
  </si>
  <si>
    <t>https://map.geo.admin.ch/?zoom=13&amp;E=2565567.773&amp;N=1100396.804&amp;layers=ch.kantone.cadastralwebmap-farbe,ch.swisstopo.amtliches-strassenverzeichnis,ch.bfs.gebaeude_wohnungs_register,KML||https://tinyurl.com/yy7ya4g9/VS/6142_bdg_erw.kml</t>
  </si>
  <si>
    <t>2564376.000 1102666.000</t>
  </si>
  <si>
    <t>https://map.geo.admin.ch/?zoom=13&amp;E=2564376&amp;N=1102666&amp;layers=ch.kantone.cadastralwebmap-farbe,ch.swisstopo.amtliches-strassenverzeichnis,ch.bfs.gebaeude_wohnungs_register,KML||https://tinyurl.com/yy7ya4g9/VS/6142_bdg_erw.kml</t>
  </si>
  <si>
    <t>2556170.000 1114474.000</t>
  </si>
  <si>
    <t>https://map.geo.admin.ch/?zoom=13&amp;E=2556170&amp;N=1114474&amp;layers=ch.kantone.cadastralwebmap-farbe,ch.swisstopo.amtliches-strassenverzeichnis,ch.bfs.gebaeude_wohnungs_register,KML||https://tinyurl.com/yy7ya4g9/VS/6151_bdg_erw.kml</t>
  </si>
  <si>
    <t>2556177.000 1114490.000</t>
  </si>
  <si>
    <t>https://map.geo.admin.ch/?zoom=13&amp;E=2556177&amp;N=1114490&amp;layers=ch.kantone.cadastralwebmap-farbe,ch.swisstopo.amtliches-strassenverzeichnis,ch.bfs.gebaeude_wohnungs_register,KML||https://tinyurl.com/yy7ya4g9/VS/6151_bdg_erw.kml</t>
  </si>
  <si>
    <t>2556271.000 1114038.000</t>
  </si>
  <si>
    <t>https://map.geo.admin.ch/?zoom=13&amp;E=2556271&amp;N=1114038&amp;layers=ch.kantone.cadastralwebmap-farbe,ch.swisstopo.amtliches-strassenverzeichnis,ch.bfs.gebaeude_wohnungs_register,KML||https://tinyurl.com/yy7ya4g9/VS/6151_bdg_erw.kml</t>
  </si>
  <si>
    <t>2556058.000 1114212.000</t>
  </si>
  <si>
    <t>https://map.geo.admin.ch/?zoom=13&amp;E=2556058&amp;N=1114212&amp;layers=ch.kantone.cadastralwebmap-farbe,ch.swisstopo.amtliches-strassenverzeichnis,ch.bfs.gebaeude_wohnungs_register,KML||https://tinyurl.com/yy7ya4g9/VS/6151_bdg_erw.kml</t>
  </si>
  <si>
    <t>2556034.000 1114155.000</t>
  </si>
  <si>
    <t>https://map.geo.admin.ch/?zoom=13&amp;E=2556034&amp;N=1114155&amp;layers=ch.kantone.cadastralwebmap-farbe,ch.swisstopo.amtliches-strassenverzeichnis,ch.bfs.gebaeude_wohnungs_register,KML||https://tinyurl.com/yy7ya4g9/VS/6151_bdg_erw.kml</t>
  </si>
  <si>
    <t>2556048.000 1114199.000</t>
  </si>
  <si>
    <t>https://map.geo.admin.ch/?zoom=13&amp;E=2556048&amp;N=1114199&amp;layers=ch.kantone.cadastralwebmap-farbe,ch.swisstopo.amtliches-strassenverzeichnis,ch.bfs.gebaeude_wohnungs_register,KML||https://tinyurl.com/yy7ya4g9/VS/6151_bdg_erw.kml</t>
  </si>
  <si>
    <t>2555984.000 1114067.000</t>
  </si>
  <si>
    <t>https://map.geo.admin.ch/?zoom=13&amp;E=2555984&amp;N=1114067&amp;layers=ch.kantone.cadastralwebmap-farbe,ch.swisstopo.amtliches-strassenverzeichnis,ch.bfs.gebaeude_wohnungs_register,KML||https://tinyurl.com/yy7ya4g9/VS/6151_bdg_erw.kml</t>
  </si>
  <si>
    <t>2555987.000 1114103.000</t>
  </si>
  <si>
    <t>https://map.geo.admin.ch/?zoom=13&amp;E=2555987&amp;N=1114103&amp;layers=ch.kantone.cadastralwebmap-farbe,ch.swisstopo.amtliches-strassenverzeichnis,ch.bfs.gebaeude_wohnungs_register,KML||https://tinyurl.com/yy7ya4g9/VS/6151_bdg_erw.kml</t>
  </si>
  <si>
    <t>2555974.000 1114085.000</t>
  </si>
  <si>
    <t>https://map.geo.admin.ch/?zoom=13&amp;E=2555974&amp;N=1114085&amp;layers=ch.kantone.cadastralwebmap-farbe,ch.swisstopo.amtliches-strassenverzeichnis,ch.bfs.gebaeude_wohnungs_register,KML||https://tinyurl.com/yy7ya4g9/VS/6151_bdg_erw.kml</t>
  </si>
  <si>
    <t>2555897.000 1113766.000</t>
  </si>
  <si>
    <t>https://map.geo.admin.ch/?zoom=13&amp;E=2555897&amp;N=1113766&amp;layers=ch.kantone.cadastralwebmap-farbe,ch.swisstopo.amtliches-strassenverzeichnis,ch.bfs.gebaeude_wohnungs_register,KML||https://tinyurl.com/yy7ya4g9/VS/6151_bdg_erw.kml</t>
  </si>
  <si>
    <t>2554663.000 1112638.000</t>
  </si>
  <si>
    <t>https://map.geo.admin.ch/?zoom=13&amp;E=2554663&amp;N=1112638&amp;layers=ch.kantone.cadastralwebmap-farbe,ch.swisstopo.amtliches-strassenverzeichnis,ch.bfs.gebaeude_wohnungs_register,KML||https://tinyurl.com/yy7ya4g9/VS/6151_bdg_erw.kml</t>
  </si>
  <si>
    <t>2555898.000 1113752.000</t>
  </si>
  <si>
    <t>https://map.geo.admin.ch/?zoom=13&amp;E=2555898&amp;N=1113752&amp;layers=ch.kantone.cadastralwebmap-farbe,ch.swisstopo.amtliches-strassenverzeichnis,ch.bfs.gebaeude_wohnungs_register,KML||https://tinyurl.com/yy7ya4g9/VS/6151_bdg_erw.kml</t>
  </si>
  <si>
    <t>2555867.000 1113604.000</t>
  </si>
  <si>
    <t>https://map.geo.admin.ch/?zoom=13&amp;E=2555867&amp;N=1113604&amp;layers=ch.kantone.cadastralwebmap-farbe,ch.swisstopo.amtliches-strassenverzeichnis,ch.bfs.gebaeude_wohnungs_register,KML||https://tinyurl.com/yy7ya4g9/VS/6151_bdg_erw.kml</t>
  </si>
  <si>
    <t>2555780.540 1113504.370</t>
  </si>
  <si>
    <t>https://map.geo.admin.ch/?zoom=13&amp;E=2555780.54&amp;N=1113504.37&amp;layers=ch.kantone.cadastralwebmap-farbe,ch.swisstopo.amtliches-strassenverzeichnis,ch.bfs.gebaeude_wohnungs_register,KML||https://tinyurl.com/yy7ya4g9/VS/6151_bdg_erw.kml</t>
  </si>
  <si>
    <t>2555781.000 1113504.000</t>
  </si>
  <si>
    <t>https://map.geo.admin.ch/?zoom=13&amp;E=2555781&amp;N=1113504&amp;layers=ch.kantone.cadastralwebmap-farbe,ch.swisstopo.amtliches-strassenverzeichnis,ch.bfs.gebaeude_wohnungs_register,KML||https://tinyurl.com/yy7ya4g9/VS/6151_bdg_erw.kml</t>
  </si>
  <si>
    <t>2556082.000 1114292.000</t>
  </si>
  <si>
    <t>https://map.geo.admin.ch/?zoom=13&amp;E=2556082&amp;N=1114292&amp;layers=ch.kantone.cadastralwebmap-farbe,ch.swisstopo.amtliches-strassenverzeichnis,ch.bfs.gebaeude_wohnungs_register,KML||https://tinyurl.com/yy7ya4g9/VS/6151_bdg_erw.kml</t>
  </si>
  <si>
    <t>2556069.000 1114300.000</t>
  </si>
  <si>
    <t>https://map.geo.admin.ch/?zoom=13&amp;E=2556069&amp;N=1114300&amp;layers=ch.kantone.cadastralwebmap-farbe,ch.swisstopo.amtliches-strassenverzeichnis,ch.bfs.gebaeude_wohnungs_register,KML||https://tinyurl.com/yy7ya4g9/VS/6151_bdg_erw.kml</t>
  </si>
  <si>
    <t>2555818.000 1113939.000</t>
  </si>
  <si>
    <t>https://map.geo.admin.ch/?zoom=13&amp;E=2555818&amp;N=1113939&amp;layers=ch.kantone.cadastralwebmap-farbe,ch.swisstopo.amtliches-strassenverzeichnis,ch.bfs.gebaeude_wohnungs_register,KML||https://tinyurl.com/yy7ya4g9/VS/6151_bdg_erw.kml</t>
  </si>
  <si>
    <t>2555805.000 1113925.000</t>
  </si>
  <si>
    <t>https://map.geo.admin.ch/?zoom=13&amp;E=2555805&amp;N=1113925&amp;layers=ch.kantone.cadastralwebmap-farbe,ch.swisstopo.amtliches-strassenverzeichnis,ch.bfs.gebaeude_wohnungs_register,KML||https://tinyurl.com/yy7ya4g9/VS/6151_bdg_erw.kml</t>
  </si>
  <si>
    <t>2555988.000 1114074.000</t>
  </si>
  <si>
    <t>https://map.geo.admin.ch/?zoom=13&amp;E=2555988&amp;N=1114074&amp;layers=ch.kantone.cadastralwebmap-farbe,ch.swisstopo.amtliches-strassenverzeichnis,ch.bfs.gebaeude_wohnungs_register,KML||https://tinyurl.com/yy7ya4g9/VS/6151_bdg_erw.kml</t>
  </si>
  <si>
    <t>2556276.000 1114077.000</t>
  </si>
  <si>
    <t>https://map.geo.admin.ch/?zoom=13&amp;E=2556276&amp;N=1114077&amp;layers=ch.kantone.cadastralwebmap-farbe,ch.swisstopo.amtliches-strassenverzeichnis,ch.bfs.gebaeude_wohnungs_register,KML||https://tinyurl.com/yy7ya4g9/VS/6151_bdg_erw.kml</t>
  </si>
  <si>
    <t>2556034.000 1114177.000</t>
  </si>
  <si>
    <t>https://map.geo.admin.ch/?zoom=13&amp;E=2556034&amp;N=1114177&amp;layers=ch.kantone.cadastralwebmap-farbe,ch.swisstopo.amtliches-strassenverzeichnis,ch.bfs.gebaeude_wohnungs_register,KML||https://tinyurl.com/yy7ya4g9/VS/6151_bdg_erw.kml</t>
  </si>
  <si>
    <t>2556090.000 1114080.000</t>
  </si>
  <si>
    <t>https://map.geo.admin.ch/?zoom=13&amp;E=2556090&amp;N=1114080&amp;layers=ch.kantone.cadastralwebmap-farbe,ch.swisstopo.amtliches-strassenverzeichnis,ch.bfs.gebaeude_wohnungs_register,KML||https://tinyurl.com/yy7ya4g9/VS/6151_bdg_erw.kml</t>
  </si>
  <si>
    <t>2556330.000 1114645.000</t>
  </si>
  <si>
    <t>https://map.geo.admin.ch/?zoom=13&amp;E=2556330&amp;N=1114645&amp;layers=ch.kantone.cadastralwebmap-farbe,ch.swisstopo.amtliches-strassenverzeichnis,ch.bfs.gebaeude_wohnungs_register,KML||https://tinyurl.com/yy7ya4g9/VS/6151_bdg_erw.kml</t>
  </si>
  <si>
    <t>2555868.000 1113609.000</t>
  </si>
  <si>
    <t>https://map.geo.admin.ch/?zoom=13&amp;E=2555868&amp;N=1113609&amp;layers=ch.kantone.cadastralwebmap-farbe,ch.swisstopo.amtliches-strassenverzeichnis,ch.bfs.gebaeude_wohnungs_register,KML||https://tinyurl.com/yy7ya4g9/VS/6151_bdg_erw.kml</t>
  </si>
  <si>
    <t>2556231.000 1114108.000</t>
  </si>
  <si>
    <t>https://map.geo.admin.ch/?zoom=13&amp;E=2556231&amp;N=1114108&amp;layers=ch.kantone.cadastralwebmap-farbe,ch.swisstopo.amtliches-strassenverzeichnis,ch.bfs.gebaeude_wohnungs_register,KML||https://tinyurl.com/yy7ya4g9/VS/6151_bdg_erw.kml</t>
  </si>
  <si>
    <t>2560084.655 1129729.338</t>
  </si>
  <si>
    <t>https://map.geo.admin.ch/?zoom=13&amp;E=2560084.655&amp;N=1129729.338&amp;layers=ch.kantone.cadastralwebmap-farbe,ch.swisstopo.amtliches-strassenverzeichnis,ch.bfs.gebaeude_wohnungs_register,KML||https://tinyurl.com/yy7ya4g9/VS/6152_bdg_erw.kml</t>
  </si>
  <si>
    <t>2560802.354 1129050.210</t>
  </si>
  <si>
    <t>https://map.geo.admin.ch/?zoom=13&amp;E=2560802.354&amp;N=1129050.21&amp;layers=ch.kantone.cadastralwebmap-farbe,ch.swisstopo.amtliches-strassenverzeichnis,ch.bfs.gebaeude_wohnungs_register,KML||https://tinyurl.com/yy7ya4g9/VS/6152_bdg_erw.kml</t>
  </si>
  <si>
    <t>2560647.112 1128986.668</t>
  </si>
  <si>
    <t>https://map.geo.admin.ch/?zoom=13&amp;E=2560647.112&amp;N=1128986.668&amp;layers=ch.kantone.cadastralwebmap-farbe,ch.swisstopo.amtliches-strassenverzeichnis,ch.bfs.gebaeude_wohnungs_register,KML||https://tinyurl.com/yy7ya4g9/VS/6152_bdg_erw.kml</t>
  </si>
  <si>
    <t>2560940.402 1129232.457</t>
  </si>
  <si>
    <t>https://map.geo.admin.ch/?zoom=13&amp;E=2560940.402&amp;N=1129232.457&amp;layers=ch.kantone.cadastralwebmap-farbe,ch.swisstopo.amtliches-strassenverzeichnis,ch.bfs.gebaeude_wohnungs_register,KML||https://tinyurl.com/yy7ya4g9/VS/6152_bdg_erw.kml</t>
  </si>
  <si>
    <t>2560906.071 1129219.597</t>
  </si>
  <si>
    <t>https://map.geo.admin.ch/?zoom=13&amp;E=2560906.071&amp;N=1129219.597&amp;layers=ch.kantone.cadastralwebmap-farbe,ch.swisstopo.amtliches-strassenverzeichnis,ch.bfs.gebaeude_wohnungs_register,KML||https://tinyurl.com/yy7ya4g9/VS/6152_bdg_erw.kml</t>
  </si>
  <si>
    <t>2560591.918 1125373.071</t>
  </si>
  <si>
    <t>https://map.geo.admin.ch/?zoom=13&amp;E=2560591.918&amp;N=1125373.071&amp;layers=ch.kantone.cadastralwebmap-farbe,ch.swisstopo.amtliches-strassenverzeichnis,ch.bfs.gebaeude_wohnungs_register,KML||https://tinyurl.com/yy7ya4g9/VS/6152_bdg_erw.kml</t>
  </si>
  <si>
    <t>2560591.039 1125375.868</t>
  </si>
  <si>
    <t>https://map.geo.admin.ch/?zoom=13&amp;E=2560591.039&amp;N=1125375.868&amp;layers=ch.kantone.cadastralwebmap-farbe,ch.swisstopo.amtliches-strassenverzeichnis,ch.bfs.gebaeude_wohnungs_register,KML||https://tinyurl.com/yy7ya4g9/VS/6152_bdg_erw.kml</t>
  </si>
  <si>
    <t>2560973.894 1125485.752</t>
  </si>
  <si>
    <t>https://map.geo.admin.ch/?zoom=13&amp;E=2560973.894&amp;N=1125485.752&amp;layers=ch.kantone.cadastralwebmap-farbe,ch.swisstopo.amtliches-strassenverzeichnis,ch.bfs.gebaeude_wohnungs_register,KML||https://tinyurl.com/yy7ya4g9/VS/6152_bdg_erw.kml</t>
  </si>
  <si>
    <t>2560999.662 1125505.912</t>
  </si>
  <si>
    <t>https://map.geo.admin.ch/?zoom=13&amp;E=2560999.662&amp;N=1125505.912&amp;layers=ch.kantone.cadastralwebmap-farbe,ch.swisstopo.amtliches-strassenverzeichnis,ch.bfs.gebaeude_wohnungs_register,KML||https://tinyurl.com/yy7ya4g9/VS/6152_bdg_erw.kml</t>
  </si>
  <si>
    <t>2560941.241 1125533.885</t>
  </si>
  <si>
    <t>https://map.geo.admin.ch/?zoom=13&amp;E=2560941.241&amp;N=1125533.885&amp;layers=ch.kantone.cadastralwebmap-farbe,ch.swisstopo.amtliches-strassenverzeichnis,ch.bfs.gebaeude_wohnungs_register,KML||https://tinyurl.com/yy7ya4g9/VS/6152_bdg_erw.kml</t>
  </si>
  <si>
    <t>2560903.947 1125510.023</t>
  </si>
  <si>
    <t>https://map.geo.admin.ch/?zoom=13&amp;E=2560903.947&amp;N=1125510.023&amp;layers=ch.kantone.cadastralwebmap-farbe,ch.swisstopo.amtliches-strassenverzeichnis,ch.bfs.gebaeude_wohnungs_register,KML||https://tinyurl.com/yy7ya4g9/VS/6152_bdg_erw.kml</t>
  </si>
  <si>
    <t>2560336.277 1125359.466</t>
  </si>
  <si>
    <t>https://map.geo.admin.ch/?zoom=13&amp;E=2560336.277&amp;N=1125359.466&amp;layers=ch.kantone.cadastralwebmap-farbe,ch.swisstopo.amtliches-strassenverzeichnis,ch.bfs.gebaeude_wohnungs_register,KML||https://tinyurl.com/yy7ya4g9/VS/6152_bdg_erw.kml</t>
  </si>
  <si>
    <t>2560315.497 1125342.616</t>
  </si>
  <si>
    <t>https://map.geo.admin.ch/?zoom=13&amp;E=2560315.497&amp;N=1125342.616&amp;layers=ch.kantone.cadastralwebmap-farbe,ch.swisstopo.amtliches-strassenverzeichnis,ch.bfs.gebaeude_wohnungs_register,KML||https://tinyurl.com/yy7ya4g9/VS/6152_bdg_erw.kml</t>
  </si>
  <si>
    <t>2560563.501 1125283.000</t>
  </si>
  <si>
    <t>https://map.geo.admin.ch/?zoom=13&amp;E=2560563.501&amp;N=1125283&amp;layers=ch.kantone.cadastralwebmap-farbe,ch.swisstopo.amtliches-strassenverzeichnis,ch.bfs.gebaeude_wohnungs_register,KML||https://tinyurl.com/yy7ya4g9/VS/6152_bdg_erw.kml</t>
  </si>
  <si>
    <t>2560570.628 1125284.714</t>
  </si>
  <si>
    <t>https://map.geo.admin.ch/?zoom=13&amp;E=2560570.628&amp;N=1125284.714&amp;layers=ch.kantone.cadastralwebmap-farbe,ch.swisstopo.amtliches-strassenverzeichnis,ch.bfs.gebaeude_wohnungs_register,KML||https://tinyurl.com/yy7ya4g9/VS/6152_bdg_erw.kml</t>
  </si>
  <si>
    <t>2560579.447 1125349.838</t>
  </si>
  <si>
    <t>https://map.geo.admin.ch/?zoom=13&amp;E=2560579.447&amp;N=1125349.838&amp;layers=ch.kantone.cadastralwebmap-farbe,ch.swisstopo.amtliches-strassenverzeichnis,ch.bfs.gebaeude_wohnungs_register,KML||https://tinyurl.com/yy7ya4g9/VS/6152_bdg_erw.kml</t>
  </si>
  <si>
    <t>2562556.681 1124452.557</t>
  </si>
  <si>
    <t>https://map.geo.admin.ch/?zoom=13&amp;E=2562556.681&amp;N=1124452.557&amp;layers=ch.kantone.cadastralwebmap-farbe,ch.swisstopo.amtliches-strassenverzeichnis,ch.bfs.gebaeude_wohnungs_register,KML||https://tinyurl.com/yy7ya4g9/VS/6152_bdg_erw.kml</t>
  </si>
  <si>
    <t>2562542.519 1124452.525</t>
  </si>
  <si>
    <t>https://map.geo.admin.ch/?zoom=13&amp;E=2562542.519&amp;N=1124452.525&amp;layers=ch.kantone.cadastralwebmap-farbe,ch.swisstopo.amtliches-strassenverzeichnis,ch.bfs.gebaeude_wohnungs_register,KML||https://tinyurl.com/yy7ya4g9/VS/6152_bdg_erw.kml</t>
  </si>
  <si>
    <t>2562211.378 1124092.000</t>
  </si>
  <si>
    <t>https://map.geo.admin.ch/?zoom=13&amp;E=2562211.378&amp;N=1124092&amp;layers=ch.kantone.cadastralwebmap-farbe,ch.swisstopo.amtliches-strassenverzeichnis,ch.bfs.gebaeude_wohnungs_register,KML||https://tinyurl.com/yy7ya4g9/VS/6152_bdg_erw.kml</t>
  </si>
  <si>
    <t>2562045.846 1124079.468</t>
  </si>
  <si>
    <t>https://map.geo.admin.ch/?zoom=13&amp;E=2562045.846&amp;N=1124079.468&amp;layers=ch.kantone.cadastralwebmap-farbe,ch.swisstopo.amtliches-strassenverzeichnis,ch.bfs.gebaeude_wohnungs_register,KML||https://tinyurl.com/yy7ya4g9/VS/6152_bdg_erw.kml</t>
  </si>
  <si>
    <t>2562003.175 1124201.818</t>
  </si>
  <si>
    <t>https://map.geo.admin.ch/?zoom=13&amp;E=2562003.175&amp;N=1124201.818&amp;layers=ch.kantone.cadastralwebmap-farbe,ch.swisstopo.amtliches-strassenverzeichnis,ch.bfs.gebaeude_wohnungs_register,KML||https://tinyurl.com/yy7ya4g9/VS/6152_bdg_erw.kml</t>
  </si>
  <si>
    <t>2562001.837 1124202.535</t>
  </si>
  <si>
    <t>https://map.geo.admin.ch/?zoom=13&amp;E=2562001.837&amp;N=1124202.535&amp;layers=ch.kantone.cadastralwebmap-farbe,ch.swisstopo.amtliches-strassenverzeichnis,ch.bfs.gebaeude_wohnungs_register,KML||https://tinyurl.com/yy7ya4g9/VS/6152_bdg_erw.kml</t>
  </si>
  <si>
    <t>2561999.211 1124325.904</t>
  </si>
  <si>
    <t>https://map.geo.admin.ch/?zoom=13&amp;E=2561999.211&amp;N=1124325.904&amp;layers=ch.kantone.cadastralwebmap-farbe,ch.swisstopo.amtliches-strassenverzeichnis,ch.bfs.gebaeude_wohnungs_register,KML||https://tinyurl.com/yy7ya4g9/VS/6152_bdg_erw.kml</t>
  </si>
  <si>
    <t>2561864.579 1124511.637</t>
  </si>
  <si>
    <t>https://map.geo.admin.ch/?zoom=13&amp;E=2561864.579&amp;N=1124511.637&amp;layers=ch.kantone.cadastralwebmap-farbe,ch.swisstopo.amtliches-strassenverzeichnis,ch.bfs.gebaeude_wohnungs_register,KML||https://tinyurl.com/yy7ya4g9/VS/6152_bdg_erw.kml</t>
  </si>
  <si>
    <t>2562025.286 1124471.718</t>
  </si>
  <si>
    <t>https://map.geo.admin.ch/?zoom=13&amp;E=2562025.286&amp;N=1124471.718&amp;layers=ch.kantone.cadastralwebmap-farbe,ch.swisstopo.amtliches-strassenverzeichnis,ch.bfs.gebaeude_wohnungs_register,KML||https://tinyurl.com/yy7ya4g9/VS/6152_bdg_erw.kml</t>
  </si>
  <si>
    <t>2561921.510 1125018.473</t>
  </si>
  <si>
    <t>https://map.geo.admin.ch/?zoom=13&amp;E=2561921.51&amp;N=1125018.473&amp;layers=ch.kantone.cadastralwebmap-farbe,ch.swisstopo.amtliches-strassenverzeichnis,ch.bfs.gebaeude_wohnungs_register,KML||https://tinyurl.com/yy7ya4g9/VS/6152_bdg_erw.kml</t>
  </si>
  <si>
    <t>2561891.326 1124964.972</t>
  </si>
  <si>
    <t>https://map.geo.admin.ch/?zoom=13&amp;E=2561891.326&amp;N=1124964.972&amp;layers=ch.kantone.cadastralwebmap-farbe,ch.swisstopo.amtliches-strassenverzeichnis,ch.bfs.gebaeude_wohnungs_register,KML||https://tinyurl.com/yy7ya4g9/VS/6152_bdg_erw.kml</t>
  </si>
  <si>
    <t>2561921.548 1125018.771</t>
  </si>
  <si>
    <t>https://map.geo.admin.ch/?zoom=13&amp;E=2561921.548&amp;N=1125018.771&amp;layers=ch.kantone.cadastralwebmap-farbe,ch.swisstopo.amtliches-strassenverzeichnis,ch.bfs.gebaeude_wohnungs_register,KML||https://tinyurl.com/yy7ya4g9/VS/6152_bdg_erw.kml</t>
  </si>
  <si>
    <t>2562047.804 1124221.036</t>
  </si>
  <si>
    <t>https://map.geo.admin.ch/?zoom=13&amp;E=2562047.804&amp;N=1124221.036&amp;layers=ch.kantone.cadastralwebmap-farbe,ch.swisstopo.amtliches-strassenverzeichnis,ch.bfs.gebaeude_wohnungs_register,KML||https://tinyurl.com/yy7ya4g9/VS/6152_bdg_erw.kml</t>
  </si>
  <si>
    <t>2562065.000 1124363.000</t>
  </si>
  <si>
    <t>https://map.geo.admin.ch/?zoom=13&amp;E=2562065&amp;N=1124363&amp;layers=ch.kantone.cadastralwebmap-farbe,ch.swisstopo.amtliches-strassenverzeichnis,ch.bfs.gebaeude_wohnungs_register,KML||https://tinyurl.com/yy7ya4g9/VS/6152_bdg_erw.kml</t>
  </si>
  <si>
    <t>2562081.052 1124296.974</t>
  </si>
  <si>
    <t>https://map.geo.admin.ch/?zoom=13&amp;E=2562081.052&amp;N=1124296.974&amp;layers=ch.kantone.cadastralwebmap-farbe,ch.swisstopo.amtliches-strassenverzeichnis,ch.bfs.gebaeude_wohnungs_register,KML||https://tinyurl.com/yy7ya4g9/VS/6152_bdg_erw.kml</t>
  </si>
  <si>
    <t>2562081.689 1124376.838</t>
  </si>
  <si>
    <t>https://map.geo.admin.ch/?zoom=13&amp;E=2562081.689&amp;N=1124376.838&amp;layers=ch.kantone.cadastralwebmap-farbe,ch.swisstopo.amtliches-strassenverzeichnis,ch.bfs.gebaeude_wohnungs_register,KML||https://tinyurl.com/yy7ya4g9/VS/6152_bdg_erw.kml</t>
  </si>
  <si>
    <t>2562253.253 1124259.173</t>
  </si>
  <si>
    <t>https://map.geo.admin.ch/?zoom=13&amp;E=2562253.253&amp;N=1124259.173&amp;layers=ch.kantone.cadastralwebmap-farbe,ch.swisstopo.amtliches-strassenverzeichnis,ch.bfs.gebaeude_wohnungs_register,KML||https://tinyurl.com/yy7ya4g9/VS/6152_bdg_erw.kml</t>
  </si>
  <si>
    <t>2562047.337 1124215.202</t>
  </si>
  <si>
    <t>https://map.geo.admin.ch/?zoom=13&amp;E=2562047.337&amp;N=1124215.202&amp;layers=ch.kantone.cadastralwebmap-farbe,ch.swisstopo.amtliches-strassenverzeichnis,ch.bfs.gebaeude_wohnungs_register,KML||https://tinyurl.com/yy7ya4g9/VS/6152_bdg_erw.kml</t>
  </si>
  <si>
    <t>2562300.529 1125031.809</t>
  </si>
  <si>
    <t>https://map.geo.admin.ch/?zoom=13&amp;E=2562300.529&amp;N=1125031.809&amp;layers=ch.kantone.cadastralwebmap-farbe,ch.swisstopo.amtliches-strassenverzeichnis,ch.bfs.gebaeude_wohnungs_register,KML||https://tinyurl.com/yy7ya4g9/VS/6152_bdg_erw.kml</t>
  </si>
  <si>
    <t>2562273.053 1125026.348</t>
  </si>
  <si>
    <t>https://map.geo.admin.ch/?zoom=13&amp;E=2562273.053&amp;N=1125026.348&amp;layers=ch.kantone.cadastralwebmap-farbe,ch.swisstopo.amtliches-strassenverzeichnis,ch.bfs.gebaeude_wohnungs_register,KML||https://tinyurl.com/yy7ya4g9/VS/6152_bdg_erw.kml</t>
  </si>
  <si>
    <t>2562279.742 1124838.251</t>
  </si>
  <si>
    <t>https://map.geo.admin.ch/?zoom=13&amp;E=2562279.742&amp;N=1124838.251&amp;layers=ch.kantone.cadastralwebmap-farbe,ch.swisstopo.amtliches-strassenverzeichnis,ch.bfs.gebaeude_wohnungs_register,KML||https://tinyurl.com/yy7ya4g9/VS/6152_bdg_erw.kml</t>
  </si>
  <si>
    <t>2562329.541 1124848.476</t>
  </si>
  <si>
    <t>https://map.geo.admin.ch/?zoom=13&amp;E=2562329.541&amp;N=1124848.476&amp;layers=ch.kantone.cadastralwebmap-farbe,ch.swisstopo.amtliches-strassenverzeichnis,ch.bfs.gebaeude_wohnungs_register,KML||https://tinyurl.com/yy7ya4g9/VS/6152_bdg_erw.kml</t>
  </si>
  <si>
    <t>2562252.128 1124811.000</t>
  </si>
  <si>
    <t>https://map.geo.admin.ch/?zoom=13&amp;E=2562252.128&amp;N=1124811&amp;layers=ch.kantone.cadastralwebmap-farbe,ch.swisstopo.amtliches-strassenverzeichnis,ch.bfs.gebaeude_wohnungs_register,KML||https://tinyurl.com/yy7ya4g9/VS/6152_bdg_erw.kml</t>
  </si>
  <si>
    <t>2562328.592 1124825.829</t>
  </si>
  <si>
    <t>https://map.geo.admin.ch/?zoom=13&amp;E=2562328.592&amp;N=1124825.829&amp;layers=ch.kantone.cadastralwebmap-farbe,ch.swisstopo.amtliches-strassenverzeichnis,ch.bfs.gebaeude_wohnungs_register,KML||https://tinyurl.com/yy7ya4g9/VS/6152_bdg_erw.kml</t>
  </si>
  <si>
    <t>2562317.870 1125462.797</t>
  </si>
  <si>
    <t>https://map.geo.admin.ch/?zoom=13&amp;E=2562317.87&amp;N=1125462.797&amp;layers=ch.kantone.cadastralwebmap-farbe,ch.swisstopo.amtliches-strassenverzeichnis,ch.bfs.gebaeude_wohnungs_register,KML||https://tinyurl.com/yy7ya4g9/VS/6152_bdg_erw.kml</t>
  </si>
  <si>
    <t>2562021.840 1125387.706</t>
  </si>
  <si>
    <t>https://map.geo.admin.ch/?zoom=13&amp;E=2562021.84&amp;N=1125387.706&amp;layers=ch.kantone.cadastralwebmap-farbe,ch.swisstopo.amtliches-strassenverzeichnis,ch.bfs.gebaeude_wohnungs_register,KML||https://tinyurl.com/yy7ya4g9/VS/6152_bdg_erw.kml</t>
  </si>
  <si>
    <t>2562052.633 1125415.675</t>
  </si>
  <si>
    <t>https://map.geo.admin.ch/?zoom=13&amp;E=2562052.633&amp;N=1125415.675&amp;layers=ch.kantone.cadastralwebmap-farbe,ch.swisstopo.amtliches-strassenverzeichnis,ch.bfs.gebaeude_wohnungs_register,KML||https://tinyurl.com/yy7ya4g9/VS/6152_bdg_erw.kml</t>
  </si>
  <si>
    <t>2562278.531 1124816.417</t>
  </si>
  <si>
    <t>https://map.geo.admin.ch/?zoom=13&amp;E=2562278.531&amp;N=1124816.417&amp;layers=ch.kantone.cadastralwebmap-farbe,ch.swisstopo.amtliches-strassenverzeichnis,ch.bfs.gebaeude_wohnungs_register,KML||https://tinyurl.com/yy7ya4g9/VS/6152_bdg_erw.kml</t>
  </si>
  <si>
    <t>2561861.490 1125032.858</t>
  </si>
  <si>
    <t>https://map.geo.admin.ch/?zoom=13&amp;E=2561861.49&amp;N=1125032.858&amp;layers=ch.kantone.cadastralwebmap-farbe,ch.swisstopo.amtliches-strassenverzeichnis,ch.bfs.gebaeude_wohnungs_register,KML||https://tinyurl.com/yy7ya4g9/VS/6152_bdg_erw.kml</t>
  </si>
  <si>
    <t>2561072.683 1124995.032</t>
  </si>
  <si>
    <t>https://map.geo.admin.ch/?zoom=13&amp;E=2561072.683&amp;N=1124995.032&amp;layers=ch.kantone.cadastralwebmap-farbe,ch.swisstopo.amtliches-strassenverzeichnis,ch.bfs.gebaeude_wohnungs_register,KML||https://tinyurl.com/yy7ya4g9/VS/6152_bdg_erw.kml</t>
  </si>
  <si>
    <t>2560726.503 1124990.979</t>
  </si>
  <si>
    <t>https://map.geo.admin.ch/?zoom=13&amp;E=2560726.503&amp;N=1124990.979&amp;layers=ch.kantone.cadastralwebmap-farbe,ch.swisstopo.amtliches-strassenverzeichnis,ch.bfs.gebaeude_wohnungs_register,KML||https://tinyurl.com/yy7ya4g9/VS/6152_bdg_erw.kml</t>
  </si>
  <si>
    <t>2560707.397 1124948.190</t>
  </si>
  <si>
    <t>https://map.geo.admin.ch/?zoom=13&amp;E=2560707.397&amp;N=1124948.19&amp;layers=ch.kantone.cadastralwebmap-farbe,ch.swisstopo.amtliches-strassenverzeichnis,ch.bfs.gebaeude_wohnungs_register,KML||https://tinyurl.com/yy7ya4g9/VS/6152_bdg_erw.kml</t>
  </si>
  <si>
    <t>2560705.468 1124947.079</t>
  </si>
  <si>
    <t>https://map.geo.admin.ch/?zoom=13&amp;E=2560705.468&amp;N=1124947.079&amp;layers=ch.kantone.cadastralwebmap-farbe,ch.swisstopo.amtliches-strassenverzeichnis,ch.bfs.gebaeude_wohnungs_register,KML||https://tinyurl.com/yy7ya4g9/VS/6152_bdg_erw.kml</t>
  </si>
  <si>
    <t>2560678.118 1124972.170</t>
  </si>
  <si>
    <t>https://map.geo.admin.ch/?zoom=13&amp;E=2560678.118&amp;N=1124972.17&amp;layers=ch.kantone.cadastralwebmap-farbe,ch.swisstopo.amtliches-strassenverzeichnis,ch.bfs.gebaeude_wohnungs_register,KML||https://tinyurl.com/yy7ya4g9/VS/6152_bdg_erw.kml</t>
  </si>
  <si>
    <t>2561007.619 1124983.755</t>
  </si>
  <si>
    <t>https://map.geo.admin.ch/?zoom=13&amp;E=2561007.619&amp;N=1124983.755&amp;layers=ch.kantone.cadastralwebmap-farbe,ch.swisstopo.amtliches-strassenverzeichnis,ch.bfs.gebaeude_wohnungs_register,KML||https://tinyurl.com/yy7ya4g9/VS/6152_bdg_erw.kml</t>
  </si>
  <si>
    <t>2560676.661 1124972.915</t>
  </si>
  <si>
    <t>https://map.geo.admin.ch/?zoom=13&amp;E=2560676.661&amp;N=1124972.915&amp;layers=ch.kantone.cadastralwebmap-farbe,ch.swisstopo.amtliches-strassenverzeichnis,ch.bfs.gebaeude_wohnungs_register,KML||https://tinyurl.com/yy7ya4g9/VS/6152_bdg_erw.kml</t>
  </si>
  <si>
    <t>2561026.125 1124959.131</t>
  </si>
  <si>
    <t>https://map.geo.admin.ch/?zoom=13&amp;E=2561026.125&amp;N=1124959.131&amp;layers=ch.kantone.cadastralwebmap-farbe,ch.swisstopo.amtliches-strassenverzeichnis,ch.bfs.gebaeude_wohnungs_register,KML||https://tinyurl.com/yy7ya4g9/VS/6152_bdg_erw.kml</t>
  </si>
  <si>
    <t>2560898.436 1124914.519</t>
  </si>
  <si>
    <t>https://map.geo.admin.ch/?zoom=13&amp;E=2560898.436&amp;N=1124914.519&amp;layers=ch.kantone.cadastralwebmap-farbe,ch.swisstopo.amtliches-strassenverzeichnis,ch.bfs.gebaeude_wohnungs_register,KML||https://tinyurl.com/yy7ya4g9/VS/6152_bdg_erw.kml</t>
  </si>
  <si>
    <t>2560524.550 1125466.839</t>
  </si>
  <si>
    <t>https://map.geo.admin.ch/?zoom=13&amp;E=2560524.55&amp;N=1125466.839&amp;layers=ch.kantone.cadastralwebmap-farbe,ch.swisstopo.amtliches-strassenverzeichnis,ch.bfs.gebaeude_wohnungs_register,KML||https://tinyurl.com/yy7ya4g9/VS/6152_bdg_erw.kml</t>
  </si>
  <si>
    <t>2560481.919 1125336.013</t>
  </si>
  <si>
    <t>https://map.geo.admin.ch/?zoom=13&amp;E=2560481.919&amp;N=1125336.013&amp;layers=ch.kantone.cadastralwebmap-farbe,ch.swisstopo.amtliches-strassenverzeichnis,ch.bfs.gebaeude_wohnungs_register,KML||https://tinyurl.com/yy7ya4g9/VS/6152_bdg_erw.kml</t>
  </si>
  <si>
    <t>2562339.716 1124131.726</t>
  </si>
  <si>
    <t>https://map.geo.admin.ch/?zoom=13&amp;E=2562339.716&amp;N=1124131.726&amp;layers=ch.kantone.cadastralwebmap-farbe,ch.swisstopo.amtliches-strassenverzeichnis,ch.bfs.gebaeude_wohnungs_register,KML||https://tinyurl.com/yy7ya4g9/VS/6152_bdg_erw.kml</t>
  </si>
  <si>
    <t>2562340.181 1124132.241</t>
  </si>
  <si>
    <t>https://map.geo.admin.ch/?zoom=13&amp;E=2562340.181&amp;N=1124132.241&amp;layers=ch.kantone.cadastralwebmap-farbe,ch.swisstopo.amtliches-strassenverzeichnis,ch.bfs.gebaeude_wohnungs_register,KML||https://tinyurl.com/yy7ya4g9/VS/6152_bdg_erw.kml</t>
  </si>
  <si>
    <t>2562398.436 1124148.632</t>
  </si>
  <si>
    <t>https://map.geo.admin.ch/?zoom=13&amp;E=2562398.436&amp;N=1124148.632&amp;layers=ch.kantone.cadastralwebmap-farbe,ch.swisstopo.amtliches-strassenverzeichnis,ch.bfs.gebaeude_wohnungs_register,KML||https://tinyurl.com/yy7ya4g9/VS/6152_bdg_erw.kml</t>
  </si>
  <si>
    <t>2562398.828 1124148.387</t>
  </si>
  <si>
    <t>https://map.geo.admin.ch/?zoom=13&amp;E=2562398.828&amp;N=1124148.387&amp;layers=ch.kantone.cadastralwebmap-farbe,ch.swisstopo.amtliches-strassenverzeichnis,ch.bfs.gebaeude_wohnungs_register,KML||https://tinyurl.com/yy7ya4g9/VS/6152_bdg_erw.kml</t>
  </si>
  <si>
    <t>2560274.456 1128023.214</t>
  </si>
  <si>
    <t>https://map.geo.admin.ch/?zoom=13&amp;E=2560274.456&amp;N=1128023.214&amp;layers=ch.kantone.cadastralwebmap-farbe,ch.swisstopo.amtliches-strassenverzeichnis,ch.bfs.gebaeude_wohnungs_register,KML||https://tinyurl.com/yy7ya4g9/VS/6152_bdg_erw.kml</t>
  </si>
  <si>
    <t>2560270.456 1128036.214</t>
  </si>
  <si>
    <t>https://map.geo.admin.ch/?zoom=13&amp;E=2560270.456&amp;N=1128036.214&amp;layers=ch.kantone.cadastralwebmap-farbe,ch.swisstopo.amtliches-strassenverzeichnis,ch.bfs.gebaeude_wohnungs_register,KML||https://tinyurl.com/yy7ya4g9/VS/6152_bdg_erw.kml</t>
  </si>
  <si>
    <t>2561589.000 1126072.000</t>
  </si>
  <si>
    <t>https://map.geo.admin.ch/?zoom=13&amp;E=2561589&amp;N=1126072&amp;layers=ch.kantone.cadastralwebmap-farbe,ch.swisstopo.amtliches-strassenverzeichnis,ch.bfs.gebaeude_wohnungs_register,KML||https://tinyurl.com/yy7ya4g9/VS/6152_bdg_erw.kml</t>
  </si>
  <si>
    <t>2559726.550 1126218.442</t>
  </si>
  <si>
    <t>https://map.geo.admin.ch/?zoom=13&amp;E=2559726.55&amp;N=1126218.442&amp;layers=ch.kantone.cadastralwebmap-farbe,ch.swisstopo.amtliches-strassenverzeichnis,ch.bfs.gebaeude_wohnungs_register,KML||https://tinyurl.com/yy7ya4g9/VS/6152_bdg_erw.kml</t>
  </si>
  <si>
    <t>2561601.000 1126164.000</t>
  </si>
  <si>
    <t>https://map.geo.admin.ch/?zoom=13&amp;E=2561601&amp;N=1126164&amp;layers=ch.kantone.cadastralwebmap-farbe,ch.swisstopo.amtliches-strassenverzeichnis,ch.bfs.gebaeude_wohnungs_register,KML||https://tinyurl.com/yy7ya4g9/VS/6152_bdg_erw.kml</t>
  </si>
  <si>
    <t>2561669.999 1126027.316</t>
  </si>
  <si>
    <t>https://map.geo.admin.ch/?zoom=13&amp;E=2561669.999&amp;N=1126027.316&amp;layers=ch.kantone.cadastralwebmap-farbe,ch.swisstopo.amtliches-strassenverzeichnis,ch.bfs.gebaeude_wohnungs_register,KML||https://tinyurl.com/yy7ya4g9/VS/6152_bdg_erw.kml</t>
  </si>
  <si>
    <t>2561971.430 1124390.105</t>
  </si>
  <si>
    <t>https://map.geo.admin.ch/?zoom=13&amp;E=2561971.43&amp;N=1124390.105&amp;layers=ch.kantone.cadastralwebmap-farbe,ch.swisstopo.amtliches-strassenverzeichnis,ch.bfs.gebaeude_wohnungs_register,KML||https://tinyurl.com/yy7ya4g9/VS/6152_bdg_erw.kml</t>
  </si>
  <si>
    <t>2562835.603 1123868.778</t>
  </si>
  <si>
    <t>https://map.geo.admin.ch/?zoom=13&amp;E=2562835.603&amp;N=1123868.778&amp;layers=ch.kantone.cadastralwebmap-farbe,ch.swisstopo.amtliches-strassenverzeichnis,ch.bfs.gebaeude_wohnungs_register,KML||https://tinyurl.com/yy7ya4g9/VS/6152_bdg_erw.kml</t>
  </si>
  <si>
    <t>2560740.184 1124957.474</t>
  </si>
  <si>
    <t>https://map.geo.admin.ch/?zoom=13&amp;E=2560740.184&amp;N=1124957.474&amp;layers=ch.kantone.cadastralwebmap-farbe,ch.swisstopo.amtliches-strassenverzeichnis,ch.bfs.gebaeude_wohnungs_register,KML||https://tinyurl.com/yy7ya4g9/VS/6152_bdg_erw.kml</t>
  </si>
  <si>
    <t>2560689.000 1129094.000</t>
  </si>
  <si>
    <t>https://map.geo.admin.ch/?zoom=13&amp;E=2560689&amp;N=1129094&amp;layers=ch.kantone.cadastralwebmap-farbe,ch.swisstopo.amtliches-strassenverzeichnis,ch.bfs.gebaeude_wohnungs_register,KML||https://tinyurl.com/yy7ya4g9/VS/6152_bdg_erw.kml</t>
  </si>
  <si>
    <t>2560266.218 1125396.063</t>
  </si>
  <si>
    <t>https://map.geo.admin.ch/?zoom=13&amp;E=2560266.218&amp;N=1125396.063&amp;layers=ch.kantone.cadastralwebmap-farbe,ch.swisstopo.amtliches-strassenverzeichnis,ch.bfs.gebaeude_wohnungs_register,KML||https://tinyurl.com/yy7ya4g9/VS/6152_bdg_erw.kml</t>
  </si>
  <si>
    <t>2561901.531 1124555.662</t>
  </si>
  <si>
    <t>https://map.geo.admin.ch/?zoom=13&amp;E=2561901.531&amp;N=1124555.662&amp;layers=ch.kantone.cadastralwebmap-farbe,ch.swisstopo.amtliches-strassenverzeichnis,ch.bfs.gebaeude_wohnungs_register,KML||https://tinyurl.com/yy7ya4g9/VS/6152_bdg_erw.kml</t>
  </si>
  <si>
    <t>2561850.000 1124560.000</t>
  </si>
  <si>
    <t>https://map.geo.admin.ch/?zoom=13&amp;E=2561850&amp;N=1124560&amp;layers=ch.kantone.cadastralwebmap-farbe,ch.swisstopo.amtliches-strassenverzeichnis,ch.bfs.gebaeude_wohnungs_register,KML||https://tinyurl.com/yy7ya4g9/VS/6152_bdg_erw.kml</t>
  </si>
  <si>
    <t>2562063.367 1124558.042</t>
  </si>
  <si>
    <t>https://map.geo.admin.ch/?zoom=13&amp;E=2562063.367&amp;N=1124558.042&amp;layers=ch.kantone.cadastralwebmap-farbe,ch.swisstopo.amtliches-strassenverzeichnis,ch.bfs.gebaeude_wohnungs_register,KML||https://tinyurl.com/yy7ya4g9/VS/6152_bdg_erw.kml</t>
  </si>
  <si>
    <t>2561691.668 1125760.447</t>
  </si>
  <si>
    <t>https://map.geo.admin.ch/?zoom=13&amp;E=2561691.668&amp;N=1125760.447&amp;layers=ch.kantone.cadastralwebmap-farbe,ch.swisstopo.amtliches-strassenverzeichnis,ch.bfs.gebaeude_wohnungs_register,KML||https://tinyurl.com/yy7ya4g9/VS/6152_bdg_erw.kml</t>
  </si>
  <si>
    <t>2560767.665 1129030.476</t>
  </si>
  <si>
    <t>https://map.geo.admin.ch/?zoom=13&amp;E=2560767.665&amp;N=1129030.476&amp;layers=ch.kantone.cadastralwebmap-farbe,ch.swisstopo.amtliches-strassenverzeichnis,ch.bfs.gebaeude_wohnungs_register,KML||https://tinyurl.com/yy7ya4g9/VS/6152_bdg_erw.kml</t>
  </si>
  <si>
    <t>2561153.618 1125203.334</t>
  </si>
  <si>
    <t>https://map.geo.admin.ch/?zoom=13&amp;E=2561153.618&amp;N=1125203.334&amp;layers=ch.kantone.cadastralwebmap-farbe,ch.swisstopo.amtliches-strassenverzeichnis,ch.bfs.gebaeude_wohnungs_register,KML||https://tinyurl.com/yy7ya4g9/VS/6152_bdg_erw.kml</t>
  </si>
  <si>
    <t>2561541.935 1124960.770</t>
  </si>
  <si>
    <t>https://map.geo.admin.ch/?zoom=13&amp;E=2561541.935&amp;N=1124960.77&amp;layers=ch.kantone.cadastralwebmap-farbe,ch.swisstopo.amtliches-strassenverzeichnis,ch.bfs.gebaeude_wohnungs_register,KML||https://tinyurl.com/yy7ya4g9/VS/6152_bdg_erw.kml</t>
  </si>
  <si>
    <t>2561573.771 1124987.513</t>
  </si>
  <si>
    <t>https://map.geo.admin.ch/?zoom=13&amp;E=2561573.771&amp;N=1124987.513&amp;layers=ch.kantone.cadastralwebmap-farbe,ch.swisstopo.amtliches-strassenverzeichnis,ch.bfs.gebaeude_wohnungs_register,KML||https://tinyurl.com/yy7ya4g9/VS/6152_bdg_erw.kml</t>
  </si>
  <si>
    <t>2560614.947 1129059.675</t>
  </si>
  <si>
    <t>https://map.geo.admin.ch/?zoom=13&amp;E=2560614.947&amp;N=1129059.675&amp;layers=ch.kantone.cadastralwebmap-farbe,ch.swisstopo.amtliches-strassenverzeichnis,ch.bfs.gebaeude_wohnungs_register,KML||https://tinyurl.com/yy7ya4g9/VS/6152_bdg_erw.kml</t>
  </si>
  <si>
    <t>2560602.731 1129051.914</t>
  </si>
  <si>
    <t>https://map.geo.admin.ch/?zoom=13&amp;E=2560602.731&amp;N=1129051.914&amp;layers=ch.kantone.cadastralwebmap-farbe,ch.swisstopo.amtliches-strassenverzeichnis,ch.bfs.gebaeude_wohnungs_register,KML||https://tinyurl.com/yy7ya4g9/VS/6152_bdg_erw.kml</t>
  </si>
  <si>
    <t>2561111.919 1125017.663</t>
  </si>
  <si>
    <t>https://map.geo.admin.ch/?zoom=13&amp;E=2561111.919&amp;N=1125017.663&amp;layers=ch.kantone.cadastralwebmap-farbe,ch.swisstopo.amtliches-strassenverzeichnis,ch.bfs.gebaeude_wohnungs_register,KML||https://tinyurl.com/yy7ya4g9/VS/6152_bdg_erw.kml</t>
  </si>
  <si>
    <t>2560681.404 1128970.501</t>
  </si>
  <si>
    <t>https://map.geo.admin.ch/?zoom=13&amp;E=2560681.404&amp;N=1128970.501&amp;layers=ch.kantone.cadastralwebmap-farbe,ch.swisstopo.amtliches-strassenverzeichnis,ch.bfs.gebaeude_wohnungs_register,KML||https://tinyurl.com/yy7ya4g9/VS/6152_bdg_erw.kml</t>
  </si>
  <si>
    <t>2560731.604 1129023.669</t>
  </si>
  <si>
    <t>https://map.geo.admin.ch/?zoom=13&amp;E=2560731.604&amp;N=1129023.669&amp;layers=ch.kantone.cadastralwebmap-farbe,ch.swisstopo.amtliches-strassenverzeichnis,ch.bfs.gebaeude_wohnungs_register,KML||https://tinyurl.com/yy7ya4g9/VS/6152_bdg_erw.kml</t>
  </si>
  <si>
    <t>2560731.660 1129023.481</t>
  </si>
  <si>
    <t>https://map.geo.admin.ch/?zoom=13&amp;E=2560731.66&amp;N=1129023.481&amp;layers=ch.kantone.cadastralwebmap-farbe,ch.swisstopo.amtliches-strassenverzeichnis,ch.bfs.gebaeude_wohnungs_register,KML||https://tinyurl.com/yy7ya4g9/VS/6152_bdg_erw.kml</t>
  </si>
  <si>
    <t>2560713.379 1129015.298</t>
  </si>
  <si>
    <t>https://map.geo.admin.ch/?zoom=13&amp;E=2560713.379&amp;N=1129015.298&amp;layers=ch.kantone.cadastralwebmap-farbe,ch.swisstopo.amtliches-strassenverzeichnis,ch.bfs.gebaeude_wohnungs_register,KML||https://tinyurl.com/yy7ya4g9/VS/6152_bdg_erw.kml</t>
  </si>
  <si>
    <t>2560711.380 1129015.110</t>
  </si>
  <si>
    <t>https://map.geo.admin.ch/?zoom=13&amp;E=2560711.38&amp;N=1129015.11&amp;layers=ch.kantone.cadastralwebmap-farbe,ch.swisstopo.amtliches-strassenverzeichnis,ch.bfs.gebaeude_wohnungs_register,KML||https://tinyurl.com/yy7ya4g9/VS/6152_bdg_erw.kml</t>
  </si>
  <si>
    <t>2560971.517 1125361.697</t>
  </si>
  <si>
    <t>https://map.geo.admin.ch/?zoom=13&amp;E=2560971.517&amp;N=1125361.697&amp;layers=ch.kantone.cadastralwebmap-farbe,ch.swisstopo.amtliches-strassenverzeichnis,ch.bfs.gebaeude_wohnungs_register,KML||https://tinyurl.com/yy7ya4g9/VS/6152_bdg_erw.kml</t>
  </si>
  <si>
    <t>2562233.129 1124418.393</t>
  </si>
  <si>
    <t>https://map.geo.admin.ch/?zoom=13&amp;E=2562233.129&amp;N=1124418.393&amp;layers=ch.kantone.cadastralwebmap-farbe,ch.swisstopo.amtliches-strassenverzeichnis,ch.bfs.gebaeude_wohnungs_register,KML||https://tinyurl.com/yy7ya4g9/VS/6152_bdg_erw.kml</t>
  </si>
  <si>
    <t>2562211.653 1124353.137</t>
  </si>
  <si>
    <t>https://map.geo.admin.ch/?zoom=13&amp;E=2562211.653&amp;N=1124353.137&amp;layers=ch.kantone.cadastralwebmap-farbe,ch.swisstopo.amtliches-strassenverzeichnis,ch.bfs.gebaeude_wohnungs_register,KML||https://tinyurl.com/yy7ya4g9/VS/6152_bdg_erw.kml</t>
  </si>
  <si>
    <t>2560963.349 1125556.936</t>
  </si>
  <si>
    <t>https://map.geo.admin.ch/?zoom=13&amp;E=2560963.349&amp;N=1125556.936&amp;layers=ch.kantone.cadastralwebmap-farbe,ch.swisstopo.amtliches-strassenverzeichnis,ch.bfs.gebaeude_wohnungs_register,KML||https://tinyurl.com/yy7ya4g9/VS/6152_bdg_erw.kml</t>
  </si>
  <si>
    <t>2562117.438 1124436.468</t>
  </si>
  <si>
    <t>https://map.geo.admin.ch/?zoom=13&amp;E=2562117.438&amp;N=1124436.468&amp;layers=ch.kantone.cadastralwebmap-farbe,ch.swisstopo.amtliches-strassenverzeichnis,ch.bfs.gebaeude_wohnungs_register,KML||https://tinyurl.com/yy7ya4g9/VS/6152_bdg_erw.kml</t>
  </si>
  <si>
    <t>2561174.903 1125187.907</t>
  </si>
  <si>
    <t>https://map.geo.admin.ch/?zoom=13&amp;E=2561174.903&amp;N=1125187.907&amp;layers=ch.kantone.cadastralwebmap-farbe,ch.swisstopo.amtliches-strassenverzeichnis,ch.bfs.gebaeude_wohnungs_register,KML||https://tinyurl.com/yy7ya4g9/VS/6152_bdg_erw.kml</t>
  </si>
  <si>
    <t>2561720.264 1125120.691</t>
  </si>
  <si>
    <t>https://map.geo.admin.ch/?zoom=13&amp;E=2561720.264&amp;N=1125120.691&amp;layers=ch.kantone.cadastralwebmap-farbe,ch.swisstopo.amtliches-strassenverzeichnis,ch.bfs.gebaeude_wohnungs_register,KML||https://tinyurl.com/yy7ya4g9/VS/6152_bdg_erw.kml</t>
  </si>
  <si>
    <t>2561698.861 1125156.675</t>
  </si>
  <si>
    <t>https://map.geo.admin.ch/?zoom=13&amp;E=2561698.861&amp;N=1125156.675&amp;layers=ch.kantone.cadastralwebmap-farbe,ch.swisstopo.amtliches-strassenverzeichnis,ch.bfs.gebaeude_wohnungs_register,KML||https://tinyurl.com/yy7ya4g9/VS/6152_bdg_erw.kml</t>
  </si>
  <si>
    <t>2561652.688 1125121.211</t>
  </si>
  <si>
    <t>https://map.geo.admin.ch/?zoom=13&amp;E=2561652.688&amp;N=1125121.211&amp;layers=ch.kantone.cadastralwebmap-farbe,ch.swisstopo.amtliches-strassenverzeichnis,ch.bfs.gebaeude_wohnungs_register,KML||https://tinyurl.com/yy7ya4g9/VS/6152_bdg_erw.kml</t>
  </si>
  <si>
    <t>2560768.255 1129030.578</t>
  </si>
  <si>
    <t>https://map.geo.admin.ch/?zoom=13&amp;E=2560768.255&amp;N=1129030.578&amp;layers=ch.kantone.cadastralwebmap-farbe,ch.swisstopo.amtliches-strassenverzeichnis,ch.bfs.gebaeude_wohnungs_register,KML||https://tinyurl.com/yy7ya4g9/VS/6152_bdg_erw.kml</t>
  </si>
  <si>
    <t>2561931.003 1125106.556</t>
  </si>
  <si>
    <t>https://map.geo.admin.ch/?zoom=13&amp;E=2561931.003&amp;N=1125106.556&amp;layers=ch.kantone.cadastralwebmap-farbe,ch.swisstopo.amtliches-strassenverzeichnis,ch.bfs.gebaeude_wohnungs_register,KML||https://tinyurl.com/yy7ya4g9/VS/6152_bdg_erw.kml</t>
  </si>
  <si>
    <t>2562219.003 1124822.618</t>
  </si>
  <si>
    <t>https://map.geo.admin.ch/?zoom=13&amp;E=2562219.003&amp;N=1124822.618&amp;layers=ch.kantone.cadastralwebmap-farbe,ch.swisstopo.amtliches-strassenverzeichnis,ch.bfs.gebaeude_wohnungs_register,KML||https://tinyurl.com/yy7ya4g9/VS/6152_bdg_erw.kml</t>
  </si>
  <si>
    <t>2560538.334 1125476.287</t>
  </si>
  <si>
    <t>https://map.geo.admin.ch/?zoom=13&amp;E=2560538.334&amp;N=1125476.287&amp;layers=ch.kantone.cadastralwebmap-farbe,ch.swisstopo.amtliches-strassenverzeichnis,ch.bfs.gebaeude_wohnungs_register,KML||https://tinyurl.com/yy7ya4g9/VS/6152_bdg_erw.kml</t>
  </si>
  <si>
    <t>2561072.430 1124996.855</t>
  </si>
  <si>
    <t>https://map.geo.admin.ch/?zoom=13&amp;E=2561072.43&amp;N=1124996.855&amp;layers=ch.kantone.cadastralwebmap-farbe,ch.swisstopo.amtliches-strassenverzeichnis,ch.bfs.gebaeude_wohnungs_register,KML||https://tinyurl.com/yy7ya4g9/VS/6152_bdg_erw.kml</t>
  </si>
  <si>
    <t>2561879.066 1124468.715</t>
  </si>
  <si>
    <t>https://map.geo.admin.ch/?zoom=13&amp;E=2561879.066&amp;N=1124468.715&amp;layers=ch.kantone.cadastralwebmap-farbe,ch.swisstopo.amtliches-strassenverzeichnis,ch.bfs.gebaeude_wohnungs_register,KML||https://tinyurl.com/yy7ya4g9/VS/6152_bdg_erw.kml</t>
  </si>
  <si>
    <t>2561842.371 1124849.194</t>
  </si>
  <si>
    <t>https://map.geo.admin.ch/?zoom=13&amp;E=2561842.371&amp;N=1124849.194&amp;layers=ch.kantone.cadastralwebmap-farbe,ch.swisstopo.amtliches-strassenverzeichnis,ch.bfs.gebaeude_wohnungs_register,KML||https://tinyurl.com/yy7ya4g9/VS/6152_bdg_erw.kml</t>
  </si>
  <si>
    <t>2560809.050 1129053.480</t>
  </si>
  <si>
    <t>https://map.geo.admin.ch/?zoom=13&amp;E=2560809.05&amp;N=1129053.48&amp;layers=ch.kantone.cadastralwebmap-farbe,ch.swisstopo.amtliches-strassenverzeichnis,ch.bfs.gebaeude_wohnungs_register,KML||https://tinyurl.com/yy7ya4g9/VS/6152_bdg_erw.kml</t>
  </si>
  <si>
    <t>2561608.735 1125083.156</t>
  </si>
  <si>
    <t>https://map.geo.admin.ch/?zoom=13&amp;E=2561608.735&amp;N=1125083.156&amp;layers=ch.kantone.cadastralwebmap-farbe,ch.swisstopo.amtliches-strassenverzeichnis,ch.bfs.gebaeude_wohnungs_register,KML||https://tinyurl.com/yy7ya4g9/VS/6152_bdg_erw.kml</t>
  </si>
  <si>
    <t>2561639.062 1125053.768</t>
  </si>
  <si>
    <t>https://map.geo.admin.ch/?zoom=13&amp;E=2561639.062&amp;N=1125053.768&amp;layers=ch.kantone.cadastralwebmap-farbe,ch.swisstopo.amtliches-strassenverzeichnis,ch.bfs.gebaeude_wohnungs_register,KML||https://tinyurl.com/yy7ya4g9/VS/6152_bdg_erw.kml</t>
  </si>
  <si>
    <t>2561330.830 1125309.400</t>
  </si>
  <si>
    <t>https://map.geo.admin.ch/?zoom=13&amp;E=2561330.83&amp;N=1125309.4&amp;layers=ch.kantone.cadastralwebmap-farbe,ch.swisstopo.amtliches-strassenverzeichnis,ch.bfs.gebaeude_wohnungs_register,KML||https://tinyurl.com/yy7ya4g9/VS/6152_bdg_erw.kml</t>
  </si>
  <si>
    <t>2561247.000 1126806.000</t>
  </si>
  <si>
    <t>https://map.geo.admin.ch/?zoom=13&amp;E=2561247&amp;N=1126806&amp;layers=ch.kantone.cadastralwebmap-farbe,ch.swisstopo.amtliches-strassenverzeichnis,ch.bfs.gebaeude_wohnungs_register,KML||https://tinyurl.com/yy7ya4g9/VS/6152_bdg_erw.kml</t>
  </si>
  <si>
    <t>2561237.000 1126800.000</t>
  </si>
  <si>
    <t>https://map.geo.admin.ch/?zoom=13&amp;E=2561237&amp;N=1126800&amp;layers=ch.kantone.cadastralwebmap-farbe,ch.swisstopo.amtliches-strassenverzeichnis,ch.bfs.gebaeude_wohnungs_register,KML||https://tinyurl.com/yy7ya4g9/VS/6152_bdg_erw.kml</t>
  </si>
  <si>
    <t>2561226.000 1126796.000</t>
  </si>
  <si>
    <t>https://map.geo.admin.ch/?zoom=13&amp;E=2561226&amp;N=1126796&amp;layers=ch.kantone.cadastralwebmap-farbe,ch.swisstopo.amtliches-strassenverzeichnis,ch.bfs.gebaeude_wohnungs_register,KML||https://tinyurl.com/yy7ya4g9/VS/6152_bdg_erw.kml</t>
  </si>
  <si>
    <t>2561220.000 1126792.000</t>
  </si>
  <si>
    <t>https://map.geo.admin.ch/?zoom=13&amp;E=2561220&amp;N=1126792&amp;layers=ch.kantone.cadastralwebmap-farbe,ch.swisstopo.amtliches-strassenverzeichnis,ch.bfs.gebaeude_wohnungs_register,KML||https://tinyurl.com/yy7ya4g9/VS/6152_bdg_erw.kml</t>
  </si>
  <si>
    <t>2561210.000 1126786.000</t>
  </si>
  <si>
    <t>https://map.geo.admin.ch/?zoom=13&amp;E=2561210&amp;N=1126786&amp;layers=ch.kantone.cadastralwebmap-farbe,ch.swisstopo.amtliches-strassenverzeichnis,ch.bfs.gebaeude_wohnungs_register,KML||https://tinyurl.com/yy7ya4g9/VS/6152_bdg_erw.kml</t>
  </si>
  <si>
    <t>2561199.000 1126781.000</t>
  </si>
  <si>
    <t>https://map.geo.admin.ch/?zoom=13&amp;E=2561199&amp;N=1126781&amp;layers=ch.kantone.cadastralwebmap-farbe,ch.swisstopo.amtliches-strassenverzeichnis,ch.bfs.gebaeude_wohnungs_register,KML||https://tinyurl.com/yy7ya4g9/VS/6152_bdg_erw.kml</t>
  </si>
  <si>
    <t>2561188.000 1126776.000</t>
  </si>
  <si>
    <t>https://map.geo.admin.ch/?zoom=13&amp;E=2561188&amp;N=1126776&amp;layers=ch.kantone.cadastralwebmap-farbe,ch.swisstopo.amtliches-strassenverzeichnis,ch.bfs.gebaeude_wohnungs_register,KML||https://tinyurl.com/yy7ya4g9/VS/6152_bdg_erw.kml</t>
  </si>
  <si>
    <t>2561176.000 1126774.000</t>
  </si>
  <si>
    <t>https://map.geo.admin.ch/?zoom=13&amp;E=2561176&amp;N=1126774&amp;layers=ch.kantone.cadastralwebmap-farbe,ch.swisstopo.amtliches-strassenverzeichnis,ch.bfs.gebaeude_wohnungs_register,KML||https://tinyurl.com/yy7ya4g9/VS/6152_bdg_erw.kml</t>
  </si>
  <si>
    <t>2561166.000 1126765.000</t>
  </si>
  <si>
    <t>https://map.geo.admin.ch/?zoom=13&amp;E=2561166&amp;N=1126765&amp;layers=ch.kantone.cadastralwebmap-farbe,ch.swisstopo.amtliches-strassenverzeichnis,ch.bfs.gebaeude_wohnungs_register,KML||https://tinyurl.com/yy7ya4g9/VS/6152_bdg_erw.kml</t>
  </si>
  <si>
    <t>2562350.418 1124432.198</t>
  </si>
  <si>
    <t>https://map.geo.admin.ch/?zoom=13&amp;E=2562350.418&amp;N=1124432.198&amp;layers=ch.kantone.cadastralwebmap-farbe,ch.swisstopo.amtliches-strassenverzeichnis,ch.bfs.gebaeude_wohnungs_register,KML||https://tinyurl.com/yy7ya4g9/VS/6152_bdg_erw.kml</t>
  </si>
  <si>
    <t>2562309.736 1124422.123</t>
  </si>
  <si>
    <t>https://map.geo.admin.ch/?zoom=13&amp;E=2562309.736&amp;N=1124422.123&amp;layers=ch.kantone.cadastralwebmap-farbe,ch.swisstopo.amtliches-strassenverzeichnis,ch.bfs.gebaeude_wohnungs_register,KML||https://tinyurl.com/yy7ya4g9/VS/6152_bdg_erw.kml</t>
  </si>
  <si>
    <t>2560965.332 1122660.828</t>
  </si>
  <si>
    <t>https://map.geo.admin.ch/?zoom=13&amp;E=2560965.332&amp;N=1122660.828&amp;layers=ch.kantone.cadastralwebmap-farbe,ch.swisstopo.amtliches-strassenverzeichnis,ch.bfs.gebaeude_wohnungs_register,KML||https://tinyurl.com/yy7ya4g9/VS/6152_bdg_erw.kml</t>
  </si>
  <si>
    <t>2561748.025 1125082.546</t>
  </si>
  <si>
    <t>https://map.geo.admin.ch/?zoom=13&amp;E=2561748.025&amp;N=1125082.546&amp;layers=ch.kantone.cadastralwebmap-farbe,ch.swisstopo.amtliches-strassenverzeichnis,ch.bfs.gebaeude_wohnungs_register,KML||https://tinyurl.com/yy7ya4g9/VS/6152_bdg_erw.kml</t>
  </si>
  <si>
    <t>2560136.536 1129747.567</t>
  </si>
  <si>
    <t>https://map.geo.admin.ch/?zoom=13&amp;E=2560136.536&amp;N=1129747.567&amp;layers=ch.kantone.cadastralwebmap-farbe,ch.swisstopo.amtliches-strassenverzeichnis,ch.bfs.gebaeude_wohnungs_register,KML||https://tinyurl.com/yy7ya4g9/VS/6152_bdg_erw.kml</t>
  </si>
  <si>
    <t>2563084.000 1124357.000</t>
  </si>
  <si>
    <t>https://map.geo.admin.ch/?zoom=13&amp;E=2563084&amp;N=1124357&amp;layers=ch.kantone.cadastralwebmap-farbe,ch.swisstopo.amtliches-strassenverzeichnis,ch.bfs.gebaeude_wohnungs_register,KML||https://tinyurl.com/yy7ya4g9/VS/6152_bdg_erw.kml</t>
  </si>
  <si>
    <t>2561768.380 1125048.214</t>
  </si>
  <si>
    <t>https://map.geo.admin.ch/?zoom=13&amp;E=2561768.38&amp;N=1125048.214&amp;layers=ch.kantone.cadastralwebmap-farbe,ch.swisstopo.amtliches-strassenverzeichnis,ch.bfs.gebaeude_wohnungs_register,KML||https://tinyurl.com/yy7ya4g9/VS/6152_bdg_erw.kml</t>
  </si>
  <si>
    <t>2561814.638 1124875.890</t>
  </si>
  <si>
    <t>https://map.geo.admin.ch/?zoom=13&amp;E=2561814.638&amp;N=1124875.89&amp;layers=ch.kantone.cadastralwebmap-farbe,ch.swisstopo.amtliches-strassenverzeichnis,ch.bfs.gebaeude_wohnungs_register,KML||https://tinyurl.com/yy7ya4g9/VS/6152_bdg_erw.kml</t>
  </si>
  <si>
    <t>2561669.655 1125019.323</t>
  </si>
  <si>
    <t>https://map.geo.admin.ch/?zoom=13&amp;E=2561669.655&amp;N=1125019.323&amp;layers=ch.kantone.cadastralwebmap-farbe,ch.swisstopo.amtliches-strassenverzeichnis,ch.bfs.gebaeude_wohnungs_register,KML||https://tinyurl.com/yy7ya4g9/VS/6152_bdg_erw.kml</t>
  </si>
  <si>
    <t>2561105.051 1122274.782</t>
  </si>
  <si>
    <t>https://map.geo.admin.ch/?zoom=13&amp;E=2561105.051&amp;N=1122274.782&amp;layers=ch.kantone.cadastralwebmap-farbe,ch.swisstopo.amtliches-strassenverzeichnis,ch.bfs.gebaeude_wohnungs_register,KML||https://tinyurl.com/yy7ya4g9/VS/6152_bdg_erw.kml</t>
  </si>
  <si>
    <t>2560349.060 1125613.452</t>
  </si>
  <si>
    <t>https://map.geo.admin.ch/?zoom=13&amp;E=2560349.06&amp;N=1125613.452&amp;layers=ch.kantone.cadastralwebmap-farbe,ch.swisstopo.amtliches-strassenverzeichnis,ch.bfs.gebaeude_wohnungs_register,KML||https://tinyurl.com/yy7ya4g9/VS/6152_bdg_erw.kml</t>
  </si>
  <si>
    <t>2562049.747 1123846.707</t>
  </si>
  <si>
    <t>https://map.geo.admin.ch/?zoom=13&amp;E=2562049.747&amp;N=1123846.707&amp;layers=ch.kantone.cadastralwebmap-farbe,ch.swisstopo.amtliches-strassenverzeichnis,ch.bfs.gebaeude_wohnungs_register,KML||https://tinyurl.com/yy7ya4g9/VS/6152_bdg_erw.kml</t>
  </si>
  <si>
    <t>2562062.895 1123829.471</t>
  </si>
  <si>
    <t>https://map.geo.admin.ch/?zoom=13&amp;E=2562062.895&amp;N=1123829.471&amp;layers=ch.kantone.cadastralwebmap-farbe,ch.swisstopo.amtliches-strassenverzeichnis,ch.bfs.gebaeude_wohnungs_register,KML||https://tinyurl.com/yy7ya4g9/VS/6152_bdg_erw.kml</t>
  </si>
  <si>
    <t>2561697.657 1124992.147</t>
  </si>
  <si>
    <t>https://map.geo.admin.ch/?zoom=13&amp;E=2561697.657&amp;N=1124992.147&amp;layers=ch.kantone.cadastralwebmap-farbe,ch.swisstopo.amtliches-strassenverzeichnis,ch.bfs.gebaeude_wohnungs_register,KML||https://tinyurl.com/yy7ya4g9/VS/6152_bdg_erw.kml</t>
  </si>
  <si>
    <t>2561345.000 1125174.000</t>
  </si>
  <si>
    <t>https://map.geo.admin.ch/?zoom=13&amp;E=2561345&amp;N=1125174&amp;layers=ch.kantone.cadastralwebmap-farbe,ch.swisstopo.amtliches-strassenverzeichnis,ch.bfs.gebaeude_wohnungs_register,KML||https://tinyurl.com/yy7ya4g9/VS/6152_bdg_erw.kml</t>
  </si>
  <si>
    <t>2562134.279 1124293.428</t>
  </si>
  <si>
    <t>https://map.geo.admin.ch/?zoom=13&amp;E=2562134.279&amp;N=1124293.428&amp;layers=ch.kantone.cadastralwebmap-farbe,ch.swisstopo.amtliches-strassenverzeichnis,ch.bfs.gebaeude_wohnungs_register,KML||https://tinyurl.com/yy7ya4g9/VS/6152_bdg_erw.kml</t>
  </si>
  <si>
    <t>2559735.030 1126227.090</t>
  </si>
  <si>
    <t>https://map.geo.admin.ch/?zoom=13&amp;E=2559735.03&amp;N=1126227.09&amp;layers=ch.kantone.cadastralwebmap-farbe,ch.swisstopo.amtliches-strassenverzeichnis,ch.bfs.gebaeude_wohnungs_register,KML||https://tinyurl.com/yy7ya4g9/VS/6152_bdg_erw.kml</t>
  </si>
  <si>
    <t>2561756.899 1125971.751</t>
  </si>
  <si>
    <t>https://map.geo.admin.ch/?zoom=13&amp;E=2561756.899&amp;N=1125971.751&amp;layers=ch.kantone.cadastralwebmap-farbe,ch.swisstopo.amtliches-strassenverzeichnis,ch.bfs.gebaeude_wohnungs_register,KML||https://tinyurl.com/yy7ya4g9/VS/6152_bdg_erw.kml</t>
  </si>
  <si>
    <t>2561616.685 1125245.975</t>
  </si>
  <si>
    <t>https://map.geo.admin.ch/?zoom=13&amp;E=2561616.685&amp;N=1125245.975&amp;layers=ch.kantone.cadastralwebmap-farbe,ch.swisstopo.amtliches-strassenverzeichnis,ch.bfs.gebaeude_wohnungs_register,KML||https://tinyurl.com/yy7ya4g9/VS/6152_bdg_erw.kml</t>
  </si>
  <si>
    <t>2562314.390 1125462.495</t>
  </si>
  <si>
    <t>https://map.geo.admin.ch/?zoom=13&amp;E=2562314.39&amp;N=1125462.495&amp;layers=ch.kantone.cadastralwebmap-farbe,ch.swisstopo.amtliches-strassenverzeichnis,ch.bfs.gebaeude_wohnungs_register,KML||https://tinyurl.com/yy7ya4g9/VS/6152_bdg_erw.kml</t>
  </si>
  <si>
    <t>2562747.120 1124325.531</t>
  </si>
  <si>
    <t>https://map.geo.admin.ch/?zoom=13&amp;E=2562747.12&amp;N=1124325.531&amp;layers=ch.kantone.cadastralwebmap-farbe,ch.swisstopo.amtliches-strassenverzeichnis,ch.bfs.gebaeude_wohnungs_register,KML||https://tinyurl.com/yy7ya4g9/VS/6152_bdg_erw.kml</t>
  </si>
  <si>
    <t>2561341.412 1126654.226</t>
  </si>
  <si>
    <t>https://map.geo.admin.ch/?zoom=13&amp;E=2561341.412&amp;N=1126654.226&amp;layers=ch.kantone.cadastralwebmap-farbe,ch.swisstopo.amtliches-strassenverzeichnis,ch.bfs.gebaeude_wohnungs_register,KML||https://tinyurl.com/yy7ya4g9/VS/6152_bdg_erw.kml</t>
  </si>
  <si>
    <t>2560936.083 1125198.447</t>
  </si>
  <si>
    <t>https://map.geo.admin.ch/?zoom=13&amp;E=2560936.083&amp;N=1125198.447&amp;layers=ch.kantone.cadastralwebmap-farbe,ch.swisstopo.amtliches-strassenverzeichnis,ch.bfs.gebaeude_wohnungs_register,KML||https://tinyurl.com/yy7ya4g9/VS/6152_bdg_erw.kml</t>
  </si>
  <si>
    <t>2561644.000 1125331.000</t>
  </si>
  <si>
    <t>https://map.geo.admin.ch/?zoom=13&amp;E=2561644&amp;N=1125331&amp;layers=ch.kantone.cadastralwebmap-farbe,ch.swisstopo.amtliches-strassenverzeichnis,ch.bfs.gebaeude_wohnungs_register,KML||https://tinyurl.com/yy7ya4g9/VS/6152_bdg_erw.kml</t>
  </si>
  <si>
    <t>2561684.397 1122125.299</t>
  </si>
  <si>
    <t>https://map.geo.admin.ch/?zoom=13&amp;E=2561684.397&amp;N=1122125.299&amp;layers=ch.kantone.cadastralwebmap-farbe,ch.swisstopo.amtliches-strassenverzeichnis,ch.bfs.gebaeude_wohnungs_register,KML||https://tinyurl.com/yy7ya4g9/VS/6153_bdg_erw.kml</t>
  </si>
  <si>
    <t>2561684.000 1122125.000</t>
  </si>
  <si>
    <t>https://map.geo.admin.ch/?zoom=13&amp;E=2561684&amp;N=1122125&amp;layers=ch.kantone.cadastralwebmap-farbe,ch.swisstopo.amtliches-strassenverzeichnis,ch.bfs.gebaeude_wohnungs_register,KML||https://tinyurl.com/yy7ya4g9/VS/6153_bdg_erw.kml</t>
  </si>
  <si>
    <t>2563309.404 1121940.275</t>
  </si>
  <si>
    <t>https://map.geo.admin.ch/?zoom=13&amp;E=2563309.404&amp;N=1121940.275&amp;layers=ch.kantone.cadastralwebmap-farbe,ch.swisstopo.amtliches-strassenverzeichnis,ch.bfs.gebaeude_wohnungs_register,KML||https://tinyurl.com/yy7ya4g9/VS/6153_bdg_erw.kml</t>
  </si>
  <si>
    <t>2561659.412 1121335.305</t>
  </si>
  <si>
    <t>https://map.geo.admin.ch/?zoom=13&amp;E=2561659.412&amp;N=1121335.305&amp;layers=ch.kantone.cadastralwebmap-farbe,ch.swisstopo.amtliches-strassenverzeichnis,ch.bfs.gebaeude_wohnungs_register,KML||https://tinyurl.com/yy7ya4g9/VS/6153_bdg_erw.kml</t>
  </si>
  <si>
    <t>2561665.000 1121610.000</t>
  </si>
  <si>
    <t>https://map.geo.admin.ch/?zoom=13&amp;E=2561665&amp;N=1121610&amp;layers=ch.kantone.cadastralwebmap-farbe,ch.swisstopo.amtliches-strassenverzeichnis,ch.bfs.gebaeude_wohnungs_register,KML||https://tinyurl.com/yy7ya4g9/VS/6153_bdg_erw.kml</t>
  </si>
  <si>
    <t>2562235.000 1121625.000</t>
  </si>
  <si>
    <t>https://map.geo.admin.ch/?zoom=13&amp;E=2562235&amp;N=1121625&amp;layers=ch.kantone.cadastralwebmap-farbe,ch.swisstopo.amtliches-strassenverzeichnis,ch.bfs.gebaeude_wohnungs_register,KML||https://tinyurl.com/yy7ya4g9/VS/6153_bdg_erw.kml</t>
  </si>
  <si>
    <t>2561660.000 1121335.000</t>
  </si>
  <si>
    <t>https://map.geo.admin.ch/?zoom=13&amp;E=2561660&amp;N=1121335&amp;layers=ch.kantone.cadastralwebmap-farbe,ch.swisstopo.amtliches-strassenverzeichnis,ch.bfs.gebaeude_wohnungs_register,KML||https://tinyurl.com/yy7ya4g9/VS/6153_bdg_erw.kml</t>
  </si>
  <si>
    <t>2552295.000 1137657.000</t>
  </si>
  <si>
    <t>https://map.geo.admin.ch/?zoom=13&amp;E=2552295&amp;N=1137657&amp;layers=ch.kantone.cadastralwebmap-farbe,ch.swisstopo.amtliches-strassenverzeichnis,ch.bfs.gebaeude_wohnungs_register,KML||https://tinyurl.com/yy7ya4g9/VS/6155_bdg_erw.kml</t>
  </si>
  <si>
    <t>2551201.307 1138181.312</t>
  </si>
  <si>
    <t>https://map.geo.admin.ch/?zoom=13&amp;E=2551201.307&amp;N=1138181.312&amp;layers=ch.kantone.cadastralwebmap-farbe,ch.swisstopo.amtliches-strassenverzeichnis,ch.bfs.gebaeude_wohnungs_register,KML||https://tinyurl.com/yy7ya4g9/VS/6155_bdg_erw.kml</t>
  </si>
  <si>
    <t>2551312.314 1137988.315</t>
  </si>
  <si>
    <t>https://map.geo.admin.ch/?zoom=13&amp;E=2551312.314&amp;N=1137988.315&amp;layers=ch.kantone.cadastralwebmap-farbe,ch.swisstopo.amtliches-strassenverzeichnis,ch.bfs.gebaeude_wohnungs_register,KML||https://tinyurl.com/yy7ya4g9/VS/6155_bdg_erw.kml</t>
  </si>
  <si>
    <t>2645646.855 1136720.420</t>
  </si>
  <si>
    <t>https://map.geo.admin.ch/?zoom=13&amp;E=2645646.855&amp;N=1136720.42&amp;layers=ch.kantone.cadastralwebmap-farbe,ch.swisstopo.amtliches-strassenverzeichnis,ch.bfs.gebaeude_wohnungs_register,KML||https://tinyurl.com/yy7ya4g9/VS/6181_bdg_erw.kml</t>
  </si>
  <si>
    <t>2645968.784 1136501.970</t>
  </si>
  <si>
    <t>https://map.geo.admin.ch/?zoom=13&amp;E=2645968.784&amp;N=1136501.97&amp;layers=ch.kantone.cadastralwebmap-farbe,ch.swisstopo.amtliches-strassenverzeichnis,ch.bfs.gebaeude_wohnungs_register,KML||https://tinyurl.com/yy7ya4g9/VS/6181_bdg_erw.kml</t>
  </si>
  <si>
    <t>2646113.000 1135165.000</t>
  </si>
  <si>
    <t>https://map.geo.admin.ch/?zoom=13&amp;E=2646113&amp;N=1135165&amp;layers=ch.kantone.cadastralwebmap-farbe,ch.swisstopo.amtliches-strassenverzeichnis,ch.bfs.gebaeude_wohnungs_register,KML||https://tinyurl.com/yy7ya4g9/VS/6181_bdg_erw.kml</t>
  </si>
  <si>
    <t>2645224.285 1136436.312</t>
  </si>
  <si>
    <t>https://map.geo.admin.ch/?zoom=13&amp;E=2645224.285&amp;N=1136436.312&amp;layers=ch.kantone.cadastralwebmap-farbe,ch.swisstopo.amtliches-strassenverzeichnis,ch.bfs.gebaeude_wohnungs_register,KML||https://tinyurl.com/yy7ya4g9/VS/6181_bdg_erw.kml</t>
  </si>
  <si>
    <t>2645347.620 1136437.477</t>
  </si>
  <si>
    <t>https://map.geo.admin.ch/?zoom=13&amp;E=2645347.62&amp;N=1136437.477&amp;layers=ch.kantone.cadastralwebmap-farbe,ch.swisstopo.amtliches-strassenverzeichnis,ch.bfs.gebaeude_wohnungs_register,KML||https://tinyurl.com/yy7ya4g9/VS/6181_bdg_erw.kml</t>
  </si>
  <si>
    <t>2645199.539 1134114.360</t>
  </si>
  <si>
    <t>https://map.geo.admin.ch/?zoom=13&amp;E=2645199.539&amp;N=1134114.36&amp;layers=ch.kantone.cadastralwebmap-farbe,ch.swisstopo.amtliches-strassenverzeichnis,ch.bfs.gebaeude_wohnungs_register,KML||https://tinyurl.com/yy7ya4g9/VS/6181_bdg_erw.kml</t>
  </si>
  <si>
    <t>2645199.000 1134115.000</t>
  </si>
  <si>
    <t>https://map.geo.admin.ch/?zoom=13&amp;E=2645199&amp;N=1134115&amp;layers=ch.kantone.cadastralwebmap-farbe,ch.swisstopo.amtliches-strassenverzeichnis,ch.bfs.gebaeude_wohnungs_register,KML||https://tinyurl.com/yy7ya4g9/VS/6181_bdg_erw.kml</t>
  </si>
  <si>
    <t>2645669.000 1134048.000</t>
  </si>
  <si>
    <t>https://map.geo.admin.ch/?zoom=13&amp;E=2645669&amp;N=1134048&amp;layers=ch.kantone.cadastralwebmap-farbe,ch.swisstopo.amtliches-strassenverzeichnis,ch.bfs.gebaeude_wohnungs_register,KML||https://tinyurl.com/yy7ya4g9/VS/6181_bdg_erw.kml</t>
  </si>
  <si>
    <t>2645667.833 1134048.743</t>
  </si>
  <si>
    <t>https://map.geo.admin.ch/?zoom=13&amp;E=2645667.833&amp;N=1134048.743&amp;layers=ch.kantone.cadastralwebmap-farbe,ch.swisstopo.amtliches-strassenverzeichnis,ch.bfs.gebaeude_wohnungs_register,KML||https://tinyurl.com/yy7ya4g9/VS/6181_bdg_erw.kml</t>
  </si>
  <si>
    <t>2646109.819 1135166.729</t>
  </si>
  <si>
    <t>https://map.geo.admin.ch/?zoom=13&amp;E=2646109.819&amp;N=1135166.729&amp;layers=ch.kantone.cadastralwebmap-farbe,ch.swisstopo.amtliches-strassenverzeichnis,ch.bfs.gebaeude_wohnungs_register,KML||https://tinyurl.com/yy7ya4g9/VS/6181_bdg_erw.kml</t>
  </si>
  <si>
    <t>2645968.500 1136502.125</t>
  </si>
  <si>
    <t>https://map.geo.admin.ch/?zoom=13&amp;E=2645968.5&amp;N=1136502.125&amp;layers=ch.kantone.cadastralwebmap-farbe,ch.swisstopo.amtliches-strassenverzeichnis,ch.bfs.gebaeude_wohnungs_register,KML||https://tinyurl.com/yy7ya4g9/VS/6181_bdg_erw.kml</t>
  </si>
  <si>
    <t>2631677.000 1129117.000</t>
  </si>
  <si>
    <t>https://map.geo.admin.ch/?zoom=13&amp;E=2631677&amp;N=1129117&amp;layers=ch.kantone.cadastralwebmap-farbe,ch.swisstopo.amtliches-strassenverzeichnis,ch.bfs.gebaeude_wohnungs_register,KML||https://tinyurl.com/yy7ya4g9/VS/6191_bdg_erw.kml</t>
  </si>
  <si>
    <t>2631612.000 1129251.000</t>
  </si>
  <si>
    <t>https://map.geo.admin.ch/?zoom=13&amp;E=2631612&amp;N=1129251&amp;layers=ch.kantone.cadastralwebmap-farbe,ch.swisstopo.amtliches-strassenverzeichnis,ch.bfs.gebaeude_wohnungs_register,KML||https://tinyurl.com/yy7ya4g9/VS/6191_bdg_erw.kml</t>
  </si>
  <si>
    <t>2631690.000 1129206.000</t>
  </si>
  <si>
    <t>https://map.geo.admin.ch/?zoom=13&amp;E=2631690&amp;N=1129206&amp;layers=ch.kantone.cadastralwebmap-farbe,ch.swisstopo.amtliches-strassenverzeichnis,ch.bfs.gebaeude_wohnungs_register,KML||https://tinyurl.com/yy7ya4g9/VS/6191_bdg_erw.kml</t>
  </si>
  <si>
    <t>2631683.000 1129254.000</t>
  </si>
  <si>
    <t>https://map.geo.admin.ch/?zoom=13&amp;E=2631683&amp;N=1129254&amp;layers=ch.kantone.cadastralwebmap-farbe,ch.swisstopo.amtliches-strassenverzeichnis,ch.bfs.gebaeude_wohnungs_register,KML||https://tinyurl.com/yy7ya4g9/VS/6191_bdg_erw.kml</t>
  </si>
  <si>
    <t>2631682.720 1129253.750</t>
  </si>
  <si>
    <t>https://map.geo.admin.ch/?zoom=13&amp;E=2631682.72&amp;N=1129253.75&amp;layers=ch.kantone.cadastralwebmap-farbe,ch.swisstopo.amtliches-strassenverzeichnis,ch.bfs.gebaeude_wohnungs_register,KML||https://tinyurl.com/yy7ya4g9/VS/6191_bdg_erw.kml</t>
  </si>
  <si>
    <t>2631839.000 1129364.000</t>
  </si>
  <si>
    <t>https://map.geo.admin.ch/?zoom=13&amp;E=2631839&amp;N=1129364&amp;layers=ch.kantone.cadastralwebmap-farbe,ch.swisstopo.amtliches-strassenverzeichnis,ch.bfs.gebaeude_wohnungs_register,KML||https://tinyurl.com/yy7ya4g9/VS/6191_bdg_erw.kml</t>
  </si>
  <si>
    <t>2631849.000 1129367.000</t>
  </si>
  <si>
    <t>https://map.geo.admin.ch/?zoom=13&amp;E=2631849&amp;N=1129367&amp;layers=ch.kantone.cadastralwebmap-farbe,ch.swisstopo.amtliches-strassenverzeichnis,ch.bfs.gebaeude_wohnungs_register,KML||https://tinyurl.com/yy7ya4g9/VS/6191_bdg_erw.kml</t>
  </si>
  <si>
    <t>2631860.000 1129441.000</t>
  </si>
  <si>
    <t>https://map.geo.admin.ch/?zoom=13&amp;E=2631860&amp;N=1129441&amp;layers=ch.kantone.cadastralwebmap-farbe,ch.swisstopo.amtliches-strassenverzeichnis,ch.bfs.gebaeude_wohnungs_register,KML||https://tinyurl.com/yy7ya4g9/VS/6191_bdg_erw.kml</t>
  </si>
  <si>
    <t>2631732.000 1129360.000</t>
  </si>
  <si>
    <t>https://map.geo.admin.ch/?zoom=13&amp;E=2631732&amp;N=1129360&amp;layers=ch.kantone.cadastralwebmap-farbe,ch.swisstopo.amtliches-strassenverzeichnis,ch.bfs.gebaeude_wohnungs_register,KML||https://tinyurl.com/yy7ya4g9/VS/6191_bdg_erw.kml</t>
  </si>
  <si>
    <t>2632006.000 1129439.000</t>
  </si>
  <si>
    <t>https://map.geo.admin.ch/?zoom=13&amp;E=2632006&amp;N=1129439&amp;layers=ch.kantone.cadastralwebmap-farbe,ch.swisstopo.amtliches-strassenverzeichnis,ch.bfs.gebaeude_wohnungs_register,KML||https://tinyurl.com/yy7ya4g9/VS/6191_bdg_erw.kml</t>
  </si>
  <si>
    <t>2631377.000 1129142.000</t>
  </si>
  <si>
    <t>https://map.geo.admin.ch/?zoom=13&amp;E=2631377&amp;N=1129142&amp;layers=ch.kantone.cadastralwebmap-farbe,ch.swisstopo.amtliches-strassenverzeichnis,ch.bfs.gebaeude_wohnungs_register,KML||https://tinyurl.com/yy7ya4g9/VS/6191_bdg_erw.kml</t>
  </si>
  <si>
    <t>2632008.000 1129440.000</t>
  </si>
  <si>
    <t>https://map.geo.admin.ch/?zoom=13&amp;E=2632008&amp;N=1129440&amp;layers=ch.kantone.cadastralwebmap-farbe,ch.swisstopo.amtliches-strassenverzeichnis,ch.bfs.gebaeude_wohnungs_register,KML||https://tinyurl.com/yy7ya4g9/VS/6191_bdg_erw.kml</t>
  </si>
  <si>
    <t>2631861.000 1129442.000</t>
  </si>
  <si>
    <t>https://map.geo.admin.ch/?zoom=13&amp;E=2631861&amp;N=1129442&amp;layers=ch.kantone.cadastralwebmap-farbe,ch.swisstopo.amtliches-strassenverzeichnis,ch.bfs.gebaeude_wohnungs_register,KML||https://tinyurl.com/yy7ya4g9/VS/6191_bdg_erw.kml</t>
  </si>
  <si>
    <t>2631734.000 1129363.000</t>
  </si>
  <si>
    <t>https://map.geo.admin.ch/?zoom=13&amp;E=2631734&amp;N=1129363&amp;layers=ch.kantone.cadastralwebmap-farbe,ch.swisstopo.amtliches-strassenverzeichnis,ch.bfs.gebaeude_wohnungs_register,KML||https://tinyurl.com/yy7ya4g9/VS/6191_bdg_erw.kml</t>
  </si>
  <si>
    <t>2631693.000 1129204.000</t>
  </si>
  <si>
    <t>https://map.geo.admin.ch/?zoom=13&amp;E=2631693&amp;N=1129204&amp;layers=ch.kantone.cadastralwebmap-farbe,ch.swisstopo.amtliches-strassenverzeichnis,ch.bfs.gebaeude_wohnungs_register,KML||https://tinyurl.com/yy7ya4g9/VS/6191_bdg_erw.kml</t>
  </si>
  <si>
    <t>2631678.000 1129118.000</t>
  </si>
  <si>
    <t>https://map.geo.admin.ch/?zoom=13&amp;E=2631678&amp;N=1129118&amp;layers=ch.kantone.cadastralwebmap-farbe,ch.swisstopo.amtliches-strassenverzeichnis,ch.bfs.gebaeude_wohnungs_register,KML||https://tinyurl.com/yy7ya4g9/VS/6191_bdg_erw.kml</t>
  </si>
  <si>
    <t>2631610.000 1129250.000</t>
  </si>
  <si>
    <t>https://map.geo.admin.ch/?zoom=13&amp;E=2631610&amp;N=1129250&amp;layers=ch.kantone.cadastralwebmap-farbe,ch.swisstopo.amtliches-strassenverzeichnis,ch.bfs.gebaeude_wohnungs_register,KML||https://tinyurl.com/yy7ya4g9/VS/6191_bdg_erw.kml</t>
  </si>
  <si>
    <t>2631376.715 1129140.764</t>
  </si>
  <si>
    <t>https://map.geo.admin.ch/?zoom=13&amp;E=2631376.715&amp;N=1129140.764&amp;layers=ch.kantone.cadastralwebmap-farbe,ch.swisstopo.amtliches-strassenverzeichnis,ch.bfs.gebaeude_wohnungs_register,KML||https://tinyurl.com/yy7ya4g9/VS/6191_bdg_erw.kml</t>
  </si>
  <si>
    <t>2631598.719 1129384.751</t>
  </si>
  <si>
    <t>https://map.geo.admin.ch/?zoom=13&amp;E=2631598.719&amp;N=1129384.751&amp;layers=ch.kantone.cadastralwebmap-farbe,ch.swisstopo.amtliches-strassenverzeichnis,ch.bfs.gebaeude_wohnungs_register,KML||https://tinyurl.com/yy7ya4g9/VS/6191_bdg_erw.kml</t>
  </si>
  <si>
    <t>2631314.000 1129069.000</t>
  </si>
  <si>
    <t>https://map.geo.admin.ch/?zoom=13&amp;E=2631314&amp;N=1129069&amp;layers=ch.kantone.cadastralwebmap-farbe,ch.swisstopo.amtliches-strassenverzeichnis,ch.bfs.gebaeude_wohnungs_register,KML||https://tinyurl.com/yy7ya4g9/VS/6191_bdg_erw.kml</t>
  </si>
  <si>
    <t>2624704.000 1138200.000</t>
  </si>
  <si>
    <t>https://map.geo.admin.ch/?zoom=13&amp;E=2624704&amp;N=1138200&amp;layers=ch.kantone.cadastralwebmap-farbe,ch.swisstopo.amtliches-strassenverzeichnis,ch.bfs.gebaeude_wohnungs_register,KML||https://tinyurl.com/yy7ya4g9/VS/6195_bdg_erw.kml</t>
  </si>
  <si>
    <t>2624829.757 1138204.843</t>
  </si>
  <si>
    <t>https://map.geo.admin.ch/?zoom=13&amp;E=2624829.757&amp;N=1138204.843&amp;layers=ch.kantone.cadastralwebmap-farbe,ch.swisstopo.amtliches-strassenverzeichnis,ch.bfs.gebaeude_wohnungs_register,KML||https://tinyurl.com/yy7ya4g9/VS/6195_bdg_erw.kml</t>
  </si>
  <si>
    <t>2624714.759 1138206.849</t>
  </si>
  <si>
    <t>https://map.geo.admin.ch/?zoom=13&amp;E=2624714.759&amp;N=1138206.849&amp;layers=ch.kantone.cadastralwebmap-farbe,ch.swisstopo.amtliches-strassenverzeichnis,ch.bfs.gebaeude_wohnungs_register,KML||https://tinyurl.com/yy7ya4g9/VS/6195_bdg_erw.kml</t>
  </si>
  <si>
    <t>2624817.756 1138211.843</t>
  </si>
  <si>
    <t>https://map.geo.admin.ch/?zoom=13&amp;E=2624817.756&amp;N=1138211.843&amp;layers=ch.kantone.cadastralwebmap-farbe,ch.swisstopo.amtliches-strassenverzeichnis,ch.bfs.gebaeude_wohnungs_register,KML||https://tinyurl.com/yy7ya4g9/VS/6195_bdg_erw.kml</t>
  </si>
  <si>
    <t>2624823.757 1138206.843</t>
  </si>
  <si>
    <t>https://map.geo.admin.ch/?zoom=13&amp;E=2624823.757&amp;N=1138206.843&amp;layers=ch.kantone.cadastralwebmap-farbe,ch.swisstopo.amtliches-strassenverzeichnis,ch.bfs.gebaeude_wohnungs_register,KML||https://tinyurl.com/yy7ya4g9/VS/6195_bdg_erw.kml</t>
  </si>
  <si>
    <t>2627909.058 1129012.276</t>
  </si>
  <si>
    <t>https://map.geo.admin.ch/?zoom=13&amp;E=2627909.058&amp;N=1129012.276&amp;layers=ch.kantone.cadastralwebmap-farbe,ch.swisstopo.amtliches-strassenverzeichnis,ch.bfs.gebaeude_wohnungs_register,KML||https://tinyurl.com/yy7ya4g9/VS/6199_bdg_erw.kml</t>
  </si>
  <si>
    <t>2627966.592 1129004.263</t>
  </si>
  <si>
    <t>https://map.geo.admin.ch/?zoom=13&amp;E=2627966.592&amp;N=1129004.263&amp;layers=ch.kantone.cadastralwebmap-farbe,ch.swisstopo.amtliches-strassenverzeichnis,ch.bfs.gebaeude_wohnungs_register,KML||https://tinyurl.com/yy7ya4g9/VS/6199_bdg_erw.kml</t>
  </si>
  <si>
    <t>2627886.068 1129021.111</t>
  </si>
  <si>
    <t>https://map.geo.admin.ch/?zoom=13&amp;E=2627886.068&amp;N=1129021.111&amp;layers=ch.kantone.cadastralwebmap-farbe,ch.swisstopo.amtliches-strassenverzeichnis,ch.bfs.gebaeude_wohnungs_register,KML||https://tinyurl.com/yy7ya4g9/VS/6199_bdg_erw.kml</t>
  </si>
  <si>
    <t>2627814.116 1128916.418</t>
  </si>
  <si>
    <t>https://map.geo.admin.ch/?zoom=13&amp;E=2627814.116&amp;N=1128916.418&amp;layers=ch.kantone.cadastralwebmap-farbe,ch.swisstopo.amtliches-strassenverzeichnis,ch.bfs.gebaeude_wohnungs_register,KML||https://tinyurl.com/yy7ya4g9/VS/6199_bdg_erw.kml</t>
  </si>
  <si>
    <t>2627820.000 1128864.016</t>
  </si>
  <si>
    <t>https://map.geo.admin.ch/?zoom=13&amp;E=2627820&amp;N=1128864.016&amp;layers=ch.kantone.cadastralwebmap-farbe,ch.swisstopo.amtliches-strassenverzeichnis,ch.bfs.gebaeude_wohnungs_register,KML||https://tinyurl.com/yy7ya4g9/VS/6199_bdg_erw.kml</t>
  </si>
  <si>
    <t>2627802.000 1128726.000</t>
  </si>
  <si>
    <t>https://map.geo.admin.ch/?zoom=13&amp;E=2627802&amp;N=1128726&amp;layers=ch.kantone.cadastralwebmap-farbe,ch.swisstopo.amtliches-strassenverzeichnis,ch.bfs.gebaeude_wohnungs_register,KML||https://tinyurl.com/yy7ya4g9/VS/6199_bdg_erw.kml</t>
  </si>
  <si>
    <t>2627935.027 1128970.933</t>
  </si>
  <si>
    <t>https://map.geo.admin.ch/?zoom=13&amp;E=2627935.027&amp;N=1128970.933&amp;layers=ch.kantone.cadastralwebmap-farbe,ch.swisstopo.amtliches-strassenverzeichnis,ch.bfs.gebaeude_wohnungs_register,KML||https://tinyurl.com/yy7ya4g9/VS/6199_bdg_erw.kml</t>
  </si>
  <si>
    <t>2627843.827 1128910.899</t>
  </si>
  <si>
    <t>https://map.geo.admin.ch/?zoom=13&amp;E=2627843.827&amp;N=1128910.899&amp;layers=ch.kantone.cadastralwebmap-farbe,ch.swisstopo.amtliches-strassenverzeichnis,ch.bfs.gebaeude_wohnungs_register,KML||https://tinyurl.com/yy7ya4g9/VS/6199_bdg_erw.kml</t>
  </si>
  <si>
    <t>2628133.906 1128691.141</t>
  </si>
  <si>
    <t>https://map.geo.admin.ch/?zoom=13&amp;E=2628133.906&amp;N=1128691.141&amp;layers=ch.kantone.cadastralwebmap-farbe,ch.swisstopo.amtliches-strassenverzeichnis,ch.bfs.gebaeude_wohnungs_register,KML||https://tinyurl.com/yy7ya4g9/VS/6199_bdg_erw.kml</t>
  </si>
  <si>
    <t>2628134.852 1128636.460</t>
  </si>
  <si>
    <t>https://map.geo.admin.ch/?zoom=13&amp;E=2628134.852&amp;N=1128636.46&amp;layers=ch.kantone.cadastralwebmap-farbe,ch.swisstopo.amtliches-strassenverzeichnis,ch.bfs.gebaeude_wohnungs_register,KML||https://tinyurl.com/yy7ya4g9/VS/6199_bdg_erw.kml</t>
  </si>
  <si>
    <t>2627943.000 1128172.000</t>
  </si>
  <si>
    <t>https://map.geo.admin.ch/?zoom=13&amp;E=2627943&amp;N=1128172&amp;layers=ch.kantone.cadastralwebmap-farbe,ch.swisstopo.amtliches-strassenverzeichnis,ch.bfs.gebaeude_wohnungs_register,KML||https://tinyurl.com/yy7ya4g9/VS/6199_bdg_erw.kml</t>
  </si>
  <si>
    <t>2627947.666 1128162.337</t>
  </si>
  <si>
    <t>https://map.geo.admin.ch/?zoom=13&amp;E=2627947.666&amp;N=1128162.337&amp;layers=ch.kantone.cadastralwebmap-farbe,ch.swisstopo.amtliches-strassenverzeichnis,ch.bfs.gebaeude_wohnungs_register,KML||https://tinyurl.com/yy7ya4g9/VS/6199_bdg_erw.kml</t>
  </si>
  <si>
    <t>2628108.928 1128094.992</t>
  </si>
  <si>
    <t>https://map.geo.admin.ch/?zoom=13&amp;E=2628108.928&amp;N=1128094.992&amp;layers=ch.kantone.cadastralwebmap-farbe,ch.swisstopo.amtliches-strassenverzeichnis,ch.bfs.gebaeude_wohnungs_register,KML||https://tinyurl.com/yy7ya4g9/VS/6199_bdg_erw.kml</t>
  </si>
  <si>
    <t>2628195.591 1128109.602</t>
  </si>
  <si>
    <t>https://map.geo.admin.ch/?zoom=13&amp;E=2628195.591&amp;N=1128109.602&amp;layers=ch.kantone.cadastralwebmap-farbe,ch.swisstopo.amtliches-strassenverzeichnis,ch.bfs.gebaeude_wohnungs_register,KML||https://tinyurl.com/yy7ya4g9/VS/6199_bdg_erw.kml</t>
  </si>
  <si>
    <t>2627939.420 1128036.039</t>
  </si>
  <si>
    <t>https://map.geo.admin.ch/?zoom=13&amp;E=2627939.42&amp;N=1128036.039&amp;layers=ch.kantone.cadastralwebmap-farbe,ch.swisstopo.amtliches-strassenverzeichnis,ch.bfs.gebaeude_wohnungs_register,KML||https://tinyurl.com/yy7ya4g9/VS/6199_bdg_erw.kml</t>
  </si>
  <si>
    <t>2627433.000 1128123.000</t>
  </si>
  <si>
    <t>https://map.geo.admin.ch/?zoom=13&amp;E=2627433&amp;N=1128123&amp;layers=ch.kantone.cadastralwebmap-farbe,ch.swisstopo.amtliches-strassenverzeichnis,ch.bfs.gebaeude_wohnungs_register,KML||https://tinyurl.com/yy7ya4g9/VS/6199_bdg_erw.kml</t>
  </si>
  <si>
    <t>2627721.528 1127947.908</t>
  </si>
  <si>
    <t>https://map.geo.admin.ch/?zoom=13&amp;E=2627721.528&amp;N=1127947.908&amp;layers=ch.kantone.cadastralwebmap-farbe,ch.swisstopo.amtliches-strassenverzeichnis,ch.bfs.gebaeude_wohnungs_register,KML||https://tinyurl.com/yy7ya4g9/VS/6199_bdg_erw.kml</t>
  </si>
  <si>
    <t>2629317.000 1129144.000</t>
  </si>
  <si>
    <t>https://map.geo.admin.ch/?zoom=13&amp;E=2629317&amp;N=1129144&amp;layers=ch.kantone.cadastralwebmap-farbe,ch.swisstopo.amtliches-strassenverzeichnis,ch.bfs.gebaeude_wohnungs_register,KML||https://tinyurl.com/yy7ya4g9/VS/6199_bdg_erw.kml</t>
  </si>
  <si>
    <t>2629320.952 1129140.954</t>
  </si>
  <si>
    <t>https://map.geo.admin.ch/?zoom=13&amp;E=2629320.952&amp;N=1129140.954&amp;layers=ch.kantone.cadastralwebmap-farbe,ch.swisstopo.amtliches-strassenverzeichnis,ch.bfs.gebaeude_wohnungs_register,KML||https://tinyurl.com/yy7ya4g9/VS/6199_bdg_erw.kml</t>
  </si>
  <si>
    <t>2629338.000 1129077.000</t>
  </si>
  <si>
    <t>https://map.geo.admin.ch/?zoom=13&amp;E=2629338&amp;N=1129077&amp;layers=ch.kantone.cadastralwebmap-farbe,ch.swisstopo.amtliches-strassenverzeichnis,ch.bfs.gebaeude_wohnungs_register,KML||https://tinyurl.com/yy7ya4g9/VS/6199_bdg_erw.kml</t>
  </si>
  <si>
    <t>2629376.824 1129093.740</t>
  </si>
  <si>
    <t>https://map.geo.admin.ch/?zoom=13&amp;E=2629376.824&amp;N=1129093.74&amp;layers=ch.kantone.cadastralwebmap-farbe,ch.swisstopo.amtliches-strassenverzeichnis,ch.bfs.gebaeude_wohnungs_register,KML||https://tinyurl.com/yy7ya4g9/VS/6199_bdg_erw.kml</t>
  </si>
  <si>
    <t>2629457.701 1129057.372</t>
  </si>
  <si>
    <t>https://map.geo.admin.ch/?zoom=13&amp;E=2629457.701&amp;N=1129057.372&amp;layers=ch.kantone.cadastralwebmap-farbe,ch.swisstopo.amtliches-strassenverzeichnis,ch.bfs.gebaeude_wohnungs_register,KML||https://tinyurl.com/yy7ya4g9/VS/6199_bdg_erw.kml</t>
  </si>
  <si>
    <t>2629477.000 1129053.000</t>
  </si>
  <si>
    <t>https://map.geo.admin.ch/?zoom=13&amp;E=2629477&amp;N=1129053&amp;layers=ch.kantone.cadastralwebmap-farbe,ch.swisstopo.amtliches-strassenverzeichnis,ch.bfs.gebaeude_wohnungs_register,KML||https://tinyurl.com/yy7ya4g9/VS/6199_bdg_erw.kml</t>
  </si>
  <si>
    <t>2629311.000 1129161.000</t>
  </si>
  <si>
    <t>https://map.geo.admin.ch/?zoom=13&amp;E=2629311&amp;N=1129161&amp;layers=ch.kantone.cadastralwebmap-farbe,ch.swisstopo.amtliches-strassenverzeichnis,ch.bfs.gebaeude_wohnungs_register,KML||https://tinyurl.com/yy7ya4g9/VS/6199_bdg_erw.kml</t>
  </si>
  <si>
    <t>2629342.000 1129144.000</t>
  </si>
  <si>
    <t>https://map.geo.admin.ch/?zoom=13&amp;E=2629342&amp;N=1129144&amp;layers=ch.kantone.cadastralwebmap-farbe,ch.swisstopo.amtliches-strassenverzeichnis,ch.bfs.gebaeude_wohnungs_register,KML||https://tinyurl.com/yy7ya4g9/VS/6199_bdg_erw.kml</t>
  </si>
  <si>
    <t>2629367.548 1129157.206</t>
  </si>
  <si>
    <t>https://map.geo.admin.ch/?zoom=13&amp;E=2629367.548&amp;N=1129157.206&amp;layers=ch.kantone.cadastralwebmap-farbe,ch.swisstopo.amtliches-strassenverzeichnis,ch.bfs.gebaeude_wohnungs_register,KML||https://tinyurl.com/yy7ya4g9/VS/6199_bdg_erw.kml</t>
  </si>
  <si>
    <t>2629370.000 1129165.000</t>
  </si>
  <si>
    <t>https://map.geo.admin.ch/?zoom=13&amp;E=2629370&amp;N=1129165&amp;layers=ch.kantone.cadastralwebmap-farbe,ch.swisstopo.amtliches-strassenverzeichnis,ch.bfs.gebaeude_wohnungs_register,KML||https://tinyurl.com/yy7ya4g9/VS/6199_bdg_erw.kml</t>
  </si>
  <si>
    <t>2629412.279 1129109.722</t>
  </si>
  <si>
    <t>https://map.geo.admin.ch/?zoom=13&amp;E=2629412.279&amp;N=1129109.722&amp;layers=ch.kantone.cadastralwebmap-farbe,ch.swisstopo.amtliches-strassenverzeichnis,ch.bfs.gebaeude_wohnungs_register,KML||https://tinyurl.com/yy7ya4g9/VS/6199_bdg_erw.kml</t>
  </si>
  <si>
    <t>2629337.424 1129076.669</t>
  </si>
  <si>
    <t>https://map.geo.admin.ch/?zoom=13&amp;E=2629337.424&amp;N=1129076.669&amp;layers=ch.kantone.cadastralwebmap-farbe,ch.swisstopo.amtliches-strassenverzeichnis,ch.bfs.gebaeude_wohnungs_register,KML||https://tinyurl.com/yy7ya4g9/VS/6199_bdg_erw.kml</t>
  </si>
  <si>
    <t>2629487.053 1129058.662</t>
  </si>
  <si>
    <t>https://map.geo.admin.ch/?zoom=13&amp;E=2629487.053&amp;N=1129058.662&amp;layers=ch.kantone.cadastralwebmap-farbe,ch.swisstopo.amtliches-strassenverzeichnis,ch.bfs.gebaeude_wohnungs_register,KML||https://tinyurl.com/yy7ya4g9/VS/6199_bdg_erw.kml</t>
  </si>
  <si>
    <t>2627802.606 1128733.485</t>
  </si>
  <si>
    <t>https://map.geo.admin.ch/?zoom=13&amp;E=2627802.606&amp;N=1128733.485&amp;layers=ch.kantone.cadastralwebmap-farbe,ch.swisstopo.amtliches-strassenverzeichnis,ch.bfs.gebaeude_wohnungs_register,KML||https://tinyurl.com/yy7ya4g9/VS/6199_bdg_erw.kml</t>
  </si>
  <si>
    <t>2628128.725 1128154.991</t>
  </si>
  <si>
    <t>https://map.geo.admin.ch/?zoom=13&amp;E=2628128.725&amp;N=1128154.991&amp;layers=ch.kantone.cadastralwebmap-farbe,ch.swisstopo.amtliches-strassenverzeichnis,ch.bfs.gebaeude_wohnungs_register,KML||https://tinyurl.com/yy7ya4g9/VS/6199_bdg_erw.kml</t>
  </si>
  <si>
    <t>2628130.000 1128688.000</t>
  </si>
  <si>
    <t>https://map.geo.admin.ch/?zoom=13&amp;E=2628130&amp;N=1128688&amp;layers=ch.kantone.cadastralwebmap-farbe,ch.swisstopo.amtliches-strassenverzeichnis,ch.bfs.gebaeude_wohnungs_register,KML||https://tinyurl.com/yy7ya4g9/VS/6199_bdg_erw.kml</t>
  </si>
  <si>
    <t>2629306.968 1129159.223</t>
  </si>
  <si>
    <t>https://map.geo.admin.ch/?zoom=13&amp;E=2629306.968&amp;N=1129159.223&amp;layers=ch.kantone.cadastralwebmap-farbe,ch.swisstopo.amtliches-strassenverzeichnis,ch.bfs.gebaeude_wohnungs_register,KML||https://tinyurl.com/yy7ya4g9/VS/6199_bdg_erw.kml</t>
  </si>
  <si>
    <t>2629303.120 1129146.290</t>
  </si>
  <si>
    <t>https://map.geo.admin.ch/?zoom=13&amp;E=2629303.12&amp;N=1129146.29&amp;layers=ch.kantone.cadastralwebmap-farbe,ch.swisstopo.amtliches-strassenverzeichnis,ch.bfs.gebaeude_wohnungs_register,KML||https://tinyurl.com/yy7ya4g9/VS/6199_bdg_erw.kml</t>
  </si>
  <si>
    <t>2629304.000 1129147.000</t>
  </si>
  <si>
    <t>https://map.geo.admin.ch/?zoom=13&amp;E=2629304&amp;N=1129147&amp;layers=ch.kantone.cadastralwebmap-farbe,ch.swisstopo.amtliches-strassenverzeichnis,ch.bfs.gebaeude_wohnungs_register,KML||https://tinyurl.com/yy7ya4g9/VS/6199_bdg_erw.kml</t>
  </si>
  <si>
    <t>2629667.243 1129114.394</t>
  </si>
  <si>
    <t>https://map.geo.admin.ch/?zoom=13&amp;E=2629667.243&amp;N=1129114.394&amp;layers=ch.kantone.cadastralwebmap-farbe,ch.swisstopo.amtliches-strassenverzeichnis,ch.bfs.gebaeude_wohnungs_register,KML||https://tinyurl.com/yy7ya4g9/VS/6199_bdg_erw.kml</t>
  </si>
  <si>
    <t>2627410.000 1128225.000</t>
  </si>
  <si>
    <t>https://map.geo.admin.ch/?zoom=13&amp;E=2627410&amp;N=1128225&amp;layers=ch.kantone.cadastralwebmap-farbe,ch.swisstopo.amtliches-strassenverzeichnis,ch.bfs.gebaeude_wohnungs_register,KML||https://tinyurl.com/yy7ya4g9/VS/6199_bdg_erw.kml</t>
  </si>
  <si>
    <t>2627952.000 1128023.000</t>
  </si>
  <si>
    <t>https://map.geo.admin.ch/?zoom=13&amp;E=2627952&amp;N=1128023&amp;layers=ch.kantone.cadastralwebmap-farbe,ch.swisstopo.amtliches-strassenverzeichnis,ch.bfs.gebaeude_wohnungs_register,KML||https://tinyurl.com/yy7ya4g9/VS/6199_bdg_erw.kml</t>
  </si>
  <si>
    <t>2626525.000 1139219.000</t>
  </si>
  <si>
    <t>https://map.geo.admin.ch/?zoom=13&amp;E=2626525&amp;N=1139219&amp;layers=ch.kantone.cadastralwebmap-farbe,ch.swisstopo.amtliches-strassenverzeichnis,ch.bfs.gebaeude_wohnungs_register,KML||https://tinyurl.com/yy7ya4g9/VS/6202_bdg_erw.kml</t>
  </si>
  <si>
    <t>2626532.000 1139224.000</t>
  </si>
  <si>
    <t>https://map.geo.admin.ch/?zoom=13&amp;E=2626532&amp;N=1139224&amp;layers=ch.kantone.cadastralwebmap-farbe,ch.swisstopo.amtliches-strassenverzeichnis,ch.bfs.gebaeude_wohnungs_register,KML||https://tinyurl.com/yy7ya4g9/VS/6202_bdg_erw.kml</t>
  </si>
  <si>
    <t>2626539.000 1139227.000</t>
  </si>
  <si>
    <t>https://map.geo.admin.ch/?zoom=13&amp;E=2626539&amp;N=1139227&amp;layers=ch.kantone.cadastralwebmap-farbe,ch.swisstopo.amtliches-strassenverzeichnis,ch.bfs.gebaeude_wohnungs_register,KML||https://tinyurl.com/yy7ya4g9/VS/6202_bdg_erw.kml</t>
  </si>
  <si>
    <t>2626588.731 1139255.882</t>
  </si>
  <si>
    <t>https://map.geo.admin.ch/?zoom=13&amp;E=2626588.731&amp;N=1139255.882&amp;layers=ch.kantone.cadastralwebmap-farbe,ch.swisstopo.amtliches-strassenverzeichnis,ch.bfs.gebaeude_wohnungs_register,KML||https://tinyurl.com/yy7ya4g9/VS/6202_bdg_erw.kml</t>
  </si>
  <si>
    <t>2626596.000 1139259.000</t>
  </si>
  <si>
    <t>https://map.geo.admin.ch/?zoom=13&amp;E=2626596&amp;N=1139259&amp;layers=ch.kantone.cadastralwebmap-farbe,ch.swisstopo.amtliches-strassenverzeichnis,ch.bfs.gebaeude_wohnungs_register,KML||https://tinyurl.com/yy7ya4g9/VS/6202_bdg_erw.kml</t>
  </si>
  <si>
    <t>2626551.735 1139217.000</t>
  </si>
  <si>
    <t>https://map.geo.admin.ch/?zoom=13&amp;E=2626551.735&amp;N=1139217&amp;layers=ch.kantone.cadastralwebmap-farbe,ch.swisstopo.amtliches-strassenverzeichnis,ch.bfs.gebaeude_wohnungs_register,KML||https://tinyurl.com/yy7ya4g9/VS/6202_bdg_erw.kml</t>
  </si>
  <si>
    <t>2626559.735 1139223.883</t>
  </si>
  <si>
    <t>https://map.geo.admin.ch/?zoom=13&amp;E=2626559.735&amp;N=1139223.883&amp;layers=ch.kantone.cadastralwebmap-farbe,ch.swisstopo.amtliches-strassenverzeichnis,ch.bfs.gebaeude_wohnungs_register,KML||https://tinyurl.com/yy7ya4g9/VS/6202_bdg_erw.kml</t>
  </si>
  <si>
    <t>2626560.000 1139218.000</t>
  </si>
  <si>
    <t>https://map.geo.admin.ch/?zoom=13&amp;E=2626560&amp;N=1139218&amp;layers=ch.kantone.cadastralwebmap-farbe,ch.swisstopo.amtliches-strassenverzeichnis,ch.bfs.gebaeude_wohnungs_register,KML||https://tinyurl.com/yy7ya4g9/VS/6202_bdg_erw.kml</t>
  </si>
  <si>
    <t>2626268.000 1139152.000</t>
  </si>
  <si>
    <t>https://map.geo.admin.ch/?zoom=13&amp;E=2626268&amp;N=1139152&amp;layers=ch.kantone.cadastralwebmap-farbe,ch.swisstopo.amtliches-strassenverzeichnis,ch.bfs.gebaeude_wohnungs_register,KML||https://tinyurl.com/yy7ya4g9/VS/6202_bdg_erw.kml</t>
  </si>
  <si>
    <t>2626283.752 1139149.882</t>
  </si>
  <si>
    <t>https://map.geo.admin.ch/?zoom=13&amp;E=2626283.752&amp;N=1139149.882&amp;layers=ch.kantone.cadastralwebmap-farbe,ch.swisstopo.amtliches-strassenverzeichnis,ch.bfs.gebaeude_wohnungs_register,KML||https://tinyurl.com/yy7ya4g9/VS/6202_bdg_erw.kml</t>
  </si>
  <si>
    <t>2626209.763 1139065.883</t>
  </si>
  <si>
    <t>https://map.geo.admin.ch/?zoom=13&amp;E=2626209.763&amp;N=1139065.883&amp;layers=ch.kantone.cadastralwebmap-farbe,ch.swisstopo.amtliches-strassenverzeichnis,ch.bfs.gebaeude_wohnungs_register,KML||https://tinyurl.com/yy7ya4g9/VS/6202_bdg_erw.kml</t>
  </si>
  <si>
    <t>2626228.761 1139081.883</t>
  </si>
  <si>
    <t>https://map.geo.admin.ch/?zoom=13&amp;E=2626228.761&amp;N=1139081.883&amp;layers=ch.kantone.cadastralwebmap-farbe,ch.swisstopo.amtliches-strassenverzeichnis,ch.bfs.gebaeude_wohnungs_register,KML||https://tinyurl.com/yy7ya4g9/VS/6202_bdg_erw.kml</t>
  </si>
  <si>
    <t>2626510.000 1139429.000</t>
  </si>
  <si>
    <t>https://map.geo.admin.ch/?zoom=13&amp;E=2626510&amp;N=1139429&amp;layers=ch.kantone.cadastralwebmap-farbe,ch.swisstopo.amtliches-strassenverzeichnis,ch.bfs.gebaeude_wohnungs_register,KML||https://tinyurl.com/yy7ya4g9/VS/6202_bdg_erw.kml</t>
  </si>
  <si>
    <t>2626507.000 1139425.000</t>
  </si>
  <si>
    <t>https://map.geo.admin.ch/?zoom=13&amp;E=2626507&amp;N=1139425&amp;layers=ch.kantone.cadastralwebmap-farbe,ch.swisstopo.amtliches-strassenverzeichnis,ch.bfs.gebaeude_wohnungs_register,KML||https://tinyurl.com/yy7ya4g9/VS/6202_bdg_erw.kml</t>
  </si>
  <si>
    <t>2626473.741 1139198.883</t>
  </si>
  <si>
    <t>https://map.geo.admin.ch/?zoom=13&amp;E=2626473.741&amp;N=1139198.883&amp;layers=ch.kantone.cadastralwebmap-farbe,ch.swisstopo.amtliches-strassenverzeichnis,ch.bfs.gebaeude_wohnungs_register,KML||https://tinyurl.com/yy7ya4g9/VS/6202_bdg_erw.kml</t>
  </si>
  <si>
    <t>2626476.740 1139211.883</t>
  </si>
  <si>
    <t>https://map.geo.admin.ch/?zoom=13&amp;E=2626476.74&amp;N=1139211.883&amp;layers=ch.kantone.cadastralwebmap-farbe,ch.swisstopo.amtliches-strassenverzeichnis,ch.bfs.gebaeude_wohnungs_register,KML||https://tinyurl.com/yy7ya4g9/VS/6202_bdg_erw.kml</t>
  </si>
  <si>
    <t>2626574.731 1139276.882</t>
  </si>
  <si>
    <t>https://map.geo.admin.ch/?zoom=13&amp;E=2626574.731&amp;N=1139276.882&amp;layers=ch.kantone.cadastralwebmap-farbe,ch.swisstopo.amtliches-strassenverzeichnis,ch.bfs.gebaeude_wohnungs_register,KML||https://tinyurl.com/yy7ya4g9/VS/6202_bdg_erw.kml</t>
  </si>
  <si>
    <t>2626584.000 1139284.000</t>
  </si>
  <si>
    <t>https://map.geo.admin.ch/?zoom=13&amp;E=2626584&amp;N=1139284&amp;layers=ch.kantone.cadastralwebmap-farbe,ch.swisstopo.amtliches-strassenverzeichnis,ch.bfs.gebaeude_wohnungs_register,KML||https://tinyurl.com/yy7ya4g9/VS/6202_bdg_erw.kml</t>
  </si>
  <si>
    <t>2625707.723 1140164.917</t>
  </si>
  <si>
    <t>https://map.geo.admin.ch/?zoom=13&amp;E=2625707.723&amp;N=1140164.917&amp;layers=ch.kantone.cadastralwebmap-farbe,ch.swisstopo.amtliches-strassenverzeichnis,ch.bfs.gebaeude_wohnungs_register,KML||https://tinyurl.com/yy7ya4g9/VS/6202_bdg_erw.kml</t>
  </si>
  <si>
    <t>2625709.000 1140165.000</t>
  </si>
  <si>
    <t>https://map.geo.admin.ch/?zoom=13&amp;E=2625709&amp;N=1140165&amp;layers=ch.kantone.cadastralwebmap-farbe,ch.swisstopo.amtliches-strassenverzeichnis,ch.bfs.gebaeude_wohnungs_register,KML||https://tinyurl.com/yy7ya4g9/VS/6202_bdg_erw.kml</t>
  </si>
  <si>
    <t>2625951.000 1139941.000</t>
  </si>
  <si>
    <t>https://map.geo.admin.ch/?zoom=13&amp;E=2625951&amp;N=1139941&amp;layers=ch.kantone.cadastralwebmap-farbe,ch.swisstopo.amtliches-strassenverzeichnis,ch.bfs.gebaeude_wohnungs_register,KML||https://tinyurl.com/yy7ya4g9/VS/6202_bdg_erw.kml</t>
  </si>
  <si>
    <t>2625952.000 1139939.000</t>
  </si>
  <si>
    <t>https://map.geo.admin.ch/?zoom=13&amp;E=2625952&amp;N=1139939&amp;layers=ch.kantone.cadastralwebmap-farbe,ch.swisstopo.amtliches-strassenverzeichnis,ch.bfs.gebaeude_wohnungs_register,KML||https://tinyurl.com/yy7ya4g9/VS/6202_bdg_erw.kml</t>
  </si>
  <si>
    <t>2646851.000 1134113.000</t>
  </si>
  <si>
    <t>https://map.geo.admin.ch/?zoom=13&amp;E=2646851&amp;N=1134113&amp;layers=ch.kantone.cadastralwebmap-farbe,ch.swisstopo.amtliches-strassenverzeichnis,ch.bfs.gebaeude_wohnungs_register,KML||https://tinyurl.com/yy7ya4g9/VS/6203_bdg_erw.kml</t>
  </si>
  <si>
    <t>2646861.000 1134122.000</t>
  </si>
  <si>
    <t>https://map.geo.admin.ch/?zoom=13&amp;E=2646861&amp;N=1134122&amp;layers=ch.kantone.cadastralwebmap-farbe,ch.swisstopo.amtliches-strassenverzeichnis,ch.bfs.gebaeude_wohnungs_register,KML||https://tinyurl.com/yy7ya4g9/VS/6203_bdg_erw.kml</t>
  </si>
  <si>
    <t>2568648.011 1113325.591</t>
  </si>
  <si>
    <t>https://map.geo.admin.ch/?zoom=13&amp;E=2568648.011&amp;N=1113325.591&amp;layers=ch.kantone.cadastralwebmap-farbe,ch.swisstopo.amtliches-strassenverzeichnis,ch.bfs.gebaeude_wohnungs_register,KML||https://tinyurl.com/yy7ya4g9/VS/6211_bdg_erw.kml</t>
  </si>
  <si>
    <t>2568720.806 1113408.097</t>
  </si>
  <si>
    <t>https://map.geo.admin.ch/?zoom=13&amp;E=2568720.806&amp;N=1113408.097&amp;layers=ch.kantone.cadastralwebmap-farbe,ch.swisstopo.amtliches-strassenverzeichnis,ch.bfs.gebaeude_wohnungs_register,KML||https://tinyurl.com/yy7ya4g9/VS/6211_bdg_erw.kml</t>
  </si>
  <si>
    <t>2568805.638 1113424.912</t>
  </si>
  <si>
    <t>https://map.geo.admin.ch/?zoom=13&amp;E=2568805.638&amp;N=1113424.912&amp;layers=ch.kantone.cadastralwebmap-farbe,ch.swisstopo.amtliches-strassenverzeichnis,ch.bfs.gebaeude_wohnungs_register,KML||https://tinyurl.com/yy7ya4g9/VS/6211_bdg_erw.kml</t>
  </si>
  <si>
    <t>2568870.515 1113400.150</t>
  </si>
  <si>
    <t>https://map.geo.admin.ch/?zoom=13&amp;E=2568870.515&amp;N=1113400.15&amp;layers=ch.kantone.cadastralwebmap-farbe,ch.swisstopo.amtliches-strassenverzeichnis,ch.bfs.gebaeude_wohnungs_register,KML||https://tinyurl.com/yy7ya4g9/VS/6211_bdg_erw.kml</t>
  </si>
  <si>
    <t>2568890.480 1113430.109</t>
  </si>
  <si>
    <t>https://map.geo.admin.ch/?zoom=13&amp;E=2568890.48&amp;N=1113430.109&amp;layers=ch.kantone.cadastralwebmap-farbe,ch.swisstopo.amtliches-strassenverzeichnis,ch.bfs.gebaeude_wohnungs_register,KML||https://tinyurl.com/yy7ya4g9/VS/6211_bdg_erw.kml</t>
  </si>
  <si>
    <t>2568778.652 1113438.502</t>
  </si>
  <si>
    <t>https://map.geo.admin.ch/?zoom=13&amp;E=2568778.652&amp;N=1113438.502&amp;layers=ch.kantone.cadastralwebmap-farbe,ch.swisstopo.amtliches-strassenverzeichnis,ch.bfs.gebaeude_wohnungs_register,KML||https://tinyurl.com/yy7ya4g9/VS/6211_bdg_erw.kml</t>
  </si>
  <si>
    <t>2568768.652 1113549.489</t>
  </si>
  <si>
    <t>https://map.geo.admin.ch/?zoom=13&amp;E=2568768.652&amp;N=1113549.489&amp;layers=ch.kantone.cadastralwebmap-farbe,ch.swisstopo.amtliches-strassenverzeichnis,ch.bfs.gebaeude_wohnungs_register,KML||https://tinyurl.com/yy7ya4g9/VS/6211_bdg_erw.kml</t>
  </si>
  <si>
    <t>2568767.458 1113507.555</t>
  </si>
  <si>
    <t>https://map.geo.admin.ch/?zoom=13&amp;E=2568767.458&amp;N=1113507.555&amp;layers=ch.kantone.cadastralwebmap-farbe,ch.swisstopo.amtliches-strassenverzeichnis,ch.bfs.gebaeude_wohnungs_register,KML||https://tinyurl.com/yy7ya4g9/VS/6211_bdg_erw.kml</t>
  </si>
  <si>
    <t>2569535.107 1114981.663</t>
  </si>
  <si>
    <t>https://map.geo.admin.ch/?zoom=13&amp;E=2569535.107&amp;N=1114981.663&amp;layers=ch.kantone.cadastralwebmap-farbe,ch.swisstopo.amtliches-strassenverzeichnis,ch.bfs.gebaeude_wohnungs_register,KML||https://tinyurl.com/yy7ya4g9/VS/6211_bdg_erw.kml</t>
  </si>
  <si>
    <t>2568823.020 1113427.287</t>
  </si>
  <si>
    <t>https://map.geo.admin.ch/?zoom=13&amp;E=2568823.02&amp;N=1113427.287&amp;layers=ch.kantone.cadastralwebmap-farbe,ch.swisstopo.amtliches-strassenverzeichnis,ch.bfs.gebaeude_wohnungs_register,KML||https://tinyurl.com/yy7ya4g9/VS/6211_bdg_erw.kml</t>
  </si>
  <si>
    <t>2568584.359 1113675.755</t>
  </si>
  <si>
    <t>https://map.geo.admin.ch/?zoom=13&amp;E=2568584.359&amp;N=1113675.755&amp;layers=ch.kantone.cadastralwebmap-farbe,ch.swisstopo.amtliches-strassenverzeichnis,ch.bfs.gebaeude_wohnungs_register,KML||https://tinyurl.com/yy7ya4g9/VS/6211_bdg_erw.kml</t>
  </si>
  <si>
    <t>2568795.749 1113336.312</t>
  </si>
  <si>
    <t>https://map.geo.admin.ch/?zoom=13&amp;E=2568795.749&amp;N=1113336.312&amp;layers=ch.kantone.cadastralwebmap-farbe,ch.swisstopo.amtliches-strassenverzeichnis,ch.bfs.gebaeude_wohnungs_register,KML||https://tinyurl.com/yy7ya4g9/VS/6211_bdg_erw.kml</t>
  </si>
  <si>
    <t>2568865.297 1113355.705</t>
  </si>
  <si>
    <t>https://map.geo.admin.ch/?zoom=13&amp;E=2568865.297&amp;N=1113355.705&amp;layers=ch.kantone.cadastralwebmap-farbe,ch.swisstopo.amtliches-strassenverzeichnis,ch.bfs.gebaeude_wohnungs_register,KML||https://tinyurl.com/yy7ya4g9/VS/6211_bdg_erw.kml</t>
  </si>
  <si>
    <t>2567619.228 1114465.176</t>
  </si>
  <si>
    <t>https://map.geo.admin.ch/?zoom=13&amp;E=2567619.228&amp;N=1114465.176&amp;layers=ch.kantone.cadastralwebmap-farbe,ch.swisstopo.amtliches-strassenverzeichnis,ch.bfs.gebaeude_wohnungs_register,KML||https://tinyurl.com/yy7ya4g9/VS/6213_bdg_erw.kml</t>
  </si>
  <si>
    <t>2568060.000 1114466.000</t>
  </si>
  <si>
    <t>https://map.geo.admin.ch/?zoom=13&amp;E=2568060&amp;N=1114466&amp;layers=ch.kantone.cadastralwebmap-farbe,ch.swisstopo.amtliches-strassenverzeichnis,ch.bfs.gebaeude_wohnungs_register,KML||https://tinyurl.com/yy7ya4g9/VS/6213_bdg_erw.kml</t>
  </si>
  <si>
    <t>2568058.557 1114466.064</t>
  </si>
  <si>
    <t>https://map.geo.admin.ch/?zoom=13&amp;E=2568058.557&amp;N=1114466.064&amp;layers=ch.kantone.cadastralwebmap-farbe,ch.swisstopo.amtliches-strassenverzeichnis,ch.bfs.gebaeude_wohnungs_register,KML||https://tinyurl.com/yy7ya4g9/VS/6213_bdg_erw.kml</t>
  </si>
  <si>
    <t>2568048.708 1114486.200</t>
  </si>
  <si>
    <t>https://map.geo.admin.ch/?zoom=13&amp;E=2568048.708&amp;N=1114486.2&amp;layers=ch.kantone.cadastralwebmap-farbe,ch.swisstopo.amtliches-strassenverzeichnis,ch.bfs.gebaeude_wohnungs_register,KML||https://tinyurl.com/yy7ya4g9/VS/6213_bdg_erw.kml</t>
  </si>
  <si>
    <t>2568047.000 1114487.000</t>
  </si>
  <si>
    <t>https://map.geo.admin.ch/?zoom=13&amp;E=2568047&amp;N=1114487&amp;layers=ch.kantone.cadastralwebmap-farbe,ch.swisstopo.amtliches-strassenverzeichnis,ch.bfs.gebaeude_wohnungs_register,KML||https://tinyurl.com/yy7ya4g9/VS/6213_bdg_erw.kml</t>
  </si>
  <si>
    <t>2568054.000 1114485.000</t>
  </si>
  <si>
    <t>https://map.geo.admin.ch/?zoom=13&amp;E=2568054&amp;N=1114485&amp;layers=ch.kantone.cadastralwebmap-farbe,ch.swisstopo.amtliches-strassenverzeichnis,ch.bfs.gebaeude_wohnungs_register,KML||https://tinyurl.com/yy7ya4g9/VS/6213_bdg_erw.kml</t>
  </si>
  <si>
    <t>2568038.498 1114508.794</t>
  </si>
  <si>
    <t>https://map.geo.admin.ch/?zoom=13&amp;E=2568038.498&amp;N=1114508.794&amp;layers=ch.kantone.cadastralwebmap-farbe,ch.swisstopo.amtliches-strassenverzeichnis,ch.bfs.gebaeude_wohnungs_register,KML||https://tinyurl.com/yy7ya4g9/VS/6213_bdg_erw.kml</t>
  </si>
  <si>
    <t>2567869.000 1113978.000</t>
  </si>
  <si>
    <t>https://map.geo.admin.ch/?zoom=13&amp;E=2567869&amp;N=1113978&amp;layers=ch.kantone.cadastralwebmap-farbe,ch.swisstopo.amtliches-strassenverzeichnis,ch.bfs.gebaeude_wohnungs_register,KML||https://tinyurl.com/yy7ya4g9/VS/6213_bdg_erw.kml</t>
  </si>
  <si>
    <t>2567873.787 1114597.000</t>
  </si>
  <si>
    <t>https://map.geo.admin.ch/?zoom=13&amp;E=2567873.787&amp;N=1114597&amp;layers=ch.kantone.cadastralwebmap-farbe,ch.swisstopo.amtliches-strassenverzeichnis,ch.bfs.gebaeude_wohnungs_register,KML||https://tinyurl.com/yy7ya4g9/VS/6213_bdg_erw.kml</t>
  </si>
  <si>
    <t>2567901.980 1114587.480</t>
  </si>
  <si>
    <t>https://map.geo.admin.ch/?zoom=13&amp;E=2567901.98&amp;N=1114587.48&amp;layers=ch.kantone.cadastralwebmap-farbe,ch.swisstopo.amtliches-strassenverzeichnis,ch.bfs.gebaeude_wohnungs_register,KML||https://tinyurl.com/yy7ya4g9/VS/6213_bdg_erw.kml</t>
  </si>
  <si>
    <t>2563837.000 1103684.000</t>
  </si>
  <si>
    <t>https://map.geo.admin.ch/?zoom=13&amp;E=2563837&amp;N=1103684&amp;layers=ch.kantone.cadastralwebmap-farbe,ch.swisstopo.amtliches-strassenverzeichnis,ch.bfs.gebaeude_wohnungs_register,KML||https://tinyurl.com/yy7ya4g9/VS/6214_bdg_erw.kml</t>
  </si>
  <si>
    <t>2562486.000 1101290.000</t>
  </si>
  <si>
    <t>https://map.geo.admin.ch/?zoom=13&amp;E=2562486&amp;N=1101290&amp;layers=ch.kantone.cadastralwebmap-farbe,ch.swisstopo.amtliches-strassenverzeichnis,ch.bfs.gebaeude_wohnungs_register,KML||https://tinyurl.com/yy7ya4g9/VS/6214_bdg_erw.kml</t>
  </si>
  <si>
    <t>2563836.000 1103685.000</t>
  </si>
  <si>
    <t>https://map.geo.admin.ch/?zoom=13&amp;E=2563836&amp;N=1103685&amp;layers=ch.kantone.cadastralwebmap-farbe,ch.swisstopo.amtliches-strassenverzeichnis,ch.bfs.gebaeude_wohnungs_register,KML||https://tinyurl.com/yy7ya4g9/VS/6214_bdg_erw.kml</t>
  </si>
  <si>
    <t>2562485.429 1101290.530</t>
  </si>
  <si>
    <t>https://map.geo.admin.ch/?zoom=13&amp;E=2562485.429&amp;N=1101290.53&amp;layers=ch.kantone.cadastralwebmap-farbe,ch.swisstopo.amtliches-strassenverzeichnis,ch.bfs.gebaeude_wohnungs_register,KML||https://tinyurl.com/yy7ya4g9/VS/6214_bdg_erw.kml</t>
  </si>
  <si>
    <t>2565478.634 1120282.079</t>
  </si>
  <si>
    <t>https://map.geo.admin.ch/?zoom=13&amp;E=2565478.634&amp;N=1120282.079&amp;layers=ch.kantone.cadastralwebmap-farbe,ch.swisstopo.amtliches-strassenverzeichnis,ch.bfs.gebaeude_wohnungs_register,KML||https://tinyurl.com/yy7ya4g9/VS/6215_bdg_erw.kml</t>
  </si>
  <si>
    <t>2565142.476 1121204.104</t>
  </si>
  <si>
    <t>https://map.geo.admin.ch/?zoom=13&amp;E=2565142.476&amp;N=1121204.104&amp;layers=ch.kantone.cadastralwebmap-farbe,ch.swisstopo.amtliches-strassenverzeichnis,ch.bfs.gebaeude_wohnungs_register,KML||https://tinyurl.com/yy7ya4g9/VS/6215_bdg_erw.kml</t>
  </si>
  <si>
    <t>2564824.027 1119156.910</t>
  </si>
  <si>
    <t>https://map.geo.admin.ch/?zoom=13&amp;E=2564824.027&amp;N=1119156.91&amp;layers=ch.kantone.cadastralwebmap-farbe,ch.swisstopo.amtliches-strassenverzeichnis,ch.bfs.gebaeude_wohnungs_register,KML||https://tinyurl.com/yy7ya4g9/VS/6215_bdg_erw.kml</t>
  </si>
  <si>
    <t>2563228.000 1118353.000</t>
  </si>
  <si>
    <t>https://map.geo.admin.ch/?zoom=13&amp;E=2563228&amp;N=1118353&amp;layers=ch.kantone.cadastralwebmap-farbe,ch.swisstopo.amtliches-strassenverzeichnis,ch.bfs.gebaeude_wohnungs_register,KML||https://tinyurl.com/yy7ya4g9/VS/6215_bdg_erw.kml</t>
  </si>
  <si>
    <t>2565248.261 1121070.138</t>
  </si>
  <si>
    <t>https://map.geo.admin.ch/?zoom=13&amp;E=2565248.261&amp;N=1121070.138&amp;layers=ch.kantone.cadastralwebmap-farbe,ch.swisstopo.amtliches-strassenverzeichnis,ch.bfs.gebaeude_wohnungs_register,KML||https://tinyurl.com/yy7ya4g9/VS/6215_bdg_erw.kml</t>
  </si>
  <si>
    <t>2565225.823 1121092.046</t>
  </si>
  <si>
    <t>https://map.geo.admin.ch/?zoom=13&amp;E=2565225.823&amp;N=1121092.046&amp;layers=ch.kantone.cadastralwebmap-farbe,ch.swisstopo.amtliches-strassenverzeichnis,ch.bfs.gebaeude_wohnungs_register,KML||https://tinyurl.com/yy7ya4g9/VS/6215_bdg_erw.kml</t>
  </si>
  <si>
    <t>2565203.380 1121113.906</t>
  </si>
  <si>
    <t>https://map.geo.admin.ch/?zoom=13&amp;E=2565203.38&amp;N=1121113.906&amp;layers=ch.kantone.cadastralwebmap-farbe,ch.swisstopo.amtliches-strassenverzeichnis,ch.bfs.gebaeude_wohnungs_register,KML||https://tinyurl.com/yy7ya4g9/VS/6215_bdg_erw.kml</t>
  </si>
  <si>
    <t>2565181.025 1121134.604</t>
  </si>
  <si>
    <t>https://map.geo.admin.ch/?zoom=13&amp;E=2565181.025&amp;N=1121134.604&amp;layers=ch.kantone.cadastralwebmap-farbe,ch.swisstopo.amtliches-strassenverzeichnis,ch.bfs.gebaeude_wohnungs_register,KML||https://tinyurl.com/yy7ya4g9/VS/6215_bdg_erw.kml</t>
  </si>
  <si>
    <t>2565531.904 1120957.632</t>
  </si>
  <si>
    <t>https://map.geo.admin.ch/?zoom=13&amp;E=2565531.904&amp;N=1120957.632&amp;layers=ch.kantone.cadastralwebmap-farbe,ch.swisstopo.amtliches-strassenverzeichnis,ch.bfs.gebaeude_wohnungs_register,KML||https://tinyurl.com/yy7ya4g9/VS/6215_bdg_erw.kml</t>
  </si>
  <si>
    <t>2565069.468 1120068.809</t>
  </si>
  <si>
    <t>https://map.geo.admin.ch/?zoom=13&amp;E=2565069.468&amp;N=1120068.809&amp;layers=ch.kantone.cadastralwebmap-farbe,ch.swisstopo.amtliches-strassenverzeichnis,ch.bfs.gebaeude_wohnungs_register,KML||https://tinyurl.com/yy7ya4g9/VS/6215_bdg_erw.kml</t>
  </si>
  <si>
    <t>2565232.533 1121411.064</t>
  </si>
  <si>
    <t>https://map.geo.admin.ch/?zoom=13&amp;E=2565232.533&amp;N=1121411.064&amp;layers=ch.kantone.cadastralwebmap-farbe,ch.swisstopo.amtliches-strassenverzeichnis,ch.bfs.gebaeude_wohnungs_register,KML||https://tinyurl.com/yy7ya4g9/VS/6215_bdg_erw.kml</t>
  </si>
  <si>
    <t>2565317.309 1121431.956</t>
  </si>
  <si>
    <t>https://map.geo.admin.ch/?zoom=13&amp;E=2565317.309&amp;N=1121431.956&amp;layers=ch.kantone.cadastralwebmap-farbe,ch.swisstopo.amtliches-strassenverzeichnis,ch.bfs.gebaeude_wohnungs_register,KML||https://tinyurl.com/yy7ya4g9/VS/6215_bdg_erw.kml</t>
  </si>
  <si>
    <t>2565129.448 1121435.263</t>
  </si>
  <si>
    <t>https://map.geo.admin.ch/?zoom=13&amp;E=2565129.448&amp;N=1121435.263&amp;layers=ch.kantone.cadastralwebmap-farbe,ch.swisstopo.amtliches-strassenverzeichnis,ch.bfs.gebaeude_wohnungs_register,KML||https://tinyurl.com/yy7ya4g9/VS/6215_bdg_erw.kml</t>
  </si>
  <si>
    <t>2565064.446 1121520.263</t>
  </si>
  <si>
    <t>https://map.geo.admin.ch/?zoom=13&amp;E=2565064.446&amp;N=1121520.263&amp;layers=ch.kantone.cadastralwebmap-farbe,ch.swisstopo.amtliches-strassenverzeichnis,ch.bfs.gebaeude_wohnungs_register,KML||https://tinyurl.com/yy7ya4g9/VS/6215_bdg_erw.kml</t>
  </si>
  <si>
    <t>2565187.912 1121606.187</t>
  </si>
  <si>
    <t>https://map.geo.admin.ch/?zoom=13&amp;E=2565187.912&amp;N=1121606.187&amp;layers=ch.kantone.cadastralwebmap-farbe,ch.swisstopo.amtliches-strassenverzeichnis,ch.bfs.gebaeude_wohnungs_register,KML||https://tinyurl.com/yy7ya4g9/VS/6215_bdg_erw.kml</t>
  </si>
  <si>
    <t>2566666.872 1106745.037</t>
  </si>
  <si>
    <t>https://map.geo.admin.ch/?zoom=13&amp;E=2566666.872&amp;N=1106745.037&amp;layers=ch.kantone.cadastralwebmap-farbe,ch.swisstopo.amtliches-strassenverzeichnis,ch.bfs.gebaeude_wohnungs_register,KML||https://tinyurl.com/yy7ya4g9/VS/6218_bdg_erw.kml</t>
  </si>
  <si>
    <t>2566685.439 1106424.690</t>
  </si>
  <si>
    <t>https://map.geo.admin.ch/?zoom=13&amp;E=2566685.439&amp;N=1106424.69&amp;layers=ch.kantone.cadastralwebmap-farbe,ch.swisstopo.amtliches-strassenverzeichnis,ch.bfs.gebaeude_wohnungs_register,KML||https://tinyurl.com/yy7ya4g9/VS/6218_bdg_erw.kml</t>
  </si>
  <si>
    <t>2566796.080 1106804.622</t>
  </si>
  <si>
    <t>https://map.geo.admin.ch/?zoom=13&amp;E=2566796.08&amp;N=1106804.622&amp;layers=ch.kantone.cadastralwebmap-farbe,ch.swisstopo.amtliches-strassenverzeichnis,ch.bfs.gebaeude_wohnungs_register,KML||https://tinyurl.com/yy7ya4g9/VS/6218_bdg_erw.kml</t>
  </si>
  <si>
    <t>2567421.812 1107508.565</t>
  </si>
  <si>
    <t>https://map.geo.admin.ch/?zoom=13&amp;E=2567421.812&amp;N=1107508.565&amp;layers=ch.kantone.cadastralwebmap-farbe,ch.swisstopo.amtliches-strassenverzeichnis,ch.bfs.gebaeude_wohnungs_register,KML||https://tinyurl.com/yy7ya4g9/VS/6218_bdg_erw.kml</t>
  </si>
  <si>
    <t>2567659.000 1107759.000</t>
  </si>
  <si>
    <t>https://map.geo.admin.ch/?zoom=13&amp;E=2567659&amp;N=1107759&amp;layers=ch.kantone.cadastralwebmap-farbe,ch.swisstopo.amtliches-strassenverzeichnis,ch.bfs.gebaeude_wohnungs_register,KML||https://tinyurl.com/yy7ya4g9/VS/6218_bdg_erw.kml</t>
  </si>
  <si>
    <t>2567556.735 1107611.816</t>
  </si>
  <si>
    <t>https://map.geo.admin.ch/?zoom=13&amp;E=2567556.735&amp;N=1107611.816&amp;layers=ch.kantone.cadastralwebmap-farbe,ch.swisstopo.amtliches-strassenverzeichnis,ch.bfs.gebaeude_wohnungs_register,KML||https://tinyurl.com/yy7ya4g9/VS/6218_bdg_erw.kml</t>
  </si>
  <si>
    <t>2567624.150 1107528.575</t>
  </si>
  <si>
    <t>https://map.geo.admin.ch/?zoom=13&amp;E=2567624.15&amp;N=1107528.575&amp;layers=ch.kantone.cadastralwebmap-farbe,ch.swisstopo.amtliches-strassenverzeichnis,ch.bfs.gebaeude_wohnungs_register,KML||https://tinyurl.com/yy7ya4g9/VS/6218_bdg_erw.kml</t>
  </si>
  <si>
    <t>2567639.000 1107717.000</t>
  </si>
  <si>
    <t>https://map.geo.admin.ch/?zoom=13&amp;E=2567639&amp;N=1107717&amp;layers=ch.kantone.cadastralwebmap-farbe,ch.swisstopo.amtliches-strassenverzeichnis,ch.bfs.gebaeude_wohnungs_register,KML||https://tinyurl.com/yy7ya4g9/VS/6218_bdg_erw.kml</t>
  </si>
  <si>
    <t>2567663.599 1107753.128</t>
  </si>
  <si>
    <t>https://map.geo.admin.ch/?zoom=13&amp;E=2567663.599&amp;N=1107753.128&amp;layers=ch.kantone.cadastralwebmap-farbe,ch.swisstopo.amtliches-strassenverzeichnis,ch.bfs.gebaeude_wohnungs_register,KML||https://tinyurl.com/yy7ya4g9/VS/6218_bdg_erw.kml</t>
  </si>
  <si>
    <t>2567646.750 1107720.269</t>
  </si>
  <si>
    <t>https://map.geo.admin.ch/?zoom=13&amp;E=2567646.75&amp;N=1107720.269&amp;layers=ch.kantone.cadastralwebmap-farbe,ch.swisstopo.amtliches-strassenverzeichnis,ch.bfs.gebaeude_wohnungs_register,KML||https://tinyurl.com/yy7ya4g9/VS/6218_bdg_erw.kml</t>
  </si>
  <si>
    <t>2567576.305 1107653.127</t>
  </si>
  <si>
    <t>https://map.geo.admin.ch/?zoom=13&amp;E=2567576.305&amp;N=1107653.127&amp;layers=ch.kantone.cadastralwebmap-farbe,ch.swisstopo.amtliches-strassenverzeichnis,ch.bfs.gebaeude_wohnungs_register,KML||https://tinyurl.com/yy7ya4g9/VS/6218_bdg_erw.kml</t>
  </si>
  <si>
    <t>2567795.174 1107551.512</t>
  </si>
  <si>
    <t>https://map.geo.admin.ch/?zoom=13&amp;E=2567795.174&amp;N=1107551.512&amp;layers=ch.kantone.cadastralwebmap-farbe,ch.swisstopo.amtliches-strassenverzeichnis,ch.bfs.gebaeude_wohnungs_register,KML||https://tinyurl.com/yy7ya4g9/VS/6218_bdg_erw.kml</t>
  </si>
  <si>
    <t>2567703.785 1107714.627</t>
  </si>
  <si>
    <t>https://map.geo.admin.ch/?zoom=13&amp;E=2567703.785&amp;N=1107714.627&amp;layers=ch.kantone.cadastralwebmap-farbe,ch.swisstopo.amtliches-strassenverzeichnis,ch.bfs.gebaeude_wohnungs_register,KML||https://tinyurl.com/yy7ya4g9/VS/6218_bdg_erw.kml</t>
  </si>
  <si>
    <t>2567742.542 1107683.982</t>
  </si>
  <si>
    <t>https://map.geo.admin.ch/?zoom=13&amp;E=2567742.542&amp;N=1107683.982&amp;layers=ch.kantone.cadastralwebmap-farbe,ch.swisstopo.amtliches-strassenverzeichnis,ch.bfs.gebaeude_wohnungs_register,KML||https://tinyurl.com/yy7ya4g9/VS/6218_bdg_erw.kml</t>
  </si>
  <si>
    <t>2567738.245 1107657.304</t>
  </si>
  <si>
    <t>https://map.geo.admin.ch/?zoom=13&amp;E=2567738.245&amp;N=1107657.304&amp;layers=ch.kantone.cadastralwebmap-farbe,ch.swisstopo.amtliches-strassenverzeichnis,ch.bfs.gebaeude_wohnungs_register,KML||https://tinyurl.com/yy7ya4g9/VS/6218_bdg_erw.kml</t>
  </si>
  <si>
    <t>2567698.577 1107838.848</t>
  </si>
  <si>
    <t>https://map.geo.admin.ch/?zoom=13&amp;E=2567698.577&amp;N=1107838.848&amp;layers=ch.kantone.cadastralwebmap-farbe,ch.swisstopo.amtliches-strassenverzeichnis,ch.bfs.gebaeude_wohnungs_register,KML||https://tinyurl.com/yy7ya4g9/VS/6218_bdg_erw.kml</t>
  </si>
  <si>
    <t>2567714.149 1107828.267</t>
  </si>
  <si>
    <t>https://map.geo.admin.ch/?zoom=13&amp;E=2567714.149&amp;N=1107828.267&amp;layers=ch.kantone.cadastralwebmap-farbe,ch.swisstopo.amtliches-strassenverzeichnis,ch.bfs.gebaeude_wohnungs_register,KML||https://tinyurl.com/yy7ya4g9/VS/6218_bdg_erw.kml</t>
  </si>
  <si>
    <t>2567706.626 1107681.920</t>
  </si>
  <si>
    <t>https://map.geo.admin.ch/?zoom=13&amp;E=2567706.626&amp;N=1107681.92&amp;layers=ch.kantone.cadastralwebmap-farbe,ch.swisstopo.amtliches-strassenverzeichnis,ch.bfs.gebaeude_wohnungs_register,KML||https://tinyurl.com/yy7ya4g9/VS/6218_bdg_erw.kml</t>
  </si>
  <si>
    <t>2567789.849 1108045.075</t>
  </si>
  <si>
    <t>https://map.geo.admin.ch/?zoom=13&amp;E=2567789.849&amp;N=1108045.075&amp;layers=ch.kantone.cadastralwebmap-farbe,ch.swisstopo.amtliches-strassenverzeichnis,ch.bfs.gebaeude_wohnungs_register,KML||https://tinyurl.com/yy7ya4g9/VS/6218_bdg_erw.kml</t>
  </si>
  <si>
    <t>2567771.066 1108076.779</t>
  </si>
  <si>
    <t>https://map.geo.admin.ch/?zoom=13&amp;E=2567771.066&amp;N=1108076.779&amp;layers=ch.kantone.cadastralwebmap-farbe,ch.swisstopo.amtliches-strassenverzeichnis,ch.bfs.gebaeude_wohnungs_register,KML||https://tinyurl.com/yy7ya4g9/VS/6218_bdg_erw.kml</t>
  </si>
  <si>
    <t>2567768.029 1108004.693</t>
  </si>
  <si>
    <t>https://map.geo.admin.ch/?zoom=13&amp;E=2567768.029&amp;N=1108004.693&amp;layers=ch.kantone.cadastralwebmap-farbe,ch.swisstopo.amtliches-strassenverzeichnis,ch.bfs.gebaeude_wohnungs_register,KML||https://tinyurl.com/yy7ya4g9/VS/6218_bdg_erw.kml</t>
  </si>
  <si>
    <t>2567810.000 1108593.000</t>
  </si>
  <si>
    <t>https://map.geo.admin.ch/?zoom=13&amp;E=2567810&amp;N=1108593&amp;layers=ch.kantone.cadastralwebmap-farbe,ch.swisstopo.amtliches-strassenverzeichnis,ch.bfs.gebaeude_wohnungs_register,KML||https://tinyurl.com/yy7ya4g9/VS/6218_bdg_erw.kml</t>
  </si>
  <si>
    <t>2567822.000 1108572.000</t>
  </si>
  <si>
    <t>https://map.geo.admin.ch/?zoom=13&amp;E=2567822&amp;N=1108572&amp;layers=ch.kantone.cadastralwebmap-farbe,ch.swisstopo.amtliches-strassenverzeichnis,ch.bfs.gebaeude_wohnungs_register,KML||https://tinyurl.com/yy7ya4g9/VS/6218_bdg_erw.kml</t>
  </si>
  <si>
    <t>2567794.205 1108408.929</t>
  </si>
  <si>
    <t>https://map.geo.admin.ch/?zoom=13&amp;E=2567794.205&amp;N=1108408.929&amp;layers=ch.kantone.cadastralwebmap-farbe,ch.swisstopo.amtliches-strassenverzeichnis,ch.bfs.gebaeude_wohnungs_register,KML||https://tinyurl.com/yy7ya4g9/VS/6218_bdg_erw.kml</t>
  </si>
  <si>
    <t>2567739.000 1107687.000</t>
  </si>
  <si>
    <t>https://map.geo.admin.ch/?zoom=13&amp;E=2567739&amp;N=1107687&amp;layers=ch.kantone.cadastralwebmap-farbe,ch.swisstopo.amtliches-strassenverzeichnis,ch.bfs.gebaeude_wohnungs_register,KML||https://tinyurl.com/yy7ya4g9/VS/6218_bdg_erw.kml</t>
  </si>
  <si>
    <t>2567692.302 1107713.824</t>
  </si>
  <si>
    <t>https://map.geo.admin.ch/?zoom=13&amp;E=2567692.302&amp;N=1107713.824&amp;layers=ch.kantone.cadastralwebmap-farbe,ch.swisstopo.amtliches-strassenverzeichnis,ch.bfs.gebaeude_wohnungs_register,KML||https://tinyurl.com/yy7ya4g9/VS/6218_bdg_erw.kml</t>
  </si>
  <si>
    <t>2566944.125 1107067.994</t>
  </si>
  <si>
    <t>https://map.geo.admin.ch/?zoom=13&amp;E=2566944.125&amp;N=1107067.994&amp;layers=ch.kantone.cadastralwebmap-farbe,ch.swisstopo.amtliches-strassenverzeichnis,ch.bfs.gebaeude_wohnungs_register,KML||https://tinyurl.com/yy7ya4g9/VS/6218_bdg_erw.kml</t>
  </si>
  <si>
    <t>2565950.837 1105651.478</t>
  </si>
  <si>
    <t>https://map.geo.admin.ch/?zoom=13&amp;E=2565950.837&amp;N=1105651.478&amp;layers=ch.kantone.cadastralwebmap-farbe,ch.swisstopo.amtliches-strassenverzeichnis,ch.bfs.gebaeude_wohnungs_register,KML||https://tinyurl.com/yy7ya4g9/VS/6218_bdg_erw.kml</t>
  </si>
  <si>
    <t>2565948.762 1105601.822</t>
  </si>
  <si>
    <t>https://map.geo.admin.ch/?zoom=13&amp;E=2565948.762&amp;N=1105601.822&amp;layers=ch.kantone.cadastralwebmap-farbe,ch.swisstopo.amtliches-strassenverzeichnis,ch.bfs.gebaeude_wohnungs_register,KML||https://tinyurl.com/yy7ya4g9/VS/6218_bdg_erw.kml</t>
  </si>
  <si>
    <t>2567609.226 1107680.002</t>
  </si>
  <si>
    <t>https://map.geo.admin.ch/?zoom=13&amp;E=2567609.226&amp;N=1107680.002&amp;layers=ch.kantone.cadastralwebmap-farbe,ch.swisstopo.amtliches-strassenverzeichnis,ch.bfs.gebaeude_wohnungs_register,KML||https://tinyurl.com/yy7ya4g9/VS/6218_bdg_erw.kml</t>
  </si>
  <si>
    <t>2567614.007 1107664.565</t>
  </si>
  <si>
    <t>https://map.geo.admin.ch/?zoom=13&amp;E=2567614.007&amp;N=1107664.565&amp;layers=ch.kantone.cadastralwebmap-farbe,ch.swisstopo.amtliches-strassenverzeichnis,ch.bfs.gebaeude_wohnungs_register,KML||https://tinyurl.com/yy7ya4g9/VS/6218_bdg_erw.kml</t>
  </si>
  <si>
    <t>2567514.442 1107529.120</t>
  </si>
  <si>
    <t>https://map.geo.admin.ch/?zoom=13&amp;E=2567514.442&amp;N=1107529.12&amp;layers=ch.kantone.cadastralwebmap-farbe,ch.swisstopo.amtliches-strassenverzeichnis,ch.bfs.gebaeude_wohnungs_register,KML||https://tinyurl.com/yy7ya4g9/VS/6218_bdg_erw.kml</t>
  </si>
  <si>
    <t>2567797.159 1108374.344</t>
  </si>
  <si>
    <t>https://map.geo.admin.ch/?zoom=13&amp;E=2567797.159&amp;N=1108374.344&amp;layers=ch.kantone.cadastralwebmap-farbe,ch.swisstopo.amtliches-strassenverzeichnis,ch.bfs.gebaeude_wohnungs_register,KML||https://tinyurl.com/yy7ya4g9/VS/6218_bdg_erw.kml</t>
  </si>
  <si>
    <t>2567779.000 1108513.000</t>
  </si>
  <si>
    <t>https://map.geo.admin.ch/?zoom=13&amp;E=2567779&amp;N=1108513&amp;layers=ch.kantone.cadastralwebmap-farbe,ch.swisstopo.amtliches-strassenverzeichnis,ch.bfs.gebaeude_wohnungs_register,KML||https://tinyurl.com/yy7ya4g9/VS/6218_bdg_erw.kml</t>
  </si>
  <si>
    <t>2567811.359 1108405.111</t>
  </si>
  <si>
    <t>https://map.geo.admin.ch/?zoom=13&amp;E=2567811.359&amp;N=1108405.111&amp;layers=ch.kantone.cadastralwebmap-farbe,ch.swisstopo.amtliches-strassenverzeichnis,ch.bfs.gebaeude_wohnungs_register,KML||https://tinyurl.com/yy7ya4g9/VS/6218_bdg_erw.kml</t>
  </si>
  <si>
    <t>2567585.936 1107664.965</t>
  </si>
  <si>
    <t>https://map.geo.admin.ch/?zoom=13&amp;E=2567585.936&amp;N=1107664.965&amp;layers=ch.kantone.cadastralwebmap-farbe,ch.swisstopo.amtliches-strassenverzeichnis,ch.bfs.gebaeude_wohnungs_register,KML||https://tinyurl.com/yy7ya4g9/VS/6218_bdg_erw.kml</t>
  </si>
  <si>
    <t>2567739.000 1107675.000</t>
  </si>
  <si>
    <t>https://map.geo.admin.ch/?zoom=13&amp;E=2567739&amp;N=1107675&amp;layers=ch.kantone.cadastralwebmap-farbe,ch.swisstopo.amtliches-strassenverzeichnis,ch.bfs.gebaeude_wohnungs_register,KML||https://tinyurl.com/yy7ya4g9/VS/6218_bdg_erw.kml</t>
  </si>
  <si>
    <t>2567624.505 1107718.264</t>
  </si>
  <si>
    <t>https://map.geo.admin.ch/?zoom=13&amp;E=2567624.505&amp;N=1107718.264&amp;layers=ch.kantone.cadastralwebmap-farbe,ch.swisstopo.amtliches-strassenverzeichnis,ch.bfs.gebaeude_wohnungs_register,KML||https://tinyurl.com/yy7ya4g9/VS/6218_bdg_erw.kml</t>
  </si>
  <si>
    <t>2566740.356 1106878.596</t>
  </si>
  <si>
    <t>https://map.geo.admin.ch/?zoom=13&amp;E=2566740.356&amp;N=1106878.596&amp;layers=ch.kantone.cadastralwebmap-farbe,ch.swisstopo.amtliches-strassenverzeichnis,ch.bfs.gebaeude_wohnungs_register,KML||https://tinyurl.com/yy7ya4g9/VS/6218_bdg_erw.kml</t>
  </si>
  <si>
    <t>2566950.225 1106893.450</t>
  </si>
  <si>
    <t>https://map.geo.admin.ch/?zoom=13&amp;E=2566950.225&amp;N=1106893.45&amp;layers=ch.kantone.cadastralwebmap-farbe,ch.swisstopo.amtliches-strassenverzeichnis,ch.bfs.gebaeude_wohnungs_register,KML||https://tinyurl.com/yy7ya4g9/VS/6218_bdg_erw.kml</t>
  </si>
  <si>
    <t>2566717.782 1106873.726</t>
  </si>
  <si>
    <t>https://map.geo.admin.ch/?zoom=13&amp;E=2566717.782&amp;N=1106873.726&amp;layers=ch.kantone.cadastralwebmap-farbe,ch.swisstopo.amtliches-strassenverzeichnis,ch.bfs.gebaeude_wohnungs_register,KML||https://tinyurl.com/yy7ya4g9/VS/6218_bdg_erw.kml</t>
  </si>
  <si>
    <t>2565572.000 1107461.000</t>
  </si>
  <si>
    <t>https://map.geo.admin.ch/?zoom=13&amp;E=2565572&amp;N=1107461&amp;layers=ch.kantone.cadastralwebmap-farbe,ch.swisstopo.amtliches-strassenverzeichnis,ch.bfs.gebaeude_wohnungs_register,KML||https://tinyurl.com/yy7ya4g9/VS/6218_bdg_erw.kml</t>
  </si>
  <si>
    <t>2567796.599 1108084.329</t>
  </si>
  <si>
    <t>https://map.geo.admin.ch/?zoom=13&amp;E=2567796.599&amp;N=1108084.329&amp;layers=ch.kantone.cadastralwebmap-farbe,ch.swisstopo.amtliches-strassenverzeichnis,ch.bfs.gebaeude_wohnungs_register,KML||https://tinyurl.com/yy7ya4g9/VS/6218_bdg_erw.kml</t>
  </si>
  <si>
    <t>2567812.287 1108628.278</t>
  </si>
  <si>
    <t>https://map.geo.admin.ch/?zoom=13&amp;E=2567812.287&amp;N=1108628.278&amp;layers=ch.kantone.cadastralwebmap-farbe,ch.swisstopo.amtliches-strassenverzeichnis,ch.bfs.gebaeude_wohnungs_register,KML||https://tinyurl.com/yy7ya4g9/VS/6218_bdg_erw.kml</t>
  </si>
  <si>
    <t>2567744.279 1108625.283</t>
  </si>
  <si>
    <t>https://map.geo.admin.ch/?zoom=13&amp;E=2567744.279&amp;N=1108625.283&amp;layers=ch.kantone.cadastralwebmap-farbe,ch.swisstopo.amtliches-strassenverzeichnis,ch.bfs.gebaeude_wohnungs_register,KML||https://tinyurl.com/yy7ya4g9/VS/6218_bdg_erw.kml</t>
  </si>
  <si>
    <t>2567654.000 1107729.000</t>
  </si>
  <si>
    <t>https://map.geo.admin.ch/?zoom=13&amp;E=2567654&amp;N=1107729&amp;layers=ch.kantone.cadastralwebmap-farbe,ch.swisstopo.amtliches-strassenverzeichnis,ch.bfs.gebaeude_wohnungs_register,KML||https://tinyurl.com/yy7ya4g9/VS/6218_bdg_erw.kml</t>
  </si>
  <si>
    <t>2567676.098 1107709.381</t>
  </si>
  <si>
    <t>https://map.geo.admin.ch/?zoom=13&amp;E=2567676.098&amp;N=1107709.381&amp;layers=ch.kantone.cadastralwebmap-farbe,ch.swisstopo.amtliches-strassenverzeichnis,ch.bfs.gebaeude_wohnungs_register,KML||https://tinyurl.com/yy7ya4g9/VS/6218_bdg_erw.kml</t>
  </si>
  <si>
    <t>2565950.000 1105647.000</t>
  </si>
  <si>
    <t>https://map.geo.admin.ch/?zoom=13&amp;E=2565950&amp;N=1105647&amp;layers=ch.kantone.cadastralwebmap-farbe,ch.swisstopo.amtliches-strassenverzeichnis,ch.bfs.gebaeude_wohnungs_register,KML||https://tinyurl.com/yy7ya4g9/VS/6218_bdg_erw.kml</t>
  </si>
  <si>
    <t>2567614.000 1107662.000</t>
  </si>
  <si>
    <t>https://map.geo.admin.ch/?zoom=13&amp;E=2567614&amp;N=1107662&amp;layers=ch.kantone.cadastralwebmap-farbe,ch.swisstopo.amtliches-strassenverzeichnis,ch.bfs.gebaeude_wohnungs_register,KML||https://tinyurl.com/yy7ya4g9/VS/6218_bdg_erw.kml</t>
  </si>
  <si>
    <t>2567547.420 1107627.341</t>
  </si>
  <si>
    <t>https://map.geo.admin.ch/?zoom=13&amp;E=2567547.42&amp;N=1107627.341&amp;layers=ch.kantone.cadastralwebmap-farbe,ch.swisstopo.amtliches-strassenverzeichnis,ch.bfs.gebaeude_wohnungs_register,KML||https://tinyurl.com/yy7ya4g9/VS/6218_bdg_erw.kml</t>
  </si>
  <si>
    <t>2567465.662 1107534.404</t>
  </si>
  <si>
    <t>https://map.geo.admin.ch/?zoom=13&amp;E=2567465.662&amp;N=1107534.404&amp;layers=ch.kantone.cadastralwebmap-farbe,ch.swisstopo.amtliches-strassenverzeichnis,ch.bfs.gebaeude_wohnungs_register,KML||https://tinyurl.com/yy7ya4g9/VS/6218_bdg_erw.kml</t>
  </si>
  <si>
    <t>2567791.000 1108508.000</t>
  </si>
  <si>
    <t>https://map.geo.admin.ch/?zoom=13&amp;E=2567791&amp;N=1108508&amp;layers=ch.kantone.cadastralwebmap-farbe,ch.swisstopo.amtliches-strassenverzeichnis,ch.bfs.gebaeude_wohnungs_register,KML||https://tinyurl.com/yy7ya4g9/VS/6218_bdg_erw.kml</t>
  </si>
  <si>
    <t>2567776.096 1108478.693</t>
  </si>
  <si>
    <t>https://map.geo.admin.ch/?zoom=13&amp;E=2567776.096&amp;N=1108478.693&amp;layers=ch.kantone.cadastralwebmap-farbe,ch.swisstopo.amtliches-strassenverzeichnis,ch.bfs.gebaeude_wohnungs_register,KML||https://tinyurl.com/yy7ya4g9/VS/6218_bdg_erw.kml</t>
  </si>
  <si>
    <t>2566925.530 1107004.770</t>
  </si>
  <si>
    <t>https://map.geo.admin.ch/?zoom=13&amp;E=2566925.53&amp;N=1107004.77&amp;layers=ch.kantone.cadastralwebmap-farbe,ch.swisstopo.amtliches-strassenverzeichnis,ch.bfs.gebaeude_wohnungs_register,KML||https://tinyurl.com/yy7ya4g9/VS/6218_bdg_erw.kml</t>
  </si>
  <si>
    <t>2569179.523 1109312.742</t>
  </si>
  <si>
    <t>https://map.geo.admin.ch/?zoom=13&amp;E=2569179.523&amp;N=1109312.742&amp;layers=ch.kantone.cadastralwebmap-farbe,ch.swisstopo.amtliches-strassenverzeichnis,ch.bfs.gebaeude_wohnungs_register,KML||https://tinyurl.com/yy7ya4g9/VS/6219_bdg_erw.kml</t>
  </si>
  <si>
    <t>2569336.149 1109788.946</t>
  </si>
  <si>
    <t>https://map.geo.admin.ch/?zoom=13&amp;E=2569336.149&amp;N=1109788.946&amp;layers=ch.kantone.cadastralwebmap-farbe,ch.swisstopo.amtliches-strassenverzeichnis,ch.bfs.gebaeude_wohnungs_register,KML||https://tinyurl.com/yy7ya4g9/VS/6219_bdg_erw.kml</t>
  </si>
  <si>
    <t>2601625.000 1123255.000</t>
  </si>
  <si>
    <t>https://map.geo.admin.ch/?zoom=13&amp;E=2601625&amp;N=1123255&amp;layers=ch.kantone.cadastralwebmap-farbe,ch.swisstopo.amtliches-strassenverzeichnis,ch.bfs.gebaeude_wohnungs_register,KML||https://tinyurl.com/yy7ya4g9/VS/6248_bdg_erw.kml</t>
  </si>
  <si>
    <t>2601830.000 1123749.000</t>
  </si>
  <si>
    <t>https://map.geo.admin.ch/?zoom=13&amp;E=2601830&amp;N=1123749&amp;layers=ch.kantone.cadastralwebmap-farbe,ch.swisstopo.amtliches-strassenverzeichnis,ch.bfs.gebaeude_wohnungs_register,KML||https://tinyurl.com/yy7ya4g9/VS/6248_bdg_erw.kml</t>
  </si>
  <si>
    <t>2601958.198 1123046.882</t>
  </si>
  <si>
    <t>https://map.geo.admin.ch/?zoom=13&amp;E=2601958.198&amp;N=1123046.882&amp;layers=ch.kantone.cadastralwebmap-farbe,ch.swisstopo.amtliches-strassenverzeichnis,ch.bfs.gebaeude_wohnungs_register,KML||https://tinyurl.com/yy7ya4g9/VS/6248_bdg_erw.kml</t>
  </si>
  <si>
    <t>2602273.000 1122821.000</t>
  </si>
  <si>
    <t>https://map.geo.admin.ch/?zoom=13&amp;E=2602273&amp;N=1122821&amp;layers=ch.kantone.cadastralwebmap-farbe,ch.swisstopo.amtliches-strassenverzeichnis,ch.bfs.gebaeude_wohnungs_register,KML||https://tinyurl.com/yy7ya4g9/VS/6248_bdg_erw.kml</t>
  </si>
  <si>
    <t>2601943.000 1123066.000</t>
  </si>
  <si>
    <t>https://map.geo.admin.ch/?zoom=13&amp;E=2601943&amp;N=1123066&amp;layers=ch.kantone.cadastralwebmap-farbe,ch.swisstopo.amtliches-strassenverzeichnis,ch.bfs.gebaeude_wohnungs_register,KML||https://tinyurl.com/yy7ya4g9/VS/6248_bdg_erw.kml</t>
  </si>
  <si>
    <t>2601882.000 1123056.000</t>
  </si>
  <si>
    <t>https://map.geo.admin.ch/?zoom=13&amp;E=2601882&amp;N=1123056&amp;layers=ch.kantone.cadastralwebmap-farbe,ch.swisstopo.amtliches-strassenverzeichnis,ch.bfs.gebaeude_wohnungs_register,KML||https://tinyurl.com/yy7ya4g9/VS/6248_bdg_erw.kml</t>
  </si>
  <si>
    <t>2601874.000 1123033.000</t>
  </si>
  <si>
    <t>https://map.geo.admin.ch/?zoom=13&amp;E=2601874&amp;N=1123033&amp;layers=ch.kantone.cadastralwebmap-farbe,ch.swisstopo.amtliches-strassenverzeichnis,ch.bfs.gebaeude_wohnungs_register,KML||https://tinyurl.com/yy7ya4g9/VS/6248_bdg_erw.kml</t>
  </si>
  <si>
    <t>2601879.000 1123035.000</t>
  </si>
  <si>
    <t>https://map.geo.admin.ch/?zoom=13&amp;E=2601879&amp;N=1123035&amp;layers=ch.kantone.cadastralwebmap-farbe,ch.swisstopo.amtliches-strassenverzeichnis,ch.bfs.gebaeude_wohnungs_register,KML||https://tinyurl.com/yy7ya4g9/VS/6248_bdg_erw.kml</t>
  </si>
  <si>
    <t>2602387.000 1122924.000</t>
  </si>
  <si>
    <t>https://map.geo.admin.ch/?zoom=13&amp;E=2602387&amp;N=1122924&amp;layers=ch.kantone.cadastralwebmap-farbe,ch.swisstopo.amtliches-strassenverzeichnis,ch.bfs.gebaeude_wohnungs_register,KML||https://tinyurl.com/yy7ya4g9/VS/6248_bdg_erw.kml</t>
  </si>
  <si>
    <t>2602326.000 1122838.000</t>
  </si>
  <si>
    <t>https://map.geo.admin.ch/?zoom=13&amp;E=2602326&amp;N=1122838&amp;layers=ch.kantone.cadastralwebmap-farbe,ch.swisstopo.amtliches-strassenverzeichnis,ch.bfs.gebaeude_wohnungs_register,KML||https://tinyurl.com/yy7ya4g9/VS/6248_bdg_erw.kml</t>
  </si>
  <si>
    <t>2601669.919 1123014.256</t>
  </si>
  <si>
    <t>https://map.geo.admin.ch/?zoom=13&amp;E=2601669.919&amp;N=1123014.256&amp;layers=ch.kantone.cadastralwebmap-farbe,ch.swisstopo.amtliches-strassenverzeichnis,ch.bfs.gebaeude_wohnungs_register,KML||https://tinyurl.com/yy7ya4g9/VS/6248_bdg_erw.kml</t>
  </si>
  <si>
    <t>2610449.484 1113849.741</t>
  </si>
  <si>
    <t>https://map.geo.admin.ch/?zoom=13&amp;E=2610449.484&amp;N=1113849.741&amp;layers=ch.kantone.cadastralwebmap-farbe,ch.swisstopo.amtliches-strassenverzeichnis,ch.bfs.gebaeude_wohnungs_register,KML||https://tinyurl.com/yy7ya4g9/VS/6252_bdg_erw.kml</t>
  </si>
  <si>
    <t>2606849.000 1129081.000</t>
  </si>
  <si>
    <t>https://map.geo.admin.ch/?zoom=13&amp;E=2606849&amp;N=1129081&amp;layers=ch.kantone.cadastralwebmap-farbe,ch.swisstopo.amtliches-strassenverzeichnis,ch.bfs.gebaeude_wohnungs_register,KML||https://tinyurl.com/yy7ya4g9/VS/6253_bdg_erw.kml</t>
  </si>
  <si>
    <t>2608098.000 1129173.000</t>
  </si>
  <si>
    <t>https://map.geo.admin.ch/?zoom=13&amp;E=2608098&amp;N=1129173&amp;layers=ch.kantone.cadastralwebmap-farbe,ch.swisstopo.amtliches-strassenverzeichnis,ch.bfs.gebaeude_wohnungs_register,KML||https://tinyurl.com/yy7ya4g9/VS/6254_bdg_erw.kml</t>
  </si>
  <si>
    <t>2608314.000 1128342.000</t>
  </si>
  <si>
    <t>https://map.geo.admin.ch/?zoom=13&amp;E=2608314&amp;N=1128342&amp;layers=ch.kantone.cadastralwebmap-farbe,ch.swisstopo.amtliches-strassenverzeichnis,ch.bfs.gebaeude_wohnungs_register,KML||https://tinyurl.com/yy7ya4g9/VS/6254_bdg_erw.kml</t>
  </si>
  <si>
    <t>2595809.777 1123285.440</t>
  </si>
  <si>
    <t>https://map.geo.admin.ch/?zoom=13&amp;E=2595809.777&amp;N=1123285.44&amp;layers=ch.kantone.cadastralwebmap-farbe,ch.swisstopo.amtliches-strassenverzeichnis,ch.bfs.gebaeude_wohnungs_register,KML||https://tinyurl.com/yy7ya4g9/VS/6263_bdg_erw.kml</t>
  </si>
  <si>
    <t>2595821.665 1123357.208</t>
  </si>
  <si>
    <t>https://map.geo.admin.ch/?zoom=13&amp;E=2595821.665&amp;N=1123357.208&amp;layers=ch.kantone.cadastralwebmap-farbe,ch.swisstopo.amtliches-strassenverzeichnis,ch.bfs.gebaeude_wohnungs_register,KML||https://tinyurl.com/yy7ya4g9/VS/6263_bdg_erw.kml</t>
  </si>
  <si>
    <t>2595762.645 1123207.351</t>
  </si>
  <si>
    <t>https://map.geo.admin.ch/?zoom=13&amp;E=2595762.645&amp;N=1123207.351&amp;layers=ch.kantone.cadastralwebmap-farbe,ch.swisstopo.amtliches-strassenverzeichnis,ch.bfs.gebaeude_wohnungs_register,KML||https://tinyurl.com/yy7ya4g9/VS/6263_bdg_erw.kml</t>
  </si>
  <si>
    <t>2595803.410 1123214.130</t>
  </si>
  <si>
    <t>https://map.geo.admin.ch/?zoom=13&amp;E=2595803.41&amp;N=1123214.13&amp;layers=ch.kantone.cadastralwebmap-farbe,ch.swisstopo.amtliches-strassenverzeichnis,ch.bfs.gebaeude_wohnungs_register,KML||https://tinyurl.com/yy7ya4g9/VS/6263_bdg_erw.kml</t>
  </si>
  <si>
    <t>2596231.921 1122415.845</t>
  </si>
  <si>
    <t>https://map.geo.admin.ch/?zoom=13&amp;E=2596231.921&amp;N=1122415.845&amp;layers=ch.kantone.cadastralwebmap-farbe,ch.swisstopo.amtliches-strassenverzeichnis,ch.bfs.gebaeude_wohnungs_register,KML||https://tinyurl.com/yy7ya4g9/VS/6263_bdg_erw.kml</t>
  </si>
  <si>
    <t>2595421.211 1121892.295</t>
  </si>
  <si>
    <t>https://map.geo.admin.ch/?zoom=13&amp;E=2595421.211&amp;N=1121892.295&amp;layers=ch.kantone.cadastralwebmap-farbe,ch.swisstopo.amtliches-strassenverzeichnis,ch.bfs.gebaeude_wohnungs_register,KML||https://tinyurl.com/yy7ya4g9/VS/6263_bdg_erw.kml</t>
  </si>
  <si>
    <t>2595889.920 1123318.305</t>
  </si>
  <si>
    <t>https://map.geo.admin.ch/?zoom=13&amp;E=2595889.92&amp;N=1123318.305&amp;layers=ch.kantone.cadastralwebmap-farbe,ch.swisstopo.amtliches-strassenverzeichnis,ch.bfs.gebaeude_wohnungs_register,KML||https://tinyurl.com/yy7ya4g9/VS/6263_bdg_erw.kml</t>
  </si>
  <si>
    <t>2595995.315 1123230.734</t>
  </si>
  <si>
    <t>https://map.geo.admin.ch/?zoom=13&amp;E=2595995.315&amp;N=1123230.734&amp;layers=ch.kantone.cadastralwebmap-farbe,ch.swisstopo.amtliches-strassenverzeichnis,ch.bfs.gebaeude_wohnungs_register,KML||https://tinyurl.com/yy7ya4g9/VS/6263_bdg_erw.kml</t>
  </si>
  <si>
    <t>2595848.258 1122637.780</t>
  </si>
  <si>
    <t>https://map.geo.admin.ch/?zoom=13&amp;E=2595848.258&amp;N=1122637.78&amp;layers=ch.kantone.cadastralwebmap-farbe,ch.swisstopo.amtliches-strassenverzeichnis,ch.bfs.gebaeude_wohnungs_register,KML||https://tinyurl.com/yy7ya4g9/VS/6263_bdg_erw.kml</t>
  </si>
  <si>
    <t>2594888.104 1121690.585</t>
  </si>
  <si>
    <t>https://map.geo.admin.ch/?zoom=13&amp;E=2594888.104&amp;N=1121690.585&amp;layers=ch.kantone.cadastralwebmap-farbe,ch.swisstopo.amtliches-strassenverzeichnis,ch.bfs.gebaeude_wohnungs_register,KML||https://tinyurl.com/yy7ya4g9/VS/6263_bdg_erw.kml</t>
  </si>
  <si>
    <t>2596104.618 1123680.620</t>
  </si>
  <si>
    <t>https://map.geo.admin.ch/?zoom=13&amp;E=2596104.618&amp;N=1123680.62&amp;layers=ch.kantone.cadastralwebmap-farbe,ch.swisstopo.amtliches-strassenverzeichnis,ch.bfs.gebaeude_wohnungs_register,KML||https://tinyurl.com/yy7ya4g9/VS/6263_bdg_erw.kml</t>
  </si>
  <si>
    <t>2595199.969 1122774.510</t>
  </si>
  <si>
    <t>https://map.geo.admin.ch/?zoom=13&amp;E=2595199.969&amp;N=1122774.51&amp;layers=ch.kantone.cadastralwebmap-farbe,ch.swisstopo.amtliches-strassenverzeichnis,ch.bfs.gebaeude_wohnungs_register,KML||https://tinyurl.com/yy7ya4g9/VS/6263_bdg_erw.kml</t>
  </si>
  <si>
    <t>2595845.440 1122458.022</t>
  </si>
  <si>
    <t>https://map.geo.admin.ch/?zoom=13&amp;E=2595845.44&amp;N=1122458.022&amp;layers=ch.kantone.cadastralwebmap-farbe,ch.swisstopo.amtliches-strassenverzeichnis,ch.bfs.gebaeude_wohnungs_register,KML||https://tinyurl.com/yy7ya4g9/VS/6263_bdg_erw.kml</t>
  </si>
  <si>
    <t>2595843.473 1123006.033</t>
  </si>
  <si>
    <t>https://map.geo.admin.ch/?zoom=13&amp;E=2595843.473&amp;N=1123006.033&amp;layers=ch.kantone.cadastralwebmap-farbe,ch.swisstopo.amtliches-strassenverzeichnis,ch.bfs.gebaeude_wohnungs_register,KML||https://tinyurl.com/yy7ya4g9/VS/6263_bdg_erw.kml</t>
  </si>
  <si>
    <t>2596005.000 1123575.000</t>
  </si>
  <si>
    <t>https://map.geo.admin.ch/?zoom=13&amp;E=2596005&amp;N=1123575&amp;layers=ch.kantone.cadastralwebmap-farbe,ch.swisstopo.amtliches-strassenverzeichnis,ch.bfs.gebaeude_wohnungs_register,KML||https://tinyurl.com/yy7ya4g9/VS/6263_bdg_erw.kml</t>
  </si>
  <si>
    <t>2596023.000 1123112.000</t>
  </si>
  <si>
    <t>https://map.geo.admin.ch/?zoom=13&amp;E=2596023&amp;N=1123112&amp;layers=ch.kantone.cadastralwebmap-farbe,ch.swisstopo.amtliches-strassenverzeichnis,ch.bfs.gebaeude_wohnungs_register,KML||https://tinyurl.com/yy7ya4g9/VS/6263_bdg_erw.kml</t>
  </si>
  <si>
    <t>2594882.000 1117644.000</t>
  </si>
  <si>
    <t>https://map.geo.admin.ch/?zoom=13&amp;E=2594882&amp;N=1117644&amp;layers=ch.kantone.cadastralwebmap-farbe,ch.swisstopo.amtliches-strassenverzeichnis,ch.bfs.gebaeude_wohnungs_register,KML||https://tinyurl.com/yy7ya4g9/VS/6266_bdg_erw.kml</t>
  </si>
  <si>
    <t>2594901.000 1117648.000</t>
  </si>
  <si>
    <t>https://map.geo.admin.ch/?zoom=13&amp;E=2594901&amp;N=1117648&amp;layers=ch.kantone.cadastralwebmap-farbe,ch.swisstopo.amtliches-strassenverzeichnis,ch.bfs.gebaeude_wohnungs_register,KML||https://tinyurl.com/yy7ya4g9/VS/6266_bdg_erw.kml</t>
  </si>
  <si>
    <t>2595367.000 1117890.000</t>
  </si>
  <si>
    <t>https://map.geo.admin.ch/?zoom=13&amp;E=2595367&amp;N=1117890&amp;layers=ch.kantone.cadastralwebmap-farbe,ch.swisstopo.amtliches-strassenverzeichnis,ch.bfs.gebaeude_wohnungs_register,KML||https://tinyurl.com/yy7ya4g9/VS/6266_bdg_erw.kml</t>
  </si>
  <si>
    <t>2594485.392 1116362.052</t>
  </si>
  <si>
    <t>https://map.geo.admin.ch/?zoom=13&amp;E=2594485.392&amp;N=1116362.052&amp;layers=ch.kantone.cadastralwebmap-farbe,ch.swisstopo.amtliches-strassenverzeichnis,ch.bfs.gebaeude_wohnungs_register,KML||https://tinyurl.com/yy7ya4g9/VS/6266_bdg_erw.kml</t>
  </si>
  <si>
    <t>2592186.000 1117761.000</t>
  </si>
  <si>
    <t>https://map.geo.admin.ch/?zoom=13&amp;E=2592186&amp;N=1117761&amp;layers=ch.kantone.cadastralwebmap-farbe,ch.swisstopo.amtliches-strassenverzeichnis,ch.bfs.gebaeude_wohnungs_register,KML||https://tinyurl.com/yy7ya4g9/VS/6266_bdg_erw.kml</t>
  </si>
  <si>
    <t>2593988.926 1118418.160</t>
  </si>
  <si>
    <t>https://map.geo.admin.ch/?zoom=13&amp;E=2593988.926&amp;N=1118418.16&amp;layers=ch.kantone.cadastralwebmap-farbe,ch.swisstopo.amtliches-strassenverzeichnis,ch.bfs.gebaeude_wohnungs_register,KML||https://tinyurl.com/yy7ya4g9/VS/6266_bdg_erw.kml</t>
  </si>
  <si>
    <t>2593739.398 1117680.103</t>
  </si>
  <si>
    <t>https://map.geo.admin.ch/?zoom=13&amp;E=2593739.398&amp;N=1117680.103&amp;layers=ch.kantone.cadastralwebmap-farbe,ch.swisstopo.amtliches-strassenverzeichnis,ch.bfs.gebaeude_wohnungs_register,KML||https://tinyurl.com/yy7ya4g9/VS/6266_bdg_erw.kml</t>
  </si>
  <si>
    <t>2597372.771 1120089.944</t>
  </si>
  <si>
    <t>https://map.geo.admin.ch/?zoom=13&amp;E=2597372.771&amp;N=1120089.944&amp;layers=ch.kantone.cadastralwebmap-farbe,ch.swisstopo.amtliches-strassenverzeichnis,ch.bfs.gebaeude_wohnungs_register,KML||https://tinyurl.com/yy7ya4g9/VS/6266_bdg_erw.kml</t>
  </si>
  <si>
    <t>2597388.000 1120084.000</t>
  </si>
  <si>
    <t>https://map.geo.admin.ch/?zoom=13&amp;E=2597388&amp;N=1120084&amp;layers=ch.kantone.cadastralwebmap-farbe,ch.swisstopo.amtliches-strassenverzeichnis,ch.bfs.gebaeude_wohnungs_register,KML||https://tinyurl.com/yy7ya4g9/VS/6266_bdg_erw.kml</t>
  </si>
  <si>
    <t>2597386.690 1120098.624</t>
  </si>
  <si>
    <t>https://map.geo.admin.ch/?zoom=13&amp;E=2597386.69&amp;N=1120098.624&amp;layers=ch.kantone.cadastralwebmap-farbe,ch.swisstopo.amtliches-strassenverzeichnis,ch.bfs.gebaeude_wohnungs_register,KML||https://tinyurl.com/yy7ya4g9/VS/6266_bdg_erw.kml</t>
  </si>
  <si>
    <t>2597392.000 1120138.000</t>
  </si>
  <si>
    <t>https://map.geo.admin.ch/?zoom=13&amp;E=2597392&amp;N=1120138&amp;layers=ch.kantone.cadastralwebmap-farbe,ch.swisstopo.amtliches-strassenverzeichnis,ch.bfs.gebaeude_wohnungs_register,KML||https://tinyurl.com/yy7ya4g9/VS/6266_bdg_erw.kml</t>
  </si>
  <si>
    <t>2597408.205 1120141.014</t>
  </si>
  <si>
    <t>https://map.geo.admin.ch/?zoom=13&amp;E=2597408.205&amp;N=1120141.014&amp;layers=ch.kantone.cadastralwebmap-farbe,ch.swisstopo.amtliches-strassenverzeichnis,ch.bfs.gebaeude_wohnungs_register,KML||https://tinyurl.com/yy7ya4g9/VS/6266_bdg_erw.kml</t>
  </si>
  <si>
    <t>2597407.352 1120159.353</t>
  </si>
  <si>
    <t>https://map.geo.admin.ch/?zoom=13&amp;E=2597407.352&amp;N=1120159.353&amp;layers=ch.kantone.cadastralwebmap-farbe,ch.swisstopo.amtliches-strassenverzeichnis,ch.bfs.gebaeude_wohnungs_register,KML||https://tinyurl.com/yy7ya4g9/VS/6266_bdg_erw.kml</t>
  </si>
  <si>
    <t>2597379.000 1120053.000</t>
  </si>
  <si>
    <t>https://map.geo.admin.ch/?zoom=13&amp;E=2597379&amp;N=1120053&amp;layers=ch.kantone.cadastralwebmap-farbe,ch.swisstopo.amtliches-strassenverzeichnis,ch.bfs.gebaeude_wohnungs_register,KML||https://tinyurl.com/yy7ya4g9/VS/6266_bdg_erw.kml</t>
  </si>
  <si>
    <t>2597370.857 1120060.258</t>
  </si>
  <si>
    <t>https://map.geo.admin.ch/?zoom=13&amp;E=2597370.857&amp;N=1120060.258&amp;layers=ch.kantone.cadastralwebmap-farbe,ch.swisstopo.amtliches-strassenverzeichnis,ch.bfs.gebaeude_wohnungs_register,KML||https://tinyurl.com/yy7ya4g9/VS/6266_bdg_erw.kml</t>
  </si>
  <si>
    <t>2597412.369 1120125.271</t>
  </si>
  <si>
    <t>https://map.geo.admin.ch/?zoom=13&amp;E=2597412.369&amp;N=1120125.271&amp;layers=ch.kantone.cadastralwebmap-farbe,ch.swisstopo.amtliches-strassenverzeichnis,ch.bfs.gebaeude_wohnungs_register,KML||https://tinyurl.com/yy7ya4g9/VS/6266_bdg_erw.kml</t>
  </si>
  <si>
    <t>2597392.000 1120102.000</t>
  </si>
  <si>
    <t>https://map.geo.admin.ch/?zoom=13&amp;E=2597392&amp;N=1120102&amp;layers=ch.kantone.cadastralwebmap-farbe,ch.swisstopo.amtliches-strassenverzeichnis,ch.bfs.gebaeude_wohnungs_register,KML||https://tinyurl.com/yy7ya4g9/VS/6266_bdg_erw.kml</t>
  </si>
  <si>
    <t>2597490.570 1119955.058</t>
  </si>
  <si>
    <t>https://map.geo.admin.ch/?zoom=13&amp;E=2597490.57&amp;N=1119955.058&amp;layers=ch.kantone.cadastralwebmap-farbe,ch.swisstopo.amtliches-strassenverzeichnis,ch.bfs.gebaeude_wohnungs_register,KML||https://tinyurl.com/yy7ya4g9/VS/6266_bdg_erw.kml</t>
  </si>
  <si>
    <t>2597164.427 1119818.265</t>
  </si>
  <si>
    <t>https://map.geo.admin.ch/?zoom=13&amp;E=2597164.427&amp;N=1119818.265&amp;layers=ch.kantone.cadastralwebmap-farbe,ch.swisstopo.amtliches-strassenverzeichnis,ch.bfs.gebaeude_wohnungs_register,KML||https://tinyurl.com/yy7ya4g9/VS/6266_bdg_erw.kml</t>
  </si>
  <si>
    <t>2597188.348 1119795.103</t>
  </si>
  <si>
    <t>https://map.geo.admin.ch/?zoom=13&amp;E=2597188.348&amp;N=1119795.103&amp;layers=ch.kantone.cadastralwebmap-farbe,ch.swisstopo.amtliches-strassenverzeichnis,ch.bfs.gebaeude_wohnungs_register,KML||https://tinyurl.com/yy7ya4g9/VS/6266_bdg_erw.kml</t>
  </si>
  <si>
    <t>2597266.000 1119705.000</t>
  </si>
  <si>
    <t>https://map.geo.admin.ch/?zoom=13&amp;E=2597266&amp;N=1119705&amp;layers=ch.kantone.cadastralwebmap-farbe,ch.swisstopo.amtliches-strassenverzeichnis,ch.bfs.gebaeude_wohnungs_register,KML||https://tinyurl.com/yy7ya4g9/VS/6266_bdg_erw.kml</t>
  </si>
  <si>
    <t>2597250.920 1119738.251</t>
  </si>
  <si>
    <t>https://map.geo.admin.ch/?zoom=13&amp;E=2597250.92&amp;N=1119738.251&amp;layers=ch.kantone.cadastralwebmap-farbe,ch.swisstopo.amtliches-strassenverzeichnis,ch.bfs.gebaeude_wohnungs_register,KML||https://tinyurl.com/yy7ya4g9/VS/6266_bdg_erw.kml</t>
  </si>
  <si>
    <t>2597363.384 1120110.238</t>
  </si>
  <si>
    <t>https://map.geo.admin.ch/?zoom=13&amp;E=2597363.384&amp;N=1120110.238&amp;layers=ch.kantone.cadastralwebmap-farbe,ch.swisstopo.amtliches-strassenverzeichnis,ch.bfs.gebaeude_wohnungs_register,KML||https://tinyurl.com/yy7ya4g9/VS/6266_bdg_erw.kml</t>
  </si>
  <si>
    <t>2597397.000 1120455.000</t>
  </si>
  <si>
    <t>https://map.geo.admin.ch/?zoom=13&amp;E=2597397&amp;N=1120455&amp;layers=ch.kantone.cadastralwebmap-farbe,ch.swisstopo.amtliches-strassenverzeichnis,ch.bfs.gebaeude_wohnungs_register,KML||https://tinyurl.com/yy7ya4g9/VS/6266_bdg_erw.kml</t>
  </si>
  <si>
    <t>2597194.545 1120325.636</t>
  </si>
  <si>
    <t>https://map.geo.admin.ch/?zoom=13&amp;E=2597194.545&amp;N=1120325.636&amp;layers=ch.kantone.cadastralwebmap-farbe,ch.swisstopo.amtliches-strassenverzeichnis,ch.bfs.gebaeude_wohnungs_register,KML||https://tinyurl.com/yy7ya4g9/VS/6266_bdg_erw.kml</t>
  </si>
  <si>
    <t>2597167.558 1120352.699</t>
  </si>
  <si>
    <t>https://map.geo.admin.ch/?zoom=13&amp;E=2597167.558&amp;N=1120352.699&amp;layers=ch.kantone.cadastralwebmap-farbe,ch.swisstopo.amtliches-strassenverzeichnis,ch.bfs.gebaeude_wohnungs_register,KML||https://tinyurl.com/yy7ya4g9/VS/6266_bdg_erw.kml</t>
  </si>
  <si>
    <t>2597225.477 1119935.183</t>
  </si>
  <si>
    <t>https://map.geo.admin.ch/?zoom=13&amp;E=2597225.477&amp;N=1119935.183&amp;layers=ch.kantone.cadastralwebmap-farbe,ch.swisstopo.amtliches-strassenverzeichnis,ch.bfs.gebaeude_wohnungs_register,KML||https://tinyurl.com/yy7ya4g9/VS/6266_bdg_erw.kml</t>
  </si>
  <si>
    <t>2597302.090 1120148.472</t>
  </si>
  <si>
    <t>https://map.geo.admin.ch/?zoom=13&amp;E=2597302.09&amp;N=1120148.472&amp;layers=ch.kantone.cadastralwebmap-farbe,ch.swisstopo.amtliches-strassenverzeichnis,ch.bfs.gebaeude_wohnungs_register,KML||https://tinyurl.com/yy7ya4g9/VS/6266_bdg_erw.kml</t>
  </si>
  <si>
    <t>2597278.579 1120193.926</t>
  </si>
  <si>
    <t>https://map.geo.admin.ch/?zoom=13&amp;E=2597278.579&amp;N=1120193.926&amp;layers=ch.kantone.cadastralwebmap-farbe,ch.swisstopo.amtliches-strassenverzeichnis,ch.bfs.gebaeude_wohnungs_register,KML||https://tinyurl.com/yy7ya4g9/VS/6266_bdg_erw.kml</t>
  </si>
  <si>
    <t>2597226.440 1120262.462</t>
  </si>
  <si>
    <t>https://map.geo.admin.ch/?zoom=13&amp;E=2597226.44&amp;N=1120262.462&amp;layers=ch.kantone.cadastralwebmap-farbe,ch.swisstopo.amtliches-strassenverzeichnis,ch.bfs.gebaeude_wohnungs_register,KML||https://tinyurl.com/yy7ya4g9/VS/6266_bdg_erw.kml</t>
  </si>
  <si>
    <t>2597303.126 1120030.571</t>
  </si>
  <si>
    <t>https://map.geo.admin.ch/?zoom=13&amp;E=2597303.126&amp;N=1120030.571&amp;layers=ch.kantone.cadastralwebmap-farbe,ch.swisstopo.amtliches-strassenverzeichnis,ch.bfs.gebaeude_wohnungs_register,KML||https://tinyurl.com/yy7ya4g9/VS/6266_bdg_erw.kml</t>
  </si>
  <si>
    <t>2597338.671 1120044.206</t>
  </si>
  <si>
    <t>https://map.geo.admin.ch/?zoom=13&amp;E=2597338.671&amp;N=1120044.206&amp;layers=ch.kantone.cadastralwebmap-farbe,ch.swisstopo.amtliches-strassenverzeichnis,ch.bfs.gebaeude_wohnungs_register,KML||https://tinyurl.com/yy7ya4g9/VS/6266_bdg_erw.kml</t>
  </si>
  <si>
    <t>2597349.435 1120071.144</t>
  </si>
  <si>
    <t>https://map.geo.admin.ch/?zoom=13&amp;E=2597349.435&amp;N=1120071.144&amp;layers=ch.kantone.cadastralwebmap-farbe,ch.swisstopo.amtliches-strassenverzeichnis,ch.bfs.gebaeude_wohnungs_register,KML||https://tinyurl.com/yy7ya4g9/VS/6266_bdg_erw.kml</t>
  </si>
  <si>
    <t>2597356.000 1120088.000</t>
  </si>
  <si>
    <t>https://map.geo.admin.ch/?zoom=13&amp;E=2597356&amp;N=1120088&amp;layers=ch.kantone.cadastralwebmap-farbe,ch.swisstopo.amtliches-strassenverzeichnis,ch.bfs.gebaeude_wohnungs_register,KML||https://tinyurl.com/yy7ya4g9/VS/6266_bdg_erw.kml</t>
  </si>
  <si>
    <t>2597310.532 1120127.500</t>
  </si>
  <si>
    <t>https://map.geo.admin.ch/?zoom=13&amp;E=2597310.532&amp;N=1120127.5&amp;layers=ch.kantone.cadastralwebmap-farbe,ch.swisstopo.amtliches-strassenverzeichnis,ch.bfs.gebaeude_wohnungs_register,KML||https://tinyurl.com/yy7ya4g9/VS/6266_bdg_erw.kml</t>
  </si>
  <si>
    <t>2596891.234 1119988.182</t>
  </si>
  <si>
    <t>https://map.geo.admin.ch/?zoom=13&amp;E=2596891.234&amp;N=1119988.182&amp;layers=ch.kantone.cadastralwebmap-farbe,ch.swisstopo.amtliches-strassenverzeichnis,ch.bfs.gebaeude_wohnungs_register,KML||https://tinyurl.com/yy7ya4g9/VS/6266_bdg_erw.kml</t>
  </si>
  <si>
    <t>2590354.320 1117771.396</t>
  </si>
  <si>
    <t>https://map.geo.admin.ch/?zoom=13&amp;E=2590354.32&amp;N=1117771.396&amp;layers=ch.kantone.cadastralwebmap-farbe,ch.swisstopo.amtliches-strassenverzeichnis,ch.bfs.gebaeude_wohnungs_register,KML||https://tinyurl.com/yy7ya4g9/VS/6266_bdg_erw.kml</t>
  </si>
  <si>
    <t>2592663.000 1119527.000</t>
  </si>
  <si>
    <t>https://map.geo.admin.ch/?zoom=13&amp;E=2592663&amp;N=1119527&amp;layers=ch.kantone.cadastralwebmap-farbe,ch.swisstopo.amtliches-strassenverzeichnis,ch.bfs.gebaeude_wohnungs_register,KML||https://tinyurl.com/yy7ya4g9/VS/6266_bdg_erw.kml</t>
  </si>
  <si>
    <t>2592656.000 1119547.000</t>
  </si>
  <si>
    <t>https://map.geo.admin.ch/?zoom=13&amp;E=2592656&amp;N=1119547&amp;layers=ch.kantone.cadastralwebmap-farbe,ch.swisstopo.amtliches-strassenverzeichnis,ch.bfs.gebaeude_wohnungs_register,KML||https://tinyurl.com/yy7ya4g9/VS/6266_bdg_erw.kml</t>
  </si>
  <si>
    <t>2592623.000 1119515.000</t>
  </si>
  <si>
    <t>https://map.geo.admin.ch/?zoom=13&amp;E=2592623&amp;N=1119515&amp;layers=ch.kantone.cadastralwebmap-farbe,ch.swisstopo.amtliches-strassenverzeichnis,ch.bfs.gebaeude_wohnungs_register,KML||https://tinyurl.com/yy7ya4g9/VS/6266_bdg_erw.kml</t>
  </si>
  <si>
    <t>2593011.000 1119713.000</t>
  </si>
  <si>
    <t>https://map.geo.admin.ch/?zoom=13&amp;E=2593011&amp;N=1119713&amp;layers=ch.kantone.cadastralwebmap-farbe,ch.swisstopo.amtliches-strassenverzeichnis,ch.bfs.gebaeude_wohnungs_register,KML||https://tinyurl.com/yy7ya4g9/VS/6266_bdg_erw.kml</t>
  </si>
  <si>
    <t>2593010.000 1119730.000</t>
  </si>
  <si>
    <t>https://map.geo.admin.ch/?zoom=13&amp;E=2593010&amp;N=1119730&amp;layers=ch.kantone.cadastralwebmap-farbe,ch.swisstopo.amtliches-strassenverzeichnis,ch.bfs.gebaeude_wohnungs_register,KML||https://tinyurl.com/yy7ya4g9/VS/6266_bdg_erw.kml</t>
  </si>
  <si>
    <t>2594439.394 1116328.050</t>
  </si>
  <si>
    <t>https://map.geo.admin.ch/?zoom=13&amp;E=2594439.394&amp;N=1116328.05&amp;layers=ch.kantone.cadastralwebmap-farbe,ch.swisstopo.amtliches-strassenverzeichnis,ch.bfs.gebaeude_wohnungs_register,KML||https://tinyurl.com/yy7ya4g9/VS/6266_bdg_erw.kml</t>
  </si>
  <si>
    <t>2593738.000 1117692.000</t>
  </si>
  <si>
    <t>https://map.geo.admin.ch/?zoom=13&amp;E=2593738&amp;N=1117692&amp;layers=ch.kantone.cadastralwebmap-farbe,ch.swisstopo.amtliches-strassenverzeichnis,ch.bfs.gebaeude_wohnungs_register,KML||https://tinyurl.com/yy7ya4g9/VS/6266_bdg_erw.kml</t>
  </si>
  <si>
    <t>2592950.585 1117765.365</t>
  </si>
  <si>
    <t>https://map.geo.admin.ch/?zoom=13&amp;E=2592950.585&amp;N=1117765.365&amp;layers=ch.kantone.cadastralwebmap-farbe,ch.swisstopo.amtliches-strassenverzeichnis,ch.bfs.gebaeude_wohnungs_register,KML||https://tinyurl.com/yy7ya4g9/VS/6266_bdg_erw.kml</t>
  </si>
  <si>
    <t>2592616.000 1119535.000</t>
  </si>
  <si>
    <t>https://map.geo.admin.ch/?zoom=13&amp;E=2592616&amp;N=1119535&amp;layers=ch.kantone.cadastralwebmap-farbe,ch.swisstopo.amtliches-strassenverzeichnis,ch.bfs.gebaeude_wohnungs_register,KML||https://tinyurl.com/yy7ya4g9/VS/6266_bdg_erw.kml</t>
  </si>
  <si>
    <t>2596693.000 1119609.000</t>
  </si>
  <si>
    <t>https://map.geo.admin.ch/?zoom=13&amp;E=2596693&amp;N=1119609&amp;layers=ch.kantone.cadastralwebmap-farbe,ch.swisstopo.amtliches-strassenverzeichnis,ch.bfs.gebaeude_wohnungs_register,KML||https://tinyurl.com/yy7ya4g9/VS/6266_bdg_erw.kml</t>
  </si>
  <si>
    <t>2596697.000 1119615.000</t>
  </si>
  <si>
    <t>https://map.geo.admin.ch/?zoom=13&amp;E=2596697&amp;N=1119615&amp;layers=ch.kantone.cadastralwebmap-farbe,ch.swisstopo.amtliches-strassenverzeichnis,ch.bfs.gebaeude_wohnungs_register,KML||https://tinyurl.com/yy7ya4g9/VS/6266_bdg_erw.kml</t>
  </si>
  <si>
    <t>2596707.000 1119614.000</t>
  </si>
  <si>
    <t>https://map.geo.admin.ch/?zoom=13&amp;E=2596707&amp;N=1119614&amp;layers=ch.kantone.cadastralwebmap-farbe,ch.swisstopo.amtliches-strassenverzeichnis,ch.bfs.gebaeude_wohnungs_register,KML||https://tinyurl.com/yy7ya4g9/VS/6266_bdg_erw.kml</t>
  </si>
  <si>
    <t>2596710.000 1119619.000</t>
  </si>
  <si>
    <t>https://map.geo.admin.ch/?zoom=13&amp;E=2596710&amp;N=1119619&amp;layers=ch.kantone.cadastralwebmap-farbe,ch.swisstopo.amtliches-strassenverzeichnis,ch.bfs.gebaeude_wohnungs_register,KML||https://tinyurl.com/yy7ya4g9/VS/6266_bdg_erw.kml</t>
  </si>
  <si>
    <t>2596718.000 1119618.000</t>
  </si>
  <si>
    <t>https://map.geo.admin.ch/?zoom=13&amp;E=2596718&amp;N=1119618&amp;layers=ch.kantone.cadastralwebmap-farbe,ch.swisstopo.amtliches-strassenverzeichnis,ch.bfs.gebaeude_wohnungs_register,KML||https://tinyurl.com/yy7ya4g9/VS/6266_bdg_erw.kml</t>
  </si>
  <si>
    <t>2597193.000 1119785.000</t>
  </si>
  <si>
    <t>https://map.geo.admin.ch/?zoom=13&amp;E=2597193&amp;N=1119785&amp;layers=ch.kantone.cadastralwebmap-farbe,ch.swisstopo.amtliches-strassenverzeichnis,ch.bfs.gebaeude_wohnungs_register,KML||https://tinyurl.com/yy7ya4g9/VS/6266_bdg_erw.kml</t>
  </si>
  <si>
    <t>2597266.097 1119698.252</t>
  </si>
  <si>
    <t>https://map.geo.admin.ch/?zoom=13&amp;E=2597266.097&amp;N=1119698.252&amp;layers=ch.kantone.cadastralwebmap-farbe,ch.swisstopo.amtliches-strassenverzeichnis,ch.bfs.gebaeude_wohnungs_register,KML||https://tinyurl.com/yy7ya4g9/VS/6266_bdg_erw.kml</t>
  </si>
  <si>
    <t>2597260.000 1119749.000</t>
  </si>
  <si>
    <t>https://map.geo.admin.ch/?zoom=13&amp;E=2597260&amp;N=1119749&amp;layers=ch.kantone.cadastralwebmap-farbe,ch.swisstopo.amtliches-strassenverzeichnis,ch.bfs.gebaeude_wohnungs_register,KML||https://tinyurl.com/yy7ya4g9/VS/6266_bdg_erw.kml</t>
  </si>
  <si>
    <t>2597182.000 1119800.000</t>
  </si>
  <si>
    <t>https://map.geo.admin.ch/?zoom=13&amp;E=2597182&amp;N=1119800&amp;layers=ch.kantone.cadastralwebmap-farbe,ch.swisstopo.amtliches-strassenverzeichnis,ch.bfs.gebaeude_wohnungs_register,KML||https://tinyurl.com/yy7ya4g9/VS/6266_bdg_erw.kml</t>
  </si>
  <si>
    <t>2597356.406 1120267.145</t>
  </si>
  <si>
    <t>https://map.geo.admin.ch/?zoom=13&amp;E=2597356.406&amp;N=1120267.145&amp;layers=ch.kantone.cadastralwebmap-farbe,ch.swisstopo.amtliches-strassenverzeichnis,ch.bfs.gebaeude_wohnungs_register,KML||https://tinyurl.com/yy7ya4g9/VS/6266_bdg_erw.kml</t>
  </si>
  <si>
    <t>2597368.784 1120139.175</t>
  </si>
  <si>
    <t>https://map.geo.admin.ch/?zoom=13&amp;E=2597368.784&amp;N=1120139.175&amp;layers=ch.kantone.cadastralwebmap-farbe,ch.swisstopo.amtliches-strassenverzeichnis,ch.bfs.gebaeude_wohnungs_register,KML||https://tinyurl.com/yy7ya4g9/VS/6266_bdg_erw.kml</t>
  </si>
  <si>
    <t>2597553.510 1120226.709</t>
  </si>
  <si>
    <t>https://map.geo.admin.ch/?zoom=13&amp;E=2597553.51&amp;N=1120226.709&amp;layers=ch.kantone.cadastralwebmap-farbe,ch.swisstopo.amtliches-strassenverzeichnis,ch.bfs.gebaeude_wohnungs_register,KML||https://tinyurl.com/yy7ya4g9/VS/6266_bdg_erw.kml</t>
  </si>
  <si>
    <t>2597554.000 1120226.000</t>
  </si>
  <si>
    <t>https://map.geo.admin.ch/?zoom=13&amp;E=2597554&amp;N=1120226&amp;layers=ch.kantone.cadastralwebmap-farbe,ch.swisstopo.amtliches-strassenverzeichnis,ch.bfs.gebaeude_wohnungs_register,KML||https://tinyurl.com/yy7ya4g9/VS/6266_bdg_erw.kml</t>
  </si>
  <si>
    <t>2594888.000 1119987.000</t>
  </si>
  <si>
    <t>https://map.geo.admin.ch/?zoom=13&amp;E=2594888&amp;N=1119987&amp;layers=ch.kantone.cadastralwebmap-farbe,ch.swisstopo.amtliches-strassenverzeichnis,ch.bfs.gebaeude_wohnungs_register,KML||https://tinyurl.com/yy7ya4g9/VS/6266_bdg_erw.kml</t>
  </si>
  <si>
    <t>2594862.000 1119985.000</t>
  </si>
  <si>
    <t>https://map.geo.admin.ch/?zoom=13&amp;E=2594862&amp;N=1119985&amp;layers=ch.kantone.cadastralwebmap-farbe,ch.swisstopo.amtliches-strassenverzeichnis,ch.bfs.gebaeude_wohnungs_register,KML||https://tinyurl.com/yy7ya4g9/VS/6266_bdg_erw.kml</t>
  </si>
  <si>
    <t>2594796.000 1119934.000</t>
  </si>
  <si>
    <t>https://map.geo.admin.ch/?zoom=13&amp;E=2594796&amp;N=1119934&amp;layers=ch.kantone.cadastralwebmap-farbe,ch.swisstopo.amtliches-strassenverzeichnis,ch.bfs.gebaeude_wohnungs_register,KML||https://tinyurl.com/yy7ya4g9/VS/6266_bdg_erw.kml</t>
  </si>
  <si>
    <t>2594797.000 1119949.000</t>
  </si>
  <si>
    <t>https://map.geo.admin.ch/?zoom=13&amp;E=2594797&amp;N=1119949&amp;layers=ch.kantone.cadastralwebmap-farbe,ch.swisstopo.amtliches-strassenverzeichnis,ch.bfs.gebaeude_wohnungs_register,KML||https://tinyurl.com/yy7ya4g9/VS/6266_bdg_erw.kml</t>
  </si>
  <si>
    <t>2594798.000 1119963.000</t>
  </si>
  <si>
    <t>https://map.geo.admin.ch/?zoom=13&amp;E=2594798&amp;N=1119963&amp;layers=ch.kantone.cadastralwebmap-farbe,ch.swisstopo.amtliches-strassenverzeichnis,ch.bfs.gebaeude_wohnungs_register,KML||https://tinyurl.com/yy7ya4g9/VS/6266_bdg_erw.kml</t>
  </si>
  <si>
    <t>2594798.000 1119978.000</t>
  </si>
  <si>
    <t>https://map.geo.admin.ch/?zoom=13&amp;E=2594798&amp;N=1119978&amp;layers=ch.kantone.cadastralwebmap-farbe,ch.swisstopo.amtliches-strassenverzeichnis,ch.bfs.gebaeude_wohnungs_register,KML||https://tinyurl.com/yy7ya4g9/VS/6266_bdg_erw.kml</t>
  </si>
  <si>
    <t>2593993.479 1120305.023</t>
  </si>
  <si>
    <t>https://map.geo.admin.ch/?zoom=13&amp;E=2593993.479&amp;N=1120305.023&amp;layers=ch.kantone.cadastralwebmap-farbe,ch.swisstopo.amtliches-strassenverzeichnis,ch.bfs.gebaeude_wohnungs_register,KML||https://tinyurl.com/yy7ya4g9/VS/6266_bdg_erw.kml</t>
  </si>
  <si>
    <t>2597071.716 1120220.444</t>
  </si>
  <si>
    <t>https://map.geo.admin.ch/?zoom=13&amp;E=2597071.716&amp;N=1120220.444&amp;layers=ch.kantone.cadastralwebmap-farbe,ch.swisstopo.amtliches-strassenverzeichnis,ch.bfs.gebaeude_wohnungs_register,KML||https://tinyurl.com/yy7ya4g9/VS/6266_bdg_erw.kml</t>
  </si>
  <si>
    <t>2597373.319 1119560.407</t>
  </si>
  <si>
    <t>https://map.geo.admin.ch/?zoom=13&amp;E=2597373.319&amp;N=1119560.407&amp;layers=ch.kantone.cadastralwebmap-farbe,ch.swisstopo.amtliches-strassenverzeichnis,ch.bfs.gebaeude_wohnungs_register,KML||https://tinyurl.com/yy7ya4g9/VS/6266_bdg_erw.kml</t>
  </si>
  <si>
    <t>2597018.971 1120116.143</t>
  </si>
  <si>
    <t>https://map.geo.admin.ch/?zoom=13&amp;E=2597018.971&amp;N=1120116.143&amp;layers=ch.kantone.cadastralwebmap-farbe,ch.swisstopo.amtliches-strassenverzeichnis,ch.bfs.gebaeude_wohnungs_register,KML||https://tinyurl.com/yy7ya4g9/VS/6266_bdg_erw.kml</t>
  </si>
  <si>
    <t>2597225.023 1120030.497</t>
  </si>
  <si>
    <t>https://map.geo.admin.ch/?zoom=13&amp;E=2597225.023&amp;N=1120030.497&amp;layers=ch.kantone.cadastralwebmap-farbe,ch.swisstopo.amtliches-strassenverzeichnis,ch.bfs.gebaeude_wohnungs_register,KML||https://tinyurl.com/yy7ya4g9/VS/6266_bdg_erw.kml</t>
  </si>
  <si>
    <t>2597628.885 1120383.583</t>
  </si>
  <si>
    <t>https://map.geo.admin.ch/?zoom=13&amp;E=2597628.885&amp;N=1120383.583&amp;layers=ch.kantone.cadastralwebmap-farbe,ch.swisstopo.amtliches-strassenverzeichnis,ch.bfs.gebaeude_wohnungs_register,KML||https://tinyurl.com/yy7ya4g9/VS/6266_bdg_erw.kml</t>
  </si>
  <si>
    <t>2594607.000 1119153.000</t>
  </si>
  <si>
    <t>https://map.geo.admin.ch/?zoom=13&amp;E=2594607&amp;N=1119153&amp;layers=ch.kantone.cadastralwebmap-farbe,ch.swisstopo.amtliches-strassenverzeichnis,ch.bfs.gebaeude_wohnungs_register,KML||https://tinyurl.com/yy7ya4g9/VS/6266_bdg_erw.kml</t>
  </si>
  <si>
    <t>2597285.453 1120235.770</t>
  </si>
  <si>
    <t>https://map.geo.admin.ch/?zoom=13&amp;E=2597285.453&amp;N=1120235.77&amp;layers=ch.kantone.cadastralwebmap-farbe,ch.swisstopo.amtliches-strassenverzeichnis,ch.bfs.gebaeude_wohnungs_register,KML||https://tinyurl.com/yy7ya4g9/VS/6266_bdg_erw.kml</t>
  </si>
  <si>
    <t>2594011.000 1118717.000</t>
  </si>
  <si>
    <t>https://map.geo.admin.ch/?zoom=13&amp;E=2594011&amp;N=1118717&amp;layers=ch.kantone.cadastralwebmap-farbe,ch.swisstopo.amtliches-strassenverzeichnis,ch.bfs.gebaeude_wohnungs_register,KML||https://tinyurl.com/yy7ya4g9/VS/6266_bdg_erw.kml</t>
  </si>
  <si>
    <t>2598319.735 1121690.708</t>
  </si>
  <si>
    <t>https://map.geo.admin.ch/?zoom=13&amp;E=2598319.735&amp;N=1121690.708&amp;layers=ch.kantone.cadastralwebmap-farbe,ch.swisstopo.amtliches-strassenverzeichnis,ch.bfs.gebaeude_wohnungs_register,KML||https://tinyurl.com/yy7ya4g9/VS/6266_bdg_erw.kml</t>
  </si>
  <si>
    <t>2594328.000 1119901.000</t>
  </si>
  <si>
    <t>https://map.geo.admin.ch/?zoom=13&amp;E=2594328&amp;N=1119901&amp;layers=ch.kantone.cadastralwebmap-farbe,ch.swisstopo.amtliches-strassenverzeichnis,ch.bfs.gebaeude_wohnungs_register,KML||https://tinyurl.com/yy7ya4g9/VS/6266_bdg_erw.kml</t>
  </si>
  <si>
    <t>2594343.000 1119915.000</t>
  </si>
  <si>
    <t>https://map.geo.admin.ch/?zoom=13&amp;E=2594343&amp;N=1119915&amp;layers=ch.kantone.cadastralwebmap-farbe,ch.swisstopo.amtliches-strassenverzeichnis,ch.bfs.gebaeude_wohnungs_register,KML||https://tinyurl.com/yy7ya4g9/VS/6266_bdg_erw.kml</t>
  </si>
  <si>
    <t>2593329.000 1117814.000</t>
  </si>
  <si>
    <t>https://map.geo.admin.ch/?zoom=13&amp;E=2593329&amp;N=1117814&amp;layers=ch.kantone.cadastralwebmap-farbe,ch.swisstopo.amtliches-strassenverzeichnis,ch.bfs.gebaeude_wohnungs_register,KML||https://tinyurl.com/yy7ya4g9/VS/6266_bdg_erw.kml</t>
  </si>
  <si>
    <t>2592911.000 1117763.000</t>
  </si>
  <si>
    <t>https://map.geo.admin.ch/?zoom=13&amp;E=2592911&amp;N=1117763&amp;layers=ch.kantone.cadastralwebmap-farbe,ch.swisstopo.amtliches-strassenverzeichnis,ch.bfs.gebaeude_wohnungs_register,KML||https://tinyurl.com/yy7ya4g9/VS/6266_bdg_erw.kml</t>
  </si>
  <si>
    <t>2594217.715 1118619.450</t>
  </si>
  <si>
    <t>https://map.geo.admin.ch/?zoom=13&amp;E=2594217.715&amp;N=1118619.45&amp;layers=ch.kantone.cadastralwebmap-farbe,ch.swisstopo.amtliches-strassenverzeichnis,ch.bfs.gebaeude_wohnungs_register,KML||https://tinyurl.com/yy7ya4g9/VS/6266_bdg_erw.kml</t>
  </si>
  <si>
    <t>2596936.579 1120016.063</t>
  </si>
  <si>
    <t>https://map.geo.admin.ch/?zoom=13&amp;E=2596936.579&amp;N=1120016.063&amp;layers=ch.kantone.cadastralwebmap-farbe,ch.swisstopo.amtliches-strassenverzeichnis,ch.bfs.gebaeude_wohnungs_register,KML||https://tinyurl.com/yy7ya4g9/VS/6266_bdg_erw.kml</t>
  </si>
  <si>
    <t>2592730.000 1118835.000</t>
  </si>
  <si>
    <t>https://map.geo.admin.ch/?zoom=13&amp;E=2592730&amp;N=1118835&amp;layers=ch.kantone.cadastralwebmap-farbe,ch.swisstopo.amtliches-strassenverzeichnis,ch.bfs.gebaeude_wohnungs_register,KML||https://tinyurl.com/yy7ya4g9/VS/6266_bdg_erw.kml</t>
  </si>
  <si>
    <t>2593506.000 1120156.000</t>
  </si>
  <si>
    <t>https://map.geo.admin.ch/?zoom=13&amp;E=2593506&amp;N=1120156&amp;layers=ch.kantone.cadastralwebmap-farbe,ch.swisstopo.amtliches-strassenverzeichnis,ch.bfs.gebaeude_wohnungs_register,KML||https://tinyurl.com/yy7ya4g9/VS/6266_bdg_erw.kml</t>
  </si>
  <si>
    <t>2595161.000 1120033.000</t>
  </si>
  <si>
    <t>https://map.geo.admin.ch/?zoom=13&amp;E=2595161&amp;N=1120033&amp;layers=ch.kantone.cadastralwebmap-farbe,ch.swisstopo.amtliches-strassenverzeichnis,ch.bfs.gebaeude_wohnungs_register,KML||https://tinyurl.com/yy7ya4g9/VS/6266_bdg_erw.kml</t>
  </si>
  <si>
    <t>2595178.000 1120019.000</t>
  </si>
  <si>
    <t>https://map.geo.admin.ch/?zoom=13&amp;E=2595178&amp;N=1120019&amp;layers=ch.kantone.cadastralwebmap-farbe,ch.swisstopo.amtliches-strassenverzeichnis,ch.bfs.gebaeude_wohnungs_register,KML||https://tinyurl.com/yy7ya4g9/VS/6266_bdg_erw.kml</t>
  </si>
  <si>
    <t>2593936.965 1117984.920</t>
  </si>
  <si>
    <t>https://map.geo.admin.ch/?zoom=13&amp;E=2593936.965&amp;N=1117984.92&amp;layers=ch.kantone.cadastralwebmap-farbe,ch.swisstopo.amtliches-strassenverzeichnis,ch.bfs.gebaeude_wohnungs_register,KML||https://tinyurl.com/yy7ya4g9/VS/6266_bdg_erw.kml</t>
  </si>
  <si>
    <t>2597440.000 1120235.000</t>
  </si>
  <si>
    <t>https://map.geo.admin.ch/?zoom=13&amp;E=2597440&amp;N=1120235&amp;layers=ch.kantone.cadastralwebmap-farbe,ch.swisstopo.amtliches-strassenverzeichnis,ch.bfs.gebaeude_wohnungs_register,KML||https://tinyurl.com/yy7ya4g9/VS/6266_bdg_erw.kml</t>
  </si>
  <si>
    <t>2598375.000 1122176.000</t>
  </si>
  <si>
    <t>https://map.geo.admin.ch/?zoom=13&amp;E=2598375&amp;N=1122176&amp;layers=ch.kantone.cadastralwebmap-farbe,ch.swisstopo.amtliches-strassenverzeichnis,ch.bfs.gebaeude_wohnungs_register,KML||https://tinyurl.com/yy7ya4g9/VS/6266_bdg_erw.kml</t>
  </si>
  <si>
    <t>2597384.070 1120016.863</t>
  </si>
  <si>
    <t>https://map.geo.admin.ch/?zoom=13&amp;E=2597384.07&amp;N=1120016.863&amp;layers=ch.kantone.cadastralwebmap-farbe,ch.swisstopo.amtliches-strassenverzeichnis,ch.bfs.gebaeude_wohnungs_register,KML||https://tinyurl.com/yy7ya4g9/VS/6266_bdg_erw.kml</t>
  </si>
  <si>
    <t>2597363.485 1120042.959</t>
  </si>
  <si>
    <t>https://map.geo.admin.ch/?zoom=13&amp;E=2597363.485&amp;N=1120042.959&amp;layers=ch.kantone.cadastralwebmap-farbe,ch.swisstopo.amtliches-strassenverzeichnis,ch.bfs.gebaeude_wohnungs_register,KML||https://tinyurl.com/yy7ya4g9/VS/6266_bdg_erw.kml</t>
  </si>
  <si>
    <t>2596601.479 1120861.981</t>
  </si>
  <si>
    <t>https://map.geo.admin.ch/?zoom=13&amp;E=2596601.479&amp;N=1120861.981&amp;layers=ch.kantone.cadastralwebmap-farbe,ch.swisstopo.amtliches-strassenverzeichnis,ch.bfs.gebaeude_wohnungs_register,KML||https://tinyurl.com/yy7ya4g9/VS/6266_bdg_erw.kml</t>
  </si>
  <si>
    <t>2597339.569 1119981.796</t>
  </si>
  <si>
    <t>https://map.geo.admin.ch/?zoom=13&amp;E=2597339.569&amp;N=1119981.796&amp;layers=ch.kantone.cadastralwebmap-farbe,ch.swisstopo.amtliches-strassenverzeichnis,ch.bfs.gebaeude_wohnungs_register,KML||https://tinyurl.com/yy7ya4g9/VS/6266_bdg_erw.kml</t>
  </si>
  <si>
    <t>2597297.483 1120207.962</t>
  </si>
  <si>
    <t>https://map.geo.admin.ch/?zoom=13&amp;E=2597297.483&amp;N=1120207.962&amp;layers=ch.kantone.cadastralwebmap-farbe,ch.swisstopo.amtliches-strassenverzeichnis,ch.bfs.gebaeude_wohnungs_register,KML||https://tinyurl.com/yy7ya4g9/VS/6266_bdg_erw.kml</t>
  </si>
  <si>
    <t>2597326.484 1120159.956</t>
  </si>
  <si>
    <t>https://map.geo.admin.ch/?zoom=13&amp;E=2597326.484&amp;N=1120159.956&amp;layers=ch.kantone.cadastralwebmap-farbe,ch.swisstopo.amtliches-strassenverzeichnis,ch.bfs.gebaeude_wohnungs_register,KML||https://tinyurl.com/yy7ya4g9/VS/6266_bdg_erw.kml</t>
  </si>
  <si>
    <t>2597318.483 1120169.958</t>
  </si>
  <si>
    <t>https://map.geo.admin.ch/?zoom=13&amp;E=2597318.483&amp;N=1120169.958&amp;layers=ch.kantone.cadastralwebmap-farbe,ch.swisstopo.amtliches-strassenverzeichnis,ch.bfs.gebaeude_wohnungs_register,KML||https://tinyurl.com/yy7ya4g9/VS/6266_bdg_erw.kml</t>
  </si>
  <si>
    <t>2597322.484 1120164.957</t>
  </si>
  <si>
    <t>https://map.geo.admin.ch/?zoom=13&amp;E=2597322.484&amp;N=1120164.957&amp;layers=ch.kantone.cadastralwebmap-farbe,ch.swisstopo.amtliches-strassenverzeichnis,ch.bfs.gebaeude_wohnungs_register,KML||https://tinyurl.com/yy7ya4g9/VS/6266_bdg_erw.kml</t>
  </si>
  <si>
    <t>2597337.484 1120160.956</t>
  </si>
  <si>
    <t>https://map.geo.admin.ch/?zoom=13&amp;E=2597337.484&amp;N=1120160.956&amp;layers=ch.kantone.cadastralwebmap-farbe,ch.swisstopo.amtliches-strassenverzeichnis,ch.bfs.gebaeude_wohnungs_register,KML||https://tinyurl.com/yy7ya4g9/VS/6266_bdg_erw.kml</t>
  </si>
  <si>
    <t>2597297.484 1120121.955</t>
  </si>
  <si>
    <t>https://map.geo.admin.ch/?zoom=13&amp;E=2597297.484&amp;N=1120121.955&amp;layers=ch.kantone.cadastralwebmap-farbe,ch.swisstopo.amtliches-strassenverzeichnis,ch.bfs.gebaeude_wohnungs_register,KML||https://tinyurl.com/yy7ya4g9/VS/6266_bdg_erw.kml</t>
  </si>
  <si>
    <t>2597348.000 1120108.000</t>
  </si>
  <si>
    <t>https://map.geo.admin.ch/?zoom=13&amp;E=2597348&amp;N=1120108&amp;layers=ch.kantone.cadastralwebmap-farbe,ch.swisstopo.amtliches-strassenverzeichnis,ch.bfs.gebaeude_wohnungs_register,KML||https://tinyurl.com/yy7ya4g9/VS/6266_bdg_erw.kml</t>
  </si>
  <si>
    <t>2597350.000 1120105.000</t>
  </si>
  <si>
    <t>https://map.geo.admin.ch/?zoom=13&amp;E=2597350&amp;N=1120105&amp;layers=ch.kantone.cadastralwebmap-farbe,ch.swisstopo.amtliches-strassenverzeichnis,ch.bfs.gebaeude_wohnungs_register,KML||https://tinyurl.com/yy7ya4g9/VS/6266_bdg_erw.kml</t>
  </si>
  <si>
    <t>2597382.482 1120118.957</t>
  </si>
  <si>
    <t>https://map.geo.admin.ch/?zoom=13&amp;E=2597382.482&amp;N=1120118.957&amp;layers=ch.kantone.cadastralwebmap-farbe,ch.swisstopo.amtliches-strassenverzeichnis,ch.bfs.gebaeude_wohnungs_register,KML||https://tinyurl.com/yy7ya4g9/VS/6266_bdg_erw.kml</t>
  </si>
  <si>
    <t>2597395.481 1120107.959</t>
  </si>
  <si>
    <t>https://map.geo.admin.ch/?zoom=13&amp;E=2597395.481&amp;N=1120107.959&amp;layers=ch.kantone.cadastralwebmap-farbe,ch.swisstopo.amtliches-strassenverzeichnis,ch.bfs.gebaeude_wohnungs_register,KML||https://tinyurl.com/yy7ya4g9/VS/6266_bdg_erw.kml</t>
  </si>
  <si>
    <t>2597373.128 1120034.378</t>
  </si>
  <si>
    <t>https://map.geo.admin.ch/?zoom=13&amp;E=2597373.128&amp;N=1120034.378&amp;layers=ch.kantone.cadastralwebmap-farbe,ch.swisstopo.amtliches-strassenverzeichnis,ch.bfs.gebaeude_wohnungs_register,KML||https://tinyurl.com/yy7ya4g9/VS/6266_bdg_erw.kml</t>
  </si>
  <si>
    <t>2597378.485 1120030.961</t>
  </si>
  <si>
    <t>https://map.geo.admin.ch/?zoom=13&amp;E=2597378.485&amp;N=1120030.961&amp;layers=ch.kantone.cadastralwebmap-farbe,ch.swisstopo.amtliches-strassenverzeichnis,ch.bfs.gebaeude_wohnungs_register,KML||https://tinyurl.com/yy7ya4g9/VS/6266_bdg_erw.kml</t>
  </si>
  <si>
    <t>2597374.484 1120027.960</t>
  </si>
  <si>
    <t>https://map.geo.admin.ch/?zoom=13&amp;E=2597374.484&amp;N=1120027.96&amp;layers=ch.kantone.cadastralwebmap-farbe,ch.swisstopo.amtliches-strassenverzeichnis,ch.bfs.gebaeude_wohnungs_register,KML||https://tinyurl.com/yy7ya4g9/VS/6266_bdg_erw.kml</t>
  </si>
  <si>
    <t>2597374.483 1120080.960</t>
  </si>
  <si>
    <t>https://map.geo.admin.ch/?zoom=13&amp;E=2597374.483&amp;N=1120080.96&amp;layers=ch.kantone.cadastralwebmap-farbe,ch.swisstopo.amtliches-strassenverzeichnis,ch.bfs.gebaeude_wohnungs_register,KML||https://tinyurl.com/yy7ya4g9/VS/6266_bdg_erw.kml</t>
  </si>
  <si>
    <t>2597386.481 1120093.960</t>
  </si>
  <si>
    <t>https://map.geo.admin.ch/?zoom=13&amp;E=2597386.481&amp;N=1120093.96&amp;layers=ch.kantone.cadastralwebmap-farbe,ch.swisstopo.amtliches-strassenverzeichnis,ch.bfs.gebaeude_wohnungs_register,KML||https://tinyurl.com/yy7ya4g9/VS/6266_bdg_erw.kml</t>
  </si>
  <si>
    <t>2597294.483 1120160.958</t>
  </si>
  <si>
    <t>https://map.geo.admin.ch/?zoom=13&amp;E=2597294.483&amp;N=1120160.958&amp;layers=ch.kantone.cadastralwebmap-farbe,ch.swisstopo.amtliches-strassenverzeichnis,ch.bfs.gebaeude_wohnungs_register,KML||https://tinyurl.com/yy7ya4g9/VS/6266_bdg_erw.kml</t>
  </si>
  <si>
    <t>2594626.000 1119912.000</t>
  </si>
  <si>
    <t>https://map.geo.admin.ch/?zoom=13&amp;E=2594626&amp;N=1119912&amp;layers=ch.kantone.cadastralwebmap-farbe,ch.swisstopo.amtliches-strassenverzeichnis,ch.bfs.gebaeude_wohnungs_register,KML||https://tinyurl.com/yy7ya4g9/VS/6266_bdg_erw.kml</t>
  </si>
  <si>
    <t>2594627.000 1119899.000</t>
  </si>
  <si>
    <t>https://map.geo.admin.ch/?zoom=13&amp;E=2594627&amp;N=1119899&amp;layers=ch.kantone.cadastralwebmap-farbe,ch.swisstopo.amtliches-strassenverzeichnis,ch.bfs.gebaeude_wohnungs_register,KML||https://tinyurl.com/yy7ya4g9/VS/6266_bdg_erw.kml</t>
  </si>
  <si>
    <t>2593040.698 1117256.720</t>
  </si>
  <si>
    <t>https://map.geo.admin.ch/?zoom=13&amp;E=2593040.698&amp;N=1117256.72&amp;layers=ch.kantone.cadastralwebmap-farbe,ch.swisstopo.amtliches-strassenverzeichnis,ch.bfs.gebaeude_wohnungs_register,KML||https://tinyurl.com/yy7ya4g9/VS/6266_bdg_erw.kml</t>
  </si>
  <si>
    <t>2593992.479 1120301.023</t>
  </si>
  <si>
    <t>https://map.geo.admin.ch/?zoom=13&amp;E=2593992.479&amp;N=1120301.023&amp;layers=ch.kantone.cadastralwebmap-farbe,ch.swisstopo.amtliches-strassenverzeichnis,ch.bfs.gebaeude_wohnungs_register,KML||https://tinyurl.com/yy7ya4g9/VS/6266_bdg_erw.kml</t>
  </si>
  <si>
    <t>2594888.000 1117647.000</t>
  </si>
  <si>
    <t>https://map.geo.admin.ch/?zoom=13&amp;E=2594888&amp;N=1117647&amp;layers=ch.kantone.cadastralwebmap-farbe,ch.swisstopo.amtliches-strassenverzeichnis,ch.bfs.gebaeude_wohnungs_register,KML||https://tinyurl.com/yy7ya4g9/VS/6266_bdg_erw.kml</t>
  </si>
  <si>
    <t>2594894.000 1117648.000</t>
  </si>
  <si>
    <t>https://map.geo.admin.ch/?zoom=13&amp;E=2594894&amp;N=1117648&amp;layers=ch.kantone.cadastralwebmap-farbe,ch.swisstopo.amtliches-strassenverzeichnis,ch.bfs.gebaeude_wohnungs_register,KML||https://tinyurl.com/yy7ya4g9/VS/6266_bdg_erw.kml</t>
  </si>
  <si>
    <t>2597240.477 1119906.957</t>
  </si>
  <si>
    <t>https://map.geo.admin.ch/?zoom=13&amp;E=2597240.477&amp;N=1119906.957&amp;layers=ch.kantone.cadastralwebmap-farbe,ch.swisstopo.amtliches-strassenverzeichnis,ch.bfs.gebaeude_wohnungs_register,KML||https://tinyurl.com/yy7ya4g9/VS/6266_bdg_erw.kml</t>
  </si>
  <si>
    <t>2597379.481 1120111.958</t>
  </si>
  <si>
    <t>https://map.geo.admin.ch/?zoom=13&amp;E=2597379.481&amp;N=1120111.958&amp;layers=ch.kantone.cadastralwebmap-farbe,ch.swisstopo.amtliches-strassenverzeichnis,ch.bfs.gebaeude_wohnungs_register,KML||https://tinyurl.com/yy7ya4g9/VS/6266_bdg_erw.kml</t>
  </si>
  <si>
    <t>2597390.483 1120164.954</t>
  </si>
  <si>
    <t>https://map.geo.admin.ch/?zoom=13&amp;E=2597390.483&amp;N=1120164.954&amp;layers=ch.kantone.cadastralwebmap-farbe,ch.swisstopo.amtliches-strassenverzeichnis,ch.bfs.gebaeude_wohnungs_register,KML||https://tinyurl.com/yy7ya4g9/VS/6266_bdg_erw.kml</t>
  </si>
  <si>
    <t>2597318.484 1120127.954</t>
  </si>
  <si>
    <t>https://map.geo.admin.ch/?zoom=13&amp;E=2597318.484&amp;N=1120127.954&amp;layers=ch.kantone.cadastralwebmap-farbe,ch.swisstopo.amtliches-strassenverzeichnis,ch.bfs.gebaeude_wohnungs_register,KML||https://tinyurl.com/yy7ya4g9/VS/6266_bdg_erw.kml</t>
  </si>
  <si>
    <t>2597381.482 1120087.960</t>
  </si>
  <si>
    <t>https://map.geo.admin.ch/?zoom=13&amp;E=2597381.482&amp;N=1120087.96&amp;layers=ch.kantone.cadastralwebmap-farbe,ch.swisstopo.amtliches-strassenverzeichnis,ch.bfs.gebaeude_wohnungs_register,KML||https://tinyurl.com/yy7ya4g9/VS/6266_bdg_erw.kml</t>
  </si>
  <si>
    <t>2597321.411 1120034.720</t>
  </si>
  <si>
    <t>https://map.geo.admin.ch/?zoom=13&amp;E=2597321.411&amp;N=1120034.72&amp;layers=ch.kantone.cadastralwebmap-farbe,ch.swisstopo.amtliches-strassenverzeichnis,ch.bfs.gebaeude_wohnungs_register,KML||https://tinyurl.com/yy7ya4g9/VS/6266_bdg_erw.kml</t>
  </si>
  <si>
    <t>2591655.439 1118115.038</t>
  </si>
  <si>
    <t>https://map.geo.admin.ch/?zoom=13&amp;E=2591655.439&amp;N=1118115.038&amp;layers=ch.kantone.cadastralwebmap-farbe,ch.swisstopo.amtliches-strassenverzeichnis,ch.bfs.gebaeude_wohnungs_register,KML||https://tinyurl.com/yy7ya4g9/VS/6266_bdg_erw.kml</t>
  </si>
  <si>
    <t>2597298.482 1120038.955</t>
  </si>
  <si>
    <t>https://map.geo.admin.ch/?zoom=13&amp;E=2597298.482&amp;N=1120038.955&amp;layers=ch.kantone.cadastralwebmap-farbe,ch.swisstopo.amtliches-strassenverzeichnis,ch.bfs.gebaeude_wohnungs_register,KML||https://tinyurl.com/yy7ya4g9/VS/6266_bdg_erw.kml</t>
  </si>
  <si>
    <t>2597311.000 1120028.000</t>
  </si>
  <si>
    <t>https://map.geo.admin.ch/?zoom=13&amp;E=2597311&amp;N=1120028&amp;layers=ch.kantone.cadastralwebmap-farbe,ch.swisstopo.amtliches-strassenverzeichnis,ch.bfs.gebaeude_wohnungs_register,KML||https://tinyurl.com/yy7ya4g9/VS/6266_bdg_erw.kml</t>
  </si>
  <si>
    <t>2597595.480 1120329.958</t>
  </si>
  <si>
    <t>https://map.geo.admin.ch/?zoom=13&amp;E=2597595.48&amp;N=1120329.958&amp;layers=ch.kantone.cadastralwebmap-farbe,ch.swisstopo.amtliches-strassenverzeichnis,ch.bfs.gebaeude_wohnungs_register,KML||https://tinyurl.com/yy7ya4g9/VS/6266_bdg_erw.kml</t>
  </si>
  <si>
    <t>2597161.475 1119986.965</t>
  </si>
  <si>
    <t>https://map.geo.admin.ch/?zoom=13&amp;E=2597161.475&amp;N=1119986.965&amp;layers=ch.kantone.cadastralwebmap-farbe,ch.swisstopo.amtliches-strassenverzeichnis,ch.bfs.gebaeude_wohnungs_register,KML||https://tinyurl.com/yy7ya4g9/VS/6266_bdg_erw.kml</t>
  </si>
  <si>
    <t>2596982.231 1120043.968</t>
  </si>
  <si>
    <t>https://map.geo.admin.ch/?zoom=13&amp;E=2596982.231&amp;N=1120043.968&amp;layers=ch.kantone.cadastralwebmap-farbe,ch.swisstopo.amtliches-strassenverzeichnis,ch.bfs.gebaeude_wohnungs_register,KML||https://tinyurl.com/yy7ya4g9/VS/6266_bdg_erw.kml</t>
  </si>
  <si>
    <t>2598344.000 1122167.000</t>
  </si>
  <si>
    <t>https://map.geo.admin.ch/?zoom=13&amp;E=2598344&amp;N=1122167&amp;layers=ch.kantone.cadastralwebmap-farbe,ch.swisstopo.amtliches-strassenverzeichnis,ch.bfs.gebaeude_wohnungs_register,KML||https://tinyurl.com/yy7ya4g9/VS/6266_bdg_erw.kml</t>
  </si>
  <si>
    <t>2593514.000 1120142.000</t>
  </si>
  <si>
    <t>https://map.geo.admin.ch/?zoom=13&amp;E=2593514&amp;N=1120142&amp;layers=ch.kantone.cadastralwebmap-farbe,ch.swisstopo.amtliches-strassenverzeichnis,ch.bfs.gebaeude_wohnungs_register,KML||https://tinyurl.com/yy7ya4g9/VS/6266_bdg_erw.kml</t>
  </si>
  <si>
    <t>2597991.000 1121704.000</t>
  </si>
  <si>
    <t>https://map.geo.admin.ch/?zoom=13&amp;E=2597991&amp;N=1121704&amp;layers=ch.kantone.cadastralwebmap-farbe,ch.swisstopo.amtliches-strassenverzeichnis,ch.bfs.gebaeude_wohnungs_register,KML||https://tinyurl.com/yy7ya4g9/VS/6266_bdg_erw.kml</t>
  </si>
  <si>
    <t>2597948.000 1121700.000</t>
  </si>
  <si>
    <t>https://map.geo.admin.ch/?zoom=13&amp;E=2597948&amp;N=1121700&amp;layers=ch.kantone.cadastralwebmap-farbe,ch.swisstopo.amtliches-strassenverzeichnis,ch.bfs.gebaeude_wohnungs_register,KML||https://tinyurl.com/yy7ya4g9/VS/6266_bdg_erw.kml</t>
  </si>
  <si>
    <t>2597953.000 1121700.000</t>
  </si>
  <si>
    <t>https://map.geo.admin.ch/?zoom=13&amp;E=2597953&amp;N=1121700&amp;layers=ch.kantone.cadastralwebmap-farbe,ch.swisstopo.amtliches-strassenverzeichnis,ch.bfs.gebaeude_wohnungs_register,KML||https://tinyurl.com/yy7ya4g9/VS/6266_bdg_erw.kml</t>
  </si>
  <si>
    <t>2597957.478 1121700.000</t>
  </si>
  <si>
    <t>https://map.geo.admin.ch/?zoom=13&amp;E=2597957.478&amp;N=1121700&amp;layers=ch.kantone.cadastralwebmap-farbe,ch.swisstopo.amtliches-strassenverzeichnis,ch.bfs.gebaeude_wohnungs_register,KML||https://tinyurl.com/yy7ya4g9/VS/6266_bdg_erw.kml</t>
  </si>
  <si>
    <t>2597958.478 1121688.018</t>
  </si>
  <si>
    <t>https://map.geo.admin.ch/?zoom=13&amp;E=2597958.478&amp;N=1121688.018&amp;layers=ch.kantone.cadastralwebmap-farbe,ch.swisstopo.amtliches-strassenverzeichnis,ch.bfs.gebaeude_wohnungs_register,KML||https://tinyurl.com/yy7ya4g9/VS/6266_bdg_erw.kml</t>
  </si>
  <si>
    <t>2597969.478 1121659.019</t>
  </si>
  <si>
    <t>https://map.geo.admin.ch/?zoom=13&amp;E=2597969.478&amp;N=1121659.019&amp;layers=ch.kantone.cadastralwebmap-farbe,ch.swisstopo.amtliches-strassenverzeichnis,ch.bfs.gebaeude_wohnungs_register,KML||https://tinyurl.com/yy7ya4g9/VS/6266_bdg_erw.kml</t>
  </si>
  <si>
    <t>2597960.000 1121640.000</t>
  </si>
  <si>
    <t>https://map.geo.admin.ch/?zoom=13&amp;E=2597960&amp;N=1121640&amp;layers=ch.kantone.cadastralwebmap-farbe,ch.swisstopo.amtliches-strassenverzeichnis,ch.bfs.gebaeude_wohnungs_register,KML||https://tinyurl.com/yy7ya4g9/VS/6266_bdg_erw.kml</t>
  </si>
  <si>
    <t>2597975.000 1121640.000</t>
  </si>
  <si>
    <t>https://map.geo.admin.ch/?zoom=13&amp;E=2597975&amp;N=1121640&amp;layers=ch.kantone.cadastralwebmap-farbe,ch.swisstopo.amtliches-strassenverzeichnis,ch.bfs.gebaeude_wohnungs_register,KML||https://tinyurl.com/yy7ya4g9/VS/6266_bdg_erw.kml</t>
  </si>
  <si>
    <t>2591269.000 1118432.000</t>
  </si>
  <si>
    <t>https://map.geo.admin.ch/?zoom=13&amp;E=2591269&amp;N=1118432&amp;layers=ch.kantone.cadastralwebmap-farbe,ch.swisstopo.amtliches-strassenverzeichnis,ch.bfs.gebaeude_wohnungs_register,KML||https://tinyurl.com/yy7ya4g9/VS/6266_bdg_erw.kml</t>
  </si>
  <si>
    <t>2591302.000 1118442.000</t>
  </si>
  <si>
    <t>https://map.geo.admin.ch/?zoom=13&amp;E=2591302&amp;N=1118442&amp;layers=ch.kantone.cadastralwebmap-farbe,ch.swisstopo.amtliches-strassenverzeichnis,ch.bfs.gebaeude_wohnungs_register,KML||https://tinyurl.com/yy7ya4g9/VS/6266_bdg_erw.kml</t>
  </si>
  <si>
    <t>2591323.000 1118449.000</t>
  </si>
  <si>
    <t>https://map.geo.admin.ch/?zoom=13&amp;E=2591323&amp;N=1118449&amp;layers=ch.kantone.cadastralwebmap-farbe,ch.swisstopo.amtliches-strassenverzeichnis,ch.bfs.gebaeude_wohnungs_register,KML||https://tinyurl.com/yy7ya4g9/VS/6266_bdg_erw.kml</t>
  </si>
  <si>
    <t>2591348.000 1118452.000</t>
  </si>
  <si>
    <t>https://map.geo.admin.ch/?zoom=13&amp;E=2591348&amp;N=1118452&amp;layers=ch.kantone.cadastralwebmap-farbe,ch.swisstopo.amtliches-strassenverzeichnis,ch.bfs.gebaeude_wohnungs_register,KML||https://tinyurl.com/yy7ya4g9/VS/6266_bdg_erw.kml</t>
  </si>
  <si>
    <t>2591416.060 1118473.437</t>
  </si>
  <si>
    <t>https://map.geo.admin.ch/?zoom=13&amp;E=2591416.06&amp;N=1118473.437&amp;layers=ch.kantone.cadastralwebmap-farbe,ch.swisstopo.amtliches-strassenverzeichnis,ch.bfs.gebaeude_wohnungs_register,KML||https://tinyurl.com/yy7ya4g9/VS/6266_bdg_erw.kml</t>
  </si>
  <si>
    <t>2591425.000 1118474.000</t>
  </si>
  <si>
    <t>https://map.geo.admin.ch/?zoom=13&amp;E=2591425&amp;N=1118474&amp;layers=ch.kantone.cadastralwebmap-farbe,ch.swisstopo.amtliches-strassenverzeichnis,ch.bfs.gebaeude_wohnungs_register,KML||https://tinyurl.com/yy7ya4g9/VS/6266_bdg_erw.kml</t>
  </si>
  <si>
    <t>2591463.000 1118485.000</t>
  </si>
  <si>
    <t>https://map.geo.admin.ch/?zoom=13&amp;E=2591463&amp;N=1118485&amp;layers=ch.kantone.cadastralwebmap-farbe,ch.swisstopo.amtliches-strassenverzeichnis,ch.bfs.gebaeude_wohnungs_register,KML||https://tinyurl.com/yy7ya4g9/VS/6266_bdg_erw.kml</t>
  </si>
  <si>
    <t>2591502.000 1118497.000</t>
  </si>
  <si>
    <t>https://map.geo.admin.ch/?zoom=13&amp;E=2591502&amp;N=1118497&amp;layers=ch.kantone.cadastralwebmap-farbe,ch.swisstopo.amtliches-strassenverzeichnis,ch.bfs.gebaeude_wohnungs_register,KML||https://tinyurl.com/yy7ya4g9/VS/6266_bdg_erw.kml</t>
  </si>
  <si>
    <t>2591544.000 1118510.000</t>
  </si>
  <si>
    <t>https://map.geo.admin.ch/?zoom=13&amp;E=2591544&amp;N=1118510&amp;layers=ch.kantone.cadastralwebmap-farbe,ch.swisstopo.amtliches-strassenverzeichnis,ch.bfs.gebaeude_wohnungs_register,KML||https://tinyurl.com/yy7ya4g9/VS/6266_bdg_erw.kml</t>
  </si>
  <si>
    <t>2591587.000 1118523.000</t>
  </si>
  <si>
    <t>https://map.geo.admin.ch/?zoom=13&amp;E=2591587&amp;N=1118523&amp;layers=ch.kantone.cadastralwebmap-farbe,ch.swisstopo.amtliches-strassenverzeichnis,ch.bfs.gebaeude_wohnungs_register,KML||https://tinyurl.com/yy7ya4g9/VS/6266_bdg_erw.kml</t>
  </si>
  <si>
    <t>2596594.000 1119668.000</t>
  </si>
  <si>
    <t>https://map.geo.admin.ch/?zoom=13&amp;E=2596594&amp;N=1119668&amp;layers=ch.kantone.cadastralwebmap-farbe,ch.swisstopo.amtliches-strassenverzeichnis,ch.bfs.gebaeude_wohnungs_register,KML||https://tinyurl.com/yy7ya4g9/VS/6266_bdg_erw.kml</t>
  </si>
  <si>
    <t>2596589.000 1119687.000</t>
  </si>
  <si>
    <t>https://map.geo.admin.ch/?zoom=13&amp;E=2596589&amp;N=1119687&amp;layers=ch.kantone.cadastralwebmap-farbe,ch.swisstopo.amtliches-strassenverzeichnis,ch.bfs.gebaeude_wohnungs_register,KML||https://tinyurl.com/yy7ya4g9/VS/6266_bdg_erw.kml</t>
  </si>
  <si>
    <t>2596580.000 1119717.000</t>
  </si>
  <si>
    <t>https://map.geo.admin.ch/?zoom=13&amp;E=2596580&amp;N=1119717&amp;layers=ch.kantone.cadastralwebmap-farbe,ch.swisstopo.amtliches-strassenverzeichnis,ch.bfs.gebaeude_wohnungs_register,KML||https://tinyurl.com/yy7ya4g9/VS/6266_bdg_erw.kml</t>
  </si>
  <si>
    <t>2596575.000 1119733.000</t>
  </si>
  <si>
    <t>https://map.geo.admin.ch/?zoom=13&amp;E=2596575&amp;N=1119733&amp;layers=ch.kantone.cadastralwebmap-farbe,ch.swisstopo.amtliches-strassenverzeichnis,ch.bfs.gebaeude_wohnungs_register,KML||https://tinyurl.com/yy7ya4g9/VS/6266_bdg_erw.kml</t>
  </si>
  <si>
    <t>2593720.000 1120715.000</t>
  </si>
  <si>
    <t>https://map.geo.admin.ch/?zoom=13&amp;E=2593720&amp;N=1120715&amp;layers=ch.kantone.cadastralwebmap-farbe,ch.swisstopo.amtliches-strassenverzeichnis,ch.bfs.gebaeude_wohnungs_register,KML||https://tinyurl.com/yy7ya4g9/VS/6266_bdg_erw.kml</t>
  </si>
  <si>
    <t>2593740.000 1120735.000</t>
  </si>
  <si>
    <t>https://map.geo.admin.ch/?zoom=13&amp;E=2593740&amp;N=1120735&amp;layers=ch.kantone.cadastralwebmap-farbe,ch.swisstopo.amtliches-strassenverzeichnis,ch.bfs.gebaeude_wohnungs_register,KML||https://tinyurl.com/yy7ya4g9/VS/6266_bdg_erw.kml</t>
  </si>
  <si>
    <t>2593755.000 1120750.000</t>
  </si>
  <si>
    <t>https://map.geo.admin.ch/?zoom=13&amp;E=2593755&amp;N=1120750&amp;layers=ch.kantone.cadastralwebmap-farbe,ch.swisstopo.amtliches-strassenverzeichnis,ch.bfs.gebaeude_wohnungs_register,KML||https://tinyurl.com/yy7ya4g9/VS/6266_bdg_erw.kml</t>
  </si>
  <si>
    <t>2595177.471 1119747.009</t>
  </si>
  <si>
    <t>https://map.geo.admin.ch/?zoom=13&amp;E=2595177.471&amp;N=1119747.009&amp;layers=ch.kantone.cadastralwebmap-farbe,ch.swisstopo.amtliches-strassenverzeichnis,ch.bfs.gebaeude_wohnungs_register,KML||https://tinyurl.com/yy7ya4g9/VS/6266_bdg_erw.kml</t>
  </si>
  <si>
    <t>2595200.470 1119740.009</t>
  </si>
  <si>
    <t>https://map.geo.admin.ch/?zoom=13&amp;E=2595200.47&amp;N=1119740.009&amp;layers=ch.kantone.cadastralwebmap-farbe,ch.swisstopo.amtliches-strassenverzeichnis,ch.bfs.gebaeude_wohnungs_register,KML||https://tinyurl.com/yy7ya4g9/VS/6266_bdg_erw.kml</t>
  </si>
  <si>
    <t>2593189.417 1117245.134</t>
  </si>
  <si>
    <t>https://map.geo.admin.ch/?zoom=13&amp;E=2593189.417&amp;N=1117245.134&amp;layers=ch.kantone.cadastralwebmap-farbe,ch.swisstopo.amtliches-strassenverzeichnis,ch.bfs.gebaeude_wohnungs_register,KML||https://tinyurl.com/yy7ya4g9/VS/6266_bdg_erw.kml</t>
  </si>
  <si>
    <t>2593370.529 1118134.405</t>
  </si>
  <si>
    <t>https://map.geo.admin.ch/?zoom=13&amp;E=2593370.529&amp;N=1118134.405&amp;layers=ch.kantone.cadastralwebmap-farbe,ch.swisstopo.amtliches-strassenverzeichnis,ch.bfs.gebaeude_wohnungs_register,KML||https://tinyurl.com/yy7ya4g9/VS/6266_bdg_erw.kml</t>
  </si>
  <si>
    <t>2592915.452 1120449.050</t>
  </si>
  <si>
    <t>https://map.geo.admin.ch/?zoom=13&amp;E=2592915.452&amp;N=1120449.05&amp;layers=ch.kantone.cadastralwebmap-farbe,ch.swisstopo.amtliches-strassenverzeichnis,ch.bfs.gebaeude_wohnungs_register,KML||https://tinyurl.com/yy7ya4g9/VS/6266_bdg_erw.kml</t>
  </si>
  <si>
    <t>2592894.452 1120442.051</t>
  </si>
  <si>
    <t>https://map.geo.admin.ch/?zoom=13&amp;E=2592894.452&amp;N=1120442.051&amp;layers=ch.kantone.cadastralwebmap-farbe,ch.swisstopo.amtliches-strassenverzeichnis,ch.bfs.gebaeude_wohnungs_register,KML||https://tinyurl.com/yy7ya4g9/VS/6266_bdg_erw.kml</t>
  </si>
  <si>
    <t>2592933.453 1120437.049</t>
  </si>
  <si>
    <t>https://map.geo.admin.ch/?zoom=13&amp;E=2592933.453&amp;N=1120437.049&amp;layers=ch.kantone.cadastralwebmap-farbe,ch.swisstopo.amtliches-strassenverzeichnis,ch.bfs.gebaeude_wohnungs_register,KML||https://tinyurl.com/yy7ya4g9/VS/6266_bdg_erw.kml</t>
  </si>
  <si>
    <t>2592915.452 1120432.050</t>
  </si>
  <si>
    <t>https://map.geo.admin.ch/?zoom=13&amp;E=2592915.452&amp;N=1120432.05&amp;layers=ch.kantone.cadastralwebmap-farbe,ch.swisstopo.amtliches-strassenverzeichnis,ch.bfs.gebaeude_wohnungs_register,KML||https://tinyurl.com/yy7ya4g9/VS/6266_bdg_erw.kml</t>
  </si>
  <si>
    <t>2592905.452 1120429.050</t>
  </si>
  <si>
    <t>https://map.geo.admin.ch/?zoom=13&amp;E=2592905.452&amp;N=1120429.05&amp;layers=ch.kantone.cadastralwebmap-farbe,ch.swisstopo.amtliches-strassenverzeichnis,ch.bfs.gebaeude_wohnungs_register,KML||https://tinyurl.com/yy7ya4g9/VS/6266_bdg_erw.kml</t>
  </si>
  <si>
    <t>2592894.452 1120426.051</t>
  </si>
  <si>
    <t>https://map.geo.admin.ch/?zoom=13&amp;E=2592894.452&amp;N=1120426.051&amp;layers=ch.kantone.cadastralwebmap-farbe,ch.swisstopo.amtliches-strassenverzeichnis,ch.bfs.gebaeude_wohnungs_register,KML||https://tinyurl.com/yy7ya4g9/VS/6266_bdg_erw.kml</t>
  </si>
  <si>
    <t>2592877.451 1120418.052</t>
  </si>
  <si>
    <t>https://map.geo.admin.ch/?zoom=13&amp;E=2592877.451&amp;N=1120418.052&amp;layers=ch.kantone.cadastralwebmap-farbe,ch.swisstopo.amtliches-strassenverzeichnis,ch.bfs.gebaeude_wohnungs_register,KML||https://tinyurl.com/yy7ya4g9/VS/6266_bdg_erw.kml</t>
  </si>
  <si>
    <t>2597744.471 1120159.980</t>
  </si>
  <si>
    <t>https://map.geo.admin.ch/?zoom=13&amp;E=2597744.471&amp;N=1120159.98&amp;layers=ch.kantone.cadastralwebmap-farbe,ch.swisstopo.amtliches-strassenverzeichnis,ch.bfs.gebaeude_wohnungs_register,KML||https://tinyurl.com/yy7ya4g9/VS/6266_bdg_erw.kml</t>
  </si>
  <si>
    <t>2592609.448 1119715.040</t>
  </si>
  <si>
    <t>https://map.geo.admin.ch/?zoom=13&amp;E=2592609.448&amp;N=1119715.04&amp;layers=ch.kantone.cadastralwebmap-farbe,ch.swisstopo.amtliches-strassenverzeichnis,ch.bfs.gebaeude_wohnungs_register,KML||https://tinyurl.com/yy7ya4g9/VS/6266_bdg_erw.kml</t>
  </si>
  <si>
    <t>2592626.448 1119720.040</t>
  </si>
  <si>
    <t>https://map.geo.admin.ch/?zoom=13&amp;E=2592626.448&amp;N=1119720.04&amp;layers=ch.kantone.cadastralwebmap-farbe,ch.swisstopo.amtliches-strassenverzeichnis,ch.bfs.gebaeude_wohnungs_register,KML||https://tinyurl.com/yy7ya4g9/VS/6266_bdg_erw.kml</t>
  </si>
  <si>
    <t>2593474.467 1119938.024</t>
  </si>
  <si>
    <t>https://map.geo.admin.ch/?zoom=13&amp;E=2593474.467&amp;N=1119938.024&amp;layers=ch.kantone.cadastralwebmap-farbe,ch.swisstopo.amtliches-strassenverzeichnis,ch.bfs.gebaeude_wohnungs_register,KML||https://tinyurl.com/yy7ya4g9/VS/6266_bdg_erw.kml</t>
  </si>
  <si>
    <t>2593461.467 1119933.024</t>
  </si>
  <si>
    <t>https://map.geo.admin.ch/?zoom=13&amp;E=2593461.467&amp;N=1119933.024&amp;layers=ch.kantone.cadastralwebmap-farbe,ch.swisstopo.amtliches-strassenverzeichnis,ch.bfs.gebaeude_wohnungs_register,KML||https://tinyurl.com/yy7ya4g9/VS/6266_bdg_erw.kml</t>
  </si>
  <si>
    <t>2593442.466 1119924.024</t>
  </si>
  <si>
    <t>https://map.geo.admin.ch/?zoom=13&amp;E=2593442.466&amp;N=1119924.024&amp;layers=ch.kantone.cadastralwebmap-farbe,ch.swisstopo.amtliches-strassenverzeichnis,ch.bfs.gebaeude_wohnungs_register,KML||https://tinyurl.com/yy7ya4g9/VS/6266_bdg_erw.kml</t>
  </si>
  <si>
    <t>2593430.466 1119919.024</t>
  </si>
  <si>
    <t>https://map.geo.admin.ch/?zoom=13&amp;E=2593430.466&amp;N=1119919.024&amp;layers=ch.kantone.cadastralwebmap-farbe,ch.swisstopo.amtliches-strassenverzeichnis,ch.bfs.gebaeude_wohnungs_register,KML||https://tinyurl.com/yy7ya4g9/VS/6266_bdg_erw.kml</t>
  </si>
  <si>
    <t>2593505.000 1119947.000</t>
  </si>
  <si>
    <t>https://map.geo.admin.ch/?zoom=13&amp;E=2593505&amp;N=1119947&amp;layers=ch.kantone.cadastralwebmap-farbe,ch.swisstopo.amtliches-strassenverzeichnis,ch.bfs.gebaeude_wohnungs_register,KML||https://tinyurl.com/yy7ya4g9/VS/6266_bdg_erw.kml</t>
  </si>
  <si>
    <t>2593506.000 1119930.000</t>
  </si>
  <si>
    <t>https://map.geo.admin.ch/?zoom=13&amp;E=2593506&amp;N=1119930&amp;layers=ch.kantone.cadastralwebmap-farbe,ch.swisstopo.amtliches-strassenverzeichnis,ch.bfs.gebaeude_wohnungs_register,KML||https://tinyurl.com/yy7ya4g9/VS/6266_bdg_erw.kml</t>
  </si>
  <si>
    <t>2593506.000 1119900.000</t>
  </si>
  <si>
    <t>https://map.geo.admin.ch/?zoom=13&amp;E=2593506&amp;N=1119900&amp;layers=ch.kantone.cadastralwebmap-farbe,ch.swisstopo.amtliches-strassenverzeichnis,ch.bfs.gebaeude_wohnungs_register,KML||https://tinyurl.com/yy7ya4g9/VS/6266_bdg_erw.kml</t>
  </si>
  <si>
    <t>2593489.000 1119901.000</t>
  </si>
  <si>
    <t>https://map.geo.admin.ch/?zoom=13&amp;E=2593489&amp;N=1119901&amp;layers=ch.kantone.cadastralwebmap-farbe,ch.swisstopo.amtliches-strassenverzeichnis,ch.bfs.gebaeude_wohnungs_register,KML||https://tinyurl.com/yy7ya4g9/VS/6266_bdg_erw.kml</t>
  </si>
  <si>
    <t>2593468.000 1119900.000</t>
  </si>
  <si>
    <t>https://map.geo.admin.ch/?zoom=13&amp;E=2593468&amp;N=1119900&amp;layers=ch.kantone.cadastralwebmap-farbe,ch.swisstopo.amtliches-strassenverzeichnis,ch.bfs.gebaeude_wohnungs_register,KML||https://tinyurl.com/yy7ya4g9/VS/6266_bdg_erw.kml</t>
  </si>
  <si>
    <t>2595110.000 1119727.000</t>
  </si>
  <si>
    <t>https://map.geo.admin.ch/?zoom=13&amp;E=2595110&amp;N=1119727&amp;layers=ch.kantone.cadastralwebmap-farbe,ch.swisstopo.amtliches-strassenverzeichnis,ch.bfs.gebaeude_wohnungs_register,KML||https://tinyurl.com/yy7ya4g9/VS/6266_bdg_erw.kml</t>
  </si>
  <si>
    <t>2595132.470 1119724.012</t>
  </si>
  <si>
    <t>https://map.geo.admin.ch/?zoom=13&amp;E=2595132.47&amp;N=1119724.012&amp;layers=ch.kantone.cadastralwebmap-farbe,ch.swisstopo.amtliches-strassenverzeichnis,ch.bfs.gebaeude_wohnungs_register,KML||https://tinyurl.com/yy7ya4g9/VS/6266_bdg_erw.kml</t>
  </si>
  <si>
    <t>2595150.470 1119726.011</t>
  </si>
  <si>
    <t>https://map.geo.admin.ch/?zoom=13&amp;E=2595150.47&amp;N=1119726.011&amp;layers=ch.kantone.cadastralwebmap-farbe,ch.swisstopo.amtliches-strassenverzeichnis,ch.bfs.gebaeude_wohnungs_register,KML||https://tinyurl.com/yy7ya4g9/VS/6266_bdg_erw.kml</t>
  </si>
  <si>
    <t>2591976.000 1119118.000</t>
  </si>
  <si>
    <t>https://map.geo.admin.ch/?zoom=13&amp;E=2591976&amp;N=1119118&amp;layers=ch.kantone.cadastralwebmap-farbe,ch.swisstopo.amtliches-strassenverzeichnis,ch.bfs.gebaeude_wohnungs_register,KML||https://tinyurl.com/yy7ya4g9/VS/6266_bdg_erw.kml</t>
  </si>
  <si>
    <t>2591944.000 1119066.000</t>
  </si>
  <si>
    <t>https://map.geo.admin.ch/?zoom=13&amp;E=2591944&amp;N=1119066&amp;layers=ch.kantone.cadastralwebmap-farbe,ch.swisstopo.amtliches-strassenverzeichnis,ch.bfs.gebaeude_wohnungs_register,KML||https://tinyurl.com/yy7ya4g9/VS/6266_bdg_erw.kml</t>
  </si>
  <si>
    <t>2591994.000 1119082.000</t>
  </si>
  <si>
    <t>https://map.geo.admin.ch/?zoom=13&amp;E=2591994&amp;N=1119082&amp;layers=ch.kantone.cadastralwebmap-farbe,ch.swisstopo.amtliches-strassenverzeichnis,ch.bfs.gebaeude_wohnungs_register,KML||https://tinyurl.com/yy7ya4g9/VS/6266_bdg_erw.kml</t>
  </si>
  <si>
    <t>2591966.000 1119035.000</t>
  </si>
  <si>
    <t>https://map.geo.admin.ch/?zoom=13&amp;E=2591966&amp;N=1119035&amp;layers=ch.kantone.cadastralwebmap-farbe,ch.swisstopo.amtliches-strassenverzeichnis,ch.bfs.gebaeude_wohnungs_register,KML||https://tinyurl.com/yy7ya4g9/VS/6266_bdg_erw.kml</t>
  </si>
  <si>
    <t>2591999.000 1119045.000</t>
  </si>
  <si>
    <t>https://map.geo.admin.ch/?zoom=13&amp;E=2591999&amp;N=1119045&amp;layers=ch.kantone.cadastralwebmap-farbe,ch.swisstopo.amtliches-strassenverzeichnis,ch.bfs.gebaeude_wohnungs_register,KML||https://tinyurl.com/yy7ya4g9/VS/6266_bdg_erw.kml</t>
  </si>
  <si>
    <t>2591930.439 1119104.066</t>
  </si>
  <si>
    <t>https://map.geo.admin.ch/?zoom=13&amp;E=2591930.439&amp;N=1119104.066&amp;layers=ch.kantone.cadastralwebmap-farbe,ch.swisstopo.amtliches-strassenverzeichnis,ch.bfs.gebaeude_wohnungs_register,KML||https://tinyurl.com/yy7ya4g9/VS/6266_bdg_erw.kml</t>
  </si>
  <si>
    <t>2591921.000 1119025.000</t>
  </si>
  <si>
    <t>https://map.geo.admin.ch/?zoom=13&amp;E=2591921&amp;N=1119025&amp;layers=ch.kantone.cadastralwebmap-farbe,ch.swisstopo.amtliches-strassenverzeichnis,ch.bfs.gebaeude_wohnungs_register,KML||https://tinyurl.com/yy7ya4g9/VS/6266_bdg_erw.kml</t>
  </si>
  <si>
    <t>2591903.439 1119040.066</t>
  </si>
  <si>
    <t>https://map.geo.admin.ch/?zoom=13&amp;E=2591903.439&amp;N=1119040.066&amp;layers=ch.kantone.cadastralwebmap-farbe,ch.swisstopo.amtliches-strassenverzeichnis,ch.bfs.gebaeude_wohnungs_register,KML||https://tinyurl.com/yy7ya4g9/VS/6266_bdg_erw.kml</t>
  </si>
  <si>
    <t>2591885.439 1119054.066</t>
  </si>
  <si>
    <t>https://map.geo.admin.ch/?zoom=13&amp;E=2591885.439&amp;N=1119054.066&amp;layers=ch.kantone.cadastralwebmap-farbe,ch.swisstopo.amtliches-strassenverzeichnis,ch.bfs.gebaeude_wohnungs_register,KML||https://tinyurl.com/yy7ya4g9/VS/6266_bdg_erw.kml</t>
  </si>
  <si>
    <t>2597186.340 1120575.930</t>
  </si>
  <si>
    <t>https://map.geo.admin.ch/?zoom=13&amp;E=2597186.34&amp;N=1120575.93&amp;layers=ch.kantone.cadastralwebmap-farbe,ch.swisstopo.amtliches-strassenverzeichnis,ch.bfs.gebaeude_wohnungs_register,KML||https://tinyurl.com/yy7ya4g9/VS/6266_bdg_erw.kml</t>
  </si>
  <si>
    <t>2591808.000 1119141.000</t>
  </si>
  <si>
    <t>https://map.geo.admin.ch/?zoom=13&amp;E=2591808&amp;N=1119141&amp;layers=ch.kantone.cadastralwebmap-farbe,ch.swisstopo.amtliches-strassenverzeichnis,ch.bfs.gebaeude_wohnungs_register,KML||https://tinyurl.com/yy7ya4g9/VS/6266_bdg_erw.kml</t>
  </si>
  <si>
    <t>2591836.439 1119137.064</t>
  </si>
  <si>
    <t>https://map.geo.admin.ch/?zoom=13&amp;E=2591836.439&amp;N=1119137.064&amp;layers=ch.kantone.cadastralwebmap-farbe,ch.swisstopo.amtliches-strassenverzeichnis,ch.bfs.gebaeude_wohnungs_register,KML||https://tinyurl.com/yy7ya4g9/VS/6266_bdg_erw.kml</t>
  </si>
  <si>
    <t>2591670.000 1118926.000</t>
  </si>
  <si>
    <t>https://map.geo.admin.ch/?zoom=13&amp;E=2591670&amp;N=1118926&amp;layers=ch.kantone.cadastralwebmap-farbe,ch.swisstopo.amtliches-strassenverzeichnis,ch.bfs.gebaeude_wohnungs_register,KML||https://tinyurl.com/yy7ya4g9/VS/6266_bdg_erw.kml</t>
  </si>
  <si>
    <t>2591667.000 1118958.000</t>
  </si>
  <si>
    <t>https://map.geo.admin.ch/?zoom=13&amp;E=2591667&amp;N=1118958&amp;layers=ch.kantone.cadastralwebmap-farbe,ch.swisstopo.amtliches-strassenverzeichnis,ch.bfs.gebaeude_wohnungs_register,KML||https://tinyurl.com/yy7ya4g9/VS/6266_bdg_erw.kml</t>
  </si>
  <si>
    <t>2591659.438 1118991.065</t>
  </si>
  <si>
    <t>https://map.geo.admin.ch/?zoom=13&amp;E=2591659.438&amp;N=1118991.065&amp;layers=ch.kantone.cadastralwebmap-farbe,ch.swisstopo.amtliches-strassenverzeichnis,ch.bfs.gebaeude_wohnungs_register,KML||https://tinyurl.com/yy7ya4g9/VS/6266_bdg_erw.kml</t>
  </si>
  <si>
    <t>2591651.438 1119023.065</t>
  </si>
  <si>
    <t>https://map.geo.admin.ch/?zoom=13&amp;E=2591651.438&amp;N=1119023.065&amp;layers=ch.kantone.cadastralwebmap-farbe,ch.swisstopo.amtliches-strassenverzeichnis,ch.bfs.gebaeude_wohnungs_register,KML||https://tinyurl.com/yy7ya4g9/VS/6266_bdg_erw.kml</t>
  </si>
  <si>
    <t>2596601.000 1120863.000</t>
  </si>
  <si>
    <t>https://map.geo.admin.ch/?zoom=13&amp;E=2596601&amp;N=1120863&amp;layers=ch.kantone.cadastralwebmap-farbe,ch.swisstopo.amtliches-strassenverzeichnis,ch.bfs.gebaeude_wohnungs_register,KML||https://tinyurl.com/yy7ya4g9/VS/6266_bdg_erw.kml</t>
  </si>
  <si>
    <t>2592922.452 1119806.038</t>
  </si>
  <si>
    <t>https://map.geo.admin.ch/?zoom=13&amp;E=2592922.452&amp;N=1119806.038&amp;layers=ch.kantone.cadastralwebmap-farbe,ch.swisstopo.amtliches-strassenverzeichnis,ch.bfs.gebaeude_wohnungs_register,KML||https://tinyurl.com/yy7ya4g9/VS/6266_bdg_erw.kml</t>
  </si>
  <si>
    <t>2592901.000 1119802.000</t>
  </si>
  <si>
    <t>https://map.geo.admin.ch/?zoom=13&amp;E=2592901&amp;N=1119802&amp;layers=ch.kantone.cadastralwebmap-farbe,ch.swisstopo.amtliches-strassenverzeichnis,ch.bfs.gebaeude_wohnungs_register,KML||https://tinyurl.com/yy7ya4g9/VS/6266_bdg_erw.kml</t>
  </si>
  <si>
    <t>2592904.000 1119831.000</t>
  </si>
  <si>
    <t>https://map.geo.admin.ch/?zoom=13&amp;E=2592904&amp;N=1119831&amp;layers=ch.kantone.cadastralwebmap-farbe,ch.swisstopo.amtliches-strassenverzeichnis,ch.bfs.gebaeude_wohnungs_register,KML||https://tinyurl.com/yy7ya4g9/VS/6266_bdg_erw.kml</t>
  </si>
  <si>
    <t>2593855.000 1120565.000</t>
  </si>
  <si>
    <t>https://map.geo.admin.ch/?zoom=13&amp;E=2593855&amp;N=1120565&amp;layers=ch.kantone.cadastralwebmap-farbe,ch.swisstopo.amtliches-strassenverzeichnis,ch.bfs.gebaeude_wohnungs_register,KML||https://tinyurl.com/yy7ya4g9/VS/6266_bdg_erw.kml</t>
  </si>
  <si>
    <t>2593833.476 1120565.027</t>
  </si>
  <si>
    <t>https://map.geo.admin.ch/?zoom=13&amp;E=2593833.476&amp;N=1120565.027&amp;layers=ch.kantone.cadastralwebmap-farbe,ch.swisstopo.amtliches-strassenverzeichnis,ch.bfs.gebaeude_wohnungs_register,KML||https://tinyurl.com/yy7ya4g9/VS/6266_bdg_erw.kml</t>
  </si>
  <si>
    <t>2593655.471 1119864.022</t>
  </si>
  <si>
    <t>https://map.geo.admin.ch/?zoom=13&amp;E=2593655.471&amp;N=1119864.022&amp;layers=ch.kantone.cadastralwebmap-farbe,ch.swisstopo.amtliches-strassenverzeichnis,ch.bfs.gebaeude_wohnungs_register,KML||https://tinyurl.com/yy7ya4g9/VS/6266_bdg_erw.kml</t>
  </si>
  <si>
    <t>2593633.470 1119862.022</t>
  </si>
  <si>
    <t>https://map.geo.admin.ch/?zoom=13&amp;E=2593633.47&amp;N=1119862.022&amp;layers=ch.kantone.cadastralwebmap-farbe,ch.swisstopo.amtliches-strassenverzeichnis,ch.bfs.gebaeude_wohnungs_register,KML||https://tinyurl.com/yy7ya4g9/VS/6266_bdg_erw.kml</t>
  </si>
  <si>
    <t>2595885.458 1119506.002</t>
  </si>
  <si>
    <t>https://map.geo.admin.ch/?zoom=13&amp;E=2595885.458&amp;N=1119506.002&amp;layers=ch.kantone.cadastralwebmap-farbe,ch.swisstopo.amtliches-strassenverzeichnis,ch.bfs.gebaeude_wohnungs_register,KML||https://tinyurl.com/yy7ya4g9/VS/6266_bdg_erw.kml</t>
  </si>
  <si>
    <t>2595890.458 1119529.003</t>
  </si>
  <si>
    <t>https://map.geo.admin.ch/?zoom=13&amp;E=2595890.458&amp;N=1119529.003&amp;layers=ch.kantone.cadastralwebmap-farbe,ch.swisstopo.amtliches-strassenverzeichnis,ch.bfs.gebaeude_wohnungs_register,KML||https://tinyurl.com/yy7ya4g9/VS/6266_bdg_erw.kml</t>
  </si>
  <si>
    <t>2593383.466 1120588.030</t>
  </si>
  <si>
    <t>https://map.geo.admin.ch/?zoom=13&amp;E=2593383.466&amp;N=1120588.03&amp;layers=ch.kantone.cadastralwebmap-farbe,ch.swisstopo.amtliches-strassenverzeichnis,ch.bfs.gebaeude_wohnungs_register,KML||https://tinyurl.com/yy7ya4g9/VS/6266_bdg_erw.kml</t>
  </si>
  <si>
    <t>2593340.465 1120562.030</t>
  </si>
  <si>
    <t>https://map.geo.admin.ch/?zoom=13&amp;E=2593340.465&amp;N=1120562.03&amp;layers=ch.kantone.cadastralwebmap-farbe,ch.swisstopo.amtliches-strassenverzeichnis,ch.bfs.gebaeude_wohnungs_register,KML||https://tinyurl.com/yy7ya4g9/VS/6266_bdg_erw.kml</t>
  </si>
  <si>
    <t>2593299.465 1120532.030</t>
  </si>
  <si>
    <t>https://map.geo.admin.ch/?zoom=13&amp;E=2593299.465&amp;N=1120532.03&amp;layers=ch.kantone.cadastralwebmap-farbe,ch.swisstopo.amtliches-strassenverzeichnis,ch.bfs.gebaeude_wohnungs_register,KML||https://tinyurl.com/yy7ya4g9/VS/6266_bdg_erw.kml</t>
  </si>
  <si>
    <t>2597967.478 1121649.019</t>
  </si>
  <si>
    <t>https://map.geo.admin.ch/?zoom=13&amp;E=2597967.478&amp;N=1121649.019&amp;layers=ch.kantone.cadastralwebmap-farbe,ch.swisstopo.amtliches-strassenverzeichnis,ch.bfs.gebaeude_wohnungs_register,KML||https://tinyurl.com/yy7ya4g9/VS/6266_bdg_erw.kml</t>
  </si>
  <si>
    <t>2594261.477 1119969.030</t>
  </si>
  <si>
    <t>https://map.geo.admin.ch/?zoom=13&amp;E=2594261.477&amp;N=1119969.03&amp;layers=ch.kantone.cadastralwebmap-farbe,ch.swisstopo.amtliches-strassenverzeichnis,ch.bfs.gebaeude_wohnungs_register,KML||https://tinyurl.com/yy7ya4g9/VS/6266_bdg_erw.kml</t>
  </si>
  <si>
    <t>2594252.478 1119976.028</t>
  </si>
  <si>
    <t>https://map.geo.admin.ch/?zoom=13&amp;E=2594252.478&amp;N=1119976.028&amp;layers=ch.kantone.cadastralwebmap-farbe,ch.swisstopo.amtliches-strassenverzeichnis,ch.bfs.gebaeude_wohnungs_register,KML||https://tinyurl.com/yy7ya4g9/VS/6266_bdg_erw.kml</t>
  </si>
  <si>
    <t>2598095.471 1122324.010</t>
  </si>
  <si>
    <t>https://map.geo.admin.ch/?zoom=13&amp;E=2598095.471&amp;N=1122324.01&amp;layers=ch.kantone.cadastralwebmap-farbe,ch.swisstopo.amtliches-strassenverzeichnis,ch.bfs.gebaeude_wohnungs_register,KML||https://tinyurl.com/yy7ya4g9/VS/6266_bdg_erw.kml</t>
  </si>
  <si>
    <t>2598123.470 1122327.010</t>
  </si>
  <si>
    <t>https://map.geo.admin.ch/?zoom=13&amp;E=2598123.47&amp;N=1122327.01&amp;layers=ch.kantone.cadastralwebmap-farbe,ch.swisstopo.amtliches-strassenverzeichnis,ch.bfs.gebaeude_wohnungs_register,KML||https://tinyurl.com/yy7ya4g9/VS/6266_bdg_erw.kml</t>
  </si>
  <si>
    <t>2598146.469 1122332.010</t>
  </si>
  <si>
    <t>https://map.geo.admin.ch/?zoom=13&amp;E=2598146.469&amp;N=1122332.01&amp;layers=ch.kantone.cadastralwebmap-farbe,ch.swisstopo.amtliches-strassenverzeichnis,ch.bfs.gebaeude_wohnungs_register,KML||https://tinyurl.com/yy7ya4g9/VS/6266_bdg_erw.kml</t>
  </si>
  <si>
    <t>2593626.470 1119878.023</t>
  </si>
  <si>
    <t>https://map.geo.admin.ch/?zoom=13&amp;E=2593626.47&amp;N=1119878.023&amp;layers=ch.kantone.cadastralwebmap-farbe,ch.swisstopo.amtliches-strassenverzeichnis,ch.bfs.gebaeude_wohnungs_register,KML||https://tinyurl.com/yy7ya4g9/VS/6266_bdg_erw.kml</t>
  </si>
  <si>
    <t>2597487.483 1120378.965</t>
  </si>
  <si>
    <t>https://map.geo.admin.ch/?zoom=13&amp;E=2597487.483&amp;N=1120378.965&amp;layers=ch.kantone.cadastralwebmap-farbe,ch.swisstopo.amtliches-strassenverzeichnis,ch.bfs.gebaeude_wohnungs_register,KML||https://tinyurl.com/yy7ya4g9/VS/6266_bdg_erw.kml</t>
  </si>
  <si>
    <t>2597472.483 1120403.968</t>
  </si>
  <si>
    <t>https://map.geo.admin.ch/?zoom=13&amp;E=2597472.483&amp;N=1120403.968&amp;layers=ch.kantone.cadastralwebmap-farbe,ch.swisstopo.amtliches-strassenverzeichnis,ch.bfs.gebaeude_wohnungs_register,KML||https://tinyurl.com/yy7ya4g9/VS/6266_bdg_erw.kml</t>
  </si>
  <si>
    <t>2593631.420 1118288.650</t>
  </si>
  <si>
    <t>https://map.geo.admin.ch/?zoom=13&amp;E=2593631.42&amp;N=1118288.65&amp;layers=ch.kantone.cadastralwebmap-farbe,ch.swisstopo.amtliches-strassenverzeichnis,ch.bfs.gebaeude_wohnungs_register,KML||https://tinyurl.com/yy7ya4g9/VS/6266_bdg_erw.kml</t>
  </si>
  <si>
    <t>2592858.451 1120413.053</t>
  </si>
  <si>
    <t>https://map.geo.admin.ch/?zoom=13&amp;E=2592858.451&amp;N=1120413.053&amp;layers=ch.kantone.cadastralwebmap-farbe,ch.swisstopo.amtliches-strassenverzeichnis,ch.bfs.gebaeude_wohnungs_register,KML||https://tinyurl.com/yy7ya4g9/VS/6266_bdg_erw.kml</t>
  </si>
  <si>
    <t>2591358.000 1119106.000</t>
  </si>
  <si>
    <t>https://map.geo.admin.ch/?zoom=13&amp;E=2591358&amp;N=1119106&amp;layers=ch.kantone.cadastralwebmap-farbe,ch.swisstopo.amtliches-strassenverzeichnis,ch.bfs.gebaeude_wohnungs_register,KML||https://tinyurl.com/yy7ya4g9/VS/6266_bdg_erw.kml</t>
  </si>
  <si>
    <t>2591350.000 1119103.000</t>
  </si>
  <si>
    <t>https://map.geo.admin.ch/?zoom=13&amp;E=2591350&amp;N=1119103&amp;layers=ch.kantone.cadastralwebmap-farbe,ch.swisstopo.amtliches-strassenverzeichnis,ch.bfs.gebaeude_wohnungs_register,KML||https://tinyurl.com/yy7ya4g9/VS/6266_bdg_erw.kml</t>
  </si>
  <si>
    <t>2594273.469 1119841.041</t>
  </si>
  <si>
    <t>https://map.geo.admin.ch/?zoom=13&amp;E=2594273.469&amp;N=1119841.041&amp;layers=ch.kantone.cadastralwebmap-farbe,ch.swisstopo.amtliches-strassenverzeichnis,ch.bfs.gebaeude_wohnungs_register,KML||https://tinyurl.com/yy7ya4g9/VS/6266_bdg_erw.kml</t>
  </si>
  <si>
    <t>2594283.468 1119828.043</t>
  </si>
  <si>
    <t>https://map.geo.admin.ch/?zoom=13&amp;E=2594283.468&amp;N=1119828.043&amp;layers=ch.kantone.cadastralwebmap-farbe,ch.swisstopo.amtliches-strassenverzeichnis,ch.bfs.gebaeude_wohnungs_register,KML||https://tinyurl.com/yy7ya4g9/VS/6266_bdg_erw.kml</t>
  </si>
  <si>
    <t>2594303.468 1119843.042</t>
  </si>
  <si>
    <t>https://map.geo.admin.ch/?zoom=13&amp;E=2594303.468&amp;N=1119843.042&amp;layers=ch.kantone.cadastralwebmap-farbe,ch.swisstopo.amtliches-strassenverzeichnis,ch.bfs.gebaeude_wohnungs_register,KML||https://tinyurl.com/yy7ya4g9/VS/6266_bdg_erw.kml</t>
  </si>
  <si>
    <t>2594322.469 1119859.041</t>
  </si>
  <si>
    <t>https://map.geo.admin.ch/?zoom=13&amp;E=2594322.469&amp;N=1119859.041&amp;layers=ch.kantone.cadastralwebmap-farbe,ch.swisstopo.amtliches-strassenverzeichnis,ch.bfs.gebaeude_wohnungs_register,KML||https://tinyurl.com/yy7ya4g9/VS/6266_bdg_erw.kml</t>
  </si>
  <si>
    <t>2598415.476 1121788.017</t>
  </si>
  <si>
    <t>https://map.geo.admin.ch/?zoom=13&amp;E=2598415.476&amp;N=1121788.017&amp;layers=ch.kantone.cadastralwebmap-farbe,ch.swisstopo.amtliches-strassenverzeichnis,ch.bfs.gebaeude_wohnungs_register,KML||https://tinyurl.com/yy7ya4g9/VS/6266_bdg_erw.kml</t>
  </si>
  <si>
    <t>2598422.476 1121790.017</t>
  </si>
  <si>
    <t>https://map.geo.admin.ch/?zoom=13&amp;E=2598422.476&amp;N=1121790.017&amp;layers=ch.kantone.cadastralwebmap-farbe,ch.swisstopo.amtliches-strassenverzeichnis,ch.bfs.gebaeude_wohnungs_register,KML||https://tinyurl.com/yy7ya4g9/VS/6266_bdg_erw.kml</t>
  </si>
  <si>
    <t>2594603.479 1120069.024</t>
  </si>
  <si>
    <t>https://map.geo.admin.ch/?zoom=13&amp;E=2594603.479&amp;N=1120069.024&amp;layers=ch.kantone.cadastralwebmap-farbe,ch.swisstopo.amtliches-strassenverzeichnis,ch.bfs.gebaeude_wohnungs_register,KML||https://tinyurl.com/yy7ya4g9/VS/6266_bdg_erw.kml</t>
  </si>
  <si>
    <t>2594593.000 1120036.000</t>
  </si>
  <si>
    <t>https://map.geo.admin.ch/?zoom=13&amp;E=2594593&amp;N=1120036&amp;layers=ch.kantone.cadastralwebmap-farbe,ch.swisstopo.amtliches-strassenverzeichnis,ch.bfs.gebaeude_wohnungs_register,KML||https://tinyurl.com/yy7ya4g9/VS/6266_bdg_erw.kml</t>
  </si>
  <si>
    <t>2594608.000 1120026.000</t>
  </si>
  <si>
    <t>https://map.geo.admin.ch/?zoom=13&amp;E=2594608&amp;N=1120026&amp;layers=ch.kantone.cadastralwebmap-farbe,ch.swisstopo.amtliches-strassenverzeichnis,ch.bfs.gebaeude_wohnungs_register,KML||https://tinyurl.com/yy7ya4g9/VS/6266_bdg_erw.kml</t>
  </si>
  <si>
    <t>2594613.479 1120062.024</t>
  </si>
  <si>
    <t>https://map.geo.admin.ch/?zoom=13&amp;E=2594613.479&amp;N=1120062.024&amp;layers=ch.kantone.cadastralwebmap-farbe,ch.swisstopo.amtliches-strassenverzeichnis,ch.bfs.gebaeude_wohnungs_register,KML||https://tinyurl.com/yy7ya4g9/VS/6266_bdg_erw.kml</t>
  </si>
  <si>
    <t>2597303.483 1120200.961</t>
  </si>
  <si>
    <t>https://map.geo.admin.ch/?zoom=13&amp;E=2597303.483&amp;N=1120200.961&amp;layers=ch.kantone.cadastralwebmap-farbe,ch.swisstopo.amtliches-strassenverzeichnis,ch.bfs.gebaeude_wohnungs_register,KML||https://tinyurl.com/yy7ya4g9/VS/6266_bdg_erw.kml</t>
  </si>
  <si>
    <t>2593545.422 1117905.090</t>
  </si>
  <si>
    <t>https://map.geo.admin.ch/?zoom=13&amp;E=2593545.422&amp;N=1117905.09&amp;layers=ch.kantone.cadastralwebmap-farbe,ch.swisstopo.amtliches-strassenverzeichnis,ch.bfs.gebaeude_wohnungs_register,KML||https://tinyurl.com/yy7ya4g9/VS/6266_bdg_erw.kml</t>
  </si>
  <si>
    <t>2593552.421 1117908.090</t>
  </si>
  <si>
    <t>https://map.geo.admin.ch/?zoom=13&amp;E=2593552.421&amp;N=1117908.09&amp;layers=ch.kantone.cadastralwebmap-farbe,ch.swisstopo.amtliches-strassenverzeichnis,ch.bfs.gebaeude_wohnungs_register,KML||https://tinyurl.com/yy7ya4g9/VS/6266_bdg_erw.kml</t>
  </si>
  <si>
    <t>2593559.421 1117911.090</t>
  </si>
  <si>
    <t>https://map.geo.admin.ch/?zoom=13&amp;E=2593559.421&amp;N=1117911.09&amp;layers=ch.kantone.cadastralwebmap-farbe,ch.swisstopo.amtliches-strassenverzeichnis,ch.bfs.gebaeude_wohnungs_register,KML||https://tinyurl.com/yy7ya4g9/VS/6266_bdg_erw.kml</t>
  </si>
  <si>
    <t>2593579.418 1117902.092</t>
  </si>
  <si>
    <t>https://map.geo.admin.ch/?zoom=13&amp;E=2593579.418&amp;N=1117902.092&amp;layers=ch.kantone.cadastralwebmap-farbe,ch.swisstopo.amtliches-strassenverzeichnis,ch.bfs.gebaeude_wohnungs_register,KML||https://tinyurl.com/yy7ya4g9/VS/6266_bdg_erw.kml</t>
  </si>
  <si>
    <t>2593586.418 1117905.092</t>
  </si>
  <si>
    <t>https://map.geo.admin.ch/?zoom=13&amp;E=2593586.418&amp;N=1117905.092&amp;layers=ch.kantone.cadastralwebmap-farbe,ch.swisstopo.amtliches-strassenverzeichnis,ch.bfs.gebaeude_wohnungs_register,KML||https://tinyurl.com/yy7ya4g9/VS/6266_bdg_erw.kml</t>
  </si>
  <si>
    <t>2593593.418 1117907.092</t>
  </si>
  <si>
    <t>https://map.geo.admin.ch/?zoom=13&amp;E=2593593.418&amp;N=1117907.092&amp;layers=ch.kantone.cadastralwebmap-farbe,ch.swisstopo.amtliches-strassenverzeichnis,ch.bfs.gebaeude_wohnungs_register,KML||https://tinyurl.com/yy7ya4g9/VS/6266_bdg_erw.kml</t>
  </si>
  <si>
    <t>2593352.464 1119770.024</t>
  </si>
  <si>
    <t>https://map.geo.admin.ch/?zoom=13&amp;E=2593352.464&amp;N=1119770.024&amp;layers=ch.kantone.cadastralwebmap-farbe,ch.swisstopo.amtliches-strassenverzeichnis,ch.bfs.gebaeude_wohnungs_register,KML||https://tinyurl.com/yy7ya4g9/VS/6266_bdg_erw.kml</t>
  </si>
  <si>
    <t>2597291.479 1119971.956</t>
  </si>
  <si>
    <t>https://map.geo.admin.ch/?zoom=13&amp;E=2597291.479&amp;N=1119971.956&amp;layers=ch.kantone.cadastralwebmap-farbe,ch.swisstopo.amtliches-strassenverzeichnis,ch.bfs.gebaeude_wohnungs_register,KML||https://tinyurl.com/yy7ya4g9/VS/6266_bdg_erw.kml</t>
  </si>
  <si>
    <t>2597301.480 1119990.956</t>
  </si>
  <si>
    <t>https://map.geo.admin.ch/?zoom=13&amp;E=2597301.48&amp;N=1119990.956&amp;layers=ch.kantone.cadastralwebmap-farbe,ch.swisstopo.amtliches-strassenverzeichnis,ch.bfs.gebaeude_wohnungs_register,KML||https://tinyurl.com/yy7ya4g9/VS/6266_bdg_erw.kml</t>
  </si>
  <si>
    <t>2597278.481 1119991.955</t>
  </si>
  <si>
    <t>https://map.geo.admin.ch/?zoom=13&amp;E=2597278.481&amp;N=1119991.955&amp;layers=ch.kantone.cadastralwebmap-farbe,ch.swisstopo.amtliches-strassenverzeichnis,ch.bfs.gebaeude_wohnungs_register,KML||https://tinyurl.com/yy7ya4g9/VS/6266_bdg_erw.kml</t>
  </si>
  <si>
    <t>2590620.450 1117469.021</t>
  </si>
  <si>
    <t>https://map.geo.admin.ch/?zoom=13&amp;E=2590620.45&amp;N=1117469.021&amp;layers=ch.kantone.cadastralwebmap-farbe,ch.swisstopo.amtliches-strassenverzeichnis,ch.bfs.gebaeude_wohnungs_register,KML||https://tinyurl.com/yy7ya4g9/VS/6266_bdg_erw.kml</t>
  </si>
  <si>
    <t>2590657.449 1117474.022</t>
  </si>
  <si>
    <t>https://map.geo.admin.ch/?zoom=13&amp;E=2590657.449&amp;N=1117474.022&amp;layers=ch.kantone.cadastralwebmap-farbe,ch.swisstopo.amtliches-strassenverzeichnis,ch.bfs.gebaeude_wohnungs_register,KML||https://tinyurl.com/yy7ya4g9/VS/6266_bdg_erw.kml</t>
  </si>
  <si>
    <t>2590488.443 1117537.007</t>
  </si>
  <si>
    <t>https://map.geo.admin.ch/?zoom=13&amp;E=2590488.443&amp;N=1117537.007&amp;layers=ch.kantone.cadastralwebmap-farbe,ch.swisstopo.amtliches-strassenverzeichnis,ch.bfs.gebaeude_wohnungs_register,KML||https://tinyurl.com/yy7ya4g9/VS/6266_bdg_erw.kml</t>
  </si>
  <si>
    <t>2590486.442 1117560.006</t>
  </si>
  <si>
    <t>https://map.geo.admin.ch/?zoom=13&amp;E=2590486.442&amp;N=1117560.006&amp;layers=ch.kantone.cadastralwebmap-farbe,ch.swisstopo.amtliches-strassenverzeichnis,ch.bfs.gebaeude_wohnungs_register,KML||https://tinyurl.com/yy7ya4g9/VS/6266_bdg_erw.kml</t>
  </si>
  <si>
    <t>2590461.442 1117519.003</t>
  </si>
  <si>
    <t>https://map.geo.admin.ch/?zoom=13&amp;E=2590461.442&amp;N=1117519.003&amp;layers=ch.kantone.cadastralwebmap-farbe,ch.swisstopo.amtliches-strassenverzeichnis,ch.bfs.gebaeude_wohnungs_register,KML||https://tinyurl.com/yy7ya4g9/VS/6266_bdg_erw.kml</t>
  </si>
  <si>
    <t>2590435.441 1117509.000</t>
  </si>
  <si>
    <t>https://map.geo.admin.ch/?zoom=13&amp;E=2590435.441&amp;N=1117509&amp;layers=ch.kantone.cadastralwebmap-farbe,ch.swisstopo.amtliches-strassenverzeichnis,ch.bfs.gebaeude_wohnungs_register,KML||https://tinyurl.com/yy7ya4g9/VS/6266_bdg_erw.kml</t>
  </si>
  <si>
    <t>2592825.450 1119295.033</t>
  </si>
  <si>
    <t>https://map.geo.admin.ch/?zoom=13&amp;E=2592825.45&amp;N=1119295.033&amp;layers=ch.kantone.cadastralwebmap-farbe,ch.swisstopo.amtliches-strassenverzeichnis,ch.bfs.gebaeude_wohnungs_register,KML||https://tinyurl.com/yy7ya4g9/VS/6266_bdg_erw.kml</t>
  </si>
  <si>
    <t>2592802.450 1119294.033</t>
  </si>
  <si>
    <t>https://map.geo.admin.ch/?zoom=13&amp;E=2592802.45&amp;N=1119294.033&amp;layers=ch.kantone.cadastralwebmap-farbe,ch.swisstopo.amtliches-strassenverzeichnis,ch.bfs.gebaeude_wohnungs_register,KML||https://tinyurl.com/yy7ya4g9/VS/6266_bdg_erw.kml</t>
  </si>
  <si>
    <t>2592897.000 1120240.000</t>
  </si>
  <si>
    <t>https://map.geo.admin.ch/?zoom=13&amp;E=2592897&amp;N=1120240&amp;layers=ch.kantone.cadastralwebmap-farbe,ch.swisstopo.amtliches-strassenverzeichnis,ch.bfs.gebaeude_wohnungs_register,KML||https://tinyurl.com/yy7ya4g9/VS/6266_bdg_erw.kml</t>
  </si>
  <si>
    <t>2592883.000 1120235.000</t>
  </si>
  <si>
    <t>https://map.geo.admin.ch/?zoom=13&amp;E=2592883&amp;N=1120235&amp;layers=ch.kantone.cadastralwebmap-farbe,ch.swisstopo.amtliches-strassenverzeichnis,ch.bfs.gebaeude_wohnungs_register,KML||https://tinyurl.com/yy7ya4g9/VS/6266_bdg_erw.kml</t>
  </si>
  <si>
    <t>2597254.000 1120261.000</t>
  </si>
  <si>
    <t>https://map.geo.admin.ch/?zoom=13&amp;E=2597254&amp;N=1120261&amp;layers=ch.kantone.cadastralwebmap-farbe,ch.swisstopo.amtliches-strassenverzeichnis,ch.bfs.gebaeude_wohnungs_register,KML||https://tinyurl.com/yy7ya4g9/VS/6266_bdg_erw.kml</t>
  </si>
  <si>
    <t>2592541.000 1118489.000</t>
  </si>
  <si>
    <t>https://map.geo.admin.ch/?zoom=13&amp;E=2592541&amp;N=1118489&amp;layers=ch.kantone.cadastralwebmap-farbe,ch.swisstopo.amtliches-strassenverzeichnis,ch.bfs.gebaeude_wohnungs_register,KML||https://tinyurl.com/yy7ya4g9/VS/6266_bdg_erw.kml</t>
  </si>
  <si>
    <t>2593950.000 1119591.000</t>
  </si>
  <si>
    <t>https://map.geo.admin.ch/?zoom=13&amp;E=2593950&amp;N=1119591&amp;layers=ch.kantone.cadastralwebmap-farbe,ch.swisstopo.amtliches-strassenverzeichnis,ch.bfs.gebaeude_wohnungs_register,KML||https://tinyurl.com/yy7ya4g9/VS/6266_bdg_erw.kml</t>
  </si>
  <si>
    <t>2593967.000 1119594.000</t>
  </si>
  <si>
    <t>https://map.geo.admin.ch/?zoom=13&amp;E=2593967&amp;N=1119594&amp;layers=ch.kantone.cadastralwebmap-farbe,ch.swisstopo.amtliches-strassenverzeichnis,ch.bfs.gebaeude_wohnungs_register,KML||https://tinyurl.com/yy7ya4g9/VS/6266_bdg_erw.kml</t>
  </si>
  <si>
    <t>2593999.000 1119602.000</t>
  </si>
  <si>
    <t>https://map.geo.admin.ch/?zoom=13&amp;E=2593999&amp;N=1119602&amp;layers=ch.kantone.cadastralwebmap-farbe,ch.swisstopo.amtliches-strassenverzeichnis,ch.bfs.gebaeude_wohnungs_register,KML||https://tinyurl.com/yy7ya4g9/VS/6266_bdg_erw.kml</t>
  </si>
  <si>
    <t>2594017.000 1119607.000</t>
  </si>
  <si>
    <t>https://map.geo.admin.ch/?zoom=13&amp;E=2594017&amp;N=1119607&amp;layers=ch.kantone.cadastralwebmap-farbe,ch.swisstopo.amtliches-strassenverzeichnis,ch.bfs.gebaeude_wohnungs_register,KML||https://tinyurl.com/yy7ya4g9/VS/6266_bdg_erw.kml</t>
  </si>
  <si>
    <t>2594036.000 1119611.000</t>
  </si>
  <si>
    <t>https://map.geo.admin.ch/?zoom=13&amp;E=2594036&amp;N=1119611&amp;layers=ch.kantone.cadastralwebmap-farbe,ch.swisstopo.amtliches-strassenverzeichnis,ch.bfs.gebaeude_wohnungs_register,KML||https://tinyurl.com/yy7ya4g9/VS/6266_bdg_erw.kml</t>
  </si>
  <si>
    <t>2594053.000 1119615.000</t>
  </si>
  <si>
    <t>https://map.geo.admin.ch/?zoom=13&amp;E=2594053&amp;N=1119615&amp;layers=ch.kantone.cadastralwebmap-farbe,ch.swisstopo.amtliches-strassenverzeichnis,ch.bfs.gebaeude_wohnungs_register,KML||https://tinyurl.com/yy7ya4g9/VS/6266_bdg_erw.kml</t>
  </si>
  <si>
    <t>2598013.000 1121714.000</t>
  </si>
  <si>
    <t>https://map.geo.admin.ch/?zoom=13&amp;E=2598013&amp;N=1121714&amp;layers=ch.kantone.cadastralwebmap-farbe,ch.swisstopo.amtliches-strassenverzeichnis,ch.bfs.gebaeude_wohnungs_register,KML||https://tinyurl.com/yy7ya4g9/VS/6266_bdg_erw.kml</t>
  </si>
  <si>
    <t>2592865.451 1120440.053</t>
  </si>
  <si>
    <t>https://map.geo.admin.ch/?zoom=13&amp;E=2592865.451&amp;N=1120440.053&amp;layers=ch.kantone.cadastralwebmap-farbe,ch.swisstopo.amtliches-strassenverzeichnis,ch.bfs.gebaeude_wohnungs_register,KML||https://tinyurl.com/yy7ya4g9/VS/6266_bdg_erw.kml</t>
  </si>
  <si>
    <t>2592849.000 1120433.000</t>
  </si>
  <si>
    <t>https://map.geo.admin.ch/?zoom=13&amp;E=2592849&amp;N=1120433&amp;layers=ch.kantone.cadastralwebmap-farbe,ch.swisstopo.amtliches-strassenverzeichnis,ch.bfs.gebaeude_wohnungs_register,KML||https://tinyurl.com/yy7ya4g9/VS/6266_bdg_erw.kml</t>
  </si>
  <si>
    <t>2590565.450 1117418.017</t>
  </si>
  <si>
    <t>https://map.geo.admin.ch/?zoom=13&amp;E=2590565.45&amp;N=1117418.017&amp;layers=ch.kantone.cadastralwebmap-farbe,ch.swisstopo.amtliches-strassenverzeichnis,ch.bfs.gebaeude_wohnungs_register,KML||https://tinyurl.com/yy7ya4g9/VS/6266_bdg_erw.kml</t>
  </si>
  <si>
    <t>2590554.450 1117425.016</t>
  </si>
  <si>
    <t>https://map.geo.admin.ch/?zoom=13&amp;E=2590554.45&amp;N=1117425.016&amp;layers=ch.kantone.cadastralwebmap-farbe,ch.swisstopo.amtliches-strassenverzeichnis,ch.bfs.gebaeude_wohnungs_register,KML||https://tinyurl.com/yy7ya4g9/VS/6266_bdg_erw.kml</t>
  </si>
  <si>
    <t>2593819.709 1116424.820</t>
  </si>
  <si>
    <t>https://map.geo.admin.ch/?zoom=13&amp;E=2593819.709&amp;N=1116424.82&amp;layers=ch.kantone.cadastralwebmap-farbe,ch.swisstopo.amtliches-strassenverzeichnis,ch.bfs.gebaeude_wohnungs_register,KML||https://tinyurl.com/yy7ya4g9/VS/6266_bdg_erw.kml</t>
  </si>
  <si>
    <t>2597093.000 1119679.000</t>
  </si>
  <si>
    <t>https://map.geo.admin.ch/?zoom=13&amp;E=2597093&amp;N=1119679&amp;layers=ch.kantone.cadastralwebmap-farbe,ch.swisstopo.amtliches-strassenverzeichnis,ch.bfs.gebaeude_wohnungs_register,KML||https://tinyurl.com/yy7ya4g9/VS/6266_bdg_erw.kml</t>
  </si>
  <si>
    <t>2597096.000 1119663.000</t>
  </si>
  <si>
    <t>https://map.geo.admin.ch/?zoom=13&amp;E=2597096&amp;N=1119663&amp;layers=ch.kantone.cadastralwebmap-farbe,ch.swisstopo.amtliches-strassenverzeichnis,ch.bfs.gebaeude_wohnungs_register,KML||https://tinyurl.com/yy7ya4g9/VS/6266_bdg_erw.kml</t>
  </si>
  <si>
    <t>2598301.000 1122347.000</t>
  </si>
  <si>
    <t>https://map.geo.admin.ch/?zoom=13&amp;E=2598301&amp;N=1122347&amp;layers=ch.kantone.cadastralwebmap-farbe,ch.swisstopo.amtliches-strassenverzeichnis,ch.bfs.gebaeude_wohnungs_register,KML||https://tinyurl.com/yy7ya4g9/VS/6266_bdg_erw.kml</t>
  </si>
  <si>
    <t>2598308.000 1122319.000</t>
  </si>
  <si>
    <t>https://map.geo.admin.ch/?zoom=13&amp;E=2598308&amp;N=1122319&amp;layers=ch.kantone.cadastralwebmap-farbe,ch.swisstopo.amtliches-strassenverzeichnis,ch.bfs.gebaeude_wohnungs_register,KML||https://tinyurl.com/yy7ya4g9/VS/6266_bdg_erw.kml</t>
  </si>
  <si>
    <t>2594972.000 1117678.000</t>
  </si>
  <si>
    <t>https://map.geo.admin.ch/?zoom=13&amp;E=2594972&amp;N=1117678&amp;layers=ch.kantone.cadastralwebmap-farbe,ch.swisstopo.amtliches-strassenverzeichnis,ch.bfs.gebaeude_wohnungs_register,KML||https://tinyurl.com/yy7ya4g9/VS/6266_bdg_erw.kml</t>
  </si>
  <si>
    <t>2594732.000 1117784.000</t>
  </si>
  <si>
    <t>https://map.geo.admin.ch/?zoom=13&amp;E=2594732&amp;N=1117784&amp;layers=ch.kantone.cadastralwebmap-farbe,ch.swisstopo.amtliches-strassenverzeichnis,ch.bfs.gebaeude_wohnungs_register,KML||https://tinyurl.com/yy7ya4g9/VS/6266_bdg_erw.kml</t>
  </si>
  <si>
    <t>2594728.000 1117788.000</t>
  </si>
  <si>
    <t>https://map.geo.admin.ch/?zoom=13&amp;E=2594728&amp;N=1117788&amp;layers=ch.kantone.cadastralwebmap-farbe,ch.swisstopo.amtliches-strassenverzeichnis,ch.bfs.gebaeude_wohnungs_register,KML||https://tinyurl.com/yy7ya4g9/VS/6266_bdg_erw.kml</t>
  </si>
  <si>
    <t>2597888.000 1122083.000</t>
  </si>
  <si>
    <t>https://map.geo.admin.ch/?zoom=13&amp;E=2597888&amp;N=1122083&amp;layers=ch.kantone.cadastralwebmap-farbe,ch.swisstopo.amtliches-strassenverzeichnis,ch.bfs.gebaeude_wohnungs_register,KML||https://tinyurl.com/yy7ya4g9/VS/6266_bdg_erw.kml</t>
  </si>
  <si>
    <t>2597888.000 1122077.000</t>
  </si>
  <si>
    <t>https://map.geo.admin.ch/?zoom=13&amp;E=2597888&amp;N=1122077&amp;layers=ch.kantone.cadastralwebmap-farbe,ch.swisstopo.amtliches-strassenverzeichnis,ch.bfs.gebaeude_wohnungs_register,KML||https://tinyurl.com/yy7ya4g9/VS/6266_bdg_erw.kml</t>
  </si>
  <si>
    <t>2597888.000 1122070.000</t>
  </si>
  <si>
    <t>https://map.geo.admin.ch/?zoom=13&amp;E=2597888&amp;N=1122070&amp;layers=ch.kantone.cadastralwebmap-farbe,ch.swisstopo.amtliches-strassenverzeichnis,ch.bfs.gebaeude_wohnungs_register,KML||https://tinyurl.com/yy7ya4g9/VS/6266_bdg_erw.kml</t>
  </si>
  <si>
    <t>2597888.000 1122063.000</t>
  </si>
  <si>
    <t>https://map.geo.admin.ch/?zoom=13&amp;E=2597888&amp;N=1122063&amp;layers=ch.kantone.cadastralwebmap-farbe,ch.swisstopo.amtliches-strassenverzeichnis,ch.bfs.gebaeude_wohnungs_register,KML||https://tinyurl.com/yy7ya4g9/VS/6266_bdg_erw.kml</t>
  </si>
  <si>
    <t>2597888.000 1122056.000</t>
  </si>
  <si>
    <t>https://map.geo.admin.ch/?zoom=13&amp;E=2597888&amp;N=1122056&amp;layers=ch.kantone.cadastralwebmap-farbe,ch.swisstopo.amtliches-strassenverzeichnis,ch.bfs.gebaeude_wohnungs_register,KML||https://tinyurl.com/yy7ya4g9/VS/6266_bdg_erw.kml</t>
  </si>
  <si>
    <t>2597888.000 1122048.000</t>
  </si>
  <si>
    <t>https://map.geo.admin.ch/?zoom=13&amp;E=2597888&amp;N=1122048&amp;layers=ch.kantone.cadastralwebmap-farbe,ch.swisstopo.amtliches-strassenverzeichnis,ch.bfs.gebaeude_wohnungs_register,KML||https://tinyurl.com/yy7ya4g9/VS/6266_bdg_erw.kml</t>
  </si>
  <si>
    <t>2591333.000 1119098.000</t>
  </si>
  <si>
    <t>https://map.geo.admin.ch/?zoom=13&amp;E=2591333&amp;N=1119098&amp;layers=ch.kantone.cadastralwebmap-farbe,ch.swisstopo.amtliches-strassenverzeichnis,ch.bfs.gebaeude_wohnungs_register,KML||https://tinyurl.com/yy7ya4g9/VS/6266_bdg_erw.kml</t>
  </si>
  <si>
    <t>2591325.000 1119095.000</t>
  </si>
  <si>
    <t>https://map.geo.admin.ch/?zoom=13&amp;E=2591325&amp;N=1119095&amp;layers=ch.kantone.cadastralwebmap-farbe,ch.swisstopo.amtliches-strassenverzeichnis,ch.bfs.gebaeude_wohnungs_register,KML||https://tinyurl.com/yy7ya4g9/VS/6266_bdg_erw.kml</t>
  </si>
  <si>
    <t>2594576.000 1120009.000</t>
  </si>
  <si>
    <t>https://map.geo.admin.ch/?zoom=13&amp;E=2594576&amp;N=1120009&amp;layers=ch.kantone.cadastralwebmap-farbe,ch.swisstopo.amtliches-strassenverzeichnis,ch.bfs.gebaeude_wohnungs_register,KML||https://tinyurl.com/yy7ya4g9/VS/6266_bdg_erw.kml</t>
  </si>
  <si>
    <t>2594595.000 1119995.000</t>
  </si>
  <si>
    <t>https://map.geo.admin.ch/?zoom=13&amp;E=2594595&amp;N=1119995&amp;layers=ch.kantone.cadastralwebmap-farbe,ch.swisstopo.amtliches-strassenverzeichnis,ch.bfs.gebaeude_wohnungs_register,KML||https://tinyurl.com/yy7ya4g9/VS/6266_bdg_erw.kml</t>
  </si>
  <si>
    <t>2594557.000 1119999.000</t>
  </si>
  <si>
    <t>https://map.geo.admin.ch/?zoom=13&amp;E=2594557&amp;N=1119999&amp;layers=ch.kantone.cadastralwebmap-farbe,ch.swisstopo.amtliches-strassenverzeichnis,ch.bfs.gebaeude_wohnungs_register,KML||https://tinyurl.com/yy7ya4g9/VS/6266_bdg_erw.kml</t>
  </si>
  <si>
    <t>2594619.000 1120079.000</t>
  </si>
  <si>
    <t>https://map.geo.admin.ch/?zoom=13&amp;E=2594619&amp;N=1120079&amp;layers=ch.kantone.cadastralwebmap-farbe,ch.swisstopo.amtliches-strassenverzeichnis,ch.bfs.gebaeude_wohnungs_register,KML||https://tinyurl.com/yy7ya4g9/VS/6266_bdg_erw.kml</t>
  </si>
  <si>
    <t>2598016.000 1122332.000</t>
  </si>
  <si>
    <t>https://map.geo.admin.ch/?zoom=13&amp;E=2598016&amp;N=1122332&amp;layers=ch.kantone.cadastralwebmap-farbe,ch.swisstopo.amtliches-strassenverzeichnis,ch.bfs.gebaeude_wohnungs_register,KML||https://tinyurl.com/yy7ya4g9/VS/6266_bdg_erw.kml</t>
  </si>
  <si>
    <t>2598037.000 1122338.000</t>
  </si>
  <si>
    <t>https://map.geo.admin.ch/?zoom=13&amp;E=2598037&amp;N=1122338&amp;layers=ch.kantone.cadastralwebmap-farbe,ch.swisstopo.amtliches-strassenverzeichnis,ch.bfs.gebaeude_wohnungs_register,KML||https://tinyurl.com/yy7ya4g9/VS/6266_bdg_erw.kml</t>
  </si>
  <si>
    <t>2592192.000 1117762.000</t>
  </si>
  <si>
    <t>https://map.geo.admin.ch/?zoom=13&amp;E=2592192&amp;N=1117762&amp;layers=ch.kantone.cadastralwebmap-farbe,ch.swisstopo.amtliches-strassenverzeichnis,ch.bfs.gebaeude_wohnungs_register,KML||https://tinyurl.com/yy7ya4g9/VS/6266_bdg_erw.kml</t>
  </si>
  <si>
    <t>2592670.000 1115870.000</t>
  </si>
  <si>
    <t>https://map.geo.admin.ch/?zoom=13&amp;E=2592670&amp;N=1115870&amp;layers=ch.kantone.cadastralwebmap-farbe,ch.swisstopo.amtliches-strassenverzeichnis,ch.bfs.gebaeude_wohnungs_register,KML||https://tinyurl.com/yy7ya4g9/VS/6267_bdg_erw.kml</t>
  </si>
  <si>
    <t>2592640.000 1115845.000</t>
  </si>
  <si>
    <t>https://map.geo.admin.ch/?zoom=13&amp;E=2592640&amp;N=1115845&amp;layers=ch.kantone.cadastralwebmap-farbe,ch.swisstopo.amtliches-strassenverzeichnis,ch.bfs.gebaeude_wohnungs_register,KML||https://tinyurl.com/yy7ya4g9/VS/6267_bdg_erw.kml</t>
  </si>
  <si>
    <t>2630977.000 1116090.000</t>
  </si>
  <si>
    <t>https://map.geo.admin.ch/?zoom=13&amp;E=2630977&amp;N=1116090&amp;layers=ch.kantone.cadastralwebmap-farbe,ch.swisstopo.amtliches-strassenverzeichnis,ch.bfs.gebaeude_wohnungs_register,KML||https://tinyurl.com/yy7ya4g9/VS/6285_bdg_erw.kml</t>
  </si>
  <si>
    <t>2630296.000 1115262.000</t>
  </si>
  <si>
    <t>https://map.geo.admin.ch/?zoom=13&amp;E=2630296&amp;N=1115262&amp;layers=ch.kantone.cadastralwebmap-farbe,ch.swisstopo.amtliches-strassenverzeichnis,ch.bfs.gebaeude_wohnungs_register,KML||https://tinyurl.com/yy7ya4g9/VS/6285_bdg_erw.kml</t>
  </si>
  <si>
    <t>2630315.000 1115279.000</t>
  </si>
  <si>
    <t>https://map.geo.admin.ch/?zoom=13&amp;E=2630315&amp;N=1115279&amp;layers=ch.kantone.cadastralwebmap-farbe,ch.swisstopo.amtliches-strassenverzeichnis,ch.bfs.gebaeude_wohnungs_register,KML||https://tinyurl.com/yy7ya4g9/VS/6285_bdg_erw.kml</t>
  </si>
  <si>
    <t>2630464.000 1115446.000</t>
  </si>
  <si>
    <t>https://map.geo.admin.ch/?zoom=13&amp;E=2630464&amp;N=1115446&amp;layers=ch.kantone.cadastralwebmap-farbe,ch.swisstopo.amtliches-strassenverzeichnis,ch.bfs.gebaeude_wohnungs_register,KML||https://tinyurl.com/yy7ya4g9/VS/6285_bdg_erw.kml</t>
  </si>
  <si>
    <t>2630882.000 1116308.000</t>
  </si>
  <si>
    <t>https://map.geo.admin.ch/?zoom=13&amp;E=2630882&amp;N=1116308&amp;layers=ch.kantone.cadastralwebmap-farbe,ch.swisstopo.amtliches-strassenverzeichnis,ch.bfs.gebaeude_wohnungs_register,KML||https://tinyurl.com/yy7ya4g9/VS/6285_bdg_erw.kml</t>
  </si>
  <si>
    <t>2631086.000 1116276.000</t>
  </si>
  <si>
    <t>https://map.geo.admin.ch/?zoom=13&amp;E=2631086&amp;N=1116276&amp;layers=ch.kantone.cadastralwebmap-farbe,ch.swisstopo.amtliches-strassenverzeichnis,ch.bfs.gebaeude_wohnungs_register,KML||https://tinyurl.com/yy7ya4g9/VS/6285_bdg_erw.kml</t>
  </si>
  <si>
    <t>2631074.000 1116293.000</t>
  </si>
  <si>
    <t>https://map.geo.admin.ch/?zoom=13&amp;E=2631074&amp;N=1116293&amp;layers=ch.kantone.cadastralwebmap-farbe,ch.swisstopo.amtliches-strassenverzeichnis,ch.bfs.gebaeude_wohnungs_register,KML||https://tinyurl.com/yy7ya4g9/VS/6285_bdg_erw.kml</t>
  </si>
  <si>
    <t>2630912.000 1116256.000</t>
  </si>
  <si>
    <t>https://map.geo.admin.ch/?zoom=13&amp;E=2630912&amp;N=1116256&amp;layers=ch.kantone.cadastralwebmap-farbe,ch.swisstopo.amtliches-strassenverzeichnis,ch.bfs.gebaeude_wohnungs_register,KML||https://tinyurl.com/yy7ya4g9/VS/6285_bdg_erw.kml</t>
  </si>
  <si>
    <t>2630992.000 1116079.000</t>
  </si>
  <si>
    <t>https://map.geo.admin.ch/?zoom=13&amp;E=2630992&amp;N=1116079&amp;layers=ch.kantone.cadastralwebmap-farbe,ch.swisstopo.amtliches-strassenverzeichnis,ch.bfs.gebaeude_wohnungs_register,KML||https://tinyurl.com/yy7ya4g9/VS/6285_bdg_erw.kml</t>
  </si>
  <si>
    <t>2630889.000 1116317.000</t>
  </si>
  <si>
    <t>https://map.geo.admin.ch/?zoom=13&amp;E=2630889&amp;N=1116317&amp;layers=ch.kantone.cadastralwebmap-farbe,ch.swisstopo.amtliches-strassenverzeichnis,ch.bfs.gebaeude_wohnungs_register,KML||https://tinyurl.com/yy7ya4g9/VS/6285_bdg_erw.kml</t>
  </si>
  <si>
    <t>2630780.000 1116586.000</t>
  </si>
  <si>
    <t>https://map.geo.admin.ch/?zoom=13&amp;E=2630780&amp;N=1116586&amp;layers=ch.kantone.cadastralwebmap-farbe,ch.swisstopo.amtliches-strassenverzeichnis,ch.bfs.gebaeude_wohnungs_register,KML||https://tinyurl.com/yy7ya4g9/VS/6285_bdg_erw.kml</t>
  </si>
  <si>
    <t>2630786.000 1116582.000</t>
  </si>
  <si>
    <t>https://map.geo.admin.ch/?zoom=13&amp;E=2630786&amp;N=1116582&amp;layers=ch.kantone.cadastralwebmap-farbe,ch.swisstopo.amtliches-strassenverzeichnis,ch.bfs.gebaeude_wohnungs_register,KML||https://tinyurl.com/yy7ya4g9/VS/6285_bdg_erw.kml</t>
  </si>
  <si>
    <t>2630893.587 1116451.515</t>
  </si>
  <si>
    <t>https://map.geo.admin.ch/?zoom=13&amp;E=2630893.587&amp;N=1116451.515&amp;layers=ch.kantone.cadastralwebmap-farbe,ch.swisstopo.amtliches-strassenverzeichnis,ch.bfs.gebaeude_wohnungs_register,KML||https://tinyurl.com/yy7ya4g9/VS/6285_bdg_erw.kml</t>
  </si>
  <si>
    <t>2630056.000 1115594.000</t>
  </si>
  <si>
    <t>https://map.geo.admin.ch/?zoom=13&amp;E=2630056&amp;N=1115594&amp;layers=ch.kantone.cadastralwebmap-farbe,ch.swisstopo.amtliches-strassenverzeichnis,ch.bfs.gebaeude_wohnungs_register,KML||https://tinyurl.com/yy7ya4g9/VS/6285_bdg_erw.kml</t>
  </si>
  <si>
    <t>2630914.579 1116253.519</t>
  </si>
  <si>
    <t>https://map.geo.admin.ch/?zoom=13&amp;E=2630914.579&amp;N=1116253.519&amp;layers=ch.kantone.cadastralwebmap-farbe,ch.swisstopo.amtliches-strassenverzeichnis,ch.bfs.gebaeude_wohnungs_register,KML||https://tinyurl.com/yy7ya4g9/VS/6285_bdg_erw.kml</t>
  </si>
  <si>
    <t>2630900.000 1116450.000</t>
  </si>
  <si>
    <t>https://map.geo.admin.ch/?zoom=13&amp;E=2630900&amp;N=1116450&amp;layers=ch.kantone.cadastralwebmap-farbe,ch.swisstopo.amtliches-strassenverzeichnis,ch.bfs.gebaeude_wohnungs_register,KML||https://tinyurl.com/yy7ya4g9/VS/6285_bdg_erw.kml</t>
  </si>
  <si>
    <t>2630312.050 1115279.610</t>
  </si>
  <si>
    <t>https://map.geo.admin.ch/?zoom=13&amp;E=2630312.05&amp;N=1115279.61&amp;layers=ch.kantone.cadastralwebmap-farbe,ch.swisstopo.amtliches-strassenverzeichnis,ch.bfs.gebaeude_wohnungs_register,KML||https://tinyurl.com/yy7ya4g9/VS/6285_bdg_erw.kml</t>
  </si>
  <si>
    <t>2631207.310 1116103.580</t>
  </si>
  <si>
    <t>https://map.geo.admin.ch/?zoom=13&amp;E=2631207.31&amp;N=1116103.58&amp;layers=ch.kantone.cadastralwebmap-farbe,ch.swisstopo.amtliches-strassenverzeichnis,ch.bfs.gebaeude_wohnungs_register,KML||https://tinyurl.com/yy7ya4g9/VS/6285_bdg_erw.kml</t>
  </si>
  <si>
    <t>2631207.270 1116103.250</t>
  </si>
  <si>
    <t>https://map.geo.admin.ch/?zoom=13&amp;E=2631207.27&amp;N=1116103.25&amp;layers=ch.kantone.cadastralwebmap-farbe,ch.swisstopo.amtliches-strassenverzeichnis,ch.bfs.gebaeude_wohnungs_register,KML||https://tinyurl.com/yy7ya4g9/VS/6285_bdg_erw.kml</t>
  </si>
  <si>
    <t>2630053.000 1115595.000</t>
  </si>
  <si>
    <t>https://map.geo.admin.ch/?zoom=13&amp;E=2630053&amp;N=1115595&amp;layers=ch.kantone.cadastralwebmap-farbe,ch.swisstopo.amtliches-strassenverzeichnis,ch.bfs.gebaeude_wohnungs_register,KML||https://tinyurl.com/yy7ya4g9/VS/6285_bdg_erw.kml</t>
  </si>
  <si>
    <t>2630466.000 1115445.000</t>
  </si>
  <si>
    <t>https://map.geo.admin.ch/?zoom=13&amp;E=2630466&amp;N=1115445&amp;layers=ch.kantone.cadastralwebmap-farbe,ch.swisstopo.amtliches-strassenverzeichnis,ch.bfs.gebaeude_wohnungs_register,KML||https://tinyurl.com/yy7ya4g9/VS/6285_bdg_erw.kml</t>
  </si>
  <si>
    <t>2630295.000 1115262.000</t>
  </si>
  <si>
    <t>https://map.geo.admin.ch/?zoom=13&amp;E=2630295&amp;N=1115262&amp;layers=ch.kantone.cadastralwebmap-farbe,ch.swisstopo.amtliches-strassenverzeichnis,ch.bfs.gebaeude_wohnungs_register,KML||https://tinyurl.com/yy7ya4g9/VS/6285_bdg_erw.kml</t>
  </si>
  <si>
    <t>2635843.000 1127611.000</t>
  </si>
  <si>
    <t>https://map.geo.admin.ch/?zoom=13&amp;E=2635843&amp;N=1127611&amp;layers=ch.kantone.cadastralwebmap-farbe,ch.swisstopo.amtliches-strassenverzeichnis,ch.bfs.gebaeude_wohnungs_register,KML||https://tinyurl.com/yy7ya4g9/VS/6286_bdg_erw.kml</t>
  </si>
  <si>
    <t>2635729.000 1127613.000</t>
  </si>
  <si>
    <t>https://map.geo.admin.ch/?zoom=13&amp;E=2635729&amp;N=1127613&amp;layers=ch.kantone.cadastralwebmap-farbe,ch.swisstopo.amtliches-strassenverzeichnis,ch.bfs.gebaeude_wohnungs_register,KML||https://tinyurl.com/yy7ya4g9/VS/6286_bdg_erw.kml</t>
  </si>
  <si>
    <t>2635665.000 1127583.000</t>
  </si>
  <si>
    <t>https://map.geo.admin.ch/?zoom=13&amp;E=2635665&amp;N=1127583&amp;layers=ch.kantone.cadastralwebmap-farbe,ch.swisstopo.amtliches-strassenverzeichnis,ch.bfs.gebaeude_wohnungs_register,KML||https://tinyurl.com/yy7ya4g9/VS/6286_bdg_erw.kml</t>
  </si>
  <si>
    <t>2635790.000 1127808.000</t>
  </si>
  <si>
    <t>https://map.geo.admin.ch/?zoom=13&amp;E=2635790&amp;N=1127808&amp;layers=ch.kantone.cadastralwebmap-farbe,ch.swisstopo.amtliches-strassenverzeichnis,ch.bfs.gebaeude_wohnungs_register,KML||https://tinyurl.com/yy7ya4g9/VS/6286_bdg_erw.kml</t>
  </si>
  <si>
    <t>2635789.000 1127789.000</t>
  </si>
  <si>
    <t>https://map.geo.admin.ch/?zoom=13&amp;E=2635789&amp;N=1127789&amp;layers=ch.kantone.cadastralwebmap-farbe,ch.swisstopo.amtliches-strassenverzeichnis,ch.bfs.gebaeude_wohnungs_register,KML||https://tinyurl.com/yy7ya4g9/VS/6286_bdg_erw.kml</t>
  </si>
  <si>
    <t>2635798.000 1127786.000</t>
  </si>
  <si>
    <t>https://map.geo.admin.ch/?zoom=13&amp;E=2635798&amp;N=1127786&amp;layers=ch.kantone.cadastralwebmap-farbe,ch.swisstopo.amtliches-strassenverzeichnis,ch.bfs.gebaeude_wohnungs_register,KML||https://tinyurl.com/yy7ya4g9/VS/6286_bdg_erw.kml</t>
  </si>
  <si>
    <t>2635804.000 1127758.000</t>
  </si>
  <si>
    <t>https://map.geo.admin.ch/?zoom=13&amp;E=2635804&amp;N=1127758&amp;layers=ch.kantone.cadastralwebmap-farbe,ch.swisstopo.amtliches-strassenverzeichnis,ch.bfs.gebaeude_wohnungs_register,KML||https://tinyurl.com/yy7ya4g9/VS/6286_bdg_erw.kml</t>
  </si>
  <si>
    <t>2635448.000 1127759.000</t>
  </si>
  <si>
    <t>https://map.geo.admin.ch/?zoom=13&amp;E=2635448&amp;N=1127759&amp;layers=ch.kantone.cadastralwebmap-farbe,ch.swisstopo.amtliches-strassenverzeichnis,ch.bfs.gebaeude_wohnungs_register,KML||https://tinyurl.com/yy7ya4g9/VS/6286_bdg_erw.kml</t>
  </si>
  <si>
    <t>2635434.000 1127762.000</t>
  </si>
  <si>
    <t>https://map.geo.admin.ch/?zoom=13&amp;E=2635434&amp;N=1127762&amp;layers=ch.kantone.cadastralwebmap-farbe,ch.swisstopo.amtliches-strassenverzeichnis,ch.bfs.gebaeude_wohnungs_register,KML||https://tinyurl.com/yy7ya4g9/VS/6286_bdg_erw.kml</t>
  </si>
  <si>
    <t>2635643.000 1127626.000</t>
  </si>
  <si>
    <t>https://map.geo.admin.ch/?zoom=13&amp;E=2635643&amp;N=1127626&amp;layers=ch.kantone.cadastralwebmap-farbe,ch.swisstopo.amtliches-strassenverzeichnis,ch.bfs.gebaeude_wohnungs_register,KML||https://tinyurl.com/yy7ya4g9/VS/6286_bdg_erw.kml</t>
  </si>
  <si>
    <t>2635786.000 1127814.000</t>
  </si>
  <si>
    <t>https://map.geo.admin.ch/?zoom=13&amp;E=2635786&amp;N=1127814&amp;layers=ch.kantone.cadastralwebmap-farbe,ch.swisstopo.amtliches-strassenverzeichnis,ch.bfs.gebaeude_wohnungs_register,KML||https://tinyurl.com/yy7ya4g9/VS/6286_bdg_erw.kml</t>
  </si>
  <si>
    <t>2635203.000 1127766.000</t>
  </si>
  <si>
    <t>https://map.geo.admin.ch/?zoom=13&amp;E=2635203&amp;N=1127766&amp;layers=ch.kantone.cadastralwebmap-farbe,ch.swisstopo.amtliches-strassenverzeichnis,ch.bfs.gebaeude_wohnungs_register,KML||https://tinyurl.com/yy7ya4g9/VS/6286_bdg_erw.kml</t>
  </si>
  <si>
    <t>2635975.000 1127720.000</t>
  </si>
  <si>
    <t>https://map.geo.admin.ch/?zoom=13&amp;E=2635975&amp;N=1127720&amp;layers=ch.kantone.cadastralwebmap-farbe,ch.swisstopo.amtliches-strassenverzeichnis,ch.bfs.gebaeude_wohnungs_register,KML||https://tinyurl.com/yy7ya4g9/VS/6286_bdg_erw.kml</t>
  </si>
  <si>
    <t>2635802.000 1127764.000</t>
  </si>
  <si>
    <t>https://map.geo.admin.ch/?zoom=13&amp;E=2635802&amp;N=1127764&amp;layers=ch.kantone.cadastralwebmap-farbe,ch.swisstopo.amtliches-strassenverzeichnis,ch.bfs.gebaeude_wohnungs_register,KML||https://tinyurl.com/yy7ya4g9/VS/6286_bdg_erw.kml</t>
  </si>
  <si>
    <t>2635974.000 1127730.000</t>
  </si>
  <si>
    <t>https://map.geo.admin.ch/?zoom=13&amp;E=2635974&amp;N=1127730&amp;layers=ch.kantone.cadastralwebmap-farbe,ch.swisstopo.amtliches-strassenverzeichnis,ch.bfs.gebaeude_wohnungs_register,KML||https://tinyurl.com/yy7ya4g9/VS/6286_bdg_erw.kml</t>
  </si>
  <si>
    <t>2635841.000 1127617.000</t>
  </si>
  <si>
    <t>https://map.geo.admin.ch/?zoom=13&amp;E=2635841&amp;N=1127617&amp;layers=ch.kantone.cadastralwebmap-farbe,ch.swisstopo.amtliches-strassenverzeichnis,ch.bfs.gebaeude_wohnungs_register,KML||https://tinyurl.com/yy7ya4g9/VS/6286_bdg_erw.kml</t>
  </si>
  <si>
    <t>2635663.000 1127604.000</t>
  </si>
  <si>
    <t>https://map.geo.admin.ch/?zoom=13&amp;E=2635663&amp;N=1127604&amp;layers=ch.kantone.cadastralwebmap-farbe,ch.swisstopo.amtliches-strassenverzeichnis,ch.bfs.gebaeude_wohnungs_register,KML||https://tinyurl.com/yy7ya4g9/VS/6286_bdg_erw.kml</t>
  </si>
  <si>
    <t>2635634.000 1127629.000</t>
  </si>
  <si>
    <t>https://map.geo.admin.ch/?zoom=13&amp;E=2635634&amp;N=1127629&amp;layers=ch.kantone.cadastralwebmap-farbe,ch.swisstopo.amtliches-strassenverzeichnis,ch.bfs.gebaeude_wohnungs_register,KML||https://tinyurl.com/yy7ya4g9/VS/6286_bdg_erw.kml</t>
  </si>
  <si>
    <t>2635730.000 1127621.000</t>
  </si>
  <si>
    <t>https://map.geo.admin.ch/?zoom=13&amp;E=2635730&amp;N=1127621&amp;layers=ch.kantone.cadastralwebmap-farbe,ch.swisstopo.amtliches-strassenverzeichnis,ch.bfs.gebaeude_wohnungs_register,KML||https://tinyurl.com/yy7ya4g9/VS/6286_bdg_erw.kml</t>
  </si>
  <si>
    <t>2633821.000 1128101.000</t>
  </si>
  <si>
    <t>https://map.geo.admin.ch/?zoom=13&amp;E=2633821&amp;N=1128101&amp;layers=ch.kantone.cadastralwebmap-farbe,ch.swisstopo.amtliches-strassenverzeichnis,ch.bfs.gebaeude_wohnungs_register,KML||https://tinyurl.com/yy7ya4g9/VS/6286_bdg_erw.kml</t>
  </si>
  <si>
    <t>2633810.000 1128104.000</t>
  </si>
  <si>
    <t>https://map.geo.admin.ch/?zoom=13&amp;E=2633810&amp;N=1128104&amp;layers=ch.kantone.cadastralwebmap-farbe,ch.swisstopo.amtliches-strassenverzeichnis,ch.bfs.gebaeude_wohnungs_register,KML||https://tinyurl.com/yy7ya4g9/VS/6286_bdg_erw.kml</t>
  </si>
  <si>
    <t>2635195.000 1127769.000</t>
  </si>
  <si>
    <t>https://map.geo.admin.ch/?zoom=13&amp;E=2635195&amp;N=1127769&amp;layers=ch.kantone.cadastralwebmap-farbe,ch.swisstopo.amtliches-strassenverzeichnis,ch.bfs.gebaeude_wohnungs_register,KML||https://tinyurl.com/yy7ya4g9/VS/6286_bdg_erw.kml</t>
  </si>
  <si>
    <t>2640060.000 1105002.000</t>
  </si>
  <si>
    <t>https://map.geo.admin.ch/?zoom=13&amp;E=2640060&amp;N=1105002&amp;layers=ch.kantone.cadastralwebmap-farbe,ch.swisstopo.amtliches-strassenverzeichnis,ch.bfs.gebaeude_wohnungs_register,KML||https://tinyurl.com/yy7ya4g9/VS/6288_bdg_erw.kml</t>
  </si>
  <si>
    <t>2640191.000 1105165.000</t>
  </si>
  <si>
    <t>https://map.geo.admin.ch/?zoom=13&amp;E=2640191&amp;N=1105165&amp;layers=ch.kantone.cadastralwebmap-farbe,ch.swisstopo.amtliches-strassenverzeichnis,ch.bfs.gebaeude_wohnungs_register,KML||https://tinyurl.com/yy7ya4g9/VS/6288_bdg_erw.kml</t>
  </si>
  <si>
    <t>2640199.000 1105173.000</t>
  </si>
  <si>
    <t>https://map.geo.admin.ch/?zoom=13&amp;E=2640199&amp;N=1105173&amp;layers=ch.kantone.cadastralwebmap-farbe,ch.swisstopo.amtliches-strassenverzeichnis,ch.bfs.gebaeude_wohnungs_register,KML||https://tinyurl.com/yy7ya4g9/VS/6288_bdg_erw.kml</t>
  </si>
  <si>
    <t>2640258.000 1104784.000</t>
  </si>
  <si>
    <t>https://map.geo.admin.ch/?zoom=13&amp;E=2640258&amp;N=1104784&amp;layers=ch.kantone.cadastralwebmap-farbe,ch.swisstopo.amtliches-strassenverzeichnis,ch.bfs.gebaeude_wohnungs_register,KML||https://tinyurl.com/yy7ya4g9/VS/6288_bdg_erw.kml</t>
  </si>
  <si>
    <t>2640137.000 1104688.000</t>
  </si>
  <si>
    <t>https://map.geo.admin.ch/?zoom=13&amp;E=2640137&amp;N=1104688&amp;layers=ch.kantone.cadastralwebmap-farbe,ch.swisstopo.amtliches-strassenverzeichnis,ch.bfs.gebaeude_wohnungs_register,KML||https://tinyurl.com/yy7ya4g9/VS/6288_bdg_erw.kml</t>
  </si>
  <si>
    <t>2638920.815 1106529.952</t>
  </si>
  <si>
    <t>https://map.geo.admin.ch/?zoom=13&amp;E=2638920.815&amp;N=1106529.952&amp;layers=ch.kantone.cadastralwebmap-farbe,ch.swisstopo.amtliches-strassenverzeichnis,ch.bfs.gebaeude_wohnungs_register,KML||https://tinyurl.com/yy7ya4g9/VS/6288_bdg_erw.kml</t>
  </si>
  <si>
    <t>2640138.802 1105188.566</t>
  </si>
  <si>
    <t>https://map.geo.admin.ch/?zoom=13&amp;E=2640138.802&amp;N=1105188.566&amp;layers=ch.kantone.cadastralwebmap-farbe,ch.swisstopo.amtliches-strassenverzeichnis,ch.bfs.gebaeude_wohnungs_register,KML||https://tinyurl.com/yy7ya4g9/VS/6288_bdg_erw.kml</t>
  </si>
  <si>
    <t>2640112.000 1104358.000</t>
  </si>
  <si>
    <t>https://map.geo.admin.ch/?zoom=13&amp;E=2640112&amp;N=1104358&amp;layers=ch.kantone.cadastralwebmap-farbe,ch.swisstopo.amtliches-strassenverzeichnis,ch.bfs.gebaeude_wohnungs_register,KML||https://tinyurl.com/yy7ya4g9/VS/6288_bdg_erw.kml</t>
  </si>
  <si>
    <t>2640111.426 1104884.483</t>
  </si>
  <si>
    <t>https://map.geo.admin.ch/?zoom=13&amp;E=2640111.426&amp;N=1104884.483&amp;layers=ch.kantone.cadastralwebmap-farbe,ch.swisstopo.amtliches-strassenverzeichnis,ch.bfs.gebaeude_wohnungs_register,KML||https://tinyurl.com/yy7ya4g9/VS/6288_bdg_erw.kml</t>
  </si>
  <si>
    <t>2640258.000 1104785.000</t>
  </si>
  <si>
    <t>https://map.geo.admin.ch/?zoom=13&amp;E=2640258&amp;N=1104785&amp;layers=ch.kantone.cadastralwebmap-farbe,ch.swisstopo.amtliches-strassenverzeichnis,ch.bfs.gebaeude_wohnungs_register,KML||https://tinyurl.com/yy7ya4g9/VS/6288_bdg_erw.kml</t>
  </si>
  <si>
    <t>2640060.000 1105004.000</t>
  </si>
  <si>
    <t>https://map.geo.admin.ch/?zoom=13&amp;E=2640060&amp;N=1105004&amp;layers=ch.kantone.cadastralwebmap-farbe,ch.swisstopo.amtliches-strassenverzeichnis,ch.bfs.gebaeude_wohnungs_register,KML||https://tinyurl.com/yy7ya4g9/VS/6288_bdg_erw.kml</t>
  </si>
  <si>
    <t>2640135.000 1104679.000</t>
  </si>
  <si>
    <t>https://map.geo.admin.ch/?zoom=13&amp;E=2640135&amp;N=1104679&amp;layers=ch.kantone.cadastralwebmap-farbe,ch.swisstopo.amtliches-strassenverzeichnis,ch.bfs.gebaeude_wohnungs_register,KML||https://tinyurl.com/yy7ya4g9/VS/6288_bdg_erw.kml</t>
  </si>
  <si>
    <t>2638921.431 1106529.535</t>
  </si>
  <si>
    <t>https://map.geo.admin.ch/?zoom=13&amp;E=2638921.431&amp;N=1106529.535&amp;layers=ch.kantone.cadastralwebmap-farbe,ch.swisstopo.amtliches-strassenverzeichnis,ch.bfs.gebaeude_wohnungs_register,KML||https://tinyurl.com/yy7ya4g9/VS/6288_bdg_erw.kml</t>
  </si>
  <si>
    <t>2640134.250 1105192.250</t>
  </si>
  <si>
    <t>https://map.geo.admin.ch/?zoom=13&amp;E=2640134.25&amp;N=1105192.25&amp;layers=ch.kantone.cadastralwebmap-farbe,ch.swisstopo.amtliches-strassenverzeichnis,ch.bfs.gebaeude_wohnungs_register,KML||https://tinyurl.com/yy7ya4g9/VS/6288_bdg_erw.kml</t>
  </si>
  <si>
    <t>2637899.602 1111648.160</t>
  </si>
  <si>
    <t>https://map.geo.admin.ch/?zoom=13&amp;E=2637899.602&amp;N=1111648.16&amp;layers=ch.kantone.cadastralwebmap-farbe,ch.swisstopo.amtliches-strassenverzeichnis,ch.bfs.gebaeude_wohnungs_register,KML||https://tinyurl.com/yy7ya4g9/VS/6289_bdg_erw.kml</t>
  </si>
  <si>
    <t>2628050.000 1113892.000</t>
  </si>
  <si>
    <t>https://map.geo.admin.ch/?zoom=13&amp;E=2628050&amp;N=1113892&amp;layers=ch.kantone.cadastralwebmap-farbe,ch.swisstopo.amtliches-strassenverzeichnis,ch.bfs.gebaeude_wohnungs_register,KML||https://tinyurl.com/yy7ya4g9/VS/6292_bdg_erw.kml</t>
  </si>
  <si>
    <t>2627785.000 1113043.000</t>
  </si>
  <si>
    <t>https://map.geo.admin.ch/?zoom=13&amp;E=2627785&amp;N=1113043&amp;layers=ch.kantone.cadastralwebmap-farbe,ch.swisstopo.amtliches-strassenverzeichnis,ch.bfs.gebaeude_wohnungs_register,KML||https://tinyurl.com/yy7ya4g9/VS/6292_bdg_erw.kml</t>
  </si>
  <si>
    <t>2628187.000 1113948.000</t>
  </si>
  <si>
    <t>https://map.geo.admin.ch/?zoom=13&amp;E=2628187&amp;N=1113948&amp;layers=ch.kantone.cadastralwebmap-farbe,ch.swisstopo.amtliches-strassenverzeichnis,ch.bfs.gebaeude_wohnungs_register,KML||https://tinyurl.com/yy7ya4g9/VS/6292_bdg_erw.kml</t>
  </si>
  <si>
    <t>2627280.000 1109616.000</t>
  </si>
  <si>
    <t>https://map.geo.admin.ch/?zoom=13&amp;E=2627280&amp;N=1109616&amp;layers=ch.kantone.cadastralwebmap-farbe,ch.swisstopo.amtliches-strassenverzeichnis,ch.bfs.gebaeude_wohnungs_register,KML||https://tinyurl.com/yy7ya4g9/VS/6292_bdg_erw.kml</t>
  </si>
  <si>
    <t>2627874.000 1113574.000</t>
  </si>
  <si>
    <t>https://map.geo.admin.ch/?zoom=13&amp;E=2627874&amp;N=1113574&amp;layers=ch.kantone.cadastralwebmap-farbe,ch.swisstopo.amtliches-strassenverzeichnis,ch.bfs.gebaeude_wohnungs_register,KML||https://tinyurl.com/yy7ya4g9/VS/6292_bdg_erw.kml</t>
  </si>
  <si>
    <t>2628531.000 1114583.000</t>
  </si>
  <si>
    <t>https://map.geo.admin.ch/?zoom=13&amp;E=2628531&amp;N=1114583&amp;layers=ch.kantone.cadastralwebmap-farbe,ch.swisstopo.amtliches-strassenverzeichnis,ch.bfs.gebaeude_wohnungs_register,KML||https://tinyurl.com/yy7ya4g9/VS/6292_bdg_erw.kml</t>
  </si>
  <si>
    <t>2629076.479 1113891.554</t>
  </si>
  <si>
    <t>https://map.geo.admin.ch/?zoom=13&amp;E=2629076.479&amp;N=1113891.554&amp;layers=ch.kantone.cadastralwebmap-farbe,ch.swisstopo.amtliches-strassenverzeichnis,ch.bfs.gebaeude_wohnungs_register,KML||https://tinyurl.com/yy7ya4g9/VS/6292_bdg_erw.kml</t>
  </si>
  <si>
    <t>2628529.483 1114581.578</t>
  </si>
  <si>
    <t>https://map.geo.admin.ch/?zoom=13&amp;E=2628529.483&amp;N=1114581.578&amp;layers=ch.kantone.cadastralwebmap-farbe,ch.swisstopo.amtliches-strassenverzeichnis,ch.bfs.gebaeude_wohnungs_register,KML||https://tinyurl.com/yy7ya4g9/VS/6292_bdg_erw.kml</t>
  </si>
  <si>
    <t>2627516.507 1112595.550</t>
  </si>
  <si>
    <t>https://map.geo.admin.ch/?zoom=13&amp;E=2627516.507&amp;N=1112595.55&amp;layers=ch.kantone.cadastralwebmap-farbe,ch.swisstopo.amtliches-strassenverzeichnis,ch.bfs.gebaeude_wohnungs_register,KML||https://tinyurl.com/yy7ya4g9/VS/6292_bdg_erw.kml</t>
  </si>
  <si>
    <t>2628549.000 1114303.000</t>
  </si>
  <si>
    <t>https://map.geo.admin.ch/?zoom=13&amp;E=2628549&amp;N=1114303&amp;layers=ch.kantone.cadastralwebmap-farbe,ch.swisstopo.amtliches-strassenverzeichnis,ch.bfs.gebaeude_wohnungs_register,KML||https://tinyurl.com/yy7ya4g9/VS/6292_bdg_erw.kml</t>
  </si>
  <si>
    <t>2628551.000 1114304.000</t>
  </si>
  <si>
    <t>https://map.geo.admin.ch/?zoom=13&amp;E=2628551&amp;N=1114304&amp;layers=ch.kantone.cadastralwebmap-farbe,ch.swisstopo.amtliches-strassenverzeichnis,ch.bfs.gebaeude_wohnungs_register,KML||https://tinyurl.com/yy7ya4g9/VS/6292_bdg_erw.kml</t>
  </si>
  <si>
    <t>2629364.000 1114933.000</t>
  </si>
  <si>
    <t>https://map.geo.admin.ch/?zoom=13&amp;E=2629364&amp;N=1114933&amp;layers=ch.kantone.cadastralwebmap-farbe,ch.swisstopo.amtliches-strassenverzeichnis,ch.bfs.gebaeude_wohnungs_register,KML||https://tinyurl.com/yy7ya4g9/VS/6292_bdg_erw.kml</t>
  </si>
  <si>
    <t>2634122.241 1126792.770</t>
  </si>
  <si>
    <t>https://map.geo.admin.ch/?zoom=13&amp;E=2634122.241&amp;N=1126792.77&amp;layers=ch.kantone.cadastralwebmap-farbe,ch.swisstopo.amtliches-strassenverzeichnis,ch.bfs.gebaeude_wohnungs_register,KML||https://tinyurl.com/yy7ya4g9/VS/6297_bdg_erw.kml</t>
  </si>
  <si>
    <t>2634150.150 1126796.360</t>
  </si>
  <si>
    <t>https://map.geo.admin.ch/?zoom=13&amp;E=2634150.15&amp;N=1126796.36&amp;layers=ch.kantone.cadastralwebmap-farbe,ch.swisstopo.amtliches-strassenverzeichnis,ch.bfs.gebaeude_wohnungs_register,KML||https://tinyurl.com/yy7ya4g9/VS/6297_bdg_erw.kml</t>
  </si>
  <si>
    <t>2634119.000 1126845.000</t>
  </si>
  <si>
    <t>https://map.geo.admin.ch/?zoom=13&amp;E=2634119&amp;N=1126845&amp;layers=ch.kantone.cadastralwebmap-farbe,ch.swisstopo.amtliches-strassenverzeichnis,ch.bfs.gebaeude_wohnungs_register,KML||https://tinyurl.com/yy7ya4g9/VS/6297_bdg_erw.kml</t>
  </si>
  <si>
    <t>2634147.155 1126708.987</t>
  </si>
  <si>
    <t>https://map.geo.admin.ch/?zoom=13&amp;E=2634147.155&amp;N=1126708.987&amp;layers=ch.kantone.cadastralwebmap-farbe,ch.swisstopo.amtliches-strassenverzeichnis,ch.bfs.gebaeude_wohnungs_register,KML||https://tinyurl.com/yy7ya4g9/VS/6297_bdg_erw.kml</t>
  </si>
  <si>
    <t>2634191.670 1126774.405</t>
  </si>
  <si>
    <t>https://map.geo.admin.ch/?zoom=13&amp;E=2634191.67&amp;N=1126774.405&amp;layers=ch.kantone.cadastralwebmap-farbe,ch.swisstopo.amtliches-strassenverzeichnis,ch.bfs.gebaeude_wohnungs_register,KML||https://tinyurl.com/yy7ya4g9/VS/6297_bdg_erw.kml</t>
  </si>
  <si>
    <t>2634212.673 1126824.010</t>
  </si>
  <si>
    <t>https://map.geo.admin.ch/?zoom=13&amp;E=2634212.673&amp;N=1126824.01&amp;layers=ch.kantone.cadastralwebmap-farbe,ch.swisstopo.amtliches-strassenverzeichnis,ch.bfs.gebaeude_wohnungs_register,KML||https://tinyurl.com/yy7ya4g9/VS/6297_bdg_erw.kml</t>
  </si>
  <si>
    <t>2634206.000 1126839.000</t>
  </si>
  <si>
    <t>https://map.geo.admin.ch/?zoom=13&amp;E=2634206&amp;N=1126839&amp;layers=ch.kantone.cadastralwebmap-farbe,ch.swisstopo.amtliches-strassenverzeichnis,ch.bfs.gebaeude_wohnungs_register,KML||https://tinyurl.com/yy7ya4g9/VS/6297_bdg_erw.kml</t>
  </si>
  <si>
    <t>2634198.835 1126694.650</t>
  </si>
  <si>
    <t>https://map.geo.admin.ch/?zoom=13&amp;E=2634198.835&amp;N=1126694.65&amp;layers=ch.kantone.cadastralwebmap-farbe,ch.swisstopo.amtliches-strassenverzeichnis,ch.bfs.gebaeude_wohnungs_register,KML||https://tinyurl.com/yy7ya4g9/VS/6297_bdg_erw.kml</t>
  </si>
  <si>
    <t>2634110.380 1126671.032</t>
  </si>
  <si>
    <t>https://map.geo.admin.ch/?zoom=13&amp;E=2634110.38&amp;N=1126671.032&amp;layers=ch.kantone.cadastralwebmap-farbe,ch.swisstopo.amtliches-strassenverzeichnis,ch.bfs.gebaeude_wohnungs_register,KML||https://tinyurl.com/yy7ya4g9/VS/6297_bdg_erw.kml</t>
  </si>
  <si>
    <t>2634128.720 1126644.115</t>
  </si>
  <si>
    <t>https://map.geo.admin.ch/?zoom=13&amp;E=2634128.72&amp;N=1126644.115&amp;layers=ch.kantone.cadastralwebmap-farbe,ch.swisstopo.amtliches-strassenverzeichnis,ch.bfs.gebaeude_wohnungs_register,KML||https://tinyurl.com/yy7ya4g9/VS/6297_bdg_erw.kml</t>
  </si>
  <si>
    <t>2634104.318 1126616.035</t>
  </si>
  <si>
    <t>https://map.geo.admin.ch/?zoom=13&amp;E=2634104.318&amp;N=1126616.035&amp;layers=ch.kantone.cadastralwebmap-farbe,ch.swisstopo.amtliches-strassenverzeichnis,ch.bfs.gebaeude_wohnungs_register,KML||https://tinyurl.com/yy7ya4g9/VS/6297_bdg_erw.kml</t>
  </si>
  <si>
    <t>2634116.200 1126626.578</t>
  </si>
  <si>
    <t>https://map.geo.admin.ch/?zoom=13&amp;E=2634116.2&amp;N=1126626.578&amp;layers=ch.kantone.cadastralwebmap-farbe,ch.swisstopo.amtliches-strassenverzeichnis,ch.bfs.gebaeude_wohnungs_register,KML||https://tinyurl.com/yy7ya4g9/VS/6297_bdg_erw.kml</t>
  </si>
  <si>
    <t>2634088.785 1126672.855</t>
  </si>
  <si>
    <t>https://map.geo.admin.ch/?zoom=13&amp;E=2634088.785&amp;N=1126672.855&amp;layers=ch.kantone.cadastralwebmap-farbe,ch.swisstopo.amtliches-strassenverzeichnis,ch.bfs.gebaeude_wohnungs_register,KML||https://tinyurl.com/yy7ya4g9/VS/6297_bdg_erw.kml</t>
  </si>
  <si>
    <t>2634082.069 1126686.630</t>
  </si>
  <si>
    <t>https://map.geo.admin.ch/?zoom=13&amp;E=2634082.069&amp;N=1126686.63&amp;layers=ch.kantone.cadastralwebmap-farbe,ch.swisstopo.amtliches-strassenverzeichnis,ch.bfs.gebaeude_wohnungs_register,KML||https://tinyurl.com/yy7ya4g9/VS/6297_bdg_erw.kml</t>
  </si>
  <si>
    <t>2634068.680 1126665.688</t>
  </si>
  <si>
    <t>https://map.geo.admin.ch/?zoom=13&amp;E=2634068.68&amp;N=1126665.688&amp;layers=ch.kantone.cadastralwebmap-farbe,ch.swisstopo.amtliches-strassenverzeichnis,ch.bfs.gebaeude_wohnungs_register,KML||https://tinyurl.com/yy7ya4g9/VS/6297_bdg_erw.kml</t>
  </si>
  <si>
    <t>2634137.128 1126878.205</t>
  </si>
  <si>
    <t>https://map.geo.admin.ch/?zoom=13&amp;E=2634137.128&amp;N=1126878.205&amp;layers=ch.kantone.cadastralwebmap-farbe,ch.swisstopo.amtliches-strassenverzeichnis,ch.bfs.gebaeude_wohnungs_register,KML||https://tinyurl.com/yy7ya4g9/VS/6297_bdg_erw.kml</t>
  </si>
  <si>
    <t>2634117.370 1126936.203</t>
  </si>
  <si>
    <t>https://map.geo.admin.ch/?zoom=13&amp;E=2634117.37&amp;N=1126936.203&amp;layers=ch.kantone.cadastralwebmap-farbe,ch.swisstopo.amtliches-strassenverzeichnis,ch.bfs.gebaeude_wohnungs_register,KML||https://tinyurl.com/yy7ya4g9/VS/6297_bdg_erw.kml</t>
  </si>
  <si>
    <t>2634245.975 1126976.956</t>
  </si>
  <si>
    <t>https://map.geo.admin.ch/?zoom=13&amp;E=2634245.975&amp;N=1126976.956&amp;layers=ch.kantone.cadastralwebmap-farbe,ch.swisstopo.amtliches-strassenverzeichnis,ch.bfs.gebaeude_wohnungs_register,KML||https://tinyurl.com/yy7ya4g9/VS/6297_bdg_erw.kml</t>
  </si>
  <si>
    <t>2634258.000 1126878.000</t>
  </si>
  <si>
    <t>https://map.geo.admin.ch/?zoom=13&amp;E=2634258&amp;N=1126878&amp;layers=ch.kantone.cadastralwebmap-farbe,ch.swisstopo.amtliches-strassenverzeichnis,ch.bfs.gebaeude_wohnungs_register,KML||https://tinyurl.com/yy7ya4g9/VS/6297_bdg_erw.kml</t>
  </si>
  <si>
    <t>2634267.000 1126877.000</t>
  </si>
  <si>
    <t>https://map.geo.admin.ch/?zoom=13&amp;E=2634267&amp;N=1126877&amp;layers=ch.kantone.cadastralwebmap-farbe,ch.swisstopo.amtliches-strassenverzeichnis,ch.bfs.gebaeude_wohnungs_register,KML||https://tinyurl.com/yy7ya4g9/VS/6297_bdg_erw.kml</t>
  </si>
  <si>
    <t>2634290.000 1126880.000</t>
  </si>
  <si>
    <t>https://map.geo.admin.ch/?zoom=13&amp;E=2634290&amp;N=1126880&amp;layers=ch.kantone.cadastralwebmap-farbe,ch.swisstopo.amtliches-strassenverzeichnis,ch.bfs.gebaeude_wohnungs_register,KML||https://tinyurl.com/yy7ya4g9/VS/6297_bdg_erw.kml</t>
  </si>
  <si>
    <t>2634301.000 1126879.000</t>
  </si>
  <si>
    <t>https://map.geo.admin.ch/?zoom=13&amp;E=2634301&amp;N=1126879&amp;layers=ch.kantone.cadastralwebmap-farbe,ch.swisstopo.amtliches-strassenverzeichnis,ch.bfs.gebaeude_wohnungs_register,KML||https://tinyurl.com/yy7ya4g9/VS/6297_bdg_erw.kml</t>
  </si>
  <si>
    <t>2634340.235 1126729.609</t>
  </si>
  <si>
    <t>https://map.geo.admin.ch/?zoom=13&amp;E=2634340.235&amp;N=1126729.609&amp;layers=ch.kantone.cadastralwebmap-farbe,ch.swisstopo.amtliches-strassenverzeichnis,ch.bfs.gebaeude_wohnungs_register,KML||https://tinyurl.com/yy7ya4g9/VS/6297_bdg_erw.kml</t>
  </si>
  <si>
    <t>2634182.497 1126345.845</t>
  </si>
  <si>
    <t>https://map.geo.admin.ch/?zoom=13&amp;E=2634182.497&amp;N=1126345.845&amp;layers=ch.kantone.cadastralwebmap-farbe,ch.swisstopo.amtliches-strassenverzeichnis,ch.bfs.gebaeude_wohnungs_register,KML||https://tinyurl.com/yy7ya4g9/VS/6297_bdg_erw.kml</t>
  </si>
  <si>
    <t>2634148.572 1126603.690</t>
  </si>
  <si>
    <t>https://map.geo.admin.ch/?zoom=13&amp;E=2634148.572&amp;N=1126603.69&amp;layers=ch.kantone.cadastralwebmap-farbe,ch.swisstopo.amtliches-strassenverzeichnis,ch.bfs.gebaeude_wohnungs_register,KML||https://tinyurl.com/yy7ya4g9/VS/6297_bdg_erw.kml</t>
  </si>
  <si>
    <t>2634149.810 1126579.470</t>
  </si>
  <si>
    <t>https://map.geo.admin.ch/?zoom=13&amp;E=2634149.81&amp;N=1126579.47&amp;layers=ch.kantone.cadastralwebmap-farbe,ch.swisstopo.amtliches-strassenverzeichnis,ch.bfs.gebaeude_wohnungs_register,KML||https://tinyurl.com/yy7ya4g9/VS/6297_bdg_erw.kml</t>
  </si>
  <si>
    <t>2634241.676 1126454.855</t>
  </si>
  <si>
    <t>https://map.geo.admin.ch/?zoom=13&amp;E=2634241.676&amp;N=1126454.855&amp;layers=ch.kantone.cadastralwebmap-farbe,ch.swisstopo.amtliches-strassenverzeichnis,ch.bfs.gebaeude_wohnungs_register,KML||https://tinyurl.com/yy7ya4g9/VS/6297_bdg_erw.kml</t>
  </si>
  <si>
    <t>2634494.250 1126438.577</t>
  </si>
  <si>
    <t>https://map.geo.admin.ch/?zoom=13&amp;E=2634494.25&amp;N=1126438.577&amp;layers=ch.kantone.cadastralwebmap-farbe,ch.swisstopo.amtliches-strassenverzeichnis,ch.bfs.gebaeude_wohnungs_register,KML||https://tinyurl.com/yy7ya4g9/VS/6297_bdg_erw.kml</t>
  </si>
  <si>
    <t>2634538.265 1126440.064</t>
  </si>
  <si>
    <t>https://map.geo.admin.ch/?zoom=13&amp;E=2634538.265&amp;N=1126440.064&amp;layers=ch.kantone.cadastralwebmap-farbe,ch.swisstopo.amtliches-strassenverzeichnis,ch.bfs.gebaeude_wohnungs_register,KML||https://tinyurl.com/yy7ya4g9/VS/6297_bdg_erw.kml</t>
  </si>
  <si>
    <t>2634531.680 1126975.648</t>
  </si>
  <si>
    <t>https://map.geo.admin.ch/?zoom=13&amp;E=2634531.68&amp;N=1126975.648&amp;layers=ch.kantone.cadastralwebmap-farbe,ch.swisstopo.amtliches-strassenverzeichnis,ch.bfs.gebaeude_wohnungs_register,KML||https://tinyurl.com/yy7ya4g9/VS/6297_bdg_erw.kml</t>
  </si>
  <si>
    <t>2634488.130 1126748.659</t>
  </si>
  <si>
    <t>https://map.geo.admin.ch/?zoom=13&amp;E=2634488.13&amp;N=1126748.659&amp;layers=ch.kantone.cadastralwebmap-farbe,ch.swisstopo.amtliches-strassenverzeichnis,ch.bfs.gebaeude_wohnungs_register,KML||https://tinyurl.com/yy7ya4g9/VS/6297_bdg_erw.kml</t>
  </si>
  <si>
    <t>2634370.000 1126834.000</t>
  </si>
  <si>
    <t>https://map.geo.admin.ch/?zoom=13&amp;E=2634370&amp;N=1126834&amp;layers=ch.kantone.cadastralwebmap-farbe,ch.swisstopo.amtliches-strassenverzeichnis,ch.bfs.gebaeude_wohnungs_register,KML||https://tinyurl.com/yy7ya4g9/VS/6297_bdg_erw.kml</t>
  </si>
  <si>
    <t>2634399.000 1126829.000</t>
  </si>
  <si>
    <t>https://map.geo.admin.ch/?zoom=13&amp;E=2634399&amp;N=1126829&amp;layers=ch.kantone.cadastralwebmap-farbe,ch.swisstopo.amtliches-strassenverzeichnis,ch.bfs.gebaeude_wohnungs_register,KML||https://tinyurl.com/yy7ya4g9/VS/6297_bdg_erw.kml</t>
  </si>
  <si>
    <t>2634457.020 1126737.972</t>
  </si>
  <si>
    <t>https://map.geo.admin.ch/?zoom=13&amp;E=2634457.02&amp;N=1126737.972&amp;layers=ch.kantone.cadastralwebmap-farbe,ch.swisstopo.amtliches-strassenverzeichnis,ch.bfs.gebaeude_wohnungs_register,KML||https://tinyurl.com/yy7ya4g9/VS/6297_bdg_erw.kml</t>
  </si>
  <si>
    <t>2634373.580 1126602.149</t>
  </si>
  <si>
    <t>https://map.geo.admin.ch/?zoom=13&amp;E=2634373.58&amp;N=1126602.149&amp;layers=ch.kantone.cadastralwebmap-farbe,ch.swisstopo.amtliches-strassenverzeichnis,ch.bfs.gebaeude_wohnungs_register,KML||https://tinyurl.com/yy7ya4g9/VS/6297_bdg_erw.kml</t>
  </si>
  <si>
    <t>2634814.792 1126830.706</t>
  </si>
  <si>
    <t>https://map.geo.admin.ch/?zoom=13&amp;E=2634814.792&amp;N=1126830.706&amp;layers=ch.kantone.cadastralwebmap-farbe,ch.swisstopo.amtliches-strassenverzeichnis,ch.bfs.gebaeude_wohnungs_register,KML||https://tinyurl.com/yy7ya4g9/VS/6297_bdg_erw.kml</t>
  </si>
  <si>
    <t>2634517.475 1126308.059</t>
  </si>
  <si>
    <t>https://map.geo.admin.ch/?zoom=13&amp;E=2634517.475&amp;N=1126308.059&amp;layers=ch.kantone.cadastralwebmap-farbe,ch.swisstopo.amtliches-strassenverzeichnis,ch.bfs.gebaeude_wohnungs_register,KML||https://tinyurl.com/yy7ya4g9/VS/6297_bdg_erw.kml</t>
  </si>
  <si>
    <t>2634467.008 1126087.050</t>
  </si>
  <si>
    <t>https://map.geo.admin.ch/?zoom=13&amp;E=2634467.008&amp;N=1126087.05&amp;layers=ch.kantone.cadastralwebmap-farbe,ch.swisstopo.amtliches-strassenverzeichnis,ch.bfs.gebaeude_wohnungs_register,KML||https://tinyurl.com/yy7ya4g9/VS/6297_bdg_erw.kml</t>
  </si>
  <si>
    <t>2634285.195 1126229.171</t>
  </si>
  <si>
    <t>https://map.geo.admin.ch/?zoom=13&amp;E=2634285.195&amp;N=1126229.171&amp;layers=ch.kantone.cadastralwebmap-farbe,ch.swisstopo.amtliches-strassenverzeichnis,ch.bfs.gebaeude_wohnungs_register,KML||https://tinyurl.com/yy7ya4g9/VS/6297_bdg_erw.kml</t>
  </si>
  <si>
    <t>2634606.773 1126904.395</t>
  </si>
  <si>
    <t>https://map.geo.admin.ch/?zoom=13&amp;E=2634606.773&amp;N=1126904.395&amp;layers=ch.kantone.cadastralwebmap-farbe,ch.swisstopo.amtliches-strassenverzeichnis,ch.bfs.gebaeude_wohnungs_register,KML||https://tinyurl.com/yy7ya4g9/VS/6297_bdg_erw.kml</t>
  </si>
  <si>
    <t>2634061.980 1127185.572</t>
  </si>
  <si>
    <t>https://map.geo.admin.ch/?zoom=13&amp;E=2634061.98&amp;N=1127185.572&amp;layers=ch.kantone.cadastralwebmap-farbe,ch.swisstopo.amtliches-strassenverzeichnis,ch.bfs.gebaeude_wohnungs_register,KML||https://tinyurl.com/yy7ya4g9/VS/6297_bdg_erw.kml</t>
  </si>
  <si>
    <t>2633965.910 1127318.690</t>
  </si>
  <si>
    <t>https://map.geo.admin.ch/?zoom=13&amp;E=2633965.91&amp;N=1127318.69&amp;layers=ch.kantone.cadastralwebmap-farbe,ch.swisstopo.amtliches-strassenverzeichnis,ch.bfs.gebaeude_wohnungs_register,KML||https://tinyurl.com/yy7ya4g9/VS/6297_bdg_erw.kml</t>
  </si>
  <si>
    <t>2633814.796 1127463.915</t>
  </si>
  <si>
    <t>https://map.geo.admin.ch/?zoom=13&amp;E=2633814.796&amp;N=1127463.915&amp;layers=ch.kantone.cadastralwebmap-farbe,ch.swisstopo.amtliches-strassenverzeichnis,ch.bfs.gebaeude_wohnungs_register,KML||https://tinyurl.com/yy7ya4g9/VS/6297_bdg_erw.kml</t>
  </si>
  <si>
    <t>2633792.302 1127486.410</t>
  </si>
  <si>
    <t>https://map.geo.admin.ch/?zoom=13&amp;E=2633792.302&amp;N=1127486.41&amp;layers=ch.kantone.cadastralwebmap-farbe,ch.swisstopo.amtliches-strassenverzeichnis,ch.bfs.gebaeude_wohnungs_register,KML||https://tinyurl.com/yy7ya4g9/VS/6297_bdg_erw.kml</t>
  </si>
  <si>
    <t>2633777.285 1127450.995</t>
  </si>
  <si>
    <t>https://map.geo.admin.ch/?zoom=13&amp;E=2633777.285&amp;N=1127450.995&amp;layers=ch.kantone.cadastralwebmap-farbe,ch.swisstopo.amtliches-strassenverzeichnis,ch.bfs.gebaeude_wohnungs_register,KML||https://tinyurl.com/yy7ya4g9/VS/6297_bdg_erw.kml</t>
  </si>
  <si>
    <t>2633857.257 1127421.120</t>
  </si>
  <si>
    <t>https://map.geo.admin.ch/?zoom=13&amp;E=2633857.257&amp;N=1127421.12&amp;layers=ch.kantone.cadastralwebmap-farbe,ch.swisstopo.amtliches-strassenverzeichnis,ch.bfs.gebaeude_wohnungs_register,KML||https://tinyurl.com/yy7ya4g9/VS/6297_bdg_erw.kml</t>
  </si>
  <si>
    <t>2633834.817 1127443.680</t>
  </si>
  <si>
    <t>https://map.geo.admin.ch/?zoom=13&amp;E=2633834.817&amp;N=1127443.68&amp;layers=ch.kantone.cadastralwebmap-farbe,ch.swisstopo.amtliches-strassenverzeichnis,ch.bfs.gebaeude_wohnungs_register,KML||https://tinyurl.com/yy7ya4g9/VS/6297_bdg_erw.kml</t>
  </si>
  <si>
    <t>2633819.742 1127412.230</t>
  </si>
  <si>
    <t>https://map.geo.admin.ch/?zoom=13&amp;E=2633819.742&amp;N=1127412.23&amp;layers=ch.kantone.cadastralwebmap-farbe,ch.swisstopo.amtliches-strassenverzeichnis,ch.bfs.gebaeude_wohnungs_register,KML||https://tinyurl.com/yy7ya4g9/VS/6297_bdg_erw.kml</t>
  </si>
  <si>
    <t>2633798.877 1127432.840</t>
  </si>
  <si>
    <t>https://map.geo.admin.ch/?zoom=13&amp;E=2633798.877&amp;N=1127432.84&amp;layers=ch.kantone.cadastralwebmap-farbe,ch.swisstopo.amtliches-strassenverzeichnis,ch.bfs.gebaeude_wohnungs_register,KML||https://tinyurl.com/yy7ya4g9/VS/6297_bdg_erw.kml</t>
  </si>
  <si>
    <t>2633784.406 1127397.640</t>
  </si>
  <si>
    <t>https://map.geo.admin.ch/?zoom=13&amp;E=2633784.406&amp;N=1127397.64&amp;layers=ch.kantone.cadastralwebmap-farbe,ch.swisstopo.amtliches-strassenverzeichnis,ch.bfs.gebaeude_wohnungs_register,KML||https://tinyurl.com/yy7ya4g9/VS/6297_bdg_erw.kml</t>
  </si>
  <si>
    <t>2633765.665 1127417.495</t>
  </si>
  <si>
    <t>https://map.geo.admin.ch/?zoom=13&amp;E=2633765.665&amp;N=1127417.495&amp;layers=ch.kantone.cadastralwebmap-farbe,ch.swisstopo.amtliches-strassenverzeichnis,ch.bfs.gebaeude_wohnungs_register,KML||https://tinyurl.com/yy7ya4g9/VS/6297_bdg_erw.kml</t>
  </si>
  <si>
    <t>2633876.230 1127371.190</t>
  </si>
  <si>
    <t>https://map.geo.admin.ch/?zoom=13&amp;E=2633876.23&amp;N=1127371.19&amp;layers=ch.kantone.cadastralwebmap-farbe,ch.swisstopo.amtliches-strassenverzeichnis,ch.bfs.gebaeude_wohnungs_register,KML||https://tinyurl.com/yy7ya4g9/VS/6297_bdg_erw.kml</t>
  </si>
  <si>
    <t>2633877.713 1127400.390</t>
  </si>
  <si>
    <t>https://map.geo.admin.ch/?zoom=13&amp;E=2633877.713&amp;N=1127400.39&amp;layers=ch.kantone.cadastralwebmap-farbe,ch.swisstopo.amtliches-strassenverzeichnis,ch.bfs.gebaeude_wohnungs_register,KML||https://tinyurl.com/yy7ya4g9/VS/6297_bdg_erw.kml</t>
  </si>
  <si>
    <t>2633842.039 1127392.470</t>
  </si>
  <si>
    <t>https://map.geo.admin.ch/?zoom=13&amp;E=2633842.039&amp;N=1127392.47&amp;layers=ch.kantone.cadastralwebmap-farbe,ch.swisstopo.amtliches-strassenverzeichnis,ch.bfs.gebaeude_wohnungs_register,KML||https://tinyurl.com/yy7ya4g9/VS/6297_bdg_erw.kml</t>
  </si>
  <si>
    <t>2633810.599 1127381.065</t>
  </si>
  <si>
    <t>https://map.geo.admin.ch/?zoom=13&amp;E=2633810.599&amp;N=1127381.065&amp;layers=ch.kantone.cadastralwebmap-farbe,ch.swisstopo.amtliches-strassenverzeichnis,ch.bfs.gebaeude_wohnungs_register,KML||https://tinyurl.com/yy7ya4g9/VS/6297_bdg_erw.kml</t>
  </si>
  <si>
    <t>2633873.620 1127306.465</t>
  </si>
  <si>
    <t>https://map.geo.admin.ch/?zoom=13&amp;E=2633873.62&amp;N=1127306.465&amp;layers=ch.kantone.cadastralwebmap-farbe,ch.swisstopo.amtliches-strassenverzeichnis,ch.bfs.gebaeude_wohnungs_register,KML||https://tinyurl.com/yy7ya4g9/VS/6297_bdg_erw.kml</t>
  </si>
  <si>
    <t>2633875.122 1127342.390</t>
  </si>
  <si>
    <t>https://map.geo.admin.ch/?zoom=13&amp;E=2633875.122&amp;N=1127342.39&amp;layers=ch.kantone.cadastralwebmap-farbe,ch.swisstopo.amtliches-strassenverzeichnis,ch.bfs.gebaeude_wohnungs_register,KML||https://tinyurl.com/yy7ya4g9/VS/6297_bdg_erw.kml</t>
  </si>
  <si>
    <t>2633876.655 1127277.745</t>
  </si>
  <si>
    <t>https://map.geo.admin.ch/?zoom=13&amp;E=2633876.655&amp;N=1127277.745&amp;layers=ch.kantone.cadastralwebmap-farbe,ch.swisstopo.amtliches-strassenverzeichnis,ch.bfs.gebaeude_wohnungs_register,KML||https://tinyurl.com/yy7ya4g9/VS/6297_bdg_erw.kml</t>
  </si>
  <si>
    <t>2633771.791 1127506.885</t>
  </si>
  <si>
    <t>https://map.geo.admin.ch/?zoom=13&amp;E=2633771.791&amp;N=1127506.885&amp;layers=ch.kantone.cadastralwebmap-farbe,ch.swisstopo.amtliches-strassenverzeichnis,ch.bfs.gebaeude_wohnungs_register,KML||https://tinyurl.com/yy7ya4g9/VS/6297_bdg_erw.kml</t>
  </si>
  <si>
    <t>2634137.575 1127191.330</t>
  </si>
  <si>
    <t>https://map.geo.admin.ch/?zoom=13&amp;E=2634137.575&amp;N=1127191.33&amp;layers=ch.kantone.cadastralwebmap-farbe,ch.swisstopo.amtliches-strassenverzeichnis,ch.bfs.gebaeude_wohnungs_register,KML||https://tinyurl.com/yy7ya4g9/VS/6297_bdg_erw.kml</t>
  </si>
  <si>
    <t>2634122.593 1127219.045</t>
  </si>
  <si>
    <t>https://map.geo.admin.ch/?zoom=13&amp;E=2634122.593&amp;N=1127219.045&amp;layers=ch.kantone.cadastralwebmap-farbe,ch.swisstopo.amtliches-strassenverzeichnis,ch.bfs.gebaeude_wohnungs_register,KML||https://tinyurl.com/yy7ya4g9/VS/6297_bdg_erw.kml</t>
  </si>
  <si>
    <t>2634224.000 1127206.000</t>
  </si>
  <si>
    <t>https://map.geo.admin.ch/?zoom=13&amp;E=2634224&amp;N=1127206&amp;layers=ch.kantone.cadastralwebmap-farbe,ch.swisstopo.amtliches-strassenverzeichnis,ch.bfs.gebaeude_wohnungs_register,KML||https://tinyurl.com/yy7ya4g9/VS/6297_bdg_erw.kml</t>
  </si>
  <si>
    <t>2634216.000 1127208.000</t>
  </si>
  <si>
    <t>https://map.geo.admin.ch/?zoom=13&amp;E=2634216&amp;N=1127208&amp;layers=ch.kantone.cadastralwebmap-farbe,ch.swisstopo.amtliches-strassenverzeichnis,ch.bfs.gebaeude_wohnungs_register,KML||https://tinyurl.com/yy7ya4g9/VS/6297_bdg_erw.kml</t>
  </si>
  <si>
    <t>2634160.017 1127222.310</t>
  </si>
  <si>
    <t>https://map.geo.admin.ch/?zoom=13&amp;E=2634160.017&amp;N=1127222.31&amp;layers=ch.kantone.cadastralwebmap-farbe,ch.swisstopo.amtliches-strassenverzeichnis,ch.bfs.gebaeude_wohnungs_register,KML||https://tinyurl.com/yy7ya4g9/VS/6297_bdg_erw.kml</t>
  </si>
  <si>
    <t>2634057.698 1127389.280</t>
  </si>
  <si>
    <t>https://map.geo.admin.ch/?zoom=13&amp;E=2634057.698&amp;N=1127389.28&amp;layers=ch.kantone.cadastralwebmap-farbe,ch.swisstopo.amtliches-strassenverzeichnis,ch.bfs.gebaeude_wohnungs_register,KML||https://tinyurl.com/yy7ya4g9/VS/6297_bdg_erw.kml</t>
  </si>
  <si>
    <t>2634017.490 1127373.813</t>
  </si>
  <si>
    <t>https://map.geo.admin.ch/?zoom=13&amp;E=2634017.49&amp;N=1127373.813&amp;layers=ch.kantone.cadastralwebmap-farbe,ch.swisstopo.amtliches-strassenverzeichnis,ch.bfs.gebaeude_wohnungs_register,KML||https://tinyurl.com/yy7ya4g9/VS/6297_bdg_erw.kml</t>
  </si>
  <si>
    <t>2633581.070 1127607.980</t>
  </si>
  <si>
    <t>https://map.geo.admin.ch/?zoom=13&amp;E=2633581.07&amp;N=1127607.98&amp;layers=ch.kantone.cadastralwebmap-farbe,ch.swisstopo.amtliches-strassenverzeichnis,ch.bfs.gebaeude_wohnungs_register,KML||https://tinyurl.com/yy7ya4g9/VS/6297_bdg_erw.kml</t>
  </si>
  <si>
    <t>2633747.705 1127595.550</t>
  </si>
  <si>
    <t>https://map.geo.admin.ch/?zoom=13&amp;E=2633747.705&amp;N=1127595.55&amp;layers=ch.kantone.cadastralwebmap-farbe,ch.swisstopo.amtliches-strassenverzeichnis,ch.bfs.gebaeude_wohnungs_register,KML||https://tinyurl.com/yy7ya4g9/VS/6297_bdg_erw.kml</t>
  </si>
  <si>
    <t>2633646.295 1127717.273</t>
  </si>
  <si>
    <t>https://map.geo.admin.ch/?zoom=13&amp;E=2633646.295&amp;N=1127717.273&amp;layers=ch.kantone.cadastralwebmap-farbe,ch.swisstopo.amtliches-strassenverzeichnis,ch.bfs.gebaeude_wohnungs_register,KML||https://tinyurl.com/yy7ya4g9/VS/6297_bdg_erw.kml</t>
  </si>
  <si>
    <t>2633686.274 1127701.180</t>
  </si>
  <si>
    <t>https://map.geo.admin.ch/?zoom=13&amp;E=2633686.274&amp;N=1127701.18&amp;layers=ch.kantone.cadastralwebmap-farbe,ch.swisstopo.amtliches-strassenverzeichnis,ch.bfs.gebaeude_wohnungs_register,KML||https://tinyurl.com/yy7ya4g9/VS/6297_bdg_erw.kml</t>
  </si>
  <si>
    <t>2634083.570 1125070.654</t>
  </si>
  <si>
    <t>https://map.geo.admin.ch/?zoom=13&amp;E=2634083.57&amp;N=1125070.654&amp;layers=ch.kantone.cadastralwebmap-farbe,ch.swisstopo.amtliches-strassenverzeichnis,ch.bfs.gebaeude_wohnungs_register,KML||https://tinyurl.com/yy7ya4g9/VS/6297_bdg_erw.kml</t>
  </si>
  <si>
    <t>2635973.080 1127147.466</t>
  </si>
  <si>
    <t>https://map.geo.admin.ch/?zoom=13&amp;E=2635973.08&amp;N=1127147.466&amp;layers=ch.kantone.cadastralwebmap-farbe,ch.swisstopo.amtliches-strassenverzeichnis,ch.bfs.gebaeude_wohnungs_register,KML||https://tinyurl.com/yy7ya4g9/VS/6297_bdg_erw.kml</t>
  </si>
  <si>
    <t>2635991.842 1127149.684</t>
  </si>
  <si>
    <t>https://map.geo.admin.ch/?zoom=13&amp;E=2635991.842&amp;N=1127149.684&amp;layers=ch.kantone.cadastralwebmap-farbe,ch.swisstopo.amtliches-strassenverzeichnis,ch.bfs.gebaeude_wohnungs_register,KML||https://tinyurl.com/yy7ya4g9/VS/6297_bdg_erw.kml</t>
  </si>
  <si>
    <t>2636500.298 1126938.815</t>
  </si>
  <si>
    <t>https://map.geo.admin.ch/?zoom=13&amp;E=2636500.298&amp;N=1126938.815&amp;layers=ch.kantone.cadastralwebmap-farbe,ch.swisstopo.amtliches-strassenverzeichnis,ch.bfs.gebaeude_wohnungs_register,KML||https://tinyurl.com/yy7ya4g9/VS/6297_bdg_erw.kml</t>
  </si>
  <si>
    <t>2636736.817 1127311.702</t>
  </si>
  <si>
    <t>https://map.geo.admin.ch/?zoom=13&amp;E=2636736.817&amp;N=1127311.702&amp;layers=ch.kantone.cadastralwebmap-farbe,ch.swisstopo.amtliches-strassenverzeichnis,ch.bfs.gebaeude_wohnungs_register,KML||https://tinyurl.com/yy7ya4g9/VS/6297_bdg_erw.kml</t>
  </si>
  <si>
    <t>2634823.870 1127029.511</t>
  </si>
  <si>
    <t>https://map.geo.admin.ch/?zoom=13&amp;E=2634823.87&amp;N=1127029.511&amp;layers=ch.kantone.cadastralwebmap-farbe,ch.swisstopo.amtliches-strassenverzeichnis,ch.bfs.gebaeude_wohnungs_register,KML||https://tinyurl.com/yy7ya4g9/VS/6297_bdg_erw.kml</t>
  </si>
  <si>
    <t>2634821.329 1126986.305</t>
  </si>
  <si>
    <t>https://map.geo.admin.ch/?zoom=13&amp;E=2634821.329&amp;N=1126986.305&amp;layers=ch.kantone.cadastralwebmap-farbe,ch.swisstopo.amtliches-strassenverzeichnis,ch.bfs.gebaeude_wohnungs_register,KML||https://tinyurl.com/yy7ya4g9/VS/6297_bdg_erw.kml</t>
  </si>
  <si>
    <t>2634587.405 1126571.269</t>
  </si>
  <si>
    <t>https://map.geo.admin.ch/?zoom=13&amp;E=2634587.405&amp;N=1126571.269&amp;layers=ch.kantone.cadastralwebmap-farbe,ch.swisstopo.amtliches-strassenverzeichnis,ch.bfs.gebaeude_wohnungs_register,KML||https://tinyurl.com/yy7ya4g9/VS/6297_bdg_erw.kml</t>
  </si>
  <si>
    <t>2633953.800 1127395.274</t>
  </si>
  <si>
    <t>https://map.geo.admin.ch/?zoom=13&amp;E=2633953.8&amp;N=1127395.274&amp;layers=ch.kantone.cadastralwebmap-farbe,ch.swisstopo.amtliches-strassenverzeichnis,ch.bfs.gebaeude_wohnungs_register,KML||https://tinyurl.com/yy7ya4g9/VS/6297_bdg_erw.kml</t>
  </si>
  <si>
    <t>2633930.460 1127437.497</t>
  </si>
  <si>
    <t>https://map.geo.admin.ch/?zoom=13&amp;E=2633930.46&amp;N=1127437.497&amp;layers=ch.kantone.cadastralwebmap-farbe,ch.swisstopo.amtliches-strassenverzeichnis,ch.bfs.gebaeude_wohnungs_register,KML||https://tinyurl.com/yy7ya4g9/VS/6297_bdg_erw.kml</t>
  </si>
  <si>
    <t>2636669.000 1127297.000</t>
  </si>
  <si>
    <t>https://map.geo.admin.ch/?zoom=13&amp;E=2636669&amp;N=1127297&amp;layers=ch.kantone.cadastralwebmap-farbe,ch.swisstopo.amtliches-strassenverzeichnis,ch.bfs.gebaeude_wohnungs_register,KML||https://tinyurl.com/yy7ya4g9/VS/6297_bdg_erw.kml</t>
  </si>
  <si>
    <t>2636555.000 1127196.000</t>
  </si>
  <si>
    <t>https://map.geo.admin.ch/?zoom=13&amp;E=2636555&amp;N=1127196&amp;layers=ch.kantone.cadastralwebmap-farbe,ch.swisstopo.amtliches-strassenverzeichnis,ch.bfs.gebaeude_wohnungs_register,KML||https://tinyurl.com/yy7ya4g9/VS/6297_bdg_erw.kml</t>
  </si>
  <si>
    <t>2636563.000 1127205.000</t>
  </si>
  <si>
    <t>https://map.geo.admin.ch/?zoom=13&amp;E=2636563&amp;N=1127205&amp;layers=ch.kantone.cadastralwebmap-farbe,ch.swisstopo.amtliches-strassenverzeichnis,ch.bfs.gebaeude_wohnungs_register,KML||https://tinyurl.com/yy7ya4g9/VS/6297_bdg_erw.kml</t>
  </si>
  <si>
    <t>2633516.352 1127886.460</t>
  </si>
  <si>
    <t>https://map.geo.admin.ch/?zoom=13&amp;E=2633516.352&amp;N=1127886.46&amp;layers=ch.kantone.cadastralwebmap-farbe,ch.swisstopo.amtliches-strassenverzeichnis,ch.bfs.gebaeude_wohnungs_register,KML||https://tinyurl.com/yy7ya4g9/VS/6297_bdg_erw.kml</t>
  </si>
  <si>
    <t>2634220.968 1127203.480</t>
  </si>
  <si>
    <t>https://map.geo.admin.ch/?zoom=13&amp;E=2634220.968&amp;N=1127203.48&amp;layers=ch.kantone.cadastralwebmap-farbe,ch.swisstopo.amtliches-strassenverzeichnis,ch.bfs.gebaeude_wohnungs_register,KML||https://tinyurl.com/yy7ya4g9/VS/6297_bdg_erw.kml</t>
  </si>
  <si>
    <t>2633083.775 1127587.457</t>
  </si>
  <si>
    <t>https://map.geo.admin.ch/?zoom=13&amp;E=2633083.775&amp;N=1127587.457&amp;layers=ch.kantone.cadastralwebmap-farbe,ch.swisstopo.amtliches-strassenverzeichnis,ch.bfs.gebaeude_wohnungs_register,KML||https://tinyurl.com/yy7ya4g9/VS/6297_bdg_erw.kml</t>
  </si>
  <si>
    <t>2634166.015 1126771.710</t>
  </si>
  <si>
    <t>https://map.geo.admin.ch/?zoom=13&amp;E=2634166.015&amp;N=1126771.71&amp;layers=ch.kantone.cadastralwebmap-farbe,ch.swisstopo.amtliches-strassenverzeichnis,ch.bfs.gebaeude_wohnungs_register,KML||https://tinyurl.com/yy7ya4g9/VS/6297_bdg_erw.kml</t>
  </si>
  <si>
    <t>2634029.000 1126890.000</t>
  </si>
  <si>
    <t>https://map.geo.admin.ch/?zoom=13&amp;E=2634029&amp;N=1126890&amp;layers=ch.kantone.cadastralwebmap-farbe,ch.swisstopo.amtliches-strassenverzeichnis,ch.bfs.gebaeude_wohnungs_register,KML||https://tinyurl.com/yy7ya4g9/VS/6297_bdg_erw.kml</t>
  </si>
  <si>
    <t>2635257.000 1127141.000</t>
  </si>
  <si>
    <t>https://map.geo.admin.ch/?zoom=13&amp;E=2635257&amp;N=1127141&amp;layers=ch.kantone.cadastralwebmap-farbe,ch.swisstopo.amtliches-strassenverzeichnis,ch.bfs.gebaeude_wohnungs_register,KML||https://tinyurl.com/yy7ya4g9/VS/6297_bdg_erw.kml</t>
  </si>
  <si>
    <t>2635988.865 1127206.175</t>
  </si>
  <si>
    <t>https://map.geo.admin.ch/?zoom=13&amp;E=2635988.865&amp;N=1127206.175&amp;layers=ch.kantone.cadastralwebmap-farbe,ch.swisstopo.amtliches-strassenverzeichnis,ch.bfs.gebaeude_wohnungs_register,KML||https://tinyurl.com/yy7ya4g9/VS/6297_bdg_erw.kml</t>
  </si>
  <si>
    <t>2635954.000 1127120.000</t>
  </si>
  <si>
    <t>https://map.geo.admin.ch/?zoom=13&amp;E=2635954&amp;N=1127120&amp;layers=ch.kantone.cadastralwebmap-farbe,ch.swisstopo.amtliches-strassenverzeichnis,ch.bfs.gebaeude_wohnungs_register,KML||https://tinyurl.com/yy7ya4g9/VS/6297_bdg_erw.kml</t>
  </si>
  <si>
    <t>2634270.522 1126708.910</t>
  </si>
  <si>
    <t>https://map.geo.admin.ch/?zoom=13&amp;E=2634270.522&amp;N=1126708.91&amp;layers=ch.kantone.cadastralwebmap-farbe,ch.swisstopo.amtliches-strassenverzeichnis,ch.bfs.gebaeude_wohnungs_register,KML||https://tinyurl.com/yy7ya4g9/VS/6297_bdg_erw.kml</t>
  </si>
  <si>
    <t>2633504.163 1127886.460</t>
  </si>
  <si>
    <t>https://map.geo.admin.ch/?zoom=13&amp;E=2633504.163&amp;N=1127886.46&amp;layers=ch.kantone.cadastralwebmap-farbe,ch.swisstopo.amtliches-strassenverzeichnis,ch.bfs.gebaeude_wohnungs_register,KML||https://tinyurl.com/yy7ya4g9/VS/6297_bdg_erw.kml</t>
  </si>
  <si>
    <t>2632725.000 1127784.000</t>
  </si>
  <si>
    <t>https://map.geo.admin.ch/?zoom=13&amp;E=2632725&amp;N=1127784&amp;layers=ch.kantone.cadastralwebmap-farbe,ch.swisstopo.amtliches-strassenverzeichnis,ch.bfs.gebaeude_wohnungs_register,KML||https://tinyurl.com/yy7ya4g9/VS/6297_bdg_erw.kml</t>
  </si>
  <si>
    <t>2632698.510 1127842.373</t>
  </si>
  <si>
    <t>https://map.geo.admin.ch/?zoom=13&amp;E=2632698.51&amp;N=1127842.373&amp;layers=ch.kantone.cadastralwebmap-farbe,ch.swisstopo.amtliches-strassenverzeichnis,ch.bfs.gebaeude_wohnungs_register,KML||https://tinyurl.com/yy7ya4g9/VS/6297_bdg_erw.kml</t>
  </si>
  <si>
    <t>2634043.650 1126904.410</t>
  </si>
  <si>
    <t>https://map.geo.admin.ch/?zoom=13&amp;E=2634043.65&amp;N=1126904.41&amp;layers=ch.kantone.cadastralwebmap-farbe,ch.swisstopo.amtliches-strassenverzeichnis,ch.bfs.gebaeude_wohnungs_register,KML||https://tinyurl.com/yy7ya4g9/VS/6297_bdg_erw.kml</t>
  </si>
  <si>
    <t>2634095.855 1126884.028</t>
  </si>
  <si>
    <t>https://map.geo.admin.ch/?zoom=13&amp;E=2634095.855&amp;N=1126884.028&amp;layers=ch.kantone.cadastralwebmap-farbe,ch.swisstopo.amtliches-strassenverzeichnis,ch.bfs.gebaeude_wohnungs_register,KML||https://tinyurl.com/yy7ya4g9/VS/6297_bdg_erw.kml</t>
  </si>
  <si>
    <t>2634800.791 1126810.706</t>
  </si>
  <si>
    <t>https://map.geo.admin.ch/?zoom=13&amp;E=2634800.791&amp;N=1126810.706&amp;layers=ch.kantone.cadastralwebmap-farbe,ch.swisstopo.amtliches-strassenverzeichnis,ch.bfs.gebaeude_wohnungs_register,KML||https://tinyurl.com/yy7ya4g9/VS/6297_bdg_erw.kml</t>
  </si>
  <si>
    <t>2634121.163 1126844.665</t>
  </si>
  <si>
    <t>https://map.geo.admin.ch/?zoom=13&amp;E=2634121.163&amp;N=1126844.665&amp;layers=ch.kantone.cadastralwebmap-farbe,ch.swisstopo.amtliches-strassenverzeichnis,ch.bfs.gebaeude_wohnungs_register,KML||https://tinyurl.com/yy7ya4g9/VS/6297_bdg_erw.kml</t>
  </si>
  <si>
    <t>2633991.000 1126879.000</t>
  </si>
  <si>
    <t>https://map.geo.admin.ch/?zoom=13&amp;E=2633991&amp;N=1126879&amp;layers=ch.kantone.cadastralwebmap-farbe,ch.swisstopo.amtliches-strassenverzeichnis,ch.bfs.gebaeude_wohnungs_register,KML||https://tinyurl.com/yy7ya4g9/VS/6297_bdg_erw.kml</t>
  </si>
  <si>
    <t>2635362.000 1126975.000</t>
  </si>
  <si>
    <t>https://map.geo.admin.ch/?zoom=13&amp;E=2635362&amp;N=1126975&amp;layers=ch.kantone.cadastralwebmap-farbe,ch.swisstopo.amtliches-strassenverzeichnis,ch.bfs.gebaeude_wohnungs_register,KML||https://tinyurl.com/yy7ya4g9/VS/6297_bdg_erw.kml</t>
  </si>
  <si>
    <t>2635222.000 1127123.000</t>
  </si>
  <si>
    <t>https://map.geo.admin.ch/?zoom=13&amp;E=2635222&amp;N=1127123&amp;layers=ch.kantone.cadastralwebmap-farbe,ch.swisstopo.amtliches-strassenverzeichnis,ch.bfs.gebaeude_wohnungs_register,KML||https://tinyurl.com/yy7ya4g9/VS/6297_bdg_erw.kml</t>
  </si>
  <si>
    <t>2635387.000 1126979.000</t>
  </si>
  <si>
    <t>https://map.geo.admin.ch/?zoom=13&amp;E=2635387&amp;N=1126979&amp;layers=ch.kantone.cadastralwebmap-farbe,ch.swisstopo.amtliches-strassenverzeichnis,ch.bfs.gebaeude_wohnungs_register,KML||https://tinyurl.com/yy7ya4g9/VS/6297_bdg_erw.kml</t>
  </si>
  <si>
    <t>2632891.305 1127711.168</t>
  </si>
  <si>
    <t>https://map.geo.admin.ch/?zoom=13&amp;E=2632891.305&amp;N=1127711.168&amp;layers=ch.kantone.cadastralwebmap-farbe,ch.swisstopo.amtliches-strassenverzeichnis,ch.bfs.gebaeude_wohnungs_register,KML||https://tinyurl.com/yy7ya4g9/VS/6297_bdg_erw.kml</t>
  </si>
  <si>
    <t>2633799.175 1127553.804</t>
  </si>
  <si>
    <t>https://map.geo.admin.ch/?zoom=13&amp;E=2633799.175&amp;N=1127553.804&amp;layers=ch.kantone.cadastralwebmap-farbe,ch.swisstopo.amtliches-strassenverzeichnis,ch.bfs.gebaeude_wohnungs_register,KML||https://tinyurl.com/yy7ya4g9/VS/6297_bdg_erw.kml</t>
  </si>
  <si>
    <t>2634790.505 1126999.827</t>
  </si>
  <si>
    <t>https://map.geo.admin.ch/?zoom=13&amp;E=2634790.505&amp;N=1126999.827&amp;layers=ch.kantone.cadastralwebmap-farbe,ch.swisstopo.amtliches-strassenverzeichnis,ch.bfs.gebaeude_wohnungs_register,KML||https://tinyurl.com/yy7ya4g9/VS/6297_bdg_erw.kml</t>
  </si>
  <si>
    <t>2634374.699 1126040.390</t>
  </si>
  <si>
    <t>https://map.geo.admin.ch/?zoom=13&amp;E=2634374.699&amp;N=1126040.39&amp;layers=ch.kantone.cadastralwebmap-farbe,ch.swisstopo.amtliches-strassenverzeichnis,ch.bfs.gebaeude_wohnungs_register,KML||https://tinyurl.com/yy7ya4g9/VS/6297_bdg_erw.kml</t>
  </si>
  <si>
    <t>2634405.499 1126039.405</t>
  </si>
  <si>
    <t>https://map.geo.admin.ch/?zoom=13&amp;E=2634405.499&amp;N=1126039.405&amp;layers=ch.kantone.cadastralwebmap-farbe,ch.swisstopo.amtliches-strassenverzeichnis,ch.bfs.gebaeude_wohnungs_register,KML||https://tinyurl.com/yy7ya4g9/VS/6297_bdg_erw.kml</t>
  </si>
  <si>
    <t>2634143.000 1126871.000</t>
  </si>
  <si>
    <t>https://map.geo.admin.ch/?zoom=13&amp;E=2634143&amp;N=1126871&amp;layers=ch.kantone.cadastralwebmap-farbe,ch.swisstopo.amtliches-strassenverzeichnis,ch.bfs.gebaeude_wohnungs_register,KML||https://tinyurl.com/yy7ya4g9/VS/6297_bdg_erw.kml</t>
  </si>
  <si>
    <t>2635965.000 1127200.000</t>
  </si>
  <si>
    <t>https://map.geo.admin.ch/?zoom=13&amp;E=2635965&amp;N=1127200&amp;layers=ch.kantone.cadastralwebmap-farbe,ch.swisstopo.amtliches-strassenverzeichnis,ch.bfs.gebaeude_wohnungs_register,KML||https://tinyurl.com/yy7ya4g9/VS/6297_bdg_erw.kml</t>
  </si>
  <si>
    <t>2633045.220 1127627.575</t>
  </si>
  <si>
    <t>https://map.geo.admin.ch/?zoom=13&amp;E=2633045.22&amp;N=1127627.575&amp;layers=ch.kantone.cadastralwebmap-farbe,ch.swisstopo.amtliches-strassenverzeichnis,ch.bfs.gebaeude_wohnungs_register,KML||https://tinyurl.com/yy7ya4g9/VS/6297_bdg_erw.kml</t>
  </si>
  <si>
    <t>2633325.748 1127592.320</t>
  </si>
  <si>
    <t>https://map.geo.admin.ch/?zoom=13&amp;E=2633325.748&amp;N=1127592.32&amp;layers=ch.kantone.cadastralwebmap-farbe,ch.swisstopo.amtliches-strassenverzeichnis,ch.bfs.gebaeude_wohnungs_register,KML||https://tinyurl.com/yy7ya4g9/VS/6297_bdg_erw.kml</t>
  </si>
  <si>
    <t>2634335.000 1127600.000</t>
  </si>
  <si>
    <t>https://map.geo.admin.ch/?zoom=13&amp;E=2634335&amp;N=1127600&amp;layers=ch.kantone.cadastralwebmap-farbe,ch.swisstopo.amtliches-strassenverzeichnis,ch.bfs.gebaeude_wohnungs_register,KML||https://tinyurl.com/yy7ya4g9/VS/6297_bdg_erw.kml</t>
  </si>
  <si>
    <t>2633975.985 1126979.672</t>
  </si>
  <si>
    <t>https://map.geo.admin.ch/?zoom=13&amp;E=2633975.985&amp;N=1126979.672&amp;layers=ch.kantone.cadastralwebmap-farbe,ch.swisstopo.amtliches-strassenverzeichnis,ch.bfs.gebaeude_wohnungs_register,KML||https://tinyurl.com/yy7ya4g9/VS/6297_bdg_erw.kml</t>
  </si>
  <si>
    <t>2633849.607 1127498.605</t>
  </si>
  <si>
    <t>https://map.geo.admin.ch/?zoom=13&amp;E=2633849.607&amp;N=1127498.605&amp;layers=ch.kantone.cadastralwebmap-farbe,ch.swisstopo.amtliches-strassenverzeichnis,ch.bfs.gebaeude_wohnungs_register,KML||https://tinyurl.com/yy7ya4g9/VS/6297_bdg_erw.kml</t>
  </si>
  <si>
    <t>2633200.280 1127616.106</t>
  </si>
  <si>
    <t>https://map.geo.admin.ch/?zoom=13&amp;E=2633200.28&amp;N=1127616.106&amp;layers=ch.kantone.cadastralwebmap-farbe,ch.swisstopo.amtliches-strassenverzeichnis,ch.bfs.gebaeude_wohnungs_register,KML||https://tinyurl.com/yy7ya4g9/VS/6297_bdg_erw.kml</t>
  </si>
  <si>
    <t>2634305.000 1127584.000</t>
  </si>
  <si>
    <t>https://map.geo.admin.ch/?zoom=13&amp;E=2634305&amp;N=1127584&amp;layers=ch.kantone.cadastralwebmap-farbe,ch.swisstopo.amtliches-strassenverzeichnis,ch.bfs.gebaeude_wohnungs_register,KML||https://tinyurl.com/yy7ya4g9/VS/6297_bdg_erw.kml</t>
  </si>
  <si>
    <t>2634330.000 1127575.000</t>
  </si>
  <si>
    <t>https://map.geo.admin.ch/?zoom=13&amp;E=2634330&amp;N=1127575&amp;layers=ch.kantone.cadastralwebmap-farbe,ch.swisstopo.amtliches-strassenverzeichnis,ch.bfs.gebaeude_wohnungs_register,KML||https://tinyurl.com/yy7ya4g9/VS/6297_bdg_erw.kml</t>
  </si>
  <si>
    <t>2634309.730 1126647.782</t>
  </si>
  <si>
    <t>https://map.geo.admin.ch/?zoom=13&amp;E=2634309.73&amp;N=1126647.782&amp;layers=ch.kantone.cadastralwebmap-farbe,ch.swisstopo.amtliches-strassenverzeichnis,ch.bfs.gebaeude_wohnungs_register,KML||https://tinyurl.com/yy7ya4g9/VS/6297_bdg_erw.kml</t>
  </si>
  <si>
    <t>2633252.289 1127580.875</t>
  </si>
  <si>
    <t>https://map.geo.admin.ch/?zoom=13&amp;E=2633252.289&amp;N=1127580.875&amp;layers=ch.kantone.cadastralwebmap-farbe,ch.swisstopo.amtliches-strassenverzeichnis,ch.bfs.gebaeude_wohnungs_register,KML||https://tinyurl.com/yy7ya4g9/VS/6297_bdg_erw.kml</t>
  </si>
  <si>
    <t>2634187.000 1127719.000</t>
  </si>
  <si>
    <t>https://map.geo.admin.ch/?zoom=13&amp;E=2634187&amp;N=1127719&amp;layers=ch.kantone.cadastralwebmap-farbe,ch.swisstopo.amtliches-strassenverzeichnis,ch.bfs.gebaeude_wohnungs_register,KML||https://tinyurl.com/yy7ya4g9/VS/6297_bdg_erw.kml</t>
  </si>
  <si>
    <t>2635678.000 1127205.000</t>
  </si>
  <si>
    <t>https://map.geo.admin.ch/?zoom=13&amp;E=2635678&amp;N=1127205&amp;layers=ch.kantone.cadastralwebmap-farbe,ch.swisstopo.amtliches-strassenverzeichnis,ch.bfs.gebaeude_wohnungs_register,KML||https://tinyurl.com/yy7ya4g9/VS/6297_bdg_erw.kml</t>
  </si>
  <si>
    <t>2634225.076 1127293.845</t>
  </si>
  <si>
    <t>https://map.geo.admin.ch/?zoom=13&amp;E=2634225.076&amp;N=1127293.845&amp;layers=ch.kantone.cadastralwebmap-farbe,ch.swisstopo.amtliches-strassenverzeichnis,ch.bfs.gebaeude_wohnungs_register,KML||https://tinyurl.com/yy7ya4g9/VS/6297_bdg_erw.kml</t>
  </si>
  <si>
    <t>2634317.000 1127584.000</t>
  </si>
  <si>
    <t>https://map.geo.admin.ch/?zoom=13&amp;E=2634317&amp;N=1127584&amp;layers=ch.kantone.cadastralwebmap-farbe,ch.swisstopo.amtliches-strassenverzeichnis,ch.bfs.gebaeude_wohnungs_register,KML||https://tinyurl.com/yy7ya4g9/VS/6297_bdg_erw.kml</t>
  </si>
  <si>
    <t>2635679.000 1127186.000</t>
  </si>
  <si>
    <t>https://map.geo.admin.ch/?zoom=13&amp;E=2635679&amp;N=1127186&amp;layers=ch.kantone.cadastralwebmap-farbe,ch.swisstopo.amtliches-strassenverzeichnis,ch.bfs.gebaeude_wohnungs_register,KML||https://tinyurl.com/yy7ya4g9/VS/6297_bdg_erw.kml</t>
  </si>
  <si>
    <t>2635671.575 1127196.441</t>
  </si>
  <si>
    <t>https://map.geo.admin.ch/?zoom=13&amp;E=2635671.575&amp;N=1127196.441&amp;layers=ch.kantone.cadastralwebmap-farbe,ch.swisstopo.amtliches-strassenverzeichnis,ch.bfs.gebaeude_wohnungs_register,KML||https://tinyurl.com/yy7ya4g9/VS/6297_bdg_erw.kml</t>
  </si>
  <si>
    <t>2633064.127 1127491.110</t>
  </si>
  <si>
    <t>https://map.geo.admin.ch/?zoom=13&amp;E=2633064.127&amp;N=1127491.11&amp;layers=ch.kantone.cadastralwebmap-farbe,ch.swisstopo.amtliches-strassenverzeichnis,ch.bfs.gebaeude_wohnungs_register,KML||https://tinyurl.com/yy7ya4g9/VS/6297_bdg_erw.kml</t>
  </si>
  <si>
    <t>2634570.000 1127600.000</t>
  </si>
  <si>
    <t>https://map.geo.admin.ch/?zoom=13&amp;E=2634570&amp;N=1127600&amp;layers=ch.kantone.cadastralwebmap-farbe,ch.swisstopo.amtliches-strassenverzeichnis,ch.bfs.gebaeude_wohnungs_register,KML||https://tinyurl.com/yy7ya4g9/VS/6297_bdg_erw.kml</t>
  </si>
  <si>
    <t>2634144.000 1126584.000</t>
  </si>
  <si>
    <t>https://map.geo.admin.ch/?zoom=13&amp;E=2634144&amp;N=1126584&amp;layers=ch.kantone.cadastralwebmap-farbe,ch.swisstopo.amtliches-strassenverzeichnis,ch.bfs.gebaeude_wohnungs_register,KML||https://tinyurl.com/yy7ya4g9/VS/6297_bdg_erw.kml</t>
  </si>
  <si>
    <t>2634249.785 1126975.713</t>
  </si>
  <si>
    <t>https://map.geo.admin.ch/?zoom=13&amp;E=2634249.785&amp;N=1126975.713&amp;layers=ch.kantone.cadastralwebmap-farbe,ch.swisstopo.amtliches-strassenverzeichnis,ch.bfs.gebaeude_wohnungs_register,KML||https://tinyurl.com/yy7ya4g9/VS/6297_bdg_erw.kml</t>
  </si>
  <si>
    <t>2634831.000 1127378.000</t>
  </si>
  <si>
    <t>https://map.geo.admin.ch/?zoom=13&amp;E=2634831&amp;N=1127378&amp;layers=ch.kantone.cadastralwebmap-farbe,ch.swisstopo.amtliches-strassenverzeichnis,ch.bfs.gebaeude_wohnungs_register,KML||https://tinyurl.com/yy7ya4g9/VS/6297_bdg_erw.kml</t>
  </si>
  <si>
    <t>2634460.000 1126299.000</t>
  </si>
  <si>
    <t>https://map.geo.admin.ch/?zoom=13&amp;E=2634460&amp;N=1126299&amp;layers=ch.kantone.cadastralwebmap-farbe,ch.swisstopo.amtliches-strassenverzeichnis,ch.bfs.gebaeude_wohnungs_register,KML||https://tinyurl.com/yy7ya4g9/VS/6297_bdg_erw.kml</t>
  </si>
  <si>
    <t>2634467.000 1126296.000</t>
  </si>
  <si>
    <t>https://map.geo.admin.ch/?zoom=13&amp;E=2634467&amp;N=1126296&amp;layers=ch.kantone.cadastralwebmap-farbe,ch.swisstopo.amtliches-strassenverzeichnis,ch.bfs.gebaeude_wohnungs_register,KML||https://tinyurl.com/yy7ya4g9/VS/6297_bdg_erw.kml</t>
  </si>
  <si>
    <t>2634474.000 1126292.000</t>
  </si>
  <si>
    <t>https://map.geo.admin.ch/?zoom=13&amp;E=2634474&amp;N=1126292&amp;layers=ch.kantone.cadastralwebmap-farbe,ch.swisstopo.amtliches-strassenverzeichnis,ch.bfs.gebaeude_wohnungs_register,KML||https://tinyurl.com/yy7ya4g9/VS/6297_bdg_erw.kml</t>
  </si>
  <si>
    <t>2634484.000 1126282.000</t>
  </si>
  <si>
    <t>https://map.geo.admin.ch/?zoom=13&amp;E=2634484&amp;N=1126282&amp;layers=ch.kantone.cadastralwebmap-farbe,ch.swisstopo.amtliches-strassenverzeichnis,ch.bfs.gebaeude_wohnungs_register,KML||https://tinyurl.com/yy7ya4g9/VS/6297_bdg_erw.kml</t>
  </si>
  <si>
    <t>2634713.000 1127231.000</t>
  </si>
  <si>
    <t>https://map.geo.admin.ch/?zoom=13&amp;E=2634713&amp;N=1127231&amp;layers=ch.kantone.cadastralwebmap-farbe,ch.swisstopo.amtliches-strassenverzeichnis,ch.bfs.gebaeude_wohnungs_register,KML||https://tinyurl.com/yy7ya4g9/VS/6297_bdg_erw.kml</t>
  </si>
  <si>
    <t>2633768.000 1127868.000</t>
  </si>
  <si>
    <t>https://map.geo.admin.ch/?zoom=13&amp;E=2633768&amp;N=1127868&amp;layers=ch.kantone.cadastralwebmap-farbe,ch.swisstopo.amtliches-strassenverzeichnis,ch.bfs.gebaeude_wohnungs_register,KML||https://tinyurl.com/yy7ya4g9/VS/6297_bdg_erw.kml</t>
  </si>
  <si>
    <t>2633395.000 1127425.000</t>
  </si>
  <si>
    <t>https://map.geo.admin.ch/?zoom=13&amp;E=2633395&amp;N=1127425&amp;layers=ch.kantone.cadastralwebmap-farbe,ch.swisstopo.amtliches-strassenverzeichnis,ch.bfs.gebaeude_wohnungs_register,KML||https://tinyurl.com/yy7ya4g9/VS/6297_bdg_erw.kml</t>
  </si>
  <si>
    <t>2633400.000 1127390.000</t>
  </si>
  <si>
    <t>https://map.geo.admin.ch/?zoom=13&amp;E=2633400&amp;N=1127390&amp;layers=ch.kantone.cadastralwebmap-farbe,ch.swisstopo.amtliches-strassenverzeichnis,ch.bfs.gebaeude_wohnungs_register,KML||https://tinyurl.com/yy7ya4g9/VS/6297_bdg_erw.kml</t>
  </si>
  <si>
    <t>2633363.000 1127424.000</t>
  </si>
  <si>
    <t>https://map.geo.admin.ch/?zoom=13&amp;E=2633363&amp;N=1127424&amp;layers=ch.kantone.cadastralwebmap-farbe,ch.swisstopo.amtliches-strassenverzeichnis,ch.bfs.gebaeude_wohnungs_register,KML||https://tinyurl.com/yy7ya4g9/VS/6297_bdg_erw.kml</t>
  </si>
  <si>
    <t>2634234.218 1127284.559</t>
  </si>
  <si>
    <t>https://map.geo.admin.ch/?zoom=13&amp;E=2634234.218&amp;N=1127284.559&amp;layers=ch.kantone.cadastralwebmap-farbe,ch.swisstopo.amtliches-strassenverzeichnis,ch.bfs.gebaeude_wohnungs_register,KML||https://tinyurl.com/yy7ya4g9/VS/6297_bdg_erw.kml</t>
  </si>
  <si>
    <t>2634348.000 1127234.000</t>
  </si>
  <si>
    <t>https://map.geo.admin.ch/?zoom=13&amp;E=2634348&amp;N=1127234&amp;layers=ch.kantone.cadastralwebmap-farbe,ch.swisstopo.amtliches-strassenverzeichnis,ch.bfs.gebaeude_wohnungs_register,KML||https://tinyurl.com/yy7ya4g9/VS/6297_bdg_erw.kml</t>
  </si>
  <si>
    <t>2633048.000 1127619.000</t>
  </si>
  <si>
    <t>https://map.geo.admin.ch/?zoom=13&amp;E=2633048&amp;N=1127619&amp;layers=ch.kantone.cadastralwebmap-farbe,ch.swisstopo.amtliches-strassenverzeichnis,ch.bfs.gebaeude_wohnungs_register,KML||https://tinyurl.com/yy7ya4g9/VS/6297_bdg_erw.kml</t>
  </si>
  <si>
    <t>2633929.000 1127426.000</t>
  </si>
  <si>
    <t>https://map.geo.admin.ch/?zoom=13&amp;E=2633929&amp;N=1127426&amp;layers=ch.kantone.cadastralwebmap-farbe,ch.swisstopo.amtliches-strassenverzeichnis,ch.bfs.gebaeude_wohnungs_register,KML||https://tinyurl.com/yy7ya4g9/VS/6297_bdg_erw.kml</t>
  </si>
  <si>
    <t>2634735.000 1127336.000</t>
  </si>
  <si>
    <t>https://map.geo.admin.ch/?zoom=13&amp;E=2634735&amp;N=1127336&amp;layers=ch.kantone.cadastralwebmap-farbe,ch.swisstopo.amtliches-strassenverzeichnis,ch.bfs.gebaeude_wohnungs_register,KML||https://tinyurl.com/yy7ya4g9/VS/6297_bdg_erw.kml</t>
  </si>
  <si>
    <t>2636338.730 1127029.650</t>
  </si>
  <si>
    <t>https://map.geo.admin.ch/?zoom=13&amp;E=2636338.73&amp;N=1127029.65&amp;layers=ch.kantone.cadastralwebmap-farbe,ch.swisstopo.amtliches-strassenverzeichnis,ch.bfs.gebaeude_wohnungs_register,KML||https://tinyurl.com/yy7ya4g9/VS/6297_bdg_erw.kml</t>
  </si>
  <si>
    <t>2636340.100 1127030.200</t>
  </si>
  <si>
    <t>https://map.geo.admin.ch/?zoom=13&amp;E=2636340.1&amp;N=1127030.2&amp;layers=ch.kantone.cadastralwebmap-farbe,ch.swisstopo.amtliches-strassenverzeichnis,ch.bfs.gebaeude_wohnungs_register,KML||https://tinyurl.com/yy7ya4g9/VS/6297_bdg_erw.kml</t>
  </si>
  <si>
    <t>2632554.000 1125347.000</t>
  </si>
  <si>
    <t>https://map.geo.admin.ch/?zoom=13&amp;E=2632554&amp;N=1125347&amp;layers=ch.kantone.cadastralwebmap-farbe,ch.swisstopo.amtliches-strassenverzeichnis,ch.bfs.gebaeude_wohnungs_register,KML||https://tinyurl.com/yy7ya4g9/VS/6299_bdg_erw.kml</t>
  </si>
  <si>
    <t>2632392.000 1125242.000</t>
  </si>
  <si>
    <t>https://map.geo.admin.ch/?zoom=13&amp;E=2632392&amp;N=1125242&amp;layers=ch.kantone.cadastralwebmap-farbe,ch.swisstopo.amtliches-strassenverzeichnis,ch.bfs.gebaeude_wohnungs_register,KML||https://tinyurl.com/yy7ya4g9/VS/6299_bdg_erw.kml</t>
  </si>
  <si>
    <t>2633254.000 1125422.000</t>
  </si>
  <si>
    <t>https://map.geo.admin.ch/?zoom=13&amp;E=2633254&amp;N=1125422&amp;layers=ch.kantone.cadastralwebmap-farbe,ch.swisstopo.amtliches-strassenverzeichnis,ch.bfs.gebaeude_wohnungs_register,KML||https://tinyurl.com/yy7ya4g9/VS/6299_bdg_erw.kml</t>
  </si>
  <si>
    <t>2633010.000 1124457.000</t>
  </si>
  <si>
    <t>https://map.geo.admin.ch/?zoom=13&amp;E=2633010&amp;N=1124457&amp;layers=ch.kantone.cadastralwebmap-farbe,ch.swisstopo.amtliches-strassenverzeichnis,ch.bfs.gebaeude_wohnungs_register,KML||https://tinyurl.com/yy7ya4g9/VS/6299_bdg_erw.kml</t>
  </si>
  <si>
    <t>2632554.000 1125349.000</t>
  </si>
  <si>
    <t>https://map.geo.admin.ch/?zoom=13&amp;E=2632554&amp;N=1125349&amp;layers=ch.kantone.cadastralwebmap-farbe,ch.swisstopo.amtliches-strassenverzeichnis,ch.bfs.gebaeude_wohnungs_register,KML||https://tinyurl.com/yy7ya4g9/VS/6299_bdg_erw.kml</t>
  </si>
  <si>
    <t>2632396.000 1125246.000</t>
  </si>
  <si>
    <t>https://map.geo.admin.ch/?zoom=13&amp;E=2632396&amp;N=1125246&amp;layers=ch.kantone.cadastralwebmap-farbe,ch.swisstopo.amtliches-strassenverzeichnis,ch.bfs.gebaeude_wohnungs_register,KML||https://tinyurl.com/yy7ya4g9/VS/6299_bdg_erw.kml</t>
  </si>
  <si>
    <t>2631674.680 1125174.697</t>
  </si>
  <si>
    <t>https://map.geo.admin.ch/?zoom=13&amp;E=2631674.68&amp;N=1125174.697&amp;layers=ch.kantone.cadastralwebmap-farbe,ch.swisstopo.amtliches-strassenverzeichnis,ch.bfs.gebaeude_wohnungs_register,KML||https://tinyurl.com/yy7ya4g9/VS/6299_bdg_erw.kml</t>
  </si>
  <si>
    <t>2633010.000 1124456.000</t>
  </si>
  <si>
    <t>https://map.geo.admin.ch/?zoom=13&amp;E=2633010&amp;N=1124456&amp;layers=ch.kantone.cadastralwebmap-farbe,ch.swisstopo.amtliches-strassenverzeichnis,ch.bfs.gebaeude_wohnungs_register,KML||https://tinyurl.com/yy7ya4g9/VS/6299_bdg_erw.kml</t>
  </si>
  <si>
    <t>2633255.000 1125425.000</t>
  </si>
  <si>
    <t>https://map.geo.admin.ch/?zoom=13&amp;E=2633255&amp;N=1125425&amp;layers=ch.kantone.cadastralwebmap-farbe,ch.swisstopo.amtliches-strassenverzeichnis,ch.bfs.gebaeude_wohnungs_register,KML||https://tinyurl.com/yy7ya4g9/VS/6299_bdg_erw.kml</t>
  </si>
  <si>
    <t>2623823.000 1096596.000</t>
  </si>
  <si>
    <t>https://map.geo.admin.ch/?zoom=13&amp;E=2623823&amp;N=1096596&amp;layers=ch.kantone.cadastralwebmap-farbe,ch.swisstopo.amtliches-strassenverzeichnis,ch.bfs.gebaeude_wohnungs_register,KML||https://tinyurl.com/yy7ya4g9/VS/6300_bdg_erw.kml</t>
  </si>
  <si>
    <t>2623979.000 1096627.000</t>
  </si>
  <si>
    <t>https://map.geo.admin.ch/?zoom=13&amp;E=2623979&amp;N=1096627&amp;layers=ch.kantone.cadastralwebmap-farbe,ch.swisstopo.amtliches-strassenverzeichnis,ch.bfs.gebaeude_wohnungs_register,KML||https://tinyurl.com/yy7ya4g9/VS/6300_bdg_erw.kml</t>
  </si>
  <si>
    <t>2624005.246 1096583.639</t>
  </si>
  <si>
    <t>https://map.geo.admin.ch/?zoom=13&amp;E=2624005.246&amp;N=1096583.639&amp;layers=ch.kantone.cadastralwebmap-farbe,ch.swisstopo.amtliches-strassenverzeichnis,ch.bfs.gebaeude_wohnungs_register,KML||https://tinyurl.com/yy7ya4g9/VS/6300_bdg_erw.kml</t>
  </si>
  <si>
    <t>2623962.000 1096730.000</t>
  </si>
  <si>
    <t>https://map.geo.admin.ch/?zoom=13&amp;E=2623962&amp;N=1096730&amp;layers=ch.kantone.cadastralwebmap-farbe,ch.swisstopo.amtliches-strassenverzeichnis,ch.bfs.gebaeude_wohnungs_register,KML||https://tinyurl.com/yy7ya4g9/VS/6300_bdg_erw.kml</t>
  </si>
  <si>
    <t>2623904.000 1096629.000</t>
  </si>
  <si>
    <t>https://map.geo.admin.ch/?zoom=13&amp;E=2623904&amp;N=1096629&amp;layers=ch.kantone.cadastralwebmap-farbe,ch.swisstopo.amtliches-strassenverzeichnis,ch.bfs.gebaeude_wohnungs_register,KML||https://tinyurl.com/yy7ya4g9/VS/6300_bdg_erw.kml</t>
  </si>
  <si>
    <t>2623913.000 1096775.000</t>
  </si>
  <si>
    <t>https://map.geo.admin.ch/?zoom=13&amp;E=2623913&amp;N=1096775&amp;layers=ch.kantone.cadastralwebmap-farbe,ch.swisstopo.amtliches-strassenverzeichnis,ch.bfs.gebaeude_wohnungs_register,KML||https://tinyurl.com/yy7ya4g9/VS/6300_bdg_erw.kml</t>
  </si>
  <si>
    <t>2623971.000 1096900.000</t>
  </si>
  <si>
    <t>https://map.geo.admin.ch/?zoom=13&amp;E=2623971&amp;N=1096900&amp;layers=ch.kantone.cadastralwebmap-farbe,ch.swisstopo.amtliches-strassenverzeichnis,ch.bfs.gebaeude_wohnungs_register,KML||https://tinyurl.com/yy7ya4g9/VS/6300_bdg_erw.kml</t>
  </si>
  <si>
    <t>2624282.270 1097444.687</t>
  </si>
  <si>
    <t>https://map.geo.admin.ch/?zoom=13&amp;E=2624282.27&amp;N=1097444.687&amp;layers=ch.kantone.cadastralwebmap-farbe,ch.swisstopo.amtliches-strassenverzeichnis,ch.bfs.gebaeude_wohnungs_register,KML||https://tinyurl.com/yy7ya4g9/VS/6300_bdg_erw.kml</t>
  </si>
  <si>
    <t>2624323.000 1097459.000</t>
  </si>
  <si>
    <t>https://map.geo.admin.ch/?zoom=13&amp;E=2624323&amp;N=1097459&amp;layers=ch.kantone.cadastralwebmap-farbe,ch.swisstopo.amtliches-strassenverzeichnis,ch.bfs.gebaeude_wohnungs_register,KML||https://tinyurl.com/yy7ya4g9/VS/6300_bdg_erw.kml</t>
  </si>
  <si>
    <t>2624310.267 1097426.688</t>
  </si>
  <si>
    <t>https://map.geo.admin.ch/?zoom=13&amp;E=2624310.267&amp;N=1097426.688&amp;layers=ch.kantone.cadastralwebmap-farbe,ch.swisstopo.amtliches-strassenverzeichnis,ch.bfs.gebaeude_wohnungs_register,KML||https://tinyurl.com/yy7ya4g9/VS/6300_bdg_erw.kml</t>
  </si>
  <si>
    <t>2624304.000 1097470.000</t>
  </si>
  <si>
    <t>https://map.geo.admin.ch/?zoom=13&amp;E=2624304&amp;N=1097470&amp;layers=ch.kantone.cadastralwebmap-farbe,ch.swisstopo.amtliches-strassenverzeichnis,ch.bfs.gebaeude_wohnungs_register,KML||https://tinyurl.com/yy7ya4g9/VS/6300_bdg_erw.kml</t>
  </si>
  <si>
    <t>2624314.000 1096914.000</t>
  </si>
  <si>
    <t>https://map.geo.admin.ch/?zoom=13&amp;E=2624314&amp;N=1096914&amp;layers=ch.kantone.cadastralwebmap-farbe,ch.swisstopo.amtliches-strassenverzeichnis,ch.bfs.gebaeude_wohnungs_register,KML||https://tinyurl.com/yy7ya4g9/VS/6300_bdg_erw.kml</t>
  </si>
  <si>
    <t>2623994.000 1096422.000</t>
  </si>
  <si>
    <t>https://map.geo.admin.ch/?zoom=13&amp;E=2623994&amp;N=1096422&amp;layers=ch.kantone.cadastralwebmap-farbe,ch.swisstopo.amtliches-strassenverzeichnis,ch.bfs.gebaeude_wohnungs_register,KML||https://tinyurl.com/yy7ya4g9/VS/6300_bdg_erw.kml</t>
  </si>
  <si>
    <t>2624022.000 1096405.000</t>
  </si>
  <si>
    <t>https://map.geo.admin.ch/?zoom=13&amp;E=2624022&amp;N=1096405&amp;layers=ch.kantone.cadastralwebmap-farbe,ch.swisstopo.amtliches-strassenverzeichnis,ch.bfs.gebaeude_wohnungs_register,KML||https://tinyurl.com/yy7ya4g9/VS/6300_bdg_erw.kml</t>
  </si>
  <si>
    <t>2623980.000 1096384.000</t>
  </si>
  <si>
    <t>https://map.geo.admin.ch/?zoom=13&amp;E=2623980&amp;N=1096384&amp;layers=ch.kantone.cadastralwebmap-farbe,ch.swisstopo.amtliches-strassenverzeichnis,ch.bfs.gebaeude_wohnungs_register,KML||https://tinyurl.com/yy7ya4g9/VS/6300_bdg_erw.kml</t>
  </si>
  <si>
    <t>2623738.000 1096186.000</t>
  </si>
  <si>
    <t>https://map.geo.admin.ch/?zoom=13&amp;E=2623738&amp;N=1096186&amp;layers=ch.kantone.cadastralwebmap-farbe,ch.swisstopo.amtliches-strassenverzeichnis,ch.bfs.gebaeude_wohnungs_register,KML||https://tinyurl.com/yy7ya4g9/VS/6300_bdg_erw.kml</t>
  </si>
  <si>
    <t>2622503.000 1094544.000</t>
  </si>
  <si>
    <t>https://map.geo.admin.ch/?zoom=13&amp;E=2622503&amp;N=1094544&amp;layers=ch.kantone.cadastralwebmap-farbe,ch.swisstopo.amtliches-strassenverzeichnis,ch.bfs.gebaeude_wohnungs_register,KML||https://tinyurl.com/yy7ya4g9/VS/6300_bdg_erw.kml</t>
  </si>
  <si>
    <t>2623927.000 1094283.000</t>
  </si>
  <si>
    <t>https://map.geo.admin.ch/?zoom=13&amp;E=2623927&amp;N=1094283&amp;layers=ch.kantone.cadastralwebmap-farbe,ch.swisstopo.amtliches-strassenverzeichnis,ch.bfs.gebaeude_wohnungs_register,KML||https://tinyurl.com/yy7ya4g9/VS/6300_bdg_erw.kml</t>
  </si>
  <si>
    <t>2623732.000 1096346.000</t>
  </si>
  <si>
    <t>https://map.geo.admin.ch/?zoom=13&amp;E=2623732&amp;N=1096346&amp;layers=ch.kantone.cadastralwebmap-farbe,ch.swisstopo.amtliches-strassenverzeichnis,ch.bfs.gebaeude_wohnungs_register,KML||https://tinyurl.com/yy7ya4g9/VS/6300_bdg_erw.kml</t>
  </si>
  <si>
    <t>2623551.267 1096123.671</t>
  </si>
  <si>
    <t>https://map.geo.admin.ch/?zoom=13&amp;E=2623551.267&amp;N=1096123.671&amp;layers=ch.kantone.cadastralwebmap-farbe,ch.swisstopo.amtliches-strassenverzeichnis,ch.bfs.gebaeude_wohnungs_register,KML||https://tinyurl.com/yy7ya4g9/VS/6300_bdg_erw.kml</t>
  </si>
  <si>
    <t>2624176.000 1097112.000</t>
  </si>
  <si>
    <t>https://map.geo.admin.ch/?zoom=13&amp;E=2624176&amp;N=1097112&amp;layers=ch.kantone.cadastralwebmap-farbe,ch.swisstopo.amtliches-strassenverzeichnis,ch.bfs.gebaeude_wohnungs_register,KML||https://tinyurl.com/yy7ya4g9/VS/6300_bdg_erw.kml</t>
  </si>
  <si>
    <t>2624238.000 1097199.000</t>
  </si>
  <si>
    <t>https://map.geo.admin.ch/?zoom=13&amp;E=2624238&amp;N=1097199&amp;layers=ch.kantone.cadastralwebmap-farbe,ch.swisstopo.amtliches-strassenverzeichnis,ch.bfs.gebaeude_wohnungs_register,KML||https://tinyurl.com/yy7ya4g9/VS/6300_bdg_erw.kml</t>
  </si>
  <si>
    <t>2623820.000 1096634.000</t>
  </si>
  <si>
    <t>https://map.geo.admin.ch/?zoom=13&amp;E=2623820&amp;N=1096634&amp;layers=ch.kantone.cadastralwebmap-farbe,ch.swisstopo.amtliches-strassenverzeichnis,ch.bfs.gebaeude_wohnungs_register,KML||https://tinyurl.com/yy7ya4g9/VS/6300_bdg_erw.kml</t>
  </si>
  <si>
    <t>2623986.000 1097036.000</t>
  </si>
  <si>
    <t>https://map.geo.admin.ch/?zoom=13&amp;E=2623986&amp;N=1097036&amp;layers=ch.kantone.cadastralwebmap-farbe,ch.swisstopo.amtliches-strassenverzeichnis,ch.bfs.gebaeude_wohnungs_register,KML||https://tinyurl.com/yy7ya4g9/VS/6300_bdg_erw.kml</t>
  </si>
  <si>
    <t>2624164.000 1097237.000</t>
  </si>
  <si>
    <t>https://map.geo.admin.ch/?zoom=13&amp;E=2624164&amp;N=1097237&amp;layers=ch.kantone.cadastralwebmap-farbe,ch.swisstopo.amtliches-strassenverzeichnis,ch.bfs.gebaeude_wohnungs_register,KML||https://tinyurl.com/yy7ya4g9/VS/6300_bdg_erw.kml</t>
  </si>
  <si>
    <t>2624248.000 1097266.000</t>
  </si>
  <si>
    <t>https://map.geo.admin.ch/?zoom=13&amp;E=2624248&amp;N=1097266&amp;layers=ch.kantone.cadastralwebmap-farbe,ch.swisstopo.amtliches-strassenverzeichnis,ch.bfs.gebaeude_wohnungs_register,KML||https://tinyurl.com/yy7ya4g9/VS/6300_bdg_erw.kml</t>
  </si>
  <si>
    <t>2624485.000 1097265.000</t>
  </si>
  <si>
    <t>https://map.geo.admin.ch/?zoom=13&amp;E=2624485&amp;N=1097265&amp;layers=ch.kantone.cadastralwebmap-farbe,ch.swisstopo.amtliches-strassenverzeichnis,ch.bfs.gebaeude_wohnungs_register,KML||https://tinyurl.com/yy7ya4g9/VS/6300_bdg_erw.kml</t>
  </si>
  <si>
    <t>2624315.000 1097230.000</t>
  </si>
  <si>
    <t>https://map.geo.admin.ch/?zoom=13&amp;E=2624315&amp;N=1097230&amp;layers=ch.kantone.cadastralwebmap-farbe,ch.swisstopo.amtliches-strassenverzeichnis,ch.bfs.gebaeude_wohnungs_register,KML||https://tinyurl.com/yy7ya4g9/VS/6300_bdg_erw.kml</t>
  </si>
  <si>
    <t>2624218.000 1094553.000</t>
  </si>
  <si>
    <t>https://map.geo.admin.ch/?zoom=13&amp;E=2624218&amp;N=1094553&amp;layers=ch.kantone.cadastralwebmap-farbe,ch.swisstopo.amtliches-strassenverzeichnis,ch.bfs.gebaeude_wohnungs_register,KML||https://tinyurl.com/yy7ya4g9/VS/6300_bdg_erw.kml</t>
  </si>
  <si>
    <t>2624027.251 1096736.644</t>
  </si>
  <si>
    <t>https://map.geo.admin.ch/?zoom=13&amp;E=2624027.251&amp;N=1096736.644&amp;layers=ch.kantone.cadastralwebmap-farbe,ch.swisstopo.amtliches-strassenverzeichnis,ch.bfs.gebaeude_wohnungs_register,KML||https://tinyurl.com/yy7ya4g9/VS/6300_bdg_erw.kml</t>
  </si>
  <si>
    <t>2624311.253 1097232.677</t>
  </si>
  <si>
    <t>https://map.geo.admin.ch/?zoom=13&amp;E=2624311.253&amp;N=1097232.677&amp;layers=ch.kantone.cadastralwebmap-farbe,ch.swisstopo.amtliches-strassenverzeichnis,ch.bfs.gebaeude_wohnungs_register,KML||https://tinyurl.com/yy7ya4g9/VS/6300_bdg_erw.kml</t>
  </si>
  <si>
    <t>2624340.000 1097210.000</t>
  </si>
  <si>
    <t>https://map.geo.admin.ch/?zoom=13&amp;E=2624340&amp;N=1097210&amp;layers=ch.kantone.cadastralwebmap-farbe,ch.swisstopo.amtliches-strassenverzeichnis,ch.bfs.gebaeude_wohnungs_register,KML||https://tinyurl.com/yy7ya4g9/VS/6300_bdg_erw.kml</t>
  </si>
  <si>
    <t>2623917.000 1096829.000</t>
  </si>
  <si>
    <t>https://map.geo.admin.ch/?zoom=13&amp;E=2623917&amp;N=1096829&amp;layers=ch.kantone.cadastralwebmap-farbe,ch.swisstopo.amtliches-strassenverzeichnis,ch.bfs.gebaeude_wohnungs_register,KML||https://tinyurl.com/yy7ya4g9/VS/6300_bdg_erw.kml</t>
  </si>
  <si>
    <t>2623922.000 1096825.000</t>
  </si>
  <si>
    <t>https://map.geo.admin.ch/?zoom=13&amp;E=2623922&amp;N=1096825&amp;layers=ch.kantone.cadastralwebmap-farbe,ch.swisstopo.amtliches-strassenverzeichnis,ch.bfs.gebaeude_wohnungs_register,KML||https://tinyurl.com/yy7ya4g9/VS/6300_bdg_erw.kml</t>
  </si>
  <si>
    <t>2623727.000 1096339.000</t>
  </si>
  <si>
    <t>https://map.geo.admin.ch/?zoom=13&amp;E=2623727&amp;N=1096339&amp;layers=ch.kantone.cadastralwebmap-farbe,ch.swisstopo.amtliches-strassenverzeichnis,ch.bfs.gebaeude_wohnungs_register,KML||https://tinyurl.com/yy7ya4g9/VS/6300_bdg_erw.kml</t>
  </si>
  <si>
    <t>2623709.275 1096334.658</t>
  </si>
  <si>
    <t>https://map.geo.admin.ch/?zoom=13&amp;E=2623709.275&amp;N=1096334.658&amp;layers=ch.kantone.cadastralwebmap-farbe,ch.swisstopo.amtliches-strassenverzeichnis,ch.bfs.gebaeude_wohnungs_register,KML||https://tinyurl.com/yy7ya4g9/VS/6300_bdg_erw.kml</t>
  </si>
  <si>
    <t>2623915.000 1096935.000</t>
  </si>
  <si>
    <t>https://map.geo.admin.ch/?zoom=13&amp;E=2623915&amp;N=1096935&amp;layers=ch.kantone.cadastralwebmap-farbe,ch.swisstopo.amtliches-strassenverzeichnis,ch.bfs.gebaeude_wohnungs_register,KML||https://tinyurl.com/yy7ya4g9/VS/6300_bdg_erw.kml</t>
  </si>
  <si>
    <t>2622727.000 1094176.000</t>
  </si>
  <si>
    <t>https://map.geo.admin.ch/?zoom=13&amp;E=2622727&amp;N=1094176&amp;layers=ch.kantone.cadastralwebmap-farbe,ch.swisstopo.amtliches-strassenverzeichnis,ch.bfs.gebaeude_wohnungs_register,KML||https://tinyurl.com/yy7ya4g9/VS/6300_bdg_erw.kml</t>
  </si>
  <si>
    <t>2622720.000 1094177.000</t>
  </si>
  <si>
    <t>https://map.geo.admin.ch/?zoom=13&amp;E=2622720&amp;N=1094177&amp;layers=ch.kantone.cadastralwebmap-farbe,ch.swisstopo.amtliches-strassenverzeichnis,ch.bfs.gebaeude_wohnungs_register,KML||https://tinyurl.com/yy7ya4g9/VS/6300_bdg_erw.kml</t>
  </si>
  <si>
    <t>2622741.000 1095031.000</t>
  </si>
  <si>
    <t>https://map.geo.admin.ch/?zoom=13&amp;E=2622741&amp;N=1095031&amp;layers=ch.kantone.cadastralwebmap-farbe,ch.swisstopo.amtliches-strassenverzeichnis,ch.bfs.gebaeude_wohnungs_register,KML||https://tinyurl.com/yy7ya4g9/VS/6300_bdg_erw.kml</t>
  </si>
  <si>
    <t>2624166.000 1096668.000</t>
  </si>
  <si>
    <t>https://map.geo.admin.ch/?zoom=13&amp;E=2624166&amp;N=1096668&amp;layers=ch.kantone.cadastralwebmap-farbe,ch.swisstopo.amtliches-strassenverzeichnis,ch.bfs.gebaeude_wohnungs_register,KML||https://tinyurl.com/yy7ya4g9/VS/6300_bdg_erw.kml</t>
  </si>
  <si>
    <t>2623893.000 1096446.000</t>
  </si>
  <si>
    <t>https://map.geo.admin.ch/?zoom=13&amp;E=2623893&amp;N=1096446&amp;layers=ch.kantone.cadastralwebmap-farbe,ch.swisstopo.amtliches-strassenverzeichnis,ch.bfs.gebaeude_wohnungs_register,KML||https://tinyurl.com/yy7ya4g9/VS/6300_bdg_erw.kml</t>
  </si>
  <si>
    <t>2624302.269 1097446.688</t>
  </si>
  <si>
    <t>https://map.geo.admin.ch/?zoom=13&amp;E=2624302.269&amp;N=1097446.688&amp;layers=ch.kantone.cadastralwebmap-farbe,ch.swisstopo.amtliches-strassenverzeichnis,ch.bfs.gebaeude_wohnungs_register,KML||https://tinyurl.com/yy7ya4g9/VS/6300_bdg_erw.kml</t>
  </si>
  <si>
    <t>2624179.000 1096646.000</t>
  </si>
  <si>
    <t>https://map.geo.admin.ch/?zoom=13&amp;E=2624179&amp;N=1096646&amp;layers=ch.kantone.cadastralwebmap-farbe,ch.swisstopo.amtliches-strassenverzeichnis,ch.bfs.gebaeude_wohnungs_register,KML||https://tinyurl.com/yy7ya4g9/VS/6300_bdg_erw.kml</t>
  </si>
  <si>
    <t>2623968.000 1094289.000</t>
  </si>
  <si>
    <t>https://map.geo.admin.ch/?zoom=13&amp;E=2623968&amp;N=1094289&amp;layers=ch.kantone.cadastralwebmap-farbe,ch.swisstopo.amtliches-strassenverzeichnis,ch.bfs.gebaeude_wohnungs_register,KML||https://tinyurl.com/yy7ya4g9/VS/6300_bdg_erw.kml</t>
  </si>
  <si>
    <t>2625844.000 1095693.000</t>
  </si>
  <si>
    <t>https://map.geo.admin.ch/?zoom=13&amp;E=2625844&amp;N=1095693&amp;layers=ch.kantone.cadastralwebmap-farbe,ch.swisstopo.amtliches-strassenverzeichnis,ch.bfs.gebaeude_wohnungs_register,KML||https://tinyurl.com/yy7ya4g9/VS/6300_bdg_erw.kml</t>
  </si>
  <si>
    <t>2623809.270 1096639.630</t>
  </si>
  <si>
    <t>https://map.geo.admin.ch/?zoom=13&amp;E=2623809.27&amp;N=1096639.63&amp;layers=ch.kantone.cadastralwebmap-farbe,ch.swisstopo.amtliches-strassenverzeichnis,ch.bfs.gebaeude_wohnungs_register,KML||https://tinyurl.com/yy7ya4g9/VS/6300_bdg_erw.kml</t>
  </si>
  <si>
    <t>2622344.000 1094607.000</t>
  </si>
  <si>
    <t>https://map.geo.admin.ch/?zoom=13&amp;E=2622344&amp;N=1094607&amp;layers=ch.kantone.cadastralwebmap-farbe,ch.swisstopo.amtliches-strassenverzeichnis,ch.bfs.gebaeude_wohnungs_register,KML||https://tinyurl.com/yy7ya4g9/VS/6300_bdg_erw.kml</t>
  </si>
  <si>
    <t>2625289.000 1095543.000</t>
  </si>
  <si>
    <t>https://map.geo.admin.ch/?zoom=13&amp;E=2625289&amp;N=1095543&amp;layers=ch.kantone.cadastralwebmap-farbe,ch.swisstopo.amtliches-strassenverzeichnis,ch.bfs.gebaeude_wohnungs_register,KML||https://tinyurl.com/yy7ya4g9/VS/6300_bdg_erw.kml</t>
  </si>
  <si>
    <t>2623886.273 1096785.645</t>
  </si>
  <si>
    <t>https://map.geo.admin.ch/?zoom=13&amp;E=2623886.273&amp;N=1096785.645&amp;layers=ch.kantone.cadastralwebmap-farbe,ch.swisstopo.amtliches-strassenverzeichnis,ch.bfs.gebaeude_wohnungs_register,KML||https://tinyurl.com/yy7ya4g9/VS/6300_bdg_erw.kml</t>
  </si>
  <si>
    <t>2624227.000 1097258.000</t>
  </si>
  <si>
    <t>https://map.geo.admin.ch/?zoom=13&amp;E=2624227&amp;N=1097258&amp;layers=ch.kantone.cadastralwebmap-farbe,ch.swisstopo.amtliches-strassenverzeichnis,ch.bfs.gebaeude_wohnungs_register,KML||https://tinyurl.com/yy7ya4g9/VS/6300_bdg_erw.kml</t>
  </si>
  <si>
    <t>2623985.000 1096620.000</t>
  </si>
  <si>
    <t>https://map.geo.admin.ch/?zoom=13&amp;E=2623985&amp;N=1096620&amp;layers=ch.kantone.cadastralwebmap-farbe,ch.swisstopo.amtliches-strassenverzeichnis,ch.bfs.gebaeude_wohnungs_register,KML||https://tinyurl.com/yy7ya4g9/VS/6300_bdg_erw.kml</t>
  </si>
  <si>
    <t>2624020.000 1097000.000</t>
  </si>
  <si>
    <t>https://map.geo.admin.ch/?zoom=13&amp;E=2624020&amp;N=1097000&amp;layers=ch.kantone.cadastralwebmap-farbe,ch.swisstopo.amtliches-strassenverzeichnis,ch.bfs.gebaeude_wohnungs_register,KML||https://tinyurl.com/yy7ya4g9/VS/6300_bdg_erw.kml</t>
  </si>
  <si>
    <t>2623747.000 1096389.000</t>
  </si>
  <si>
    <t>https://map.geo.admin.ch/?zoom=13&amp;E=2623747&amp;N=1096389&amp;layers=ch.kantone.cadastralwebmap-farbe,ch.swisstopo.amtliches-strassenverzeichnis,ch.bfs.gebaeude_wohnungs_register,KML||https://tinyurl.com/yy7ya4g9/VS/6300_bdg_erw.kml</t>
  </si>
  <si>
    <t>2623818.000 1096589.000</t>
  </si>
  <si>
    <t>https://map.geo.admin.ch/?zoom=13&amp;E=2623818&amp;N=1096589&amp;layers=ch.kantone.cadastralwebmap-farbe,ch.swisstopo.amtliches-strassenverzeichnis,ch.bfs.gebaeude_wohnungs_register,KML||https://tinyurl.com/yy7ya4g9/VS/6300_bdg_erw.kml</t>
  </si>
  <si>
    <t>2623698.000 1096284.000</t>
  </si>
  <si>
    <t>https://map.geo.admin.ch/?zoom=13&amp;E=2623698&amp;N=1096284&amp;layers=ch.kantone.cadastralwebmap-farbe,ch.swisstopo.amtliches-strassenverzeichnis,ch.bfs.gebaeude_wohnungs_register,KML||https://tinyurl.com/yy7ya4g9/VS/6300_bdg_erw.kml</t>
  </si>
  <si>
    <t>2623892.000 1096450.000</t>
  </si>
  <si>
    <t>https://map.geo.admin.ch/?zoom=13&amp;E=2623892&amp;N=1096450&amp;layers=ch.kantone.cadastralwebmap-farbe,ch.swisstopo.amtliches-strassenverzeichnis,ch.bfs.gebaeude_wohnungs_register,KML||https://tinyurl.com/yy7ya4g9/VS/6300_bdg_erw.kml</t>
  </si>
  <si>
    <t>2624545.083 1097214.583</t>
  </si>
  <si>
    <t>https://map.geo.admin.ch/?zoom=13&amp;E=2624545.083&amp;N=1097214.583&amp;layers=ch.kantone.cadastralwebmap-farbe,ch.swisstopo.amtliches-strassenverzeichnis,ch.bfs.gebaeude_wohnungs_register,KML||https://tinyurl.com/yy7ya4g9/VS/6300_bdg_erw.kml</t>
  </si>
  <si>
    <t>2624529.537 1097219.073</t>
  </si>
  <si>
    <t>https://map.geo.admin.ch/?zoom=13&amp;E=2624529.537&amp;N=1097219.073&amp;layers=ch.kantone.cadastralwebmap-farbe,ch.swisstopo.amtliches-strassenverzeichnis,ch.bfs.gebaeude_wohnungs_register,KML||https://tinyurl.com/yy7ya4g9/VS/6300_bdg_erw.kml</t>
  </si>
  <si>
    <t>Link</t>
  </si>
  <si>
    <t>2638519.842 1127656.472</t>
  </si>
  <si>
    <t>2635351.893 1129024.542</t>
  </si>
  <si>
    <t>2642728.948 1130275.868</t>
  </si>
  <si>
    <t>2643246.851 1130516.780</t>
  </si>
  <si>
    <t>2643185.808 1130607.722</t>
  </si>
  <si>
    <t>2638662.642 1129456.021</t>
  </si>
  <si>
    <t>2642742.248 1130590.924</t>
  </si>
  <si>
    <t>2642684.083 1131160.445</t>
  </si>
  <si>
    <t>2641790.606 1130522.613</t>
  </si>
  <si>
    <t>2641794.683 1134226.376</t>
  </si>
  <si>
    <t>2642584.540 1131521.660</t>
  </si>
  <si>
    <t>2642157.673 1132109.497</t>
  </si>
  <si>
    <t>2642013.654 1132909.994</t>
  </si>
  <si>
    <t>2641881.923 1131636.096</t>
  </si>
  <si>
    <t>2641975.346 1134250.676</t>
  </si>
  <si>
    <t>2641584.262 1134835.334</t>
  </si>
  <si>
    <t>2643623.789 1131174.696</t>
  </si>
  <si>
    <t>2642844.205 1130822.598</t>
  </si>
  <si>
    <t>2643371.936 1131410.021</t>
  </si>
  <si>
    <t>2642975.938 1130641.150</t>
  </si>
  <si>
    <t>2641949.019 1131839.559</t>
  </si>
  <si>
    <t>2641361.474 1135157.239</t>
  </si>
  <si>
    <t>2642418.190 1130767.953</t>
  </si>
  <si>
    <t>2641979.733 1134105.826</t>
  </si>
  <si>
    <t>2642071.373 1132925.703</t>
  </si>
  <si>
    <t>2642503.517 1131413.013</t>
  </si>
  <si>
    <t>2642966.255 1131429.159</t>
  </si>
  <si>
    <t>2641946.613 1130880.341</t>
  </si>
  <si>
    <t>2641494.675 1134176.474</t>
  </si>
  <si>
    <t>2642329.462 1130891.208</t>
  </si>
  <si>
    <t>2641238.280 1134741.009</t>
  </si>
  <si>
    <t>2641825.053 1132082.190</t>
  </si>
  <si>
    <t>2641992.658 1132302.009</t>
  </si>
  <si>
    <t>2643160.596 1131424.844</t>
  </si>
  <si>
    <t>2642483.011 1131413.476</t>
  </si>
  <si>
    <t>2640704.154 1135466.541</t>
  </si>
  <si>
    <t>2641022.096 1129569.576</t>
  </si>
  <si>
    <t>2642011.667 1134076.683</t>
  </si>
  <si>
    <t>2641725.329 1130003.859</t>
  </si>
  <si>
    <t>2642016.061 1132298.680</t>
  </si>
  <si>
    <t>2642566.146 1131665.941</t>
  </si>
  <si>
    <t>2642985.318 1131488.995</t>
  </si>
  <si>
    <t>2641926.489 1134241.781</t>
  </si>
  <si>
    <t>2642978.079 1131447.365</t>
  </si>
  <si>
    <t>2642066.836 1134324.215</t>
  </si>
  <si>
    <t>2641888.479 1131818.810</t>
  </si>
  <si>
    <t>2641885.885 1131816.474</t>
  </si>
  <si>
    <t>2641906.755 1134240.132</t>
  </si>
  <si>
    <t>2641547.080 1134806.164</t>
  </si>
  <si>
    <t>2642259.751 1130715.167</t>
  </si>
  <si>
    <t>2641521.863 1134197.231</t>
  </si>
  <si>
    <t>2642306.193 1130745.896</t>
  </si>
  <si>
    <t>2642297.831 1130884.554</t>
  </si>
  <si>
    <t>2642189.394 1130609.170</t>
  </si>
  <si>
    <t>2641896.934 1134170.391</t>
  </si>
  <si>
    <t>2641571.211 1135196.960</t>
  </si>
  <si>
    <t>2642244.492 1130670.480</t>
  </si>
  <si>
    <t>2646918.892 1116874.588</t>
  </si>
  <si>
    <t>2646927.657 1116868.109</t>
  </si>
  <si>
    <t>2577305.556 1096806.412</t>
  </si>
  <si>
    <t>2578130.410 1097469.384</t>
  </si>
  <si>
    <t>Linked, building is temporary</t>
  </si>
  <si>
    <t>2599468.369 1115921.829</t>
  </si>
  <si>
    <t>2572723.271 1105529.906</t>
  </si>
  <si>
    <t>2570902.882 1104364.662</t>
  </si>
  <si>
    <t>2555990.604 1114045.358</t>
  </si>
  <si>
    <t>2560665.284 1118807.627</t>
  </si>
  <si>
    <t>2556863.974 1118812.911</t>
  </si>
  <si>
    <t>2631772.172 1129783.413</t>
  </si>
  <si>
    <t>2565331.837 1120909.284</t>
  </si>
  <si>
    <t>2564131.128 1119224.057</t>
  </si>
  <si>
    <t>2565196.643 1121999.716</t>
  </si>
  <si>
    <t>2569019.907 1110100.614</t>
  </si>
  <si>
    <t>2564660.962 1118499.726</t>
  </si>
  <si>
    <t>2604342.223 1123416.066</t>
  </si>
  <si>
    <t>2607256.018 1127379.016</t>
  </si>
  <si>
    <t>2606741.988 1125676.519</t>
  </si>
  <si>
    <t>2606793.598 1131344.085</t>
  </si>
  <si>
    <t>2593892.692 1120346.814</t>
  </si>
  <si>
    <t>-</t>
  </si>
  <si>
    <t>Cette incohérence surgit lorsque:
  - un bâtiment de la MO contient plusieurs bâtiments du RegBL (issue 62 ou issue 35),
  - un bâtiment du RegBL ne peut pas être lié à un bâtiment de la MO (issue 31).
  - le même EGID a été saisi pour plusieurs bâtiments de la MO (issue 51 et issue 12 combinées)</t>
  </si>
  <si>
    <t>Pour plus d'informations, voir:</t>
  </si>
  <si>
    <t xml:space="preserve">Les bâtiments de la couche Couverture du sol de la MO doivent être saisis comme bâtiment dans le RegBL (GKAT 1020-1060)
Les objets divers de la MO comme construction particulière (GKAT 1080). </t>
  </si>
  <si>
    <t>Couverture du sol</t>
  </si>
  <si>
    <t>Objets divers</t>
  </si>
  <si>
    <t>43: Le bâtiment 9024660a été trouvé, mais la catégorie est '1010 Habitation provisoire'</t>
  </si>
  <si>
    <t>43: Le bâtiment 936233a été trouvé, mais la catégorie est '1010 Habitation provisoire'</t>
  </si>
  <si>
    <t>2570848.000 1104494.000</t>
  </si>
  <si>
    <t>https://map.geo.admin.ch/?zoom=13&amp;E=2570848&amp;N=1104494&amp;layers=ch.kantone.cadastralwebmap-farbe,ch.swisstopo.amtliches-strassenverzeichnis,ch.bfs.gebaeude_wohnungs_register,KML||https://tinyurl.com/yy7ya4g9/VS/6136_bdg_erw.kml</t>
  </si>
  <si>
    <t>Rue de l'Ile Falcon</t>
  </si>
  <si>
    <t>Carrosserie</t>
  </si>
  <si>
    <t>CH395212483005</t>
  </si>
  <si>
    <t>8576</t>
  </si>
  <si>
    <t>2583275.750 1113936.000</t>
  </si>
  <si>
    <t>https://map.geo.admin.ch/?zoom=13&amp;E=2583275.75&amp;N=1113936&amp;layers=ch.kantone.cadastralwebmap-farbe,ch.swisstopo.amtliches-strassenverzeichnis,ch.bfs.gebaeude_wohnungs_register,KML||https://tinyurl.com/yy7ya4g9/VS/6139_bdg_erw.kml</t>
  </si>
  <si>
    <t>2593100.000 1120800.000</t>
  </si>
  <si>
    <t>https://map.geo.admin.ch/?zoom=13&amp;E=2593100&amp;N=1120800&amp;layers=ch.kantone.cadastralwebmap-farbe,ch.swisstopo.amtliches-strassenverzeichnis,ch.bfs.gebaeude_wohnungs_register,KML||https://tinyurl.com/yy7ya4g9/VS/6266_bdg_erw.kml</t>
  </si>
  <si>
    <t>2590803.435 1119193.050</t>
  </si>
  <si>
    <t>https://map.geo.admin.ch/?zoom=13&amp;E=2590803.435&amp;N=1119193.05&amp;layers=ch.kantone.cadastralwebmap-farbe,ch.swisstopo.amtliches-strassenverzeichnis,ch.bfs.gebaeude_wohnungs_register,KML||https://tinyurl.com/yy7ya4g9/VS/6266_bdg_erw.kml</t>
  </si>
  <si>
    <t>2590815.435 1119170.051</t>
  </si>
  <si>
    <t>https://map.geo.admin.ch/?zoom=13&amp;E=2590815.435&amp;N=1119170.051&amp;layers=ch.kantone.cadastralwebmap-farbe,ch.swisstopo.amtliches-strassenverzeichnis,ch.bfs.gebaeude_wohnungs_register,KML||https://tinyurl.com/yy7ya4g9/VS/6266_bdg_erw.kml</t>
  </si>
  <si>
    <t>2590825.435 1119152.051</t>
  </si>
  <si>
    <t>https://map.geo.admin.ch/?zoom=13&amp;E=2590825.435&amp;N=1119152.051&amp;layers=ch.kantone.cadastralwebmap-farbe,ch.swisstopo.amtliches-strassenverzeichnis,ch.bfs.gebaeude_wohnungs_register,KML||https://tinyurl.com/yy7ya4g9/VS/6266_bdg_erw.kml</t>
  </si>
  <si>
    <t>2593364.464 1119801.024</t>
  </si>
  <si>
    <t>https://map.geo.admin.ch/?zoom=13&amp;E=2593364.464&amp;N=1119801.024&amp;layers=ch.kantone.cadastralwebmap-farbe,ch.swisstopo.amtliches-strassenverzeichnis,ch.bfs.gebaeude_wohnungs_register,KML||https://tinyurl.com/yy7ya4g9/VS/6266_bdg_erw.kml</t>
  </si>
  <si>
    <t>2593344.464 1119809.024</t>
  </si>
  <si>
    <t>https://map.geo.admin.ch/?zoom=13&amp;E=2593344.464&amp;N=1119809.024&amp;layers=ch.kantone.cadastralwebmap-farbe,ch.swisstopo.amtliches-strassenverzeichnis,ch.bfs.gebaeude_wohnungs_register,KML||https://tinyurl.com/yy7ya4g9/VS/6266_bdg_erw.kml</t>
  </si>
  <si>
    <t>2593330.463 1119776.024</t>
  </si>
  <si>
    <t>https://map.geo.admin.ch/?zoom=13&amp;E=2593330.463&amp;N=1119776.024&amp;layers=ch.kantone.cadastralwebmap-farbe,ch.swisstopo.amtliches-strassenverzeichnis,ch.bfs.gebaeude_wohnungs_register,KML||https://tinyurl.com/yy7ya4g9/VS/6266_bdg_erw.kml</t>
  </si>
  <si>
    <t>2593899.000 1119629.000</t>
  </si>
  <si>
    <t>https://map.geo.admin.ch/?zoom=13&amp;E=2593899&amp;N=1119629&amp;layers=ch.kantone.cadastralwebmap-farbe,ch.swisstopo.amtliches-strassenverzeichnis,ch.bfs.gebaeude_wohnungs_register,KML||https://tinyurl.com/yy7ya4g9/VS/6266_bdg_erw.kml</t>
  </si>
  <si>
    <t>2593917.000 1119634.000</t>
  </si>
  <si>
    <t>https://map.geo.admin.ch/?zoom=13&amp;E=2593917&amp;N=1119634&amp;layers=ch.kantone.cadastralwebmap-farbe,ch.swisstopo.amtliches-strassenverzeichnis,ch.bfs.gebaeude_wohnungs_register,KML||https://tinyurl.com/yy7ya4g9/VS/6266_bdg_erw.kml</t>
  </si>
  <si>
    <t>2593938.000 1119641.000</t>
  </si>
  <si>
    <t>https://map.geo.admin.ch/?zoom=13&amp;E=2593938&amp;N=1119641&amp;layers=ch.kantone.cadastralwebmap-farbe,ch.swisstopo.amtliches-strassenverzeichnis,ch.bfs.gebaeude_wohnungs_register,KML||https://tinyurl.com/yy7ya4g9/VS/6266_bdg_erw.kml</t>
  </si>
  <si>
    <t>2593954.000 1119646.000</t>
  </si>
  <si>
    <t>https://map.geo.admin.ch/?zoom=13&amp;E=2593954&amp;N=1119646&amp;layers=ch.kantone.cadastralwebmap-farbe,ch.swisstopo.amtliches-strassenverzeichnis,ch.bfs.gebaeude_wohnungs_register,KML||https://tinyurl.com/yy7ya4g9/VS/6266_bdg_erw.kml</t>
  </si>
  <si>
    <t>2593973.000 1119653.000</t>
  </si>
  <si>
    <t>https://map.geo.admin.ch/?zoom=13&amp;E=2593973&amp;N=1119653&amp;layers=ch.kantone.cadastralwebmap-farbe,ch.swisstopo.amtliches-strassenverzeichnis,ch.bfs.gebaeude_wohnungs_register,KML||https://tinyurl.com/yy7ya4g9/VS/6266_bdg_erw.kml</t>
  </si>
  <si>
    <t>2594073.000 1119620.000</t>
  </si>
  <si>
    <t>https://map.geo.admin.ch/?zoom=13&amp;E=2594073&amp;N=1119620&amp;layers=ch.kantone.cadastralwebmap-farbe,ch.swisstopo.amtliches-strassenverzeichnis,ch.bfs.gebaeude_wohnungs_register,KML||https://tinyurl.com/yy7ya4g9/VS/6266_bdg_erw.kml</t>
  </si>
  <si>
    <t>2593984.000 1119627.000</t>
  </si>
  <si>
    <t>https://map.geo.admin.ch/?zoom=13&amp;E=2593984&amp;N=1119627&amp;layers=ch.kantone.cadastralwebmap-farbe,ch.swisstopo.amtliches-strassenverzeichnis,ch.bfs.gebaeude_wohnungs_register,KML||https://tinyurl.com/yy7ya4g9/VS/6266_bdg_erw.kml</t>
  </si>
  <si>
    <t>2594004.000 1119632.000</t>
  </si>
  <si>
    <t>https://map.geo.admin.ch/?zoom=13&amp;E=2594004&amp;N=1119632&amp;layers=ch.kantone.cadastralwebmap-farbe,ch.swisstopo.amtliches-strassenverzeichnis,ch.bfs.gebaeude_wohnungs_register,KML||https://tinyurl.com/yy7ya4g9/VS/6266_bdg_erw.kml</t>
  </si>
  <si>
    <t>2594023.000 1119636.000</t>
  </si>
  <si>
    <t>https://map.geo.admin.ch/?zoom=13&amp;E=2594023&amp;N=1119636&amp;layers=ch.kantone.cadastralwebmap-farbe,ch.swisstopo.amtliches-strassenverzeichnis,ch.bfs.gebaeude_wohnungs_register,KML||https://tinyurl.com/yy7ya4g9/VS/6266_bdg_erw.kml</t>
  </si>
  <si>
    <t>2594044.000 1119641.000</t>
  </si>
  <si>
    <t>https://map.geo.admin.ch/?zoom=13&amp;E=2594044&amp;N=1119641&amp;layers=ch.kantone.cadastralwebmap-farbe,ch.swisstopo.amtliches-strassenverzeichnis,ch.bfs.gebaeude_wohnungs_register,KML||https://tinyurl.com/yy7ya4g9/VS/6266_bdg_erw.kml</t>
  </si>
  <si>
    <t>2594010.000 1119664.000</t>
  </si>
  <si>
    <t>https://map.geo.admin.ch/?zoom=13&amp;E=2594010&amp;N=1119664&amp;layers=ch.kantone.cadastralwebmap-farbe,ch.swisstopo.amtliches-strassenverzeichnis,ch.bfs.gebaeude_wohnungs_register,KML||https://tinyurl.com/yy7ya4g9/VS/6266_bdg_erw.kml</t>
  </si>
  <si>
    <t>2594030.000 1119669.000</t>
  </si>
  <si>
    <t>https://map.geo.admin.ch/?zoom=13&amp;E=2594030&amp;N=1119669&amp;layers=ch.kantone.cadastralwebmap-farbe,ch.swisstopo.amtliches-strassenverzeichnis,ch.bfs.gebaeude_wohnungs_register,KML||https://tinyurl.com/yy7ya4g9/VS/6266_bdg_erw.kml</t>
  </si>
  <si>
    <t>2594049.000 1119675.000</t>
  </si>
  <si>
    <t>https://map.geo.admin.ch/?zoom=13&amp;E=2594049&amp;N=1119675&amp;layers=ch.kantone.cadastralwebmap-farbe,ch.swisstopo.amtliches-strassenverzeichnis,ch.bfs.gebaeude_wohnungs_register,KML||https://tinyurl.com/yy7ya4g9/VS/6266_bdg_erw.kml</t>
  </si>
  <si>
    <t>2594091.000 1119684.000</t>
  </si>
  <si>
    <t>https://map.geo.admin.ch/?zoom=13&amp;E=2594091&amp;N=1119684&amp;layers=ch.kantone.cadastralwebmap-farbe,ch.swisstopo.amtliches-strassenverzeichnis,ch.bfs.gebaeude_wohnungs_register,KML||https://tinyurl.com/yy7ya4g9/VS/6266_bdg_erw.kml</t>
  </si>
  <si>
    <t>2594106.000 1119688.000</t>
  </si>
  <si>
    <t>https://map.geo.admin.ch/?zoom=13&amp;E=2594106&amp;N=1119688&amp;layers=ch.kantone.cadastralwebmap-farbe,ch.swisstopo.amtliches-strassenverzeichnis,ch.bfs.gebaeude_wohnungs_register,KML||https://tinyurl.com/yy7ya4g9/VS/6266_bdg_erw.kml</t>
  </si>
  <si>
    <t>2594111.000 1119689.000</t>
  </si>
  <si>
    <t>https://map.geo.admin.ch/?zoom=13&amp;E=2594111&amp;N=1119689&amp;layers=ch.kantone.cadastralwebmap-farbe,ch.swisstopo.amtliches-strassenverzeichnis,ch.bfs.gebaeude_wohnungs_register,KML||https://tinyurl.com/yy7ya4g9/VS/6266_bdg_erw.kml</t>
  </si>
  <si>
    <t>2594145.000 1119671.000</t>
  </si>
  <si>
    <t>https://map.geo.admin.ch/?zoom=13&amp;E=2594145&amp;N=1119671&amp;layers=ch.kantone.cadastralwebmap-farbe,ch.swisstopo.amtliches-strassenverzeichnis,ch.bfs.gebaeude_wohnungs_register,KML||https://tinyurl.com/yy7ya4g9/VS/6266_bdg_erw.kml</t>
  </si>
  <si>
    <t>2597068.000 1119652.000</t>
  </si>
  <si>
    <t>https://map.geo.admin.ch/?zoom=13&amp;E=2597068&amp;N=1119652&amp;layers=ch.kantone.cadastralwebmap-farbe,ch.swisstopo.amtliches-strassenverzeichnis,ch.bfs.gebaeude_wohnungs_register,KML||https://tinyurl.com/yy7ya4g9/VS/6266_bdg_erw.kml</t>
  </si>
  <si>
    <t>2597029.000 1119643.000</t>
  </si>
  <si>
    <t>https://map.geo.admin.ch/?zoom=13&amp;E=2597029&amp;N=1119643&amp;layers=ch.kantone.cadastralwebmap-farbe,ch.swisstopo.amtliches-strassenverzeichnis,ch.bfs.gebaeude_wohnungs_register,KML||https://tinyurl.com/yy7ya4g9/VS/6266_bdg_erw.kml</t>
  </si>
  <si>
    <t>2593992.000 1119694.000</t>
  </si>
  <si>
    <t>https://map.geo.admin.ch/?zoom=13&amp;E=2593992&amp;N=1119694&amp;layers=ch.kantone.cadastralwebmap-farbe,ch.swisstopo.amtliches-strassenverzeichnis,ch.bfs.gebaeude_wohnungs_register,KML||https://tinyurl.com/yy7ya4g9/VS/6266_bdg_erw.kml</t>
  </si>
  <si>
    <t>2594009.000 1119698.000</t>
  </si>
  <si>
    <t>https://map.geo.admin.ch/?zoom=13&amp;E=2594009&amp;N=1119698&amp;layers=ch.kantone.cadastralwebmap-farbe,ch.swisstopo.amtliches-strassenverzeichnis,ch.bfs.gebaeude_wohnungs_register,KML||https://tinyurl.com/yy7ya4g9/VS/6266_bdg_erw.kml</t>
  </si>
  <si>
    <t>2594026.000 1119702.000</t>
  </si>
  <si>
    <t>https://map.geo.admin.ch/?zoom=13&amp;E=2594026&amp;N=1119702&amp;layers=ch.kantone.cadastralwebmap-farbe,ch.swisstopo.amtliches-strassenverzeichnis,ch.bfs.gebaeude_wohnungs_register,KML||https://tinyurl.com/yy7ya4g9/VS/6266_bdg_erw.kml</t>
  </si>
  <si>
    <t>2594042.000 1119706.000</t>
  </si>
  <si>
    <t>https://map.geo.admin.ch/?zoom=13&amp;E=2594042&amp;N=1119706&amp;layers=ch.kantone.cadastralwebmap-farbe,ch.swisstopo.amtliches-strassenverzeichnis,ch.bfs.gebaeude_wohnungs_register,KML||https://tinyurl.com/yy7ya4g9/VS/6266_bdg_erw.kml</t>
  </si>
  <si>
    <t>2594056.000 1119720.000</t>
  </si>
  <si>
    <t>https://map.geo.admin.ch/?zoom=13&amp;E=2594056&amp;N=1119720&amp;layers=ch.kantone.cadastralwebmap-farbe,ch.swisstopo.amtliches-strassenverzeichnis,ch.bfs.gebaeude_wohnungs_register,KML||https://tinyurl.com/yy7ya4g9/VS/6266_bdg_erw.kml</t>
  </si>
  <si>
    <t>2626564.566 1139272.510</t>
  </si>
  <si>
    <t>https://map.geo.admin.ch/?zoom=13&amp;E=2626564.566&amp;N=1139272.51&amp;layers=ch.kantone.cadastralwebmap-farbe,ch.swisstopo.amtliches-strassenverzeichnis,ch.bfs.gebaeude_wohnungs_register,KML||https://tinyurl.com/yy7ya4g9/VS/6202_bdg_erw.kml</t>
  </si>
  <si>
    <t>2626564.937 1139272.671</t>
  </si>
  <si>
    <t>https://map.geo.admin.ch/?zoom=13&amp;E=2626564.937&amp;N=1139272.671&amp;layers=ch.kantone.cadastralwebmap-farbe,ch.swisstopo.amtliches-strassenverzeichnis,ch.bfs.gebaeude_wohnungs_register,KML||https://tinyurl.com/yy7ya4g9/VS/6202_bdg_erw.kml</t>
  </si>
  <si>
    <t>2628506.000 1114466.000</t>
  </si>
  <si>
    <t>https://map.geo.admin.ch/?zoom=13&amp;E=2628506&amp;N=1114466&amp;layers=ch.kantone.cadastralwebmap-farbe,ch.swisstopo.amtliches-strassenverzeichnis,ch.bfs.gebaeude_wohnungs_register,KML||https://tinyurl.com/yy7ya4g9/VS/6292_bdg_erw.kml</t>
  </si>
  <si>
    <t>2642251.603 1130664.826</t>
  </si>
  <si>
    <t>Chemin de la Coudreyge</t>
  </si>
  <si>
    <t>CH753252673025</t>
  </si>
  <si>
    <t>847</t>
  </si>
  <si>
    <t>2583275.500 1113932.500</t>
  </si>
  <si>
    <t>https://map.geo.admin.ch/?zoom=13&amp;E=2583275.5&amp;N=1113932.5&amp;layers=ch.kantone.cadastralwebmap-farbe,ch.swisstopo.amtliches-strassenverzeichnis,ch.bfs.gebaeude_wohnungs_register,KML||https://tinyurl.com/yy7ya4g9/VS/6139_bdg_erw.kml</t>
  </si>
  <si>
    <t>2582902.750 1113117.750</t>
  </si>
  <si>
    <t>https://map.geo.admin.ch/?zoom=13&amp;E=2582902.75&amp;N=1113117.75&amp;layers=ch.kantone.cadastralwebmap-farbe,ch.swisstopo.amtliches-strassenverzeichnis,ch.bfs.gebaeude_wohnungs_register,KML||https://tinyurl.com/yy7ya4g9/VS/6139_bdg_erw.kml</t>
  </si>
  <si>
    <t>Bortelhütte (beim Kraftwerk, Bortel)</t>
  </si>
  <si>
    <t>Scheune/Stall</t>
  </si>
  <si>
    <t>CH913061527857</t>
  </si>
  <si>
    <t>2964</t>
  </si>
  <si>
    <t>CH927852523070</t>
  </si>
  <si>
    <t>2576</t>
  </si>
  <si>
    <t>Lischenweg</t>
  </si>
  <si>
    <t>Ulrichen</t>
  </si>
  <si>
    <t>Hotel-Resort</t>
  </si>
  <si>
    <t>CH316664778850</t>
  </si>
  <si>
    <t>10216</t>
  </si>
  <si>
    <t>12: Lié au bâtiment avec l'EGID 160012513 dans la même commune&lt;/br&gt;42: la catégorie 1020 n'est pas cohérente avec le topic Objets divers de la MO&lt;/br&gt;62: 2 bâtiments du RegBL (890171, 160012513) à l'intérieur du même polygone de la MO</t>
  </si>
  <si>
    <t>42: la catégorie 1080 n'est pas cohérente avec le topic Couverture du sol de la MO&lt;/br&gt;62: 2 bâtiments du RegBL (191662418, 191713523) à l'intérieur du même polygone de la MO</t>
  </si>
  <si>
    <t>42: la catégorie 1060 n'est pas cohérente avec le topic Objets divers de la MO&lt;/br&gt;62: 3 bâtiments du RegBL (903815, 9025870, 190383813) à l'intérieur du même polygone de la MO</t>
  </si>
  <si>
    <t>42: la catégorie 1060 n'est pas cohérente avec le topic Objets divers de la MO&lt;/br&gt;62: 2 bâtiments du RegBL (190697829, 191183871) à l'intérieur du même polygone de la MO</t>
  </si>
  <si>
    <t>42: la catégorie 1080 n'est pas cohérente avec le topic Couverture du sol de la MO&lt;/br&gt;62: 2 bâtiments du RegBL (191746752, 191818422) à l'intérieur du même polygone de la MO</t>
  </si>
  <si>
    <t>42: la catégorie 1020 n'est pas cohérente avec le topic Objets divers de la MO&lt;/br&gt;62: 2 bâtiments du RegBL (190146311, 190146333) à l'intérieur du même polygone de la MO</t>
  </si>
  <si>
    <t>42: la catégorie 1020 n'est pas cohérente avec le topic Objets divers de la MO&lt;/br&gt;62: 3 bâtiments du RegBL (190149706, 190149743, 190149788) à l'intérieur du même polygone de la MO</t>
  </si>
  <si>
    <t>42: la catégorie 1020 n'est pas cohérente avec le topic Objets divers de la MO&lt;/br&gt;62: 4 bâtiments du RegBL (191689468, 191689469, 191690213, 191690214) à l'intérieur du même polygone de la MO</t>
  </si>
  <si>
    <t>42: la catégorie 1060 n'est pas cohérente avec le topic Objets divers de la MO&lt;/br&gt;62: 2 bâtiments du RegBL (190082397, 190082892) à l'intérieur du même polygone de la MO</t>
  </si>
  <si>
    <t>42: la catégorie 1020 n'est pas cohérente avec le topic Objets divers de la MO&lt;/br&gt;62: 2 bâtiments du RegBL (191236372, 191242891) à l'intérieur du même polygone de la MO</t>
  </si>
  <si>
    <t>42: la catégorie 1020 n'est pas cohérente avec le topic Objets divers de la MO&lt;/br&gt;62: 3 bâtiments du RegBL (191461711, 191461712, 191666871) à l'intérieur du même polygone de la MO</t>
  </si>
  <si>
    <t>42: la catégorie 1020 n'est pas cohérente avec le topic Objets divers de la MO&lt;/br&gt;62: 3 bâtiments du RegBL (190142549, 190795749, 190796049) à l'intérieur du même polygone de la MO</t>
  </si>
  <si>
    <t>12: Lié au bâtiment avec l'EGID 190796049 dans la même commune&lt;/br&gt;42: la catégorie 1020 n'est pas cohérente avec le topic Objets divers de la MO&lt;/br&gt;62: 3 bâtiments du RegBL (190142549, 190795749, 190796049) à l'intérieur du même polygone de la MO</t>
  </si>
  <si>
    <t>42: la catégorie 1020 n'est pas cohérente avec le topic Objets divers de la MO&lt;/br&gt;61: 2 polygones de la MO ont le même EGID du RegBL&lt;/br&gt;62: 6 bâtiments du RegBL (191210097, 191210098, 191210099, 191210110, 191210111, 191562971) à l'intérieur du même polygone de la MO</t>
  </si>
  <si>
    <t>42: la catégorie 1060 n'est pas cohérente avec le topic Objets divers de la MO&lt;/br&gt;62: 2 bâtiments du RegBL (190854453, 191972045) à l'intérieur du même polygone de la MO</t>
  </si>
  <si>
    <t>42: la catégorie 1060 n'est pas cohérente avec le topic Objets divers de la MO&lt;/br&gt;62: 3 bâtiments du RegBL (190232859, 190232860, 190235089) à l'intérieur du même polygone de la MO</t>
  </si>
  <si>
    <t>42: la catégorie 1060 n'est pas cohérente avec le topic Objets divers de la MO&lt;/br&gt;62: 2 bâtiments du RegBL (190246769, 191745906) à l'intérieur du même polygone de la MO</t>
  </si>
  <si>
    <t>42: la catégorie 1030 n'est pas cohérente avec le topic Objets divers de la MO&lt;/br&gt;52: l'EGID de la MO 890202ne correspond pas à l'EGID du RegBL 890200&lt;/br&gt;52: l'EGID de la MO 890202ne correspond pas à l'EGID du RegBL 890201</t>
  </si>
  <si>
    <t>42: la catégorie 1060 n'est pas cohérente avec le topic Objets divers de la MO</t>
  </si>
  <si>
    <t>42: la catégorie 1080 n'est pas cohérente avec le topic Couverture du sol de la MO</t>
  </si>
  <si>
    <t>42: la catégorie 1020 n'est pas cohérente avec le topic Objets divers de la MO</t>
  </si>
  <si>
    <t>42: la catégorie 1030 n'est pas cohérente avec le topic Objets divers de la MO</t>
  </si>
  <si>
    <t>42: la catégorie 1020 n'est pas cohérente avec le topic Objets divers de la MO&lt;/br&gt;61: 2 polygones de la MO ont le même EGID du RegBL</t>
  </si>
  <si>
    <t>42: la catégorie 1060 n'est pas cohérente avec le topic Objets divers de la MO&lt;/br&gt;61: 2 polygones de la MO ont le même EGID du RegBL</t>
  </si>
  <si>
    <t>42: la catégorie 1040 n'est pas cohérente avec le topic Objets divers de la MO</t>
  </si>
  <si>
    <t>42: la catégorie 1030 n'est pas cohérente avec le topic Objets divers de la MO&lt;/br&gt;61: 2 polygones de la MO ont le même EGID du RegBL</t>
  </si>
  <si>
    <t>42: la catégorie 1020 n'est pas cohérente avec le topic Objets divers de la MO&lt;/br&gt;52: l'EGID de la MO 190142897ne correspond pas à l'EGID du RegBL 190342009</t>
  </si>
  <si>
    <t>42: la catégorie 1040 n'est pas cohérente avec le topic Objets divers de la MO&lt;/br&gt;61: 2 polygones de la MO ont le même EGID du RegBL</t>
  </si>
  <si>
    <t>42: la catégorie 1020 n'est pas cohérente avec le topic Objets divers de la MO&lt;/br&gt;52: l'EGID de la MO 191594388ne correspond pas à l'EGID du RegBL 3175638</t>
  </si>
  <si>
    <t>42: la catégorie 1060 n'est pas cohérente avec le topic Objets divers de la MO&lt;/br&gt;52: l'EGID de la MO 9025589ne correspond pas à l'EGID du RegBL 9025590</t>
  </si>
  <si>
    <t>Seestrasse</t>
  </si>
  <si>
    <t>12541</t>
  </si>
  <si>
    <t>Einstellhalle Weger AG</t>
  </si>
  <si>
    <t>CH328025776661</t>
  </si>
  <si>
    <t>13545</t>
  </si>
  <si>
    <t>2631315.000 1129065.000</t>
  </si>
  <si>
    <t>https://map.geo.admin.ch/?zoom=13&amp;E=2631315&amp;N=1129065&amp;layers=ch.kantone.cadastralwebmap-farbe,ch.swisstopo.amtliches-strassenverzeichnis,ch.bfs.gebaeude_wohnungs_register,KML||https://tinyurl.com/yy7ya4g9/VS/6191_bdg_erw.kml</t>
  </si>
  <si>
    <t>2626397.250 1139226.709</t>
  </si>
  <si>
    <t>https://map.geo.admin.ch/?zoom=13&amp;E=2626397.25&amp;N=1139226.709&amp;layers=ch.kantone.cadastralwebmap-farbe,ch.swisstopo.amtliches-strassenverzeichnis,ch.bfs.gebaeude_wohnungs_register,KML||https://tinyurl.com/yy7ya4g9/VS/6202_bdg_erw.kml</t>
  </si>
  <si>
    <t>2626162.406 1102036.336</t>
  </si>
  <si>
    <t>https://map.geo.admin.ch/?zoom=13&amp;E=2626162.406&amp;N=1102036.336&amp;layers=ch.kantone.cadastralwebmap-farbe,ch.swisstopo.amtliches-strassenverzeichnis,ch.bfs.gebaeude_wohnungs_register,KML||https://tinyurl.com/yy7ya4g9/VS/6295_bdg_erw.kml</t>
  </si>
  <si>
    <t>42: la catégorie 1040 n'est pas cohérente avec le topic Objets divers de la MO&lt;/br&gt;62: 2 bâtiments du RegBL (191972338, 191979583) à l'intérieur du même polygone de la MO</t>
  </si>
  <si>
    <t>22124</t>
  </si>
  <si>
    <t>2605392.000 1123888.000</t>
  </si>
  <si>
    <t>https://map.geo.admin.ch/?zoom=13&amp;E=2605392&amp;N=1123888&amp;layers=ch.kantone.cadastralwebmap-farbe,ch.swisstopo.amtliches-strassenverzeichnis,ch.bfs.gebaeude_wohnungs_register,KML||https://tinyurl.com/yy7ya4g9/VS/6232_bdg_erw.kml</t>
  </si>
  <si>
    <t>2630228.330 1115540.400</t>
  </si>
  <si>
    <t>https://map.geo.admin.ch/?zoom=13&amp;E=2630228.33&amp;N=1115540.4&amp;layers=ch.kantone.cadastralwebmap-farbe,ch.swisstopo.amtliches-strassenverzeichnis,ch.bfs.gebaeude_wohnungs_register,KML||https://tinyurl.com/yy7ya4g9/VS/6285_bdg_erw.kml</t>
  </si>
  <si>
    <t>2630226.250 1115538.750</t>
  </si>
  <si>
    <t>https://map.geo.admin.ch/?zoom=13&amp;E=2630226.25&amp;N=1115538.75&amp;layers=ch.kantone.cadastralwebmap-farbe,ch.swisstopo.amtliches-strassenverzeichnis,ch.bfs.gebaeude_wohnungs_register,KML||https://tinyurl.com/yy7ya4g9/VS/6285_bdg_erw.kml</t>
  </si>
  <si>
    <t>Mobilhome Crans 12</t>
  </si>
  <si>
    <t>2577370.500 1097659.500</t>
  </si>
  <si>
    <t>https://map.geo.admin.ch/?zoom=13&amp;E=2577370.5&amp;N=1097659.5&amp;layers=ch.kantone.cadastralwebmap-farbe,ch.swisstopo.amtliches-strassenverzeichnis,ch.bfs.gebaeude_wohnungs_register,KML||https://tinyurl.com/yy7ya4g9/VS/6034_bdg_erw.kml</t>
  </si>
  <si>
    <t>2592666.000 1120554.000</t>
  </si>
  <si>
    <t>https://map.geo.admin.ch/?zoom=13&amp;E=2592666&amp;N=1120554&amp;layers=ch.kantone.cadastralwebmap-farbe,ch.swisstopo.amtliches-strassenverzeichnis,ch.bfs.gebaeude_wohnungs_register,KML||https://tinyurl.com/yy7ya4g9/VS/6266_bdg_erw.kml</t>
  </si>
  <si>
    <t>2592673.000 1120553.000</t>
  </si>
  <si>
    <t>https://map.geo.admin.ch/?zoom=13&amp;E=2592673&amp;N=1120553&amp;layers=ch.kantone.cadastralwebmap-farbe,ch.swisstopo.amtliches-strassenverzeichnis,ch.bfs.gebaeude_wohnungs_register,KML||https://tinyurl.com/yy7ya4g9/VS/6266_bdg_erw.kml</t>
  </si>
  <si>
    <t>2592680.000 1120553.000</t>
  </si>
  <si>
    <t>https://map.geo.admin.ch/?zoom=13&amp;E=2592680&amp;N=1120553&amp;layers=ch.kantone.cadastralwebmap-farbe,ch.swisstopo.amtliches-strassenverzeichnis,ch.bfs.gebaeude_wohnungs_register,KML||https://tinyurl.com/yy7ya4g9/VS/6266_bdg_erw.kml</t>
  </si>
  <si>
    <t>2592687.000 1120554.000</t>
  </si>
  <si>
    <t>https://map.geo.admin.ch/?zoom=13&amp;E=2592687&amp;N=1120554&amp;layers=ch.kantone.cadastralwebmap-farbe,ch.swisstopo.amtliches-strassenverzeichnis,ch.bfs.gebaeude_wohnungs_register,KML||https://tinyurl.com/yy7ya4g9/VS/6266_bdg_erw.kml</t>
  </si>
  <si>
    <t>2592694.000 1120556.000</t>
  </si>
  <si>
    <t>https://map.geo.admin.ch/?zoom=13&amp;E=2592694&amp;N=1120556&amp;layers=ch.kantone.cadastralwebmap-farbe,ch.swisstopo.amtliches-strassenverzeichnis,ch.bfs.gebaeude_wohnungs_register,KML||https://tinyurl.com/yy7ya4g9/VS/6266_bdg_erw.kml</t>
  </si>
  <si>
    <t>2592700.000 1120558.000</t>
  </si>
  <si>
    <t>https://map.geo.admin.ch/?zoom=13&amp;E=2592700&amp;N=1120558&amp;layers=ch.kantone.cadastralwebmap-farbe,ch.swisstopo.amtliches-strassenverzeichnis,ch.bfs.gebaeude_wohnungs_register,KML||https://tinyurl.com/yy7ya4g9/VS/6266_bdg_erw.kml</t>
  </si>
  <si>
    <t>CH581452306722</t>
  </si>
  <si>
    <t>3378</t>
  </si>
  <si>
    <t>2491</t>
  </si>
  <si>
    <t>2575907.000 1108714.000</t>
  </si>
  <si>
    <t>https://map.geo.admin.ch/?zoom=13&amp;E=2575907&amp;N=1108714&amp;layers=ch.kantone.cadastralwebmap-farbe,ch.swisstopo.amtliches-strassenverzeichnis,ch.bfs.gebaeude_wohnungs_register,KML||https://tinyurl.com/yy7ya4g9/VS/6136_bdg_erw.kml</t>
  </si>
  <si>
    <t>62: 2 bâtiments du RegBL (190604373, 190604374) à l'intérieur du même polygone de la MO</t>
  </si>
  <si>
    <t>62: 2 bâtiments du RegBL (191042930, 191042931) à l'intérieur du même polygone de la MO</t>
  </si>
  <si>
    <t>62: 4 bâtiments du RegBL (191564911, 191564912, 191564913, 191564914) à l'intérieur du même polygone de la MO</t>
  </si>
  <si>
    <t>62: 2 bâtiments du RegBL (191675079, 191700078) à l'intérieur du même polygone de la MO</t>
  </si>
  <si>
    <t>62: 2 bâtiments du RegBL (893426, 893448) à l'intérieur du même polygone de la MO</t>
  </si>
  <si>
    <t>62: 2 bâtiments du RegBL (893563, 893588) à l'intérieur du même polygone de la MO</t>
  </si>
  <si>
    <t>62: 2 bâtiments du RegBL (893576, 893596) à l'intérieur du même polygone de la MO</t>
  </si>
  <si>
    <t>62: 2 bâtiments du RegBL (893615, 893616) à l'intérieur du même polygone de la MO</t>
  </si>
  <si>
    <t>62: 3 bâtiments du RegBL (3106039, 3106040, 191090972) à l'intérieur du même polygone de la MO</t>
  </si>
  <si>
    <t>62: 2 bâtiments du RegBL (190418128, 191219037) à l'intérieur du même polygone de la MO</t>
  </si>
  <si>
    <t>41: Status 'bestehend' n'est pas cohérente avec le topic Couverture du sol projetée de la MO&lt;/br&gt;62: 2 bâtiments du RegBL (191727711, 191727712) à l'intérieur du même polygone de la MO</t>
  </si>
  <si>
    <t>41: Status 'bestehend' n'est pas cohérente avec le topic Couverture du sol projetée de la MO&lt;/br&gt;62: 3 bâtiments du RegBL (191753152, 191753198, 191874660) à l'intérieur du même polygone de la MO</t>
  </si>
  <si>
    <t>62: 3 bâtiments du RegBL (191753152, 191753198, 191874660) à l'intérieur du même polygone de la MO</t>
  </si>
  <si>
    <t>62: 2 bâtiments du RegBL (502000746, 502000747) à l'intérieur du même polygone de la MO</t>
  </si>
  <si>
    <t>62: 2 bâtiments du RegBL (190972949, 191816757) à l'intérieur du même polygone de la MO</t>
  </si>
  <si>
    <t>62: 2 bâtiments du RegBL (191816857, 191819175) à l'intérieur du même polygone de la MO</t>
  </si>
  <si>
    <t>62: 2 bâtiments du RegBL (191816861, 191817917) à l'intérieur du même polygone de la MO</t>
  </si>
  <si>
    <t>62: 2 bâtiments du RegBL (191816865, 191817915) à l'intérieur du même polygone de la MO</t>
  </si>
  <si>
    <t>62: 2 bâtiments du RegBL (191817284, 191844334) à l'intérieur du même polygone de la MO</t>
  </si>
  <si>
    <t>62: 2 bâtiments du RegBL (191818136, 191819160) à l'intérieur du même polygone de la MO</t>
  </si>
  <si>
    <t>62: 2 bâtiments du RegBL (191818199, 191819042) à l'intérieur du même polygone de la MO</t>
  </si>
  <si>
    <t>62: 2 bâtiments du RegBL (191818238, 191818239) à l'intérieur du même polygone de la MO</t>
  </si>
  <si>
    <t>62: 3 bâtiments du RegBL (191818248, 191818249, 191818250) à l'intérieur du même polygone de la MO</t>
  </si>
  <si>
    <t>62: 3 bâtiments du RegBL (191818253, 191818254, 191818256) à l'intérieur du même polygone de la MO</t>
  </si>
  <si>
    <t>62: 2 bâtiments du RegBL (191818636, 191819134) à l'intérieur du même polygone de la MO</t>
  </si>
  <si>
    <t>62: 2 bâtiments du RegBL (191820161, 191820162) à l'intérieur du même polygone de la MO</t>
  </si>
  <si>
    <t>62: 2 bâtiments du RegBL (191830754, 191830774) à l'intérieur du même polygone de la MO</t>
  </si>
  <si>
    <t>62: 2 bâtiments du RegBL (191831075, 191844348) à l'intérieur du même polygone de la MO</t>
  </si>
  <si>
    <t>62: 2 bâtiments du RegBL (911120, 911123) à l'intérieur du même polygone de la MO</t>
  </si>
  <si>
    <t>62: 2 bâtiments du RegBL (911148, 190349189) à l'intérieur du même polygone de la MO</t>
  </si>
  <si>
    <t>62: 2 bâtiments du RegBL (911170, 191446872) à l'intérieur du même polygone de la MO</t>
  </si>
  <si>
    <t>62: 2 bâtiments du RegBL (911242, 190257149) à l'intérieur du même polygone de la MO</t>
  </si>
  <si>
    <t>62: 2 bâtiments du RegBL (911268, 911269) à l'intérieur du même polygone de la MO</t>
  </si>
  <si>
    <t>62: 2 bâtiments du RegBL (911312, 911340) à l'intérieur du même polygone de la MO</t>
  </si>
  <si>
    <t>62: 2 bâtiments du RegBL (911336, 911338) à l'intérieur du même polygone de la MO</t>
  </si>
  <si>
    <t>62: 2 bâtiments du RegBL (911373, 190116746) à l'intérieur du même polygone de la MO</t>
  </si>
  <si>
    <t>62: 2 bâtiments du RegBL (3107974, 3107975) à l'intérieur du même polygone de la MO</t>
  </si>
  <si>
    <t>62: 2 bâtiments du RegBL (190788429, 190788509) à l'intérieur du même polygone de la MO</t>
  </si>
  <si>
    <t>62: 2 bâtiments du RegBL (190788530, 190788549) à l'intérieur du même polygone de la MO</t>
  </si>
  <si>
    <t>62: 2 bâtiments du RegBL (190788569, 190788589) à l'intérieur du même polygone de la MO</t>
  </si>
  <si>
    <t>62: 3 bâtiments du RegBL (190788729, 190788749, 190788789) à l'intérieur du même polygone de la MO</t>
  </si>
  <si>
    <t>62: 2 bâtiments du RegBL (190788809, 190788829) à l'intérieur du même polygone de la MO</t>
  </si>
  <si>
    <t>62: 2 bâtiments du RegBL (910898, 191955468) à l'intérieur du même polygone de la MO</t>
  </si>
  <si>
    <t>62: 2 bâtiments du RegBL (910950, 191947936) à l'intérieur du même polygone de la MO</t>
  </si>
  <si>
    <t>41: Status 'bestehend' n'est pas cohérente avec le topic Couverture du sol projetée de la MO&lt;/br&gt;62: 2 bâtiments du RegBL (191710191, 191710192) à l'intérieur du même polygone de la MO</t>
  </si>
  <si>
    <t>62: 2 bâtiments du RegBL (912568, 3165064) à l'intérieur du même polygone de la MO</t>
  </si>
  <si>
    <t>62: 2 bâtiments du RegBL (912584, 912586) à l'intérieur du même polygone de la MO</t>
  </si>
  <si>
    <t>62: 2 bâtiments du RegBL (3165010, 191852838) à l'intérieur du même polygone de la MO</t>
  </si>
  <si>
    <t>62: 2 bâtiments du RegBL (3165073, 191484472) à l'intérieur du même polygone de la MO</t>
  </si>
  <si>
    <t>62: 2 bâtiments du RegBL (190106769, 191852507) à l'intérieur du même polygone de la MO</t>
  </si>
  <si>
    <t>62: 2 bâtiments du RegBL (191848986, 191848987) à l'intérieur du même polygone de la MO</t>
  </si>
  <si>
    <t>62: 2 bâtiments du RegBL (191852523, 191852526) à l'intérieur du même polygone de la MO</t>
  </si>
  <si>
    <t>62: 2 bâtiments du RegBL (191852609, 191852610) à l'intérieur du même polygone de la MO</t>
  </si>
  <si>
    <t>62: 2 bâtiments du RegBL (191852616, 191852617) à l'intérieur du même polygone de la MO</t>
  </si>
  <si>
    <t>62: 2 bâtiments du RegBL (191852831, 191852832) à l'intérieur du même polygone de la MO</t>
  </si>
  <si>
    <t>62: 2 bâtiments du RegBL (914668, 914669) à l'intérieur du même polygone de la MO</t>
  </si>
  <si>
    <t>62: 2 bâtiments du RegBL (914672, 3108613) à l'intérieur du même polygone de la MO</t>
  </si>
  <si>
    <t>62: 2 bâtiments du RegBL (914705, 3108590) à l'intérieur du même polygone de la MO</t>
  </si>
  <si>
    <t>62: 2 bâtiments du RegBL (914709, 914710) à l'intérieur du même polygone de la MO</t>
  </si>
  <si>
    <t>62: 2 bâtiments du RegBL (914716, 3108587) à l'intérieur du même polygone de la MO</t>
  </si>
  <si>
    <t>62: 2 bâtiments du RegBL (912447, 190419991) à l'intérieur du même polygone de la MO</t>
  </si>
  <si>
    <t>62: 2 bâtiments du RegBL (912560, 190451072) à l'intérieur du même polygone de la MO</t>
  </si>
  <si>
    <t>62: 2 bâtiments du RegBL (912564, 190450453) à l'intérieur du même polygone de la MO</t>
  </si>
  <si>
    <t>62: 2 bâtiments du RegBL (912981, 190105820) à l'intérieur du même polygone de la MO</t>
  </si>
  <si>
    <t>62: 2 bâtiments du RegBL (913076, 913078) à l'intérieur du même polygone de la MO</t>
  </si>
  <si>
    <t>62: 2 bâtiments du RegBL (913094, 190168554) à l'intérieur du même polygone de la MO</t>
  </si>
  <si>
    <t>62: 2 bâtiments du RegBL (913095, 913096) à l'intérieur du même polygone de la MO</t>
  </si>
  <si>
    <t>62: 2 bâtiments du RegBL (3186111, 9014846) à l'intérieur du même polygone de la MO</t>
  </si>
  <si>
    <t>62: 2 bâtiments du RegBL (9024652, 9024655) à l'intérieur du même polygone de la MO</t>
  </si>
  <si>
    <t>62: 2 bâtiments du RegBL (101157754, 190166505) à l'intérieur du même polygone de la MO</t>
  </si>
  <si>
    <t>62: 2 bâtiments du RegBL (191365231, 191365250) à l'intérieur du même polygone de la MO</t>
  </si>
  <si>
    <t>62: 2 bâtiments du RegBL (191511432, 191598144) à l'intérieur du même polygone de la MO</t>
  </si>
  <si>
    <t>62: 2 bâtiments du RegBL (2382533, 191742201) à l'intérieur du même polygone de la MO</t>
  </si>
  <si>
    <t>62: 18 bâtiments du RegBL (190366248, 190366270, 190366289, 190366292, 190366308, 190366310, 190366388, 190366408, 190366428, 190366448, 190366449, 190366450, 190366468, 190366488, 190366489, 190366508, 190366509, 190366510) à l'intérieur du même polygone de la MO</t>
  </si>
  <si>
    <t>62: 2 bâtiments du RegBL (191495471, 191702854) à l'intérieur du même polygone de la MO</t>
  </si>
  <si>
    <t>62: 6 bâtiments du RegBL (191595454, 191595455, 191595458, 191595461, 191595462, 191595463) à l'intérieur du même polygone de la MO</t>
  </si>
  <si>
    <t>62: 15 bâtiments du RegBL (191642779, 191642780, 191642781, 191642782, 191642783, 191642784, 191642785, 191642786, 191642787, 191642788, 191642790, 191642792, 191642794, 191642795, 191642796) à l'intérieur du même polygone de la MO</t>
  </si>
  <si>
    <t>62: 2 bâtiments du RegBL (191723651, 191723734) à l'intérieur du même polygone de la MO</t>
  </si>
  <si>
    <t>62: 2 bâtiments du RegBL (191746752, 191818422) à l'intérieur du même polygone de la MO</t>
  </si>
  <si>
    <t>62: 2 bâtiments du RegBL (191974843, 191974844) à l'intérieur du même polygone de la MO</t>
  </si>
  <si>
    <t>62: 2 bâtiments du RegBL (923137, 923138) à l'intérieur du même polygone de la MO</t>
  </si>
  <si>
    <t>62: 3 bâtiments du RegBL (923362, 9038014, 190490509) à l'intérieur du même polygone de la MO</t>
  </si>
  <si>
    <t>62: 2 bâtiments du RegBL (923487, 923503) à l'intérieur du même polygone de la MO</t>
  </si>
  <si>
    <t>62: 2 bâtiments du RegBL (923496, 190105795) à l'intérieur du même polygone de la MO</t>
  </si>
  <si>
    <t>62: 2 bâtiments du RegBL (923511, 9038009) à l'intérieur du même polygone de la MO</t>
  </si>
  <si>
    <t>62: 2 bâtiments du RegBL (923551, 923552) à l'intérieur du même polygone de la MO</t>
  </si>
  <si>
    <t>62: 2 bâtiments du RegBL (923557, 923656) à l'intérieur du même polygone de la MO</t>
  </si>
  <si>
    <t>62: 2 bâtiments du RegBL (923621, 923624) à l'intérieur du même polygone de la MO</t>
  </si>
  <si>
    <t>62: 2 bâtiments du RegBL (923672, 190170978) à l'intérieur du même polygone de la MO</t>
  </si>
  <si>
    <t>62: 2 bâtiments du RegBL (923674, 923675) à l'intérieur du même polygone de la MO</t>
  </si>
  <si>
    <t>62: 2 bâtiments du RegBL (923744, 923745) à l'intérieur du même polygone de la MO</t>
  </si>
  <si>
    <t>62: 2 bâtiments du RegBL (923796, 923797) à l'intérieur du même polygone de la MO</t>
  </si>
  <si>
    <t>62: 2 bâtiments du RegBL (191597271, 191597272) à l'intérieur du même polygone de la MO</t>
  </si>
  <si>
    <t>62: 3 bâtiments du RegBL (191597354, 191597355, 191692439) à l'intérieur du même polygone de la MO</t>
  </si>
  <si>
    <t>62: 2 bâtiments du RegBL (191648671, 191774151) à l'intérieur du même polygone de la MO</t>
  </si>
  <si>
    <t>62: 2 bâtiments du RegBL (191681036, 191684052) à l'intérieur du même polygone de la MO</t>
  </si>
  <si>
    <t>62: 4 bâtiments du RegBL (932351, 932352, 932353, 932354) à l'intérieur du même polygone de la MO</t>
  </si>
  <si>
    <t>62: 2 bâtiments du RegBL (932423, 191971716) à l'intérieur du même polygone de la MO</t>
  </si>
  <si>
    <t>62: 2 bâtiments du RegBL (932448, 191661338) à l'intérieur du même polygone de la MO</t>
  </si>
  <si>
    <t>62: 2 bâtiments du RegBL (933047, 933048) à l'intérieur du même polygone de la MO</t>
  </si>
  <si>
    <t>62: 2 bâtiments du RegBL (933070, 190174528) à l'intérieur du même polygone de la MO</t>
  </si>
  <si>
    <t>62: 2 bâtiments du RegBL (3179291, 3179293) à l'intérieur du même polygone de la MO</t>
  </si>
  <si>
    <t>62: 2 bâtiments du RegBL (190021566, 191141712) à l'intérieur du même polygone de la MO</t>
  </si>
  <si>
    <t>62: 2 bâtiments du RegBL (934171, 191467890) à l'intérieur du même polygone de la MO</t>
  </si>
  <si>
    <t>62: 3 bâtiments du RegBL (3111050, 191632485, 191632488) à l'intérieur du même polygone de la MO</t>
  </si>
  <si>
    <t>62: 3 bâtiments du RegBL (935461, 935462, 935463) à l'intérieur du même polygone de la MO</t>
  </si>
  <si>
    <t>62: 2 bâtiments du RegBL (935468, 935469) à l'intérieur du même polygone de la MO</t>
  </si>
  <si>
    <t>62: 3 bâtiments du RegBL (935473, 935474, 935475) à l'intérieur du même polygone de la MO</t>
  </si>
  <si>
    <t>62: 2 bâtiments du RegBL (935497, 935498) à l'intérieur du même polygone de la MO</t>
  </si>
  <si>
    <t>62: 2 bâtiments du RegBL (935509, 935510) à l'intérieur du même polygone de la MO</t>
  </si>
  <si>
    <t>62: 2 bâtiments du RegBL (935535, 935536) à l'intérieur du même polygone de la MO</t>
  </si>
  <si>
    <t>62: 2 bâtiments du RegBL (935556, 935557) à l'intérieur du même polygone de la MO</t>
  </si>
  <si>
    <t>62: 2 bâtiments du RegBL (935563, 191976263) à l'intérieur du même polygone de la MO</t>
  </si>
  <si>
    <t>62: 2 bâtiments du RegBL (935564, 935565) à l'intérieur du même polygone de la MO</t>
  </si>
  <si>
    <t>62: 2 bâtiments du RegBL (935576, 101508603) à l'intérieur du même polygone de la MO</t>
  </si>
  <si>
    <t>62: 2 bâtiments du RegBL (190992210, 191062190) à l'intérieur du même polygone de la MO</t>
  </si>
  <si>
    <t>62: 2 bâtiments du RegBL (191106390, 191436191) à l'intérieur du même polygone de la MO</t>
  </si>
  <si>
    <t>62: 2 bâtiments du RegBL (949907, 3112487) à l'intérieur du même polygone de la MO</t>
  </si>
  <si>
    <t>62: 2 bâtiments du RegBL (950654, 3112614) à l'intérieur du même polygone de la MO</t>
  </si>
  <si>
    <t>62: 2 bâtiments du RegBL (3113376, 3113377) à l'intérieur du même polygone de la MO</t>
  </si>
  <si>
    <t>62: 4 bâtiments du RegBL (3113380, 3113381, 3113382, 3113383) à l'intérieur du même polygone de la MO</t>
  </si>
  <si>
    <t>62: 2 bâtiments du RegBL (190020621, 190020622) à l'intérieur du même polygone de la MO</t>
  </si>
  <si>
    <t>62: 2 bâtiments du RegBL (190154692, 190154745) à l'intérieur du même polygone de la MO</t>
  </si>
  <si>
    <t>62: 2 bâtiments du RegBL (190203314, 190679789) à l'intérieur du même polygone de la MO</t>
  </si>
  <si>
    <t>62: 2 bâtiments du RegBL (190203864, 191356170) à l'intérieur du même polygone de la MO</t>
  </si>
  <si>
    <t>62: 2 bâtiments du RegBL (190211932, 190211955) à l'intérieur du même polygone de la MO</t>
  </si>
  <si>
    <t>62: 2 bâtiments du RegBL (3113495, 190274928) à l'intérieur du même polygone de la MO</t>
  </si>
  <si>
    <t>62: 2 bâtiments du RegBL (190954589, 191794513) à l'intérieur du même polygone de la MO</t>
  </si>
  <si>
    <t>62: 3 bâtiments du RegBL (190980753, 190980870, 190980890) à l'intérieur du même polygone de la MO</t>
  </si>
  <si>
    <t>62: 3 bâtiments du RegBL (190980970, 190981052, 191428533) à l'intérieur du même polygone de la MO</t>
  </si>
  <si>
    <t>62: 2 bâtiments du RegBL (190981110, 190981113) à l'intérieur du même polygone de la MO</t>
  </si>
  <si>
    <t>62: 2 bâtiments du RegBL (191147911, 191147912) à l'intérieur du même polygone de la MO</t>
  </si>
  <si>
    <t>62: 2 bâtiments du RegBL (191147913, 191147914) à l'intérieur du même polygone de la MO</t>
  </si>
  <si>
    <t>62: 2 bâtiments du RegBL (191197830, 191197910) à l'intérieur du même polygone de la MO</t>
  </si>
  <si>
    <t>62: 2 bâtiments du RegBL (191201810, 191201812) à l'intérieur du même polygone de la MO</t>
  </si>
  <si>
    <t>62: 2 bâtiments du RegBL (191334190, 191336911) à l'intérieur du même polygone de la MO</t>
  </si>
  <si>
    <t>62: 9 bâtiments du RegBL (191341011, 191341031, 191341051, 191341111, 191341310, 191341350, 191341430, 191341432, 191341510) à l'intérieur du même polygone de la MO</t>
  </si>
  <si>
    <t>62: 3 bâtiments du RegBL (191345453, 191345454, 191345455) à l'intérieur du même polygone de la MO</t>
  </si>
  <si>
    <t>62: 2 bâtiments du RegBL (191347433, 191347434) à l'intérieur du même polygone de la MO</t>
  </si>
  <si>
    <t>62: 2 bâtiments du RegBL (191349130, 191349132) à l'intérieur du même polygone de la MO</t>
  </si>
  <si>
    <t>41: Status 'im Bau' n'est pas cohérente avec le topic Couverture du sol de la MO&lt;/br&gt;62: 2 bâtiments du RegBL (190203864, 191356170) à l'intérieur du même polygone de la MO</t>
  </si>
  <si>
    <t>62: 2 bâtiments du RegBL (191388551, 191388552) à l'intérieur du même polygone de la MO</t>
  </si>
  <si>
    <t>62: 3 bâtiments du RegBL (191454210, 191454211, 191454212) à l'intérieur du même polygone de la MO</t>
  </si>
  <si>
    <t>41: Status 'bestehend' n'est pas cohérente avec le topic Couverture du sol projetée de la MO&lt;/br&gt;62: 2 bâtiments du RegBL (191594271, 191594272) à l'intérieur du même polygone de la MO</t>
  </si>
  <si>
    <t>62: 2 bâtiments du RegBL (191604839, 191604841) à l'intérieur du même polygone de la MO</t>
  </si>
  <si>
    <t>62: 8 bâtiments du RegBL (191619036, 191619040, 191619041, 191619042, 191882545, 191882549, 191882592, 191882594) à l'intérieur du même polygone de la MO</t>
  </si>
  <si>
    <t>62: 3 bâtiments du RegBL (191650154, 191650155, 191650156) à l'intérieur du même polygone de la MO</t>
  </si>
  <si>
    <t>41: Status 'bestehend' n'est pas cohérente avec le topic Couverture du sol projetée de la MO&lt;/br&gt;62: 2 bâtiments du RegBL (191717751, 191717752) à l'intérieur du même polygone de la MO</t>
  </si>
  <si>
    <t>62: 5 bâtiments du RegBL (191779819, 191779871, 191779932, 191779933, 191779934) à l'intérieur du même polygone de la MO</t>
  </si>
  <si>
    <t>62: 4 bâtiments du RegBL (191780391, 191780413, 191780483, 191780498) à l'intérieur du même polygone de la MO</t>
  </si>
  <si>
    <t>62: 3 bâtiments du RegBL (191780811, 191780831, 191780851) à l'intérieur du même polygone de la MO</t>
  </si>
  <si>
    <t>62: 4 bâtiments du RegBL (191780874, 191780894, 191780911, 191780914) à l'intérieur du même polygone de la MO</t>
  </si>
  <si>
    <t>41: Status 'bestehend' n'est pas cohérente avec le topic Couverture du sol projetée de la MO&lt;/br&gt;62: 2 bâtiments du RegBL (191839355, 191839356) à l'intérieur du même polygone de la MO</t>
  </si>
  <si>
    <t>41: Status 'bestehend' n'est pas cohérente avec le topic Couverture du sol projetée de la MO&lt;/br&gt;62: 2 bâtiments du RegBL (191874815, 191874816) à l'intérieur du même polygone de la MO</t>
  </si>
  <si>
    <t>62: 2 bâtiments du RegBL (950887, 191948750) à l'intérieur du même polygone de la MO</t>
  </si>
  <si>
    <t>62: 2 bâtiments du RegBL (955719, 190203984) à l'intérieur du même polygone de la MO</t>
  </si>
  <si>
    <t>62: 2 bâtiments du RegBL (955930, 191966759) à l'intérieur du même polygone de la MO</t>
  </si>
  <si>
    <t>62: 2 bâtiments du RegBL (955931, 191839811) à l'intérieur du même polygone de la MO</t>
  </si>
  <si>
    <t>62: 2 bâtiments du RegBL (955966, 191927897) à l'intérieur du même polygone de la MO</t>
  </si>
  <si>
    <t>62: 2 bâtiments du RegBL (956122, 190208549) à l'intérieur du même polygone de la MO</t>
  </si>
  <si>
    <t>62: 2 bâtiments du RegBL (956134, 956150) à l'intérieur du même polygone de la MO</t>
  </si>
  <si>
    <t>62: 2 bâtiments du RegBL (9030283, 190972031) à l'intérieur du même polygone de la MO</t>
  </si>
  <si>
    <t>62: 6 bâtiments du RegBL (190294492, 191755380, 191755391, 191759565, 191759871, 191759872) à l'intérieur du même polygone de la MO</t>
  </si>
  <si>
    <t>62: 2 bâtiments du RegBL (190424888, 191840011) à l'intérieur du même polygone de la MO</t>
  </si>
  <si>
    <t>41: Status 'im Bau' n'est pas cohérente avec le topic Couverture du sol de la MO&lt;/br&gt;62: 6 bâtiments du RegBL (190294492, 191755380, 191755391, 191759565, 191759871, 191759872) à l'intérieur du même polygone de la MO</t>
  </si>
  <si>
    <t>62: 2 bâtiments du RegBL (191839805, 191980973) à l'intérieur du même polygone de la MO</t>
  </si>
  <si>
    <t>62: 2 bâtiments du RegBL (191839857, 191839859) à l'intérieur du même polygone de la MO</t>
  </si>
  <si>
    <t>62: 2 bâtiments du RegBL (956246, 190174847) à l'intérieur du même polygone de la MO</t>
  </si>
  <si>
    <t>62: 2 bâtiments du RegBL (956268, 190174986) à l'intérieur du même polygone de la MO</t>
  </si>
  <si>
    <t>62: 2 bâtiments du RegBL (956272, 190174851) à l'intérieur du même polygone de la MO</t>
  </si>
  <si>
    <t>62: 2 bâtiments du RegBL (956291, 3113536) à l'intérieur du même polygone de la MO</t>
  </si>
  <si>
    <t>62: 2 bâtiments du RegBL (956293, 956295) à l'intérieur du même polygone de la MO</t>
  </si>
  <si>
    <t>62: 2 bâtiments du RegBL (956297, 190174843) à l'intérieur du même polygone de la MO</t>
  </si>
  <si>
    <t>62: 2 bâtiments du RegBL (956321, 956322) à l'intérieur du même polygone de la MO</t>
  </si>
  <si>
    <t>62: 2 bâtiments du RegBL (3113534, 190174977) à l'intérieur du même polygone de la MO</t>
  </si>
  <si>
    <t>62: 2 bâtiments du RegBL (3113545, 190575868) à l'intérieur du même polygone de la MO</t>
  </si>
  <si>
    <t>62: 2 bâtiments du RegBL (9016984, 190174844) à l'intérieur du même polygone de la MO</t>
  </si>
  <si>
    <t>62: 2 bâtiments du RegBL (190174988, 190174989) à l'intérieur du même polygone de la MO</t>
  </si>
  <si>
    <t>62: 2 bâtiments du RegBL (956478, 190189335) à l'intérieur du même polygone de la MO</t>
  </si>
  <si>
    <t>62: 2 bâtiments du RegBL (956511, 956512) à l'intérieur du même polygone de la MO</t>
  </si>
  <si>
    <t>62: 2 bâtiments du RegBL (956554, 190174587) à l'intérieur du même polygone de la MO</t>
  </si>
  <si>
    <t>62: 2 bâtiments du RegBL (956568, 190189336) à l'intérieur du même polygone de la MO</t>
  </si>
  <si>
    <t>62: 2 bâtiments du RegBL (956588, 191107053) à l'intérieur du même polygone de la MO</t>
  </si>
  <si>
    <t>62: 2 bâtiments du RegBL (3113554, 191957318) à l'intérieur du même polygone de la MO</t>
  </si>
  <si>
    <t>62: 2 bâtiments du RegBL (3113559, 191668453) à l'intérieur du même polygone de la MO</t>
  </si>
  <si>
    <t>62: 2 bâtiments du RegBL (9030313, 9030314) à l'intérieur du même polygone de la MO</t>
  </si>
  <si>
    <t>41: Status 'im Bau' n'est pas cohérente avec le topic Couverture du sol de la MO&lt;/br&gt;62: 2 bâtiments du RegBL (956588, 191107053) à l'intérieur du même polygone de la MO</t>
  </si>
  <si>
    <t>62: 2 bâtiments du RegBL (958715, 958716) à l'intérieur du même polygone de la MO</t>
  </si>
  <si>
    <t>62: 2 bâtiments du RegBL (958780, 958781) à l'intérieur du même polygone de la MO</t>
  </si>
  <si>
    <t>62: 2 bâtiments du RegBL (959809, 190198763) à l'intérieur du même polygone de la MO</t>
  </si>
  <si>
    <t>62: 2 bâtiments du RegBL (959826, 190509149) à l'intérieur du même polygone de la MO</t>
  </si>
  <si>
    <t>62: 2 bâtiments du RegBL (959828, 191962130) à l'intérieur du même polygone de la MO</t>
  </si>
  <si>
    <t>62: 2 bâtiments du RegBL (959915, 191958522) à l'intérieur du même polygone de la MO</t>
  </si>
  <si>
    <t>62: 2 bâtiments du RegBL (191428393, 191428410) à l'intérieur du même polygone de la MO</t>
  </si>
  <si>
    <t>62: 2 bâtiments du RegBL (191970747, 191970749) à l'intérieur du même polygone de la MO</t>
  </si>
  <si>
    <t>62: 2 bâtiments du RegBL (191970748, 191970750) à l'intérieur du même polygone de la MO</t>
  </si>
  <si>
    <t>61: 2 polygones de la MO ont le même EGID du RegBL&lt;/br&gt;62: 2 bâtiments du RegBL (3186102, 190168131) à l'intérieur du même polygone de la MO</t>
  </si>
  <si>
    <t>61: 2 polygones de la MO ont le même EGID du RegBL&lt;/br&gt;62: 3 bâtiments du RegBL (191150732, 191150733, 191150734) à l'intérieur du même polygone de la MO</t>
  </si>
  <si>
    <t>61: 2 polygones de la MO ont le même EGID du RegBL&lt;/br&gt;62: 2 bâtiments du RegBL (191210095, 191210096) à l'intérieur du même polygone de la MO</t>
  </si>
  <si>
    <t>61: 2 polygones de la MO ont le même EGID du RegBL&lt;/br&gt;62: 6 bâtiments du RegBL (191210097, 191210098, 191210099, 191210110, 191210111, 191562971) à l'intérieur du même polygone de la MO</t>
  </si>
  <si>
    <t>61: 2 polygones de la MO ont le même EGID du RegBL&lt;/br&gt;62: 4 bâtiments du RegBL (191347414, 191347431, 191347432, 191347471) à l'intérieur du même polygone de la MO</t>
  </si>
  <si>
    <t>61: 2 polygones de la MO ont le même EGID du RegBL&lt;/br&gt;62: 3 bâtiments du RegBL (191347670, 191347671, 191347672) à l'intérieur du même polygone de la MO</t>
  </si>
  <si>
    <t>61: 2 polygones de la MO ont le même EGID du RegBL&lt;/br&gt;62: 4 bâtiments du RegBL (191354030, 191354052, 191354070, 191354071) à l'intérieur du même polygone de la MO</t>
  </si>
  <si>
    <t>61: 2 polygones de la MO ont le même EGID du RegBL&lt;/br&gt;62: 3 bâtiments du RegBL (191377012, 191377030, 191377052) à l'intérieur du même polygone de la MO</t>
  </si>
  <si>
    <t>61: 2 polygones de la MO ont le même EGID du RegBL&lt;/br&gt;62: 2 bâtiments du RegBL (191385030, 191385032) à l'intérieur du même polygone de la MO</t>
  </si>
  <si>
    <t>61: 2 polygones de la MO ont le même EGID du RegBL&lt;/br&gt;62: 3 bâtiments du RegBL (191386431, 191386432, 191458130) à l'intérieur du même polygone de la MO</t>
  </si>
  <si>
    <t>61: 2 polygones de la MO ont le même EGID du RegBL&lt;/br&gt;62: 3 bâtiments du RegBL (191407110, 191407111, 191407112) à l'intérieur du même polygone de la MO</t>
  </si>
  <si>
    <t>61: 2 polygones de la MO ont le même EGID du RegBL&lt;/br&gt;62: 2 bâtiments du RegBL (191442175, 191442191) à l'intérieur du même polygone de la MO</t>
  </si>
  <si>
    <t>61: 2 polygones de la MO ont le même EGID du RegBL&lt;/br&gt;62: 2 bâtiments du RegBL (191473875, 191473877) à l'intérieur du même polygone de la MO</t>
  </si>
  <si>
    <t>61: 2 polygones de la MO ont le même EGID du RegBL&lt;/br&gt;62: 4 bâtiments du RegBL (191595681, 191595682, 191595684, 191595685) à l'intérieur du même polygone de la MO</t>
  </si>
  <si>
    <t>61: 2 polygones de la MO ont le même EGID du RegBL&lt;/br&gt;62: 3 bâtiments du RegBL (191663080, 191663081, 191663082) à l'intérieur du même polygone de la MO</t>
  </si>
  <si>
    <t>61: 2 polygones de la MO ont le même EGID du RegBL&lt;/br&gt;62: 2 bâtiments du RegBL (191674477, 191674478) à l'intérieur du même polygone de la MO</t>
  </si>
  <si>
    <t>61: 2 polygones de la MO ont le même EGID du RegBL&lt;/br&gt;62: 3 bâtiments du RegBL (191682151, 191682152, 191682153) à l'intérieur du même polygone de la MO</t>
  </si>
  <si>
    <t>61: 2 polygones de la MO ont le même EGID du RegBL&lt;/br&gt;62: 2 bâtiments du RegBL (191684018, 191684019) à l'intérieur du même polygone de la MO</t>
  </si>
  <si>
    <t>61: 3 polygones de la MO ont le même EGID du RegBL&lt;/br&gt;62: 2 bâtiments du RegBL (191728869, 191728870) à l'intérieur du même polygone de la MO</t>
  </si>
  <si>
    <t>41: Status 'im Bau' n'est pas cohérente avec le topic Couverture du sol de la MO&lt;/br&gt;61: 2 polygones de la MO ont le même EGID du RegBL&lt;/br&gt;62: 5 bâtiments du RegBL (191780192, 191780211, 191780252, 191780253, 191780291) à l'intérieur du même polygone de la MO</t>
  </si>
  <si>
    <t>61: 2 polygones de la MO ont le même EGID du RegBL&lt;/br&gt;62: 2 bâtiments du RegBL (191796271, 191796272) à l'intérieur du même polygone de la MO</t>
  </si>
  <si>
    <t>61: 2 polygones de la MO ont le même EGID du RegBL&lt;/br&gt;62: 2 bâtiments du RegBL (191800055, 191800057) à l'intérieur du même polygone de la MO</t>
  </si>
  <si>
    <t>61: 2 polygones de la MO ont le même EGID du RegBL&lt;/br&gt;62: 2 bâtiments du RegBL (190113418, 190113423) à l'intérieur du même polygone de la MO</t>
  </si>
  <si>
    <t>12: Lié au bâtiment avec l'EGID 954421 dans la même commune&lt;/br&gt;62: 2 bâtiments du RegBL (954421, 954422) à l'intérieur du même polygone de la MO</t>
  </si>
  <si>
    <t>12: Lié au bâtiment avec l'EGID 954422 dans la même commune&lt;/br&gt;62: 2 bâtiments du RegBL (954421, 954422) à l'intérieur du même polygone de la MO</t>
  </si>
  <si>
    <t>12: Lié au bâtiment avec l'EGID 954423 dans la même commune&lt;/br&gt;62: 2 bâtiments du RegBL (954423, 3113113) à l'intérieur du même polygone de la MO</t>
  </si>
  <si>
    <t>12: Lié au bâtiment avec l'EGID 954601 dans la même commune&lt;/br&gt;62: 2 bâtiments du RegBL (954601, 954602) à l'intérieur du même polygone de la MO</t>
  </si>
  <si>
    <t>12: Lié au bâtiment avec l'EGID 954602 dans la même commune&lt;/br&gt;62: 2 bâtiments du RegBL (954601, 954602) à l'intérieur du même polygone de la MO</t>
  </si>
  <si>
    <t>12: Lié au bâtiment avec l'EGID 3113113 dans la même commune&lt;/br&gt;62: 2 bâtiments du RegBL (954423, 3113113) à l'intérieur du même polygone de la MO</t>
  </si>
  <si>
    <t>12: Lié au bâtiment avec l'EGID 190020622 dans la même commune&lt;/br&gt;62: 2 bâtiments du RegBL (190020621, 190020622) à l'intérieur du même polygone de la MO</t>
  </si>
  <si>
    <t>52: l'EGID de la MO 890202ne correspond pas à l'EGID du RegBL 890200&lt;/br&gt;62: 2 bâtiments du RegBL (890200, 890201) à l'intérieur du même polygone de la MO</t>
  </si>
  <si>
    <t>52: l'EGID de la MO 890202ne correspond pas à l'EGID du RegBL 890201&lt;/br&gt;62: 2 bâtiments du RegBL (890200, 890201) à l'intérieur du même polygone de la MO</t>
  </si>
  <si>
    <t>52: l'EGID de la MO 892587ne correspond pas à l'EGID du RegBL 191673027&lt;/br&gt;62: 2 bâtiments du RegBL (191673027, 191746399) à l'intérieur du même polygone de la MO</t>
  </si>
  <si>
    <t>52: l'EGID de la MO 892587ne correspond pas à l'EGID du RegBL 191746399&lt;/br&gt;62: 2 bâtiments du RegBL (191673027, 191746399) à l'intérieur du même polygone de la MO</t>
  </si>
  <si>
    <t>52: l'EGID de la MO 3113190ne correspond pas à l'EGID du RegBL 3113185&lt;/br&gt;62: 5 bâtiments du RegBL (3113185, 3113186, 3113187, 3113188, 3113189) à l'intérieur du même polygone de la MO</t>
  </si>
  <si>
    <t>52: l'EGID de la MO 3113190ne correspond pas à l'EGID du RegBL 3113186&lt;/br&gt;62: 5 bâtiments du RegBL (3113185, 3113186, 3113187, 3113188, 3113189) à l'intérieur du même polygone de la MO</t>
  </si>
  <si>
    <t>52: l'EGID de la MO 3113190ne correspond pas à l'EGID du RegBL 3113187&lt;/br&gt;62: 5 bâtiments du RegBL (3113185, 3113186, 3113187, 3113188, 3113189) à l'intérieur du même polygone de la MO</t>
  </si>
  <si>
    <t>52: l'EGID de la MO 3113190ne correspond pas à l'EGID du RegBL 3113188&lt;/br&gt;62: 5 bâtiments du RegBL (3113185, 3113186, 3113187, 3113188, 3113189) à l'intérieur du même polygone de la MO</t>
  </si>
  <si>
    <t>52: l'EGID de la MO 3113190ne correspond pas à l'EGID du RegBL 3113189&lt;/br&gt;62: 5 bâtiments du RegBL (3113185, 3113186, 3113187, 3113188, 3113189) à l'intérieur du même polygone de la MO</t>
  </si>
  <si>
    <t>52: l'EGID de la MO 3113495ne correspond pas à l'EGID du RegBL 954981&lt;/br&gt;62: 2 bâtiments du RegBL (3113495, 190274928) à l'intérieur du même polygone de la MO</t>
  </si>
  <si>
    <t>52: l'EGID de la MO 190373149ne correspond pas à l'EGID du RegBL 9025850&lt;/br&gt;62: 2 bâtiments du RegBL (9025850, 191956581) à l'intérieur du même polygone de la MO</t>
  </si>
  <si>
    <t>52: l'EGID de la MO 954645ne correspond pas à l'EGID du RegBL 191674479&lt;/br&gt;62: 2 bâtiments du RegBL (191674479, 191674480) à l'intérieur du même polygone de la MO</t>
  </si>
  <si>
    <t>52: l'EGID de la MO 954645ne correspond pas à l'EGID du RegBL 191674480&lt;/br&gt;62: 2 bâtiments du RegBL (191674479, 191674480) à l'intérieur du même polygone de la MO</t>
  </si>
  <si>
    <t>G12 Leichtbauhalle (Garderobe)</t>
  </si>
  <si>
    <t>3496</t>
  </si>
  <si>
    <t>2626397.250 1139226.875</t>
  </si>
  <si>
    <t>https://map.geo.admin.ch/?zoom=13&amp;E=2626397.25&amp;N=1139226.875&amp;layers=ch.kantone.cadastralwebmap-farbe,ch.swisstopo.amtliches-strassenverzeichnis,ch.bfs.gebaeude_wohnungs_register,KML||https://tinyurl.com/yy7ya4g9/VS/6202_bdg_erw.kml</t>
  </si>
  <si>
    <t>Hannigweg</t>
  </si>
  <si>
    <t>CH216691777449</t>
  </si>
  <si>
    <t>5191</t>
  </si>
  <si>
    <t>CH543052107959</t>
  </si>
  <si>
    <t>3526</t>
  </si>
  <si>
    <t>CH260652301173</t>
  </si>
  <si>
    <t>2642121.561 1129627.331</t>
  </si>
  <si>
    <t>https://map.geo.admin.ch/?zoom=13&amp;E=2642121.561&amp;N=1129627.331&amp;layers=ch.kantone.cadastralwebmap-farbe,ch.swisstopo.amtliches-strassenverzeichnis,ch.bfs.gebaeude_wohnungs_register,KML||https://tinyurl.com/yy7ya4g9/VS/6002_bdg_erw.kml</t>
  </si>
  <si>
    <t>2642303.739 1129480.723</t>
  </si>
  <si>
    <t>https://map.geo.admin.ch/?zoom=13&amp;E=2642303.739&amp;N=1129480.723&amp;layers=ch.kantone.cadastralwebmap-farbe,ch.swisstopo.amtliches-strassenverzeichnis,ch.bfs.gebaeude_wohnungs_register,KML||https://tinyurl.com/yy7ya4g9/VS/6002_bdg_erw.kml</t>
  </si>
  <si>
    <t>2642191.187 1129559.426</t>
  </si>
  <si>
    <t>https://map.geo.admin.ch/?zoom=13&amp;E=2642191.187&amp;N=1129559.426&amp;layers=ch.kantone.cadastralwebmap-farbe,ch.swisstopo.amtliches-strassenverzeichnis,ch.bfs.gebaeude_wohnungs_register,KML||https://tinyurl.com/yy7ya4g9/VS/6002_bdg_erw.kml</t>
  </si>
  <si>
    <t>2640589.091 1128804.354</t>
  </si>
  <si>
    <t>https://map.geo.admin.ch/?zoom=13&amp;E=2640589.091&amp;N=1128804.354&amp;layers=ch.kantone.cadastralwebmap-farbe,ch.swisstopo.amtliches-strassenverzeichnis,ch.bfs.gebaeude_wohnungs_register,KML||https://tinyurl.com/yy7ya4g9/VS/6002_bdg_erw.kml</t>
  </si>
  <si>
    <t>2640596.025 1128802.832</t>
  </si>
  <si>
    <t>https://map.geo.admin.ch/?zoom=13&amp;E=2640596.025&amp;N=1128802.832&amp;layers=ch.kantone.cadastralwebmap-farbe,ch.swisstopo.amtliches-strassenverzeichnis,ch.bfs.gebaeude_wohnungs_register,KML||https://tinyurl.com/yy7ya4g9/VS/6002_bdg_erw.kml</t>
  </si>
  <si>
    <t>2634129.000 1128518.000</t>
  </si>
  <si>
    <t>https://map.geo.admin.ch/?zoom=13&amp;E=2634129&amp;N=1128518&amp;layers=ch.kantone.cadastralwebmap-farbe,ch.swisstopo.amtliches-strassenverzeichnis,ch.bfs.gebaeude_wohnungs_register,KML||https://tinyurl.com/yy7ya4g9/VS/6004_bdg_erw.kml</t>
  </si>
  <si>
    <t>2635337.000 1129036.000</t>
  </si>
  <si>
    <t>https://map.geo.admin.ch/?zoom=13&amp;E=2635337&amp;N=1129036&amp;layers=ch.kantone.cadastralwebmap-farbe,ch.swisstopo.amtliches-strassenverzeichnis,ch.bfs.gebaeude_wohnungs_register,KML||https://tinyurl.com/yy7ya4g9/VS/6004_bdg_erw.kml</t>
  </si>
  <si>
    <t>2635424.000 1129576.000</t>
  </si>
  <si>
    <t>https://map.geo.admin.ch/?zoom=13&amp;E=2635424&amp;N=1129576&amp;layers=ch.kantone.cadastralwebmap-farbe,ch.swisstopo.amtliches-strassenverzeichnis,ch.bfs.gebaeude_wohnungs_register,KML||https://tinyurl.com/yy7ya4g9/VS/6004_bdg_erw.kml</t>
  </si>
  <si>
    <t>2633966.000 1128477.000</t>
  </si>
  <si>
    <t>https://map.geo.admin.ch/?zoom=13&amp;E=2633966&amp;N=1128477&amp;layers=ch.kantone.cadastralwebmap-farbe,ch.swisstopo.amtliches-strassenverzeichnis,ch.bfs.gebaeude_wohnungs_register,KML||https://tinyurl.com/yy7ya4g9/VS/6004_bdg_erw.kml</t>
  </si>
  <si>
    <t>2635287.784 1129285.755</t>
  </si>
  <si>
    <t>https://map.geo.admin.ch/?zoom=13&amp;E=2635287.784&amp;N=1129285.755&amp;layers=ch.kantone.cadastralwebmap-farbe,ch.swisstopo.amtliches-strassenverzeichnis,ch.bfs.gebaeude_wohnungs_register,KML||https://tinyurl.com/yy7ya4g9/VS/6004_bdg_erw.kml</t>
  </si>
  <si>
    <t>2642409.823 1130372.499</t>
  </si>
  <si>
    <t>https://map.geo.admin.ch/?zoom=13&amp;E=2642409.823&amp;N=1130372.499&amp;layers=ch.kantone.cadastralwebmap-farbe,ch.swisstopo.amtliches-strassenverzeichnis,ch.bfs.gebaeude_wohnungs_register,KML||https://tinyurl.com/yy7ya4g9/VS/6007_bdg_erw.kml</t>
  </si>
  <si>
    <t>2642391.000 1130325.000</t>
  </si>
  <si>
    <t>https://map.geo.admin.ch/?zoom=13&amp;E=2642391&amp;N=1130325&amp;layers=ch.kantone.cadastralwebmap-farbe,ch.swisstopo.amtliches-strassenverzeichnis,ch.bfs.gebaeude_wohnungs_register,KML||https://tinyurl.com/yy7ya4g9/VS/6007_bdg_erw.kml</t>
  </si>
  <si>
    <t>2642148.000 1130284.000</t>
  </si>
  <si>
    <t>https://map.geo.admin.ch/?zoom=13&amp;E=2642148&amp;N=1130284&amp;layers=ch.kantone.cadastralwebmap-farbe,ch.swisstopo.amtliches-strassenverzeichnis,ch.bfs.gebaeude_wohnungs_register,KML||https://tinyurl.com/yy7ya4g9/VS/6007_bdg_erw.kml</t>
  </si>
  <si>
    <t>2642340.000 1130187.000</t>
  </si>
  <si>
    <t>https://map.geo.admin.ch/?zoom=13&amp;E=2642340&amp;N=1130187&amp;layers=ch.kantone.cadastralwebmap-farbe,ch.swisstopo.amtliches-strassenverzeichnis,ch.bfs.gebaeude_wohnungs_register,KML||https://tinyurl.com/yy7ya4g9/VS/6007_bdg_erw.kml</t>
  </si>
  <si>
    <t>2642364.000 1130285.000</t>
  </si>
  <si>
    <t>https://map.geo.admin.ch/?zoom=13&amp;E=2642364&amp;N=1130285&amp;layers=ch.kantone.cadastralwebmap-farbe,ch.swisstopo.amtliches-strassenverzeichnis,ch.bfs.gebaeude_wohnungs_register,KML||https://tinyurl.com/yy7ya4g9/VS/6007_bdg_erw.kml</t>
  </si>
  <si>
    <t>2642383.061 1130176.297</t>
  </si>
  <si>
    <t>https://map.geo.admin.ch/?zoom=13&amp;E=2642383.061&amp;N=1130176.297&amp;layers=ch.kantone.cadastralwebmap-farbe,ch.swisstopo.amtliches-strassenverzeichnis,ch.bfs.gebaeude_wohnungs_register,KML||https://tinyurl.com/yy7ya4g9/VS/6007_bdg_erw.kml</t>
  </si>
  <si>
    <t>2642475.000 1130213.000</t>
  </si>
  <si>
    <t>https://map.geo.admin.ch/?zoom=13&amp;E=2642475&amp;N=1130213&amp;layers=ch.kantone.cadastralwebmap-farbe,ch.swisstopo.amtliches-strassenverzeichnis,ch.bfs.gebaeude_wohnungs_register,KML||https://tinyurl.com/yy7ya4g9/VS/6007_bdg_erw.kml</t>
  </si>
  <si>
    <t>2642485.000 1130317.000</t>
  </si>
  <si>
    <t>https://map.geo.admin.ch/?zoom=13&amp;E=2642485&amp;N=1130317&amp;layers=ch.kantone.cadastralwebmap-farbe,ch.swisstopo.amtliches-strassenverzeichnis,ch.bfs.gebaeude_wohnungs_register,KML||https://tinyurl.com/yy7ya4g9/VS/6007_bdg_erw.kml</t>
  </si>
  <si>
    <t>2642544.577 1130311.339</t>
  </si>
  <si>
    <t>https://map.geo.admin.ch/?zoom=13&amp;E=2642544.577&amp;N=1130311.339&amp;layers=ch.kantone.cadastralwebmap-farbe,ch.swisstopo.amtliches-strassenverzeichnis,ch.bfs.gebaeude_wohnungs_register,KML||https://tinyurl.com/yy7ya4g9/VS/6007_bdg_erw.kml</t>
  </si>
  <si>
    <t>2642449.000 1130347.000</t>
  </si>
  <si>
    <t>https://map.geo.admin.ch/?zoom=13&amp;E=2642449&amp;N=1130347&amp;layers=ch.kantone.cadastralwebmap-farbe,ch.swisstopo.amtliches-strassenverzeichnis,ch.bfs.gebaeude_wohnungs_register,KML||https://tinyurl.com/yy7ya4g9/VS/6007_bdg_erw.kml</t>
  </si>
  <si>
    <t>2642486.000 1130363.000</t>
  </si>
  <si>
    <t>https://map.geo.admin.ch/?zoom=13&amp;E=2642486&amp;N=1130363&amp;layers=ch.kantone.cadastralwebmap-farbe,ch.swisstopo.amtliches-strassenverzeichnis,ch.bfs.gebaeude_wohnungs_register,KML||https://tinyurl.com/yy7ya4g9/VS/6007_bdg_erw.kml</t>
  </si>
  <si>
    <t>2642519.000 1130377.000</t>
  </si>
  <si>
    <t>https://map.geo.admin.ch/?zoom=13&amp;E=2642519&amp;N=1130377&amp;layers=ch.kantone.cadastralwebmap-farbe,ch.swisstopo.amtliches-strassenverzeichnis,ch.bfs.gebaeude_wohnungs_register,KML||https://tinyurl.com/yy7ya4g9/VS/6007_bdg_erw.kml</t>
  </si>
  <si>
    <t>2642546.000 1130373.000</t>
  </si>
  <si>
    <t>https://map.geo.admin.ch/?zoom=13&amp;E=2642546&amp;N=1130373&amp;layers=ch.kantone.cadastralwebmap-farbe,ch.swisstopo.amtliches-strassenverzeichnis,ch.bfs.gebaeude_wohnungs_register,KML||https://tinyurl.com/yy7ya4g9/VS/6007_bdg_erw.kml</t>
  </si>
  <si>
    <t>2642711.000 1130454.000</t>
  </si>
  <si>
    <t>https://map.geo.admin.ch/?zoom=13&amp;E=2642711&amp;N=1130454&amp;layers=ch.kantone.cadastralwebmap-farbe,ch.swisstopo.amtliches-strassenverzeichnis,ch.bfs.gebaeude_wohnungs_register,KML||https://tinyurl.com/yy7ya4g9/VS/6007_bdg_erw.kml</t>
  </si>
  <si>
    <t>2642714.000 1130433.000</t>
  </si>
  <si>
    <t>https://map.geo.admin.ch/?zoom=13&amp;E=2642714&amp;N=1130433&amp;layers=ch.kantone.cadastralwebmap-farbe,ch.swisstopo.amtliches-strassenverzeichnis,ch.bfs.gebaeude_wohnungs_register,KML||https://tinyurl.com/yy7ya4g9/VS/6007_bdg_erw.kml</t>
  </si>
  <si>
    <t>2642639.000 1130476.000</t>
  </si>
  <si>
    <t>https://map.geo.admin.ch/?zoom=13&amp;E=2642639&amp;N=1130476&amp;layers=ch.kantone.cadastralwebmap-farbe,ch.swisstopo.amtliches-strassenverzeichnis,ch.bfs.gebaeude_wohnungs_register,KML||https://tinyurl.com/yy7ya4g9/VS/6007_bdg_erw.kml</t>
  </si>
  <si>
    <t>2642924.071 1130632.577</t>
  </si>
  <si>
    <t>https://map.geo.admin.ch/?zoom=13&amp;E=2642924.071&amp;N=1130632.577&amp;layers=ch.kantone.cadastralwebmap-farbe,ch.swisstopo.amtliches-strassenverzeichnis,ch.bfs.gebaeude_wohnungs_register,KML||https://tinyurl.com/yy7ya4g9/VS/6007_bdg_erw.kml</t>
  </si>
  <si>
    <t>2642875.000 1130657.000</t>
  </si>
  <si>
    <t>https://map.geo.admin.ch/?zoom=13&amp;E=2642875&amp;N=1130657&amp;layers=ch.kantone.cadastralwebmap-farbe,ch.swisstopo.amtliches-strassenverzeichnis,ch.bfs.gebaeude_wohnungs_register,KML||https://tinyurl.com/yy7ya4g9/VS/6007_bdg_erw.kml</t>
  </si>
  <si>
    <t>2643114.000 1130451.000</t>
  </si>
  <si>
    <t>https://map.geo.admin.ch/?zoom=13&amp;E=2643114&amp;N=1130451&amp;layers=ch.kantone.cadastralwebmap-farbe,ch.swisstopo.amtliches-strassenverzeichnis,ch.bfs.gebaeude_wohnungs_register,KML||https://tinyurl.com/yy7ya4g9/VS/6007_bdg_erw.kml</t>
  </si>
  <si>
    <t>2642990.000 1130534.000</t>
  </si>
  <si>
    <t>https://map.geo.admin.ch/?zoom=13&amp;E=2642990&amp;N=1130534&amp;layers=ch.kantone.cadastralwebmap-farbe,ch.swisstopo.amtliches-strassenverzeichnis,ch.bfs.gebaeude_wohnungs_register,KML||https://tinyurl.com/yy7ya4g9/VS/6007_bdg_erw.kml</t>
  </si>
  <si>
    <t>https://map.geo.admin.ch/?zoom=13&amp;E=2643185.808&amp;N=1130607.722&amp;layers=ch.kantone.cadastralwebmap-farbe,ch.swisstopo.amtliches-strassenverzeichnis,ch.bfs.gebaeude_wohnungs_register,KML||https://tinyurl.com/yy7ya4g9/VS/6007_bdg_erw.kml</t>
  </si>
  <si>
    <t>2642773.000 1130341.000</t>
  </si>
  <si>
    <t>https://map.geo.admin.ch/?zoom=13&amp;E=2642773&amp;N=1130341&amp;layers=ch.kantone.cadastralwebmap-farbe,ch.swisstopo.amtliches-strassenverzeichnis,ch.bfs.gebaeude_wohnungs_register,KML||https://tinyurl.com/yy7ya4g9/VS/6007_bdg_erw.kml</t>
  </si>
  <si>
    <t>2643218.000 1130502.000</t>
  </si>
  <si>
    <t>https://map.geo.admin.ch/?zoom=13&amp;E=2643218&amp;N=1130502&amp;layers=ch.kantone.cadastralwebmap-farbe,ch.swisstopo.amtliches-strassenverzeichnis,ch.bfs.gebaeude_wohnungs_register,KML||https://tinyurl.com/yy7ya4g9/VS/6007_bdg_erw.kml</t>
  </si>
  <si>
    <t>2643190.000 1130599.000</t>
  </si>
  <si>
    <t>https://map.geo.admin.ch/?zoom=13&amp;E=2643190&amp;N=1130599&amp;layers=ch.kantone.cadastralwebmap-farbe,ch.swisstopo.amtliches-strassenverzeichnis,ch.bfs.gebaeude_wohnungs_register,KML||https://tinyurl.com/yy7ya4g9/VS/6007_bdg_erw.kml</t>
  </si>
  <si>
    <t>2636696.000 1129761.000</t>
  </si>
  <si>
    <t>https://map.geo.admin.ch/?zoom=13&amp;E=2636696&amp;N=1129761&amp;layers=ch.kantone.cadastralwebmap-farbe,ch.swisstopo.amtliches-strassenverzeichnis,ch.bfs.gebaeude_wohnungs_register,KML||https://tinyurl.com/yy7ya4g9/VS/6007_bdg_erw.kml</t>
  </si>
  <si>
    <t>2642211.822 1130162.738</t>
  </si>
  <si>
    <t>https://map.geo.admin.ch/?zoom=13&amp;E=2642211.822&amp;N=1130162.738&amp;layers=ch.kantone.cadastralwebmap-farbe,ch.swisstopo.amtliches-strassenverzeichnis,ch.bfs.gebaeude_wohnungs_register,KML||https://tinyurl.com/yy7ya4g9/VS/6007_bdg_erw.kml</t>
  </si>
  <si>
    <t>2643163.000 1130564.000</t>
  </si>
  <si>
    <t>https://map.geo.admin.ch/?zoom=13&amp;E=2643163&amp;N=1130564&amp;layers=ch.kantone.cadastralwebmap-farbe,ch.swisstopo.amtliches-strassenverzeichnis,ch.bfs.gebaeude_wohnungs_register,KML||https://tinyurl.com/yy7ya4g9/VS/6007_bdg_erw.kml</t>
  </si>
  <si>
    <t>https://map.geo.admin.ch/?zoom=13&amp;E=2642742.248&amp;N=1130590.924&amp;layers=ch.kantone.cadastralwebmap-farbe,ch.swisstopo.amtliches-strassenverzeichnis,ch.bfs.gebaeude_wohnungs_register,KML||https://tinyurl.com/yy7ya4g9/VS/6007_bdg_erw.kml</t>
  </si>
  <si>
    <t>2642729.800 1130586.400</t>
  </si>
  <si>
    <t>https://map.geo.admin.ch/?zoom=13&amp;E=2642729.8&amp;N=1130586.4&amp;layers=ch.kantone.cadastralwebmap-farbe,ch.swisstopo.amtliches-strassenverzeichnis,ch.bfs.gebaeude_wohnungs_register,KML||https://tinyurl.com/yy7ya4g9/VS/6007_bdg_erw.kml</t>
  </si>
  <si>
    <t>2642633.079 1130424.356</t>
  </si>
  <si>
    <t>https://map.geo.admin.ch/?zoom=13&amp;E=2642633.079&amp;N=1130424.356&amp;layers=ch.kantone.cadastralwebmap-farbe,ch.swisstopo.amtliches-strassenverzeichnis,ch.bfs.gebaeude_wohnungs_register,KML||https://tinyurl.com/yy7ya4g9/VS/6007_bdg_erw.kml</t>
  </si>
  <si>
    <t>2642646.829 1130435.742</t>
  </si>
  <si>
    <t>https://map.geo.admin.ch/?zoom=13&amp;E=2642646.829&amp;N=1130435.742&amp;layers=ch.kantone.cadastralwebmap-farbe,ch.swisstopo.amtliches-strassenverzeichnis,ch.bfs.gebaeude_wohnungs_register,KML||https://tinyurl.com/yy7ya4g9/VS/6007_bdg_erw.kml</t>
  </si>
  <si>
    <t>2642647.216 1130398.851</t>
  </si>
  <si>
    <t>https://map.geo.admin.ch/?zoom=13&amp;E=2642647.216&amp;N=1130398.851&amp;layers=ch.kantone.cadastralwebmap-farbe,ch.swisstopo.amtliches-strassenverzeichnis,ch.bfs.gebaeude_wohnungs_register,KML||https://tinyurl.com/yy7ya4g9/VS/6007_bdg_erw.kml</t>
  </si>
  <si>
    <t>2642639.994 1130369.046</t>
  </si>
  <si>
    <t>https://map.geo.admin.ch/?zoom=13&amp;E=2642639.994&amp;N=1130369.046&amp;layers=ch.kantone.cadastralwebmap-farbe,ch.swisstopo.amtliches-strassenverzeichnis,ch.bfs.gebaeude_wohnungs_register,KML||https://tinyurl.com/yy7ya4g9/VS/6007_bdg_erw.kml</t>
  </si>
  <si>
    <t>2642666.887 1130440.535</t>
  </si>
  <si>
    <t>https://map.geo.admin.ch/?zoom=13&amp;E=2642666.887&amp;N=1130440.535&amp;layers=ch.kantone.cadastralwebmap-farbe,ch.swisstopo.amtliches-strassenverzeichnis,ch.bfs.gebaeude_wohnungs_register,KML||https://tinyurl.com/yy7ya4g9/VS/6007_bdg_erw.kml</t>
  </si>
  <si>
    <t>2643209.992 1130551.753</t>
  </si>
  <si>
    <t>https://map.geo.admin.ch/?zoom=13&amp;E=2643209.992&amp;N=1130551.753&amp;layers=ch.kantone.cadastralwebmap-farbe,ch.swisstopo.amtliches-strassenverzeichnis,ch.bfs.gebaeude_wohnungs_register,KML||https://tinyurl.com/yy7ya4g9/VS/6007_bdg_erw.kml</t>
  </si>
  <si>
    <t>2642500.820 1130236.740</t>
  </si>
  <si>
    <t>https://map.geo.admin.ch/?zoom=13&amp;E=2642500.82&amp;N=1130236.74&amp;layers=ch.kantone.cadastralwebmap-farbe,ch.swisstopo.amtliches-strassenverzeichnis,ch.bfs.gebaeude_wohnungs_register,KML||https://tinyurl.com/yy7ya4g9/VS/6007_bdg_erw.kml</t>
  </si>
  <si>
    <t>https://map.geo.admin.ch/?zoom=13&amp;E=2646918.892&amp;N=1116874.588&amp;layers=ch.kantone.cadastralwebmap-farbe,ch.swisstopo.amtliches-strassenverzeichnis,ch.bfs.gebaeude_wohnungs_register,KML||https://tinyurl.com/yy7ya4g9/VS/6009_bdg_erw.kml</t>
  </si>
  <si>
    <t>2646918.000 1116876.000</t>
  </si>
  <si>
    <t>https://map.geo.admin.ch/?zoom=13&amp;E=2646918&amp;N=1116876&amp;layers=ch.kantone.cadastralwebmap-farbe,ch.swisstopo.amtliches-strassenverzeichnis,ch.bfs.gebaeude_wohnungs_register,KML||https://tinyurl.com/yy7ya4g9/VS/6009_bdg_erw.kml</t>
  </si>
  <si>
    <t>2581800.612 1117671.059</t>
  </si>
  <si>
    <t>2590347.085 1117153.709</t>
  </si>
  <si>
    <t>https://map.geo.admin.ch/?zoom=13&amp;E=2590347.085&amp;N=1117153.709&amp;layers=ch.kantone.cadastralwebmap-farbe,ch.swisstopo.amtliches-strassenverzeichnis,ch.bfs.gebaeude_wohnungs_register,KML||https://tinyurl.com/yy7ya4g9/VS/6024_bdg_erw.kml</t>
  </si>
  <si>
    <t>2588728.546 1115031.882</t>
  </si>
  <si>
    <t>https://map.geo.admin.ch/?zoom=13&amp;E=2588728.546&amp;N=1115031.882&amp;layers=ch.kantone.cadastralwebmap-farbe,ch.swisstopo.amtliches-strassenverzeichnis,ch.bfs.gebaeude_wohnungs_register,KML||https://tinyurl.com/yy7ya4g9/VS/6024_bdg_erw.kml</t>
  </si>
  <si>
    <t>2590752.000 1113793.000</t>
  </si>
  <si>
    <t>https://map.geo.admin.ch/?zoom=13&amp;E=2590752&amp;N=1113793&amp;layers=ch.kantone.cadastralwebmap-farbe,ch.swisstopo.amtliches-strassenverzeichnis,ch.bfs.gebaeude_wohnungs_register,KML||https://tinyurl.com/yy7ya4g9/VS/6024_bdg_erw.kml</t>
  </si>
  <si>
    <t>2588640.655 1114387.670</t>
  </si>
  <si>
    <t>https://map.geo.admin.ch/?zoom=13&amp;E=2588640.655&amp;N=1114387.67&amp;layers=ch.kantone.cadastralwebmap-farbe,ch.swisstopo.amtliches-strassenverzeichnis,ch.bfs.gebaeude_wohnungs_register,KML||https://tinyurl.com/yy7ya4g9/VS/6024_bdg_erw.kml</t>
  </si>
  <si>
    <t>2587740.000 1114172.000</t>
  </si>
  <si>
    <t>https://map.geo.admin.ch/?zoom=13&amp;E=2587740&amp;N=1114172&amp;layers=ch.kantone.cadastralwebmap-farbe,ch.swisstopo.amtliches-strassenverzeichnis,ch.bfs.gebaeude_wohnungs_register,KML||https://tinyurl.com/yy7ya4g9/VS/6024_bdg_erw.kml</t>
  </si>
  <si>
    <t>2587955.000 1114184.000</t>
  </si>
  <si>
    <t>https://map.geo.admin.ch/?zoom=13&amp;E=2587955&amp;N=1114184&amp;layers=ch.kantone.cadastralwebmap-farbe,ch.swisstopo.amtliches-strassenverzeichnis,ch.bfs.gebaeude_wohnungs_register,KML||https://tinyurl.com/yy7ya4g9/VS/6024_bdg_erw.kml</t>
  </si>
  <si>
    <t>2587984.963 1114190.459</t>
  </si>
  <si>
    <t>https://map.geo.admin.ch/?zoom=13&amp;E=2587984.963&amp;N=1114190.459&amp;layers=ch.kantone.cadastralwebmap-farbe,ch.swisstopo.amtliches-strassenverzeichnis,ch.bfs.gebaeude_wohnungs_register,KML||https://tinyurl.com/yy7ya4g9/VS/6024_bdg_erw.kml</t>
  </si>
  <si>
    <t>2587949.905 1114199.981</t>
  </si>
  <si>
    <t>https://map.geo.admin.ch/?zoom=13&amp;E=2587949.905&amp;N=1114199.981&amp;layers=ch.kantone.cadastralwebmap-farbe,ch.swisstopo.amtliches-strassenverzeichnis,ch.bfs.gebaeude_wohnungs_register,KML||https://tinyurl.com/yy7ya4g9/VS/6024_bdg_erw.kml</t>
  </si>
  <si>
    <t>2587993.000 1114209.000</t>
  </si>
  <si>
    <t>https://map.geo.admin.ch/?zoom=13&amp;E=2587993&amp;N=1114209&amp;layers=ch.kantone.cadastralwebmap-farbe,ch.swisstopo.amtliches-strassenverzeichnis,ch.bfs.gebaeude_wohnungs_register,KML||https://tinyurl.com/yy7ya4g9/VS/6024_bdg_erw.kml</t>
  </si>
  <si>
    <t>2587968.583 1114217.958</t>
  </si>
  <si>
    <t>https://map.geo.admin.ch/?zoom=13&amp;E=2587968.583&amp;N=1114217.958&amp;layers=ch.kantone.cadastralwebmap-farbe,ch.swisstopo.amtliches-strassenverzeichnis,ch.bfs.gebaeude_wohnungs_register,KML||https://tinyurl.com/yy7ya4g9/VS/6024_bdg_erw.kml</t>
  </si>
  <si>
    <t>2587990.000 1114229.000</t>
  </si>
  <si>
    <t>https://map.geo.admin.ch/?zoom=13&amp;E=2587990&amp;N=1114229&amp;layers=ch.kantone.cadastralwebmap-farbe,ch.swisstopo.amtliches-strassenverzeichnis,ch.bfs.gebaeude_wohnungs_register,KML||https://tinyurl.com/yy7ya4g9/VS/6024_bdg_erw.kml</t>
  </si>
  <si>
    <t>2589229.000 1114265.000</t>
  </si>
  <si>
    <t>https://map.geo.admin.ch/?zoom=13&amp;E=2589229&amp;N=1114265&amp;layers=ch.kantone.cadastralwebmap-farbe,ch.swisstopo.amtliches-strassenverzeichnis,ch.bfs.gebaeude_wohnungs_register,KML||https://tinyurl.com/yy7ya4g9/VS/6024_bdg_erw.kml</t>
  </si>
  <si>
    <t>2589213.000 1114264.000</t>
  </si>
  <si>
    <t>https://map.geo.admin.ch/?zoom=13&amp;E=2589213&amp;N=1114264&amp;layers=ch.kantone.cadastralwebmap-farbe,ch.swisstopo.amtliches-strassenverzeichnis,ch.bfs.gebaeude_wohnungs_register,KML||https://tinyurl.com/yy7ya4g9/VS/6024_bdg_erw.kml</t>
  </si>
  <si>
    <t>2587676.000 1114144.000</t>
  </si>
  <si>
    <t>https://map.geo.admin.ch/?zoom=13&amp;E=2587676&amp;N=1114144&amp;layers=ch.kantone.cadastralwebmap-farbe,ch.swisstopo.amtliches-strassenverzeichnis,ch.bfs.gebaeude_wohnungs_register,KML||https://tinyurl.com/yy7ya4g9/VS/6024_bdg_erw.kml</t>
  </si>
  <si>
    <t>2590294.000 1112262.000</t>
  </si>
  <si>
    <t>https://map.geo.admin.ch/?zoom=13&amp;E=2590294&amp;N=1112262&amp;layers=ch.kantone.cadastralwebmap-farbe,ch.swisstopo.amtliches-strassenverzeichnis,ch.bfs.gebaeude_wohnungs_register,KML||https://tinyurl.com/yy7ya4g9/VS/6024_bdg_erw.kml</t>
  </si>
  <si>
    <t>2589137.000 1115121.000</t>
  </si>
  <si>
    <t>https://map.geo.admin.ch/?zoom=13&amp;E=2589137&amp;N=1115121&amp;layers=ch.kantone.cadastralwebmap-farbe,ch.swisstopo.amtliches-strassenverzeichnis,ch.bfs.gebaeude_wohnungs_register,KML||https://tinyurl.com/yy7ya4g9/VS/6024_bdg_erw.kml</t>
  </si>
  <si>
    <t>2588537.318 1114383.137</t>
  </si>
  <si>
    <t>https://map.geo.admin.ch/?zoom=13&amp;E=2588537.318&amp;N=1114383.137&amp;layers=ch.kantone.cadastralwebmap-farbe,ch.swisstopo.amtliches-strassenverzeichnis,ch.bfs.gebaeude_wohnungs_register,KML||https://tinyurl.com/yy7ya4g9/VS/6024_bdg_erw.kml</t>
  </si>
  <si>
    <t>2588493.319 1114373.121</t>
  </si>
  <si>
    <t>https://map.geo.admin.ch/?zoom=13&amp;E=2588493.319&amp;N=1114373.121&amp;layers=ch.kantone.cadastralwebmap-farbe,ch.swisstopo.amtliches-strassenverzeichnis,ch.bfs.gebaeude_wohnungs_register,KML||https://tinyurl.com/yy7ya4g9/VS/6024_bdg_erw.kml</t>
  </si>
  <si>
    <t>2590864.373 1110659.070</t>
  </si>
  <si>
    <t>https://map.geo.admin.ch/?zoom=13&amp;E=2590864.373&amp;N=1110659.07&amp;layers=ch.kantone.cadastralwebmap-farbe,ch.swisstopo.amtliches-strassenverzeichnis,ch.bfs.gebaeude_wohnungs_register,KML||https://tinyurl.com/yy7ya4g9/VS/6024_bdg_erw.kml</t>
  </si>
  <si>
    <t>2589200.000 1114259.000</t>
  </si>
  <si>
    <t>https://map.geo.admin.ch/?zoom=13&amp;E=2589200&amp;N=1114259&amp;layers=ch.kantone.cadastralwebmap-farbe,ch.swisstopo.amtliches-strassenverzeichnis,ch.bfs.gebaeude_wohnungs_register,KML||https://tinyurl.com/yy7ya4g9/VS/6024_bdg_erw.kml</t>
  </si>
  <si>
    <t>2587718.000 1114158.000</t>
  </si>
  <si>
    <t>https://map.geo.admin.ch/?zoom=13&amp;E=2587718&amp;N=1114158&amp;layers=ch.kantone.cadastralwebmap-farbe,ch.swisstopo.amtliches-strassenverzeichnis,ch.bfs.gebaeude_wohnungs_register,KML||https://tinyurl.com/yy7ya4g9/VS/6024_bdg_erw.kml</t>
  </si>
  <si>
    <t>2587912.000 1113713.000</t>
  </si>
  <si>
    <t>https://map.geo.admin.ch/?zoom=13&amp;E=2587912&amp;N=1113713&amp;layers=ch.kantone.cadastralwebmap-farbe,ch.swisstopo.amtliches-strassenverzeichnis,ch.bfs.gebaeude_wohnungs_register,KML||https://tinyurl.com/yy7ya4g9/VS/6024_bdg_erw.kml</t>
  </si>
  <si>
    <t>2589804.265 1114966.585</t>
  </si>
  <si>
    <t>https://map.geo.admin.ch/?zoom=13&amp;E=2589804.265&amp;N=1114966.585&amp;layers=ch.kantone.cadastralwebmap-farbe,ch.swisstopo.amtliches-strassenverzeichnis,ch.bfs.gebaeude_wohnungs_register,KML||https://tinyurl.com/yy7ya4g9/VS/6024_bdg_erw.kml</t>
  </si>
  <si>
    <t>2590256.642 1117513.390</t>
  </si>
  <si>
    <t>https://map.geo.admin.ch/?zoom=13&amp;E=2590256.642&amp;N=1117513.39&amp;layers=ch.kantone.cadastralwebmap-farbe,ch.swisstopo.amtliches-strassenverzeichnis,ch.bfs.gebaeude_wohnungs_register,KML||https://tinyurl.com/yy7ya4g9/VS/6024_bdg_erw.kml</t>
  </si>
  <si>
    <t>2586947.000 1115132.000</t>
  </si>
  <si>
    <t>https://map.geo.admin.ch/?zoom=13&amp;E=2586947&amp;N=1115132&amp;layers=ch.kantone.cadastralwebmap-farbe,ch.swisstopo.amtliches-strassenverzeichnis,ch.bfs.gebaeude_wohnungs_register,KML||https://tinyurl.com/yy7ya4g9/VS/6024_bdg_erw.kml</t>
  </si>
  <si>
    <t>2589890.299 1117099.554</t>
  </si>
  <si>
    <t>https://map.geo.admin.ch/?zoom=13&amp;E=2589890.299&amp;N=1117099.554&amp;layers=ch.kantone.cadastralwebmap-farbe,ch.swisstopo.amtliches-strassenverzeichnis,ch.bfs.gebaeude_wohnungs_register,KML||https://tinyurl.com/yy7ya4g9/VS/6024_bdg_erw.kml</t>
  </si>
  <si>
    <t>2590782.000 1113838.000</t>
  </si>
  <si>
    <t>https://map.geo.admin.ch/?zoom=13&amp;E=2590782&amp;N=1113838&amp;layers=ch.kantone.cadastralwebmap-farbe,ch.swisstopo.amtliches-strassenverzeichnis,ch.bfs.gebaeude_wohnungs_register,KML||https://tinyurl.com/yy7ya4g9/VS/6024_bdg_erw.kml</t>
  </si>
  <si>
    <t>2590490.000 1117308.000</t>
  </si>
  <si>
    <t>https://map.geo.admin.ch/?zoom=13&amp;E=2590490&amp;N=1117308&amp;layers=ch.kantone.cadastralwebmap-farbe,ch.swisstopo.amtliches-strassenverzeichnis,ch.bfs.gebaeude_wohnungs_register,KML||https://tinyurl.com/yy7ya4g9/VS/6024_bdg_erw.kml</t>
  </si>
  <si>
    <t>2576716.155 1096915.267</t>
  </si>
  <si>
    <t>https://map.geo.admin.ch/?zoom=13&amp;E=2576716.155&amp;N=1096915.267&amp;layers=ch.kantone.cadastralwebmap-farbe,ch.swisstopo.amtliches-strassenverzeichnis,ch.bfs.gebaeude_wohnungs_register,KML||https://tinyurl.com/yy7ya4g9/VS/6034_bdg_erw.kml</t>
  </si>
  <si>
    <t>2577400.639 1098044.041</t>
  </si>
  <si>
    <t>https://map.geo.admin.ch/?zoom=13&amp;E=2577400.639&amp;N=1098044.041&amp;layers=ch.kantone.cadastralwebmap-farbe,ch.swisstopo.amtliches-strassenverzeichnis,ch.bfs.gebaeude_wohnungs_register,KML||https://tinyurl.com/yy7ya4g9/VS/6034_bdg_erw.kml</t>
  </si>
  <si>
    <t>2577396.610 1098067.965</t>
  </si>
  <si>
    <t>https://map.geo.admin.ch/?zoom=13&amp;E=2577396.61&amp;N=1098067.965&amp;layers=ch.kantone.cadastralwebmap-farbe,ch.swisstopo.amtliches-strassenverzeichnis,ch.bfs.gebaeude_wohnungs_register,KML||https://tinyurl.com/yy7ya4g9/VS/6034_bdg_erw.kml</t>
  </si>
  <si>
    <t>2577311.030 1097936.211</t>
  </si>
  <si>
    <t>https://map.geo.admin.ch/?zoom=13&amp;E=2577311.03&amp;N=1097936.211&amp;layers=ch.kantone.cadastralwebmap-farbe,ch.swisstopo.amtliches-strassenverzeichnis,ch.bfs.gebaeude_wohnungs_register,KML||https://tinyurl.com/yy7ya4g9/VS/6034_bdg_erw.kml</t>
  </si>
  <si>
    <t>2577326.290 1097900.150</t>
  </si>
  <si>
    <t>https://map.geo.admin.ch/?zoom=13&amp;E=2577326.29&amp;N=1097900.15&amp;layers=ch.kantone.cadastralwebmap-farbe,ch.swisstopo.amtliches-strassenverzeichnis,ch.bfs.gebaeude_wohnungs_register,KML||https://tinyurl.com/yy7ya4g9/VS/6034_bdg_erw.kml</t>
  </si>
  <si>
    <t>2577324.217 1097977.668</t>
  </si>
  <si>
    <t>https://map.geo.admin.ch/?zoom=13&amp;E=2577324.217&amp;N=1097977.668&amp;layers=ch.kantone.cadastralwebmap-farbe,ch.swisstopo.amtliches-strassenverzeichnis,ch.bfs.gebaeude_wohnungs_register,KML||https://tinyurl.com/yy7ya4g9/VS/6034_bdg_erw.kml</t>
  </si>
  <si>
    <t>2577376.188 1097759.827</t>
  </si>
  <si>
    <t>https://map.geo.admin.ch/?zoom=13&amp;E=2577376.188&amp;N=1097759.827&amp;layers=ch.kantone.cadastralwebmap-farbe,ch.swisstopo.amtliches-strassenverzeichnis,ch.bfs.gebaeude_wohnungs_register,KML||https://tinyurl.com/yy7ya4g9/VS/6034_bdg_erw.kml</t>
  </si>
  <si>
    <t>2577368.000 1097658.000</t>
  </si>
  <si>
    <t>https://map.geo.admin.ch/?zoom=13&amp;E=2577368&amp;N=1097658&amp;layers=ch.kantone.cadastralwebmap-farbe,ch.swisstopo.amtliches-strassenverzeichnis,ch.bfs.gebaeude_wohnungs_register,KML||https://tinyurl.com/yy7ya4g9/VS/6034_bdg_erw.kml</t>
  </si>
  <si>
    <t>2577349.891 1097402.325</t>
  </si>
  <si>
    <t>https://map.geo.admin.ch/?zoom=13&amp;E=2577349.891&amp;N=1097402.325&amp;layers=ch.kantone.cadastralwebmap-farbe,ch.swisstopo.amtliches-strassenverzeichnis,ch.bfs.gebaeude_wohnungs_register,KML||https://tinyurl.com/yy7ya4g9/VS/6034_bdg_erw.kml</t>
  </si>
  <si>
    <t>2577341.351 1097342.959</t>
  </si>
  <si>
    <t>https://map.geo.admin.ch/?zoom=13&amp;E=2577341.351&amp;N=1097342.959&amp;layers=ch.kantone.cadastralwebmap-farbe,ch.swisstopo.amtliches-strassenverzeichnis,ch.bfs.gebaeude_wohnungs_register,KML||https://tinyurl.com/yy7ya4g9/VS/6034_bdg_erw.kml</t>
  </si>
  <si>
    <t>2577394.796 1097145.717</t>
  </si>
  <si>
    <t>https://map.geo.admin.ch/?zoom=13&amp;E=2577394.796&amp;N=1097145.717&amp;layers=ch.kantone.cadastralwebmap-farbe,ch.swisstopo.amtliches-strassenverzeichnis,ch.bfs.gebaeude_wohnungs_register,KML||https://tinyurl.com/yy7ya4g9/VS/6034_bdg_erw.kml</t>
  </si>
  <si>
    <t>2577240.270 1097550.209</t>
  </si>
  <si>
    <t>https://map.geo.admin.ch/?zoom=13&amp;E=2577240.27&amp;N=1097550.209&amp;layers=ch.kantone.cadastralwebmap-farbe,ch.swisstopo.amtliches-strassenverzeichnis,ch.bfs.gebaeude_wohnungs_register,KML||https://tinyurl.com/yy7ya4g9/VS/6034_bdg_erw.kml</t>
  </si>
  <si>
    <t>2577263.270 1097552.679</t>
  </si>
  <si>
    <t>https://map.geo.admin.ch/?zoom=13&amp;E=2577263.27&amp;N=1097552.679&amp;layers=ch.kantone.cadastralwebmap-farbe,ch.swisstopo.amtliches-strassenverzeichnis,ch.bfs.gebaeude_wohnungs_register,KML||https://tinyurl.com/yy7ya4g9/VS/6034_bdg_erw.kml</t>
  </si>
  <si>
    <t>2577120.448 1097326.078</t>
  </si>
  <si>
    <t>https://map.geo.admin.ch/?zoom=13&amp;E=2577120.448&amp;N=1097326.078&amp;layers=ch.kantone.cadastralwebmap-farbe,ch.swisstopo.amtliches-strassenverzeichnis,ch.bfs.gebaeude_wohnungs_register,KML||https://tinyurl.com/yy7ya4g9/VS/6034_bdg_erw.kml</t>
  </si>
  <si>
    <t>2576271.637 1096412.673</t>
  </si>
  <si>
    <t>https://map.geo.admin.ch/?zoom=13&amp;E=2576271.637&amp;N=1096412.673&amp;layers=ch.kantone.cadastralwebmap-farbe,ch.swisstopo.amtliches-strassenverzeichnis,ch.bfs.gebaeude_wohnungs_register,KML||https://tinyurl.com/yy7ya4g9/VS/6034_bdg_erw.kml</t>
  </si>
  <si>
    <t>2575276.000 1095189.000</t>
  </si>
  <si>
    <t>https://map.geo.admin.ch/?zoom=13&amp;E=2575276&amp;N=1095189&amp;layers=ch.kantone.cadastralwebmap-farbe,ch.swisstopo.amtliches-strassenverzeichnis,ch.bfs.gebaeude_wohnungs_register,KML||https://tinyurl.com/yy7ya4g9/VS/6034_bdg_erw.kml</t>
  </si>
  <si>
    <t>2575769.000 1093059.000</t>
  </si>
  <si>
    <t>https://map.geo.admin.ch/?zoom=13&amp;E=2575769&amp;N=1093059&amp;layers=ch.kantone.cadastralwebmap-farbe,ch.swisstopo.amtliches-strassenverzeichnis,ch.bfs.gebaeude_wohnungs_register,KML||https://tinyurl.com/yy7ya4g9/VS/6034_bdg_erw.kml</t>
  </si>
  <si>
    <t>2574110.471 1088656.084</t>
  </si>
  <si>
    <t>https://map.geo.admin.ch/?zoom=13&amp;E=2574110.471&amp;N=1088656.084&amp;layers=ch.kantone.cadastralwebmap-farbe,ch.swisstopo.amtliches-strassenverzeichnis,ch.bfs.gebaeude_wohnungs_register,KML||https://tinyurl.com/yy7ya4g9/VS/6034_bdg_erw.kml</t>
  </si>
  <si>
    <t>2573574.000 1087083.000</t>
  </si>
  <si>
    <t>https://map.geo.admin.ch/?zoom=13&amp;E=2573574&amp;N=1087083&amp;layers=ch.kantone.cadastralwebmap-farbe,ch.swisstopo.amtliches-strassenverzeichnis,ch.bfs.gebaeude_wohnungs_register,KML||https://tinyurl.com/yy7ya4g9/VS/6034_bdg_erw.kml</t>
  </si>
  <si>
    <t>2573585.886 1087114.775</t>
  </si>
  <si>
    <t>https://map.geo.admin.ch/?zoom=13&amp;E=2573585.886&amp;N=1087114.775&amp;layers=ch.kantone.cadastralwebmap-farbe,ch.swisstopo.amtliches-strassenverzeichnis,ch.bfs.gebaeude_wohnungs_register,KML||https://tinyurl.com/yy7ya4g9/VS/6034_bdg_erw.kml</t>
  </si>
  <si>
    <t>2575022.000 1097683.000</t>
  </si>
  <si>
    <t>https://map.geo.admin.ch/?zoom=13&amp;E=2575022&amp;N=1097683&amp;layers=ch.kantone.cadastralwebmap-farbe,ch.swisstopo.amtliches-strassenverzeichnis,ch.bfs.gebaeude_wohnungs_register,KML||https://tinyurl.com/yy7ya4g9/VS/6034_bdg_erw.kml</t>
  </si>
  <si>
    <t>2575352.045 1097336.411</t>
  </si>
  <si>
    <t>https://map.geo.admin.ch/?zoom=13&amp;E=2575352.045&amp;N=1097336.411&amp;layers=ch.kantone.cadastralwebmap-farbe,ch.swisstopo.amtliches-strassenverzeichnis,ch.bfs.gebaeude_wohnungs_register,KML||https://tinyurl.com/yy7ya4g9/VS/6034_bdg_erw.kml</t>
  </si>
  <si>
    <t>2578125.810 1097649.200</t>
  </si>
  <si>
    <t>https://map.geo.admin.ch/?zoom=13&amp;E=2578125.81&amp;N=1097649.2&amp;layers=ch.kantone.cadastralwebmap-farbe,ch.swisstopo.amtliches-strassenverzeichnis,ch.bfs.gebaeude_wohnungs_register,KML||https://tinyurl.com/yy7ya4g9/VS/6034_bdg_erw.kml</t>
  </si>
  <si>
    <t>2578123.174 1097639.647</t>
  </si>
  <si>
    <t>https://map.geo.admin.ch/?zoom=13&amp;E=2578123.174&amp;N=1097639.647&amp;layers=ch.kantone.cadastralwebmap-farbe,ch.swisstopo.amtliches-strassenverzeichnis,ch.bfs.gebaeude_wohnungs_register,KML||https://tinyurl.com/yy7ya4g9/VS/6034_bdg_erw.kml</t>
  </si>
  <si>
    <t>2577342.000 1097949.000</t>
  </si>
  <si>
    <t>https://map.geo.admin.ch/?zoom=13&amp;E=2577342&amp;N=1097949&amp;layers=ch.kantone.cadastralwebmap-farbe,ch.swisstopo.amtliches-strassenverzeichnis,ch.bfs.gebaeude_wohnungs_register,KML||https://tinyurl.com/yy7ya4g9/VS/6034_bdg_erw.kml</t>
  </si>
  <si>
    <t>2573690.040 1086995.812</t>
  </si>
  <si>
    <t>https://map.geo.admin.ch/?zoom=13&amp;E=2573690.04&amp;N=1086995.812&amp;layers=ch.kantone.cadastralwebmap-farbe,ch.swisstopo.amtliches-strassenverzeichnis,ch.bfs.gebaeude_wohnungs_register,KML||https://tinyurl.com/yy7ya4g9/VS/6034_bdg_erw.kml</t>
  </si>
  <si>
    <t>2574849.077 1097844.212</t>
  </si>
  <si>
    <t>https://map.geo.admin.ch/?zoom=13&amp;E=2574849.077&amp;N=1097844.212&amp;layers=ch.kantone.cadastralwebmap-farbe,ch.swisstopo.amtliches-strassenverzeichnis,ch.bfs.gebaeude_wohnungs_register,KML||https://tinyurl.com/yy7ya4g9/VS/6034_bdg_erw.kml</t>
  </si>
  <si>
    <t>2575149.558 1097747.263</t>
  </si>
  <si>
    <t>https://map.geo.admin.ch/?zoom=13&amp;E=2575149.558&amp;N=1097747.263&amp;layers=ch.kantone.cadastralwebmap-farbe,ch.swisstopo.amtliches-strassenverzeichnis,ch.bfs.gebaeude_wohnungs_register,KML||https://tinyurl.com/yy7ya4g9/VS/6034_bdg_erw.kml</t>
  </si>
  <si>
    <t>2573902.913 1086947.426</t>
  </si>
  <si>
    <t>https://map.geo.admin.ch/?zoom=13&amp;E=2573902.913&amp;N=1086947.426&amp;layers=ch.kantone.cadastralwebmap-farbe,ch.swisstopo.amtliches-strassenverzeichnis,ch.bfs.gebaeude_wohnungs_register,KML||https://tinyurl.com/yy7ya4g9/VS/6034_bdg_erw.kml</t>
  </si>
  <si>
    <t>2577370.205 1097133.487</t>
  </si>
  <si>
    <t>https://map.geo.admin.ch/?zoom=13&amp;E=2577370.205&amp;N=1097133.487&amp;layers=ch.kantone.cadastralwebmap-farbe,ch.swisstopo.amtliches-strassenverzeichnis,ch.bfs.gebaeude_wohnungs_register,KML||https://tinyurl.com/yy7ya4g9/VS/6034_bdg_erw.kml</t>
  </si>
  <si>
    <t>2577412.122 1097116.434</t>
  </si>
  <si>
    <t>https://map.geo.admin.ch/?zoom=13&amp;E=2577412.122&amp;N=1097116.434&amp;layers=ch.kantone.cadastralwebmap-farbe,ch.swisstopo.amtliches-strassenverzeichnis,ch.bfs.gebaeude_wohnungs_register,KML||https://tinyurl.com/yy7ya4g9/VS/6034_bdg_erw.kml</t>
  </si>
  <si>
    <t>2577437.152 1097503.717</t>
  </si>
  <si>
    <t>https://map.geo.admin.ch/?zoom=13&amp;E=2577437.152&amp;N=1097503.717&amp;layers=ch.kantone.cadastralwebmap-farbe,ch.swisstopo.amtliches-strassenverzeichnis,ch.bfs.gebaeude_wohnungs_register,KML||https://tinyurl.com/yy7ya4g9/VS/6034_bdg_erw.kml</t>
  </si>
  <si>
    <t>2577318.600 1097807.418</t>
  </si>
  <si>
    <t>https://map.geo.admin.ch/?zoom=13&amp;E=2577318.6&amp;N=1097807.418&amp;layers=ch.kantone.cadastralwebmap-farbe,ch.swisstopo.amtliches-strassenverzeichnis,ch.bfs.gebaeude_wohnungs_register,KML||https://tinyurl.com/yy7ya4g9/VS/6034_bdg_erw.kml</t>
  </si>
  <si>
    <t>2577398.246 1097917.914</t>
  </si>
  <si>
    <t>https://map.geo.admin.ch/?zoom=13&amp;E=2577398.246&amp;N=1097917.914&amp;layers=ch.kantone.cadastralwebmap-farbe,ch.swisstopo.amtliches-strassenverzeichnis,ch.bfs.gebaeude_wohnungs_register,KML||https://tinyurl.com/yy7ya4g9/VS/6034_bdg_erw.kml</t>
  </si>
  <si>
    <t>2574422.504 1098047.563</t>
  </si>
  <si>
    <t>https://map.geo.admin.ch/?zoom=13&amp;E=2574422.504&amp;N=1098047.563&amp;layers=ch.kantone.cadastralwebmap-farbe,ch.swisstopo.amtliches-strassenverzeichnis,ch.bfs.gebaeude_wohnungs_register,KML||https://tinyurl.com/yy7ya4g9/VS/6034_bdg_erw.kml</t>
  </si>
  <si>
    <t>2577295.006 1097875.097</t>
  </si>
  <si>
    <t>https://map.geo.admin.ch/?zoom=13&amp;E=2577295.006&amp;N=1097875.097&amp;layers=ch.kantone.cadastralwebmap-farbe,ch.swisstopo.amtliches-strassenverzeichnis,ch.bfs.gebaeude_wohnungs_register,KML||https://tinyurl.com/yy7ya4g9/VS/6034_bdg_erw.kml</t>
  </si>
  <si>
    <t>2577666.000 1100267.000</t>
  </si>
  <si>
    <t>https://map.geo.admin.ch/?zoom=13&amp;E=2577666&amp;N=1100267&amp;layers=ch.kantone.cadastralwebmap-farbe,ch.swisstopo.amtliches-strassenverzeichnis,ch.bfs.gebaeude_wohnungs_register,KML||https://tinyurl.com/yy7ya4g9/VS/6034_bdg_erw.kml</t>
  </si>
  <si>
    <t>2575405.071 1097376.398</t>
  </si>
  <si>
    <t>https://map.geo.admin.ch/?zoom=13&amp;E=2575405.071&amp;N=1097376.398&amp;layers=ch.kantone.cadastralwebmap-farbe,ch.swisstopo.amtliches-strassenverzeichnis,ch.bfs.gebaeude_wohnungs_register,KML||https://tinyurl.com/yy7ya4g9/VS/6034_bdg_erw.kml</t>
  </si>
  <si>
    <t>2577346.697 1097695.703</t>
  </si>
  <si>
    <t>https://map.geo.admin.ch/?zoom=13&amp;E=2577346.697&amp;N=1097695.703&amp;layers=ch.kantone.cadastralwebmap-farbe,ch.swisstopo.amtliches-strassenverzeichnis,ch.bfs.gebaeude_wohnungs_register,KML||https://tinyurl.com/yy7ya4g9/VS/6034_bdg_erw.kml</t>
  </si>
  <si>
    <t>2577424.127 1097624.865</t>
  </si>
  <si>
    <t>https://map.geo.admin.ch/?zoom=13&amp;E=2577424.127&amp;N=1097624.865&amp;layers=ch.kantone.cadastralwebmap-farbe,ch.swisstopo.amtliches-strassenverzeichnis,ch.bfs.gebaeude_wohnungs_register,KML||https://tinyurl.com/yy7ya4g9/VS/6034_bdg_erw.kml</t>
  </si>
  <si>
    <t>2577325.371 1097608.487</t>
  </si>
  <si>
    <t>https://map.geo.admin.ch/?zoom=13&amp;E=2577325.371&amp;N=1097608.487&amp;layers=ch.kantone.cadastralwebmap-farbe,ch.swisstopo.amtliches-strassenverzeichnis,ch.bfs.gebaeude_wohnungs_register,KML||https://tinyurl.com/yy7ya4g9/VS/6034_bdg_erw.kml</t>
  </si>
  <si>
    <t>2576041.482 1096436.838</t>
  </si>
  <si>
    <t>https://map.geo.admin.ch/?zoom=13&amp;E=2576041.482&amp;N=1096436.838&amp;layers=ch.kantone.cadastralwebmap-farbe,ch.swisstopo.amtliches-strassenverzeichnis,ch.bfs.gebaeude_wohnungs_register,KML||https://tinyurl.com/yy7ya4g9/VS/6034_bdg_erw.kml</t>
  </si>
  <si>
    <t>2576140.868 1096475.320</t>
  </si>
  <si>
    <t>https://map.geo.admin.ch/?zoom=13&amp;E=2576140.868&amp;N=1096475.32&amp;layers=ch.kantone.cadastralwebmap-farbe,ch.swisstopo.amtliches-strassenverzeichnis,ch.bfs.gebaeude_wohnungs_register,KML||https://tinyurl.com/yy7ya4g9/VS/6034_bdg_erw.kml</t>
  </si>
  <si>
    <t>2577607.451 1100293.335</t>
  </si>
  <si>
    <t>https://map.geo.admin.ch/?zoom=13&amp;E=2577607.451&amp;N=1100293.335&amp;layers=ch.kantone.cadastralwebmap-farbe,ch.swisstopo.amtliches-strassenverzeichnis,ch.bfs.gebaeude_wohnungs_register,KML||https://tinyurl.com/yy7ya4g9/VS/6034_bdg_erw.kml</t>
  </si>
  <si>
    <t>2578291.808 1099480.793</t>
  </si>
  <si>
    <t>https://map.geo.admin.ch/?zoom=13&amp;E=2578291.808&amp;N=1099480.793&amp;layers=ch.kantone.cadastralwebmap-farbe,ch.swisstopo.amtliches-strassenverzeichnis,ch.bfs.gebaeude_wohnungs_register,KML||https://tinyurl.com/yy7ya4g9/VS/6034_bdg_erw.kml</t>
  </si>
  <si>
    <t>2578164.893 1098541.412</t>
  </si>
  <si>
    <t>https://map.geo.admin.ch/?zoom=13&amp;E=2578164.893&amp;N=1098541.412&amp;layers=ch.kantone.cadastralwebmap-farbe,ch.swisstopo.amtliches-strassenverzeichnis,ch.bfs.gebaeude_wohnungs_register,KML||https://tinyurl.com/yy7ya4g9/VS/6034_bdg_erw.kml</t>
  </si>
  <si>
    <t>2578115.917 1097677.833</t>
  </si>
  <si>
    <t>https://map.geo.admin.ch/?zoom=13&amp;E=2578115.917&amp;N=1097677.833&amp;layers=ch.kantone.cadastralwebmap-farbe,ch.swisstopo.amtliches-strassenverzeichnis,ch.bfs.gebaeude_wohnungs_register,KML||https://tinyurl.com/yy7ya4g9/VS/6034_bdg_erw.kml</t>
  </si>
  <si>
    <t>2576222.848 1096499.166</t>
  </si>
  <si>
    <t>https://map.geo.admin.ch/?zoom=13&amp;E=2576222.848&amp;N=1096499.166&amp;layers=ch.kantone.cadastralwebmap-farbe,ch.swisstopo.amtliches-strassenverzeichnis,ch.bfs.gebaeude_wohnungs_register,KML||https://tinyurl.com/yy7ya4g9/VS/6034_bdg_erw.kml</t>
  </si>
  <si>
    <t>2575983.506 1096036.069</t>
  </si>
  <si>
    <t>https://map.geo.admin.ch/?zoom=13&amp;E=2575983.506&amp;N=1096036.069&amp;layers=ch.kantone.cadastralwebmap-farbe,ch.swisstopo.amtliches-strassenverzeichnis,ch.bfs.gebaeude_wohnungs_register,KML||https://tinyurl.com/yy7ya4g9/VS/6034_bdg_erw.kml</t>
  </si>
  <si>
    <t>2576422.963 1098162.959</t>
  </si>
  <si>
    <t>https://map.geo.admin.ch/?zoom=13&amp;E=2576422.963&amp;N=1098162.959&amp;layers=ch.kantone.cadastralwebmap-farbe,ch.swisstopo.amtliches-strassenverzeichnis,ch.bfs.gebaeude_wohnungs_register,KML||https://tinyurl.com/yy7ya4g9/VS/6034_bdg_erw.kml</t>
  </si>
  <si>
    <t>2573437.000 1086671.000</t>
  </si>
  <si>
    <t>https://map.geo.admin.ch/?zoom=13&amp;E=2573437&amp;N=1086671&amp;layers=ch.kantone.cadastralwebmap-farbe,ch.swisstopo.amtliches-strassenverzeichnis,ch.bfs.gebaeude_wohnungs_register,KML||https://tinyurl.com/yy7ya4g9/VS/6034_bdg_erw.kml</t>
  </si>
  <si>
    <t>2577219.795 1097843.708</t>
  </si>
  <si>
    <t>https://map.geo.admin.ch/?zoom=13&amp;E=2577219.795&amp;N=1097843.708&amp;layers=ch.kantone.cadastralwebmap-farbe,ch.swisstopo.amtliches-strassenverzeichnis,ch.bfs.gebaeude_wohnungs_register,KML||https://tinyurl.com/yy7ya4g9/VS/6034_bdg_erw.kml</t>
  </si>
  <si>
    <t>2577382.530 1097474.537</t>
  </si>
  <si>
    <t>https://map.geo.admin.ch/?zoom=13&amp;E=2577382.53&amp;N=1097474.537&amp;layers=ch.kantone.cadastralwebmap-farbe,ch.swisstopo.amtliches-strassenverzeichnis,ch.bfs.gebaeude_wohnungs_register,KML||https://tinyurl.com/yy7ya4g9/VS/6034_bdg_erw.kml</t>
  </si>
  <si>
    <t>2577407.832 1097464.174</t>
  </si>
  <si>
    <t>https://map.geo.admin.ch/?zoom=13&amp;E=2577407.832&amp;N=1097464.174&amp;layers=ch.kantone.cadastralwebmap-farbe,ch.swisstopo.amtliches-strassenverzeichnis,ch.bfs.gebaeude_wohnungs_register,KML||https://tinyurl.com/yy7ya4g9/VS/6034_bdg_erw.kml</t>
  </si>
  <si>
    <t>2577209.230 1097480.125</t>
  </si>
  <si>
    <t>https://map.geo.admin.ch/?zoom=13&amp;E=2577209.23&amp;N=1097480.125&amp;layers=ch.kantone.cadastralwebmap-farbe,ch.swisstopo.amtliches-strassenverzeichnis,ch.bfs.gebaeude_wohnungs_register,KML||https://tinyurl.com/yy7ya4g9/VS/6034_bdg_erw.kml</t>
  </si>
  <si>
    <t>2597547.000 1123095.000</t>
  </si>
  <si>
    <t>https://map.geo.admin.ch/?zoom=13&amp;E=2597547&amp;N=1123095&amp;layers=ch.kantone.cadastralwebmap-farbe,ch.swisstopo.amtliches-strassenverzeichnis,ch.bfs.gebaeude_wohnungs_register,KML||https://tinyurl.com/yy7ya4g9/VS/6082_bdg_erw.kml</t>
  </si>
  <si>
    <t>2597074.055 1123651.658</t>
  </si>
  <si>
    <t>https://map.geo.admin.ch/?zoom=13&amp;E=2597074.055&amp;N=1123651.658&amp;layers=ch.kantone.cadastralwebmap-farbe,ch.swisstopo.amtliches-strassenverzeichnis,ch.bfs.gebaeude_wohnungs_register,KML||https://tinyurl.com/yy7ya4g9/VS/6082_bdg_erw.kml</t>
  </si>
  <si>
    <t>2597860.989 1124770.644</t>
  </si>
  <si>
    <t>https://map.geo.admin.ch/?zoom=13&amp;E=2597860.989&amp;N=1124770.644&amp;layers=ch.kantone.cadastralwebmap-farbe,ch.swisstopo.amtliches-strassenverzeichnis,ch.bfs.gebaeude_wohnungs_register,KML||https://tinyurl.com/yy7ya4g9/VS/6082_bdg_erw.kml</t>
  </si>
  <si>
    <t>2598152.000 1125013.000</t>
  </si>
  <si>
    <t>https://map.geo.admin.ch/?zoom=13&amp;E=2598152&amp;N=1125013&amp;layers=ch.kantone.cadastralwebmap-farbe,ch.swisstopo.amtliches-strassenverzeichnis,ch.bfs.gebaeude_wohnungs_register,KML||https://tinyurl.com/yy7ya4g9/VS/6082_bdg_erw.kml</t>
  </si>
  <si>
    <t>2597472.000 1125378.000</t>
  </si>
  <si>
    <t>https://map.geo.admin.ch/?zoom=13&amp;E=2597472&amp;N=1125378&amp;layers=ch.kantone.cadastralwebmap-farbe,ch.swisstopo.amtliches-strassenverzeichnis,ch.bfs.gebaeude_wohnungs_register,KML||https://tinyurl.com/yy7ya4g9/VS/6082_bdg_erw.kml</t>
  </si>
  <si>
    <t>2598349.005 1125704.645</t>
  </si>
  <si>
    <t>https://map.geo.admin.ch/?zoom=13&amp;E=2598349.005&amp;N=1125704.645&amp;layers=ch.kantone.cadastralwebmap-farbe,ch.swisstopo.amtliches-strassenverzeichnis,ch.bfs.gebaeude_wohnungs_register,KML||https://tinyurl.com/yy7ya4g9/VS/6082_bdg_erw.kml</t>
  </si>
  <si>
    <t>2598285.000 1126229.000</t>
  </si>
  <si>
    <t>https://map.geo.admin.ch/?zoom=13&amp;E=2598285&amp;N=1126229&amp;layers=ch.kantone.cadastralwebmap-farbe,ch.swisstopo.amtliches-strassenverzeichnis,ch.bfs.gebaeude_wohnungs_register,KML||https://tinyurl.com/yy7ya4g9/VS/6082_bdg_erw.kml</t>
  </si>
  <si>
    <t>2598244.161 1126235.110</t>
  </si>
  <si>
    <t>https://map.geo.admin.ch/?zoom=13&amp;E=2598244.161&amp;N=1126235.11&amp;layers=ch.kantone.cadastralwebmap-farbe,ch.swisstopo.amtliches-strassenverzeichnis,ch.bfs.gebaeude_wohnungs_register,KML||https://tinyurl.com/yy7ya4g9/VS/6082_bdg_erw.kml</t>
  </si>
  <si>
    <t>2596875.415 1124460.820</t>
  </si>
  <si>
    <t>https://map.geo.admin.ch/?zoom=13&amp;E=2596875.415&amp;N=1124460.82&amp;layers=ch.kantone.cadastralwebmap-farbe,ch.swisstopo.amtliches-strassenverzeichnis,ch.bfs.gebaeude_wohnungs_register,KML||https://tinyurl.com/yy7ya4g9/VS/6082_bdg_erw.kml</t>
  </si>
  <si>
    <t>2597454.570 1124974.605</t>
  </si>
  <si>
    <t>https://map.geo.admin.ch/?zoom=13&amp;E=2597454.57&amp;N=1124974.605&amp;layers=ch.kantone.cadastralwebmap-farbe,ch.swisstopo.amtliches-strassenverzeichnis,ch.bfs.gebaeude_wohnungs_register,KML||https://tinyurl.com/yy7ya4g9/VS/6082_bdg_erw.kml</t>
  </si>
  <si>
    <t>2597529.000 1123047.000</t>
  </si>
  <si>
    <t>https://map.geo.admin.ch/?zoom=13&amp;E=2597529&amp;N=1123047&amp;layers=ch.kantone.cadastralwebmap-farbe,ch.swisstopo.amtliches-strassenverzeichnis,ch.bfs.gebaeude_wohnungs_register,KML||https://tinyurl.com/yy7ya4g9/VS/6082_bdg_erw.kml</t>
  </si>
  <si>
    <t>2598005.000 1124775.000</t>
  </si>
  <si>
    <t>https://map.geo.admin.ch/?zoom=13&amp;E=2598005&amp;N=1124775&amp;layers=ch.kantone.cadastralwebmap-farbe,ch.swisstopo.amtliches-strassenverzeichnis,ch.bfs.gebaeude_wohnungs_register,KML||https://tinyurl.com/yy7ya4g9/VS/6082_bdg_erw.kml</t>
  </si>
  <si>
    <t>2596990.000 1123490.000</t>
  </si>
  <si>
    <t>https://map.geo.admin.ch/?zoom=13&amp;E=2596990&amp;N=1123490&amp;layers=ch.kantone.cadastralwebmap-farbe,ch.swisstopo.amtliches-strassenverzeichnis,ch.bfs.gebaeude_wohnungs_register,KML||https://tinyurl.com/yy7ya4g9/VS/6082_bdg_erw.kml</t>
  </si>
  <si>
    <t>2596675.381 1112332.826</t>
  </si>
  <si>
    <t>https://map.geo.admin.ch/?zoom=13&amp;E=2596675.381&amp;N=1112332.826&amp;layers=ch.kantone.cadastralwebmap-farbe,ch.swisstopo.amtliches-strassenverzeichnis,ch.bfs.gebaeude_wohnungs_register,KML||https://tinyurl.com/yy7ya4g9/VS/6084_bdg_erw.kml</t>
  </si>
  <si>
    <t>2596684.985 1112353.129</t>
  </si>
  <si>
    <t>https://map.geo.admin.ch/?zoom=13&amp;E=2596684.985&amp;N=1112353.129&amp;layers=ch.kantone.cadastralwebmap-farbe,ch.swisstopo.amtliches-strassenverzeichnis,ch.bfs.gebaeude_wohnungs_register,KML||https://tinyurl.com/yy7ya4g9/VS/6084_bdg_erw.kml</t>
  </si>
  <si>
    <t>2595805.386 1112495.841</t>
  </si>
  <si>
    <t>https://map.geo.admin.ch/?zoom=13&amp;E=2595805.386&amp;N=1112495.841&amp;layers=ch.kantone.cadastralwebmap-farbe,ch.swisstopo.amtliches-strassenverzeichnis,ch.bfs.gebaeude_wohnungs_register,KML||https://tinyurl.com/yy7ya4g9/VS/6084_bdg_erw.kml</t>
  </si>
  <si>
    <t>2596731.391 1112724.838</t>
  </si>
  <si>
    <t>https://map.geo.admin.ch/?zoom=13&amp;E=2596731.391&amp;N=1112724.838&amp;layers=ch.kantone.cadastralwebmap-farbe,ch.swisstopo.amtliches-strassenverzeichnis,ch.bfs.gebaeude_wohnungs_register,KML||https://tinyurl.com/yy7ya4g9/VS/6084_bdg_erw.kml</t>
  </si>
  <si>
    <t>2595978.400 1112991.855</t>
  </si>
  <si>
    <t>https://map.geo.admin.ch/?zoom=13&amp;E=2595978.4&amp;N=1112991.855&amp;layers=ch.kantone.cadastralwebmap-farbe,ch.swisstopo.amtliches-strassenverzeichnis,ch.bfs.gebaeude_wohnungs_register,KML||https://tinyurl.com/yy7ya4g9/VS/6084_bdg_erw.kml</t>
  </si>
  <si>
    <t>2595516.374 1109279.876</t>
  </si>
  <si>
    <t>https://map.geo.admin.ch/?zoom=13&amp;E=2595516.374&amp;N=1109279.876&amp;layers=ch.kantone.cadastralwebmap-farbe,ch.swisstopo.amtliches-strassenverzeichnis,ch.bfs.gebaeude_wohnungs_register,KML||https://tinyurl.com/yy7ya4g9/VS/6084_bdg_erw.kml</t>
  </si>
  <si>
    <t>2597807.272 1112304.742</t>
  </si>
  <si>
    <t>https://map.geo.admin.ch/?zoom=13&amp;E=2597807.272&amp;N=1112304.742&amp;layers=ch.kantone.cadastralwebmap-farbe,ch.swisstopo.amtliches-strassenverzeichnis,ch.bfs.gebaeude_wohnungs_register,KML||https://tinyurl.com/yy7ya4g9/VS/6084_bdg_erw.kml</t>
  </si>
  <si>
    <t>2597813.886 1112308.486</t>
  </si>
  <si>
    <t>https://map.geo.admin.ch/?zoom=13&amp;E=2597813.886&amp;N=1112308.486&amp;layers=ch.kantone.cadastralwebmap-farbe,ch.swisstopo.amtliches-strassenverzeichnis,ch.bfs.gebaeude_wohnungs_register,KML||https://tinyurl.com/yy7ya4g9/VS/6084_bdg_erw.kml</t>
  </si>
  <si>
    <t>2597342.356 1114510.852</t>
  </si>
  <si>
    <t>https://map.geo.admin.ch/?zoom=13&amp;E=2597342.356&amp;N=1114510.852&amp;layers=ch.kantone.cadastralwebmap-farbe,ch.swisstopo.amtliches-strassenverzeichnis,ch.bfs.gebaeude_wohnungs_register,KML||https://tinyurl.com/yy7ya4g9/VS/6084_bdg_erw.kml</t>
  </si>
  <si>
    <t>2597343.355 1114525.852</t>
  </si>
  <si>
    <t>https://map.geo.admin.ch/?zoom=13&amp;E=2597343.355&amp;N=1114525.852&amp;layers=ch.kantone.cadastralwebmap-farbe,ch.swisstopo.amtliches-strassenverzeichnis,ch.bfs.gebaeude_wohnungs_register,KML||https://tinyurl.com/yy7ya4g9/VS/6084_bdg_erw.kml</t>
  </si>
  <si>
    <t>2576330.847 1107607.921</t>
  </si>
  <si>
    <t>https://map.geo.admin.ch/?zoom=13&amp;E=2576330.847&amp;N=1107607.921&amp;layers=ch.kantone.cadastralwebmap-farbe,ch.swisstopo.amtliches-strassenverzeichnis,ch.bfs.gebaeude_wohnungs_register,KML||https://tinyurl.com/yy7ya4g9/VS/6136_bdg_erw.kml</t>
  </si>
  <si>
    <t>2576303.551 1107629.281</t>
  </si>
  <si>
    <t>https://map.geo.admin.ch/?zoom=13&amp;E=2576303.551&amp;N=1107629.281&amp;layers=ch.kantone.cadastralwebmap-farbe,ch.swisstopo.amtliches-strassenverzeichnis,ch.bfs.gebaeude_wohnungs_register,KML||https://tinyurl.com/yy7ya4g9/VS/6136_bdg_erw.kml</t>
  </si>
  <si>
    <t>2576246.745 1107614.493</t>
  </si>
  <si>
    <t>https://map.geo.admin.ch/?zoom=13&amp;E=2576246.745&amp;N=1107614.493&amp;layers=ch.kantone.cadastralwebmap-farbe,ch.swisstopo.amtliches-strassenverzeichnis,ch.bfs.gebaeude_wohnungs_register,KML||https://tinyurl.com/yy7ya4g9/VS/6136_bdg_erw.kml</t>
  </si>
  <si>
    <t>2576692.586 1109045.367</t>
  </si>
  <si>
    <t>https://map.geo.admin.ch/?zoom=13&amp;E=2576692.586&amp;N=1109045.367&amp;layers=ch.kantone.cadastralwebmap-farbe,ch.swisstopo.amtliches-strassenverzeichnis,ch.bfs.gebaeude_wohnungs_register,KML||https://tinyurl.com/yy7ya4g9/VS/6136_bdg_erw.kml</t>
  </si>
  <si>
    <t>2576738.604 1108245.354</t>
  </si>
  <si>
    <t>https://map.geo.admin.ch/?zoom=13&amp;E=2576738.604&amp;N=1108245.354&amp;layers=ch.kantone.cadastralwebmap-farbe,ch.swisstopo.amtliches-strassenverzeichnis,ch.bfs.gebaeude_wohnungs_register,KML||https://tinyurl.com/yy7ya4g9/VS/6136_bdg_erw.kml</t>
  </si>
  <si>
    <t>2576906.298 1108101.232</t>
  </si>
  <si>
    <t>https://map.geo.admin.ch/?zoom=13&amp;E=2576906.298&amp;N=1108101.232&amp;layers=ch.kantone.cadastralwebmap-farbe,ch.swisstopo.amtliches-strassenverzeichnis,ch.bfs.gebaeude_wohnungs_register,KML||https://tinyurl.com/yy7ya4g9/VS/6136_bdg_erw.kml</t>
  </si>
  <si>
    <t>2576354.205 1107539.308</t>
  </si>
  <si>
    <t>https://map.geo.admin.ch/?zoom=13&amp;E=2576354.205&amp;N=1107539.308&amp;layers=ch.kantone.cadastralwebmap-farbe,ch.swisstopo.amtliches-strassenverzeichnis,ch.bfs.gebaeude_wohnungs_register,KML||https://tinyurl.com/yy7ya4g9/VS/6136_bdg_erw.kml</t>
  </si>
  <si>
    <t>2576213.653 1108441.288</t>
  </si>
  <si>
    <t>https://map.geo.admin.ch/?zoom=13&amp;E=2576213.653&amp;N=1108441.288&amp;layers=ch.kantone.cadastralwebmap-farbe,ch.swisstopo.amtliches-strassenverzeichnis,ch.bfs.gebaeude_wohnungs_register,KML||https://tinyurl.com/yy7ya4g9/VS/6136_bdg_erw.kml</t>
  </si>
  <si>
    <t>2576030.738 1107594.638</t>
  </si>
  <si>
    <t>https://map.geo.admin.ch/?zoom=13&amp;E=2576030.738&amp;N=1107594.638&amp;layers=ch.kantone.cadastralwebmap-farbe,ch.swisstopo.amtliches-strassenverzeichnis,ch.bfs.gebaeude_wohnungs_register,KML||https://tinyurl.com/yy7ya4g9/VS/6136_bdg_erw.kml</t>
  </si>
  <si>
    <t>2576085.000 1108220.000</t>
  </si>
  <si>
    <t>https://map.geo.admin.ch/?zoom=13&amp;E=2576085&amp;N=1108220&amp;layers=ch.kantone.cadastralwebmap-farbe,ch.swisstopo.amtliches-strassenverzeichnis,ch.bfs.gebaeude_wohnungs_register,KML||https://tinyurl.com/yy7ya4g9/VS/6136_bdg_erw.kml</t>
  </si>
  <si>
    <t>2574202.387 1107261.207</t>
  </si>
  <si>
    <t>https://map.geo.admin.ch/?zoom=13&amp;E=2574202.387&amp;N=1107261.207&amp;layers=ch.kantone.cadastralwebmap-farbe,ch.swisstopo.amtliches-strassenverzeichnis,ch.bfs.gebaeude_wohnungs_register,KML||https://tinyurl.com/yy7ya4g9/VS/6136_bdg_erw.kml</t>
  </si>
  <si>
    <t>2575914.536 1108694.359</t>
  </si>
  <si>
    <t>https://map.geo.admin.ch/?zoom=13&amp;E=2575914.536&amp;N=1108694.359&amp;layers=ch.kantone.cadastralwebmap-farbe,ch.swisstopo.amtliches-strassenverzeichnis,ch.bfs.gebaeude_wohnungs_register,KML||https://tinyurl.com/yy7ya4g9/VS/6136_bdg_erw.kml</t>
  </si>
  <si>
    <t>2573463.900 1105625.768</t>
  </si>
  <si>
    <t>https://map.geo.admin.ch/?zoom=13&amp;E=2573463.9&amp;N=1105625.768&amp;layers=ch.kantone.cadastralwebmap-farbe,ch.swisstopo.amtliches-strassenverzeichnis,ch.bfs.gebaeude_wohnungs_register,KML||https://tinyurl.com/yy7ya4g9/VS/6136_bdg_erw.kml</t>
  </si>
  <si>
    <t>2570049.042 1103588.764</t>
  </si>
  <si>
    <t>https://map.geo.admin.ch/?zoom=13&amp;E=2570049.042&amp;N=1103588.764&amp;layers=ch.kantone.cadastralwebmap-farbe,ch.swisstopo.amtliches-strassenverzeichnis,ch.bfs.gebaeude_wohnungs_register,KML||https://tinyurl.com/yy7ya4g9/VS/6137_bdg_erw.kml</t>
  </si>
  <si>
    <t>2570050.200 1103589.180</t>
  </si>
  <si>
    <t>https://map.geo.admin.ch/?zoom=13&amp;E=2570050.2&amp;N=1103589.18&amp;layers=ch.kantone.cadastralwebmap-farbe,ch.swisstopo.amtliches-strassenverzeichnis,ch.bfs.gebaeude_wohnungs_register,KML||https://tinyurl.com/yy7ya4g9/VS/6137_bdg_erw.kml</t>
  </si>
  <si>
    <t>2569625.260 1105421.230</t>
  </si>
  <si>
    <t>https://map.geo.admin.ch/?zoom=13&amp;E=2569625.26&amp;N=1105421.23&amp;layers=ch.kantone.cadastralwebmap-farbe,ch.swisstopo.amtliches-strassenverzeichnis,ch.bfs.gebaeude_wohnungs_register,KML||https://tinyurl.com/yy7ya4g9/VS/6137_bdg_erw.kml</t>
  </si>
  <si>
    <t>2570112.210 1104181.200</t>
  </si>
  <si>
    <t>https://map.geo.admin.ch/?zoom=13&amp;E=2570112.21&amp;N=1104181.2&amp;layers=ch.kantone.cadastralwebmap-farbe,ch.swisstopo.amtliches-strassenverzeichnis,ch.bfs.gebaeude_wohnungs_register,KML||https://tinyurl.com/yy7ya4g9/VS/6137_bdg_erw.kml</t>
  </si>
  <si>
    <t>2570111.000 1104199.000</t>
  </si>
  <si>
    <t>https://map.geo.admin.ch/?zoom=13&amp;E=2570111&amp;N=1104199&amp;layers=ch.kantone.cadastralwebmap-farbe,ch.swisstopo.amtliches-strassenverzeichnis,ch.bfs.gebaeude_wohnungs_register,KML||https://tinyurl.com/yy7ya4g9/VS/6137_bdg_erw.kml</t>
  </si>
  <si>
    <t>2570190.000 1104346.000</t>
  </si>
  <si>
    <t>https://map.geo.admin.ch/?zoom=13&amp;E=2570190&amp;N=1104346&amp;layers=ch.kantone.cadastralwebmap-farbe,ch.swisstopo.amtliches-strassenverzeichnis,ch.bfs.gebaeude_wohnungs_register,KML||https://tinyurl.com/yy7ya4g9/VS/6137_bdg_erw.kml</t>
  </si>
  <si>
    <t>2570398.240 1105437.167</t>
  </si>
  <si>
    <t>https://map.geo.admin.ch/?zoom=13&amp;E=2570398.24&amp;N=1105437.167&amp;layers=ch.kantone.cadastralwebmap-farbe,ch.swisstopo.amtliches-strassenverzeichnis,ch.bfs.gebaeude_wohnungs_register,KML||https://tinyurl.com/yy7ya4g9/VS/6137_bdg_erw.kml</t>
  </si>
  <si>
    <t>2569033.160 1103023.200</t>
  </si>
  <si>
    <t>https://map.geo.admin.ch/?zoom=13&amp;E=2569033.16&amp;N=1103023.2&amp;layers=ch.kantone.cadastralwebmap-farbe,ch.swisstopo.amtliches-strassenverzeichnis,ch.bfs.gebaeude_wohnungs_register,KML||https://tinyurl.com/yy7ya4g9/VS/6137_bdg_erw.kml</t>
  </si>
  <si>
    <t>2569816.000 1103611.000</t>
  </si>
  <si>
    <t>https://map.geo.admin.ch/?zoom=13&amp;E=2569816&amp;N=1103611&amp;layers=ch.kantone.cadastralwebmap-farbe,ch.swisstopo.amtliches-strassenverzeichnis,ch.bfs.gebaeude_wohnungs_register,KML||https://tinyurl.com/yy7ya4g9/VS/6137_bdg_erw.kml</t>
  </si>
  <si>
    <t>2569488.280 1104810.220</t>
  </si>
  <si>
    <t>https://map.geo.admin.ch/?zoom=13&amp;E=2569488.28&amp;N=1104810.22&amp;layers=ch.kantone.cadastralwebmap-farbe,ch.swisstopo.amtliches-strassenverzeichnis,ch.bfs.gebaeude_wohnungs_register,KML||https://tinyurl.com/yy7ya4g9/VS/6137_bdg_erw.kml</t>
  </si>
  <si>
    <t>2568697.288 1105227.232</t>
  </si>
  <si>
    <t>https://map.geo.admin.ch/?zoom=13&amp;E=2568697.288&amp;N=1105227.232&amp;layers=ch.kantone.cadastralwebmap-farbe,ch.swisstopo.amtliches-strassenverzeichnis,ch.bfs.gebaeude_wohnungs_register,KML||https://tinyurl.com/yy7ya4g9/VS/6137_bdg_erw.kml</t>
  </si>
  <si>
    <t>2568698.000 1105228.000</t>
  </si>
  <si>
    <t>https://map.geo.admin.ch/?zoom=13&amp;E=2568698&amp;N=1105228&amp;layers=ch.kantone.cadastralwebmap-farbe,ch.swisstopo.amtliches-strassenverzeichnis,ch.bfs.gebaeude_wohnungs_register,KML||https://tinyurl.com/yy7ya4g9/VS/6137_bdg_erw.kml</t>
  </si>
  <si>
    <t>2569556.465 1103201.842</t>
  </si>
  <si>
    <t>https://map.geo.admin.ch/?zoom=13&amp;E=2569556.465&amp;N=1103201.842&amp;layers=ch.kantone.cadastralwebmap-farbe,ch.swisstopo.amtliches-strassenverzeichnis,ch.bfs.gebaeude_wohnungs_register,KML||https://tinyurl.com/yy7ya4g9/VS/6137_bdg_erw.kml</t>
  </si>
  <si>
    <t>2570112.000 1104094.000</t>
  </si>
  <si>
    <t>https://map.geo.admin.ch/?zoom=13&amp;E=2570112&amp;N=1104094&amp;layers=ch.kantone.cadastralwebmap-farbe,ch.swisstopo.amtliches-strassenverzeichnis,ch.bfs.gebaeude_wohnungs_register,KML||https://tinyurl.com/yy7ya4g9/VS/6137_bdg_erw.kml</t>
  </si>
  <si>
    <t>2583074.682 1112902.147</t>
  </si>
  <si>
    <t>https://map.geo.admin.ch/?zoom=13&amp;E=2583074.682&amp;N=1112902.147&amp;layers=ch.kantone.cadastralwebmap-farbe,ch.swisstopo.amtliches-strassenverzeichnis,ch.bfs.gebaeude_wohnungs_register,KML||https://tinyurl.com/yy7ya4g9/VS/6139_bdg_erw.kml</t>
  </si>
  <si>
    <t>2582895.658 1112966.143</t>
  </si>
  <si>
    <t>https://map.geo.admin.ch/?zoom=13&amp;E=2582895.658&amp;N=1112966.143&amp;layers=ch.kantone.cadastralwebmap-farbe,ch.swisstopo.amtliches-strassenverzeichnis,ch.bfs.gebaeude_wohnungs_register,KML||https://tinyurl.com/yy7ya4g9/VS/6139_bdg_erw.kml</t>
  </si>
  <si>
    <t>2580139.000 1112810.000</t>
  </si>
  <si>
    <t>https://map.geo.admin.ch/?zoom=13&amp;E=2580139&amp;N=1112810&amp;layers=ch.kantone.cadastralwebmap-farbe,ch.swisstopo.amtliches-strassenverzeichnis,ch.bfs.gebaeude_wohnungs_register,KML||https://tinyurl.com/yy7ya4g9/VS/6140_bdg_erw.kml</t>
  </si>
  <si>
    <t>2560271.696 1128036.557</t>
  </si>
  <si>
    <t>https://map.geo.admin.ch/?zoom=13&amp;E=2560271.696&amp;N=1128036.557&amp;layers=ch.kantone.cadastralwebmap-farbe,ch.swisstopo.amtliches-strassenverzeichnis,ch.bfs.gebaeude_wohnungs_register,KML||https://tinyurl.com/yy7ya4g9/VS/6152_bdg_erw.kml</t>
  </si>
  <si>
    <t>2561849.212 1124565.470</t>
  </si>
  <si>
    <t>https://map.geo.admin.ch/?zoom=13&amp;E=2561849.212&amp;N=1124565.47&amp;layers=ch.kantone.cadastralwebmap-farbe,ch.swisstopo.amtliches-strassenverzeichnis,ch.bfs.gebaeude_wohnungs_register,KML||https://tinyurl.com/yy7ya4g9/VS/6152_bdg_erw.kml</t>
  </si>
  <si>
    <t>2561596.017 1126068.544</t>
  </si>
  <si>
    <t>https://map.geo.admin.ch/?zoom=13&amp;E=2561596.017&amp;N=1126068.544&amp;layers=ch.kantone.cadastralwebmap-farbe,ch.swisstopo.amtliches-strassenverzeichnis,ch.bfs.gebaeude_wohnungs_register,KML||https://tinyurl.com/yy7ya4g9/VS/6152_bdg_erw.kml</t>
  </si>
  <si>
    <t>2561336.992 1126662.878</t>
  </si>
  <si>
    <t>https://map.geo.admin.ch/?zoom=13&amp;E=2561336.992&amp;N=1126662.878&amp;layers=ch.kantone.cadastralwebmap-farbe,ch.swisstopo.amtliches-strassenverzeichnis,ch.bfs.gebaeude_wohnungs_register,KML||https://tinyurl.com/yy7ya4g9/VS/6152_bdg_erw.kml</t>
  </si>
  <si>
    <t>2561593.600 1126171.650</t>
  </si>
  <si>
    <t>https://map.geo.admin.ch/?zoom=13&amp;E=2561593.6&amp;N=1126171.65&amp;layers=ch.kantone.cadastralwebmap-farbe,ch.swisstopo.amtliches-strassenverzeichnis,ch.bfs.gebaeude_wohnungs_register,KML||https://tinyurl.com/yy7ya4g9/VS/6152_bdg_erw.kml</t>
  </si>
  <si>
    <t>2560693.010 1129094.608</t>
  </si>
  <si>
    <t>https://map.geo.admin.ch/?zoom=13&amp;E=2560693.01&amp;N=1129094.608&amp;layers=ch.kantone.cadastralwebmap-farbe,ch.swisstopo.amtliches-strassenverzeichnis,ch.bfs.gebaeude_wohnungs_register,KML||https://tinyurl.com/yy7ya4g9/VS/6152_bdg_erw.kml</t>
  </si>
  <si>
    <t>2562060.146 1124369.101</t>
  </si>
  <si>
    <t>https://map.geo.admin.ch/?zoom=13&amp;E=2562060.146&amp;N=1124369.101&amp;layers=ch.kantone.cadastralwebmap-farbe,ch.swisstopo.amtliches-strassenverzeichnis,ch.bfs.gebaeude_wohnungs_register,KML||https://tinyurl.com/yy7ya4g9/VS/6152_bdg_erw.kml</t>
  </si>
  <si>
    <t>2561644.234 1125331.447</t>
  </si>
  <si>
    <t>https://map.geo.admin.ch/?zoom=13&amp;E=2561644.234&amp;N=1125331.447&amp;layers=ch.kantone.cadastralwebmap-farbe,ch.swisstopo.amtliches-strassenverzeichnis,ch.bfs.gebaeude_wohnungs_register,KML||https://tinyurl.com/yy7ya4g9/VS/6152_bdg_erw.kml</t>
  </si>
  <si>
    <t>2561209.894 1126788.600</t>
  </si>
  <si>
    <t>https://map.geo.admin.ch/?zoom=13&amp;E=2561209.894&amp;N=1126788.6&amp;layers=ch.kantone.cadastralwebmap-farbe,ch.swisstopo.amtliches-strassenverzeichnis,ch.bfs.gebaeude_wohnungs_register,KML||https://tinyurl.com/yy7ya4g9/VS/6152_bdg_erw.kml</t>
  </si>
  <si>
    <t>2563061.064 1124351.529</t>
  </si>
  <si>
    <t>https://map.geo.admin.ch/?zoom=13&amp;E=2563061.064&amp;N=1124351.529&amp;layers=ch.kantone.cadastralwebmap-farbe,ch.swisstopo.amtliches-strassenverzeichnis,ch.bfs.gebaeude_wohnungs_register,KML||https://tinyurl.com/yy7ya4g9/VS/6152_bdg_erw.kml</t>
  </si>
  <si>
    <t>2562209.453 1124097.043</t>
  </si>
  <si>
    <t>https://map.geo.admin.ch/?zoom=13&amp;E=2562209.453&amp;N=1124097.043&amp;layers=ch.kantone.cadastralwebmap-farbe,ch.swisstopo.amtliches-strassenverzeichnis,ch.bfs.gebaeude_wohnungs_register,KML||https://tinyurl.com/yy7ya4g9/VS/6152_bdg_erw.kml</t>
  </si>
  <si>
    <t>2561351.817 1125168.379</t>
  </si>
  <si>
    <t>https://map.geo.admin.ch/?zoom=13&amp;E=2561351.817&amp;N=1125168.379&amp;layers=ch.kantone.cadastralwebmap-farbe,ch.swisstopo.amtliches-strassenverzeichnis,ch.bfs.gebaeude_wohnungs_register,KML||https://tinyurl.com/yy7ya4g9/VS/6152_bdg_erw.kml</t>
  </si>
  <si>
    <t>2568791.939 1113330.766</t>
  </si>
  <si>
    <t>https://map.geo.admin.ch/?zoom=13&amp;E=2568791.939&amp;N=1113330.766&amp;layers=ch.kantone.cadastralwebmap-farbe,ch.swisstopo.amtliches-strassenverzeichnis,ch.bfs.gebaeude_wohnungs_register,KML||https://tinyurl.com/yy7ya4g9/VS/6211_bdg_erw.kml</t>
  </si>
  <si>
    <t>2568806.098 1113424.834</t>
  </si>
  <si>
    <t>https://map.geo.admin.ch/?zoom=13&amp;E=2568806.098&amp;N=1113424.834&amp;layers=ch.kantone.cadastralwebmap-farbe,ch.swisstopo.amtliches-strassenverzeichnis,ch.bfs.gebaeude_wohnungs_register,KML||https://tinyurl.com/yy7ya4g9/VS/6211_bdg_erw.kml</t>
  </si>
  <si>
    <t>2568823.260 1113426.680</t>
  </si>
  <si>
    <t>https://map.geo.admin.ch/?zoom=13&amp;E=2568823.26&amp;N=1113426.68&amp;layers=ch.kantone.cadastralwebmap-farbe,ch.swisstopo.amtliches-strassenverzeichnis,ch.bfs.gebaeude_wohnungs_register,KML||https://tinyurl.com/yy7ya4g9/VS/6211_bdg_erw.kml</t>
  </si>
  <si>
    <t>2568870.428 1113400.130</t>
  </si>
  <si>
    <t>https://map.geo.admin.ch/?zoom=13&amp;E=2568870.428&amp;N=1113400.13&amp;layers=ch.kantone.cadastralwebmap-farbe,ch.swisstopo.amtliches-strassenverzeichnis,ch.bfs.gebaeude_wohnungs_register,KML||https://tinyurl.com/yy7ya4g9/VS/6211_bdg_erw.kml</t>
  </si>
  <si>
    <t>2568890.520 1113429.802</t>
  </si>
  <si>
    <t>https://map.geo.admin.ch/?zoom=13&amp;E=2568890.52&amp;N=1113429.802&amp;layers=ch.kantone.cadastralwebmap-farbe,ch.swisstopo.amtliches-strassenverzeichnis,ch.bfs.gebaeude_wohnungs_register,KML||https://tinyurl.com/yy7ya4g9/VS/6211_bdg_erw.kml</t>
  </si>
  <si>
    <t>2568779.073 1113438.753</t>
  </si>
  <si>
    <t>https://map.geo.admin.ch/?zoom=13&amp;E=2568779.073&amp;N=1113438.753&amp;layers=ch.kantone.cadastralwebmap-farbe,ch.swisstopo.amtliches-strassenverzeichnis,ch.bfs.gebaeude_wohnungs_register,KML||https://tinyurl.com/yy7ya4g9/VS/6211_bdg_erw.kml</t>
  </si>
  <si>
    <t>2568768.196 1113507.813</t>
  </si>
  <si>
    <t>https://map.geo.admin.ch/?zoom=13&amp;E=2568768.196&amp;N=1113507.813&amp;layers=ch.kantone.cadastralwebmap-farbe,ch.swisstopo.amtliches-strassenverzeichnis,ch.bfs.gebaeude_wohnungs_register,KML||https://tinyurl.com/yy7ya4g9/VS/6211_bdg_erw.kml</t>
  </si>
  <si>
    <t>2568768.343 1113550.348</t>
  </si>
  <si>
    <t>https://map.geo.admin.ch/?zoom=13&amp;E=2568768.343&amp;N=1113550.348&amp;layers=ch.kantone.cadastralwebmap-farbe,ch.swisstopo.amtliches-strassenverzeichnis,ch.bfs.gebaeude_wohnungs_register,KML||https://tinyurl.com/yy7ya4g9/VS/6211_bdg_erw.kml</t>
  </si>
  <si>
    <t>2569535.403 1114981.803</t>
  </si>
  <si>
    <t>https://map.geo.admin.ch/?zoom=13&amp;E=2569535.403&amp;N=1114981.803&amp;layers=ch.kantone.cadastralwebmap-farbe,ch.swisstopo.amtliches-strassenverzeichnis,ch.bfs.gebaeude_wohnungs_register,KML||https://tinyurl.com/yy7ya4g9/VS/6211_bdg_erw.kml</t>
  </si>
  <si>
    <t>2568647.906 1113325.593</t>
  </si>
  <si>
    <t>https://map.geo.admin.ch/?zoom=13&amp;E=2568647.906&amp;N=1113325.593&amp;layers=ch.kantone.cadastralwebmap-farbe,ch.swisstopo.amtliches-strassenverzeichnis,ch.bfs.gebaeude_wohnungs_register,KML||https://tinyurl.com/yy7ya4g9/VS/6211_bdg_erw.kml</t>
  </si>
  <si>
    <t>2568585.013 1113676.212</t>
  </si>
  <si>
    <t>https://map.geo.admin.ch/?zoom=13&amp;E=2568585.013&amp;N=1113676.212&amp;layers=ch.kantone.cadastralwebmap-farbe,ch.swisstopo.amtliches-strassenverzeichnis,ch.bfs.gebaeude_wohnungs_register,KML||https://tinyurl.com/yy7ya4g9/VS/6211_bdg_erw.kml</t>
  </si>
  <si>
    <t>2567881.000 1113980.000</t>
  </si>
  <si>
    <t>https://map.geo.admin.ch/?zoom=13&amp;E=2567881&amp;N=1113980&amp;layers=ch.kantone.cadastralwebmap-farbe,ch.swisstopo.amtliches-strassenverzeichnis,ch.bfs.gebaeude_wohnungs_register,KML||https://tinyurl.com/yy7ya4g9/VS/6213_bdg_erw.kml</t>
  </si>
  <si>
    <t>2565066.627 1121522.446</t>
  </si>
  <si>
    <t>https://map.geo.admin.ch/?zoom=13&amp;E=2565066.627&amp;N=1121522.446&amp;layers=ch.kantone.cadastralwebmap-farbe,ch.swisstopo.amtliches-strassenverzeichnis,ch.bfs.gebaeude_wohnungs_register,KML||https://tinyurl.com/yy7ya4g9/VS/6215_bdg_erw.kml</t>
  </si>
  <si>
    <t>2563225.684 1118346.596</t>
  </si>
  <si>
    <t>https://map.geo.admin.ch/?zoom=13&amp;E=2563225.684&amp;N=1118346.596&amp;layers=ch.kantone.cadastralwebmap-farbe,ch.swisstopo.amtliches-strassenverzeichnis,ch.bfs.gebaeude_wohnungs_register,KML||https://tinyurl.com/yy7ya4g9/VS/6215_bdg_erw.kml</t>
  </si>
  <si>
    <t>2567653.000 1107729.000</t>
  </si>
  <si>
    <t>https://map.geo.admin.ch/?zoom=13&amp;E=2567653&amp;N=1107729&amp;layers=ch.kantone.cadastralwebmap-farbe,ch.swisstopo.amtliches-strassenverzeichnis,ch.bfs.gebaeude_wohnungs_register,KML||https://tinyurl.com/yy7ya4g9/VS/6218_bdg_erw.kml</t>
  </si>
  <si>
    <t>2567823.000 1108619.000</t>
  </si>
  <si>
    <t>https://map.geo.admin.ch/?zoom=13&amp;E=2567823&amp;N=1108619&amp;layers=ch.kantone.cadastralwebmap-farbe,ch.swisstopo.amtliches-strassenverzeichnis,ch.bfs.gebaeude_wohnungs_register,KML||https://tinyurl.com/yy7ya4g9/VS/6218_bdg_erw.kml</t>
  </si>
  <si>
    <t>2567765.695 1108612.070</t>
  </si>
  <si>
    <t>https://map.geo.admin.ch/?zoom=13&amp;E=2567765.695&amp;N=1108612.07&amp;layers=ch.kantone.cadastralwebmap-farbe,ch.swisstopo.amtliches-strassenverzeichnis,ch.bfs.gebaeude_wohnungs_register,KML||https://tinyurl.com/yy7ya4g9/VS/6218_bdg_erw.kml</t>
  </si>
  <si>
    <t>2567791.000 1108516.000</t>
  </si>
  <si>
    <t>https://map.geo.admin.ch/?zoom=13&amp;E=2567791&amp;N=1108516&amp;layers=ch.kantone.cadastralwebmap-farbe,ch.swisstopo.amtliches-strassenverzeichnis,ch.bfs.gebaeude_wohnungs_register,KML||https://tinyurl.com/yy7ya4g9/VS/6218_bdg_erw.kml</t>
  </si>
  <si>
    <t>2567775.000 1108504.000</t>
  </si>
  <si>
    <t>https://map.geo.admin.ch/?zoom=13&amp;E=2567775&amp;N=1108504&amp;layers=ch.kantone.cadastralwebmap-farbe,ch.swisstopo.amtliches-strassenverzeichnis,ch.bfs.gebaeude_wohnungs_register,KML||https://tinyurl.com/yy7ya4g9/VS/6218_bdg_erw.kml</t>
  </si>
  <si>
    <t>2567814.000 1108575.000</t>
  </si>
  <si>
    <t>https://map.geo.admin.ch/?zoom=13&amp;E=2567814&amp;N=1108575&amp;layers=ch.kantone.cadastralwebmap-farbe,ch.swisstopo.amtliches-strassenverzeichnis,ch.bfs.gebaeude_wohnungs_register,KML||https://tinyurl.com/yy7ya4g9/VS/6218_bdg_erw.kml</t>
  </si>
  <si>
    <t>2565572.365 1107461.596</t>
  </si>
  <si>
    <t>https://map.geo.admin.ch/?zoom=13&amp;E=2565572.365&amp;N=1107461.596&amp;layers=ch.kantone.cadastralwebmap-farbe,ch.swisstopo.amtliches-strassenverzeichnis,ch.bfs.gebaeude_wohnungs_register,KML||https://tinyurl.com/yy7ya4g9/VS/6218_bdg_erw.kml</t>
  </si>
  <si>
    <t>2567807.099 1108592.728</t>
  </si>
  <si>
    <t>https://map.geo.admin.ch/?zoom=13&amp;E=2567807.099&amp;N=1108592.728&amp;layers=ch.kantone.cadastralwebmap-farbe,ch.swisstopo.amtliches-strassenverzeichnis,ch.bfs.gebaeude_wohnungs_register,KML||https://tinyurl.com/yy7ya4g9/VS/6218_bdg_erw.kml</t>
  </si>
  <si>
    <t>2569179.677 1109310.098</t>
  </si>
  <si>
    <t>https://map.geo.admin.ch/?zoom=13&amp;E=2569179.677&amp;N=1109310.098&amp;layers=ch.kantone.cadastralwebmap-farbe,ch.swisstopo.amtliches-strassenverzeichnis,ch.bfs.gebaeude_wohnungs_register,KML||https://tinyurl.com/yy7ya4g9/VS/6219_bdg_erw.kml</t>
  </si>
  <si>
    <t>2601615.249 1123249.813</t>
  </si>
  <si>
    <t>https://map.geo.admin.ch/?zoom=13&amp;E=2601615.249&amp;N=1123249.813&amp;layers=ch.kantone.cadastralwebmap-farbe,ch.swisstopo.amtliches-strassenverzeichnis,ch.bfs.gebaeude_wohnungs_register,KML||https://tinyurl.com/yy7ya4g9/VS/6248_bdg_erw.kml</t>
  </si>
  <si>
    <t>2601941.197 1123062.907</t>
  </si>
  <si>
    <t>https://map.geo.admin.ch/?zoom=13&amp;E=2601941.197&amp;N=1123062.907&amp;layers=ch.kantone.cadastralwebmap-farbe,ch.swisstopo.amtliches-strassenverzeichnis,ch.bfs.gebaeude_wohnungs_register,KML||https://tinyurl.com/yy7ya4g9/VS/6248_bdg_erw.kml</t>
  </si>
  <si>
    <t>2601957.000 1123044.000</t>
  </si>
  <si>
    <t>https://map.geo.admin.ch/?zoom=13&amp;E=2601957&amp;N=1123044&amp;layers=ch.kantone.cadastralwebmap-farbe,ch.swisstopo.amtliches-strassenverzeichnis,ch.bfs.gebaeude_wohnungs_register,KML||https://tinyurl.com/yy7ya4g9/VS/6248_bdg_erw.kml</t>
  </si>
  <si>
    <t>2601818.864 1123746.375</t>
  </si>
  <si>
    <t>https://map.geo.admin.ch/?zoom=13&amp;E=2601818.864&amp;N=1123746.375&amp;layers=ch.kantone.cadastralwebmap-farbe,ch.swisstopo.amtliches-strassenverzeichnis,ch.bfs.gebaeude_wohnungs_register,KML||https://tinyurl.com/yy7ya4g9/VS/6248_bdg_erw.kml</t>
  </si>
  <si>
    <t>2602380.585 1122932.654</t>
  </si>
  <si>
    <t>https://map.geo.admin.ch/?zoom=13&amp;E=2602380.585&amp;N=1122932.654&amp;layers=ch.kantone.cadastralwebmap-farbe,ch.swisstopo.amtliches-strassenverzeichnis,ch.bfs.gebaeude_wohnungs_register,KML||https://tinyurl.com/yy7ya4g9/VS/6248_bdg_erw.kml</t>
  </si>
  <si>
    <t>2602315.000 1122834.000</t>
  </si>
  <si>
    <t>https://map.geo.admin.ch/?zoom=13&amp;E=2602315&amp;N=1122834&amp;layers=ch.kantone.cadastralwebmap-farbe,ch.swisstopo.amtliches-strassenverzeichnis,ch.bfs.gebaeude_wohnungs_register,KML||https://tinyurl.com/yy7ya4g9/VS/6248_bdg_erw.kml</t>
  </si>
  <si>
    <t>2601939.045 1123256.212</t>
  </si>
  <si>
    <t>https://map.geo.admin.ch/?zoom=13&amp;E=2601939.045&amp;N=1123256.212&amp;layers=ch.kantone.cadastralwebmap-farbe,ch.swisstopo.amtliches-strassenverzeichnis,ch.bfs.gebaeude_wohnungs_register,KML||https://tinyurl.com/yy7ya4g9/VS/6248_bdg_erw.kml</t>
  </si>
  <si>
    <t>2601897.926 1123268.662</t>
  </si>
  <si>
    <t>https://map.geo.admin.ch/?zoom=13&amp;E=2601897.926&amp;N=1123268.662&amp;layers=ch.kantone.cadastralwebmap-farbe,ch.swisstopo.amtliches-strassenverzeichnis,ch.bfs.gebaeude_wohnungs_register,KML||https://tinyurl.com/yy7ya4g9/VS/6248_bdg_erw.kml</t>
  </si>
  <si>
    <t>2601674.502 1123004.967</t>
  </si>
  <si>
    <t>https://map.geo.admin.ch/?zoom=13&amp;E=2601674.502&amp;N=1123004.967&amp;layers=ch.kantone.cadastralwebmap-farbe,ch.swisstopo.amtliches-strassenverzeichnis,ch.bfs.gebaeude_wohnungs_register,KML||https://tinyurl.com/yy7ya4g9/VS/6248_bdg_erw.kml</t>
  </si>
  <si>
    <t>2610449.485 1113855.288</t>
  </si>
  <si>
    <t>https://map.geo.admin.ch/?zoom=13&amp;E=2610449.485&amp;N=1113855.288&amp;layers=ch.kantone.cadastralwebmap-farbe,ch.swisstopo.amtliches-strassenverzeichnis,ch.bfs.gebaeude_wohnungs_register,KML||https://tinyurl.com/yy7ya4g9/VS/6252_bdg_erw.kml</t>
  </si>
  <si>
    <t>2604644.500 1129922.398</t>
  </si>
  <si>
    <t>https://map.geo.admin.ch/?zoom=13&amp;E=2604644.5&amp;N=1129922.398&amp;layers=ch.kantone.cadastralwebmap-farbe,ch.swisstopo.amtliches-strassenverzeichnis,ch.bfs.gebaeude_wohnungs_register,KML||https://tinyurl.com/yy7ya4g9/VS/6253_bdg_erw.kml</t>
  </si>
  <si>
    <t>2604920.182 1130434.463</t>
  </si>
  <si>
    <t>https://map.geo.admin.ch/?zoom=13&amp;E=2604920.182&amp;N=1130434.463&amp;layers=ch.kantone.cadastralwebmap-farbe,ch.swisstopo.amtliches-strassenverzeichnis,ch.bfs.gebaeude_wohnungs_register,KML||https://tinyurl.com/yy7ya4g9/VS/6253_bdg_erw.kml</t>
  </si>
  <si>
    <t>2596104.435 1123680.850</t>
  </si>
  <si>
    <t>https://map.geo.admin.ch/?zoom=13&amp;E=2596104.435&amp;N=1123680.85&amp;layers=ch.kantone.cadastralwebmap-farbe,ch.swisstopo.amtliches-strassenverzeichnis,ch.bfs.gebaeude_wohnungs_register,KML||https://tinyurl.com/yy7ya4g9/VS/6263_bdg_erw.kml</t>
  </si>
  <si>
    <t>2595889.978 1123318.376</t>
  </si>
  <si>
    <t>https://map.geo.admin.ch/?zoom=13&amp;E=2595889.978&amp;N=1123318.376&amp;layers=ch.kantone.cadastralwebmap-farbe,ch.swisstopo.amtliches-strassenverzeichnis,ch.bfs.gebaeude_wohnungs_register,KML||https://tinyurl.com/yy7ya4g9/VS/6263_bdg_erw.kml</t>
  </si>
  <si>
    <t>2595810.131 1123285.356</t>
  </si>
  <si>
    <t>https://map.geo.admin.ch/?zoom=13&amp;E=2595810.131&amp;N=1123285.356&amp;layers=ch.kantone.cadastralwebmap-farbe,ch.swisstopo.amtliches-strassenverzeichnis,ch.bfs.gebaeude_wohnungs_register,KML||https://tinyurl.com/yy7ya4g9/VS/6263_bdg_erw.kml</t>
  </si>
  <si>
    <t>2595762.663 1123205.502</t>
  </si>
  <si>
    <t>https://map.geo.admin.ch/?zoom=13&amp;E=2595762.663&amp;N=1123205.502&amp;layers=ch.kantone.cadastralwebmap-farbe,ch.swisstopo.amtliches-strassenverzeichnis,ch.bfs.gebaeude_wohnungs_register,KML||https://tinyurl.com/yy7ya4g9/VS/6263_bdg_erw.kml</t>
  </si>
  <si>
    <t>2595803.901 1123217.268</t>
  </si>
  <si>
    <t>https://map.geo.admin.ch/?zoom=13&amp;E=2595803.901&amp;N=1123217.268&amp;layers=ch.kantone.cadastralwebmap-farbe,ch.swisstopo.amtliches-strassenverzeichnis,ch.bfs.gebaeude_wohnungs_register,KML||https://tinyurl.com/yy7ya4g9/VS/6263_bdg_erw.kml</t>
  </si>
  <si>
    <t>2595198.257 1122777.603</t>
  </si>
  <si>
    <t>https://map.geo.admin.ch/?zoom=13&amp;E=2595198.257&amp;N=1122777.603&amp;layers=ch.kantone.cadastralwebmap-farbe,ch.swisstopo.amtliches-strassenverzeichnis,ch.bfs.gebaeude_wohnungs_register,KML||https://tinyurl.com/yy7ya4g9/VS/6263_bdg_erw.kml</t>
  </si>
  <si>
    <t>2595847.593 1122637.852</t>
  </si>
  <si>
    <t>https://map.geo.admin.ch/?zoom=13&amp;E=2595847.593&amp;N=1122637.852&amp;layers=ch.kantone.cadastralwebmap-farbe,ch.swisstopo.amtliches-strassenverzeichnis,ch.bfs.gebaeude_wohnungs_register,KML||https://tinyurl.com/yy7ya4g9/VS/6263_bdg_erw.kml</t>
  </si>
  <si>
    <t>2595413.177 1121893.021</t>
  </si>
  <si>
    <t>https://map.geo.admin.ch/?zoom=13&amp;E=2595413.177&amp;N=1121893.021&amp;layers=ch.kantone.cadastralwebmap-farbe,ch.swisstopo.amtliches-strassenverzeichnis,ch.bfs.gebaeude_wohnungs_register,KML||https://tinyurl.com/yy7ya4g9/VS/6263_bdg_erw.kml</t>
  </si>
  <si>
    <t>2596014.590 1123117.200</t>
  </si>
  <si>
    <t>https://map.geo.admin.ch/?zoom=13&amp;E=2596014.59&amp;N=1123117.2&amp;layers=ch.kantone.cadastralwebmap-farbe,ch.swisstopo.amtliches-strassenverzeichnis,ch.bfs.gebaeude_wohnungs_register,KML||https://tinyurl.com/yy7ya4g9/VS/6263_bdg_erw.kml</t>
  </si>
  <si>
    <t>2594904.275 1122125.050</t>
  </si>
  <si>
    <t>https://map.geo.admin.ch/?zoom=13&amp;E=2594904.275&amp;N=1122125.05&amp;layers=ch.kantone.cadastralwebmap-farbe,ch.swisstopo.amtliches-strassenverzeichnis,ch.bfs.gebaeude_wohnungs_register,KML||https://tinyurl.com/yy7ya4g9/VS/6263_bdg_erw.kml</t>
  </si>
  <si>
    <t>2594888.227 1121690.341</t>
  </si>
  <si>
    <t>https://map.geo.admin.ch/?zoom=13&amp;E=2594888.227&amp;N=1121690.341&amp;layers=ch.kantone.cadastralwebmap-farbe,ch.swisstopo.amtliches-strassenverzeichnis,ch.bfs.gebaeude_wohnungs_register,KML||https://tinyurl.com/yy7ya4g9/VS/6263_bdg_erw.kml</t>
  </si>
  <si>
    <t>2594728.373 1117783.097</t>
  </si>
  <si>
    <t>https://map.geo.admin.ch/?zoom=13&amp;E=2594728.373&amp;N=1117783.097&amp;layers=ch.kantone.cadastralwebmap-farbe,ch.swisstopo.amtliches-strassenverzeichnis,ch.bfs.gebaeude_wohnungs_register,KML||https://tinyurl.com/yy7ya4g9/VS/6266_bdg_erw.kml</t>
  </si>
  <si>
    <t>2594885.370 1117645.085</t>
  </si>
  <si>
    <t>https://map.geo.admin.ch/?zoom=13&amp;E=2594885.37&amp;N=1117645.085&amp;layers=ch.kantone.cadastralwebmap-farbe,ch.swisstopo.amtliches-strassenverzeichnis,ch.bfs.gebaeude_wohnungs_register,KML||https://tinyurl.com/yy7ya4g9/VS/6266_bdg_erw.kml</t>
  </si>
  <si>
    <t>2595367.735 1117885.747</t>
  </si>
  <si>
    <t>https://map.geo.admin.ch/?zoom=13&amp;E=2595367.735&amp;N=1117885.747&amp;layers=ch.kantone.cadastralwebmap-farbe,ch.swisstopo.amtliches-strassenverzeichnis,ch.bfs.gebaeude_wohnungs_register,KML||https://tinyurl.com/yy7ya4g9/VS/6266_bdg_erw.kml</t>
  </si>
  <si>
    <t>2594445.000 1116333.000</t>
  </si>
  <si>
    <t>https://map.geo.admin.ch/?zoom=13&amp;E=2594445&amp;N=1116333&amp;layers=ch.kantone.cadastralwebmap-farbe,ch.swisstopo.amtliches-strassenverzeichnis,ch.bfs.gebaeude_wohnungs_register,KML||https://tinyurl.com/yy7ya4g9/VS/6266_bdg_erw.kml</t>
  </si>
  <si>
    <t>2594481.000 1116355.000</t>
  </si>
  <si>
    <t>https://map.geo.admin.ch/?zoom=13&amp;E=2594481&amp;N=1116355&amp;layers=ch.kantone.cadastralwebmap-farbe,ch.swisstopo.amtliches-strassenverzeichnis,ch.bfs.gebaeude_wohnungs_register,KML||https://tinyurl.com/yy7ya4g9/VS/6266_bdg_erw.kml</t>
  </si>
  <si>
    <t>2593631.324 1118288.462</t>
  </si>
  <si>
    <t>https://map.geo.admin.ch/?zoom=13&amp;E=2593631.324&amp;N=1118288.462&amp;layers=ch.kantone.cadastralwebmap-farbe,ch.swisstopo.amtliches-strassenverzeichnis,ch.bfs.gebaeude_wohnungs_register,KML||https://tinyurl.com/yy7ya4g9/VS/6266_bdg_erw.kml</t>
  </si>
  <si>
    <t>2593988.562 1118419.667</t>
  </si>
  <si>
    <t>https://map.geo.admin.ch/?zoom=13&amp;E=2593988.562&amp;N=1118419.667&amp;layers=ch.kantone.cadastralwebmap-farbe,ch.swisstopo.amtliches-strassenverzeichnis,ch.bfs.gebaeude_wohnungs_register,KML||https://tinyurl.com/yy7ya4g9/VS/6266_bdg_erw.kml</t>
  </si>
  <si>
    <t>2592912.345 1117761.691</t>
  </si>
  <si>
    <t>https://map.geo.admin.ch/?zoom=13&amp;E=2592912.345&amp;N=1117761.691&amp;layers=ch.kantone.cadastralwebmap-farbe,ch.swisstopo.amtliches-strassenverzeichnis,ch.bfs.gebaeude_wohnungs_register,KML||https://tinyurl.com/yy7ya4g9/VS/6266_bdg_erw.kml</t>
  </si>
  <si>
    <t>2593740.000 1117687.374</t>
  </si>
  <si>
    <t>https://map.geo.admin.ch/?zoom=13&amp;E=2593740&amp;N=1117687.374&amp;layers=ch.kantone.cadastralwebmap-farbe,ch.swisstopo.amtliches-strassenverzeichnis,ch.bfs.gebaeude_wohnungs_register,KML||https://tinyurl.com/yy7ya4g9/VS/6266_bdg_erw.kml</t>
  </si>
  <si>
    <t>2593188.637 1117245.505</t>
  </si>
  <si>
    <t>https://map.geo.admin.ch/?zoom=13&amp;E=2593188.637&amp;N=1117245.505&amp;layers=ch.kantone.cadastralwebmap-farbe,ch.swisstopo.amtliches-strassenverzeichnis,ch.bfs.gebaeude_wohnungs_register,KML||https://tinyurl.com/yy7ya4g9/VS/6266_bdg_erw.kml</t>
  </si>
  <si>
    <t>2597339.569 1119981.794</t>
  </si>
  <si>
    <t>https://map.geo.admin.ch/?zoom=13&amp;E=2597339.569&amp;N=1119981.794&amp;layers=ch.kantone.cadastralwebmap-farbe,ch.swisstopo.amtliches-strassenverzeichnis,ch.bfs.gebaeude_wohnungs_register,KML||https://tinyurl.com/yy7ya4g9/VS/6266_bdg_erw.kml</t>
  </si>
  <si>
    <t>2597372.772 1120089.942</t>
  </si>
  <si>
    <t>https://map.geo.admin.ch/?zoom=13&amp;E=2597372.772&amp;N=1120089.942&amp;layers=ch.kantone.cadastralwebmap-farbe,ch.swisstopo.amtliches-strassenverzeichnis,ch.bfs.gebaeude_wohnungs_register,KML||https://tinyurl.com/yy7ya4g9/VS/6266_bdg_erw.kml</t>
  </si>
  <si>
    <t>2597386.691 1120098.624</t>
  </si>
  <si>
    <t>https://map.geo.admin.ch/?zoom=13&amp;E=2597386.691&amp;N=1120098.624&amp;layers=ch.kantone.cadastralwebmap-farbe,ch.swisstopo.amtliches-strassenverzeichnis,ch.bfs.gebaeude_wohnungs_register,KML||https://tinyurl.com/yy7ya4g9/VS/6266_bdg_erw.kml</t>
  </si>
  <si>
    <t>2597408.206 1120141.011</t>
  </si>
  <si>
    <t>https://map.geo.admin.ch/?zoom=13&amp;E=2597408.206&amp;N=1120141.011&amp;layers=ch.kantone.cadastralwebmap-farbe,ch.swisstopo.amtliches-strassenverzeichnis,ch.bfs.gebaeude_wohnungs_register,KML||https://tinyurl.com/yy7ya4g9/VS/6266_bdg_erw.kml</t>
  </si>
  <si>
    <t>2597411.000 1120162.000</t>
  </si>
  <si>
    <t>https://map.geo.admin.ch/?zoom=13&amp;E=2597411&amp;N=1120162&amp;layers=ch.kantone.cadastralwebmap-farbe,ch.swisstopo.amtliches-strassenverzeichnis,ch.bfs.gebaeude_wohnungs_register,KML||https://tinyurl.com/yy7ya4g9/VS/6266_bdg_erw.kml</t>
  </si>
  <si>
    <t>2597395.000 1120078.000</t>
  </si>
  <si>
    <t>https://map.geo.admin.ch/?zoom=13&amp;E=2597395&amp;N=1120078&amp;layers=ch.kantone.cadastralwebmap-farbe,ch.swisstopo.amtliches-strassenverzeichnis,ch.bfs.gebaeude_wohnungs_register,KML||https://tinyurl.com/yy7ya4g9/VS/6266_bdg_erw.kml</t>
  </si>
  <si>
    <t>2597384.070 1120016.862</t>
  </si>
  <si>
    <t>https://map.geo.admin.ch/?zoom=13&amp;E=2597384.07&amp;N=1120016.862&amp;layers=ch.kantone.cadastralwebmap-farbe,ch.swisstopo.amtliches-strassenverzeichnis,ch.bfs.gebaeude_wohnungs_register,KML||https://tinyurl.com/yy7ya4g9/VS/6266_bdg_erw.kml</t>
  </si>
  <si>
    <t>2597370.854 1120060.259</t>
  </si>
  <si>
    <t>https://map.geo.admin.ch/?zoom=13&amp;E=2597370.854&amp;N=1120060.259&amp;layers=ch.kantone.cadastralwebmap-farbe,ch.swisstopo.amtliches-strassenverzeichnis,ch.bfs.gebaeude_wohnungs_register,KML||https://tinyurl.com/yy7ya4g9/VS/6266_bdg_erw.kml</t>
  </si>
  <si>
    <t>2597394.496 1120135.403</t>
  </si>
  <si>
    <t>https://map.geo.admin.ch/?zoom=13&amp;E=2597394.496&amp;N=1120135.403&amp;layers=ch.kantone.cadastralwebmap-farbe,ch.swisstopo.amtliches-strassenverzeichnis,ch.bfs.gebaeude_wohnungs_register,KML||https://tinyurl.com/yy7ya4g9/VS/6266_bdg_erw.kml</t>
  </si>
  <si>
    <t>2597412.368 1120125.271</t>
  </si>
  <si>
    <t>https://map.geo.admin.ch/?zoom=13&amp;E=2597412.368&amp;N=1120125.271&amp;layers=ch.kantone.cadastralwebmap-farbe,ch.swisstopo.amtliches-strassenverzeichnis,ch.bfs.gebaeude_wohnungs_register,KML||https://tinyurl.com/yy7ya4g9/VS/6266_bdg_erw.kml</t>
  </si>
  <si>
    <t>2597153.000 1119983.000</t>
  </si>
  <si>
    <t>https://map.geo.admin.ch/?zoom=13&amp;E=2597153&amp;N=1119983&amp;layers=ch.kantone.cadastralwebmap-farbe,ch.swisstopo.amtliches-strassenverzeichnis,ch.bfs.gebaeude_wohnungs_register,KML||https://tinyurl.com/yy7ya4g9/VS/6266_bdg_erw.kml</t>
  </si>
  <si>
    <t>2597188.349 1119795.105</t>
  </si>
  <si>
    <t>https://map.geo.admin.ch/?zoom=13&amp;E=2597188.349&amp;N=1119795.105&amp;layers=ch.kantone.cadastralwebmap-farbe,ch.swisstopo.amtliches-strassenverzeichnis,ch.bfs.gebaeude_wohnungs_register,KML||https://tinyurl.com/yy7ya4g9/VS/6266_bdg_erw.kml</t>
  </si>
  <si>
    <t>2597250.923 1119738.252</t>
  </si>
  <si>
    <t>https://map.geo.admin.ch/?zoom=13&amp;E=2597250.923&amp;N=1119738.252&amp;layers=ch.kantone.cadastralwebmap-farbe,ch.swisstopo.amtliches-strassenverzeichnis,ch.bfs.gebaeude_wohnungs_register,KML||https://tinyurl.com/yy7ya4g9/VS/6266_bdg_erw.kml</t>
  </si>
  <si>
    <t>2597266.097 1119698.250</t>
  </si>
  <si>
    <t>https://map.geo.admin.ch/?zoom=13&amp;E=2597266.097&amp;N=1119698.25&amp;layers=ch.kantone.cadastralwebmap-farbe,ch.swisstopo.amtliches-strassenverzeichnis,ch.bfs.gebaeude_wohnungs_register,KML||https://tinyurl.com/yy7ya4g9/VS/6266_bdg_erw.kml</t>
  </si>
  <si>
    <t>2597373.319 1119560.406</t>
  </si>
  <si>
    <t>https://map.geo.admin.ch/?zoom=13&amp;E=2597373.319&amp;N=1119560.406&amp;layers=ch.kantone.cadastralwebmap-farbe,ch.swisstopo.amtliches-strassenverzeichnis,ch.bfs.gebaeude_wohnungs_register,KML||https://tinyurl.com/yy7ya4g9/VS/6266_bdg_erw.kml</t>
  </si>
  <si>
    <t>2597334.576 1120158.536</t>
  </si>
  <si>
    <t>https://map.geo.admin.ch/?zoom=13&amp;E=2597334.576&amp;N=1120158.536&amp;layers=ch.kantone.cadastralwebmap-farbe,ch.swisstopo.amtliches-strassenverzeichnis,ch.bfs.gebaeude_wohnungs_register,KML||https://tinyurl.com/yy7ya4g9/VS/6266_bdg_erw.kml</t>
  </si>
  <si>
    <t>2597364.000 1120106.000</t>
  </si>
  <si>
    <t>https://map.geo.admin.ch/?zoom=13&amp;E=2597364&amp;N=1120106&amp;layers=ch.kantone.cadastralwebmap-farbe,ch.swisstopo.amtliches-strassenverzeichnis,ch.bfs.gebaeude_wohnungs_register,KML||https://tinyurl.com/yy7ya4g9/VS/6266_bdg_erw.kml</t>
  </si>
  <si>
    <t>2597368.788 1120139.178</t>
  </si>
  <si>
    <t>https://map.geo.admin.ch/?zoom=13&amp;E=2597368.788&amp;N=1120139.178&amp;layers=ch.kantone.cadastralwebmap-farbe,ch.swisstopo.amtliches-strassenverzeichnis,ch.bfs.gebaeude_wohnungs_register,KML||https://tinyurl.com/yy7ya4g9/VS/6266_bdg_erw.kml</t>
  </si>
  <si>
    <t>2597391.829 1120164.854</t>
  </si>
  <si>
    <t>https://map.geo.admin.ch/?zoom=13&amp;E=2597391.829&amp;N=1120164.854&amp;layers=ch.kantone.cadastralwebmap-farbe,ch.swisstopo.amtliches-strassenverzeichnis,ch.bfs.gebaeude_wohnungs_register,KML||https://tinyurl.com/yy7ya4g9/VS/6266_bdg_erw.kml</t>
  </si>
  <si>
    <t>2597439.133 1120228.279</t>
  </si>
  <si>
    <t>https://map.geo.admin.ch/?zoom=13&amp;E=2597439.133&amp;N=1120228.279&amp;layers=ch.kantone.cadastralwebmap-farbe,ch.swisstopo.amtliches-strassenverzeichnis,ch.bfs.gebaeude_wohnungs_register,KML||https://tinyurl.com/yy7ya4g9/VS/6266_bdg_erw.kml</t>
  </si>
  <si>
    <t>2597599.000 1120324.000</t>
  </si>
  <si>
    <t>https://map.geo.admin.ch/?zoom=13&amp;E=2597599&amp;N=1120324&amp;layers=ch.kantone.cadastralwebmap-farbe,ch.swisstopo.amtliches-strassenverzeichnis,ch.bfs.gebaeude_wohnungs_register,KML||https://tinyurl.com/yy7ya4g9/VS/6266_bdg_erw.kml</t>
  </si>
  <si>
    <t>2597628.882 1120383.581</t>
  </si>
  <si>
    <t>https://map.geo.admin.ch/?zoom=13&amp;E=2597628.882&amp;N=1120383.581&amp;layers=ch.kantone.cadastralwebmap-farbe,ch.swisstopo.amtliches-strassenverzeichnis,ch.bfs.gebaeude_wohnungs_register,KML||https://tinyurl.com/yy7ya4g9/VS/6266_bdg_erw.kml</t>
  </si>
  <si>
    <t>2597186.340 1120575.928</t>
  </si>
  <si>
    <t>https://map.geo.admin.ch/?zoom=13&amp;E=2597186.34&amp;N=1120575.928&amp;layers=ch.kantone.cadastralwebmap-farbe,ch.swisstopo.amtliches-strassenverzeichnis,ch.bfs.gebaeude_wohnungs_register,KML||https://tinyurl.com/yy7ya4g9/VS/6266_bdg_erw.kml</t>
  </si>
  <si>
    <t>2597381.000 1120460.000</t>
  </si>
  <si>
    <t>https://map.geo.admin.ch/?zoom=13&amp;E=2597381&amp;N=1120460&amp;layers=ch.kantone.cadastralwebmap-farbe,ch.swisstopo.amtliches-strassenverzeichnis,ch.bfs.gebaeude_wohnungs_register,KML||https://tinyurl.com/yy7ya4g9/VS/6266_bdg_erw.kml</t>
  </si>
  <si>
    <t>2597194.545 1120325.633</t>
  </si>
  <si>
    <t>https://map.geo.admin.ch/?zoom=13&amp;E=2597194.545&amp;N=1120325.633&amp;layers=ch.kantone.cadastralwebmap-farbe,ch.swisstopo.amtliches-strassenverzeichnis,ch.bfs.gebaeude_wohnungs_register,KML||https://tinyurl.com/yy7ya4g9/VS/6266_bdg_erw.kml</t>
  </si>
  <si>
    <t>2597167.558 1120352.700</t>
  </si>
  <si>
    <t>https://map.geo.admin.ch/?zoom=13&amp;E=2597167.558&amp;N=1120352.7&amp;layers=ch.kantone.cadastralwebmap-farbe,ch.swisstopo.amtliches-strassenverzeichnis,ch.bfs.gebaeude_wohnungs_register,KML||https://tinyurl.com/yy7ya4g9/VS/6266_bdg_erw.kml</t>
  </si>
  <si>
    <t>2597236.201 1119915.497</t>
  </si>
  <si>
    <t>https://map.geo.admin.ch/?zoom=13&amp;E=2597236.201&amp;N=1119915.497&amp;layers=ch.kantone.cadastralwebmap-farbe,ch.swisstopo.amtliches-strassenverzeichnis,ch.bfs.gebaeude_wohnungs_register,KML||https://tinyurl.com/yy7ya4g9/VS/6266_bdg_erw.kml</t>
  </si>
  <si>
    <t>2597225.475 1119935.181</t>
  </si>
  <si>
    <t>https://map.geo.admin.ch/?zoom=13&amp;E=2597225.475&amp;N=1119935.181&amp;layers=ch.kantone.cadastralwebmap-farbe,ch.swisstopo.amtliches-strassenverzeichnis,ch.bfs.gebaeude_wohnungs_register,KML||https://tinyurl.com/yy7ya4g9/VS/6266_bdg_erw.kml</t>
  </si>
  <si>
    <t>2597071.715 1120220.445</t>
  </si>
  <si>
    <t>https://map.geo.admin.ch/?zoom=13&amp;E=2597071.715&amp;N=1120220.445&amp;layers=ch.kantone.cadastralwebmap-farbe,ch.swisstopo.amtliches-strassenverzeichnis,ch.bfs.gebaeude_wohnungs_register,KML||https://tinyurl.com/yy7ya4g9/VS/6266_bdg_erw.kml</t>
  </si>
  <si>
    <t>2597302.093 1120148.470</t>
  </si>
  <si>
    <t>https://map.geo.admin.ch/?zoom=13&amp;E=2597302.093&amp;N=1120148.47&amp;layers=ch.kantone.cadastralwebmap-farbe,ch.swisstopo.amtliches-strassenverzeichnis,ch.bfs.gebaeude_wohnungs_register,KML||https://tinyurl.com/yy7ya4g9/VS/6266_bdg_erw.kml</t>
  </si>
  <si>
    <t>2597278.580 1120193.926</t>
  </si>
  <si>
    <t>https://map.geo.admin.ch/?zoom=13&amp;E=2597278.58&amp;N=1120193.926&amp;layers=ch.kantone.cadastralwebmap-farbe,ch.swisstopo.amtliches-strassenverzeichnis,ch.bfs.gebaeude_wohnungs_register,KML||https://tinyurl.com/yy7ya4g9/VS/6266_bdg_erw.kml</t>
  </si>
  <si>
    <t>2597225.000 1120262.000</t>
  </si>
  <si>
    <t>https://map.geo.admin.ch/?zoom=13&amp;E=2597225&amp;N=1120262&amp;layers=ch.kantone.cadastralwebmap-farbe,ch.swisstopo.amtliches-strassenverzeichnis,ch.bfs.gebaeude_wohnungs_register,KML||https://tinyurl.com/yy7ya4g9/VS/6266_bdg_erw.kml</t>
  </si>
  <si>
    <t>2597349.435 1120071.143</t>
  </si>
  <si>
    <t>https://map.geo.admin.ch/?zoom=13&amp;E=2597349.435&amp;N=1120071.143&amp;layers=ch.kantone.cadastralwebmap-farbe,ch.swisstopo.amtliches-strassenverzeichnis,ch.bfs.gebaeude_wohnungs_register,KML||https://tinyurl.com/yy7ya4g9/VS/6266_bdg_erw.kml</t>
  </si>
  <si>
    <t>2597359.000 1120095.000</t>
  </si>
  <si>
    <t>https://map.geo.admin.ch/?zoom=13&amp;E=2597359&amp;N=1120095&amp;layers=ch.kantone.cadastralwebmap-farbe,ch.swisstopo.amtliches-strassenverzeichnis,ch.bfs.gebaeude_wohnungs_register,KML||https://tinyurl.com/yy7ya4g9/VS/6266_bdg_erw.kml</t>
  </si>
  <si>
    <t>2597225.022 1120030.497</t>
  </si>
  <si>
    <t>https://map.geo.admin.ch/?zoom=13&amp;E=2597225.022&amp;N=1120030.497&amp;layers=ch.kantone.cadastralwebmap-farbe,ch.swisstopo.amtliches-strassenverzeichnis,ch.bfs.gebaeude_wohnungs_register,KML||https://tinyurl.com/yy7ya4g9/VS/6266_bdg_erw.kml</t>
  </si>
  <si>
    <t>2597310.537 1120127.504</t>
  </si>
  <si>
    <t>https://map.geo.admin.ch/?zoom=13&amp;E=2597310.537&amp;N=1120127.504&amp;layers=ch.kantone.cadastralwebmap-farbe,ch.swisstopo.amtliches-strassenverzeichnis,ch.bfs.gebaeude_wohnungs_register,KML||https://tinyurl.com/yy7ya4g9/VS/6266_bdg_erw.kml</t>
  </si>
  <si>
    <t>2597326.000 1120135.000</t>
  </si>
  <si>
    <t>https://map.geo.admin.ch/?zoom=13&amp;E=2597326&amp;N=1120135&amp;layers=ch.kantone.cadastralwebmap-farbe,ch.swisstopo.amtliches-strassenverzeichnis,ch.bfs.gebaeude_wohnungs_register,KML||https://tinyurl.com/yy7ya4g9/VS/6266_bdg_erw.kml</t>
  </si>
  <si>
    <t>2596891.235 1119988.183</t>
  </si>
  <si>
    <t>https://map.geo.admin.ch/?zoom=13&amp;E=2596891.235&amp;N=1119988.183&amp;layers=ch.kantone.cadastralwebmap-farbe,ch.swisstopo.amtliches-strassenverzeichnis,ch.bfs.gebaeude_wohnungs_register,KML||https://tinyurl.com/yy7ya4g9/VS/6266_bdg_erw.kml</t>
  </si>
  <si>
    <t>2596936.577 1120016.065</t>
  </si>
  <si>
    <t>https://map.geo.admin.ch/?zoom=13&amp;E=2596936.577&amp;N=1120016.065&amp;layers=ch.kantone.cadastralwebmap-farbe,ch.swisstopo.amtliches-strassenverzeichnis,ch.bfs.gebaeude_wohnungs_register,KML||https://tinyurl.com/yy7ya4g9/VS/6266_bdg_erw.kml</t>
  </si>
  <si>
    <t>2592530.011 1118514.472</t>
  </si>
  <si>
    <t>https://map.geo.admin.ch/?zoom=13&amp;E=2592530.011&amp;N=1118514.472&amp;layers=ch.kantone.cadastralwebmap-farbe,ch.swisstopo.amtliches-strassenverzeichnis,ch.bfs.gebaeude_wohnungs_register,KML||https://tinyurl.com/yy7ya4g9/VS/6266_bdg_erw.kml</t>
  </si>
  <si>
    <t>2597356.407 1120267.146</t>
  </si>
  <si>
    <t>https://map.geo.admin.ch/?zoom=13&amp;E=2597356.407&amp;N=1120267.146&amp;layers=ch.kantone.cadastralwebmap-farbe,ch.swisstopo.amtliches-strassenverzeichnis,ch.bfs.gebaeude_wohnungs_register,KML||https://tinyurl.com/yy7ya4g9/VS/6266_bdg_erw.kml</t>
  </si>
  <si>
    <t>2597553.507 1120226.711</t>
  </si>
  <si>
    <t>https://map.geo.admin.ch/?zoom=13&amp;E=2597553.507&amp;N=1120226.711&amp;layers=ch.kantone.cadastralwebmap-farbe,ch.swisstopo.amtliches-strassenverzeichnis,ch.bfs.gebaeude_wohnungs_register,KML||https://tinyurl.com/yy7ya4g9/VS/6266_bdg_erw.kml</t>
  </si>
  <si>
    <t>2597490.570 1119955.062</t>
  </si>
  <si>
    <t>https://map.geo.admin.ch/?zoom=13&amp;E=2597490.57&amp;N=1119955.062&amp;layers=ch.kantone.cadastralwebmap-farbe,ch.swisstopo.amtliches-strassenverzeichnis,ch.bfs.gebaeude_wohnungs_register,KML||https://tinyurl.com/yy7ya4g9/VS/6266_bdg_erw.kml</t>
  </si>
  <si>
    <t>2597018.971 1120116.142</t>
  </si>
  <si>
    <t>https://map.geo.admin.ch/?zoom=13&amp;E=2597018.971&amp;N=1120116.142&amp;layers=ch.kantone.cadastralwebmap-farbe,ch.swisstopo.amtliches-strassenverzeichnis,ch.bfs.gebaeude_wohnungs_register,KML||https://tinyurl.com/yy7ya4g9/VS/6266_bdg_erw.kml</t>
  </si>
  <si>
    <t>2594071.000 1118745.000</t>
  </si>
  <si>
    <t>https://map.geo.admin.ch/?zoom=13&amp;E=2594071&amp;N=1118745&amp;layers=ch.kantone.cadastralwebmap-farbe,ch.swisstopo.amtliches-strassenverzeichnis,ch.bfs.gebaeude_wohnungs_register,KML||https://tinyurl.com/yy7ya4g9/VS/6266_bdg_erw.kml</t>
  </si>
  <si>
    <t>2593312.657 1117803.025</t>
  </si>
  <si>
    <t>https://map.geo.admin.ch/?zoom=13&amp;E=2593312.657&amp;N=1117803.025&amp;layers=ch.kantone.cadastralwebmap-farbe,ch.swisstopo.amtliches-strassenverzeichnis,ch.bfs.gebaeude_wohnungs_register,KML||https://tinyurl.com/yy7ya4g9/VS/6266_bdg_erw.kml</t>
  </si>
  <si>
    <t>2597289.878 1120167.319</t>
  </si>
  <si>
    <t>https://map.geo.admin.ch/?zoom=13&amp;E=2597289.878&amp;N=1120167.319&amp;layers=ch.kantone.cadastralwebmap-farbe,ch.swisstopo.amtliches-strassenverzeichnis,ch.bfs.gebaeude_wohnungs_register,KML||https://tinyurl.com/yy7ya4g9/VS/6266_bdg_erw.kml</t>
  </si>
  <si>
    <t>2593935.458 1117987.743</t>
  </si>
  <si>
    <t>https://map.geo.admin.ch/?zoom=13&amp;E=2593935.458&amp;N=1117987.743&amp;layers=ch.kantone.cadastralwebmap-farbe,ch.swisstopo.amtliches-strassenverzeichnis,ch.bfs.gebaeude_wohnungs_register,KML||https://tinyurl.com/yy7ya4g9/VS/6266_bdg_erw.kml</t>
  </si>
  <si>
    <t>2590354.317 1117771.397</t>
  </si>
  <si>
    <t>https://map.geo.admin.ch/?zoom=13&amp;E=2590354.317&amp;N=1117771.397&amp;layers=ch.kantone.cadastralwebmap-farbe,ch.swisstopo.amtliches-strassenverzeichnis,ch.bfs.gebaeude_wohnungs_register,KML||https://tinyurl.com/yy7ya4g9/VS/6266_bdg_erw.kml</t>
  </si>
  <si>
    <t>2598319.736 1121690.709</t>
  </si>
  <si>
    <t>https://map.geo.admin.ch/?zoom=13&amp;E=2598319.736&amp;N=1121690.709&amp;layers=ch.kantone.cadastralwebmap-farbe,ch.swisstopo.amtliches-strassenverzeichnis,ch.bfs.gebaeude_wohnungs_register,KML||https://tinyurl.com/yy7ya4g9/VS/6266_bdg_erw.kml</t>
  </si>
  <si>
    <t>2592768.449 1118841.031</t>
  </si>
  <si>
    <t>https://map.geo.admin.ch/?zoom=13&amp;E=2592768.449&amp;N=1118841.031&amp;layers=ch.kantone.cadastralwebmap-farbe,ch.swisstopo.amtliches-strassenverzeichnis,ch.bfs.gebaeude_wohnungs_register,KML||https://tinyurl.com/yy7ya4g9/VS/6266_bdg_erw.kml</t>
  </si>
  <si>
    <t>2593045.086 1117257.199</t>
  </si>
  <si>
    <t>https://map.geo.admin.ch/?zoom=13&amp;E=2593045.086&amp;N=1117257.199&amp;layers=ch.kantone.cadastralwebmap-farbe,ch.swisstopo.amtliches-strassenverzeichnis,ch.bfs.gebaeude_wohnungs_register,KML||https://tinyurl.com/yy7ya4g9/VS/6266_bdg_erw.kml</t>
  </si>
  <si>
    <t>2593820.639 1116424.621</t>
  </si>
  <si>
    <t>https://map.geo.admin.ch/?zoom=13&amp;E=2593820.639&amp;N=1116424.621&amp;layers=ch.kantone.cadastralwebmap-farbe,ch.swisstopo.amtliches-strassenverzeichnis,ch.bfs.gebaeude_wohnungs_register,KML||https://tinyurl.com/yy7ya4g9/VS/6266_bdg_erw.kml</t>
  </si>
  <si>
    <t>2597302.462 1120118.420</t>
  </si>
  <si>
    <t>https://map.geo.admin.ch/?zoom=13&amp;E=2597302.462&amp;N=1120118.42&amp;layers=ch.kantone.cadastralwebmap-farbe,ch.swisstopo.amtliches-strassenverzeichnis,ch.bfs.gebaeude_wohnungs_register,KML||https://tinyurl.com/yy7ya4g9/VS/6266_bdg_erw.kml</t>
  </si>
  <si>
    <t>2597164.427 1119818.267</t>
  </si>
  <si>
    <t>https://map.geo.admin.ch/?zoom=13&amp;E=2597164.427&amp;N=1119818.267&amp;layers=ch.kantone.cadastralwebmap-farbe,ch.swisstopo.amtliches-strassenverzeichnis,ch.bfs.gebaeude_wohnungs_register,KML||https://tinyurl.com/yy7ya4g9/VS/6266_bdg_erw.kml</t>
  </si>
  <si>
    <t>2597303.127 1120030.570</t>
  </si>
  <si>
    <t>https://map.geo.admin.ch/?zoom=13&amp;E=2597303.127&amp;N=1120030.57&amp;layers=ch.kantone.cadastralwebmap-farbe,ch.swisstopo.amtliches-strassenverzeichnis,ch.bfs.gebaeude_wohnungs_register,KML||https://tinyurl.com/yy7ya4g9/VS/6266_bdg_erw.kml</t>
  </si>
  <si>
    <t>2597338.672 1120044.203</t>
  </si>
  <si>
    <t>https://map.geo.admin.ch/?zoom=13&amp;E=2597338.672&amp;N=1120044.203&amp;layers=ch.kantone.cadastralwebmap-farbe,ch.swisstopo.amtliches-strassenverzeichnis,ch.bfs.gebaeude_wohnungs_register,KML||https://tinyurl.com/yy7ya4g9/VS/6266_bdg_erw.kml</t>
  </si>
  <si>
    <t>2597361.360 1120044.805</t>
  </si>
  <si>
    <t>https://map.geo.admin.ch/?zoom=13&amp;E=2597361.36&amp;N=1120044.805&amp;layers=ch.kantone.cadastralwebmap-farbe,ch.swisstopo.amtliches-strassenverzeichnis,ch.bfs.gebaeude_wohnungs_register,KML||https://tinyurl.com/yy7ya4g9/VS/6266_bdg_erw.kml</t>
  </si>
  <si>
    <t>2597258.305 1120256.944</t>
  </si>
  <si>
    <t>https://map.geo.admin.ch/?zoom=13&amp;E=2597258.305&amp;N=1120256.944&amp;layers=ch.kantone.cadastralwebmap-farbe,ch.swisstopo.amtliches-strassenverzeichnis,ch.bfs.gebaeude_wohnungs_register,KML||https://tinyurl.com/yy7ya4g9/VS/6266_bdg_erw.kml</t>
  </si>
  <si>
    <t>2597280.482 1120231.964</t>
  </si>
  <si>
    <t>https://map.geo.admin.ch/?zoom=13&amp;E=2597280.482&amp;N=1120231.964&amp;layers=ch.kantone.cadastralwebmap-farbe,ch.swisstopo.amtliches-strassenverzeichnis,ch.bfs.gebaeude_wohnungs_register,KML||https://tinyurl.com/yy7ya4g9/VS/6266_bdg_erw.kml</t>
  </si>
  <si>
    <t>2597325.002 1120166.285</t>
  </si>
  <si>
    <t>https://map.geo.admin.ch/?zoom=13&amp;E=2597325.002&amp;N=1120166.285&amp;layers=ch.kantone.cadastralwebmap-farbe,ch.swisstopo.amtliches-strassenverzeichnis,ch.bfs.gebaeude_wohnungs_register,KML||https://tinyurl.com/yy7ya4g9/VS/6266_bdg_erw.kml</t>
  </si>
  <si>
    <t>2597345.024 1120109.193</t>
  </si>
  <si>
    <t>https://map.geo.admin.ch/?zoom=13&amp;E=2597345.024&amp;N=1120109.193&amp;layers=ch.kantone.cadastralwebmap-farbe,ch.swisstopo.amtliches-strassenverzeichnis,ch.bfs.gebaeude_wohnungs_register,KML||https://tinyurl.com/yy7ya4g9/VS/6266_bdg_erw.kml</t>
  </si>
  <si>
    <t>2597387.186 1120112.648</t>
  </si>
  <si>
    <t>https://map.geo.admin.ch/?zoom=13&amp;E=2597387.186&amp;N=1120112.648&amp;layers=ch.kantone.cadastralwebmap-farbe,ch.swisstopo.amtliches-strassenverzeichnis,ch.bfs.gebaeude_wohnungs_register,KML||https://tinyurl.com/yy7ya4g9/VS/6266_bdg_erw.kml</t>
  </si>
  <si>
    <t>2597373.125 1120034.378</t>
  </si>
  <si>
    <t>https://map.geo.admin.ch/?zoom=13&amp;E=2597373.125&amp;N=1120034.378&amp;layers=ch.kantone.cadastralwebmap-farbe,ch.swisstopo.amtliches-strassenverzeichnis,ch.bfs.gebaeude_wohnungs_register,KML||https://tinyurl.com/yy7ya4g9/VS/6266_bdg_erw.kml</t>
  </si>
  <si>
    <t>2594974.841 1117679.772</t>
  </si>
  <si>
    <t>https://map.geo.admin.ch/?zoom=13&amp;E=2594974.841&amp;N=1117679.772&amp;layers=ch.kantone.cadastralwebmap-farbe,ch.swisstopo.amtliches-strassenverzeichnis,ch.bfs.gebaeude_wohnungs_register,KML||https://tinyurl.com/yy7ya4g9/VS/6266_bdg_erw.kml</t>
  </si>
  <si>
    <t>2591649.440 1118139.036</t>
  </si>
  <si>
    <t>https://map.geo.admin.ch/?zoom=13&amp;E=2591649.44&amp;N=1118139.036&amp;layers=ch.kantone.cadastralwebmap-farbe,ch.swisstopo.amtliches-strassenverzeichnis,ch.bfs.gebaeude_wohnungs_register,KML||https://tinyurl.com/yy7ya4g9/VS/6266_bdg_erw.kml</t>
  </si>
  <si>
    <t>2597292.483 1120215.962</t>
  </si>
  <si>
    <t>https://map.geo.admin.ch/?zoom=13&amp;E=2597292.483&amp;N=1120215.962&amp;layers=ch.kantone.cadastralwebmap-farbe,ch.swisstopo.amtliches-strassenverzeichnis,ch.bfs.gebaeude_wohnungs_register,KML||https://tinyurl.com/yy7ya4g9/VS/6266_bdg_erw.kml</t>
  </si>
  <si>
    <t>2597321.413 1120034.716</t>
  </si>
  <si>
    <t>https://map.geo.admin.ch/?zoom=13&amp;E=2597321.413&amp;N=1120034.716&amp;layers=ch.kantone.cadastralwebmap-farbe,ch.swisstopo.amtliches-strassenverzeichnis,ch.bfs.gebaeude_wohnungs_register,KML||https://tinyurl.com/yy7ya4g9/VS/6266_bdg_erw.kml</t>
  </si>
  <si>
    <t>2591416.057 1118473.438</t>
  </si>
  <si>
    <t>https://map.geo.admin.ch/?zoom=13&amp;E=2591416.057&amp;N=1118473.438&amp;layers=ch.kantone.cadastralwebmap-farbe,ch.swisstopo.amtliches-strassenverzeichnis,ch.bfs.gebaeude_wohnungs_register,KML||https://tinyurl.com/yy7ya4g9/VS/6266_bdg_erw.kml</t>
  </si>
  <si>
    <t>2597748.283 1120161.689</t>
  </si>
  <si>
    <t>https://map.geo.admin.ch/?zoom=13&amp;E=2597748.283&amp;N=1120161.689&amp;layers=ch.kantone.cadastralwebmap-farbe,ch.swisstopo.amtliches-strassenverzeichnis,ch.bfs.gebaeude_wohnungs_register,KML||https://tinyurl.com/yy7ya4g9/VS/6266_bdg_erw.kml</t>
  </si>
  <si>
    <t>2630789.000 1116580.000</t>
  </si>
  <si>
    <t>https://map.geo.admin.ch/?zoom=13&amp;E=2630789&amp;N=1116580&amp;layers=ch.kantone.cadastralwebmap-farbe,ch.swisstopo.amtliches-strassenverzeichnis,ch.bfs.gebaeude_wohnungs_register,KML||https://tinyurl.com/yy7ya4g9/VS/6285_bdg_erw.kml</t>
  </si>
  <si>
    <t>2637528.000 1106263.000</t>
  </si>
  <si>
    <t>https://map.geo.admin.ch/?zoom=13&amp;E=2637528&amp;N=1106263&amp;layers=ch.kantone.cadastralwebmap-farbe,ch.swisstopo.amtliches-strassenverzeichnis,ch.bfs.gebaeude_wohnungs_register,KML||https://tinyurl.com/yy7ya4g9/VS/6290_bdg_erw.kml</t>
  </si>
  <si>
    <t>2638137.985 1107163.928</t>
  </si>
  <si>
    <t>https://map.geo.admin.ch/?zoom=13&amp;E=2638137.985&amp;N=1107163.928&amp;layers=ch.kantone.cadastralwebmap-farbe,ch.swisstopo.amtliches-strassenverzeichnis,ch.bfs.gebaeude_wohnungs_register,KML||https://tinyurl.com/yy7ya4g9/VS/6290_bdg_erw.kml</t>
  </si>
  <si>
    <t>2638143.317 1107169.638</t>
  </si>
  <si>
    <t>https://map.geo.admin.ch/?zoom=13&amp;E=2638143.317&amp;N=1107169.638&amp;layers=ch.kantone.cadastralwebmap-farbe,ch.swisstopo.amtliches-strassenverzeichnis,ch.bfs.gebaeude_wohnungs_register,KML||https://tinyurl.com/yy7ya4g9/VS/6290_bdg_erw.kml</t>
  </si>
  <si>
    <t>2637623.300 1106236.700</t>
  </si>
  <si>
    <t>https://map.geo.admin.ch/?zoom=13&amp;E=2637623.3&amp;N=1106236.7&amp;layers=ch.kantone.cadastralwebmap-farbe,ch.swisstopo.amtliches-strassenverzeichnis,ch.bfs.gebaeude_wohnungs_register,KML||https://tinyurl.com/yy7ya4g9/VS/6290_bdg_erw.kml</t>
  </si>
  <si>
    <t>2637625.000 1106243.000</t>
  </si>
  <si>
    <t>https://map.geo.admin.ch/?zoom=13&amp;E=2637625&amp;N=1106243&amp;layers=ch.kantone.cadastralwebmap-farbe,ch.swisstopo.amtliches-strassenverzeichnis,ch.bfs.gebaeude_wohnungs_register,KML||https://tinyurl.com/yy7ya4g9/VS/6290_bdg_erw.kml</t>
  </si>
  <si>
    <t>2637736.600 1106213.000</t>
  </si>
  <si>
    <t>https://map.geo.admin.ch/?zoom=13&amp;E=2637736.6&amp;N=1106213&amp;layers=ch.kantone.cadastralwebmap-farbe,ch.swisstopo.amtliches-strassenverzeichnis,ch.bfs.gebaeude_wohnungs_register,KML||https://tinyurl.com/yy7ya4g9/VS/6290_bdg_erw.kml</t>
  </si>
  <si>
    <t>2637731.400 1106213.000</t>
  </si>
  <si>
    <t>https://map.geo.admin.ch/?zoom=13&amp;E=2637731.4&amp;N=1106213&amp;layers=ch.kantone.cadastralwebmap-farbe,ch.swisstopo.amtliches-strassenverzeichnis,ch.bfs.gebaeude_wohnungs_register,KML||https://tinyurl.com/yy7ya4g9/VS/6290_bdg_erw.kml</t>
  </si>
  <si>
    <t>2637725.058 1106213.093</t>
  </si>
  <si>
    <t>https://map.geo.admin.ch/?zoom=13&amp;E=2637725.058&amp;N=1106213.093&amp;layers=ch.kantone.cadastralwebmap-farbe,ch.swisstopo.amtliches-strassenverzeichnis,ch.bfs.gebaeude_wohnungs_register,KML||https://tinyurl.com/yy7ya4g9/VS/6290_bdg_erw.kml</t>
  </si>
  <si>
    <t>2637615.975 1106238.262</t>
  </si>
  <si>
    <t>https://map.geo.admin.ch/?zoom=13&amp;E=2637615.975&amp;N=1106238.262&amp;layers=ch.kantone.cadastralwebmap-farbe,ch.swisstopo.amtliches-strassenverzeichnis,ch.bfs.gebaeude_wohnungs_register,KML||https://tinyurl.com/yy7ya4g9/VS/6290_bdg_erw.kml</t>
  </si>
  <si>
    <t>2637611.929 1106244.464</t>
  </si>
  <si>
    <t>https://map.geo.admin.ch/?zoom=13&amp;E=2637611.929&amp;N=1106244.464&amp;layers=ch.kantone.cadastralwebmap-farbe,ch.swisstopo.amtliches-strassenverzeichnis,ch.bfs.gebaeude_wohnungs_register,KML||https://tinyurl.com/yy7ya4g9/VS/6290_bdg_erw.kml</t>
  </si>
  <si>
    <t>2637673.400 1106445.800</t>
  </si>
  <si>
    <t>https://map.geo.admin.ch/?zoom=13&amp;E=2637673.4&amp;N=1106445.8&amp;layers=ch.kantone.cadastralwebmap-farbe,ch.swisstopo.amtliches-strassenverzeichnis,ch.bfs.gebaeude_wohnungs_register,KML||https://tinyurl.com/yy7ya4g9/VS/6290_bdg_erw.kml</t>
  </si>
  <si>
    <t>2637678.459 1106440.780</t>
  </si>
  <si>
    <t>https://map.geo.admin.ch/?zoom=13&amp;E=2637678.459&amp;N=1106440.78&amp;layers=ch.kantone.cadastralwebmap-farbe,ch.swisstopo.amtliches-strassenverzeichnis,ch.bfs.gebaeude_wohnungs_register,KML||https://tinyurl.com/yy7ya4g9/VS/6290_bdg_erw.kml</t>
  </si>
  <si>
    <t>2637549.754 1106259.363</t>
  </si>
  <si>
    <t>https://map.geo.admin.ch/?zoom=13&amp;E=2637549.754&amp;N=1106259.363&amp;layers=ch.kantone.cadastralwebmap-farbe,ch.swisstopo.amtliches-strassenverzeichnis,ch.bfs.gebaeude_wohnungs_register,KML||https://tinyurl.com/yy7ya4g9/VS/6290_bdg_erw.kml</t>
  </si>
  <si>
    <t>2637537.256 1106261.270</t>
  </si>
  <si>
    <t>https://map.geo.admin.ch/?zoom=13&amp;E=2637537.256&amp;N=1106261.27&amp;layers=ch.kantone.cadastralwebmap-farbe,ch.swisstopo.amtliches-strassenverzeichnis,ch.bfs.gebaeude_wohnungs_register,KML||https://tinyurl.com/yy7ya4g9/VS/6290_bdg_erw.kml</t>
  </si>
  <si>
    <t>2637527.757 1106267.001</t>
  </si>
  <si>
    <t>https://map.geo.admin.ch/?zoom=13&amp;E=2637527.757&amp;N=1106267.001&amp;layers=ch.kantone.cadastralwebmap-farbe,ch.swisstopo.amtliches-strassenverzeichnis,ch.bfs.gebaeude_wohnungs_register,KML||https://tinyurl.com/yy7ya4g9/VS/6290_bdg_erw.kml</t>
  </si>
  <si>
    <t>2637558.900 1106264.400</t>
  </si>
  <si>
    <t>https://map.geo.admin.ch/?zoom=13&amp;E=2637558.9&amp;N=1106264.4&amp;layers=ch.kantone.cadastralwebmap-farbe,ch.swisstopo.amtliches-strassenverzeichnis,ch.bfs.gebaeude_wohnungs_register,KML||https://tinyurl.com/yy7ya4g9/VS/6290_bdg_erw.kml</t>
  </si>
  <si>
    <t>2638090.345 1106614.371</t>
  </si>
  <si>
    <t>https://map.geo.admin.ch/?zoom=13&amp;E=2638090.345&amp;N=1106614.371&amp;layers=ch.kantone.cadastralwebmap-farbe,ch.swisstopo.amtliches-strassenverzeichnis,ch.bfs.gebaeude_wohnungs_register,KML||https://tinyurl.com/yy7ya4g9/VS/6290_bdg_erw.kml</t>
  </si>
  <si>
    <t>2638076.269 1106604.091</t>
  </si>
  <si>
    <t>https://map.geo.admin.ch/?zoom=13&amp;E=2638076.269&amp;N=1106604.091&amp;layers=ch.kantone.cadastralwebmap-farbe,ch.swisstopo.amtliches-strassenverzeichnis,ch.bfs.gebaeude_wohnungs_register,KML||https://tinyurl.com/yy7ya4g9/VS/6290_bdg_erw.kml</t>
  </si>
  <si>
    <t>2627513.578 1112595.249</t>
  </si>
  <si>
    <t>https://map.geo.admin.ch/?zoom=13&amp;E=2627513.578&amp;N=1112595.249&amp;layers=ch.kantone.cadastralwebmap-farbe,ch.swisstopo.amtliches-strassenverzeichnis,ch.bfs.gebaeude_wohnungs_register,KML||https://tinyurl.com/yy7ya4g9/VS/6292_bdg_erw.kml</t>
  </si>
  <si>
    <t>2629363.878 1114930.164</t>
  </si>
  <si>
    <t>https://map.geo.admin.ch/?zoom=13&amp;E=2629363.878&amp;N=1114930.164&amp;layers=ch.kantone.cadastralwebmap-farbe,ch.swisstopo.amtliches-strassenverzeichnis,ch.bfs.gebaeude_wohnungs_register,KML||https://tinyurl.com/yy7ya4g9/VS/6292_bdg_erw.kml</t>
  </si>
  <si>
    <t>2627277.266 1109614.846</t>
  </si>
  <si>
    <t>https://map.geo.admin.ch/?zoom=13&amp;E=2627277.266&amp;N=1109614.846&amp;layers=ch.kantone.cadastralwebmap-farbe,ch.swisstopo.amtliches-strassenverzeichnis,ch.bfs.gebaeude_wohnungs_register,KML||https://tinyurl.com/yy7ya4g9/VS/6292_bdg_erw.kml</t>
  </si>
  <si>
    <t>2627874.960 1113549.569</t>
  </si>
  <si>
    <t>https://map.geo.admin.ch/?zoom=13&amp;E=2627874.96&amp;N=1113549.569&amp;layers=ch.kantone.cadastralwebmap-farbe,ch.swisstopo.amtliches-strassenverzeichnis,ch.bfs.gebaeude_wohnungs_register,KML||https://tinyurl.com/yy7ya4g9/VS/6292_bdg_erw.kml</t>
  </si>
  <si>
    <t>2628506.638 1114466.918</t>
  </si>
  <si>
    <t>https://map.geo.admin.ch/?zoom=13&amp;E=2628506.638&amp;N=1114466.918&amp;layers=ch.kantone.cadastralwebmap-farbe,ch.swisstopo.amtliches-strassenverzeichnis,ch.bfs.gebaeude_wohnungs_register,KML||https://tinyurl.com/yy7ya4g9/VS/6292_bdg_erw.kml</t>
  </si>
  <si>
    <t>2629080.330 1113892.383</t>
  </si>
  <si>
    <t>https://map.geo.admin.ch/?zoom=13&amp;E=2629080.33&amp;N=1113892.383&amp;layers=ch.kantone.cadastralwebmap-farbe,ch.swisstopo.amtliches-strassenverzeichnis,ch.bfs.gebaeude_wohnungs_register,KML||https://tinyurl.com/yy7ya4g9/VS/6292_bdg_erw.kml</t>
  </si>
  <si>
    <t>2628049.216 1113890.929</t>
  </si>
  <si>
    <t>https://map.geo.admin.ch/?zoom=13&amp;E=2628049.216&amp;N=1113890.929&amp;layers=ch.kantone.cadastralwebmap-farbe,ch.swisstopo.amtliches-strassenverzeichnis,ch.bfs.gebaeude_wohnungs_register,KML||https://tinyurl.com/yy7ya4g9/VS/6292_bdg_erw.kml</t>
  </si>
  <si>
    <t>2628184.770 1113946.443</t>
  </si>
  <si>
    <t>https://map.geo.admin.ch/?zoom=13&amp;E=2628184.77&amp;N=1113946.443&amp;layers=ch.kantone.cadastralwebmap-farbe,ch.swisstopo.amtliches-strassenverzeichnis,ch.bfs.gebaeude_wohnungs_register,KML||https://tinyurl.com/yy7ya4g9/VS/6292_bdg_erw.kml</t>
  </si>
  <si>
    <t>2623538.266 1096114.671</t>
  </si>
  <si>
    <t>https://map.geo.admin.ch/?zoom=13&amp;E=2623538.266&amp;N=1096114.671&amp;layers=ch.kantone.cadastralwebmap-farbe,ch.swisstopo.amtliches-strassenverzeichnis,ch.bfs.gebaeude_wohnungs_register,KML||https://tinyurl.com/yy7ya4g9/VS/6300_bdg_erw.kml</t>
  </si>
  <si>
    <t>2623685.000 1096509.000</t>
  </si>
  <si>
    <t>https://map.geo.admin.ch/?zoom=13&amp;E=2623685&amp;N=1096509&amp;layers=ch.kantone.cadastralwebmap-farbe,ch.swisstopo.amtliches-strassenverzeichnis,ch.bfs.gebaeude_wohnungs_register,KML||https://tinyurl.com/yy7ya4g9/VS/6300_bdg_erw.kml</t>
  </si>
  <si>
    <t>2623872.000 1096587.000</t>
  </si>
  <si>
    <t>https://map.geo.admin.ch/?zoom=13&amp;E=2623872&amp;N=1096587&amp;layers=ch.kantone.cadastralwebmap-farbe,ch.swisstopo.amtliches-strassenverzeichnis,ch.bfs.gebaeude_wohnungs_register,KML||https://tinyurl.com/yy7ya4g9/VS/6300_bdg_erw.kml</t>
  </si>
  <si>
    <t>2623826.754 1096631.755</t>
  </si>
  <si>
    <t>https://map.geo.admin.ch/?zoom=13&amp;E=2623826.754&amp;N=1096631.755&amp;layers=ch.kantone.cadastralwebmap-farbe,ch.swisstopo.amtliches-strassenverzeichnis,ch.bfs.gebaeude_wohnungs_register,KML||https://tinyurl.com/yy7ya4g9/VS/6300_bdg_erw.kml</t>
  </si>
  <si>
    <t>2623806.608 1096641.745</t>
  </si>
  <si>
    <t>https://map.geo.admin.ch/?zoom=13&amp;E=2623806.608&amp;N=1096641.745&amp;layers=ch.kantone.cadastralwebmap-farbe,ch.swisstopo.amtliches-strassenverzeichnis,ch.bfs.gebaeude_wohnungs_register,KML||https://tinyurl.com/yy7ya4g9/VS/6300_bdg_erw.kml</t>
  </si>
  <si>
    <t>2623884.000 1096783.000</t>
  </si>
  <si>
    <t>https://map.geo.admin.ch/?zoom=13&amp;E=2623884&amp;N=1096783&amp;layers=ch.kantone.cadastralwebmap-farbe,ch.swisstopo.amtliches-strassenverzeichnis,ch.bfs.gebaeude_wohnungs_register,KML||https://tinyurl.com/yy7ya4g9/VS/6300_bdg_erw.kml</t>
  </si>
  <si>
    <t>2624021.954 1097008.396</t>
  </si>
  <si>
    <t>https://map.geo.admin.ch/?zoom=13&amp;E=2624021.954&amp;N=1097008.396&amp;layers=ch.kantone.cadastralwebmap-farbe,ch.swisstopo.amtliches-strassenverzeichnis,ch.bfs.gebaeude_wohnungs_register,KML||https://tinyurl.com/yy7ya4g9/VS/6300_bdg_erw.kml</t>
  </si>
  <si>
    <t>2623927.162 1096829.066</t>
  </si>
  <si>
    <t>https://map.geo.admin.ch/?zoom=13&amp;E=2623927.162&amp;N=1096829.066&amp;layers=ch.kantone.cadastralwebmap-farbe,ch.swisstopo.amtliches-strassenverzeichnis,ch.bfs.gebaeude_wohnungs_register,KML||https://tinyurl.com/yy7ya4g9/VS/6300_bdg_erw.kml</t>
  </si>
  <si>
    <t>2624004.742 1096747.519</t>
  </si>
  <si>
    <t>https://map.geo.admin.ch/?zoom=13&amp;E=2624004.742&amp;N=1096747.519&amp;layers=ch.kantone.cadastralwebmap-farbe,ch.swisstopo.amtliches-strassenverzeichnis,ch.bfs.gebaeude_wohnungs_register,KML||https://tinyurl.com/yy7ya4g9/VS/6300_bdg_erw.kml</t>
  </si>
  <si>
    <t>2624165.515 1096665.897</t>
  </si>
  <si>
    <t>https://map.geo.admin.ch/?zoom=13&amp;E=2624165.515&amp;N=1096665.897&amp;layers=ch.kantone.cadastralwebmap-farbe,ch.swisstopo.amtliches-strassenverzeichnis,ch.bfs.gebaeude_wohnungs_register,KML||https://tinyurl.com/yy7ya4g9/VS/6300_bdg_erw.kml</t>
  </si>
  <si>
    <t>2624166.015 1096605.836</t>
  </si>
  <si>
    <t>https://map.geo.admin.ch/?zoom=13&amp;E=2624166.015&amp;N=1096605.836&amp;layers=ch.kantone.cadastralwebmap-farbe,ch.swisstopo.amtliches-strassenverzeichnis,ch.bfs.gebaeude_wohnungs_register,KML||https://tinyurl.com/yy7ya4g9/VS/6300_bdg_erw.kml</t>
  </si>
  <si>
    <t>2623746.847 1096218.579</t>
  </si>
  <si>
    <t>https://map.geo.admin.ch/?zoom=13&amp;E=2623746.847&amp;N=1096218.579&amp;layers=ch.kantone.cadastralwebmap-farbe,ch.swisstopo.amtliches-strassenverzeichnis,ch.bfs.gebaeude_wohnungs_register,KML||https://tinyurl.com/yy7ya4g9/VS/6300_bdg_erw.kml</t>
  </si>
  <si>
    <t>2623746.000 1096190.000</t>
  </si>
  <si>
    <t>https://map.geo.admin.ch/?zoom=13&amp;E=2623746&amp;N=1096190&amp;layers=ch.kantone.cadastralwebmap-farbe,ch.swisstopo.amtliches-strassenverzeichnis,ch.bfs.gebaeude_wohnungs_register,KML||https://tinyurl.com/yy7ya4g9/VS/6300_bdg_erw.kml</t>
  </si>
  <si>
    <t>2625291.000 1095542.000</t>
  </si>
  <si>
    <t>https://map.geo.admin.ch/?zoom=13&amp;E=2625291&amp;N=1095542&amp;layers=ch.kantone.cadastralwebmap-farbe,ch.swisstopo.amtliches-strassenverzeichnis,ch.bfs.gebaeude_wohnungs_register,KML||https://tinyurl.com/yy7ya4g9/VS/6300_bdg_erw.kml</t>
  </si>
  <si>
    <t>2625845.000 1095692.000</t>
  </si>
  <si>
    <t>https://map.geo.admin.ch/?zoom=13&amp;E=2625845&amp;N=1095692&amp;layers=ch.kantone.cadastralwebmap-farbe,ch.swisstopo.amtliches-strassenverzeichnis,ch.bfs.gebaeude_wohnungs_register,KML||https://tinyurl.com/yy7ya4g9/VS/6300_bdg_erw.kml</t>
  </si>
  <si>
    <t>2624134.435 1097134.068</t>
  </si>
  <si>
    <t>https://map.geo.admin.ch/?zoom=13&amp;E=2624134.435&amp;N=1097134.068&amp;layers=ch.kantone.cadastralwebmap-farbe,ch.swisstopo.amtliches-strassenverzeichnis,ch.bfs.gebaeude_wohnungs_register,KML||https://tinyurl.com/yy7ya4g9/VS/6300_bdg_erw.kml</t>
  </si>
  <si>
    <t>2624248.000 1097225.000</t>
  </si>
  <si>
    <t>https://map.geo.admin.ch/?zoom=13&amp;E=2624248&amp;N=1097225&amp;layers=ch.kantone.cadastralwebmap-farbe,ch.swisstopo.amtliches-strassenverzeichnis,ch.bfs.gebaeude_wohnungs_register,KML||https://tinyurl.com/yy7ya4g9/VS/6300_bdg_erw.kml</t>
  </si>
  <si>
    <t>2624221.318 1097240.894</t>
  </si>
  <si>
    <t>https://map.geo.admin.ch/?zoom=13&amp;E=2624221.318&amp;N=1097240.894&amp;layers=ch.kantone.cadastralwebmap-farbe,ch.swisstopo.amtliches-strassenverzeichnis,ch.bfs.gebaeude_wohnungs_register,KML||https://tinyurl.com/yy7ya4g9/VS/6300_bdg_erw.kml</t>
  </si>
  <si>
    <t>2623950.498 1096733.529</t>
  </si>
  <si>
    <t>https://map.geo.admin.ch/?zoom=13&amp;E=2623950.498&amp;N=1096733.529&amp;layers=ch.kantone.cadastralwebmap-farbe,ch.swisstopo.amtliches-strassenverzeichnis,ch.bfs.gebaeude_wohnungs_register,KML||https://tinyurl.com/yy7ya4g9/VS/6300_bdg_erw.kml</t>
  </si>
  <si>
    <t>2623923.835 1096929.214</t>
  </si>
  <si>
    <t>https://map.geo.admin.ch/?zoom=13&amp;E=2623923.835&amp;N=1096929.214&amp;layers=ch.kantone.cadastralwebmap-farbe,ch.swisstopo.amtliches-strassenverzeichnis,ch.bfs.gebaeude_wohnungs_register,KML||https://tinyurl.com/yy7ya4g9/VS/6300_bdg_erw.kml</t>
  </si>
  <si>
    <t>2624183.000 1097108.000</t>
  </si>
  <si>
    <t>https://map.geo.admin.ch/?zoom=13&amp;E=2624183&amp;N=1097108&amp;layers=ch.kantone.cadastralwebmap-farbe,ch.swisstopo.amtliches-strassenverzeichnis,ch.bfs.gebaeude_wohnungs_register,KML||https://tinyurl.com/yy7ya4g9/VS/6300_bdg_erw.kml</t>
  </si>
  <si>
    <t>2624152.000 1097256.000</t>
  </si>
  <si>
    <t>https://map.geo.admin.ch/?zoom=13&amp;E=2624152&amp;N=1097256&amp;layers=ch.kantone.cadastralwebmap-farbe,ch.swisstopo.amtliches-strassenverzeichnis,ch.bfs.gebaeude_wohnungs_register,KML||https://tinyurl.com/yy7ya4g9/VS/6300_bdg_erw.kml</t>
  </si>
  <si>
    <t>2624290.755 1096844.302</t>
  </si>
  <si>
    <t>https://map.geo.admin.ch/?zoom=13&amp;E=2624290.755&amp;N=1096844.302&amp;layers=ch.kantone.cadastralwebmap-farbe,ch.swisstopo.amtliches-strassenverzeichnis,ch.bfs.gebaeude_wohnungs_register,KML||https://tinyurl.com/yy7ya4g9/VS/6300_bdg_erw.kml</t>
  </si>
  <si>
    <t>2624216.540 1094504.139</t>
  </si>
  <si>
    <t>https://map.geo.admin.ch/?zoom=13&amp;E=2624216.54&amp;N=1094504.139&amp;layers=ch.kantone.cadastralwebmap-farbe,ch.swisstopo.amtliches-strassenverzeichnis,ch.bfs.gebaeude_wohnungs_register,KML||https://tinyurl.com/yy7ya4g9/VS/6300_bdg_erw.kml</t>
  </si>
  <si>
    <t>2623728.749 1096342.305</t>
  </si>
  <si>
    <t>https://map.geo.admin.ch/?zoom=13&amp;E=2623728.749&amp;N=1096342.305&amp;layers=ch.kantone.cadastralwebmap-farbe,ch.swisstopo.amtliches-strassenverzeichnis,ch.bfs.gebaeude_wohnungs_register,KML||https://tinyurl.com/yy7ya4g9/VS/6300_bdg_erw.kml</t>
  </si>
  <si>
    <t>2622502.153 1094542.528</t>
  </si>
  <si>
    <t>https://map.geo.admin.ch/?zoom=13&amp;E=2622502.153&amp;N=1094542.528&amp;layers=ch.kantone.cadastralwebmap-farbe,ch.swisstopo.amtliches-strassenverzeichnis,ch.bfs.gebaeude_wohnungs_register,KML||https://tinyurl.com/yy7ya4g9/VS/6300_bdg_erw.kml</t>
  </si>
  <si>
    <t>2622748.000 1095030.000</t>
  </si>
  <si>
    <t>https://map.geo.admin.ch/?zoom=13&amp;E=2622748&amp;N=1095030&amp;layers=ch.kantone.cadastralwebmap-farbe,ch.swisstopo.amtliches-strassenverzeichnis,ch.bfs.gebaeude_wohnungs_register,KML||https://tinyurl.com/yy7ya4g9/VS/6300_bdg_erw.kml</t>
  </si>
  <si>
    <t>2623996.955 1096421.256</t>
  </si>
  <si>
    <t>https://map.geo.admin.ch/?zoom=13&amp;E=2623996.955&amp;N=1096421.256&amp;layers=ch.kantone.cadastralwebmap-farbe,ch.swisstopo.amtliches-strassenverzeichnis,ch.bfs.gebaeude_wohnungs_register,KML||https://tinyurl.com/yy7ya4g9/VS/6300_bdg_erw.kml</t>
  </si>
  <si>
    <t>2624017.553 1096404.469</t>
  </si>
  <si>
    <t>https://map.geo.admin.ch/?zoom=13&amp;E=2624017.553&amp;N=1096404.469&amp;layers=ch.kantone.cadastralwebmap-farbe,ch.swisstopo.amtliches-strassenverzeichnis,ch.bfs.gebaeude_wohnungs_register,KML||https://tinyurl.com/yy7ya4g9/VS/6300_bdg_erw.kml</t>
  </si>
  <si>
    <t>2623913.686 1096769.560</t>
  </si>
  <si>
    <t>https://map.geo.admin.ch/?zoom=13&amp;E=2623913.686&amp;N=1096769.56&amp;layers=ch.kantone.cadastralwebmap-farbe,ch.swisstopo.amtliches-strassenverzeichnis,ch.bfs.gebaeude_wohnungs_register,KML||https://tinyurl.com/yy7ya4g9/VS/6300_bdg_erw.kml</t>
  </si>
  <si>
    <t>2624263.234 1096935.657</t>
  </si>
  <si>
    <t>https://map.geo.admin.ch/?zoom=13&amp;E=2624263.234&amp;N=1096935.657&amp;layers=ch.kantone.cadastralwebmap-farbe,ch.swisstopo.amtliches-strassenverzeichnis,ch.bfs.gebaeude_wohnungs_register,KML||https://tinyurl.com/yy7ya4g9/VS/6300_bdg_erw.kml</t>
  </si>
  <si>
    <t>2624263.000 1097252.000</t>
  </si>
  <si>
    <t>https://map.geo.admin.ch/?zoom=13&amp;E=2624263&amp;N=1097252&amp;layers=ch.kantone.cadastralwebmap-farbe,ch.swisstopo.amtliches-strassenverzeichnis,ch.bfs.gebaeude_wohnungs_register,KML||https://tinyurl.com/yy7ya4g9/VS/6300_bdg_erw.kml</t>
  </si>
  <si>
    <t>2624303.000 1097447.000</t>
  </si>
  <si>
    <t>https://map.geo.admin.ch/?zoom=13&amp;E=2624303&amp;N=1097447&amp;layers=ch.kantone.cadastralwebmap-farbe,ch.swisstopo.amtliches-strassenverzeichnis,ch.bfs.gebaeude_wohnungs_register,KML||https://tinyurl.com/yy7ya4g9/VS/6300_bdg_erw.kml</t>
  </si>
  <si>
    <t>2623744.262 1096386.459</t>
  </si>
  <si>
    <t>https://map.geo.admin.ch/?zoom=13&amp;E=2623744.262&amp;N=1096386.459&amp;layers=ch.kantone.cadastralwebmap-farbe,ch.swisstopo.amtliches-strassenverzeichnis,ch.bfs.gebaeude_wohnungs_register,KML||https://tinyurl.com/yy7ya4g9/VS/6300_bdg_erw.kml</t>
  </si>
  <si>
    <t>2623899.165 1096628.885</t>
  </si>
  <si>
    <t>https://map.geo.admin.ch/?zoom=13&amp;E=2623899.165&amp;N=1096628.885&amp;layers=ch.kantone.cadastralwebmap-farbe,ch.swisstopo.amtliches-strassenverzeichnis,ch.bfs.gebaeude_wohnungs_register,KML||https://tinyurl.com/yy7ya4g9/VS/6300_bdg_erw.kml</t>
  </si>
  <si>
    <t>2623927.400 1094281.939</t>
  </si>
  <si>
    <t>https://map.geo.admin.ch/?zoom=13&amp;E=2623927.4&amp;N=1094281.939&amp;layers=ch.kantone.cadastralwebmap-farbe,ch.swisstopo.amtliches-strassenverzeichnis,ch.bfs.gebaeude_wohnungs_register,KML||https://tinyurl.com/yy7ya4g9/VS/6300_bdg_erw.kml</t>
  </si>
  <si>
    <t>2623964.000 1094290.000</t>
  </si>
  <si>
    <t>https://map.geo.admin.ch/?zoom=13&amp;E=2623964&amp;N=1094290&amp;layers=ch.kantone.cadastralwebmap-farbe,ch.swisstopo.amtliches-strassenverzeichnis,ch.bfs.gebaeude_wohnungs_register,KML||https://tinyurl.com/yy7ya4g9/VS/6300_bdg_erw.kml</t>
  </si>
  <si>
    <t>2622343.941 1094607.005</t>
  </si>
  <si>
    <t>https://map.geo.admin.ch/?zoom=13&amp;E=2622343.941&amp;N=1094607.005&amp;layers=ch.kantone.cadastralwebmap-farbe,ch.swisstopo.amtliches-strassenverzeichnis,ch.bfs.gebaeude_wohnungs_register,KML||https://tinyurl.com/yy7ya4g9/VS/6300_bdg_erw.kml</t>
  </si>
  <si>
    <t>2623983.251 1096624.640</t>
  </si>
  <si>
    <t>https://map.geo.admin.ch/?zoom=13&amp;E=2623983.251&amp;N=1096624.64&amp;layers=ch.kantone.cadastralwebmap-farbe,ch.swisstopo.amtliches-strassenverzeichnis,ch.bfs.gebaeude_wohnungs_register,KML||https://tinyurl.com/yy7ya4g9/VS/6300_bdg_erw.kml</t>
  </si>
  <si>
    <t>2623987.681 1096621.368</t>
  </si>
  <si>
    <t>https://map.geo.admin.ch/?zoom=13&amp;E=2623987.681&amp;N=1096621.368&amp;layers=ch.kantone.cadastralwebmap-farbe,ch.swisstopo.amtliches-strassenverzeichnis,ch.bfs.gebaeude_wohnungs_register,KML||https://tinyurl.com/yy7ya4g9/VS/6300_bdg_erw.kml</t>
  </si>
  <si>
    <t>2623997.000 1096593.000</t>
  </si>
  <si>
    <t>https://map.geo.admin.ch/?zoom=13&amp;E=2623997&amp;N=1096593&amp;layers=ch.kantone.cadastralwebmap-farbe,ch.swisstopo.amtliches-strassenverzeichnis,ch.bfs.gebaeude_wohnungs_register,KML||https://tinyurl.com/yy7ya4g9/VS/6300_bdg_erw.kml</t>
  </si>
  <si>
    <t>2624003.000 1097072.000</t>
  </si>
  <si>
    <t>https://map.geo.admin.ch/?zoom=13&amp;E=2624003&amp;N=1097072&amp;layers=ch.kantone.cadastralwebmap-farbe,ch.swisstopo.amtliches-strassenverzeichnis,ch.bfs.gebaeude_wohnungs_register,KML||https://tinyurl.com/yy7ya4g9/VS/6300_bdg_erw.kml</t>
  </si>
  <si>
    <t>2623698.226 1096283.526</t>
  </si>
  <si>
    <t>https://map.geo.admin.ch/?zoom=13&amp;E=2623698.226&amp;N=1096283.526&amp;layers=ch.kantone.cadastralwebmap-farbe,ch.swisstopo.amtliches-strassenverzeichnis,ch.bfs.gebaeude_wohnungs_register,KML||https://tinyurl.com/yy7ya4g9/VS/6300_bdg_erw.kml</t>
  </si>
  <si>
    <t>2623992.000 1096354.000</t>
  </si>
  <si>
    <t>https://map.geo.admin.ch/?zoom=13&amp;E=2623992&amp;N=1096354&amp;layers=ch.kantone.cadastralwebmap-farbe,ch.swisstopo.amtliches-strassenverzeichnis,ch.bfs.gebaeude_wohnungs_register,KML||https://tinyurl.com/yy7ya4g9/VS/6300_bdg_erw.kml</t>
  </si>
  <si>
    <t>2623993.000 1096898.000</t>
  </si>
  <si>
    <t>https://map.geo.admin.ch/?zoom=13&amp;E=2623993&amp;N=1096898&amp;layers=ch.kantone.cadastralwebmap-farbe,ch.swisstopo.amtliches-strassenverzeichnis,ch.bfs.gebaeude_wohnungs_register,KML||https://tinyurl.com/yy7ya4g9/VS/6300_bdg_erw.kml</t>
  </si>
  <si>
    <t>2639477.478 1128403.431</t>
  </si>
  <si>
    <t>2640165.873 1128669.951</t>
  </si>
  <si>
    <t>2638531.548 1130188.896</t>
  </si>
  <si>
    <t>2637240.003 1129663.472</t>
  </si>
  <si>
    <t>2642244.822 1130139.453</t>
  </si>
  <si>
    <t>2639720.759 1129533.392</t>
  </si>
  <si>
    <t>2640503.228 1130211.772</t>
  </si>
  <si>
    <t>2640022.582 1129791.716</t>
  </si>
  <si>
    <t>2637837.157 1128430.784</t>
  </si>
  <si>
    <t>2639178.867 1129163.039</t>
  </si>
  <si>
    <t>2645442.559 1122827.500</t>
  </si>
  <si>
    <t>2646032.428 1122294.539</t>
  </si>
  <si>
    <t>2644819.701 1121103.500</t>
  </si>
  <si>
    <t>2646343.263 1118492.990</t>
  </si>
  <si>
    <t>2646462.382 1118357.813</t>
  </si>
  <si>
    <t>2646615.192 1118594.612</t>
  </si>
  <si>
    <t>2646609.072 1117176.600</t>
  </si>
  <si>
    <t>2646650.628 1117213.424</t>
  </si>
  <si>
    <t>2646678.880 1117084.852</t>
  </si>
  <si>
    <t>2646918.890 1116874.588</t>
  </si>
  <si>
    <t>2647181.369 1116597.774</t>
  </si>
  <si>
    <t>2647262.604 1116380.048</t>
  </si>
  <si>
    <t>2648920.386 1113917.887</t>
  </si>
  <si>
    <t>2647011.991 1117000.284</t>
  </si>
  <si>
    <t>2645058.576 1130576.767</t>
  </si>
  <si>
    <t>2654026.479 1142171.537</t>
  </si>
  <si>
    <t>2596875.364 1124460.761</t>
  </si>
  <si>
    <t>2597180.816 1124207.551</t>
  </si>
  <si>
    <t>2599878.602 1128894.898</t>
  </si>
  <si>
    <t>2596037.997 1112690.360</t>
  </si>
  <si>
    <t>2596296.444 1111532.075</t>
  </si>
  <si>
    <t>2596310.790 1111454.230</t>
  </si>
  <si>
    <t>2596304.978 1111557.960</t>
  </si>
  <si>
    <t>2596171.217 1112184.888</t>
  </si>
  <si>
    <t>2596610.393 1112616.405</t>
  </si>
  <si>
    <t>2596696.652 1112633.928</t>
  </si>
  <si>
    <t>2596710.780 1113302.195</t>
  </si>
  <si>
    <t>2598768.520 1113321.712</t>
  </si>
  <si>
    <t>2596360.508 1114083.314</t>
  </si>
  <si>
    <t>2597430.549 1114154.532</t>
  </si>
  <si>
    <t>2597337.661 1114226.842</t>
  </si>
  <si>
    <t>2596780.191 1114247.501</t>
  </si>
  <si>
    <t>2597457.925 1114278.459</t>
  </si>
  <si>
    <t>2597717.473 1114477.588</t>
  </si>
  <si>
    <t>2609796.195 1127884.093</t>
  </si>
  <si>
    <t>2609702.885 1127848.065</t>
  </si>
  <si>
    <t>2609533.255 1127743.148</t>
  </si>
  <si>
    <t>2571700.271 1107592.404</t>
  </si>
  <si>
    <t>2569462.836 1103315.099</t>
  </si>
  <si>
    <t>2625576.159 1138449.190</t>
  </si>
  <si>
    <t>2568205.037 1114408.827</t>
  </si>
  <si>
    <t>2567966.290 1114062.265</t>
  </si>
  <si>
    <t>2567861.589 1114057.602</t>
  </si>
  <si>
    <t>2568049.383 1112801.981</t>
  </si>
  <si>
    <t>2567620.595 1114488.618</t>
  </si>
  <si>
    <t>2565317.323 1121431.953</t>
  </si>
  <si>
    <t>2601629.881 1123229.007</t>
  </si>
  <si>
    <t>2612146.512 1118971.950</t>
  </si>
  <si>
    <t>2603233.838 1128079.931</t>
  </si>
  <si>
    <t>2595394.797 1124056.551</t>
  </si>
  <si>
    <t>2636079.753 1127470.211</t>
  </si>
  <si>
    <t>2638492.210 1108622.996</t>
  </si>
  <si>
    <t>2638466.426 1108448.839</t>
  </si>
  <si>
    <t>2627602.219 1112418.084</t>
  </si>
  <si>
    <t>2623869.706 1096587.000</t>
  </si>
  <si>
    <t>62: 2 bâtiments du RegBL (890623, 890624) à l'intérieur du même polygone de la MO</t>
  </si>
  <si>
    <t>62: 2 bâtiments du RegBL (890691, 191758991) à l'intérieur du même polygone de la MO</t>
  </si>
  <si>
    <t>62: 2 bâtiments du RegBL (890700, 890701) à l'intérieur du même polygone de la MO</t>
  </si>
  <si>
    <t>62: 2 bâtiments du RegBL (890769, 890783) à l'intérieur du même polygone de la MO</t>
  </si>
  <si>
    <t>62: 2 bâtiments du RegBL (890823, 890824) à l'intérieur du même polygone de la MO</t>
  </si>
  <si>
    <t>62: 2 bâtiments du RegBL (890834, 3128653) à l'intérieur du même polygone de la MO</t>
  </si>
  <si>
    <t>62: 2 bâtiments du RegBL (890964, 890965) à l'intérieur du même polygone de la MO</t>
  </si>
  <si>
    <t>62: 2 bâtiments du RegBL (890969, 890970) à l'intérieur du même polygone de la MO</t>
  </si>
  <si>
    <t>62: 2 bâtiments du RegBL (890971, 890972) à l'intérieur du même polygone de la MO</t>
  </si>
  <si>
    <t>62: 2 bâtiments du RegBL (890980, 3128526) à l'intérieur du même polygone de la MO</t>
  </si>
  <si>
    <t>62: 3 bâtiments du RegBL (891135, 891136, 891137) à l'intérieur du même polygone de la MO</t>
  </si>
  <si>
    <t>62: 3 bâtiments du RegBL (891227, 3128523, 9080401) à l'intérieur du même polygone de la MO</t>
  </si>
  <si>
    <t>62: 2 bâtiments du RegBL (891230, 891231) à l'intérieur du même polygone de la MO</t>
  </si>
  <si>
    <t>62: 2 bâtiments du RegBL (891234, 891235) à l'intérieur du même polygone de la MO</t>
  </si>
  <si>
    <t>62: 2 bâtiments du RegBL (891313, 891314) à l'intérieur du même polygone de la MO</t>
  </si>
  <si>
    <t>62: 2 bâtiments du RegBL (3128518, 3128519) à l'intérieur du même polygone de la MO</t>
  </si>
  <si>
    <t>62: 2 bâtiments du RegBL (3128531, 3128532) à l'intérieur du même polygone de la MO</t>
  </si>
  <si>
    <t>62: 2 bâtiments du RegBL (3128533, 3128753) à l'intérieur du même polygone de la MO</t>
  </si>
  <si>
    <t>62: 2 bâtiments du RegBL (3128553, 3128554) à l'intérieur du même polygone de la MO</t>
  </si>
  <si>
    <t>62: 2 bâtiments du RegBL (3128570, 3128677) à l'intérieur du même polygone de la MO</t>
  </si>
  <si>
    <t>62: 2 bâtiments du RegBL (3128599, 3128600) à l'intérieur du même polygone de la MO</t>
  </si>
  <si>
    <t>62: 2 bâtiments du RegBL (3128601, 3128602) à l'intérieur du même polygone de la MO</t>
  </si>
  <si>
    <t>62: 2 bâtiments du RegBL (3128603, 3128604) à l'intérieur du même polygone de la MO</t>
  </si>
  <si>
    <t>62: 2 bâtiments du RegBL (3128606, 3128607) à l'intérieur du même polygone de la MO</t>
  </si>
  <si>
    <t>62: 4 bâtiments du RegBL (3128608, 3128609, 3128610, 3128611) à l'intérieur du même polygone de la MO</t>
  </si>
  <si>
    <t>62: 2 bâtiments du RegBL (3128612, 3128613) à l'intérieur du même polygone de la MO</t>
  </si>
  <si>
    <t>62: 2 bâtiments du RegBL (3128667, 3128668) à l'intérieur du même polygone de la MO</t>
  </si>
  <si>
    <t>62: 2 bâtiments du RegBL (3128680, 3128681) à l'intérieur du même polygone de la MO</t>
  </si>
  <si>
    <t>62: 4 bâtiments du RegBL (3128756, 9014408, 9014439, 190170103) à l'intérieur du même polygone de la MO</t>
  </si>
  <si>
    <t>62: 2 bâtiments du RegBL (101478167, 101501139) à l'intérieur du même polygone de la MO</t>
  </si>
  <si>
    <t>62: 2 bâtiments du RegBL (190084550, 190084554) à l'intérieur du même polygone de la MO</t>
  </si>
  <si>
    <t>62: 2 bâtiments du RegBL (190114725, 190169490) à l'intérieur du même polygone de la MO</t>
  </si>
  <si>
    <t>62: 2 bâtiments du RegBL (190114729, 190114735) à l'intérieur du même polygone de la MO</t>
  </si>
  <si>
    <t>62: 2 bâtiments du RegBL (190169660, 190335549) à l'intérieur du même polygone de la MO</t>
  </si>
  <si>
    <t>62: 2 bâtiments du RegBL (891472, 190572248) à l'intérieur du même polygone de la MO</t>
  </si>
  <si>
    <t>62: 2 bâtiments du RegBL (891545, 191061890) à l'intérieur du même polygone de la MO</t>
  </si>
  <si>
    <t>62: 2 bâtiments du RegBL (891577, 190872329) à l'intérieur du même polygone de la MO</t>
  </si>
  <si>
    <t>62: 2 bâtiments du RegBL (3175267, 3175268) à l'intérieur du même polygone de la MO</t>
  </si>
  <si>
    <t>62: 2 bâtiments du RegBL (3175275, 190348308) à l'intérieur du même polygone de la MO</t>
  </si>
  <si>
    <t>41: Status 'im Bau' n'est pas cohérente avec le topic Couverture du sol de la MO&lt;/br&gt;62: 2 bâtiments du RegBL (190910289, 191009918) à l'intérieur du même polygone de la MO</t>
  </si>
  <si>
    <t>62: 2 bâtiments du RegBL (190910289, 191009918) à l'intérieur du même polygone de la MO</t>
  </si>
  <si>
    <t>62: 2 bâtiments du RegBL (891598, 190181870) à l'intérieur du même polygone de la MO</t>
  </si>
  <si>
    <t>62: 3 bâtiments du RegBL (892039, 892040, 892041) à l'intérieur du même polygone de la MO</t>
  </si>
  <si>
    <t>62: 2 bâtiments du RegBL (892053, 9033331) à l'intérieur du même polygone de la MO</t>
  </si>
  <si>
    <t>62: 7 bâtiments du RegBL (892071, 892072, 892074, 892075, 892076, 892077, 892078) à l'intérieur du même polygone de la MO</t>
  </si>
  <si>
    <t>62: 2 bâtiments du RegBL (892080, 892081) à l'intérieur du même polygone de la MO</t>
  </si>
  <si>
    <t>62: 2 bâtiments du RegBL (892085, 892086) à l'intérieur du même polygone de la MO</t>
  </si>
  <si>
    <t>62: 3 bâtiments du RegBL (892090, 892091, 892092) à l'intérieur du même polygone de la MO</t>
  </si>
  <si>
    <t>62: 2 bâtiments du RegBL (892099, 892100) à l'intérieur du même polygone de la MO</t>
  </si>
  <si>
    <t>62: 2 bâtiments du RegBL (892101, 892102) à l'intérieur du même polygone de la MO</t>
  </si>
  <si>
    <t>62: 2 bâtiments du RegBL (892104, 892105) à l'intérieur du même polygone de la MO</t>
  </si>
  <si>
    <t>62: 2 bâtiments du RegBL (892106, 892107) à l'intérieur du même polygone de la MO</t>
  </si>
  <si>
    <t>62: 2 bâtiments du RegBL (892108, 892109) à l'intérieur du même polygone de la MO</t>
  </si>
  <si>
    <t>62: 2 bâtiments du RegBL (892110, 892111) à l'intérieur du même polygone de la MO</t>
  </si>
  <si>
    <t>62: 2 bâtiments du RegBL (892144, 892145) à l'intérieur du même polygone de la MO</t>
  </si>
  <si>
    <t>62: 3 bâtiments du RegBL (892158, 892159, 892160) à l'intérieur du même polygone de la MO</t>
  </si>
  <si>
    <t>62: 4 bâtiments du RegBL (892173, 892174, 892175, 892176) à l'intérieur du même polygone de la MO</t>
  </si>
  <si>
    <t>62: 3 bâtiments du RegBL (892430, 892431, 892432) à l'intérieur du même polygone de la MO</t>
  </si>
  <si>
    <t>62: 3 bâtiments du RegBL (892446, 892447, 892448) à l'intérieur du même polygone de la MO</t>
  </si>
  <si>
    <t>62: 2 bâtiments du RegBL (3105800, 3105801) à l'intérieur du même polygone de la MO</t>
  </si>
  <si>
    <t>62: 2 bâtiments du RegBL (3105810, 3105811) à l'intérieur du même polygone de la MO</t>
  </si>
  <si>
    <t>62: 2 bâtiments du RegBL (190182238, 190182239) à l'intérieur du même polygone de la MO</t>
  </si>
  <si>
    <t>62: 2 bâtiments du RegBL (190185408, 190185410) à l'intérieur du même polygone de la MO</t>
  </si>
  <si>
    <t>62: 2 bâtiments du RegBL (190186763, 190186764) à l'intérieur du même polygone de la MO</t>
  </si>
  <si>
    <t>62: 2 bâtiments du RegBL (190187914, 190187918) à l'intérieur du même polygone de la MO</t>
  </si>
  <si>
    <t>62: 2 bâtiments du RegBL (190187922, 190187929) à l'intérieur du même polygone de la MO</t>
  </si>
  <si>
    <t>62: 2 bâtiments du RegBL (190279029, 190279031) à l'intérieur du même polygone de la MO</t>
  </si>
  <si>
    <t>62: 2 bâtiments du RegBL (190894410, 190894411) à l'intérieur du même polygone de la MO</t>
  </si>
  <si>
    <t>62: 3 bâtiments du RegBL (191129031, 191129053, 191129056) à l'intérieur du même polygone de la MO</t>
  </si>
  <si>
    <t>62: 2 bâtiments du RegBL (191416939, 191425434) à l'intérieur du même polygone de la MO</t>
  </si>
  <si>
    <t>62: 2 bâtiments du RegBL (908291, 190527008) à l'intérieur du même polygone de la MO</t>
  </si>
  <si>
    <t>62: 2 bâtiments du RegBL (908294, 908327) à l'intérieur du même polygone de la MO</t>
  </si>
  <si>
    <t>62: 2 bâtiments du RegBL (908335, 190526048) à l'intérieur du même polygone de la MO</t>
  </si>
  <si>
    <t>62: 2 bâtiments du RegBL (908370, 9072455) à l'intérieur du même polygone de la MO</t>
  </si>
  <si>
    <t>62: 2 bâtiments du RegBL (908449, 190179280) à l'intérieur du même polygone de la MO</t>
  </si>
  <si>
    <t>62: 2 bâtiments du RegBL (908568, 90004810) à l'intérieur du même polygone de la MO</t>
  </si>
  <si>
    <t>62: 2 bâtiments du RegBL (908638, 191300772) à l'intérieur du même polygone de la MO</t>
  </si>
  <si>
    <t>62: 2 bâtiments du RegBL (908663, 908664) à l'intérieur du même polygone de la MO</t>
  </si>
  <si>
    <t>62: 2 bâtiments du RegBL (908705, 908706) à l'intérieur du même polygone de la MO</t>
  </si>
  <si>
    <t>62: 2 bâtiments du RegBL (908707, 908708) à l'intérieur du même polygone de la MO</t>
  </si>
  <si>
    <t>62: 2 bâtiments du RegBL (908750, 908751) à l'intérieur du même polygone de la MO</t>
  </si>
  <si>
    <t>62: 2 bâtiments du RegBL (908753, 908754) à l'intérieur du même polygone de la MO</t>
  </si>
  <si>
    <t>62: 2 bâtiments du RegBL (908758, 908759) à l'intérieur du même polygone de la MO</t>
  </si>
  <si>
    <t>62: 2 bâtiments du RegBL (908894, 908895) à l'intérieur du même polygone de la MO</t>
  </si>
  <si>
    <t>62: 2 bâtiments du RegBL (908923, 908924) à l'intérieur du même polygone de la MO</t>
  </si>
  <si>
    <t>62: 2 bâtiments du RegBL (908948, 908949) à l'intérieur du même polygone de la MO</t>
  </si>
  <si>
    <t>62: 2 bâtiments du RegBL (908953, 908954) à l'intérieur du même polygone de la MO</t>
  </si>
  <si>
    <t>62: 2 bâtiments du RegBL (909051, 909052) à l'intérieur du même polygone de la MO</t>
  </si>
  <si>
    <t>62: 2 bâtiments du RegBL (909060, 3129560) à l'intérieur du même polygone de la MO</t>
  </si>
  <si>
    <t>62: 2 bâtiments du RegBL (3129517, 3129518) à l'intérieur du même polygone de la MO</t>
  </si>
  <si>
    <t>62: 2 bâtiments du RegBL (190082590, 190207736) à l'intérieur du même polygone de la MO</t>
  </si>
  <si>
    <t>62: 3 bâtiments du RegBL (191703936, 191703937, 191703938) à l'intérieur du même polygone de la MO</t>
  </si>
  <si>
    <t>62: 2 bâtiments du RegBL (910419, 400013058) à l'intérieur du même polygone de la MO</t>
  </si>
  <si>
    <t>62: 2 bâtiments du RegBL (190194824, 400013444) à l'intérieur du même polygone de la MO</t>
  </si>
  <si>
    <t>62: 2 bâtiments du RegBL (400013059, 400013061) à l'intérieur du même polygone de la MO</t>
  </si>
  <si>
    <t>62: 2 bâtiments du RegBL (400013293, 400013294) à l'intérieur du même polygone de la MO</t>
  </si>
  <si>
    <t>62: 2 bâtiments du RegBL (400013403, 400013404) à l'intérieur du même polygone de la MO</t>
  </si>
  <si>
    <t>62: 2 bâtiments du RegBL (400013853, 400014715) à l'intérieur du même polygone de la MO</t>
  </si>
  <si>
    <t>62: 2 bâtiments du RegBL (400013857, 400014716) à l'intérieur du même polygone de la MO</t>
  </si>
  <si>
    <t>62: 2 bâtiments du RegBL (400014314, 400014316) à l'intérieur du même polygone de la MO</t>
  </si>
  <si>
    <t>62: 2 bâtiments du RegBL (914352, 914353) à l'intérieur du même polygone de la MO</t>
  </si>
  <si>
    <t>62: 2 bâtiments du RegBL (914386, 914433) à l'intérieur du même polygone de la MO</t>
  </si>
  <si>
    <t>62: 2 bâtiments du RegBL (914495, 914496) à l'intérieur du même polygone de la MO</t>
  </si>
  <si>
    <t>62: 3 bâtiments du RegBL (914570, 914571, 914572) à l'intérieur du même polygone de la MO</t>
  </si>
  <si>
    <t>62: 3 bâtiments du RegBL (914615, 191626071, 191690076) à l'intérieur du même polygone de la MO</t>
  </si>
  <si>
    <t>62: 3 bâtiments du RegBL (3165261, 3165262, 3165263) à l'intérieur du même polygone de la MO</t>
  </si>
  <si>
    <t>62: 2 bâtiments du RegBL (3165264, 3165265) à l'intérieur du même polygone de la MO</t>
  </si>
  <si>
    <t>62: 2 bâtiments du RegBL (9033960, 190168682) à l'intérieur du même polygone de la MO</t>
  </si>
  <si>
    <t>62: 6 bâtiments du RegBL (191491136, 191491154, 191491171, 191491176, 191491179, 191491180) à l'intérieur du même polygone de la MO</t>
  </si>
  <si>
    <t>62: 2 bâtiments du RegBL (101166216, 101166222) à l'intérieur du même polygone de la MO</t>
  </si>
  <si>
    <t>62: 2 bâtiments du RegBL (190808069, 191703541) à l'intérieur du même polygone de la MO</t>
  </si>
  <si>
    <t>62: 2 bâtiments du RegBL (932714, 190206519) à l'intérieur du même polygone de la MO</t>
  </si>
  <si>
    <t>62: 2 bâtiments du RegBL (932821, 932822) à l'intérieur du même polygone de la MO</t>
  </si>
  <si>
    <t>62: 3 bâtiments du RegBL (3111048, 3111049, 9030198) à l'intérieur du même polygone de la MO</t>
  </si>
  <si>
    <t>62: 2 bâtiments du RegBL (191712114, 191712115) à l'intérieur du même polygone de la MO</t>
  </si>
  <si>
    <t>62: 2 bâtiments du RegBL (935706, 190413829) à l'intérieur du même polygone de la MO</t>
  </si>
  <si>
    <t>62: 2 bâtiments du RegBL (935726, 191577391) à l'intérieur du même polygone de la MO</t>
  </si>
  <si>
    <t>62: 2 bâtiments du RegBL (935729, 191617794) à l'intérieur du même polygone de la MO</t>
  </si>
  <si>
    <t>62: 2 bâtiments du RegBL (935730, 935731) à l'intérieur du même polygone de la MO</t>
  </si>
  <si>
    <t>62: 2 bâtiments du RegBL (935733, 3184911) à l'intérieur du même polygone de la MO</t>
  </si>
  <si>
    <t>62: 2 bâtiments du RegBL (935746, 191632038) à l'intérieur du même polygone de la MO</t>
  </si>
  <si>
    <t>62: 2 bâtiments du RegBL (935748, 935749) à l'intérieur du même polygone de la MO</t>
  </si>
  <si>
    <t>62: 2 bâtiments du RegBL (935757, 935758) à l'intérieur du même polygone de la MO</t>
  </si>
  <si>
    <t>62: 2 bâtiments du RegBL (935770, 935771) à l'intérieur du même polygone de la MO</t>
  </si>
  <si>
    <t>62: 2 bâtiments du RegBL (935777, 935788) à l'intérieur du même polygone de la MO</t>
  </si>
  <si>
    <t>62: 2 bâtiments du RegBL (935778, 935779) à l'intérieur du même polygone de la MO</t>
  </si>
  <si>
    <t>62: 2 bâtiments du RegBL (3184886, 3184888) à l'intérieur du même polygone de la MO</t>
  </si>
  <si>
    <t>62: 3 bâtiments du RegBL (190639129, 190787349, 190787369) à l'intérieur du même polygone de la MO</t>
  </si>
  <si>
    <t>62: 2 bâtiments du RegBL (936163, 936164) à l'intérieur du même polygone de la MO</t>
  </si>
  <si>
    <t>62: 3 bâtiments du RegBL (190161889, 190161890, 190192712) à l'intérieur du même polygone de la MO</t>
  </si>
  <si>
    <t>62: 4 bâtiments du RegBL (190192719, 190192720, 190192722, 190192723) à l'intérieur du même polygone de la MO</t>
  </si>
  <si>
    <t>62: 2 bâtiments du RegBL (190192725, 190192726) à l'intérieur du même polygone de la MO</t>
  </si>
  <si>
    <t>62: 2 bâtiments du RegBL (190330253, 190508269) à l'intérieur du même polygone de la MO</t>
  </si>
  <si>
    <t>62: 2 bâtiments du RegBL (191214251, 191214270) à l'intérieur du même polygone de la MO</t>
  </si>
  <si>
    <t>62: 2 bâtiments du RegBL (191214290, 191214291) à l'intérieur du même polygone de la MO</t>
  </si>
  <si>
    <t>62: 2 bâtiments du RegBL (936566, 190168453) à l'intérieur du même polygone de la MO</t>
  </si>
  <si>
    <t>62: 2 bâtiments du RegBL (936592, 3111592) à l'intérieur du même polygone de la MO</t>
  </si>
  <si>
    <t>62: 2 bâtiments du RegBL (936704, 3111595) à l'intérieur du même polygone de la MO</t>
  </si>
  <si>
    <t>62: 2 bâtiments du RegBL (936813, 3111635) à l'intérieur du même polygone de la MO</t>
  </si>
  <si>
    <t>62: 2 bâtiments du RegBL (936831, 191628311) à l'intérieur du même polygone de la MO</t>
  </si>
  <si>
    <t>62: 2 bâtiments du RegBL (3111584, 191597523) à l'intérieur du même polygone de la MO</t>
  </si>
  <si>
    <t>62: 2 bâtiments du RegBL (190150153, 191721484) à l'intérieur du même polygone de la MO</t>
  </si>
  <si>
    <t>62: 2 bâtiments du RegBL (190150395, 190150416) à l'intérieur du même polygone de la MO</t>
  </si>
  <si>
    <t>62: 2 bâtiments du RegBL (190150420, 190150424) à l'intérieur du même polygone de la MO</t>
  </si>
  <si>
    <t>62: 2 bâtiments du RegBL (190150427, 190150430) à l'intérieur du même polygone de la MO</t>
  </si>
  <si>
    <t>62: 2 bâtiments du RegBL (190150434, 190150449) à l'intérieur du même polygone de la MO</t>
  </si>
  <si>
    <t>62: 2 bâtiments du RegBL (190167092, 191859374) à l'intérieur du même polygone de la MO</t>
  </si>
  <si>
    <t>62: 2 bâtiments du RegBL (190197171, 190197172) à l'intérieur du même polygone de la MO</t>
  </si>
  <si>
    <t>62: 2 bâtiments du RegBL (190996611, 190996730) à l'intérieur du même polygone de la MO</t>
  </si>
  <si>
    <t>62: 2 bâtiments du RegBL (946330, 946331) à l'intérieur du même polygone de la MO</t>
  </si>
  <si>
    <t>62: 2 bâtiments du RegBL (946333, 3166111) à l'intérieur du même polygone de la MO</t>
  </si>
  <si>
    <t>62: 2 bâtiments du RegBL (946345, 946346) à l'intérieur du même polygone de la MO</t>
  </si>
  <si>
    <t>62: 2 bâtiments du RegBL (946372, 946397) à l'intérieur du même polygone de la MO</t>
  </si>
  <si>
    <t>62: 2 bâtiments du RegBL (946373, 946398) à l'intérieur du même polygone de la MO</t>
  </si>
  <si>
    <t>62: 2 bâtiments du RegBL (946403, 3166132) à l'intérieur du même polygone de la MO</t>
  </si>
  <si>
    <t>62: 2 bâtiments du RegBL (946406, 946407) à l'intérieur du même polygone de la MO</t>
  </si>
  <si>
    <t>62: 2 bâtiments du RegBL (946411, 946412) à l'intérieur du même polygone de la MO</t>
  </si>
  <si>
    <t>62: 2 bâtiments du RegBL (946466, 3166091) à l'intérieur du même polygone de la MO</t>
  </si>
  <si>
    <t>62: 2 bâtiments du RegBL (946516, 3166139) à l'intérieur du même polygone de la MO</t>
  </si>
  <si>
    <t>62: 2 bâtiments du RegBL (946599, 3166133) à l'intérieur du même polygone de la MO</t>
  </si>
  <si>
    <t>62: 2 bâtiments du RegBL (946622, 946623) à l'intérieur du même polygone de la MO</t>
  </si>
  <si>
    <t>62: 3 bâtiments du RegBL (946631, 946632, 946633) à l'intérieur du même polygone de la MO</t>
  </si>
  <si>
    <t>62: 2 bâtiments du RegBL (946659, 946660) à l'intérieur du même polygone de la MO</t>
  </si>
  <si>
    <t>62: 2 bâtiments du RegBL (946701, 3166099) à l'intérieur du même polygone de la MO</t>
  </si>
  <si>
    <t>62: 2 bâtiments du RegBL (3166107, 3166141) à l'intérieur du même polygone de la MO</t>
  </si>
  <si>
    <t>62: 2 bâtiments du RegBL (3166137, 9038951) à l'intérieur du même polygone de la MO</t>
  </si>
  <si>
    <t>62: 2 bâtiments du RegBL (3166145, 191898299) à l'intérieur du même polygone de la MO</t>
  </si>
  <si>
    <t>62: 2 bâtiments du RegBL (191116591, 191116594) à l'intérieur du même polygone de la MO</t>
  </si>
  <si>
    <t>62: 2 bâtiments du RegBL (191366270, 191366290) à l'intérieur du même polygone de la MO</t>
  </si>
  <si>
    <t>62: 2 bâtiments du RegBL (947260, 947261) à l'intérieur du même polygone de la MO</t>
  </si>
  <si>
    <t>62: 2 bâtiments du RegBL (947294, 190076500) à l'intérieur du même polygone de la MO</t>
  </si>
  <si>
    <t>62: 2 bâtiments du RegBL (947305, 3175871) à l'intérieur du même polygone de la MO</t>
  </si>
  <si>
    <t>62: 2 bâtiments du RegBL (947344, 947345) à l'intérieur du même polygone de la MO</t>
  </si>
  <si>
    <t>62: 2 bâtiments du RegBL (947406, 190189916) à l'intérieur du même polygone de la MO</t>
  </si>
  <si>
    <t>62: 2 bâtiments du RegBL (3175571, 3175605) à l'intérieur du même polygone de la MO</t>
  </si>
  <si>
    <t>62: 3 bâtiments du RegBL (9014639, 190192155, 190192158) à l'intérieur du même polygone de la MO</t>
  </si>
  <si>
    <t>62: 2 bâtiments du RegBL (190082702, 190082905) à l'intérieur du même polygone de la MO</t>
  </si>
  <si>
    <t>62: 2 bâtiments du RegBL (191426752, 191426753) à l'intérieur du même polygone de la MO</t>
  </si>
  <si>
    <t>62: 3 bâtiments du RegBL (191613857, 191613915, 400084759) à l'intérieur du même polygone de la MO</t>
  </si>
  <si>
    <t>62: 2 bâtiments du RegBL (940992, 3040052) à l'intérieur du même polygone de la MO</t>
  </si>
  <si>
    <t>62: 3 bâtiments du RegBL (941276, 3039972, 3039973) à l'intérieur du même polygone de la MO</t>
  </si>
  <si>
    <t>62: 3 bâtiments du RegBL (941383, 3039959, 3039960) à l'intérieur du même polygone de la MO</t>
  </si>
  <si>
    <t>62: 3 bâtiments du RegBL (941385, 941386, 941387) à l'intérieur du même polygone de la MO</t>
  </si>
  <si>
    <t>62: 2 bâtiments du RegBL (944427, 191957506) à l'intérieur du même polygone de la MO</t>
  </si>
  <si>
    <t>62: 2 bâtiments du RegBL (944574, 944575) à l'intérieur du même polygone de la MO</t>
  </si>
  <si>
    <t>62: 2 bâtiments du RegBL (944585, 3111986) à l'intérieur du même polygone de la MO</t>
  </si>
  <si>
    <t>62: 2 bâtiments du RegBL (944590, 944591) à l'intérieur du même polygone de la MO</t>
  </si>
  <si>
    <t>62: 2 bâtiments du RegBL (944599, 944600) à l'intérieur du même polygone de la MO</t>
  </si>
  <si>
    <t>62: 2 bâtiments du RegBL (944601, 944805) à l'intérieur du même polygone de la MO</t>
  </si>
  <si>
    <t>62: 2 bâtiments du RegBL (944933, 190174603) à l'intérieur du même polygone de la MO</t>
  </si>
  <si>
    <t>62: 2 bâtiments du RegBL (944955, 944956) à l'intérieur du même polygone de la MO</t>
  </si>
  <si>
    <t>62: 2 bâtiments du RegBL (944960, 190174624) à l'intérieur du même polygone de la MO</t>
  </si>
  <si>
    <t>62: 2 bâtiments du RegBL (944961, 944962) à l'intérieur du même polygone de la MO</t>
  </si>
  <si>
    <t>62: 3 bâtiments du RegBL (944980, 190182448, 190182458) à l'intérieur du même polygone de la MO</t>
  </si>
  <si>
    <t>62: 2 bâtiments du RegBL (945034, 190189785) à l'intérieur du même polygone de la MO</t>
  </si>
  <si>
    <t>62: 2 bâtiments du RegBL (945075, 190189585) à l'intérieur du même polygone de la MO</t>
  </si>
  <si>
    <t>62: 2 bâtiments du RegBL (945105, 190181958) à l'intérieur du même polygone de la MO</t>
  </si>
  <si>
    <t>62: 2 bâtiments du RegBL (945108, 190180639) à l'intérieur du même polygone de la MO</t>
  </si>
  <si>
    <t>62: 2 bâtiments du RegBL (945109, 190193613) à l'intérieur du même polygone de la MO</t>
  </si>
  <si>
    <t>62: 2 bâtiments du RegBL (945148, 190999430) à l'intérieur du même polygone de la MO</t>
  </si>
  <si>
    <t>62: 2 bâtiments du RegBL (945166, 190198238) à l'intérieur du même polygone de la MO</t>
  </si>
  <si>
    <t>62: 2 bâtiments du RegBL (945169, 190198498) à l'intérieur du même polygone de la MO</t>
  </si>
  <si>
    <t>62: 2 bâtiments du RegBL (945185, 190191671) à l'intérieur du même polygone de la MO</t>
  </si>
  <si>
    <t>62: 2 bâtiments du RegBL (945186, 190194307) à l'intérieur du même polygone de la MO</t>
  </si>
  <si>
    <t>62: 2 bâtiments du RegBL (945240, 191971747) à l'intérieur du même polygone de la MO</t>
  </si>
  <si>
    <t>62: 2 bâtiments du RegBL (945296, 190202474) à l'intérieur du même polygone de la MO</t>
  </si>
  <si>
    <t>62: 2 bâtiments du RegBL (945298, 190201613) à l'intérieur du même polygone de la MO</t>
  </si>
  <si>
    <t>62: 2 bâtiments du RegBL (945371, 945372) à l'intérieur du même polygone de la MO</t>
  </si>
  <si>
    <t>62: 2 bâtiments du RegBL (945431, 190205395) à l'intérieur du même polygone de la MO</t>
  </si>
  <si>
    <t>62: 2 bâtiments du RegBL (945454, 190206501) à l'intérieur du même polygone de la MO</t>
  </si>
  <si>
    <t>62: 2 bâtiments du RegBL (945511, 945512) à l'intérieur du même polygone de la MO</t>
  </si>
  <si>
    <t>62: 4 bâtiments du RegBL (945528, 945529, 945531, 9026130) à l'intérieur du même polygone de la MO</t>
  </si>
  <si>
    <t>62: 8 bâtiments du RegBL (945605, 9026181, 190385629, 190387410, 190387528, 190389514, 190817953, 190818429) à l'intérieur du même polygone de la MO</t>
  </si>
  <si>
    <t>62: 2 bâtiments du RegBL (945608, 945609) à l'intérieur du même polygone de la MO</t>
  </si>
  <si>
    <t>62: 2 bâtiments du RegBL (945739, 945740) à l'intérieur du même polygone de la MO</t>
  </si>
  <si>
    <t>62: 2 bâtiments du RegBL (945743, 945744) à l'intérieur du même polygone de la MO</t>
  </si>
  <si>
    <t>62: 3 bâtiments du RegBL (945761, 190346530, 190369251) à l'intérieur du même polygone de la MO</t>
  </si>
  <si>
    <t>62: 2 bâtiments du RegBL (945791, 190363688) à l'intérieur du même polygone de la MO</t>
  </si>
  <si>
    <t>62: 2 bâtiments du RegBL (946035, 190808874) à l'intérieur du même polygone de la MO</t>
  </si>
  <si>
    <t>62: 2 bâtiments du RegBL (946036, 190808876) à l'intérieur du même polygone de la MO</t>
  </si>
  <si>
    <t>62: 2 bâtiments du RegBL (946038, 190808890) à l'intérieur du même polygone de la MO</t>
  </si>
  <si>
    <t>62: 2 bâtiments du RegBL (3112042, 190203473) à l'intérieur du même polygone de la MO</t>
  </si>
  <si>
    <t>62: 2 bâtiments du RegBL (3112148, 190346409) à l'intérieur du même polygone de la MO</t>
  </si>
  <si>
    <t>62: 3 bâtiments du RegBL (9026104, 190785349, 190785389) à l'intérieur du même polygone de la MO</t>
  </si>
  <si>
    <t>62: 2 bâtiments du RegBL (9026120, 191887827) à l'intérieur du même polygone de la MO</t>
  </si>
  <si>
    <t>62: 2 bâtiments du RegBL (190129081, 190432028) à l'intérieur du même polygone de la MO</t>
  </si>
  <si>
    <t>62: 2 bâtiments du RegBL (190160774, 190580969) à l'intérieur du même polygone de la MO</t>
  </si>
  <si>
    <t>62: 2 bâtiments du RegBL (190174626, 190174628) à l'intérieur du même polygone de la MO</t>
  </si>
  <si>
    <t>62: 2 bâtiments du RegBL (190177443, 191888928) à l'intérieur du même polygone de la MO</t>
  </si>
  <si>
    <t>62: 2 bâtiments du RegBL (190238709, 190238729) à l'intérieur du même polygone de la MO</t>
  </si>
  <si>
    <t>62: 2 bâtiments du RegBL (190595108, 190595230) à l'intérieur du même polygone de la MO</t>
  </si>
  <si>
    <t>62: 2 bâtiments du RegBL (190595290, 190595369) à l'intérieur du même polygone de la MO</t>
  </si>
  <si>
    <t>62: 2 bâtiments du RegBL (190865650, 191003190) à l'intérieur du même polygone de la MO</t>
  </si>
  <si>
    <t>62: 2 bâtiments du RegBL (191387592, 191390972) à l'intérieur du même polygone de la MO</t>
  </si>
  <si>
    <t>62: 3 bâtiments du RegBL (943968, 943969, 3111898) à l'intérieur du même polygone de la MO</t>
  </si>
  <si>
    <t>62: 2 bâtiments du RegBL (944009, 191436250) à l'intérieur du même polygone de la MO</t>
  </si>
  <si>
    <t>62: 2 bâtiments du RegBL (944052, 3111884) à l'intérieur du même polygone de la MO</t>
  </si>
  <si>
    <t>62: 2 bâtiments du RegBL (944058, 3111887) à l'intérieur du même polygone de la MO</t>
  </si>
  <si>
    <t>62: 2 bâtiments du RegBL (944061, 190354090) à l'intérieur du même polygone de la MO</t>
  </si>
  <si>
    <t>62: 2 bâtiments du RegBL (944127, 190359309) à l'intérieur du même polygone de la MO</t>
  </si>
  <si>
    <t>62: 2 bâtiments du RegBL (949258, 3181480) à l'intérieur du même polygone de la MO</t>
  </si>
  <si>
    <t>62: 2 bâtiments du RegBL (949373, 190176099) à l'intérieur du même polygone de la MO</t>
  </si>
  <si>
    <t>62: 2 bâtiments du RegBL (949379, 190176097) à l'intérieur du même polygone de la MO</t>
  </si>
  <si>
    <t>62: 2 bâtiments du RegBL (949384, 3181579) à l'intérieur du même polygone de la MO</t>
  </si>
  <si>
    <t>62: 2 bâtiments du RegBL (949402, 3181484) à l'intérieur du même polygone de la MO</t>
  </si>
  <si>
    <t>62: 2 bâtiments du RegBL (949428, 949429) à l'intérieur du même polygone de la MO</t>
  </si>
  <si>
    <t>62: 2 bâtiments du RegBL (949528, 190691129) à l'intérieur du même polygone de la MO</t>
  </si>
  <si>
    <t>62: 2 bâtiments du RegBL (949555, 949556) à l'intérieur du même polygone de la MO</t>
  </si>
  <si>
    <t>62: 2 bâtiments du RegBL (949572, 949573) à l'intérieur du même polygone de la MO</t>
  </si>
  <si>
    <t>62: 2 bâtiments du RegBL (949673, 949696) à l'intérieur du même polygone de la MO</t>
  </si>
  <si>
    <t>62: 3 bâtiments du RegBL (949692, 3112289, 3112290) à l'intérieur du même polygone de la MO</t>
  </si>
  <si>
    <t>62: 2 bâtiments du RegBL (949694, 190104527) à l'intérieur du même polygone de la MO</t>
  </si>
  <si>
    <t>62: 2 bâtiments du RegBL (949720, 190075103) à l'intérieur du même polygone de la MO</t>
  </si>
  <si>
    <t>62: 2 bâtiments du RegBL (949722, 949723) à l'intérieur du même polygone de la MO</t>
  </si>
  <si>
    <t>62: 2 bâtiments du RegBL (3111938, 191964623) à l'intérieur du même polygone de la MO</t>
  </si>
  <si>
    <t>62: 2 bâtiments du RegBL (3112272, 190075104) à l'intérieur du même polygone de la MO</t>
  </si>
  <si>
    <t>62: 2 bâtiments du RegBL (949698, 3112278) à l'intérieur du même polygone de la MO</t>
  </si>
  <si>
    <t>62: 2 bâtiments du RegBL (3181492, 3181493) à l'intérieur du même polygone de la MO</t>
  </si>
  <si>
    <t>62: 2 bâtiments du RegBL (3181497, 3181498) à l'intérieur du même polygone de la MO</t>
  </si>
  <si>
    <t>62: 2 bâtiments du RegBL (3181529, 3181554) à l'intérieur du même polygone de la MO</t>
  </si>
  <si>
    <t>62: 2 bâtiments du RegBL (3181567, 3181568) à l'intérieur du même polygone de la MO</t>
  </si>
  <si>
    <t>62: 2 bâtiments du RegBL (11527453, 190358868) à l'intérieur du même polygone de la MO</t>
  </si>
  <si>
    <t>62: 2 bâtiments du RegBL (190072408, 190431769) à l'intérieur du même polygone de la MO</t>
  </si>
  <si>
    <t>62: 2 bâtiments du RegBL (190075019, 190080543) à l'intérieur du même polygone de la MO</t>
  </si>
  <si>
    <t>62: 2 bâtiments du RegBL (190108476, 190108478) à l'intérieur du même polygone de la MO</t>
  </si>
  <si>
    <t>62: 2 bâtiments du RegBL (190108479, 190108480) à l'intérieur du même polygone de la MO</t>
  </si>
  <si>
    <t>62: 2 bâtiments du RegBL (190108482, 190108483) à l'intérieur du même polygone de la MO</t>
  </si>
  <si>
    <t>62: 2 bâtiments du RegBL (190177329, 190200784) à l'intérieur du même polygone de la MO</t>
  </si>
  <si>
    <t>62: 2 bâtiments du RegBL (190644768, 190708309) à l'intérieur du même polygone de la MO</t>
  </si>
  <si>
    <t>62: 2 bâtiments du RegBL (190743269, 190743289) à l'intérieur du même polygone de la MO</t>
  </si>
  <si>
    <t>62: 2 bâtiments du RegBL (190743329, 190743389) à l'intérieur du même polygone de la MO</t>
  </si>
  <si>
    <t>62: 3 bâtiments du RegBL (191561576, 191561611, 191561613) à l'intérieur du même polygone de la MO</t>
  </si>
  <si>
    <t>62: 3 bâtiments du RegBL (191561614, 191561617, 191561618) à l'intérieur du même polygone de la MO</t>
  </si>
  <si>
    <t>62: 3 bâtiments du RegBL (191561615, 191561616, 191561619) à l'intérieur du même polygone de la MO</t>
  </si>
  <si>
    <t>62: 2 bâtiments du RegBL (950345, 190191791) à l'intérieur du même polygone de la MO</t>
  </si>
  <si>
    <t>62: 2 bâtiments du RegBL (950418, 3112581) à l'intérieur du même polygone de la MO</t>
  </si>
  <si>
    <t>62: 2 bâtiments du RegBL (950433, 190189158) à l'intérieur du même polygone de la MO</t>
  </si>
  <si>
    <t>62: 3 bâtiments du RegBL (950446, 950454, 190189159) à l'intérieur du même polygone de la MO</t>
  </si>
  <si>
    <t>62: 2 bâtiments du RegBL (950460, 9038771) à l'intérieur du même polygone de la MO</t>
  </si>
  <si>
    <t>62: 2 bâtiments du RegBL (950479, 950480) à l'intérieur du même polygone de la MO</t>
  </si>
  <si>
    <t>62: 2 bâtiments du RegBL (950483, 950484) à l'intérieur du même polygone de la MO</t>
  </si>
  <si>
    <t>62: 2 bâtiments du RegBL (950530, 190191793) à l'intérieur du même polygone de la MO</t>
  </si>
  <si>
    <t>62: 2 bâtiments du RegBL (950665, 190189783) à l'intérieur du même polygone de la MO</t>
  </si>
  <si>
    <t>62: 2 bâtiments du RegBL (950774, 3112536) à l'intérieur du même polygone de la MO</t>
  </si>
  <si>
    <t>62: 2 bâtiments du RegBL (3112569, 191967065) à l'intérieur du même polygone de la MO</t>
  </si>
  <si>
    <t>62: 2 bâtiments du RegBL (190186196, 191966638) à l'intérieur du même polygone de la MO</t>
  </si>
  <si>
    <t>62: 2 bâtiments du RegBL (190191125, 190191126) à l'intérieur du même polygone de la MO</t>
  </si>
  <si>
    <t>62: 2 bâtiments du RegBL (191786718, 191915261) à l'intérieur du même polygone de la MO</t>
  </si>
  <si>
    <t>62: 3 bâtiments du RegBL (908034, 191853634, 191853642) à l'intérieur du même polygone de la MO</t>
  </si>
  <si>
    <t>62: 5 bâtiments du RegBL (908061, 908063, 908064, 190329768, 190329771) à l'intérieur du même polygone de la MO</t>
  </si>
  <si>
    <t>62: 2 bâtiments du RegBL (908102, 908103) à l'intérieur du même polygone de la MO</t>
  </si>
  <si>
    <t>62: 2 bâtiments du RegBL (908268, 908270) à l'intérieur du même polygone de la MO</t>
  </si>
  <si>
    <t>62: 2 bâtiments du RegBL (908269, 3107669) à l'intérieur du même polygone de la MO</t>
  </si>
  <si>
    <t>62: 2 bâtiments du RegBL (950918, 191518811) à l'intérieur du même polygone de la MO</t>
  </si>
  <si>
    <t>62: 2 bâtiments du RegBL (950931, 950932) à l'intérieur du même polygone de la MO</t>
  </si>
  <si>
    <t>62: 2 bâtiments du RegBL (951018, 190054114) à l'intérieur du même polygone de la MO</t>
  </si>
  <si>
    <t>62: 3 bâtiments du RegBL (951126, 951127, 3112644) à l'intérieur du même polygone de la MO</t>
  </si>
  <si>
    <t>62: 2 bâtiments du RegBL (951164, 191200770) à l'intérieur du même polygone de la MO</t>
  </si>
  <si>
    <t>62: 2 bâtiments du RegBL (952690, 190204257) à l'intérieur du même polygone de la MO</t>
  </si>
  <si>
    <t>62: 3 bâtiments du RegBL (952693, 952694, 190205592) à l'intérieur du même polygone de la MO</t>
  </si>
  <si>
    <t>62: 3 bâtiments du RegBL (952695, 952710, 190364492) à l'intérieur du même polygone de la MO</t>
  </si>
  <si>
    <t>62: 5 bâtiments du RegBL (952696, 952697, 952720, 190205569, 190205599) à l'intérieur du même polygone de la MO</t>
  </si>
  <si>
    <t>62: 2 bâtiments du RegBL (952698, 952717) à l'intérieur du même polygone de la MO</t>
  </si>
  <si>
    <t>62: 2 bâtiments du RegBL (952699, 952700) à l'intérieur du même polygone de la MO</t>
  </si>
  <si>
    <t>62: 2 bâtiments du RegBL (952701, 952702) à l'intérieur du même polygone de la MO</t>
  </si>
  <si>
    <t>62: 2 bâtiments du RegBL (952712, 190203364) à l'intérieur du même polygone de la MO</t>
  </si>
  <si>
    <t>62: 3 bâtiments du RegBL (952714, 952715, 952716) à l'intérieur du même polygone de la MO</t>
  </si>
  <si>
    <t>62: 2 bâtiments du RegBL (952719, 952721) à l'intérieur du même polygone de la MO</t>
  </si>
  <si>
    <t>62: 2 bâtiments du RegBL (952725, 3113369) à l'intérieur du même polygone de la MO</t>
  </si>
  <si>
    <t>62: 2 bâtiments du RegBL (952746, 190521588) à l'intérieur du même polygone de la MO</t>
  </si>
  <si>
    <t>62: 2 bâtiments du RegBL (952765, 190203162) à l'intérieur du même polygone de la MO</t>
  </si>
  <si>
    <t>62: 4 bâtiments du RegBL (952766, 952767, 3113299, 3113306) à l'intérieur du même polygone de la MO</t>
  </si>
  <si>
    <t>62: 3 bâtiments du RegBL (952773, 952776, 3113300) à l'intérieur du même polygone de la MO</t>
  </si>
  <si>
    <t>62: 3 bâtiments du RegBL (952774, 952775, 3113301) à l'intérieur du même polygone de la MO</t>
  </si>
  <si>
    <t>62: 2 bâtiments du RegBL (952782, 3113503) à l'intérieur du même polygone de la MO</t>
  </si>
  <si>
    <t>62: 2 bâtiments du RegBL (952787, 952813) à l'intérieur du même polygone de la MO</t>
  </si>
  <si>
    <t>62: 2 bâtiments du RegBL (952790, 190205545) à l'intérieur du même polygone de la MO</t>
  </si>
  <si>
    <t>62: 2 bâtiments du RegBL (952815, 3113315) à l'intérieur du même polygone de la MO</t>
  </si>
  <si>
    <t>62: 2 bâtiments du RegBL (952819, 190347148) à l'intérieur du même polygone de la MO</t>
  </si>
  <si>
    <t>62: 2 bâtiments du RegBL (952822, 190202753) à l'intérieur du même polygone de la MO</t>
  </si>
  <si>
    <t>62: 2 bâtiments du RegBL (952834, 190521528) à l'intérieur du même polygone de la MO</t>
  </si>
  <si>
    <t>62: 2 bâtiments du RegBL (952836, 9025845) à l'intérieur du même polygone de la MO</t>
  </si>
  <si>
    <t>62: 2 bâtiments du RegBL (952842, 191348950) à l'intérieur du même polygone de la MO</t>
  </si>
  <si>
    <t>62: 2 bâtiments du RegBL (952864, 952865) à l'intérieur du même polygone de la MO</t>
  </si>
  <si>
    <t>62: 2 bâtiments du RegBL (952895, 952896) à l'intérieur du même polygone de la MO</t>
  </si>
  <si>
    <t>62: 2 bâtiments du RegBL (952912, 952913) à l'intérieur du même polygone de la MO</t>
  </si>
  <si>
    <t>62: 2 bâtiments du RegBL (952914, 190346449) à l'intérieur du même polygone de la MO</t>
  </si>
  <si>
    <t>62: 2 bâtiments du RegBL (952915, 952918) à l'intérieur du même polygone de la MO</t>
  </si>
  <si>
    <t>62: 2 bâtiments du RegBL (952929, 3113502) à l'intérieur du même polygone de la MO</t>
  </si>
  <si>
    <t>62: 2 bâtiments du RegBL (952937, 952938) à l'intérieur du même polygone de la MO</t>
  </si>
  <si>
    <t>62: 2 bâtiments du RegBL (952939, 952940) à l'intérieur du même polygone de la MO</t>
  </si>
  <si>
    <t>62: 2 bâtiments du RegBL (952944, 952945) à l'intérieur du même polygone de la MO</t>
  </si>
  <si>
    <t>62: 4 bâtiments du RegBL (952949, 190203163, 190521509, 190521512) à l'intérieur du même polygone de la MO</t>
  </si>
  <si>
    <t>62: 2 bâtiments du RegBL (952950, 190203369) à l'intérieur du même polygone de la MO</t>
  </si>
  <si>
    <t>62: 2 bâtiments du RegBL (952952, 952953) à l'intérieur du même polygone de la MO</t>
  </si>
  <si>
    <t>62: 2 bâtiments du RegBL (952955, 952956) à l'intérieur du même polygone de la MO</t>
  </si>
  <si>
    <t>62: 2 bâtiments du RegBL (952962, 9025741) à l'intérieur du même polygone de la MO</t>
  </si>
  <si>
    <t>62: 2 bâtiments du RegBL (952977, 952978) à l'intérieur du même polygone de la MO</t>
  </si>
  <si>
    <t>62: 2 bâtiments du RegBL (952979, 190364375) à l'intérieur du même polygone de la MO</t>
  </si>
  <si>
    <t>62: 2 bâtiments du RegBL (952984, 952985) à l'intérieur du même polygone de la MO</t>
  </si>
  <si>
    <t>62: 2 bâtiments du RegBL (952986, 190076835) à l'intérieur du même polygone de la MO</t>
  </si>
  <si>
    <t>62: 2 bâtiments du RegBL (952988, 190610509) à l'intérieur du même polygone de la MO</t>
  </si>
  <si>
    <t>62: 2 bâtiments du RegBL (953314, 9040573) à l'intérieur du même polygone de la MO</t>
  </si>
  <si>
    <t>62: 2 bâtiments du RegBL (953322, 191756719) à l'intérieur du même polygone de la MO</t>
  </si>
  <si>
    <t>62: 2 bâtiments du RegBL (3112674, 3112675) à l'intérieur du même polygone de la MO</t>
  </si>
  <si>
    <t>62: 2 bâtiments du RegBL (3113312, 3113314) à l'intérieur du même polygone de la MO</t>
  </si>
  <si>
    <t>62: 3 bâtiments du RegBL (3113365, 3113366, 3113367) à l'intérieur du même polygone de la MO</t>
  </si>
  <si>
    <t>62: 2 bâtiments du RegBL (3113509, 3113510) à l'intérieur du même polygone de la MO</t>
  </si>
  <si>
    <t>62: 2 bâtiments du RegBL (9016595, 9080969) à l'intérieur du même polygone de la MO</t>
  </si>
  <si>
    <t>62: 2 bâtiments du RegBL (9030462, 190056918) à l'intérieur du même polygone de la MO</t>
  </si>
  <si>
    <t>62: 2 bâtiments du RegBL (9030464, 190054099) à l'intérieur du même polygone de la MO</t>
  </si>
  <si>
    <t>62: 2 bâtiments du RegBL (9032182, 190205535) à l'intérieur du même polygone de la MO</t>
  </si>
  <si>
    <t>62: 2 bâtiments du RegBL (9038729, 190205608) à l'intérieur du même polygone de la MO</t>
  </si>
  <si>
    <t>62: 2 bâtiments du RegBL (9040507, 190174387) à l'intérieur du même polygone de la MO</t>
  </si>
  <si>
    <t>62: 2 bâtiments du RegBL (101493292, 101493293) à l'intérieur du même polygone de la MO</t>
  </si>
  <si>
    <t>62: 2 bâtiments du RegBL (101493299, 190100548) à l'intérieur du même polygone de la MO</t>
  </si>
  <si>
    <t>62: 2 bâtiments du RegBL (190055084, 190218648) à l'intérieur du même polygone de la MO</t>
  </si>
  <si>
    <t>62: 2 bâtiments du RegBL (190056554, 191830954) à l'intérieur du même polygone de la MO</t>
  </si>
  <si>
    <t>62: 2 bâtiments du RegBL (190166363, 190205549) à l'intérieur du même polygone de la MO</t>
  </si>
  <si>
    <t>62: 2 bâtiments du RegBL (190203430, 190203434) à l'intérieur du même polygone de la MO</t>
  </si>
  <si>
    <t>62: 2 bâtiments du RegBL (190205531, 191736821) à l'intérieur du même polygone de la MO</t>
  </si>
  <si>
    <t>62: 3 bâtiments du RegBL (190205538, 190521374, 191620552) à l'intérieur du même polygone de la MO</t>
  </si>
  <si>
    <t>62: 4 bâtiments du RegBL (190205541, 190205542, 190205543, 190205544) à l'intérieur du même polygone de la MO</t>
  </si>
  <si>
    <t>62: 3 bâtiments du RegBL (190205551, 190205553, 190205554) à l'intérieur du même polygone de la MO</t>
  </si>
  <si>
    <t>62: 3 bâtiments du RegBL (190205566, 190205567, 190347109) à l'intérieur du même polygone de la MO</t>
  </si>
  <si>
    <t>62: 4 bâtiments du RegBL (190205571, 190205575, 190205581, 190205583) à l'intérieur du même polygone de la MO</t>
  </si>
  <si>
    <t>62: 2 bâtiments du RegBL (190329789, 191843395) à l'intérieur du même polygone de la MO</t>
  </si>
  <si>
    <t>62: 2 bâtiments du RegBL (190364691, 190695869) à l'intérieur du même polygone de la MO</t>
  </si>
  <si>
    <t>62: 2 bâtiments du RegBL (190433208, 190433228) à l'intérieur du même polygone de la MO</t>
  </si>
  <si>
    <t>62: 11 bâtiments du RegBL (191019690, 191046616, 191046617, 191046618, 191046619, 191046620, 191046621, 191046622, 191046623, 191046624, 191046625) à l'intérieur du même polygone de la MO</t>
  </si>
  <si>
    <t>62: 2 bâtiments du RegBL (191229435, 191229436) à l'intérieur du même polygone de la MO</t>
  </si>
  <si>
    <t>62: 3 bâtiments du RegBL (3166228, 190208744, 190208749) à l'intérieur du même polygone de la MO</t>
  </si>
  <si>
    <t>62: 4 bâtiments du RegBL (504139746, 504139747, 504139756, 504139757) à l'intérieur du même polygone de la MO</t>
  </si>
  <si>
    <t>62: 3 bâtiments du RegBL (504139749, 504139752, 504139753) à l'intérieur du même polygone de la MO</t>
  </si>
  <si>
    <t>62: 2 bâtiments du RegBL (504139878, 504139882) à l'intérieur du même polygone de la MO</t>
  </si>
  <si>
    <t>62: 2 bâtiments du RegBL (504139889, 504139935) à l'intérieur du même polygone de la MO</t>
  </si>
  <si>
    <t>62: 3 bâtiments du RegBL (191908220, 504139892, 504139933) à l'intérieur du même polygone de la MO</t>
  </si>
  <si>
    <t>62: 2 bâtiments du RegBL (504139967, 504139968) à l'intérieur du même polygone de la MO</t>
  </si>
  <si>
    <t>62: 2 bâtiments du RegBL (957399, 191676105) à l'intérieur du même polygone de la MO</t>
  </si>
  <si>
    <t>62: 2 bâtiments du RegBL (957457, 191533114) à l'intérieur du même polygone de la MO</t>
  </si>
  <si>
    <t>62: 2 bâtiments du RegBL (957485, 191685612) à l'intérieur du même polygone de la MO</t>
  </si>
  <si>
    <t>62: 2 bâtiments du RegBL (957551, 191676274) à l'intérieur du même polygone de la MO</t>
  </si>
  <si>
    <t>62: 2 bâtiments du RegBL (957639, 190592728) à l'intérieur du même polygone de la MO</t>
  </si>
  <si>
    <t>62: 2 bâtiments du RegBL (3182590, 190210072) à l'intérieur du même polygone de la MO</t>
  </si>
  <si>
    <t>62: 2 bâtiments du RegBL (9030397, 190354133) à l'intérieur du même polygone de la MO</t>
  </si>
  <si>
    <t>62: 2 bâtiments du RegBL (190115162, 191670554) à l'intérieur du même polygone de la MO</t>
  </si>
  <si>
    <t>62: 2 bâtiments du RegBL (190207128, 191865820) à l'intérieur du même polygone de la MO</t>
  </si>
  <si>
    <t>62: 2 bâtiments du RegBL (191182910, 191661804) à l'intérieur du même polygone de la MO</t>
  </si>
  <si>
    <t>62: 2 bâtiments du RegBL (191853148, 191853149) à l'intérieur du même polygone de la MO</t>
  </si>
  <si>
    <t>62: 2 bâtiments du RegBL (959944, 3166535) à l'intérieur du même polygone de la MO</t>
  </si>
  <si>
    <t>62: 2 bâtiments du RegBL (960041, 191952348) à l'intérieur du même polygone de la MO</t>
  </si>
  <si>
    <t>62: 2 bâtiments du RegBL (960087, 191741323) à l'intérieur du même polygone de la MO</t>
  </si>
  <si>
    <t>62: 2 bâtiments du RegBL (960126, 191294690) à l'intérieur du même polygone de la MO</t>
  </si>
  <si>
    <t>62: 2 bâtiments du RegBL (960133, 191744653) à l'intérieur du même polygone de la MO</t>
  </si>
  <si>
    <t>62: 2 bâtiments du RegBL (960145, 9017718) à l'intérieur du même polygone de la MO</t>
  </si>
  <si>
    <t>62: 3 bâtiments du RegBL (960154, 191028095, 191028176) à l'intérieur du même polygone de la MO</t>
  </si>
  <si>
    <t>62: 2 bâtiments du RegBL (960157, 190420088) à l'intérieur du même polygone de la MO</t>
  </si>
  <si>
    <t>62: 2 bâtiments du RegBL (960178, 9017674) à l'intérieur du même polygone de la MO</t>
  </si>
  <si>
    <t>62: 2 bâtiments du RegBL (960180, 190246610) à l'intérieur du même polygone de la MO</t>
  </si>
  <si>
    <t>62: 2 bâtiments du RegBL (960181, 191003710) à l'intérieur du même polygone de la MO</t>
  </si>
  <si>
    <t>62: 2 bâtiments du RegBL (960182, 191028374) à l'intérieur du même polygone de la MO</t>
  </si>
  <si>
    <t>62: 2 bâtiments du RegBL (960213, 191707031) à l'intérieur du même polygone de la MO</t>
  </si>
  <si>
    <t>62: 3 bâtiments du RegBL (960227, 190117614, 190117615) à l'intérieur du même polygone de la MO</t>
  </si>
  <si>
    <t>62: 2 bâtiments du RegBL (960228, 190116411) à l'intérieur du même polygone de la MO</t>
  </si>
  <si>
    <t>62: 2 bâtiments du RegBL (960253, 191745947) à l'intérieur du même polygone de la MO</t>
  </si>
  <si>
    <t>62: 6 bâtiments du RegBL (960311, 960312, 960313, 960314, 190418648, 190419148) à l'intérieur du même polygone de la MO</t>
  </si>
  <si>
    <t>62: 2 bâtiments du RegBL (960431, 190246629) à l'intérieur du même polygone de la MO</t>
  </si>
  <si>
    <t>62: 2 bâtiments du RegBL (960434, 190246508) à l'intérieur du même polygone de la MO</t>
  </si>
  <si>
    <t>62: 2 bâtiments du RegBL (960436, 190246608) à l'intérieur du même polygone de la MO</t>
  </si>
  <si>
    <t>62: 2 bâtiments du RegBL (960448, 190246269) à l'intérieur du même polygone de la MO</t>
  </si>
  <si>
    <t>62: 2 bâtiments du RegBL (960489, 190677014) à l'intérieur du même polygone de la MO</t>
  </si>
  <si>
    <t>62: 2 bâtiments du RegBL (960507, 191745917) à l'intérieur du même polygone de la MO</t>
  </si>
  <si>
    <t>62: 2 bâtiments du RegBL (960577, 191750211) à l'intérieur du même polygone de la MO</t>
  </si>
  <si>
    <t>62: 2 bâtiments du RegBL (960578, 960582) à l'intérieur du même polygone de la MO</t>
  </si>
  <si>
    <t>62: 2 bâtiments du RegBL (960704, 190234850) à l'intérieur du même polygone de la MO</t>
  </si>
  <si>
    <t>62: 2 bâtiments du RegBL (960758, 191024930) à l'intérieur du même polygone de la MO</t>
  </si>
  <si>
    <t>62: 2 bâtiments du RegBL (960780, 190968210) à l'intérieur du même polygone de la MO</t>
  </si>
  <si>
    <t>62: 2 bâtiments du RegBL (960805, 190935449) à l'intérieur du même polygone de la MO</t>
  </si>
  <si>
    <t>62: 2 bâtiments du RegBL (960814, 191965608) à l'intérieur du même polygone de la MO</t>
  </si>
  <si>
    <t>62: 2 bâtiments du RegBL (960822, 3166723) à l'intérieur du même polygone de la MO</t>
  </si>
  <si>
    <t>62: 2 bâtiments du RegBL (960832, 191681653) à l'intérieur du même polygone de la MO</t>
  </si>
  <si>
    <t>62: 4 bâtiments du RegBL (3166531, 190122010, 190122011, 190122012) à l'intérieur du même polygone de la MO</t>
  </si>
  <si>
    <t>62: 2 bâtiments du RegBL (3166681, 9017750) à l'intérieur du même polygone de la MO</t>
  </si>
  <si>
    <t>62: 2 bâtiments du RegBL (9017722, 191745390) à l'intérieur du même polygone de la MO</t>
  </si>
  <si>
    <t>62: 2 bâtiments du RegBL (9017723, 190134349) à l'intérieur du même polygone de la MO</t>
  </si>
  <si>
    <t>62: 2 bâtiments du RegBL (9017754, 9017755) à l'intérieur du même polygone de la MO</t>
  </si>
  <si>
    <t>62: 2 bâtiments du RegBL (9080371, 190418548) à l'intérieur du même polygone de la MO</t>
  </si>
  <si>
    <t>62: 2 bâtiments du RegBL (101162603, 191846296) à l'intérieur du même polygone de la MO</t>
  </si>
  <si>
    <t>62: 2 bâtiments du RegBL (190013738, 190104918) à l'intérieur du même polygone de la MO</t>
  </si>
  <si>
    <t>62: 4 bâtiments du RegBL (190084097, 190084098, 190116513, 190116975) à l'intérieur du même polygone de la MO</t>
  </si>
  <si>
    <t>62: 2 bâtiments du RegBL (190235328, 190235348) à l'intérieur du même polygone de la MO</t>
  </si>
  <si>
    <t>62: 2 bâtiments du RegBL (190418916, 191725511) à l'intérieur du même polygone de la MO</t>
  </si>
  <si>
    <t>62: 2 bâtiments du RegBL (190935550, 190935609) à l'intérieur du même polygone de la MO</t>
  </si>
  <si>
    <t>62: 2 bâtiments du RegBL (190972091, 191024920) à l'intérieur du même polygone de la MO</t>
  </si>
  <si>
    <t>62: 2 bâtiments du RegBL (191294710, 191686014) à l'intérieur du même polygone de la MO</t>
  </si>
  <si>
    <t>62: 2 bâtiments du RegBL (191745899, 191745901) à l'intérieur du même polygone de la MO</t>
  </si>
  <si>
    <t>61: 2 polygones de la MO ont le même EGID du RegBL&lt;/br&gt;62: 2 bâtiments du RegBL (191760351, 191851879) à l'intérieur du même polygone de la MO</t>
  </si>
  <si>
    <t>61: 2 polygones de la MO ont le même EGID du RegBL&lt;/br&gt;62: 4 bâtiments du RegBL (892058, 892059, 3105790, 9033330) à l'intérieur du même polygone de la MO</t>
  </si>
  <si>
    <t>61: 2 polygones de la MO ont le même EGID du RegBL&lt;/br&gt;62: 4 bâtiments du RegBL (892412, 892413, 892414, 892415) à l'intérieur du même polygone de la MO</t>
  </si>
  <si>
    <t>61: 2 polygones de la MO ont le même EGID du RegBL&lt;/br&gt;62: 2 bâtiments du RegBL (3105767, 9033323) à l'intérieur du même polygone de la MO</t>
  </si>
  <si>
    <t>61: 2 polygones de la MO ont le même EGID du RegBL&lt;/br&gt;62: 4 bâtiments du RegBL (190209804, 190209805, 190209806, 190662991) à l'intérieur du même polygone de la MO</t>
  </si>
  <si>
    <t>61: 2 polygones de la MO ont le même EGID du RegBL&lt;/br&gt;62: 2 bâtiments du RegBL (190486988, 190486989) à l'intérieur du même polygone de la MO</t>
  </si>
  <si>
    <t>61: 2 polygones de la MO ont le même EGID du RegBL&lt;/br&gt;62: 5 bâtiments du RegBL (190607449, 190607450, 190607451, 190607452, 190756189) à l'intérieur du même polygone de la MO</t>
  </si>
  <si>
    <t>61: 2 polygones de la MO ont le même EGID du RegBL&lt;/br&gt;62: 3 bâtiments du RegBL (191724311, 191724312, 191724313) à l'intérieur du même polygone de la MO</t>
  </si>
  <si>
    <t>61: 2 polygones de la MO ont le même EGID du RegBL&lt;/br&gt;62: 2 bâtiments du RegBL (400014493, 400014494) à l'intérieur du même polygone de la MO</t>
  </si>
  <si>
    <t>61: 2 polygones de la MO ont le même EGID du RegBL&lt;/br&gt;62: 2 bâtiments du RegBL (191265712, 191265713) à l'intérieur du même polygone de la MO</t>
  </si>
  <si>
    <t>61: 2 polygones de la MO ont le même EGID du RegBL&lt;/br&gt;62: 3 bâtiments du RegBL (9026178, 190991991, 190992050) à l'intérieur du même polygone de la MO</t>
  </si>
  <si>
    <t>61: 2 polygones de la MO ont le même EGID du RegBL&lt;/br&gt;62: 2 bâtiments du RegBL (191682151, 191682152) à l'intérieur du même polygone de la MO</t>
  </si>
  <si>
    <t>12: Lié au bâtiment avec l'EGID 190662991 dans la même commune&lt;/br&gt;61: 2 polygones de la MO ont le même EGID du RegBL&lt;/br&gt;62: 4 bâtiments du RegBL (190209804, 190209805, 190209806, 190662991) à l'intérieur du même polygone de la MO</t>
  </si>
  <si>
    <t>52: l'EGID de la MO 9035943ne correspond pas à l'EGID du RegBL 190143460&lt;/br&gt;62: 2 bâtiments du RegBL (190143460, 191908381) à l'intérieur du même polygone de la MO</t>
  </si>
  <si>
    <t>52: l'EGID de la MO 9035943ne correspond pas à l'EGID du RegBL 191908381&lt;/br&gt;62: 2 bâtiments du RegBL (190143460, 191908381) à l'intérieur du même polygone de la MO</t>
  </si>
  <si>
    <t>52: l'EGID de la MO 502003046ne correspond pas à l'EGID du RegBL 502003047&lt;/br&gt;52: l'EGID de la MO 502003047ne correspond pas à l'EGID du RegBL 502003046&lt;/br&gt;62: 2 bâtiments du RegBL (502003047, 502003048) à l'intérieur du même polygone de la MO</t>
  </si>
  <si>
    <t>12: Lié au bâtiment avec l'EGID 502003048 dans la même commune&lt;/br&gt;52: l'EGID de la MO 502003046ne correspond pas à l'EGID du RegBL 502003048&lt;/br&gt;62: 2 bâtiments du RegBL (502003047, 502003048) à l'intérieur du même polygone de la MO</t>
  </si>
  <si>
    <t>42: la catégorie 1020 n'est pas cohérente avec le topic Objets divers de la MO&lt;/br&gt;62: 4 bâtiments du RegBL (190619399, 190619400, 190619401, 191647395) à l'intérieur du même polygone de la MO</t>
  </si>
  <si>
    <t>42: la catégorie 1020 n'est pas cohérente avec le topic Objets divers de la MO&lt;/br&gt;62: 2 bâtiments du RegBL (190909949, 190909950) à l'intérieur du même polygone de la MO</t>
  </si>
  <si>
    <t>42: la catégorie 1020 n'est pas cohérente avec le topic Objets divers de la MO&lt;/br&gt;62: 2 bâtiments du RegBL (190958109, 190958110) à l'intérieur du même polygone de la MO</t>
  </si>
  <si>
    <t>42: la catégorie 1020 n'est pas cohérente avec le topic Objets divers de la MO&lt;/br&gt;62: 4 bâtiments du RegBL (191847578, 191847582, 191847583, 191847590) à l'intérieur du même polygone de la MO</t>
  </si>
  <si>
    <t>42: la catégorie 1060 n'est pas cohérente avec le topic Objets divers de la MO&lt;/br&gt;62: 4 bâtiments du RegBL (191847578, 191847582, 191847583, 191847590) à l'intérieur du même polygone de la MO</t>
  </si>
  <si>
    <t>42: la catégorie 1080 n'est pas cohérente avec le topic Couverture du sol de la MO&lt;/br&gt;62: 2 bâtiments du RegBL (191416939, 191425434) à l'intérieur du même polygone de la MO</t>
  </si>
  <si>
    <t>12: Lié au bâtiment avec l'EGID 191726831 dans la même commune&lt;/br&gt;42: la catégorie 1020 n'est pas cohérente avec le topic Objets divers de la MO&lt;/br&gt;62: 2 bâtiments du RegBL (191726831, 191738557) à l'intérieur du même polygone de la MO</t>
  </si>
  <si>
    <t>12: Lié au bâtiment avec l'EGID 191738557 dans la même commune&lt;/br&gt;42: la catégorie 1020 n'est pas cohérente avec le topic Objets divers de la MO&lt;/br&gt;62: 2 bâtiments du RegBL (191726831, 191738557) à l'intérieur du même polygone de la MO</t>
  </si>
  <si>
    <t>42: la catégorie 1040 n'est pas cohérente avec le topic Objets divers de la MO&lt;/br&gt;62: 3 bâtiments du RegBL (903815, 9025870, 190383813) à l'intérieur du même polygone de la MO</t>
  </si>
  <si>
    <t>42: la catégorie 1020 n'est pas cohérente avec le topic Objets divers de la MO&lt;/br&gt;62: 2 bâtiments du RegBL (190697829, 191183871) à l'intérieur du même polygone de la MO</t>
  </si>
  <si>
    <t>42: la catégorie 1080 n'est pas cohérente avec le topic Couverture du sol de la MO&lt;/br&gt;62: 2 bâtiments du RegBL (3129517, 3129518) à l'intérieur du même polygone de la MO</t>
  </si>
  <si>
    <t>42: la catégorie 1020 n'est pas cohérente avec le topic Objets divers de la MO&lt;/br&gt;62: 2 bâtiments du RegBL (191859168, 191976754) à l'intérieur du même polygone de la MO</t>
  </si>
  <si>
    <t>42: la catégorie 1060 n'est pas cohérente avec le topic Objets divers de la MO&lt;/br&gt;62: 2 bâtiments du RegBL (191975833, 191976425) à l'intérieur du même polygone de la MO</t>
  </si>
  <si>
    <t>42: la catégorie 1060 n'est pas cohérente avec le topic Objets divers de la MO&lt;/br&gt;62: 2 bâtiments du RegBL (191859168, 191976754) à l'intérieur du même polygone de la MO</t>
  </si>
  <si>
    <t>42: la catégorie 1080 n'est pas cohérente avec le topic Couverture du sol de la MO&lt;/br&gt;62: 2 bâtiments du RegBL (3111584, 191597523) à l'intérieur du même polygone de la MO</t>
  </si>
  <si>
    <t>42: la catégorie 1020 n'est pas cohérente avec le topic Objets divers de la MO&lt;/br&gt;62: 3 bâtiments du RegBL (191697135, 191697155, 191697156) à l'intérieur du même polygone de la MO</t>
  </si>
  <si>
    <t>42: la catégorie 1020 n'est pas cohérente avec le topic Objets divers de la MO&lt;/br&gt;62: 3 bâtiments du RegBL (191613857, 191613915, 400084759) à l'intérieur du même polygone de la MO</t>
  </si>
  <si>
    <t>42: la catégorie 1020 n'est pas cohérente avec le topic Objets divers de la MO&lt;/br&gt;62: 3 bâtiments du RegBL (190032008, 190032009, 190032011) à l'intérieur du même polygone de la MO</t>
  </si>
  <si>
    <t>42: la catégorie 1040 n'est pas cohérente avec le topic Objets divers de la MO&lt;/br&gt;62: 2 bâtiments du RegBL (190246769, 191745906) à l'intérieur du même polygone de la MO</t>
  </si>
  <si>
    <t>43: Le bâtiment 190785349a été trouvé, mais la catégorie est '1010 Habitation provisoire'&lt;/br&gt;62: 3 bâtiments du RegBL (9026104, 190785349, 190785389) à l'intérieur du même polygone de la MO</t>
  </si>
  <si>
    <t>43: Le bâtiment 190785389a été trouvé, mais la catégorie est '1010 Habitation provisoire'&lt;/br&gt;62: 3 bâtiments du RegBL (9026104, 190785349, 190785389) à l'intérieur du même polygone de la MO</t>
  </si>
  <si>
    <t>43: Le bâtiment 191028095a été trouvé, mais la catégorie est '1010 Habitation provisoire'&lt;/br&gt;62: 3 bâtiments du RegBL (960154, 191028095, 191028176) à l'intérieur du même polygone de la MO</t>
  </si>
  <si>
    <t>43: Le bâtiment 191028176a été trouvé, mais la catégorie est '1010 Habitation provisoire'&lt;/br&gt;62: 3 bâtiments du RegBL (960154, 191028095, 191028176) à l'intérieur du même polygone de la MO</t>
  </si>
  <si>
    <t>2616952.000 1127581.000</t>
  </si>
  <si>
    <t>https://map.geo.admin.ch/?zoom=13&amp;E=2616952&amp;N=1127581&amp;layers=ch.kantone.cadastralwebmap-farbe,ch.swisstopo.amtliches-strassenverzeichnis,ch.bfs.gebaeude_wohnungs_register,KML||https://tinyurl.com/yy7ya4g9/VS/6110_bdg_erw.kml</t>
  </si>
  <si>
    <t>2561999.000 1124325.000</t>
  </si>
  <si>
    <t>https://map.geo.admin.ch/?zoom=13&amp;E=2561999&amp;N=1124325&amp;layers=ch.kantone.cadastralwebmap-farbe,ch.swisstopo.amtliches-strassenverzeichnis,ch.bfs.gebaeude_wohnungs_register,KML||https://tinyurl.com/yy7ya4g9/VS/6152_bdg_erw.kml</t>
  </si>
  <si>
    <t>Voralpenstrasse</t>
  </si>
  <si>
    <t>Simplon Dorf</t>
  </si>
  <si>
    <t>Simplon Hospiz</t>
  </si>
  <si>
    <t>Gabi (Simplon)</t>
  </si>
  <si>
    <t>1541/1542</t>
  </si>
  <si>
    <t>395</t>
  </si>
  <si>
    <t>1653</t>
  </si>
  <si>
    <t>98</t>
  </si>
  <si>
    <t>20095</t>
  </si>
  <si>
    <t>21246</t>
  </si>
  <si>
    <t>1262</t>
  </si>
  <si>
    <t>1403</t>
  </si>
  <si>
    <t>1404</t>
  </si>
  <si>
    <t>2143</t>
  </si>
  <si>
    <t>99</t>
  </si>
  <si>
    <t>80</t>
  </si>
  <si>
    <t>3098</t>
  </si>
  <si>
    <t>3094</t>
  </si>
  <si>
    <t>3095</t>
  </si>
  <si>
    <t>3096</t>
  </si>
  <si>
    <t>3009</t>
  </si>
  <si>
    <t>3097</t>
  </si>
  <si>
    <t>3070</t>
  </si>
  <si>
    <t>3069</t>
  </si>
  <si>
    <t>3072</t>
  </si>
  <si>
    <t>3071</t>
  </si>
  <si>
    <t>3068</t>
  </si>
  <si>
    <t>3067</t>
  </si>
  <si>
    <t>3146</t>
  </si>
  <si>
    <t>3076</t>
  </si>
  <si>
    <t>3078</t>
  </si>
  <si>
    <t>3081</t>
  </si>
  <si>
    <t>3083</t>
  </si>
  <si>
    <t>3084</t>
  </si>
  <si>
    <t>3086</t>
  </si>
  <si>
    <t>3085</t>
  </si>
  <si>
    <t>3087</t>
  </si>
  <si>
    <t>3088</t>
  </si>
  <si>
    <t>3090</t>
  </si>
  <si>
    <t>3091</t>
  </si>
  <si>
    <t>3092</t>
  </si>
  <si>
    <t>3101</t>
  </si>
  <si>
    <t>3103</t>
  </si>
  <si>
    <t>3104</t>
  </si>
  <si>
    <t>3109</t>
  </si>
  <si>
    <t>3108</t>
  </si>
  <si>
    <t>3114</t>
  </si>
  <si>
    <t>3113</t>
  </si>
  <si>
    <t>3116</t>
  </si>
  <si>
    <t>3117</t>
  </si>
  <si>
    <t>3122</t>
  </si>
  <si>
    <t>3119</t>
  </si>
  <si>
    <t>3120</t>
  </si>
  <si>
    <t>3121</t>
  </si>
  <si>
    <t>2394</t>
  </si>
  <si>
    <t>2393</t>
  </si>
  <si>
    <t>3089</t>
  </si>
  <si>
    <t>3257</t>
  </si>
  <si>
    <t>3219</t>
  </si>
  <si>
    <t>3430</t>
  </si>
  <si>
    <t>4682</t>
  </si>
  <si>
    <t>4678</t>
  </si>
  <si>
    <t>2167</t>
  </si>
  <si>
    <t>2180</t>
  </si>
  <si>
    <t>2026</t>
  </si>
  <si>
    <t>3974</t>
  </si>
  <si>
    <t>2044</t>
  </si>
  <si>
    <t>5831</t>
  </si>
  <si>
    <t>5137</t>
  </si>
  <si>
    <t>13272</t>
  </si>
  <si>
    <t>2701</t>
  </si>
  <si>
    <t>1709</t>
  </si>
  <si>
    <t>2115</t>
  </si>
  <si>
    <t>2130</t>
  </si>
  <si>
    <t>49</t>
  </si>
  <si>
    <t>2131</t>
  </si>
  <si>
    <t>2139</t>
  </si>
  <si>
    <t>2207</t>
  </si>
  <si>
    <t>976</t>
  </si>
  <si>
    <t>3753</t>
  </si>
  <si>
    <t>3816</t>
  </si>
  <si>
    <t>2642447.000 1129316.000</t>
  </si>
  <si>
    <t>https://map.geo.admin.ch/?zoom=13&amp;E=2642447&amp;N=1129316&amp;layers=ch.kantone.cadastralwebmap-farbe,ch.swisstopo.amtliches-strassenverzeichnis,ch.bfs.gebaeude_wohnungs_register,KML||https://tinyurl.com/yy7ya4g9/VS/6002_bdg_erw.kml</t>
  </si>
  <si>
    <t>2596140.000 1125100.000</t>
  </si>
  <si>
    <t>https://map.geo.admin.ch/?zoom=13&amp;E=2596140&amp;N=1125100&amp;layers=ch.kantone.cadastralwebmap-farbe,ch.swisstopo.amtliches-strassenverzeichnis,ch.bfs.gebaeude_wohnungs_register,KML||https://tinyurl.com/yy7ya4g9/VS/6261_bdg_erw.kml</t>
  </si>
  <si>
    <t>62: 2 bâtiments du RegBL (191981425, 191989594) à l'intérieur du même polygone de la MO</t>
  </si>
  <si>
    <t>Rue de la Ville</t>
  </si>
  <si>
    <t>381</t>
  </si>
  <si>
    <t>CH343052507313</t>
  </si>
  <si>
    <t>2602389.113 1121380.827</t>
  </si>
  <si>
    <t>2603803.101 1122019.963</t>
  </si>
  <si>
    <t>Cabanon jardin</t>
  </si>
  <si>
    <t>2144</t>
  </si>
  <si>
    <t>NN</t>
  </si>
  <si>
    <t>Route de Derborence</t>
  </si>
  <si>
    <t>31.1</t>
  </si>
  <si>
    <t>Aven</t>
  </si>
  <si>
    <t>CH273089765293</t>
  </si>
  <si>
    <t>11164</t>
  </si>
  <si>
    <t>CH495213063088</t>
  </si>
  <si>
    <t>7231</t>
  </si>
  <si>
    <t>Hotel Gornergrat</t>
  </si>
  <si>
    <t>CH958352213076</t>
  </si>
  <si>
    <t>2594607.246 1118934.543</t>
  </si>
  <si>
    <t>https://map.geo.admin.ch/?zoom=13&amp;E=2594607.246&amp;N=1118934.543&amp;layers=ch.kantone.cadastralwebmap-farbe,ch.swisstopo.amtliches-strassenverzeichnis,ch.bfs.gebaeude_wohnungs_register,KML||https://tinyurl.com/yy7ya4g9/VS/6266_bdg_erw.kml</t>
  </si>
  <si>
    <t>2594592.000 1118953.000</t>
  </si>
  <si>
    <t>https://map.geo.admin.ch/?zoom=13&amp;E=2594592&amp;N=1118953&amp;layers=ch.kantone.cadastralwebmap-farbe,ch.swisstopo.amtliches-strassenverzeichnis,ch.bfs.gebaeude_wohnungs_register,KML||https://tinyurl.com/yy7ya4g9/VS/6266_bdg_erw.kml</t>
  </si>
  <si>
    <t>2633810.590 1127381.060</t>
  </si>
  <si>
    <t>https://map.geo.admin.ch/?zoom=13&amp;E=2633810.59&amp;N=1127381.06&amp;layers=ch.kantone.cadastralwebmap-farbe,ch.swisstopo.amtliches-strassenverzeichnis,ch.bfs.gebaeude_wohnungs_register,KML||https://tinyurl.com/yy7ya4g9/VS/6297_bdg_erw.kml</t>
  </si>
  <si>
    <t>2638138.613 1107358.648</t>
  </si>
  <si>
    <t>2637841.490 1106402.603</t>
  </si>
  <si>
    <t>2637725.776 1106461.815</t>
  </si>
  <si>
    <t>62: 2 bâtiments du RegBL (9025586, 191991629) à l'intérieur du même polygone de la MO</t>
  </si>
  <si>
    <t>2604337.950 1123413.170</t>
  </si>
  <si>
    <t>https://map.geo.admin.ch/?zoom=13&amp;E=2604337.95&amp;N=1123413.17&amp;layers=ch.kantone.cadastralwebmap-farbe,ch.swisstopo.amtliches-strassenverzeichnis,ch.bfs.gebaeude_wohnungs_register,KML||https://tinyurl.com/yy7ya4g9/VS/6232_bdg_erw.kml</t>
  </si>
  <si>
    <t>https://map.geo.admin.ch/?zoom=13&amp;E=2604342.223&amp;N=1123416.066&amp;layers=ch.kantone.cadastralwebmap-farbe,ch.swisstopo.amtliches-strassenverzeichnis,ch.bfs.gebaeude_wohnungs_register,KML||https://tinyurl.com/yy7ya4g9/VS/6232_bdg_erw.kml</t>
  </si>
  <si>
    <t>2606792.600 1122544.009</t>
  </si>
  <si>
    <t>https://map.geo.admin.ch/?zoom=13&amp;E=2606792.6&amp;N=1122544.009&amp;layers=ch.kantone.cadastralwebmap-farbe,ch.swisstopo.amtliches-strassenverzeichnis,ch.bfs.gebaeude_wohnungs_register,KML||https://tinyurl.com/yy7ya4g9/VS/6232_bdg_erw.kml</t>
  </si>
  <si>
    <t>2606788.229 1122544.579</t>
  </si>
  <si>
    <t>https://map.geo.admin.ch/?zoom=13&amp;E=2606788.229&amp;N=1122544.579&amp;layers=ch.kantone.cadastralwebmap-farbe,ch.swisstopo.amtliches-strassenverzeichnis,ch.bfs.gebaeude_wohnungs_register,KML||https://tinyurl.com/yy7ya4g9/VS/6232_bdg_erw.kml</t>
  </si>
  <si>
    <t>2606614.563 1122203.882</t>
  </si>
  <si>
    <t>https://map.geo.admin.ch/?zoom=13&amp;E=2606614.563&amp;N=1122203.882&amp;layers=ch.kantone.cadastralwebmap-farbe,ch.swisstopo.amtliches-strassenverzeichnis,ch.bfs.gebaeude_wohnungs_register,KML||https://tinyurl.com/yy7ya4g9/VS/6232_bdg_erw.kml</t>
  </si>
  <si>
    <t>2606608.766 1122204.090</t>
  </si>
  <si>
    <t>https://map.geo.admin.ch/?zoom=13&amp;E=2606608.766&amp;N=1122204.09&amp;layers=ch.kantone.cadastralwebmap-farbe,ch.swisstopo.amtliches-strassenverzeichnis,ch.bfs.gebaeude_wohnungs_register,KML||https://tinyurl.com/yy7ya4g9/VS/6232_bdg_erw.kml</t>
  </si>
  <si>
    <t>62: 2 bâtiments du RegBL (502298002, 502298003) à l'intérieur du même polygone de la MO</t>
  </si>
  <si>
    <t>62: 2 bâtiments du RegBL (502298313, 502298315) à l'intérieur du même polygone de la MO</t>
  </si>
  <si>
    <t>42: la catégorie 1020 n'est pas cohérente avec le topic Objets divers de la MO&lt;/br&gt;62: 2 bâtiments du RegBL (191650811, 191974108) à l'intérieur du même polygone de la MO</t>
  </si>
  <si>
    <t>https://tinyurl.com/yy7ya4g9/VS/6002_bdg_erw.kml</t>
  </si>
  <si>
    <t>https://tinyurl.com/yy7ya4g9/VS/6004_bdg_erw.kml</t>
  </si>
  <si>
    <t>https://tinyurl.com/yy7ya4g9/VS/6007_bdg_erw.kml</t>
  </si>
  <si>
    <t>https://tinyurl.com/yy7ya4g9/VS/6008_bdg_erw.kml</t>
  </si>
  <si>
    <t>https://tinyurl.com/yy7ya4g9/VS/6009_bdg_erw.kml</t>
  </si>
  <si>
    <t>https://tinyurl.com/yy7ya4g9/VS/6010_bdg_erw.kml</t>
  </si>
  <si>
    <t>https://tinyurl.com/yy7ya4g9/VS/6011_bdg_erw.kml</t>
  </si>
  <si>
    <t>https://tinyurl.com/yy7ya4g9/VS/6021_bdg_erw.kml</t>
  </si>
  <si>
    <t>https://tinyurl.com/yy7ya4g9/VS/6022_bdg_erw.kml</t>
  </si>
  <si>
    <t>https://tinyurl.com/yy7ya4g9/VS/6023_bdg_erw.kml</t>
  </si>
  <si>
    <t>https://tinyurl.com/yy7ya4g9/VS/6024_bdg_erw.kml</t>
  </si>
  <si>
    <t>https://tinyurl.com/yy7ya4g9/VS/6025_bdg_erw.kml</t>
  </si>
  <si>
    <t>https://tinyurl.com/yy7ya4g9/VS/6032_bdg_erw.kml</t>
  </si>
  <si>
    <t>https://tinyurl.com/yy7ya4g9/VS/6033_bdg_erw.kml</t>
  </si>
  <si>
    <t>https://tinyurl.com/yy7ya4g9/VS/6034_bdg_erw.kml</t>
  </si>
  <si>
    <t>https://tinyurl.com/yy7ya4g9/VS/6035_bdg_erw.kml</t>
  </si>
  <si>
    <t>https://tinyurl.com/yy7ya4g9/VS/6037_bdg_erw.kml</t>
  </si>
  <si>
    <t>https://tinyurl.com/yy7ya4g9/VS/6052_bdg_erw.kml</t>
  </si>
  <si>
    <t>https://tinyurl.com/yy7ya4g9/VS/6054_bdg_erw.kml</t>
  </si>
  <si>
    <t>https://tinyurl.com/yy7ya4g9/VS/6056_bdg_erw.kml</t>
  </si>
  <si>
    <t>https://tinyurl.com/yy7ya4g9/VS/6057_bdg_erw.kml</t>
  </si>
  <si>
    <t>https://tinyurl.com/yy7ya4g9/VS/6058_bdg_erw.kml</t>
  </si>
  <si>
    <t>https://tinyurl.com/yy7ya4g9/VS/6061_bdg_erw.kml</t>
  </si>
  <si>
    <t>https://tinyurl.com/yy7ya4g9/VS/6076_bdg_erw.kml</t>
  </si>
  <si>
    <t>https://tinyurl.com/yy7ya4g9/VS/6077_bdg_erw.kml</t>
  </si>
  <si>
    <t>https://tinyurl.com/yy7ya4g9/VS/6082_bdg_erw.kml</t>
  </si>
  <si>
    <t>https://tinyurl.com/yy7ya4g9/VS/6083_bdg_erw.kml</t>
  </si>
  <si>
    <t>https://tinyurl.com/yy7ya4g9/VS/6084_bdg_erw.kml</t>
  </si>
  <si>
    <t>https://tinyurl.com/yy7ya4g9/VS/6087_bdg_erw.kml</t>
  </si>
  <si>
    <t>https://tinyurl.com/yy7ya4g9/VS/6089_bdg_erw.kml</t>
  </si>
  <si>
    <t>https://tinyurl.com/yy7ya4g9/VS/6090_bdg_erw.kml</t>
  </si>
  <si>
    <t>https://tinyurl.com/yy7ya4g9/VS/6101_bdg_erw.kml</t>
  </si>
  <si>
    <t>https://tinyurl.com/yy7ya4g9/VS/6102_bdg_erw.kml</t>
  </si>
  <si>
    <t>https://tinyurl.com/yy7ya4g9/VS/6104_bdg_erw.kml</t>
  </si>
  <si>
    <t>https://tinyurl.com/yy7ya4g9/VS/6109_bdg_erw.kml</t>
  </si>
  <si>
    <t>https://tinyurl.com/yy7ya4g9/VS/6110_bdg_erw.kml</t>
  </si>
  <si>
    <t>https://tinyurl.com/yy7ya4g9/VS/6111_bdg_erw.kml</t>
  </si>
  <si>
    <t>https://tinyurl.com/yy7ya4g9/VS/6112_bdg_erw.kml</t>
  </si>
  <si>
    <t>https://tinyurl.com/yy7ya4g9/VS/6113_bdg_erw.kml</t>
  </si>
  <si>
    <t>https://tinyurl.com/yy7ya4g9/VS/6116_bdg_erw.kml</t>
  </si>
  <si>
    <t>https://tinyurl.com/yy7ya4g9/VS/6117_bdg_erw.kml</t>
  </si>
  <si>
    <t>https://tinyurl.com/yy7ya4g9/VS/6118_bdg_erw.kml</t>
  </si>
  <si>
    <t>https://tinyurl.com/yy7ya4g9/VS/6119_bdg_erw.kml</t>
  </si>
  <si>
    <t>https://tinyurl.com/yy7ya4g9/VS/6131_bdg_erw.kml</t>
  </si>
  <si>
    <t>https://tinyurl.com/yy7ya4g9/VS/6133_bdg_erw.kml</t>
  </si>
  <si>
    <t>https://tinyurl.com/yy7ya4g9/VS/6134_bdg_erw.kml</t>
  </si>
  <si>
    <t>https://tinyurl.com/yy7ya4g9/VS/6135_bdg_erw.kml</t>
  </si>
  <si>
    <t>https://tinyurl.com/yy7ya4g9/VS/6136_bdg_erw.kml</t>
  </si>
  <si>
    <t>https://tinyurl.com/yy7ya4g9/VS/6137_bdg_erw.kml</t>
  </si>
  <si>
    <t>https://tinyurl.com/yy7ya4g9/VS/6139_bdg_erw.kml</t>
  </si>
  <si>
    <t>https://tinyurl.com/yy7ya4g9/VS/6140_bdg_erw.kml</t>
  </si>
  <si>
    <t>https://tinyurl.com/yy7ya4g9/VS/6141_bdg_erw.kml</t>
  </si>
  <si>
    <t>https://tinyurl.com/yy7ya4g9/VS/6142_bdg_erw.kml</t>
  </si>
  <si>
    <t>https://tinyurl.com/yy7ya4g9/VS/6151_bdg_erw.kml</t>
  </si>
  <si>
    <t>https://tinyurl.com/yy7ya4g9/VS/6152_bdg_erw.kml</t>
  </si>
  <si>
    <t>https://tinyurl.com/yy7ya4g9/VS/6153_bdg_erw.kml</t>
  </si>
  <si>
    <t>https://tinyurl.com/yy7ya4g9/VS/6154_bdg_erw.kml</t>
  </si>
  <si>
    <t>https://tinyurl.com/yy7ya4g9/VS/6155_bdg_erw.kml</t>
  </si>
  <si>
    <t>https://tinyurl.com/yy7ya4g9/VS/6156_bdg_erw.kml</t>
  </si>
  <si>
    <t>https://tinyurl.com/yy7ya4g9/VS/6157_bdg_erw.kml</t>
  </si>
  <si>
    <t>https://tinyurl.com/yy7ya4g9/VS/6158_bdg_erw.kml</t>
  </si>
  <si>
    <t>https://tinyurl.com/yy7ya4g9/VS/6159_bdg_erw.kml</t>
  </si>
  <si>
    <t>https://tinyurl.com/yy7ya4g9/VS/6172_bdg_erw.kml</t>
  </si>
  <si>
    <t>https://tinyurl.com/yy7ya4g9/VS/6173_bdg_erw.kml</t>
  </si>
  <si>
    <t>https://tinyurl.com/yy7ya4g9/VS/6177_bdg_erw.kml</t>
  </si>
  <si>
    <t>https://tinyurl.com/yy7ya4g9/VS/6181_bdg_erw.kml</t>
  </si>
  <si>
    <t>https://tinyurl.com/yy7ya4g9/VS/6191_bdg_erw.kml</t>
  </si>
  <si>
    <t>https://tinyurl.com/yy7ya4g9/VS/6192_bdg_erw.kml</t>
  </si>
  <si>
    <t>https://tinyurl.com/yy7ya4g9/VS/6193_bdg_erw.kml</t>
  </si>
  <si>
    <t>https://tinyurl.com/yy7ya4g9/VS/6194_bdg_erw.kml</t>
  </si>
  <si>
    <t>https://tinyurl.com/yy7ya4g9/VS/6195_bdg_erw.kml</t>
  </si>
  <si>
    <t>https://tinyurl.com/yy7ya4g9/VS/6197_bdg_erw.kml</t>
  </si>
  <si>
    <t>https://tinyurl.com/yy7ya4g9/VS/6198_bdg_erw.kml</t>
  </si>
  <si>
    <t>https://tinyurl.com/yy7ya4g9/VS/6199_bdg_erw.kml</t>
  </si>
  <si>
    <t>https://tinyurl.com/yy7ya4g9/VS/6201_bdg_erw.kml</t>
  </si>
  <si>
    <t>https://tinyurl.com/yy7ya4g9/VS/6202_bdg_erw.kml</t>
  </si>
  <si>
    <t>https://tinyurl.com/yy7ya4g9/VS/6203_bdg_erw.kml</t>
  </si>
  <si>
    <t>https://tinyurl.com/yy7ya4g9/VS/6204_bdg_erw.kml</t>
  </si>
  <si>
    <t>https://tinyurl.com/yy7ya4g9/VS/6205_bdg_erw.kml</t>
  </si>
  <si>
    <t>https://tinyurl.com/yy7ya4g9/VS/6211_bdg_erw.kml</t>
  </si>
  <si>
    <t>https://tinyurl.com/yy7ya4g9/VS/6212_bdg_erw.kml</t>
  </si>
  <si>
    <t>https://tinyurl.com/yy7ya4g9/VS/6213_bdg_erw.kml</t>
  </si>
  <si>
    <t>https://tinyurl.com/yy7ya4g9/VS/6214_bdg_erw.kml</t>
  </si>
  <si>
    <t>https://tinyurl.com/yy7ya4g9/VS/6215_bdg_erw.kml</t>
  </si>
  <si>
    <t>https://tinyurl.com/yy7ya4g9/VS/6217_bdg_erw.kml</t>
  </si>
  <si>
    <t>https://tinyurl.com/yy7ya4g9/VS/6218_bdg_erw.kml</t>
  </si>
  <si>
    <t>https://tinyurl.com/yy7ya4g9/VS/6219_bdg_erw.kml</t>
  </si>
  <si>
    <t>https://tinyurl.com/yy7ya4g9/VS/6220_bdg_erw.kml</t>
  </si>
  <si>
    <t>https://tinyurl.com/yy7ya4g9/VS/6232_bdg_erw.kml</t>
  </si>
  <si>
    <t>https://tinyurl.com/yy7ya4g9/VS/6235_bdg_erw.kml</t>
  </si>
  <si>
    <t>https://tinyurl.com/yy7ya4g9/VS/6238_bdg_erw.kml</t>
  </si>
  <si>
    <t>https://tinyurl.com/yy7ya4g9/VS/6239_bdg_erw.kml</t>
  </si>
  <si>
    <t>https://tinyurl.com/yy7ya4g9/VS/6240_bdg_erw.kml</t>
  </si>
  <si>
    <t>https://tinyurl.com/yy7ya4g9/VS/6246_bdg_erw.kml</t>
  </si>
  <si>
    <t>https://tinyurl.com/yy7ya4g9/VS/6248_bdg_erw.kml</t>
  </si>
  <si>
    <t>https://tinyurl.com/yy7ya4g9/VS/6252_bdg_erw.kml</t>
  </si>
  <si>
    <t>https://tinyurl.com/yy7ya4g9/VS/6253_bdg_erw.kml</t>
  </si>
  <si>
    <t>https://tinyurl.com/yy7ya4g9/VS/6254_bdg_erw.kml</t>
  </si>
  <si>
    <t>https://tinyurl.com/yy7ya4g9/VS/6261_bdg_erw.kml</t>
  </si>
  <si>
    <t>https://tinyurl.com/yy7ya4g9/VS/6263_bdg_erw.kml</t>
  </si>
  <si>
    <t>https://tinyurl.com/yy7ya4g9/VS/6265_bdg_erw.kml</t>
  </si>
  <si>
    <t>https://tinyurl.com/yy7ya4g9/VS/6266_bdg_erw.kml</t>
  </si>
  <si>
    <t>https://tinyurl.com/yy7ya4g9/VS/6267_bdg_erw.kml</t>
  </si>
  <si>
    <t>https://tinyurl.com/yy7ya4g9/VS/6281_bdg_erw.kml</t>
  </si>
  <si>
    <t>https://tinyurl.com/yy7ya4g9/VS/6282_bdg_erw.kml</t>
  </si>
  <si>
    <t>https://tinyurl.com/yy7ya4g9/VS/6283_bdg_erw.kml</t>
  </si>
  <si>
    <t>https://tinyurl.com/yy7ya4g9/VS/6285_bdg_erw.kml</t>
  </si>
  <si>
    <t>https://tinyurl.com/yy7ya4g9/VS/6286_bdg_erw.kml</t>
  </si>
  <si>
    <t>https://tinyurl.com/yy7ya4g9/VS/6287_bdg_erw.kml</t>
  </si>
  <si>
    <t>https://tinyurl.com/yy7ya4g9/VS/6288_bdg_erw.kml</t>
  </si>
  <si>
    <t>https://tinyurl.com/yy7ya4g9/VS/6289_bdg_erw.kml</t>
  </si>
  <si>
    <t>https://tinyurl.com/yy7ya4g9/VS/6290_bdg_erw.kml</t>
  </si>
  <si>
    <t>https://tinyurl.com/yy7ya4g9/VS/6291_bdg_erw.kml</t>
  </si>
  <si>
    <t>https://tinyurl.com/yy7ya4g9/VS/6292_bdg_erw.kml</t>
  </si>
  <si>
    <t>https://tinyurl.com/yy7ya4g9/VS/6293_bdg_erw.kml</t>
  </si>
  <si>
    <t>https://tinyurl.com/yy7ya4g9/VS/6294_bdg_erw.kml</t>
  </si>
  <si>
    <t>https://tinyurl.com/yy7ya4g9/VS/6295_bdg_erw.kml</t>
  </si>
  <si>
    <t>https://tinyurl.com/yy7ya4g9/VS/6296_bdg_erw.kml</t>
  </si>
  <si>
    <t>https://tinyurl.com/yy7ya4g9/VS/6297_bdg_erw.kml</t>
  </si>
  <si>
    <t>https://tinyurl.com/yy7ya4g9/VS/6298_bdg_erw.kml</t>
  </si>
  <si>
    <t>https://tinyurl.com/yy7ya4g9/VS/6299_bdg_erw.kml</t>
  </si>
  <si>
    <t>https://tinyurl.com/yy7ya4g9/VS/6300_bdg_erw.kml</t>
  </si>
  <si>
    <t>Cheerstrasse</t>
  </si>
  <si>
    <t>MFH</t>
  </si>
  <si>
    <t>4278/4279</t>
  </si>
  <si>
    <t>CH780652302122</t>
  </si>
  <si>
    <t>4278</t>
  </si>
  <si>
    <t>2642214.000 1129404.000</t>
  </si>
  <si>
    <t>https://map.geo.admin.ch/?zoom=13&amp;E=2642214&amp;N=1129404&amp;layers=ch.kantone.cadastralwebmap-farbe,ch.swisstopo.amtliches-strassenverzeichnis,ch.bfs.gebaeude_wohnungs_register,KML||https://tinyurl.com/yy7ya4g9/VS/6002_bdg_erw.kml</t>
  </si>
  <si>
    <t>2642202.000 1129443.000</t>
  </si>
  <si>
    <t>https://map.geo.admin.ch/?zoom=13&amp;E=2642202&amp;N=1129443&amp;layers=ch.kantone.cadastralwebmap-farbe,ch.swisstopo.amtliches-strassenverzeichnis,ch.bfs.gebaeude_wohnungs_register,KML||https://tinyurl.com/yy7ya4g9/VS/6002_bdg_erw.kml</t>
  </si>
  <si>
    <t>2597963.000 1124753.000</t>
  </si>
  <si>
    <t>https://map.geo.admin.ch/?zoom=13&amp;E=2597963&amp;N=1124753&amp;layers=ch.kantone.cadastralwebmap-farbe,ch.swisstopo.amtliches-strassenverzeichnis,ch.bfs.gebaeude_wohnungs_register,KML||https://tinyurl.com/yy7ya4g9/VS/6082_bdg_erw.kml</t>
  </si>
  <si>
    <t>2597964.000 1124746.000</t>
  </si>
  <si>
    <t>https://map.geo.admin.ch/?zoom=13&amp;E=2597964&amp;N=1124746&amp;layers=ch.kantone.cadastralwebmap-farbe,ch.swisstopo.amtliches-strassenverzeichnis,ch.bfs.gebaeude_wohnungs_register,KML||https://tinyurl.com/yy7ya4g9/VS/6082_bdg_erw.kml</t>
  </si>
  <si>
    <t>2569240.000 1102587.000</t>
  </si>
  <si>
    <t>https://map.geo.admin.ch/?zoom=13&amp;E=2569240&amp;N=1102587&amp;layers=ch.kantone.cadastralwebmap-farbe,ch.swisstopo.amtliches-strassenverzeichnis,ch.bfs.gebaeude_wohnungs_register,KML||https://tinyurl.com/yy7ya4g9/VS/6137_bdg_erw.kml</t>
  </si>
  <si>
    <t>2554288.807 1113357.485</t>
  </si>
  <si>
    <t>https://map.geo.admin.ch/?zoom=13&amp;E=2554288.807&amp;N=1113357.485&amp;layers=ch.kantone.cadastralwebmap-farbe,ch.swisstopo.amtliches-strassenverzeichnis,ch.bfs.gebaeude_wohnungs_register,KML||https://tinyurl.com/yy7ya4g9/VS/6151_bdg_erw.kml</t>
  </si>
  <si>
    <t>2554285.000 1113353.000</t>
  </si>
  <si>
    <t>https://map.geo.admin.ch/?zoom=13&amp;E=2554285&amp;N=1113353&amp;layers=ch.kantone.cadastralwebmap-farbe,ch.swisstopo.amtliches-strassenverzeichnis,ch.bfs.gebaeude_wohnungs_register,KML||https://tinyurl.com/yy7ya4g9/VS/6151_bdg_erw.kml</t>
  </si>
  <si>
    <t>2562481.000 1122497.000</t>
  </si>
  <si>
    <t>https://map.geo.admin.ch/?zoom=13&amp;E=2562481&amp;N=1122497&amp;layers=ch.kantone.cadastralwebmap-farbe,ch.swisstopo.amtliches-strassenverzeichnis,ch.bfs.gebaeude_wohnungs_register,KML||https://tinyurl.com/yy7ya4g9/VS/6153_bdg_erw.kml</t>
  </si>
  <si>
    <t>2562462.000 1122522.000</t>
  </si>
  <si>
    <t>https://map.geo.admin.ch/?zoom=13&amp;E=2562462&amp;N=1122522&amp;layers=ch.kantone.cadastralwebmap-farbe,ch.swisstopo.amtliches-strassenverzeichnis,ch.bfs.gebaeude_wohnungs_register,KML||https://tinyurl.com/yy7ya4g9/VS/6153_bdg_erw.kml</t>
  </si>
  <si>
    <t>2562400.000 1122437.000</t>
  </si>
  <si>
    <t>https://map.geo.admin.ch/?zoom=13&amp;E=2562400&amp;N=1122437&amp;layers=ch.kantone.cadastralwebmap-farbe,ch.swisstopo.amtliches-strassenverzeichnis,ch.bfs.gebaeude_wohnungs_register,KML||https://tinyurl.com/yy7ya4g9/VS/6153_bdg_erw.kml</t>
  </si>
  <si>
    <t>2562430.000 1122437.000</t>
  </si>
  <si>
    <t>https://map.geo.admin.ch/?zoom=13&amp;E=2562430&amp;N=1122437&amp;layers=ch.kantone.cadastralwebmap-farbe,ch.swisstopo.amtliches-strassenverzeichnis,ch.bfs.gebaeude_wohnungs_register,KML||https://tinyurl.com/yy7ya4g9/VS/6153_bdg_erw.kml</t>
  </si>
  <si>
    <t>2568068.000 1112748.000</t>
  </si>
  <si>
    <t>https://map.geo.admin.ch/?zoom=13&amp;E=2568068&amp;N=1112748&amp;layers=ch.kantone.cadastralwebmap-farbe,ch.swisstopo.amtliches-strassenverzeichnis,ch.bfs.gebaeude_wohnungs_register,KML||https://tinyurl.com/yy7ya4g9/VS/6213_bdg_erw.kml</t>
  </si>
  <si>
    <t>2568073.000 1112750.000</t>
  </si>
  <si>
    <t>https://map.geo.admin.ch/?zoom=13&amp;E=2568073&amp;N=1112750&amp;layers=ch.kantone.cadastralwebmap-farbe,ch.swisstopo.amtliches-strassenverzeichnis,ch.bfs.gebaeude_wohnungs_register,KML||https://tinyurl.com/yy7ya4g9/VS/6213_bdg_erw.kml</t>
  </si>
  <si>
    <t>2568069.750 1112747.148</t>
  </si>
  <si>
    <t>62: 2 bâtiments du RegBL (908636, 191358330) à l'intérieur du même polygone de la MO</t>
  </si>
  <si>
    <t>62: 2 bâtiments du RegBL (923640, 191993378) à l'intérieur du même polygone de la MO</t>
  </si>
  <si>
    <t>62: 2 bâtiments du RegBL (191667871, 191667926) à l'intérieur du même polygone de la MO</t>
  </si>
  <si>
    <t>62: 2 bâtiments du RegBL (191667932, 191667933) à l'intérieur du même polygone de la MO</t>
  </si>
  <si>
    <t>62: 2 bâtiments du RegBL (9038230, 191787251) à l'intérieur du même polygone de la MO</t>
  </si>
  <si>
    <t>42: la catégorie 1080 n'est pas cohérente avec le topic Couverture du sol de la MO&lt;/br&gt;62: 2 bâtiments du RegBL (9038230, 191787251) à l'intérieur du même polygone de la MO</t>
  </si>
  <si>
    <t>Villa- chalet</t>
  </si>
  <si>
    <t>2583764.730 1116247.045</t>
  </si>
  <si>
    <t>https://map.geo.admin.ch/?zoom=13&amp;E=2583764.73&amp;N=1116247.045&amp;layers=ch.kantone.cadastralwebmap-farbe,ch.swisstopo.amtliches-strassenverzeichnis,ch.bfs.gebaeude_wohnungs_register,KML||https://tinyurl.com/yy7ya4g9/VS/6022_bdg_erw.kml</t>
  </si>
  <si>
    <t>2590015.000 1113465.000</t>
  </si>
  <si>
    <t>https://map.geo.admin.ch/?zoom=13&amp;E=2590015&amp;N=1113465&amp;layers=ch.kantone.cadastralwebmap-farbe,ch.swisstopo.amtliches-strassenverzeichnis,ch.bfs.gebaeude_wohnungs_register,KML||https://tinyurl.com/yy7ya4g9/VS/6024_bdg_erw.kml</t>
  </si>
  <si>
    <t>2588474.204 1114780.650</t>
  </si>
  <si>
    <t>https://map.geo.admin.ch/?zoom=13&amp;E=2588474.204&amp;N=1114780.65&amp;layers=ch.kantone.cadastralwebmap-farbe,ch.swisstopo.amtliches-strassenverzeichnis,ch.bfs.gebaeude_wohnungs_register,KML||https://tinyurl.com/yy7ya4g9/VS/6024_bdg_erw.kml</t>
  </si>
  <si>
    <t>2605799.147 1105959.464</t>
  </si>
  <si>
    <t>https://map.geo.admin.ch/?zoom=13&amp;E=2605799.147&amp;N=1105959.464&amp;layers=ch.kantone.cadastralwebmap-farbe,ch.swisstopo.amtliches-strassenverzeichnis,ch.bfs.gebaeude_wohnungs_register,KML||https://tinyurl.com/yy7ya4g9/VS/6083_bdg_erw.kml</t>
  </si>
  <si>
    <t>2580330.000 1112950.000</t>
  </si>
  <si>
    <t>https://map.geo.admin.ch/?zoom=13&amp;E=2580330&amp;N=1112950&amp;layers=ch.kantone.cadastralwebmap-farbe,ch.swisstopo.amtliches-strassenverzeichnis,ch.bfs.gebaeude_wohnungs_register,KML||https://tinyurl.com/yy7ya4g9/VS/6140_bdg_erw.kml</t>
  </si>
  <si>
    <t>2580340.000 1112955.000</t>
  </si>
  <si>
    <t>https://map.geo.admin.ch/?zoom=13&amp;E=2580340&amp;N=1112955&amp;layers=ch.kantone.cadastralwebmap-farbe,ch.swisstopo.amtliches-strassenverzeichnis,ch.bfs.gebaeude_wohnungs_register,KML||https://tinyurl.com/yy7ya4g9/VS/6140_bdg_erw.kml</t>
  </si>
  <si>
    <t>2633050.000 1127500.000</t>
  </si>
  <si>
    <t>https://map.geo.admin.ch/?zoom=13&amp;E=2633050&amp;N=1127500&amp;layers=ch.kantone.cadastralwebmap-farbe,ch.swisstopo.amtliches-strassenverzeichnis,ch.bfs.gebaeude_wohnungs_register,KML||https://tinyurl.com/yy7ya4g9/VS/6297_bdg_erw.kml</t>
  </si>
  <si>
    <t>2589521.257 1114341.173</t>
  </si>
  <si>
    <t>2589587.079 1116839.568</t>
  </si>
  <si>
    <t>2581649.187 1112699.618</t>
  </si>
  <si>
    <t>2584297.674 1113984.235</t>
  </si>
  <si>
    <t>2581654.887 1112679.075</t>
  </si>
  <si>
    <t>2579024.992 1112018.577</t>
  </si>
  <si>
    <t>2629306.757 1129159.288</t>
  </si>
  <si>
    <t>2628010.724 1127990.870</t>
  </si>
  <si>
    <t>2628041.837 1127963.116</t>
  </si>
  <si>
    <t>2627433.776 1128120.946</t>
  </si>
  <si>
    <t>2567876.201 1108703.831</t>
  </si>
  <si>
    <t>2567758.489 1107423.019</t>
  </si>
  <si>
    <t>2567591.254 1107085.998</t>
  </si>
  <si>
    <t>2569099.080 1110302.656</t>
  </si>
  <si>
    <t>2632913.934 1128697.255</t>
  </si>
  <si>
    <t>2632435.666 1127827.256</t>
  </si>
  <si>
    <t>62: 2 bâtiments du RegBL (894854, 3129436) à l'intérieur du même polygone de la MO</t>
  </si>
  <si>
    <t>62: 2 bâtiments du RegBL (895010, 895012) à l'intérieur du même polygone de la MO</t>
  </si>
  <si>
    <t>62: 2 bâtiments du RegBL (895033, 191855705) à l'intérieur du même polygone de la MO</t>
  </si>
  <si>
    <t>62: 2 bâtiments du RegBL (895196, 190194181) à l'intérieur du même polygone de la MO</t>
  </si>
  <si>
    <t>62: 2 bâtiments du RegBL (896714, 3003047) à l'intérieur du même polygone de la MO</t>
  </si>
  <si>
    <t>62: 2 bâtiments du RegBL (896730, 896874) à l'intérieur du même polygone de la MO</t>
  </si>
  <si>
    <t>62: 2 bâtiments du RegBL (896821, 3003056) à l'intérieur du même polygone de la MO</t>
  </si>
  <si>
    <t>62: 2 bâtiments du RegBL (896937, 896963) à l'intérieur du même polygone de la MO</t>
  </si>
  <si>
    <t>62: 2 bâtiments du RegBL (896950, 897028) à l'intérieur du même polygone de la MO</t>
  </si>
  <si>
    <t>62: 3 bâtiments du RegBL (896965, 3002905, 190203298) à l'intérieur du même polygone de la MO</t>
  </si>
  <si>
    <t>62: 2 bâtiments du RegBL (896983, 190203323) à l'intérieur du même polygone de la MO</t>
  </si>
  <si>
    <t>62: 2 bâtiments du RegBL (897017, 191844591) à l'intérieur du même polygone de la MO</t>
  </si>
  <si>
    <t>62: 2 bâtiments du RegBL (897156, 897219) à l'intérieur du même polygone de la MO</t>
  </si>
  <si>
    <t>62: 2 bâtiments du RegBL (897262, 897263) à l'intérieur du même polygone de la MO</t>
  </si>
  <si>
    <t>62: 3 bâtiments du RegBL (897308, 897388, 190204320) à l'intérieur du même polygone de la MO</t>
  </si>
  <si>
    <t>62: 3 bâtiments du RegBL (897329, 897332, 897335) à l'intérieur du même polygone de la MO</t>
  </si>
  <si>
    <t>62: 2 bâtiments du RegBL (897377, 897378) à l'intérieur du même polygone de la MO</t>
  </si>
  <si>
    <t>62: 3 bâtiments du RegBL (897501, 897506, 3003079) à l'intérieur du même polygone de la MO</t>
  </si>
  <si>
    <t>62: 2 bâtiments du RegBL (897592, 190048276) à l'intérieur du même polygone de la MO</t>
  </si>
  <si>
    <t>62: 2 bâtiments du RegBL (897813, 897814) à l'intérieur du même polygone de la MO</t>
  </si>
  <si>
    <t>62: 2 bâtiments du RegBL (897895, 898064) à l'intérieur du même polygone de la MO</t>
  </si>
  <si>
    <t>62: 2 bâtiments du RegBL (897947, 897996) à l'intérieur du même polygone de la MO</t>
  </si>
  <si>
    <t>62: 2 bâtiments du RegBL (897957, 190215652) à l'intérieur du même polygone de la MO</t>
  </si>
  <si>
    <t>62: 2 bâtiments du RegBL (898046, 191942371) à l'intérieur du même polygone de la MO</t>
  </si>
  <si>
    <t>62: 4 bâtiments du RegBL (898147, 898783, 898784, 898785) à l'intérieur du même polygone de la MO</t>
  </si>
  <si>
    <t>62: 2 bâtiments du RegBL (898161, 898744) à l'intérieur du même polygone de la MO</t>
  </si>
  <si>
    <t>62: 2 bâtiments du RegBL (898199, 898515) à l'intérieur du même polygone de la MO</t>
  </si>
  <si>
    <t>62: 2 bâtiments du RegBL (898265, 898275) à l'intérieur du même polygone de la MO</t>
  </si>
  <si>
    <t>62: 2 bâtiments du RegBL (898320, 191769851) à l'intérieur du même polygone de la MO</t>
  </si>
  <si>
    <t>62: 2 bâtiments du RegBL (898328, 898364) à l'intérieur du même polygone de la MO</t>
  </si>
  <si>
    <t>62: 2 bâtiments du RegBL (898423, 191611117) à l'intérieur du même polygone de la MO</t>
  </si>
  <si>
    <t>62: 2 bâtiments du RegBL (898532, 191073010) à l'intérieur du même polygone de la MO</t>
  </si>
  <si>
    <t>62: 3 bâtiments du RegBL (898557, 3002528, 3002529) à l'intérieur du même polygone de la MO</t>
  </si>
  <si>
    <t>62: 4 bâtiments du RegBL (898558, 3002533, 190305449, 190305452) à l'intérieur du même polygone de la MO</t>
  </si>
  <si>
    <t>62: 4 bâtiments du RegBL (898559, 3002534, 3002535, 3002536) à l'intérieur du même polygone de la MO</t>
  </si>
  <si>
    <t>62: 2 bâtiments du RegBL (898561, 898909) à l'intérieur du même polygone de la MO</t>
  </si>
  <si>
    <t>62: 2 bâtiments du RegBL (898563, 898778) à l'intérieur du même polygone de la MO</t>
  </si>
  <si>
    <t>62: 2 bâtiments du RegBL (898754, 3002547) à l'intérieur du même polygone de la MO</t>
  </si>
  <si>
    <t>62: 2 bâtiments du RegBL (898755, 898756) à l'intérieur du même polygone de la MO</t>
  </si>
  <si>
    <t>62: 2 bâtiments du RegBL (898779, 898780) à l'intérieur du même polygone de la MO</t>
  </si>
  <si>
    <t>62: 2 bâtiments du RegBL (898781, 898782) à l'intérieur du même polygone de la MO</t>
  </si>
  <si>
    <t>62: 2 bâtiments du RegBL (898786, 898787) à l'intérieur du même polygone de la MO</t>
  </si>
  <si>
    <t>62: 2 bâtiments du RegBL (898788, 898789) à l'intérieur du même polygone de la MO</t>
  </si>
  <si>
    <t>62: 2 bâtiments du RegBL (898870, 898878) à l'intérieur du même polygone de la MO</t>
  </si>
  <si>
    <t>62: 2 bâtiments du RegBL (3002223, 3106387) à l'intérieur du même polygone de la MO</t>
  </si>
  <si>
    <t>62: 2 bâtiments du RegBL (3002382, 3002383) à l'intérieur du même polygone de la MO</t>
  </si>
  <si>
    <t>62: 2 bâtiments du RegBL (3002384, 3002385) à l'intérieur du même polygone de la MO</t>
  </si>
  <si>
    <t>62: 2 bâtiments du RegBL (3002655, 190205326) à l'intérieur du même polygone de la MO</t>
  </si>
  <si>
    <t>62: 2 bâtiments du RegBL (3002930, 3002931) à l'intérieur du même polygone de la MO</t>
  </si>
  <si>
    <t>62: 2 bâtiments du RegBL (3003293, 190203034) à l'intérieur du même polygone de la MO</t>
  </si>
  <si>
    <t>62: 2 bâtiments du RegBL (3003375, 190413908) à l'intérieur du même polygone de la MO</t>
  </si>
  <si>
    <t>62: 2 bâtiments du RegBL (190065914, 190215968) à l'intérieur du même polygone de la MO</t>
  </si>
  <si>
    <t>62: 2 bâtiments du RegBL (190079547, 190215788) à l'intérieur du même polygone de la MO</t>
  </si>
  <si>
    <t>62: 2 bâtiments du RegBL (190105133, 190425808) à l'intérieur du même polygone de la MO</t>
  </si>
  <si>
    <t>62: 2 bâtiments du RegBL (190179819, 190179821) à l'intérieur du même polygone de la MO</t>
  </si>
  <si>
    <t>62: 2 bâtiments du RegBL (190181368, 190415748) à l'intérieur du même polygone de la MO</t>
  </si>
  <si>
    <t>62: 2 bâtiments du RegBL (190215793, 190215794) à l'intérieur du même polygone de la MO</t>
  </si>
  <si>
    <t>62: 2 bâtiments du RegBL (190302113, 190302114) à l'intérieur du même polygone de la MO</t>
  </si>
  <si>
    <t>62: 2 bâtiments du RegBL (190363602, 191745295) à l'intérieur du même polygone de la MO</t>
  </si>
  <si>
    <t>62: 2 bâtiments du RegBL (190548131, 190622548) à l'intérieur du même polygone de la MO</t>
  </si>
  <si>
    <t>41: Status 'im Bau' n'est pas cohérente avec le topic Couverture du sol de la MO&lt;/br&gt;62: 2 bâtiments du RegBL (190662479, 190662483) à l'intérieur du même polygone de la MO</t>
  </si>
  <si>
    <t>62: 2 bâtiments du RegBL (190662479, 190662483) à l'intérieur du même polygone de la MO</t>
  </si>
  <si>
    <t>62: 2 bâtiments du RegBL (190729349, 190729369) à l'intérieur du même polygone de la MO</t>
  </si>
  <si>
    <t>62: 2 bâtiments du RegBL (190857949, 190857951) à l'intérieur du même polygone de la MO</t>
  </si>
  <si>
    <t>62: 2 bâtiments du RegBL (190968709, 190968729) à l'intérieur du même polygone de la MO</t>
  </si>
  <si>
    <t>62: 2 bâtiments du RegBL (191028552, 191028553) à l'intérieur du même polygone de la MO</t>
  </si>
  <si>
    <t>62: 2 bâtiments du RegBL (191120631, 191120632) à l'intérieur du même polygone de la MO</t>
  </si>
  <si>
    <t>62: 2 bâtiments du RegBL (191626771, 191731131) à l'intérieur du même polygone de la MO</t>
  </si>
  <si>
    <t>62: 2 bâtiments du RegBL (191674521, 191674522) à l'intérieur du même polygone de la MO</t>
  </si>
  <si>
    <t>62: 2 bâtiments du RegBL (191693571, 191741513) à l'intérieur du même polygone de la MO</t>
  </si>
  <si>
    <t>62: 2 bâtiments du RegBL (191746011, 191952805) à l'intérieur du même polygone de la MO</t>
  </si>
  <si>
    <t>62: 2 bâtiments du RegBL (191670179, 191990544) à l'intérieur du même polygone de la MO</t>
  </si>
  <si>
    <t>41: Status 'bestehend' n'est pas cohérente avec le topic Couverture du sol projetée de la MO&lt;/br&gt;62: 2 bâtiments du RegBL (191684613, 191851842) à l'intérieur du même polygone de la MO</t>
  </si>
  <si>
    <t>62: 2 bâtiments du RegBL (915869, 915870) à l'intérieur du même polygone de la MO</t>
  </si>
  <si>
    <t>62: 2 bâtiments du RegBL (915887, 190192307) à l'intérieur du même polygone de la MO</t>
  </si>
  <si>
    <t>62: 2 bâtiments du RegBL (915888, 915889) à l'intérieur du même polygone de la MO</t>
  </si>
  <si>
    <t>62: 2 bâtiments du RegBL (915894, 915928) à l'intérieur du même polygone de la MO</t>
  </si>
  <si>
    <t>62: 2 bâtiments du RegBL (915896, 190193287) à l'intérieur du même polygone de la MO</t>
  </si>
  <si>
    <t>62: 2 bâtiments du RegBL (915901, 915903) à l'intérieur du même polygone de la MO</t>
  </si>
  <si>
    <t>62: 2 bâtiments du RegBL (915906, 915908) à l'intérieur du même polygone de la MO</t>
  </si>
  <si>
    <t>62: 2 bâtiments du RegBL (915912, 9038352) à l'intérieur du même polygone de la MO</t>
  </si>
  <si>
    <t>62: 2 bâtiments du RegBL (915913, 915914) à l'intérieur du même polygone de la MO</t>
  </si>
  <si>
    <t>62: 3 bâtiments du RegBL (915982, 3108727, 190132113) à l'intérieur du même polygone de la MO</t>
  </si>
  <si>
    <t>62: 2 bâtiments du RegBL (916027, 191820134) à l'intérieur du même polygone de la MO</t>
  </si>
  <si>
    <t>62: 2 bâtiments du RegBL (916034, 3108730) à l'intérieur du même polygone de la MO</t>
  </si>
  <si>
    <t>62: 2 bâtiments du RegBL (916050, 190193764) à l'intérieur du même polygone de la MO</t>
  </si>
  <si>
    <t>62: 2 bâtiments du RegBL (916052, 916053) à l'intérieur du même polygone de la MO</t>
  </si>
  <si>
    <t>62: 2 bâtiments du RegBL (916054, 191131010) à l'intérieur du même polygone de la MO</t>
  </si>
  <si>
    <t>62: 2 bâtiments du RegBL (916066, 916067) à l'intérieur du même polygone de la MO</t>
  </si>
  <si>
    <t>62: 2 bâtiments du RegBL (916070, 190371868) à l'intérieur du même polygone de la MO</t>
  </si>
  <si>
    <t>62: 2 bâtiments du RegBL (916074, 916075) à l'intérieur du même polygone de la MO</t>
  </si>
  <si>
    <t>62: 2 bâtiments du RegBL (916097, 916099) à l'intérieur du même polygone de la MO</t>
  </si>
  <si>
    <t>62: 2 bâtiments du RegBL (916106, 916107) à l'intérieur du même polygone de la MO</t>
  </si>
  <si>
    <t>62: 3 bâtiments du RegBL (916115, 190021504, 191885802) à l'intérieur du même polygone de la MO</t>
  </si>
  <si>
    <t>62: 2 bâtiments du RegBL (3108752, 3108753) à l'intérieur du même polygone de la MO</t>
  </si>
  <si>
    <t>62: 2 bâtiments du RegBL (3108772, 191587471) à l'intérieur du même polygone de la MO</t>
  </si>
  <si>
    <t>62: 2 bâtiments du RegBL (9038336, 9038337) à l'intérieur du même polygone de la MO</t>
  </si>
  <si>
    <t>62: 2 bâtiments du RegBL (9038339, 9038340) à l'intérieur du même polygone de la MO</t>
  </si>
  <si>
    <t>62: 2 bâtiments du RegBL (9038342, 9038343) à l'intérieur du même polygone de la MO</t>
  </si>
  <si>
    <t>62: 3 bâtiments du RegBL (9051241, 191823075, 191823076) à l'intérieur du même polygone de la MO</t>
  </si>
  <si>
    <t>62: 2 bâtiments du RegBL (190021501, 191967344) à l'intérieur du même polygone de la MO</t>
  </si>
  <si>
    <t>62: 3 bâtiments du RegBL (190168936, 190207476, 190207478) à l'intérieur du même polygone de la MO</t>
  </si>
  <si>
    <t>62: 2 bâtiments du RegBL (190188327, 190188354) à l'intérieur du même polygone de la MO</t>
  </si>
  <si>
    <t>62: 2 bâtiments du RegBL (190189949, 191684853) à l'intérieur du même polygone de la MO</t>
  </si>
  <si>
    <t>62: 2 bâtiments du RegBL (190204813, 190204818) à l'intérieur du même polygone de la MO</t>
  </si>
  <si>
    <t>62: 2 bâtiments du RegBL (190823369, 190823391) à l'intérieur du même polygone de la MO</t>
  </si>
  <si>
    <t>62: 2 bâtiments du RegBL (191206870, 191982029) à l'intérieur du même polygone de la MO</t>
  </si>
  <si>
    <t>62: 2 bâtiments du RegBL (921589, 191496692) à l'intérieur du même polygone de la MO</t>
  </si>
  <si>
    <t>62: 2 bâtiments du RegBL (191292010, 191292012) à l'intérieur du même polygone de la MO</t>
  </si>
  <si>
    <t>62: 3 bâtiments du RegBL (191381730, 191381731, 400071476) à l'intérieur du même polygone de la MO</t>
  </si>
  <si>
    <t>62: 2 bâtiments du RegBL (191712758, 191844016) à l'intérieur du même polygone de la MO</t>
  </si>
  <si>
    <t>62: 2 bâtiments du RegBL (9035965, 190383708) à l'intérieur du même polygone de la MO</t>
  </si>
  <si>
    <t>62: 2 bâtiments du RegBL (191495211, 191495212) à l'intérieur du même polygone de la MO</t>
  </si>
  <si>
    <t>62: 7 bâtiments du RegBL (191495271, 191495274, 191495352, 191495371, 191495372, 191495391, 191495393) à l'intérieur du même polygone de la MO</t>
  </si>
  <si>
    <t>62: 3 bâtiments du RegBL (191661252, 191661292, 191661311) à l'intérieur du même polygone de la MO</t>
  </si>
  <si>
    <t>62: 10 bâtiments du RegBL (191663477, 191663478, 191663479, 191663480, 191663481, 191663482, 191663483, 191663484, 191663485, 191663486) à l'intérieur du même polygone de la MO</t>
  </si>
  <si>
    <t>62: 3 bâtiments du RegBL (191700135, 191700141, 191700142) à l'intérieur du même polygone de la MO</t>
  </si>
  <si>
    <t>62: 2 bâtiments du RegBL (191788586, 191788587) à l'intérieur du même polygone de la MO</t>
  </si>
  <si>
    <t>62: 2 bâtiments du RegBL (191788595, 191788596) à l'intérieur du même polygone de la MO</t>
  </si>
  <si>
    <t>62: 2 bâtiments du RegBL (191788598, 191788599) à l'intérieur du même polygone de la MO</t>
  </si>
  <si>
    <t>62: 2 bâtiments du RegBL (191788607, 191788608) à l'intérieur du même polygone de la MO</t>
  </si>
  <si>
    <t>62: 3 bâtiments du RegBL (922071, 922072, 922073) à l'intérieur du même polygone de la MO</t>
  </si>
  <si>
    <t>62: 2 bâtiments du RegBL (922106, 922110) à l'intérieur du même polygone de la MO</t>
  </si>
  <si>
    <t>62: 2 bâtiments du RegBL (922143, 922144) à l'intérieur du même polygone de la MO</t>
  </si>
  <si>
    <t>62: 2 bâtiments du RegBL (922481, 191853603) à l'intérieur du même polygone de la MO</t>
  </si>
  <si>
    <t>62: 2 bâtiments du RegBL (922713, 922714) à l'intérieur du même polygone de la MO</t>
  </si>
  <si>
    <t>62: 2 bâtiments du RegBL (922736, 922740) à l'intérieur du même polygone de la MO</t>
  </si>
  <si>
    <t>62: 2 bâtiments du RegBL (922762, 922764) à l'intérieur du même polygone de la MO</t>
  </si>
  <si>
    <t>62: 2 bâtiments du RegBL (3110051, 9038637) à l'intérieur du même polygone de la MO</t>
  </si>
  <si>
    <t>62: 2 bâtiments du RegBL (3110052, 9038638) à l'intérieur du même polygone de la MO</t>
  </si>
  <si>
    <t>62: 4 bâtiments du RegBL (190189892, 190189894, 190189895, 190189896) à l'intérieur du même polygone de la MO</t>
  </si>
  <si>
    <t>62: 2 bâtiments du RegBL (191136175, 191136254) à l'intérieur du même polygone de la MO</t>
  </si>
  <si>
    <t>62: 2 bâtiments du RegBL (191213535, 191213536) à l'intérieur du même polygone de la MO</t>
  </si>
  <si>
    <t>41: Status 'im Bau' n'est pas cohérente avec le topic Couverture du sol de la MO&lt;/br&gt;62: 2 bâtiments du RegBL (922481, 191853603) à l'intérieur du même polygone de la MO</t>
  </si>
  <si>
    <t>62: 2 bâtiments du RegBL (923830, 923831) à l'intérieur du même polygone de la MO</t>
  </si>
  <si>
    <t>62: 3 bâtiments du RegBL (923849, 190487389, 190487490) à l'intérieur du même polygone de la MO</t>
  </si>
  <si>
    <t>62: 2 bâtiments du RegBL (923856, 923857) à l'intérieur du même polygone de la MO</t>
  </si>
  <si>
    <t>62: 3 bâtiments du RegBL (923871, 3110479, 3110480) à l'intérieur du même polygone de la MO</t>
  </si>
  <si>
    <t>62: 2 bâtiments du RegBL (923883, 923884) à l'intérieur du même polygone de la MO</t>
  </si>
  <si>
    <t>62: 2 bâtiments du RegBL (923888, 923889) à l'intérieur du même polygone de la MO</t>
  </si>
  <si>
    <t>62: 3 bâtiments du RegBL (923982, 923983, 923984) à l'intérieur du même polygone de la MO</t>
  </si>
  <si>
    <t>62: 2 bâtiments du RegBL (924029, 924070) à l'intérieur du même polygone de la MO</t>
  </si>
  <si>
    <t>62: 2 bâtiments du RegBL (924030, 190161774) à l'intérieur du même polygone de la MO</t>
  </si>
  <si>
    <t>62: 2 bâtiments du RegBL (924031, 190161787) à l'intérieur du même polygone de la MO</t>
  </si>
  <si>
    <t>62: 2 bâtiments du RegBL (924033, 190161987) à l'intérieur du même polygone de la MO</t>
  </si>
  <si>
    <t>62: 2 bâtiments du RegBL (924049, 190156550) à l'intérieur du même polygone de la MO</t>
  </si>
  <si>
    <t>62: 2 bâtiments du RegBL (924068, 924069) à l'intérieur du même polygone de la MO</t>
  </si>
  <si>
    <t>62: 2 bâtiments du RegBL (924219, 924220) à l'intérieur du même polygone de la MO</t>
  </si>
  <si>
    <t>62: 2 bâtiments du RegBL (924221, 924222) à l'intérieur du même polygone de la MO</t>
  </si>
  <si>
    <t>62: 2 bâtiments du RegBL (924260, 191205016) à l'intérieur du même polygone de la MO</t>
  </si>
  <si>
    <t>62: 2 bâtiments du RegBL (924313, 3110406) à l'intérieur du même polygone de la MO</t>
  </si>
  <si>
    <t>62: 3 bâtiments du RegBL (924321, 924322, 924323) à l'intérieur du même polygone de la MO</t>
  </si>
  <si>
    <t>62: 2 bâtiments du RegBL (924331, 924332) à l'intérieur du même polygone de la MO</t>
  </si>
  <si>
    <t>62: 4 bâtiments du RegBL (924358, 924359, 924360, 924361) à l'intérieur du même polygone de la MO</t>
  </si>
  <si>
    <t>62: 2 bâtiments du RegBL (924401, 190952009) à l'intérieur du même polygone de la MO</t>
  </si>
  <si>
    <t>62: 2 bâtiments du RegBL (924407, 191417210) à l'intérieur du même polygone de la MO</t>
  </si>
  <si>
    <t>62: 3 bâtiments du RegBL (924446, 924447, 924448) à l'intérieur du même polygone de la MO</t>
  </si>
  <si>
    <t>62: 2 bâtiments du RegBL (924452, 924460) à l'intérieur du même polygone de la MO</t>
  </si>
  <si>
    <t>62: 2 bâtiments du RegBL (924464, 924475) à l'intérieur du même polygone de la MO</t>
  </si>
  <si>
    <t>62: 2 bâtiments du RegBL (924467, 190074621) à l'intérieur du même polygone de la MO</t>
  </si>
  <si>
    <t>62: 2 bâtiments du RegBL (924477, 924478) à l'intérieur du même polygone de la MO</t>
  </si>
  <si>
    <t>62: 2 bâtiments du RegBL (924488, 190075851) à l'intérieur du même polygone de la MO</t>
  </si>
  <si>
    <t>62: 3 bâtiments du RegBL (924519, 924540, 924541) à l'intérieur du même polygone de la MO</t>
  </si>
  <si>
    <t>62: 3 bâtiments du RegBL (924520, 924542, 924543) à l'intérieur du même polygone de la MO</t>
  </si>
  <si>
    <t>62: 2 bâtiments du RegBL (924521, 3110243) à l'intérieur du même polygone de la MO</t>
  </si>
  <si>
    <t>62: 3 bâtiments du RegBL (924545, 924593, 924594) à l'intérieur du même polygone de la MO</t>
  </si>
  <si>
    <t>62: 2 bâtiments du RegBL (924550, 190155085) à l'intérieur du même polygone de la MO</t>
  </si>
  <si>
    <t>62: 2 bâtiments du RegBL (924554, 924555) à l'intérieur du même polygone de la MO</t>
  </si>
  <si>
    <t>62: 2 bâtiments du RegBL (924574, 191343012) à l'intérieur du même polygone de la MO</t>
  </si>
  <si>
    <t>62: 2 bâtiments du RegBL (924584, 924585) à l'intérieur du même polygone de la MO</t>
  </si>
  <si>
    <t>62: 2 bâtiments du RegBL (924587, 190161999) à l'intérieur du même polygone de la MO</t>
  </si>
  <si>
    <t>62: 2 bâtiments du RegBL (924589, 190161669) à l'intérieur du même polygone de la MO</t>
  </si>
  <si>
    <t>62: 2 bâtiments du RegBL (924591, 190161639) à l'intérieur du même polygone de la MO</t>
  </si>
  <si>
    <t>62: 2 bâtiments du RegBL (924629, 924630) à l'intérieur du même polygone de la MO</t>
  </si>
  <si>
    <t>62: 2 bâtiments du RegBL (924631, 924632) à l'intérieur du même polygone de la MO</t>
  </si>
  <si>
    <t>62: 2 bâtiments du RegBL (924657, 924658) à l'intérieur du même polygone de la MO</t>
  </si>
  <si>
    <t>62: 2 bâtiments du RegBL (924660, 924661) à l'intérieur du même polygone de la MO</t>
  </si>
  <si>
    <t>62: 2 bâtiments du RegBL (924662, 924663) à l'intérieur du même polygone de la MO</t>
  </si>
  <si>
    <t>62: 2 bâtiments du RegBL (924664, 3110198) à l'intérieur du même polygone de la MO</t>
  </si>
  <si>
    <t>62: 2 bâtiments du RegBL (924665, 924666) à l'intérieur du même polygone de la MO</t>
  </si>
  <si>
    <t>62: 4 bâtiments du RegBL (924678, 190508248, 190508249, 191625212) à l'intérieur du même polygone de la MO</t>
  </si>
  <si>
    <t>62: 2 bâtiments du RegBL (924705, 924706) à l'intérieur du même polygone de la MO</t>
  </si>
  <si>
    <t>62: 2 bâtiments du RegBL (924708, 924709) à l'intérieur du même polygone de la MO</t>
  </si>
  <si>
    <t>62: 3 bâtiments du RegBL (3110351, 3110352, 190352400) à l'intérieur du même polygone de la MO</t>
  </si>
  <si>
    <t>62: 2 bâtiments du RegBL (3110356, 3110357) à l'intérieur du même polygone de la MO</t>
  </si>
  <si>
    <t>62: 3 bâtiments du RegBL (3110360, 3110361, 3110362) à l'intérieur du même polygone de la MO</t>
  </si>
  <si>
    <t>62: 4 bâtiments du RegBL (3110363, 3110364, 3110365, 3110368) à l'intérieur du même polygone de la MO</t>
  </si>
  <si>
    <t>62: 2 bâtiments du RegBL (3110366, 3110367) à l'intérieur du même polygone de la MO</t>
  </si>
  <si>
    <t>62: 2 bâtiments du RegBL (3110370, 190013300) à l'intérieur du même polygone de la MO</t>
  </si>
  <si>
    <t>62: 2 bâtiments du RegBL (3110390, 3110391) à l'intérieur du même polygone de la MO</t>
  </si>
  <si>
    <t>62: 4 bâtiments du RegBL (3110397, 190350930, 190351089, 190351128) à l'intérieur du même polygone de la MO</t>
  </si>
  <si>
    <t>62: 4 bâtiments du RegBL (3110453, 3110454, 3110455, 3110456) à l'intérieur du même polygone de la MO</t>
  </si>
  <si>
    <t>62: 4 bâtiments du RegBL (3110457, 3110458, 3110459, 3110460) à l'intérieur du même polygone de la MO</t>
  </si>
  <si>
    <t>62: 2 bâtiments du RegBL (3110495, 190643408) à l'intérieur du même polygone de la MO</t>
  </si>
  <si>
    <t>62: 2 bâtiments du RegBL (3110498, 190643249) à l'intérieur du même polygone de la MO</t>
  </si>
  <si>
    <t>62: 2 bâtiments du RegBL (9035989, 191369670) à l'intérieur du même polygone de la MO</t>
  </si>
  <si>
    <t>62: 2 bâtiments du RegBL (9035990, 9035991) à l'intérieur du même polygone de la MO</t>
  </si>
  <si>
    <t>62: 2 bâtiments du RegBL (9035998, 191674715) à l'intérieur du même polygone de la MO</t>
  </si>
  <si>
    <t>62: 3 bâtiments du RegBL (9038023, 191369271, 191369273) à l'intérieur du même polygone de la MO</t>
  </si>
  <si>
    <t>62: 2 bâtiments du RegBL (9038030, 9038031) à l'intérieur du même polygone de la MO</t>
  </si>
  <si>
    <t>62: 2 bâtiments du RegBL (9038038, 9038040) à l'intérieur du même polygone de la MO</t>
  </si>
  <si>
    <t>62: 2 bâtiments du RegBL (9038063, 191382691) à l'intérieur du même polygone de la MO</t>
  </si>
  <si>
    <t>62: 3 bâtiments du RegBL (9038083, 190153071, 191669382) à l'intérieur du même polygone de la MO</t>
  </si>
  <si>
    <t>62: 2 bâtiments du RegBL (101165898, 191369290) à l'intérieur du même polygone de la MO</t>
  </si>
  <si>
    <t>62: 2 bâtiments du RegBL (190013183, 190013184) à l'intérieur du même polygone de la MO</t>
  </si>
  <si>
    <t>62: 2 bâtiments du RegBL (190013382, 190013383) à l'intérieur du même polygone de la MO</t>
  </si>
  <si>
    <t>62: 2 bâtiments du RegBL (190013500, 190156243) à l'intérieur du même polygone de la MO</t>
  </si>
  <si>
    <t>62: 2 bâtiments du RegBL (190013510, 190156028) à l'intérieur du même polygone de la MO</t>
  </si>
  <si>
    <t>62: 2 bâtiments du RegBL (190013538, 190013539) à l'intérieur du même polygone de la MO</t>
  </si>
  <si>
    <t>62: 2 bâtiments du RegBL (190036724, 190036745) à l'intérieur du même polygone de la MO</t>
  </si>
  <si>
    <t>62: 3 bâtiments du RegBL (190044201, 190156255, 190156259) à l'intérieur du même polygone de la MO</t>
  </si>
  <si>
    <t>62: 3 bâtiments du RegBL (190044202, 190156277, 190156281) à l'intérieur du même polygone de la MO</t>
  </si>
  <si>
    <t>62: 2 bâtiments du RegBL (190059898, 190153392) à l'intérieur du même polygone de la MO</t>
  </si>
  <si>
    <t>62: 2 bâtiments du RegBL (190059914, 190153377) à l'intérieur du même polygone de la MO</t>
  </si>
  <si>
    <t>62: 2 bâtiments du RegBL (190095102, 190095110) à l'intérieur du même polygone de la MO</t>
  </si>
  <si>
    <t>62: 2 bâtiments du RegBL (190099760, 191671356) à l'intérieur du même polygone de la MO</t>
  </si>
  <si>
    <t>62: 3 bâtiments du RegBL (190102719, 190179683, 190179684) à l'intérieur du même polygone de la MO</t>
  </si>
  <si>
    <t>62: 2 bâtiments du RegBL (190123222, 190164326) à l'intérieur du même polygone de la MO</t>
  </si>
  <si>
    <t>62: 6 bâtiments du RegBL (190129864, 190155431, 190155432, 190155433, 190155434, 190155436) à l'intérieur du même polygone de la MO</t>
  </si>
  <si>
    <t>62: 2 bâtiments du RegBL (190138190, 190138191) à l'intérieur du même polygone de la MO</t>
  </si>
  <si>
    <t>62: 2 bâtiments du RegBL (190173694, 190173695) à l'intérieur du même polygone de la MO</t>
  </si>
  <si>
    <t>62: 2 bâtiments du RegBL (190176830, 190176833) à l'intérieur du même polygone de la MO</t>
  </si>
  <si>
    <t>62: 2 bâtiments du RegBL (190176864, 190176865) à l'intérieur du même polygone de la MO</t>
  </si>
  <si>
    <t>62: 2 bâtiments du RegBL (190176875, 190176883) à l'intérieur du même polygone de la MO</t>
  </si>
  <si>
    <t>62: 2 bâtiments du RegBL (190193282, 190193285) à l'intérieur du même polygone de la MO</t>
  </si>
  <si>
    <t>62: 2 bâtiments du RegBL (190213485, 190213489) à l'intérieur du même polygone de la MO</t>
  </si>
  <si>
    <t>62: 2 bâtiments du RegBL (190457009, 190457010) à l'intérieur du même polygone de la MO</t>
  </si>
  <si>
    <t>62: 2 bâtiments du RegBL (190485629, 190485668) à l'intérieur du même polygone de la MO</t>
  </si>
  <si>
    <t>62: 2 bâtiments du RegBL (190507328, 190507368) à l'intérieur du même polygone de la MO</t>
  </si>
  <si>
    <t>62: 2 bâtiments du RegBL (190507388, 190507389) à l'intérieur du même polygone de la MO</t>
  </si>
  <si>
    <t>62: 2 bâtiments du RegBL (190617608, 191907716) à l'intérieur du même polygone de la MO</t>
  </si>
  <si>
    <t>62: 2 bâtiments du RegBL (190617613, 191505153) à l'intérieur du même polygone de la MO</t>
  </si>
  <si>
    <t>62: 10 bâtiments du RegBL (190620208, 190620216, 190620229, 190620232, 190620235, 190620237, 190620238, 190620239, 190620241, 190620242) à l'intérieur du même polygone de la MO</t>
  </si>
  <si>
    <t>62: 2 bâtiments du RegBL (190620328, 190979149) à l'intérieur du même polygone de la MO</t>
  </si>
  <si>
    <t>62: 2 bâtiments du RegBL (190674368, 190674488) à l'intérieur du même polygone de la MO</t>
  </si>
  <si>
    <t>62: 2 bâtiments du RegBL (190680209, 190680788) à l'intérieur du même polygone de la MO</t>
  </si>
  <si>
    <t>62: 2 bâtiments du RegBL (190948229, 190948249) à l'intérieur du même polygone de la MO</t>
  </si>
  <si>
    <t>62: 2 bâtiments du RegBL (191024453, 191024458) à l'intérieur du même polygone de la MO</t>
  </si>
  <si>
    <t>62: 2 bâtiments du RegBL (191059110, 191059150) à l'intérieur du même polygone de la MO</t>
  </si>
  <si>
    <t>62: 2 bâtiments du RegBL (191115030, 191115050) à l'intérieur du même polygone de la MO</t>
  </si>
  <si>
    <t>62: 2 bâtiments du RegBL (191136851, 191140490) à l'intérieur du même polygone de la MO</t>
  </si>
  <si>
    <t>62: 3 bâtiments du RegBL (191222610, 191222690, 191222711) à l'intérieur du même polygone de la MO</t>
  </si>
  <si>
    <t>62: 2 bâtiments du RegBL (191225930, 191228422) à l'intérieur du même polygone de la MO</t>
  </si>
  <si>
    <t>62: 2 bâtiments du RegBL (191255752, 191255812) à l'intérieur du même polygone de la MO</t>
  </si>
  <si>
    <t>62: 2 bâtiments du RegBL (191700871, 191701011) à l'intérieur du même polygone de la MO</t>
  </si>
  <si>
    <t>62: 3 bâtiments du RegBL (934620, 934621, 934623) à l'intérieur du même polygone de la MO</t>
  </si>
  <si>
    <t>62: 4 bâtiments du RegBL (934625, 934626, 934627, 190194132) à l'intérieur du même polygone de la MO</t>
  </si>
  <si>
    <t>62: 3 bâtiments du RegBL (934628, 934629, 934630) à l'intérieur du même polygone de la MO</t>
  </si>
  <si>
    <t>62: 2 bâtiments du RegBL (934679, 191543554) à l'intérieur du même polygone de la MO</t>
  </si>
  <si>
    <t>62: 2 bâtiments du RegBL (934695, 3111118) à l'intérieur du même polygone de la MO</t>
  </si>
  <si>
    <t>62: 2 bâtiments du RegBL (934708, 934709) à l'intérieur du même polygone de la MO</t>
  </si>
  <si>
    <t>62: 2 bâtiments du RegBL (934721, 934722) à l'intérieur du même polygone de la MO</t>
  </si>
  <si>
    <t>62: 2 bâtiments du RegBL (934755, 3111142) à l'intérieur du même polygone de la MO</t>
  </si>
  <si>
    <t>62: 2 bâtiments du RegBL (934773, 934774) à l'intérieur du même polygone de la MO</t>
  </si>
  <si>
    <t>62: 2 bâtiments du RegBL (934783, 934784) à l'intérieur du même polygone de la MO</t>
  </si>
  <si>
    <t>62: 3 bâtiments du RegBL (934793, 934794, 934795) à l'intérieur du même polygone de la MO</t>
  </si>
  <si>
    <t>62: 2 bâtiments du RegBL (934801, 190194129) à l'intérieur du même polygone de la MO</t>
  </si>
  <si>
    <t>62: 2 bâtiments du RegBL (934809, 191971279) à l'intérieur du même polygone de la MO</t>
  </si>
  <si>
    <t>62: 2 bâtiments du RegBL (934834, 191282050) à l'intérieur du même polygone de la MO</t>
  </si>
  <si>
    <t>62: 2 bâtiments du RegBL (934845, 934846) à l'intérieur du même polygone de la MO</t>
  </si>
  <si>
    <t>62: 2 bâtiments du RegBL (934863, 934864) à l'intérieur du même polygone de la MO</t>
  </si>
  <si>
    <t>62: 2 bâtiments du RegBL (934869, 3111066) à l'intérieur du même polygone de la MO</t>
  </si>
  <si>
    <t>62: 2 bâtiments du RegBL (934879, 934880) à l'intérieur du même polygone de la MO</t>
  </si>
  <si>
    <t>62: 2 bâtiments du RegBL (934889, 934890) à l'intérieur du même polygone de la MO</t>
  </si>
  <si>
    <t>62: 3 bâtiments du RegBL (934891, 3111079, 190194127) à l'intérieur du même polygone de la MO</t>
  </si>
  <si>
    <t>62: 2 bâtiments du RegBL (934911, 934912) à l'intérieur du même polygone de la MO</t>
  </si>
  <si>
    <t>62: 2 bâtiments du RegBL (934914, 934915) à l'intérieur du même polygone de la MO</t>
  </si>
  <si>
    <t>62: 2 bâtiments du RegBL (934920, 190189414) à l'intérieur du même polygone de la MO</t>
  </si>
  <si>
    <t>62: 2 bâtiments du RegBL (3111139, 3111400) à l'intérieur du même polygone de la MO</t>
  </si>
  <si>
    <t>62: 2 bâtiments du RegBL (934910, 3111418) à l'intérieur du même polygone de la MO</t>
  </si>
  <si>
    <t>62: 2 bâtiments du RegBL (3111419, 3111421) à l'intérieur du même polygone de la MO</t>
  </si>
  <si>
    <t>62: 2 bâtiments du RegBL (9033913, 190122590) à l'intérieur du même polygone de la MO</t>
  </si>
  <si>
    <t>62: 2 bâtiments du RegBL (190070701, 190091360) à l'intérieur du même polygone de la MO</t>
  </si>
  <si>
    <t>62: 2 bâtiments du RegBL (937565, 190174871) à l'intérieur du même polygone de la MO</t>
  </si>
  <si>
    <t>62: 2 bâtiments du RegBL (937597, 190178301) à l'intérieur du même polygone de la MO</t>
  </si>
  <si>
    <t>62: 2 bâtiments du RegBL (937604, 190174914) à l'intérieur du même polygone de la MO</t>
  </si>
  <si>
    <t>62: 2 bâtiments du RegBL (937777, 400003118) à l'intérieur du même polygone de la MO</t>
  </si>
  <si>
    <t>62: 2 bâtiments du RegBL (937801, 9038305) à l'intérieur du même polygone de la MO</t>
  </si>
  <si>
    <t>62: 2 bâtiments du RegBL (937806, 190178157) à l'intérieur du même polygone de la MO</t>
  </si>
  <si>
    <t>62: 2 bâtiments du RegBL (937825, 400003128) à l'intérieur du même polygone de la MO</t>
  </si>
  <si>
    <t>62: 2 bâtiments du RegBL (937836, 3175377) à l'intérieur du même polygone de la MO</t>
  </si>
  <si>
    <t>62: 3 bâtiments du RegBL (937843, 937921, 937927) à l'intérieur du même polygone de la MO</t>
  </si>
  <si>
    <t>62: 2 bâtiments du RegBL (937844, 191844653) à l'intérieur du même polygone de la MO</t>
  </si>
  <si>
    <t>62: 3 bâtiments du RegBL (937849, 937924, 937925) à l'intérieur du même polygone de la MO</t>
  </si>
  <si>
    <t>62: 2 bâtiments du RegBL (937852, 190176560) à l'intérieur du même polygone de la MO</t>
  </si>
  <si>
    <t>62: 2 bâtiments du RegBL (937854, 400002956) à l'intérieur du même polygone de la MO</t>
  </si>
  <si>
    <t>62: 2 bâtiments du RegBL (937857, 400002968) à l'intérieur du même polygone de la MO</t>
  </si>
  <si>
    <t>62: 2 bâtiments du RegBL (937882, 190176607) à l'intérieur du même polygone de la MO</t>
  </si>
  <si>
    <t>62: 2 bâtiments du RegBL (937884, 190177743) à l'intérieur du même polygone de la MO</t>
  </si>
  <si>
    <t>62: 2 bâtiments du RegBL (937891, 191641615) à l'intérieur du même polygone de la MO</t>
  </si>
  <si>
    <t>62: 2 bâtiments du RegBL (937929, 190177704) à l'intérieur du même polygone de la MO</t>
  </si>
  <si>
    <t>62: 2 bâtiments du RegBL (937942, 190351232) à l'intérieur du même polygone de la MO</t>
  </si>
  <si>
    <t>62: 2 bâtiments du RegBL (937952, 3175464) à l'intérieur du même polygone de la MO</t>
  </si>
  <si>
    <t>62: 2 bâtiments du RegBL (937953, 3175462) à l'intérieur du même polygone de la MO</t>
  </si>
  <si>
    <t>62: 4 bâtiments du RegBL (937956, 937958, 3175463, 190178037) à l'intérieur du même polygone de la MO</t>
  </si>
  <si>
    <t>62: 2 bâtiments du RegBL (937959, 937996) à l'intérieur du même polygone de la MO</t>
  </si>
  <si>
    <t>62: 2 bâtiments du RegBL (937978, 938004) à l'intérieur du même polygone de la MO</t>
  </si>
  <si>
    <t>62: 2 bâtiments du RegBL (937979, 938003) à l'intérieur du même polygone de la MO</t>
  </si>
  <si>
    <t>62: 2 bâtiments du RegBL (938010, 190176544) à l'intérieur du même polygone de la MO</t>
  </si>
  <si>
    <t>62: 2 bâtiments du RegBL (938015, 191844954) à l'intérieur du même polygone de la MO</t>
  </si>
  <si>
    <t>62: 2 bâtiments du RegBL (938067, 190178007) à l'intérieur du même polygone de la MO</t>
  </si>
  <si>
    <t>62: 2 bâtiments du RegBL (938069, 190382149) à l'intérieur du même polygone de la MO</t>
  </si>
  <si>
    <t>62: 2 bâtiments du RegBL (938070, 938071) à l'intérieur du même polygone de la MO</t>
  </si>
  <si>
    <t>62: 2 bâtiments du RegBL (938114, 938115) à l'intérieur du même polygone de la MO</t>
  </si>
  <si>
    <t>62: 2 bâtiments du RegBL (938134, 191442290) à l'intérieur du même polygone de la MO</t>
  </si>
  <si>
    <t>62: 2 bâtiments du RegBL (938138, 400003059) à l'intérieur du même polygone de la MO</t>
  </si>
  <si>
    <t>62: 2 bâtiments du RegBL (938145, 191699555) à l'intérieur du même polygone de la MO</t>
  </si>
  <si>
    <t>62: 2 bâtiments du RegBL (938157, 190177990) à l'intérieur du même polygone de la MO</t>
  </si>
  <si>
    <t>62: 2 bâtiments du RegBL (938158, 190176665) à l'intérieur du même polygone de la MO</t>
  </si>
  <si>
    <t>62: 2 bâtiments du RegBL (938167, 400003043) à l'intérieur du même polygone de la MO</t>
  </si>
  <si>
    <t>62: 2 bâtiments du RegBL (938174, 190178317) à l'intérieur du même polygone de la MO</t>
  </si>
  <si>
    <t>62: 2 bâtiments du RegBL (938215, 190177988) à l'intérieur du même polygone de la MO</t>
  </si>
  <si>
    <t>62: 2 bâtiments du RegBL (938216, 400003073) à l'intérieur du même polygone de la MO</t>
  </si>
  <si>
    <t>62: 2 bâtiments du RegBL (938220, 3175385) à l'intérieur du même polygone de la MO</t>
  </si>
  <si>
    <t>62: 2 bâtiments du RegBL (3175458, 190178011) à l'intérieur du même polygone de la MO</t>
  </si>
  <si>
    <t>62: 2 bâtiments du RegBL (190174868, 191855987) à l'intérieur du même polygone de la MO</t>
  </si>
  <si>
    <t>62: 2 bâtiments du RegBL (190176567, 191889312) à l'intérieur du même polygone de la MO</t>
  </si>
  <si>
    <t>62: 2 bâtiments du RegBL (190178051, 400003012) à l'intérieur du même polygone de la MO</t>
  </si>
  <si>
    <t>62: 2 bâtiments du RegBL (190178168, 190178170) à l'intérieur du même polygone de la MO</t>
  </si>
  <si>
    <t>62: 2 bâtiments du RegBL (190191057, 190858249) à l'intérieur du même polygone de la MO</t>
  </si>
  <si>
    <t>62: 2 bâtiments du RegBL (400003137, 400003138) à l'intérieur du même polygone de la MO</t>
  </si>
  <si>
    <t>62: 2 bâtiments du RegBL (938409, 938410) à l'intérieur du même polygone de la MO</t>
  </si>
  <si>
    <t>62: 2 bâtiments du RegBL (190303929, 190303949) à l'intérieur du même polygone de la MO</t>
  </si>
  <si>
    <t>62: 2 bâtiments du RegBL (941528, 941538) à l'intérieur du même polygone de la MO</t>
  </si>
  <si>
    <t>62: 2 bâtiments du RegBL (941531, 941532) à l'intérieur du même polygone de la MO</t>
  </si>
  <si>
    <t>62: 2 bâtiments du RegBL (941539, 941540) à l'intérieur du même polygone de la MO</t>
  </si>
  <si>
    <t>62: 2 bâtiments du RegBL (941548, 941549) à l'intérieur du même polygone de la MO</t>
  </si>
  <si>
    <t>62: 2 bâtiments du RegBL (941552, 941553) à l'intérieur du même polygone de la MO</t>
  </si>
  <si>
    <t>62: 2 bâtiments du RegBL (941559, 941560) à l'intérieur du même polygone de la MO</t>
  </si>
  <si>
    <t>62: 2 bâtiments du RegBL (941571, 941572) à l'intérieur du même polygone de la MO</t>
  </si>
  <si>
    <t>62: 2 bâtiments du RegBL (941598, 941600) à l'intérieur du même polygone de la MO</t>
  </si>
  <si>
    <t>62: 2 bâtiments du RegBL (941631, 190220353) à l'intérieur du même polygone de la MO</t>
  </si>
  <si>
    <t>62: 2 bâtiments du RegBL (3131144, 3131145) à l'intérieur du même polygone de la MO</t>
  </si>
  <si>
    <t>62: 2 bâtiments du RegBL (3131149, 190804229) à l'intérieur du même polygone de la MO</t>
  </si>
  <si>
    <t>62: 2 bâtiments du RegBL (190154275, 190154314) à l'intérieur du même polygone de la MO</t>
  </si>
  <si>
    <t>62: 2 bâtiments du RegBL (191155730, 191155750) à l'intérieur du même polygone de la MO</t>
  </si>
  <si>
    <t>62: 3 bâtiments du RegBL (958845, 9033420, 9033421) à l'intérieur du même polygone de la MO</t>
  </si>
  <si>
    <t>62: 2 bâtiments du RegBL (958847, 958848) à l'intérieur du même polygone de la MO</t>
  </si>
  <si>
    <t>62: 2 bâtiments du RegBL (958850, 9062016) à l'intérieur du même polygone de la MO</t>
  </si>
  <si>
    <t>62: 2 bâtiments du RegBL (958855, 958856) à l'intérieur du même polygone de la MO</t>
  </si>
  <si>
    <t>62: 2 bâtiments du RegBL (958865, 958866) à l'intérieur du même polygone de la MO</t>
  </si>
  <si>
    <t>62: 3 bâtiments du RegBL (958867, 958868, 190854969) à l'intérieur du même polygone de la MO</t>
  </si>
  <si>
    <t>62: 3 bâtiments du RegBL (958872, 958891, 958893) à l'intérieur du même polygone de la MO</t>
  </si>
  <si>
    <t>62: 2 bâtiments du RegBL (958876, 958889) à l'intérieur du même polygone de la MO</t>
  </si>
  <si>
    <t>62: 4 bâtiments du RegBL (958878, 958879, 958882, 3176074) à l'intérieur du même polygone de la MO</t>
  </si>
  <si>
    <t>62: 2 bâtiments du RegBL (958901, 3176089) à l'intérieur du même polygone de la MO</t>
  </si>
  <si>
    <t>62: 3 bâtiments du RegBL (958902, 958903, 3176100) à l'intérieur du même polygone de la MO</t>
  </si>
  <si>
    <t>62: 2 bâtiments du RegBL (958905, 958917) à l'intérieur du même polygone de la MO</t>
  </si>
  <si>
    <t>62: 2 bâtiments du RegBL (958907, 958909) à l'intérieur du même polygone de la MO</t>
  </si>
  <si>
    <t>62: 2 bâtiments du RegBL (958911, 3176122) à l'intérieur du même polygone de la MO</t>
  </si>
  <si>
    <t>62: 2 bâtiments du RegBL (958923, 190106903) à l'intérieur du même polygone de la MO</t>
  </si>
  <si>
    <t>62: 2 bâtiments du RegBL (958931, 958932) à l'intérieur du même polygone de la MO</t>
  </si>
  <si>
    <t>62: 2 bâtiments du RegBL (958939, 958940) à l'intérieur du même polygone de la MO</t>
  </si>
  <si>
    <t>62: 2 bâtiments du RegBL (958941, 958942) à l'intérieur du même polygone de la MO</t>
  </si>
  <si>
    <t>62: 2 bâtiments du RegBL (958960, 958961) à l'intérieur du même polygone de la MO</t>
  </si>
  <si>
    <t>62: 4 bâtiments du RegBL (958987, 958988, 958989, 958990) à l'intérieur du même polygone de la MO</t>
  </si>
  <si>
    <t>62: 2 bâtiments du RegBL (958996, 958998) à l'intérieur du même polygone de la MO</t>
  </si>
  <si>
    <t>62: 2 bâtiments du RegBL (959004, 191467951) à l'intérieur du même polygone de la MO</t>
  </si>
  <si>
    <t>62: 2 bâtiments du RegBL (959018, 959019) à l'intérieur du même polygone de la MO</t>
  </si>
  <si>
    <t>62: 2 bâtiments du RegBL (959047, 959048) à l'intérieur du même polygone de la MO</t>
  </si>
  <si>
    <t>62: 2 bâtiments du RegBL (959049, 959050) à l'intérieur du même polygone de la MO</t>
  </si>
  <si>
    <t>62: 3 bâtiments du RegBL (959100, 959101, 959102) à l'intérieur du même polygone de la MO</t>
  </si>
  <si>
    <t>62: 2 bâtiments du RegBL (959104, 959105) à l'intérieur du même polygone de la MO</t>
  </si>
  <si>
    <t>62: 2 bâtiments du RegBL (959112, 959115) à l'intérieur du même polygone de la MO</t>
  </si>
  <si>
    <t>62: 3 bâtiments du RegBL (959116, 959117, 959118) à l'intérieur du même polygone de la MO</t>
  </si>
  <si>
    <t>62: 3 bâtiments du RegBL (959156, 959157, 959158) à l'intérieur du même polygone de la MO</t>
  </si>
  <si>
    <t>62: 2 bâtiments du RegBL (959169, 9033411) à l'intérieur du même polygone de la MO</t>
  </si>
  <si>
    <t>62: 2 bâtiments du RegBL (959209, 959210) à l'intérieur du même polygone de la MO</t>
  </si>
  <si>
    <t>62: 3 bâtiments du RegBL (959213, 959214, 959215) à l'intérieur du même polygone de la MO</t>
  </si>
  <si>
    <t>62: 2 bâtiments du RegBL (959229, 959230) à l'intérieur du même polygone de la MO</t>
  </si>
  <si>
    <t>62: 2 bâtiments du RegBL (959243, 959244) à l'intérieur du même polygone de la MO</t>
  </si>
  <si>
    <t>62: 3 bâtiments du RegBL (959253, 959256, 959257) à l'intérieur du même polygone de la MO</t>
  </si>
  <si>
    <t>62: 2 bâtiments du RegBL (959259, 959260) à l'intérieur du même polygone de la MO</t>
  </si>
  <si>
    <t>62: 2 bâtiments du RegBL (959262, 3176042) à l'intérieur du même polygone de la MO</t>
  </si>
  <si>
    <t>62: 2 bâtiments du RegBL (959272, 959274) à l'intérieur du même polygone de la MO</t>
  </si>
  <si>
    <t>62: 2 bâtiments du RegBL (959273, 959275) à l'intérieur du même polygone de la MO</t>
  </si>
  <si>
    <t>62: 2 bâtiments du RegBL (959276, 959277) à l'intérieur du même polygone de la MO</t>
  </si>
  <si>
    <t>62: 2 bâtiments du RegBL (959278, 959280) à l'intérieur du même polygone de la MO</t>
  </si>
  <si>
    <t>62: 2 bâtiments du RegBL (959279, 959281) à l'intérieur du même polygone de la MO</t>
  </si>
  <si>
    <t>62: 2 bâtiments du RegBL (959282, 959284) à l'intérieur du même polygone de la MO</t>
  </si>
  <si>
    <t>62: 2 bâtiments du RegBL (959283, 959285) à l'intérieur du même polygone de la MO</t>
  </si>
  <si>
    <t>62: 2 bâtiments du RegBL (959286, 959288) à l'intérieur du même polygone de la MO</t>
  </si>
  <si>
    <t>62: 2 bâtiments du RegBL (959287, 959289) à l'intérieur du même polygone de la MO</t>
  </si>
  <si>
    <t>62: 2 bâtiments du RegBL (959290, 959292) à l'intérieur du même polygone de la MO</t>
  </si>
  <si>
    <t>62: 2 bâtiments du RegBL (959291, 959293) à l'intérieur du même polygone de la MO</t>
  </si>
  <si>
    <t>62: 2 bâtiments du RegBL (959294, 959295) à l'intérieur du même polygone de la MO</t>
  </si>
  <si>
    <t>62: 2 bâtiments du RegBL (959296, 959297) à l'intérieur du même polygone de la MO</t>
  </si>
  <si>
    <t>62: 2 bâtiments du RegBL (959298, 959300) à l'intérieur du même polygone de la MO</t>
  </si>
  <si>
    <t>62: 2 bâtiments du RegBL (959299, 959301) à l'intérieur du même polygone de la MO</t>
  </si>
  <si>
    <t>62: 2 bâtiments du RegBL (959304, 959305) à l'intérieur du même polygone de la MO</t>
  </si>
  <si>
    <t>62: 2 bâtiments du RegBL (959307, 959308) à l'intérieur du même polygone de la MO</t>
  </si>
  <si>
    <t>62: 2 bâtiments du RegBL (959314, 959315) à l'intérieur du même polygone de la MO</t>
  </si>
  <si>
    <t>62: 3 bâtiments du RegBL (959316, 959317, 9033401) à l'intérieur du même polygone de la MO</t>
  </si>
  <si>
    <t>62: 3 bâtiments du RegBL (959319, 959320, 3176116) à l'intérieur du même polygone de la MO</t>
  </si>
  <si>
    <t>62: 2 bâtiments du RegBL (959321, 959322) à l'intérieur du même polygone de la MO</t>
  </si>
  <si>
    <t>62: 2 bâtiments du RegBL (959337, 959344) à l'intérieur du même polygone de la MO</t>
  </si>
  <si>
    <t>62: 2 bâtiments du RegBL (959338, 959343) à l'intérieur du même polygone de la MO</t>
  </si>
  <si>
    <t>62: 2 bâtiments du RegBL (959349, 959350) à l'intérieur du même polygone de la MO</t>
  </si>
  <si>
    <t>62: 2 bâtiments du RegBL (959355, 959356) à l'intérieur du même polygone de la MO</t>
  </si>
  <si>
    <t>62: 3 bâtiments du RegBL (959362, 959363, 959364) à l'intérieur du même polygone de la MO</t>
  </si>
  <si>
    <t>62: 3 bâtiments du RegBL (959365, 959366, 959367) à l'intérieur du même polygone de la MO</t>
  </si>
  <si>
    <t>62: 2 bâtiments du RegBL (959382, 959383) à l'intérieur du même polygone de la MO</t>
  </si>
  <si>
    <t>62: 3 bâtiments du RegBL (959443, 959454, 9033356) à l'intérieur du même polygone de la MO</t>
  </si>
  <si>
    <t>62: 2 bâtiments du RegBL (959474, 959475) à l'intérieur du même polygone de la MO</t>
  </si>
  <si>
    <t>62: 2 bâtiments du RegBL (959512, 3176049) à l'intérieur du même polygone de la MO</t>
  </si>
  <si>
    <t>62: 2 bâtiments du RegBL (3176001, 3176002) à l'intérieur du même polygone de la MO</t>
  </si>
  <si>
    <t>62: 2 bâtiments du RegBL (3176007, 3176008) à l'intérieur du même polygone de la MO</t>
  </si>
  <si>
    <t>62: 2 bâtiments du RegBL (3176013, 3176014) à l'intérieur du même polygone de la MO</t>
  </si>
  <si>
    <t>62: 2 bâtiments du RegBL (3176016, 9062020) à l'intérieur du même polygone de la MO</t>
  </si>
  <si>
    <t>62: 3 bâtiments du RegBL (3176022, 3176023, 3176024) à l'intérieur du même polygone de la MO</t>
  </si>
  <si>
    <t>62: 2 bâtiments du RegBL (3176025, 191741706) à l'intérieur du même polygone de la MO</t>
  </si>
  <si>
    <t>62: 2 bâtiments du RegBL (3176050, 3176051) à l'intérieur du même polygone de la MO</t>
  </si>
  <si>
    <t>62: 2 bâtiments du RegBL (3176092, 9033382) à l'intérieur du même polygone de la MO</t>
  </si>
  <si>
    <t>62: 2 bâtiments du RegBL (3176117, 3176118) à l'intérieur du même polygone de la MO</t>
  </si>
  <si>
    <t>62: 2 bâtiments du RegBL (3176121, 9033395) à l'intérieur du même polygone de la MO</t>
  </si>
  <si>
    <t>62: 2 bâtiments du RegBL (9033345, 9033398) à l'intérieur du même polygone de la MO</t>
  </si>
  <si>
    <t>62: 2 bâtiments du RegBL (9033350, 9062027) à l'intérieur du même polygone de la MO</t>
  </si>
  <si>
    <t>62: 2 bâtiments du RegBL (9033355, 190158273) à l'intérieur du même polygone de la MO</t>
  </si>
  <si>
    <t>62: 2 bâtiments du RegBL (9033361, 9033362) à l'intérieur du même polygone de la MO</t>
  </si>
  <si>
    <t>62: 5 bâtiments du RegBL (9033387, 9033388, 191299996, 191413670, 191608945) à l'intérieur du même polygone de la MO</t>
  </si>
  <si>
    <t>62: 2 bâtiments du RegBL (9033405, 190310828) à l'intérieur du même polygone de la MO</t>
  </si>
  <si>
    <t>62: 2 bâtiments du RegBL (9062024, 9062028) à l'intérieur du même polygone de la MO</t>
  </si>
  <si>
    <t>62: 2 bâtiments du RegBL (160017636, 191458970) à l'intérieur du même polygone de la MO</t>
  </si>
  <si>
    <t>62: 3 bâtiments du RegBL (190033304, 190068000, 190068001) à l'intérieur du même polygone de la MO</t>
  </si>
  <si>
    <t>62: 2 bâtiments du RegBL (190033561, 191117072) à l'intérieur du même polygone de la MO</t>
  </si>
  <si>
    <t>62: 2 bâtiments du RegBL (190159176, 191738536) à l'intérieur du même polygone de la MO</t>
  </si>
  <si>
    <t>62: 2 bâtiments du RegBL (190194692, 190194694) à l'intérieur du même polygone de la MO</t>
  </si>
  <si>
    <t>62: 4 bâtiments du RegBL (190592168, 190927189, 191264210, 191961310) à l'intérieur du même polygone de la MO</t>
  </si>
  <si>
    <t>62: 3 bâtiments du RegBL (190600510, 190600511, 190911229) à l'intérieur du même polygone de la MO</t>
  </si>
  <si>
    <t>62: 3 bâtiments du RegBL (190602163, 190602164, 190602165) à l'intérieur du même polygone de la MO</t>
  </si>
  <si>
    <t>62: 2 bâtiments du RegBL (190604368, 190604370) à l'intérieur du même polygone de la MO</t>
  </si>
  <si>
    <t>62: 2 bâtiments du RegBL (190983574, 190983575) à l'intérieur du même polygone de la MO</t>
  </si>
  <si>
    <t>62: 2 bâtiments du RegBL (191121437, 191452530) à l'intérieur du même polygone de la MO</t>
  </si>
  <si>
    <t>62: 4 bâtiments du RegBL (191232990, 191955769, 191965004, 191969000) à l'intérieur du même polygone de la MO</t>
  </si>
  <si>
    <t>62: 3 bâtiments du RegBL (191238535, 191306510, 191306850) à l'intérieur du même polygone de la MO</t>
  </si>
  <si>
    <t>62: 2 bâtiments du RegBL (191255153, 191678738) à l'intérieur du même polygone de la MO</t>
  </si>
  <si>
    <t>62: 2 bâtiments du RegBL (191391011, 191778393) à l'intérieur du même polygone de la MO</t>
  </si>
  <si>
    <t>62: 2 bâtiments du RegBL (191444330, 191959951) à l'intérieur du même polygone de la MO</t>
  </si>
  <si>
    <t>62: 2 bâtiments du RegBL (191643476, 191965218) à l'intérieur du même polygone de la MO</t>
  </si>
  <si>
    <t>62: 4 bâtiments du RegBL (191659213, 191659214, 191659215, 191659216) à l'intérieur du même polygone de la MO</t>
  </si>
  <si>
    <t>62: 2 bâtiments du RegBL (191675078, 191931526) à l'intérieur du même polygone de la MO</t>
  </si>
  <si>
    <t>62: 3 bâtiments du RegBL (191676755, 191973435, 191979919) à l'intérieur du même polygone de la MO</t>
  </si>
  <si>
    <t>62: 3 bâtiments du RegBL (191678083, 191678084, 191678085) à l'intérieur du même polygone de la MO</t>
  </si>
  <si>
    <t>62: 2 bâtiments du RegBL (191689291, 191952926) à l'intérieur du même polygone de la MO</t>
  </si>
  <si>
    <t>41: Status 'im Bau' n'est pas cohérente avec le topic Couverture du sol de la MO&lt;/br&gt;62: 2 bâtiments du RegBL (191391011, 191778393) à l'intérieur du même polygone de la MO</t>
  </si>
  <si>
    <t>62: 3 bâtiments du RegBL (191816055, 191949942, 191961267) à l'intérieur du même polygone de la MO</t>
  </si>
  <si>
    <t>62: 2 bâtiments du RegBL (191875553, 191889898) à l'intérieur du même polygone de la MO</t>
  </si>
  <si>
    <t>61: 2 polygones de la MO ont le même EGID du RegBL&lt;/br&gt;62: 4 bâtiments du RegBL (190159752, 191464851, 191644529, 191644531) à l'intérieur du même polygone de la MO</t>
  </si>
  <si>
    <t>61: 2 polygones de la MO ont le même EGID du RegBL&lt;/br&gt;62: 2 bâtiments du RegBL (190086600, 190086616) à l'intérieur du même polygone de la MO</t>
  </si>
  <si>
    <t>52: l'EGID de la MO 190196017ne correspond pas à l'EGID du RegBL 190559628&lt;/br&gt;62: 2 bâtiments du RegBL (190559628, 190910509) à l'intérieur du même polygone de la MO</t>
  </si>
  <si>
    <t>12: Lié au bâtiment avec l'EGID 191760393 dans la même commune&lt;/br&gt;42: la catégorie 1020 n'est pas cohérente avec le topic Objets divers de la MO&lt;/br&gt;62: 2 bâtiments du RegBL (191760393, 191866026) à l'intérieur du même polygone de la MO</t>
  </si>
  <si>
    <t>12: Lié au bâtiment avec l'EGID 191866026 dans la même commune&lt;/br&gt;42: la catégorie 1060 n'est pas cohérente avec le topic Objets divers de la MO&lt;/br&gt;62: 2 bâtiments du RegBL (191760393, 191866026) à l'intérieur du même polygone de la MO</t>
  </si>
  <si>
    <t>12: Lié au bâtiment avec l'EGID 191975833 dans la même commune&lt;/br&gt;42: la catégorie 1060 n'est pas cohérente avec le topic Objets divers de la MO&lt;/br&gt;62: 2 bâtiments du RegBL (191975833, 191976425) à l'intérieur du même polygone de la MO</t>
  </si>
  <si>
    <t>42: la catégorie 1080 n'est pas cohérente avec le topic Couverture du sol de la MO&lt;/br&gt;62: 2 bâtiments du RegBL (934910, 3111418) à l'intérieur du même polygone de la MO</t>
  </si>
  <si>
    <t>43: Le bâtiment 190953749a été trouvé, mais la catégorie est '1010 Habitation provisoire'</t>
  </si>
  <si>
    <t>43: Le bâtiment 9081171a été trouvé, mais la catégorie est '1010 Habitation provisoire'</t>
  </si>
  <si>
    <t>43: Le bâtiment 3111147a été trouvé, mais la catégorie est '1010 Habitation provisoire'</t>
  </si>
  <si>
    <t>43: Le bâtiment 190049052a été trouvé, mais la catégorie est '1010 Habitation provisoire'&lt;/br&gt;62: 5 bâtiments du RegBL (190049052, 190399997, 191282051, 191282052, 191316590) à l'intérieur du même polygone de la MO</t>
  </si>
  <si>
    <t>43: Le bâtiment 190399997a été trouvé, mais la catégorie est '1010 Habitation provisoire'&lt;/br&gt;62: 5 bâtiments du RegBL (190049052, 190399997, 191282051, 191282052, 191316590) à l'intérieur du même polygone de la MO</t>
  </si>
  <si>
    <t>43: Le bâtiment 191282050a été trouvé, mais la catégorie est '1010 Habitation provisoire'&lt;/br&gt;62: 2 bâtiments du RegBL (934834, 191282050) à l'intérieur du même polygone de la MO</t>
  </si>
  <si>
    <t>43: Le bâtiment 191282051a été trouvé, mais la catégorie est '1010 Habitation provisoire'&lt;/br&gt;62: 5 bâtiments du RegBL (190049052, 190399997, 191282051, 191282052, 191316590) à l'intérieur du même polygone de la MO</t>
  </si>
  <si>
    <t>43: Le bâtiment 191282052a été trouvé, mais la catégorie est '1010 Habitation provisoire'&lt;/br&gt;62: 5 bâtiments du RegBL (190049052, 190399997, 191282051, 191282052, 191316590) à l'intérieur du même polygone de la MO</t>
  </si>
  <si>
    <t>43: Le bâtiment 191316590a été trouvé, mais la catégorie est '1010 Habitation provisoire'&lt;/br&gt;62: 5 bâtiments du RegBL (190049052, 190399997, 191282051, 191282052, 191316590) à l'intérieur du même polygone de la MO</t>
  </si>
  <si>
    <t>43: Le bâtiment 190205794a été trouvé, mais la catégorie est '1010 Habitation provisoire'</t>
  </si>
  <si>
    <t>Munderstrasse</t>
  </si>
  <si>
    <t>ARA</t>
  </si>
  <si>
    <t>5705</t>
  </si>
  <si>
    <t>CH582052307744</t>
  </si>
  <si>
    <t>Mille</t>
  </si>
  <si>
    <t>Fort</t>
  </si>
  <si>
    <t>Fort 1</t>
  </si>
  <si>
    <t>2580755.000 1113082.000</t>
  </si>
  <si>
    <t>https://map.geo.admin.ch/?zoom=13&amp;E=2580755&amp;N=1113082&amp;layers=ch.kantone.cadastralwebmap-farbe,ch.swisstopo.amtliches-strassenverzeichnis,ch.bfs.gebaeude_wohnungs_register,KML||https://tinyurl.com/yy7ya4g9/VS/6140_bdg_erw.kml</t>
  </si>
  <si>
    <t>2580762.000 1113088.000</t>
  </si>
  <si>
    <t>https://map.geo.admin.ch/?zoom=13&amp;E=2580762&amp;N=1113088&amp;layers=ch.kantone.cadastralwebmap-farbe,ch.swisstopo.amtliches-strassenverzeichnis,ch.bfs.gebaeude_wohnungs_register,KML||https://tinyurl.com/yy7ya4g9/VS/6140_bdg_erw.kml</t>
  </si>
  <si>
    <t>2580766.000 1113096.000</t>
  </si>
  <si>
    <t>https://map.geo.admin.ch/?zoom=13&amp;E=2580766&amp;N=1113096&amp;layers=ch.kantone.cadastralwebmap-farbe,ch.swisstopo.amtliches-strassenverzeichnis,ch.bfs.gebaeude_wohnungs_register,KML||https://tinyurl.com/yy7ya4g9/VS/6140_bdg_erw.kml</t>
  </si>
  <si>
    <t>2580774.000 1113103.000</t>
  </si>
  <si>
    <t>https://map.geo.admin.ch/?zoom=13&amp;E=2580774&amp;N=1113103&amp;layers=ch.kantone.cadastralwebmap-farbe,ch.swisstopo.amtliches-strassenverzeichnis,ch.bfs.gebaeude_wohnungs_register,KML||https://tinyurl.com/yy7ya4g9/VS/6140_bdg_erw.kml</t>
  </si>
  <si>
    <t>2580787.000 1113120.000</t>
  </si>
  <si>
    <t>https://map.geo.admin.ch/?zoom=13&amp;E=2580787&amp;N=1113120&amp;layers=ch.kantone.cadastralwebmap-farbe,ch.swisstopo.amtliches-strassenverzeichnis,ch.bfs.gebaeude_wohnungs_register,KML||https://tinyurl.com/yy7ya4g9/VS/6140_bdg_erw.kml</t>
  </si>
  <si>
    <t>2580790.000 1113128.000</t>
  </si>
  <si>
    <t>https://map.geo.admin.ch/?zoom=13&amp;E=2580790&amp;N=1113128&amp;layers=ch.kantone.cadastralwebmap-farbe,ch.swisstopo.amtliches-strassenverzeichnis,ch.bfs.gebaeude_wohnungs_register,KML||https://tinyurl.com/yy7ya4g9/VS/6140_bdg_erw.kml</t>
  </si>
  <si>
    <t>2580798.000 1113135.000</t>
  </si>
  <si>
    <t>https://map.geo.admin.ch/?zoom=13&amp;E=2580798&amp;N=1113135&amp;layers=ch.kantone.cadastralwebmap-farbe,ch.swisstopo.amtliches-strassenverzeichnis,ch.bfs.gebaeude_wohnungs_register,KML||https://tinyurl.com/yy7ya4g9/VS/6140_bdg_erw.kml</t>
  </si>
  <si>
    <t>2580809.000 1113150.000</t>
  </si>
  <si>
    <t>https://map.geo.admin.ch/?zoom=13&amp;E=2580809&amp;N=1113150&amp;layers=ch.kantone.cadastralwebmap-farbe,ch.swisstopo.amtliches-strassenverzeichnis,ch.bfs.gebaeude_wohnungs_register,KML||https://tinyurl.com/yy7ya4g9/VS/6140_bdg_erw.kml</t>
  </si>
  <si>
    <t>2580813.000 1113158.000</t>
  </si>
  <si>
    <t>https://map.geo.admin.ch/?zoom=13&amp;E=2580813&amp;N=1113158&amp;layers=ch.kantone.cadastralwebmap-farbe,ch.swisstopo.amtliches-strassenverzeichnis,ch.bfs.gebaeude_wohnungs_register,KML||https://tinyurl.com/yy7ya4g9/VS/6140_bdg_erw.kml</t>
  </si>
  <si>
    <t>2580820.000 1113164.000</t>
  </si>
  <si>
    <t>https://map.geo.admin.ch/?zoom=13&amp;E=2580820&amp;N=1113164&amp;layers=ch.kantone.cadastralwebmap-farbe,ch.swisstopo.amtliches-strassenverzeichnis,ch.bfs.gebaeude_wohnungs_register,KML||https://tinyurl.com/yy7ya4g9/VS/6140_bdg_erw.kml</t>
  </si>
  <si>
    <t>2580824.000 1113173.000</t>
  </si>
  <si>
    <t>https://map.geo.admin.ch/?zoom=13&amp;E=2580824&amp;N=1113173&amp;layers=ch.kantone.cadastralwebmap-farbe,ch.swisstopo.amtliches-strassenverzeichnis,ch.bfs.gebaeude_wohnungs_register,KML||https://tinyurl.com/yy7ya4g9/VS/6140_bdg_erw.kml</t>
  </si>
  <si>
    <t>2580743.000 1113099.000</t>
  </si>
  <si>
    <t>https://map.geo.admin.ch/?zoom=13&amp;E=2580743&amp;N=1113099&amp;layers=ch.kantone.cadastralwebmap-farbe,ch.swisstopo.amtliches-strassenverzeichnis,ch.bfs.gebaeude_wohnungs_register,KML||https://tinyurl.com/yy7ya4g9/VS/6140_bdg_erw.kml</t>
  </si>
  <si>
    <t>2580800.000 1113173.000</t>
  </si>
  <si>
    <t>https://map.geo.admin.ch/?zoom=13&amp;E=2580800&amp;N=1113173&amp;layers=ch.kantone.cadastralwebmap-farbe,ch.swisstopo.amtliches-strassenverzeichnis,ch.bfs.gebaeude_wohnungs_register,KML||https://tinyurl.com/yy7ya4g9/VS/6140_bdg_erw.kml</t>
  </si>
  <si>
    <t>2580792.000 1113167.000</t>
  </si>
  <si>
    <t>https://map.geo.admin.ch/?zoom=13&amp;E=2580792&amp;N=1113167&amp;layers=ch.kantone.cadastralwebmap-farbe,ch.swisstopo.amtliches-strassenverzeichnis,ch.bfs.gebaeude_wohnungs_register,KML||https://tinyurl.com/yy7ya4g9/VS/6140_bdg_erw.kml</t>
  </si>
  <si>
    <t>2580788.000 1113158.000</t>
  </si>
  <si>
    <t>https://map.geo.admin.ch/?zoom=13&amp;E=2580788&amp;N=1113158&amp;layers=ch.kantone.cadastralwebmap-farbe,ch.swisstopo.amtliches-strassenverzeichnis,ch.bfs.gebaeude_wohnungs_register,KML||https://tinyurl.com/yy7ya4g9/VS/6140_bdg_erw.kml</t>
  </si>
  <si>
    <t>2580777.000 1113143.000</t>
  </si>
  <si>
    <t>https://map.geo.admin.ch/?zoom=13&amp;E=2580777&amp;N=1113143&amp;layers=ch.kantone.cadastralwebmap-farbe,ch.swisstopo.amtliches-strassenverzeichnis,ch.bfs.gebaeude_wohnungs_register,KML||https://tinyurl.com/yy7ya4g9/VS/6140_bdg_erw.kml</t>
  </si>
  <si>
    <t>2580770.000 1113137.000</t>
  </si>
  <si>
    <t>https://map.geo.admin.ch/?zoom=13&amp;E=2580770&amp;N=1113137&amp;layers=ch.kantone.cadastralwebmap-farbe,ch.swisstopo.amtliches-strassenverzeichnis,ch.bfs.gebaeude_wohnungs_register,KML||https://tinyurl.com/yy7ya4g9/VS/6140_bdg_erw.kml</t>
  </si>
  <si>
    <t>2580754.000 1113113.000</t>
  </si>
  <si>
    <t>https://map.geo.admin.ch/?zoom=13&amp;E=2580754&amp;N=1113113&amp;layers=ch.kantone.cadastralwebmap-farbe,ch.swisstopo.amtliches-strassenverzeichnis,ch.bfs.gebaeude_wohnungs_register,KML||https://tinyurl.com/yy7ya4g9/VS/6140_bdg_erw.kml</t>
  </si>
  <si>
    <t>2580803.000 1113182.000</t>
  </si>
  <si>
    <t>https://map.geo.admin.ch/?zoom=13&amp;E=2580803&amp;N=1113182&amp;layers=ch.kantone.cadastralwebmap-farbe,ch.swisstopo.amtliches-strassenverzeichnis,ch.bfs.gebaeude_wohnungs_register,KML||https://tinyurl.com/yy7ya4g9/VS/6140_bdg_erw.kml</t>
  </si>
  <si>
    <t>2580765.000 1113128.000</t>
  </si>
  <si>
    <t>https://map.geo.admin.ch/?zoom=13&amp;E=2580765&amp;N=1113128&amp;layers=ch.kantone.cadastralwebmap-farbe,ch.swisstopo.amtliches-strassenverzeichnis,ch.bfs.gebaeude_wohnungs_register,KML||https://tinyurl.com/yy7ya4g9/VS/6140_bdg_erw.kml</t>
  </si>
  <si>
    <t>2580747.000 1113107.000</t>
  </si>
  <si>
    <t>https://map.geo.admin.ch/?zoom=13&amp;E=2580747&amp;N=1113107&amp;layers=ch.kantone.cadastralwebmap-farbe,ch.swisstopo.amtliches-strassenverzeichnis,ch.bfs.gebaeude_wohnungs_register,KML||https://tinyurl.com/yy7ya4g9/VS/6140_bdg_erw.kml</t>
  </si>
  <si>
    <t>2607101.901 1120925.959</t>
  </si>
  <si>
    <t>https://map.geo.admin.ch/?zoom=13&amp;E=2607101.901&amp;N=1120925.959&amp;layers=ch.kantone.cadastralwebmap-farbe,ch.swisstopo.amtliches-strassenverzeichnis,ch.bfs.gebaeude_wohnungs_register,KML||https://tinyurl.com/yy7ya4g9/VS/6232_bdg_erw.kml</t>
  </si>
  <si>
    <t>2573178.038 1092659.732</t>
  </si>
  <si>
    <t>2571317.615 1086255.133</t>
  </si>
  <si>
    <t>2606441.551 1103498.504</t>
  </si>
  <si>
    <t>2569643.175 1103096.189</t>
  </si>
  <si>
    <t>2610255.054 1114229.442</t>
  </si>
  <si>
    <t>62: 2 bâtiments du RegBL (903061, 903076) à l'intérieur du même polygone de la MO</t>
  </si>
  <si>
    <t>62: 2 bâtiments du RegBL (903071, 190410010) à l'intérieur du même polygone de la MO</t>
  </si>
  <si>
    <t>62: 2 bâtiments du RegBL (903072, 190410012) à l'intérieur du même polygone de la MO</t>
  </si>
  <si>
    <t>62: 2 bâtiments du RegBL (903100, 190831769) à l'intérieur du même polygone de la MO</t>
  </si>
  <si>
    <t>62: 2 bâtiments du RegBL (903105, 903106) à l'intérieur du même polygone de la MO</t>
  </si>
  <si>
    <t>62: 2 bâtiments du RegBL (903107, 191182790) à l'intérieur du même polygone de la MO</t>
  </si>
  <si>
    <t>62: 2 bâtiments du RegBL (903108, 190410054) à l'intérieur du même polygone de la MO</t>
  </si>
  <si>
    <t>62: 2 bâtiments du RegBL (903138, 190767829) à l'intérieur du même polygone de la MO</t>
  </si>
  <si>
    <t>62: 3 bâtiments du RegBL (903158, 190152229, 190909031) à l'intérieur du même polygone de la MO</t>
  </si>
  <si>
    <t>62: 2 bâtiments du RegBL (903167, 190484888) à l'intérieur du même polygone de la MO</t>
  </si>
  <si>
    <t>62: 2 bâtiments du RegBL (903187, 191981800) à l'intérieur du même polygone de la MO</t>
  </si>
  <si>
    <t>62: 2 bâtiments du RegBL (903218, 190410014) à l'intérieur du même polygone de la MO</t>
  </si>
  <si>
    <t>62: 2 bâtiments du RegBL (903219, 190456994) à l'intérieur du même polygone de la MO</t>
  </si>
  <si>
    <t>62: 2 bâtiments du RegBL (903225, 190410015) à l'intérieur du même polygone de la MO</t>
  </si>
  <si>
    <t>62: 2 bâtiments du RegBL (903227, 190410090) à l'intérieur du même polygone de la MO</t>
  </si>
  <si>
    <t>62: 2 bâtiments du RegBL (903239, 903240) à l'intérieur du même polygone de la MO</t>
  </si>
  <si>
    <t>62: 2 bâtiments du RegBL (903254, 190767769) à l'intérieur du même polygone de la MO</t>
  </si>
  <si>
    <t>62: 2 bâtiments du RegBL (903303, 190206071) à l'intérieur du même polygone de la MO</t>
  </si>
  <si>
    <t>62: 2 bâtiments du RegBL (903374, 190456992) à l'intérieur du même polygone de la MO</t>
  </si>
  <si>
    <t>62: 2 bâtiments du RegBL (903395, 903396) à l'intérieur du même polygone de la MO</t>
  </si>
  <si>
    <t>62: 2 bâtiments du RegBL (903433, 191016290) à l'intérieur du même polygone de la MO</t>
  </si>
  <si>
    <t>62: 2 bâtiments du RegBL (903465, 191025947) à l'intérieur du même polygone de la MO</t>
  </si>
  <si>
    <t>62: 2 bâtiments du RegBL (903493, 191552951) à l'intérieur du même polygone de la MO</t>
  </si>
  <si>
    <t>62: 2 bâtiments du RegBL (903679, 903680) à l'intérieur du même polygone de la MO</t>
  </si>
  <si>
    <t>62: 4 bâtiments du RegBL (903752, 190404488, 190404490, 190404491) à l'intérieur du même polygone de la MO</t>
  </si>
  <si>
    <t>62: 6 bâtiments du RegBL (903753, 190401468, 190401471, 190401472, 190401489, 190401490) à l'intérieur du même polygone de la MO</t>
  </si>
  <si>
    <t>62: 2 bâtiments du RegBL (903827, 190435668) à l'intérieur du même polygone de la MO</t>
  </si>
  <si>
    <t>62: 2 bâtiments du RegBL (903958, 903963) à l'intérieur du même polygone de la MO</t>
  </si>
  <si>
    <t>62: 2 bâtiments du RegBL (904024, 191029032) à l'intérieur du même polygone de la MO</t>
  </si>
  <si>
    <t>62: 2 bâtiments du RegBL (904156, 190404409) à l'intérieur du même polygone de la MO</t>
  </si>
  <si>
    <t>62: 2 bâtiments du RegBL (904261, 191019198) à l'intérieur du même polygone de la MO</t>
  </si>
  <si>
    <t>62: 2 bâtiments du RegBL (904293, 191019472) à l'intérieur du même polygone de la MO</t>
  </si>
  <si>
    <t>62: 2 bâtiments du RegBL (904322, 190767789) à l'intérieur du même polygone de la MO</t>
  </si>
  <si>
    <t>62: 2 bâtiments du RegBL (904323, 904324) à l'intérieur du même polygone de la MO</t>
  </si>
  <si>
    <t>62: 2 bâtiments du RegBL (904425, 190463268) à l'intérieur du même polygone de la MO</t>
  </si>
  <si>
    <t>62: 2 bâtiments du RegBL (3040593, 190410028) à l'intérieur du même polygone de la MO</t>
  </si>
  <si>
    <t>62: 2 bâtiments du RegBL (3040627, 190678795) à l'intérieur du même polygone de la MO</t>
  </si>
  <si>
    <t>62: 2 bâtiments du RegBL (3040676, 190392988) à l'intérieur du même polygone de la MO</t>
  </si>
  <si>
    <t>62: 2 bâtiments du RegBL (101163569, 190464269) à l'intérieur du même polygone de la MO</t>
  </si>
  <si>
    <t>62: 2 bâtiments du RegBL (101486774, 191023497) à l'intérieur du même polygone de la MO</t>
  </si>
  <si>
    <t>62: 3 bâtiments du RegBL (101551668, 190464408, 190464409) à l'intérieur du même polygone de la MO</t>
  </si>
  <si>
    <t>62: 2 bâtiments du RegBL (190167259, 191036431) à l'intérieur du même polygone de la MO</t>
  </si>
  <si>
    <t>62: 2 bâtiments du RegBL (190175731, 190410092) à l'intérieur du même polygone de la MO</t>
  </si>
  <si>
    <t>62: 2 bâtiments du RegBL (190191112, 190410095) à l'intérieur du même polygone de la MO</t>
  </si>
  <si>
    <t>62: 2 bâtiments du RegBL (190206278, 190206279) à l'intérieur du même polygone de la MO</t>
  </si>
  <si>
    <t>62: 2 bâtiments du RegBL (190206452, 191041027) à l'intérieur du même polygone de la MO</t>
  </si>
  <si>
    <t>62: 2 bâtiments du RegBL (190463288, 191020870) à l'intérieur du même polygone de la MO</t>
  </si>
  <si>
    <t>62: 5 bâtiments du RegBL (190464248, 190464249, 190464250, 190464252, 190464253) à l'intérieur du même polygone de la MO</t>
  </si>
  <si>
    <t>62: 2 bâtiments du RegBL (190831789, 191020035) à l'intérieur du même polygone de la MO</t>
  </si>
  <si>
    <t>62: 2 bâtiments du RegBL (190909033, 191040911) à l'intérieur du même polygone de la MO</t>
  </si>
  <si>
    <t>62: 2 bâtiments du RegBL (191016470, 191016471) à l'intérieur du même polygone de la MO</t>
  </si>
  <si>
    <t>62: 2 bâtiments du RegBL (191016830, 191016831) à l'intérieur du même polygone de la MO</t>
  </si>
  <si>
    <t>62: 2 bâtiments du RegBL (191019730, 191019731) à l'intérieur du même polygone de la MO</t>
  </si>
  <si>
    <t>62: 2 bâtiments du RegBL (191020250, 191020270) à l'intérieur du même polygone de la MO</t>
  </si>
  <si>
    <t>62: 2 bâtiments du RegBL (191023490, 191023491) à l'intérieur du même polygone de la MO</t>
  </si>
  <si>
    <t>62: 2 bâtiments du RegBL (191025671, 191025673) à l'intérieur du même polygone de la MO</t>
  </si>
  <si>
    <t>62: 2 bâtiments du RegBL (191027596, 191027597) à l'intérieur du même polygone de la MO</t>
  </si>
  <si>
    <t>62: 2 bâtiments du RegBL (191038610, 191038631) à l'intérieur du même polygone de la MO</t>
  </si>
  <si>
    <t>62: 2 bâtiments du RegBL (191040310, 191040330) à l'intérieur du même polygone de la MO</t>
  </si>
  <si>
    <t>62: 2 bâtiments du RegBL (191068270, 191086250) à l'intérieur du même polygone de la MO</t>
  </si>
  <si>
    <t>62: 2 bâtiments du RegBL (191216371, 191216450) à l'intérieur du même polygone de la MO</t>
  </si>
  <si>
    <t>62: 2 bâtiments du RegBL (191574598, 191574599) à l'intérieur du même polygone de la MO</t>
  </si>
  <si>
    <t>62: 2 bâtiments du RegBL (920294, 190262870) à l'intérieur du même polygone de la MO</t>
  </si>
  <si>
    <t>62: 2 bâtiments du RegBL (920367, 920368) à l'intérieur du même polygone de la MO</t>
  </si>
  <si>
    <t>62: 2 bâtiments du RegBL (920385, 11515454) à l'intérieur du même polygone de la MO</t>
  </si>
  <si>
    <t>62: 2 bâtiments du RegBL (920544, 920545) à l'intérieur du même polygone de la MO</t>
  </si>
  <si>
    <t>62: 2 bâtiments du RegBL (920562, 920563) à l'intérieur du même polygone de la MO</t>
  </si>
  <si>
    <t>62: 2 bâtiments du RegBL (920580, 920581) à l'intérieur du même polygone de la MO</t>
  </si>
  <si>
    <t>62: 2 bâtiments du RegBL (920606, 920607) à l'intérieur du même polygone de la MO</t>
  </si>
  <si>
    <t>62: 2 bâtiments du RegBL (920641, 190438508) à l'intérieur du même polygone de la MO</t>
  </si>
  <si>
    <t>62: 2 bâtiments du RegBL (920646, 920647) à l'intérieur du même polygone de la MO</t>
  </si>
  <si>
    <t>62: 2 bâtiments du RegBL (920648, 920649) à l'intérieur du même polygone de la MO</t>
  </si>
  <si>
    <t>62: 2 bâtiments du RegBL (920654, 920655) à l'intérieur du même polygone de la MO</t>
  </si>
  <si>
    <t>62: 2 bâtiments du RegBL (920676, 920677) à l'intérieur du même polygone de la MO</t>
  </si>
  <si>
    <t>62: 2 bâtiments du RegBL (920780, 920781) à l'intérieur du même polygone de la MO</t>
  </si>
  <si>
    <t>62: 2 bâtiments du RegBL (920782, 920783) à l'intérieur du même polygone de la MO</t>
  </si>
  <si>
    <t>62: 2 bâtiments du RegBL (920821, 190262072) à l'intérieur du même polygone de la MO</t>
  </si>
  <si>
    <t>62: 2 bâtiments du RegBL (920843, 190290495) à l'intérieur du même polygone de la MO</t>
  </si>
  <si>
    <t>62: 2 bâtiments du RegBL (920850, 920851) à l'intérieur du même polygone de la MO</t>
  </si>
  <si>
    <t>62: 2 bâtiments du RegBL (920854, 190290492) à l'intérieur du même polygone de la MO</t>
  </si>
  <si>
    <t>62: 2 bâtiments du RegBL (920862, 190290488) à l'intérieur du même polygone de la MO</t>
  </si>
  <si>
    <t>62: 2 bâtiments du RegBL (920894, 921020) à l'intérieur du même polygone de la MO</t>
  </si>
  <si>
    <t>62: 2 bâtiments du RegBL (920908, 190289828) à l'intérieur du même polygone de la MO</t>
  </si>
  <si>
    <t>62: 3 bâtiments du RegBL (920946, 920947, 190289790) à l'intérieur du même polygone de la MO</t>
  </si>
  <si>
    <t>62: 2 bâtiments du RegBL (920948, 920949) à l'intérieur du même polygone de la MO</t>
  </si>
  <si>
    <t>62: 2 bâtiments du RegBL (920976, 920987) à l'intérieur du même polygone de la MO</t>
  </si>
  <si>
    <t>62: 2 bâtiments du RegBL (921002, 190289630) à l'intérieur du même polygone de la MO</t>
  </si>
  <si>
    <t>62: 2 bâtiments du RegBL (921076, 921077) à l'intérieur du même polygone de la MO</t>
  </si>
  <si>
    <t>62: 2 bâtiments du RegBL (921083, 190256768) à l'intérieur du même polygone de la MO</t>
  </si>
  <si>
    <t>62: 2 bâtiments du RegBL (921086, 921087) à l'intérieur du même polygone de la MO</t>
  </si>
  <si>
    <t>62: 2 bâtiments du RegBL (3109203, 9038532) à l'intérieur du même polygone de la MO</t>
  </si>
  <si>
    <t>62: 2 bâtiments du RegBL (3109252, 3109253) à l'intérieur du même polygone de la MO</t>
  </si>
  <si>
    <t>62: 2 bâtiments du RegBL (190152854, 190249508) à l'intérieur du même polygone de la MO</t>
  </si>
  <si>
    <t>62: 3 bâtiments du RegBL (190266413, 190266429, 190266431) à l'intérieur du même polygone de la MO</t>
  </si>
  <si>
    <t>62: 2 bâtiments du RegBL (190266528, 190266535) à l'intérieur du même polygone de la MO</t>
  </si>
  <si>
    <t>62: 2 bâtiments du RegBL (190273610, 190273689) à l'intérieur du même polygone de la MO</t>
  </si>
  <si>
    <t>62: 4 bâtiments du RegBL (190273988, 190274208, 190274209, 190281029) à l'intérieur du même polygone de la MO</t>
  </si>
  <si>
    <t>62: 2 bâtiments du RegBL (190466128, 190466129) à l'intérieur du même polygone de la MO</t>
  </si>
  <si>
    <t>62: 4 bâtiments du RegBL (191666351, 191666352, 191666372, 191666373) à l'intérieur du même polygone de la MO</t>
  </si>
  <si>
    <t>62: 3 bâtiments du RegBL (191666376, 191666377, 191666379) à l'intérieur du même polygone de la MO</t>
  </si>
  <si>
    <t>62: 4 bâtiments du RegBL (191666381, 191666382, 191666383, 191666385) à l'intérieur du même polygone de la MO</t>
  </si>
  <si>
    <t>62: 3 bâtiments du RegBL (191701211, 191701217, 191701220) à l'intérieur du même polygone de la MO</t>
  </si>
  <si>
    <t>62: 4 bâtiments du RegBL (191701212, 191701213, 191701214, 191701218) à l'intérieur du même polygone de la MO</t>
  </si>
  <si>
    <t>62: 3 bâtiments du RegBL (191701215, 191701216, 191701219) à l'intérieur du même polygone de la MO</t>
  </si>
  <si>
    <t>62: 2 bâtiments du RegBL (923019, 923078) à l'intérieur du même polygone de la MO</t>
  </si>
  <si>
    <t>62: 2 bâtiments du RegBL (923034, 923035) à l'intérieur du même polygone de la MO</t>
  </si>
  <si>
    <t>62: 2 bâtiments du RegBL (923128, 923130) à l'intérieur du même polygone de la MO</t>
  </si>
  <si>
    <t>62: 2 bâtiments du RegBL (933107, 190492628) à l'intérieur du même polygone de la MO</t>
  </si>
  <si>
    <t>62: 2 bâtiments du RegBL (933124, 190752909) à l'intérieur du même polygone de la MO</t>
  </si>
  <si>
    <t>62: 2 bâtiments du RegBL (933127, 190206320) à l'intérieur du même polygone de la MO</t>
  </si>
  <si>
    <t>62: 2 bâtiments du RegBL (933134, 933135) à l'intérieur du même polygone de la MO</t>
  </si>
  <si>
    <t>62: 2 bâtiments du RegBL (933146, 933147) à l'intérieur du même polygone de la MO</t>
  </si>
  <si>
    <t>62: 2 bâtiments du RegBL (933151, 190206314) à l'intérieur du même polygone de la MO</t>
  </si>
  <si>
    <t>62: 2 bâtiments du RegBL (933170, 190206317) à l'intérieur du même polygone de la MO</t>
  </si>
  <si>
    <t>62: 2 bâtiments du RegBL (933203, 101159652) à l'intérieur du même polygone de la MO</t>
  </si>
  <si>
    <t>62: 2 bâtiments du RegBL (933279, 191129010) à l'intérieur du même polygone de la MO</t>
  </si>
  <si>
    <t>62: 2 bâtiments du RegBL (191577431, 191577432) à l'intérieur du même polygone de la MO</t>
  </si>
  <si>
    <t>62: 2 bâtiments du RegBL (191857715, 191900629) à l'intérieur du même polygone de la MO</t>
  </si>
  <si>
    <t>62: 2 bâtiments du RegBL (936347, 936382) à l'intérieur du même polygone de la MO</t>
  </si>
  <si>
    <t>62: 2 bâtiments du RegBL (936375, 3130381) à l'intérieur du même polygone de la MO</t>
  </si>
  <si>
    <t>62: 2 bâtiments du RegBL (191872955, 191872965) à l'intérieur du même polygone de la MO</t>
  </si>
  <si>
    <t>61: 2 polygones de la MO ont le même EGID du RegBL&lt;/br&gt;62: 6 bâtiments du RegBL (191780091, 191780111, 191780192, 191780211, 191780252, 191780253) à l'intérieur du même polygone de la MO</t>
  </si>
  <si>
    <t>12: Lié au bâtiment avec l'EGID 918451 dans la même commune&lt;/br&gt;62: 2 bâtiments du RegBL (918451, 918452) à l'intérieur du même polygone de la MO</t>
  </si>
  <si>
    <t>12: Lié au bâtiment avec l'EGID 918452 dans la même commune&lt;/br&gt;62: 2 bâtiments du RegBL (918451, 918452) à l'intérieur du même polygone de la MO</t>
  </si>
  <si>
    <t>12: Lié au bâtiment avec l'EGID 3130381 dans la même commune&lt;/br&gt;62: 2 bâtiments du RegBL (936375, 3130381) à l'intérieur du même polygone de la MO</t>
  </si>
  <si>
    <t>12: Lié au bâtiment avec l'EGID 191974108 dans la même commune&lt;/br&gt;42: la catégorie 1020 n'est pas cohérente avec le topic Objets divers de la MO&lt;/br&gt;62: 2 bâtiments du RegBL (191650811, 191974108) à l'intérieur du même polygone de la MO</t>
  </si>
  <si>
    <t>42: la catégorie 1060 n'est pas cohérente avec le topic Objets divers de la MO&lt;/br&gt;61: 3 polygones de la MO ont le même EGID du RegBL</t>
  </si>
  <si>
    <t>2639575.073 1128564.778</t>
  </si>
  <si>
    <t>https://map.geo.admin.ch/?zoom=13&amp;E=2639575.073&amp;N=1128564.778&amp;layers=ch.kantone.cadastralwebmap-farbe,ch.swisstopo.amtliches-strassenverzeichnis,ch.bfs.gebaeude_wohnungs_register,KML||https://tinyurl.com/yy7ya4g9/VS/6002_bdg_erw.kml</t>
  </si>
  <si>
    <t>2582895.000 1112965.000</t>
  </si>
  <si>
    <t>https://map.geo.admin.ch/?zoom=13&amp;E=2582895&amp;N=1112965&amp;layers=ch.kantone.cadastralwebmap-farbe,ch.swisstopo.amtliches-strassenverzeichnis,ch.bfs.gebaeude_wohnungs_register,KML||https://tinyurl.com/yy7ya4g9/VS/6139_bdg_erw.kml</t>
  </si>
  <si>
    <t>62: 2 bâtiments du RegBL (191208897, 191994386) à l'intérieur du même polygone de la MO</t>
  </si>
  <si>
    <t>62: 3 bâtiments du RegBL (191750812, 191957624, 191957625) à l'intérieur du même polygone de la MO</t>
  </si>
  <si>
    <t>Millackernstrasse</t>
  </si>
  <si>
    <t>Turtmann</t>
  </si>
  <si>
    <t>538</t>
  </si>
  <si>
    <t>572</t>
  </si>
  <si>
    <t>8.3</t>
  </si>
  <si>
    <t>8.2</t>
  </si>
  <si>
    <t>8.1</t>
  </si>
  <si>
    <t>6.1</t>
  </si>
  <si>
    <t>2823</t>
  </si>
  <si>
    <t>2554860.695 1136741.250</t>
  </si>
  <si>
    <t>https://map.geo.admin.ch/?zoom=13&amp;E=2554860.695&amp;N=1136741.25&amp;layers=ch.kantone.cadastralwebmap-farbe,ch.swisstopo.amtliches-strassenverzeichnis,ch.bfs.gebaeude_wohnungs_register,KML||https://tinyurl.com/yy7ya4g9/VS/6154_bdg_erw.kml</t>
  </si>
  <si>
    <t>2634341.010 1126729.710</t>
  </si>
  <si>
    <t>https://map.geo.admin.ch/?zoom=13&amp;E=2634341.01&amp;N=1126729.71&amp;layers=ch.kantone.cadastralwebmap-farbe,ch.swisstopo.amtliches-strassenverzeichnis,ch.bfs.gebaeude_wohnungs_register,KML||https://tinyurl.com/yy7ya4g9/VS/6297_bdg_erw.kml</t>
  </si>
  <si>
    <t>2633991.000 1126887.170</t>
  </si>
  <si>
    <t>https://map.geo.admin.ch/?zoom=13&amp;E=2633991&amp;N=1126887.17&amp;layers=ch.kantone.cadastralwebmap-farbe,ch.swisstopo.amtliches-strassenverzeichnis,ch.bfs.gebaeude_wohnungs_register,KML||https://tinyurl.com/yy7ya4g9/VS/6297_bdg_erw.kml</t>
  </si>
  <si>
    <t>62: 2 bâtiments du RegBL (911126, 191996539) à l'intérieur du même polygone de la MO</t>
  </si>
  <si>
    <t>62: 2 bâtiments du RegBL (922688, 191997359) à l'intérieur du même polygone de la MO</t>
  </si>
  <si>
    <t>62: 2 bâtiments du RegBL (941231, 191994839) à l'intérieur du même polygone de la MO</t>
  </si>
  <si>
    <t>2639571.000 1128561.000</t>
  </si>
  <si>
    <t>https://map.geo.admin.ch/?zoom=13&amp;E=2639571&amp;N=1128561&amp;layers=ch.kantone.cadastralwebmap-farbe,ch.swisstopo.amtliches-strassenverzeichnis,ch.bfs.gebaeude_wohnungs_register,KML||https://tinyurl.com/yy7ya4g9/VS/6002_bdg_erw.kml</t>
  </si>
  <si>
    <t>2569946.842 1105836.647</t>
  </si>
  <si>
    <t>https://map.geo.admin.ch/?zoom=13&amp;E=2569946.842&amp;N=1105836.647&amp;layers=ch.kantone.cadastralwebmap-farbe,ch.swisstopo.amtliches-strassenverzeichnis,ch.bfs.gebaeude_wohnungs_register,KML||https://tinyurl.com/yy7ya4g9/VS/6137_bdg_erw.kml</t>
  </si>
  <si>
    <t>2569954.000 1105837.625</t>
  </si>
  <si>
    <t>https://map.geo.admin.ch/?zoom=13&amp;E=2569954&amp;N=1105837.625&amp;layers=ch.kantone.cadastralwebmap-farbe,ch.swisstopo.amtliches-strassenverzeichnis,ch.bfs.gebaeude_wohnungs_register,KML||https://tinyurl.com/yy7ya4g9/VS/6137_bdg_erw.kml</t>
  </si>
  <si>
    <t>62: 2 bâtiments du RegBL (920519, 191997999) à l'intérieur du même polygone de la MO</t>
  </si>
  <si>
    <t>2560578.000 1125349.000</t>
  </si>
  <si>
    <t>https://map.geo.admin.ch/?zoom=13&amp;E=2560578&amp;N=1125349&amp;layers=ch.kantone.cadastralwebmap-farbe,ch.swisstopo.amtliches-strassenverzeichnis,ch.bfs.gebaeude_wohnungs_register,KML||https://tinyurl.com/yy7ya4g9/VS/6152_bdg_erw.kml</t>
  </si>
  <si>
    <t>2598024.000 1122337.000</t>
  </si>
  <si>
    <t>https://map.geo.admin.ch/?zoom=13&amp;E=2598024&amp;N=1122337&amp;layers=ch.kantone.cadastralwebmap-farbe,ch.swisstopo.amtliches-strassenverzeichnis,ch.bfs.gebaeude_wohnungs_register,KML||https://tinyurl.com/yy7ya4g9/VS/6266_bdg_erw.kml</t>
  </si>
  <si>
    <t>62: 2 bâtiments du RegBL (504139732, 504139733) à l'intérieur du même polygone de la MO</t>
  </si>
  <si>
    <t>2571594.927 1105659.352</t>
  </si>
  <si>
    <t>Montée du Château</t>
  </si>
  <si>
    <t>8682</t>
  </si>
  <si>
    <t>Chemin de Bermouche</t>
  </si>
  <si>
    <t>chalet C2</t>
  </si>
  <si>
    <t>CH343052670134</t>
  </si>
  <si>
    <t>20595</t>
  </si>
  <si>
    <t>Chemin des Blettes</t>
  </si>
  <si>
    <t>536</t>
  </si>
  <si>
    <t>CH373067055282</t>
  </si>
  <si>
    <t>528</t>
  </si>
  <si>
    <t>CH873067035215</t>
  </si>
  <si>
    <t>20682</t>
  </si>
  <si>
    <t>CH273067645236</t>
  </si>
  <si>
    <t>8073</t>
  </si>
  <si>
    <t>Villa Briguet</t>
  </si>
  <si>
    <t>9316</t>
  </si>
  <si>
    <t>2590634.428 1113805.006</t>
  </si>
  <si>
    <t>https://map.geo.admin.ch/?zoom=13&amp;E=2590634.428&amp;N=1113805.006&amp;layers=ch.kantone.cadastralwebmap-farbe,ch.swisstopo.amtliches-strassenverzeichnis,ch.bfs.gebaeude_wohnungs_register,KML||https://tinyurl.com/yy7ya4g9/VS/6024_bdg_erw.kml</t>
  </si>
  <si>
    <t>2589872.000 1117034.000</t>
  </si>
  <si>
    <t>https://map.geo.admin.ch/?zoom=13&amp;E=2589872&amp;N=1117034&amp;layers=ch.kantone.cadastralwebmap-farbe,ch.swisstopo.amtliches-strassenverzeichnis,ch.bfs.gebaeude_wohnungs_register,KML||https://tinyurl.com/yy7ya4g9/VS/6024_bdg_erw.kml</t>
  </si>
  <si>
    <t>2590665.000 1110959.000</t>
  </si>
  <si>
    <t>https://map.geo.admin.ch/?zoom=13&amp;E=2590665&amp;N=1110959&amp;layers=ch.kantone.cadastralwebmap-farbe,ch.swisstopo.amtliches-strassenverzeichnis,ch.bfs.gebaeude_wohnungs_register,KML||https://tinyurl.com/yy7ya4g9/VS/6024_bdg_erw.kml</t>
  </si>
  <si>
    <t>2646553.461 1133867.484</t>
  </si>
  <si>
    <t>https://map.geo.admin.ch/?zoom=13&amp;E=2646553.461&amp;N=1133867.484&amp;layers=ch.kantone.cadastralwebmap-farbe,ch.swisstopo.amtliches-strassenverzeichnis,ch.bfs.gebaeude_wohnungs_register,KML||https://tinyurl.com/yy7ya4g9/VS/6203_bdg_erw.kml</t>
  </si>
  <si>
    <t>2646646.304 1134332.727</t>
  </si>
  <si>
    <t>https://map.geo.admin.ch/?zoom=13&amp;E=2646646.304&amp;N=1134332.727&amp;layers=ch.kantone.cadastralwebmap-farbe,ch.swisstopo.amtliches-strassenverzeichnis,ch.bfs.gebaeude_wohnungs_register,KML||https://tinyurl.com/yy7ya4g9/VS/6203_bdg_erw.kml</t>
  </si>
  <si>
    <t>2646631.203 1134291.115</t>
  </si>
  <si>
    <t>https://map.geo.admin.ch/?zoom=13&amp;E=2646631.203&amp;N=1134291.115&amp;layers=ch.kantone.cadastralwebmap-farbe,ch.swisstopo.amtliches-strassenverzeichnis,ch.bfs.gebaeude_wohnungs_register,KML||https://tinyurl.com/yy7ya4g9/VS/6203_bdg_erw.kml</t>
  </si>
  <si>
    <t>2646846.000 1134588.000</t>
  </si>
  <si>
    <t>https://map.geo.admin.ch/?zoom=13&amp;E=2646846&amp;N=1134588&amp;layers=ch.kantone.cadastralwebmap-farbe,ch.swisstopo.amtliches-strassenverzeichnis,ch.bfs.gebaeude_wohnungs_register,KML||https://tinyurl.com/yy7ya4g9/VS/6203_bdg_erw.kml</t>
  </si>
  <si>
    <t>2646813.000 1134576.300</t>
  </si>
  <si>
    <t>https://map.geo.admin.ch/?zoom=13&amp;E=2646813&amp;N=1134576.3&amp;layers=ch.kantone.cadastralwebmap-farbe,ch.swisstopo.amtliches-strassenverzeichnis,ch.bfs.gebaeude_wohnungs_register,KML||https://tinyurl.com/yy7ya4g9/VS/6203_bdg_erw.kml</t>
  </si>
  <si>
    <t>2646852.813 1134137.138</t>
  </si>
  <si>
    <t>https://map.geo.admin.ch/?zoom=13&amp;E=2646852.813&amp;N=1134137.138&amp;layers=ch.kantone.cadastralwebmap-farbe,ch.swisstopo.amtliches-strassenverzeichnis,ch.bfs.gebaeude_wohnungs_register,KML||https://tinyurl.com/yy7ya4g9/VS/6203_bdg_erw.kml</t>
  </si>
  <si>
    <t>2647233.084 1134466.686</t>
  </si>
  <si>
    <t>https://map.geo.admin.ch/?zoom=13&amp;E=2647233.084&amp;N=1134466.686&amp;layers=ch.kantone.cadastralwebmap-farbe,ch.swisstopo.amtliches-strassenverzeichnis,ch.bfs.gebaeude_wohnungs_register,KML||https://tinyurl.com/yy7ya4g9/VS/6203_bdg_erw.kml</t>
  </si>
  <si>
    <t>2646527.398 1133850.189</t>
  </si>
  <si>
    <t>https://map.geo.admin.ch/?zoom=13&amp;E=2646527.398&amp;N=1133850.189&amp;layers=ch.kantone.cadastralwebmap-farbe,ch.swisstopo.amtliches-strassenverzeichnis,ch.bfs.gebaeude_wohnungs_register,KML||https://tinyurl.com/yy7ya4g9/VS/6203_bdg_erw.kml</t>
  </si>
  <si>
    <t>2647219.557 1135125.528</t>
  </si>
  <si>
    <t>https://map.geo.admin.ch/?zoom=13&amp;E=2647219.557&amp;N=1135125.528&amp;layers=ch.kantone.cadastralwebmap-farbe,ch.swisstopo.amtliches-strassenverzeichnis,ch.bfs.gebaeude_wohnungs_register,KML||https://tinyurl.com/yy7ya4g9/VS/6203_bdg_erw.kml</t>
  </si>
  <si>
    <t>2647231.250 1135130.770</t>
  </si>
  <si>
    <t>https://map.geo.admin.ch/?zoom=13&amp;E=2647231.25&amp;N=1135130.77&amp;layers=ch.kantone.cadastralwebmap-farbe,ch.swisstopo.amtliches-strassenverzeichnis,ch.bfs.gebaeude_wohnungs_register,KML||https://tinyurl.com/yy7ya4g9/VS/6203_bdg_erw.kml</t>
  </si>
  <si>
    <t>2647220.440 1134460.264</t>
  </si>
  <si>
    <t>https://map.geo.admin.ch/?zoom=13&amp;E=2647220.44&amp;N=1134460.264&amp;layers=ch.kantone.cadastralwebmap-farbe,ch.swisstopo.amtliches-strassenverzeichnis,ch.bfs.gebaeude_wohnungs_register,KML||https://tinyurl.com/yy7ya4g9/VS/6203_bdg_erw.kml</t>
  </si>
  <si>
    <t>2595836.479 1124586.428</t>
  </si>
  <si>
    <t>https://map.geo.admin.ch/?zoom=13&amp;E=2595836.479&amp;N=1124586.428&amp;layers=ch.kantone.cadastralwebmap-farbe,ch.swisstopo.amtliches-strassenverzeichnis,ch.bfs.gebaeude_wohnungs_register,KML||https://tinyurl.com/yy7ya4g9/VS/6261_bdg_erw.kml</t>
  </si>
  <si>
    <t>2595824.088 1124580.801</t>
  </si>
  <si>
    <t>https://map.geo.admin.ch/?zoom=13&amp;E=2595824.088&amp;N=1124580.801&amp;layers=ch.kantone.cadastralwebmap-farbe,ch.swisstopo.amtliches-strassenverzeichnis,ch.bfs.gebaeude_wohnungs_register,KML||https://tinyurl.com/yy7ya4g9/VS/6261_bdg_erw.kml</t>
  </si>
  <si>
    <t>2595293.000 1125041.000</t>
  </si>
  <si>
    <t>https://map.geo.admin.ch/?zoom=13&amp;E=2595293&amp;N=1125041&amp;layers=ch.kantone.cadastralwebmap-farbe,ch.swisstopo.amtliches-strassenverzeichnis,ch.bfs.gebaeude_wohnungs_register,KML||https://tinyurl.com/yy7ya4g9/VS/6261_bdg_erw.kml</t>
  </si>
  <si>
    <t>2595665.500 1124761.250</t>
  </si>
  <si>
    <t>https://map.geo.admin.ch/?zoom=13&amp;E=2595665.5&amp;N=1124761.25&amp;layers=ch.kantone.cadastralwebmap-farbe,ch.swisstopo.amtliches-strassenverzeichnis,ch.bfs.gebaeude_wohnungs_register,KML||https://tinyurl.com/yy7ya4g9/VS/6261_bdg_erw.kml</t>
  </si>
  <si>
    <t>2595291.424 1125041.347</t>
  </si>
  <si>
    <t>https://map.geo.admin.ch/?zoom=13&amp;E=2595291.424&amp;N=1125041.347&amp;layers=ch.kantone.cadastralwebmap-farbe,ch.swisstopo.amtliches-strassenverzeichnis,ch.bfs.gebaeude_wohnungs_register,KML||https://tinyurl.com/yy7ya4g9/VS/6261_bdg_erw.kml</t>
  </si>
  <si>
    <t>2595666.553 1124760.425</t>
  </si>
  <si>
    <t>https://map.geo.admin.ch/?zoom=13&amp;E=2595666.553&amp;N=1124760.425&amp;layers=ch.kantone.cadastralwebmap-farbe,ch.swisstopo.amtliches-strassenverzeichnis,ch.bfs.gebaeude_wohnungs_register,KML||https://tinyurl.com/yy7ya4g9/VS/6261_bdg_erw.kml</t>
  </si>
  <si>
    <t>2594905.000 1122120.000</t>
  </si>
  <si>
    <t>https://map.geo.admin.ch/?zoom=13&amp;E=2594905&amp;N=1122120&amp;layers=ch.kantone.cadastralwebmap-farbe,ch.swisstopo.amtliches-strassenverzeichnis,ch.bfs.gebaeude_wohnungs_register,KML||https://tinyurl.com/yy7ya4g9/VS/6263_bdg_erw.kml</t>
  </si>
  <si>
    <t>62: 2 bâtiments du RegBL (932785, 932786) à l'intérieur du même polygone de la MO</t>
  </si>
  <si>
    <t>62: 2 bâtiments du RegBL (190097498, 191871645) à l'intérieur du même polygone de la MO</t>
  </si>
  <si>
    <t>41: Status 'im Bau' n'est pas cohérente avec le topic Couverture du sol de la MO&lt;/br&gt;62: 2 bâtiments du RegBL (190150543, 500006818) à l'intérieur du même polygone de la MO</t>
  </si>
  <si>
    <t>62: 2 bâtiments du RegBL (191994266, 502322471) à l'intérieur du même polygone de la MO</t>
  </si>
  <si>
    <t>62: 2 bâtiments du RegBL (190150543, 500006818) à l'intérieur du même polygone de la MO</t>
  </si>
  <si>
    <t>2634300.000 1125300.000</t>
  </si>
  <si>
    <t>https://map.geo.admin.ch/?zoom=13&amp;E=2634300&amp;N=1125300&amp;layers=ch.kantone.cadastralwebmap-farbe,ch.swisstopo.amtliches-strassenverzeichnis,ch.bfs.gebaeude_wohnungs_register,KML||https://tinyurl.com/yy7ya4g9/VS/6298_bdg_erw.kml</t>
  </si>
  <si>
    <t>2634674.417 1124814.567</t>
  </si>
  <si>
    <t>https://map.geo.admin.ch/?zoom=13&amp;E=2634674.417&amp;N=1124814.567&amp;layers=ch.kantone.cadastralwebmap-farbe,ch.swisstopo.amtliches-strassenverzeichnis,ch.bfs.gebaeude_wohnungs_register,KML||https://tinyurl.com/yy7ya4g9/VS/6298_bdg_erw.kml</t>
  </si>
  <si>
    <t>2635066.157 1124800.483</t>
  </si>
  <si>
    <t>https://map.geo.admin.ch/?zoom=13&amp;E=2635066.157&amp;N=1124800.483&amp;layers=ch.kantone.cadastralwebmap-farbe,ch.swisstopo.amtliches-strassenverzeichnis,ch.bfs.gebaeude_wohnungs_register,KML||https://tinyurl.com/yy7ya4g9/VS/6298_bdg_erw.kml</t>
  </si>
  <si>
    <t>2634295.706 1125292.933</t>
  </si>
  <si>
    <t>https://map.geo.admin.ch/?zoom=13&amp;E=2634295.706&amp;N=1125292.933&amp;layers=ch.kantone.cadastralwebmap-farbe,ch.swisstopo.amtliches-strassenverzeichnis,ch.bfs.gebaeude_wohnungs_register,KML||https://tinyurl.com/yy7ya4g9/VS/6298_bdg_erw.kml</t>
  </si>
  <si>
    <t>62: 2 bâtiments du RegBL (191903262, 502326390) à l'intérieur du même polygone de la MO</t>
  </si>
  <si>
    <t>62: 2 bâtiments du RegBL (191975001, 502325587) à l'intérieur du même polygone de la MO</t>
  </si>
  <si>
    <t>62: 2 bâtiments du RegBL (191607913, 502326077) à l'intérieur du même polygone de la MO</t>
  </si>
  <si>
    <t>8372</t>
  </si>
  <si>
    <t>4868</t>
  </si>
  <si>
    <t>4870</t>
  </si>
  <si>
    <t>A18 Bauschutt Zwischenlager</t>
  </si>
  <si>
    <t>G07 Tiefkühllager</t>
  </si>
  <si>
    <t>H18</t>
  </si>
  <si>
    <t>H57</t>
  </si>
  <si>
    <t>2586344.600 1117235.500</t>
  </si>
  <si>
    <t>https://map.geo.admin.ch/?zoom=13&amp;E=2586344.6&amp;N=1117235.5&amp;layers=ch.kantone.cadastralwebmap-farbe,ch.swisstopo.amtliches-strassenverzeichnis,ch.bfs.gebaeude_wohnungs_register,KML||https://tinyurl.com/yy7ya4g9/VS/6021_bdg_erw.kml</t>
  </si>
  <si>
    <t>2586331.000 1117263.700</t>
  </si>
  <si>
    <t>https://map.geo.admin.ch/?zoom=13&amp;E=2586331&amp;N=1117263.7&amp;layers=ch.kantone.cadastralwebmap-farbe,ch.swisstopo.amtliches-strassenverzeichnis,ch.bfs.gebaeude_wohnungs_register,KML||https://tinyurl.com/yy7ya4g9/VS/6021_bdg_erw.kml</t>
  </si>
  <si>
    <t>2586311.000 1117247.000</t>
  </si>
  <si>
    <t>https://map.geo.admin.ch/?zoom=13&amp;E=2586311&amp;N=1117247&amp;layers=ch.kantone.cadastralwebmap-farbe,ch.swisstopo.amtliches-strassenverzeichnis,ch.bfs.gebaeude_wohnungs_register,KML||https://tinyurl.com/yy7ya4g9/VS/6021_bdg_erw.kml</t>
  </si>
  <si>
    <t>2586312.500 1117247.750</t>
  </si>
  <si>
    <t>https://map.geo.admin.ch/?zoom=13&amp;E=2586312.5&amp;N=1117247.75&amp;layers=ch.kantone.cadastralwebmap-farbe,ch.swisstopo.amtliches-strassenverzeichnis,ch.bfs.gebaeude_wohnungs_register,KML||https://tinyurl.com/yy7ya4g9/VS/6021_bdg_erw.kml</t>
  </si>
  <si>
    <t>2586327.500 1117265.250</t>
  </si>
  <si>
    <t>https://map.geo.admin.ch/?zoom=13&amp;E=2586327.5&amp;N=1117265.25&amp;layers=ch.kantone.cadastralwebmap-farbe,ch.swisstopo.amtliches-strassenverzeichnis,ch.bfs.gebaeude_wohnungs_register,KML||https://tinyurl.com/yy7ya4g9/VS/6021_bdg_erw.kml</t>
  </si>
  <si>
    <t>2586344.250 1117235.500</t>
  </si>
  <si>
    <t>https://map.geo.admin.ch/?zoom=13&amp;E=2586344.25&amp;N=1117235.5&amp;layers=ch.kantone.cadastralwebmap-farbe,ch.swisstopo.amtliches-strassenverzeichnis,ch.bfs.gebaeude_wohnungs_register,KML||https://tinyurl.com/yy7ya4g9/VS/6021_bdg_erw.kml</t>
  </si>
  <si>
    <t>https://map.geo.admin.ch/?zoom=13&amp;E=2571594.927&amp;N=1105659.352&amp;layers=ch.kantone.cadastralwebmap-farbe,ch.swisstopo.amtliches-strassenverzeichnis,ch.bfs.gebaeude_wohnungs_register,KML||https://tinyurl.com/yy7ya4g9/VS/6136_bdg_erw.kml</t>
  </si>
  <si>
    <t>2571595.000 1105714.000</t>
  </si>
  <si>
    <t>https://map.geo.admin.ch/?zoom=13&amp;E=2571595&amp;N=1105714&amp;layers=ch.kantone.cadastralwebmap-farbe,ch.swisstopo.amtliches-strassenverzeichnis,ch.bfs.gebaeude_wohnungs_register,KML||https://tinyurl.com/yy7ya4g9/VS/6136_bdg_erw.kml</t>
  </si>
  <si>
    <t>2627809.000 1128919.000</t>
  </si>
  <si>
    <t>https://map.geo.admin.ch/?zoom=13&amp;E=2627809&amp;N=1128919&amp;layers=ch.kantone.cadastralwebmap-farbe,ch.swisstopo.amtliches-strassenverzeichnis,ch.bfs.gebaeude_wohnungs_register,KML||https://tinyurl.com/yy7ya4g9/VS/6199_bdg_erw.kml</t>
  </si>
  <si>
    <t>2634733.000 1127334.000</t>
  </si>
  <si>
    <t>https://map.geo.admin.ch/?zoom=13&amp;E=2634733&amp;N=1127334&amp;layers=ch.kantone.cadastralwebmap-farbe,ch.swisstopo.amtliches-strassenverzeichnis,ch.bfs.gebaeude_wohnungs_register,KML||https://tinyurl.com/yy7ya4g9/VS/6297_bdg_erw.kml</t>
  </si>
  <si>
    <t>2634568.000 1127598.000</t>
  </si>
  <si>
    <t>https://map.geo.admin.ch/?zoom=13&amp;E=2634568&amp;N=1127598&amp;layers=ch.kantone.cadastralwebmap-farbe,ch.swisstopo.amtliches-strassenverzeichnis,ch.bfs.gebaeude_wohnungs_register,KML||https://tinyurl.com/yy7ya4g9/VS/6297_bdg_erw.kml</t>
  </si>
  <si>
    <t>2633766.000 1127866.000</t>
  </si>
  <si>
    <t>https://map.geo.admin.ch/?zoom=13&amp;E=2633766&amp;N=1127866&amp;layers=ch.kantone.cadastralwebmap-farbe,ch.swisstopo.amtliches-strassenverzeichnis,ch.bfs.gebaeude_wohnungs_register,KML||https://tinyurl.com/yy7ya4g9/VS/6297_bdg_erw.kml</t>
  </si>
  <si>
    <t>2634734.300 1127336.038</t>
  </si>
  <si>
    <t>41: Status 'bestehend' n'est pas cohérente avec le topic Couverture du sol projetée de la MO&lt;/br&gt;62: 2 bâtiments du RegBL (191801900, 192001653) à l'intérieur du même polygone de la MO</t>
  </si>
  <si>
    <t>41: Status 'bestehend' n'est pas cohérente avec le topic Couverture du sol projetée de la MO&lt;/br&gt;62: 2 bâtiments du RegBL (191847275, 192001652) à l'intérieur du même polygone de la MO</t>
  </si>
  <si>
    <t>41: Status 'bestehend' n'est pas cohérente avec le topic Couverture du sol projetée de la MO&lt;/br&gt;62: 2 bâtiments du RegBL (191887294, 192001651) à l'intérieur du même polygone de la MO</t>
  </si>
  <si>
    <t>62: 3 bâtiments du RegBL (934675, 934676, 3111090) à l'intérieur du même polygone de la MO</t>
  </si>
  <si>
    <t>42: la catégorie 1080 n'est pas cohérente avec le topic Couverture du sol de la MO&lt;/br&gt;62: 3 bâtiments du RegBL (191816055, 191949942, 191961267) à l'intérieur du même polygone de la MO</t>
  </si>
  <si>
    <t>2627390.000 1128253.000</t>
  </si>
  <si>
    <t>https://map.geo.admin.ch/?zoom=13&amp;E=2627390&amp;N=1128253&amp;layers=ch.kantone.cadastralwebmap-farbe,ch.swisstopo.amtliches-strassenverzeichnis,ch.bfs.gebaeude_wohnungs_register,KML||https://tinyurl.com/yy7ya4g9/VS/6199_bdg_erw.kml</t>
  </si>
  <si>
    <t>Mobilhome Mazot 13</t>
  </si>
  <si>
    <t>4813(2435)</t>
  </si>
  <si>
    <t>4813</t>
  </si>
  <si>
    <t>Rue Pré du Pont</t>
  </si>
  <si>
    <t>38.1</t>
  </si>
  <si>
    <t>Atelier</t>
  </si>
  <si>
    <t>CH935276303947</t>
  </si>
  <si>
    <t>3863</t>
  </si>
  <si>
    <t>2562694.654 1124319.697</t>
  </si>
  <si>
    <t>https://map.geo.admin.ch/?zoom=13&amp;E=2562694.654&amp;N=1124319.697&amp;layers=ch.kantone.cadastralwebmap-farbe,ch.swisstopo.amtliches-strassenverzeichnis,ch.bfs.gebaeude_wohnungs_register,KML||https://tinyurl.com/yy7ya4g9/VS/6152_bdg_erw.kml</t>
  </si>
  <si>
    <t>2562694.250 1124320.625</t>
  </si>
  <si>
    <t>https://map.geo.admin.ch/?zoom=13&amp;E=2562694.25&amp;N=1124320.625&amp;layers=ch.kantone.cadastralwebmap-farbe,ch.swisstopo.amtliches-strassenverzeichnis,ch.bfs.gebaeude_wohnungs_register,KML||https://tinyurl.com/yy7ya4g9/VS/6152_bdg_erw.kml</t>
  </si>
  <si>
    <t>2635887.375 1123050.486</t>
  </si>
  <si>
    <t>2635001.403 1124762.176</t>
  </si>
  <si>
    <t>62: 2 bâtiments du RegBL (191997765, 192002903) à l'intérieur du même polygone de la MO</t>
  </si>
  <si>
    <t>CH843052671841</t>
  </si>
  <si>
    <t>6525</t>
  </si>
  <si>
    <t>537</t>
  </si>
  <si>
    <t>2599535.244 1115924.923</t>
  </si>
  <si>
    <t>https://map.geo.admin.ch/?zoom=13&amp;E=2599535.244&amp;N=1115924.923&amp;layers=ch.kantone.cadastralwebmap-farbe,ch.swisstopo.amtliches-strassenverzeichnis,ch.bfs.gebaeude_wohnungs_register,KML||https://tinyurl.com/yy7ya4g9/VS/6090_bdg_erw.kml</t>
  </si>
  <si>
    <t>2599433.170 1119933.885</t>
  </si>
  <si>
    <t>https://map.geo.admin.ch/?zoom=13&amp;E=2599433.17&amp;N=1119933.885&amp;layers=ch.kantone.cadastralwebmap-farbe,ch.swisstopo.amtliches-strassenverzeichnis,ch.bfs.gebaeude_wohnungs_register,KML||https://tinyurl.com/yy7ya4g9/VS/6090_bdg_erw.kml</t>
  </si>
  <si>
    <t>2599280.441 1119323.340</t>
  </si>
  <si>
    <t>https://map.geo.admin.ch/?zoom=13&amp;E=2599280.441&amp;N=1119323.34&amp;layers=ch.kantone.cadastralwebmap-farbe,ch.swisstopo.amtliches-strassenverzeichnis,ch.bfs.gebaeude_wohnungs_register,KML||https://tinyurl.com/yy7ya4g9/VS/6090_bdg_erw.kml</t>
  </si>
  <si>
    <t>2599063.381 1119781.038</t>
  </si>
  <si>
    <t>https://map.geo.admin.ch/?zoom=13&amp;E=2599063.381&amp;N=1119781.038&amp;layers=ch.kantone.cadastralwebmap-farbe,ch.swisstopo.amtliches-strassenverzeichnis,ch.bfs.gebaeude_wohnungs_register,KML||https://tinyurl.com/yy7ya4g9/VS/6090_bdg_erw.kml</t>
  </si>
  <si>
    <t>2600430.281 1116255.120</t>
  </si>
  <si>
    <t>https://map.geo.admin.ch/?zoom=13&amp;E=2600430.281&amp;N=1116255.12&amp;layers=ch.kantone.cadastralwebmap-farbe,ch.swisstopo.amtliches-strassenverzeichnis,ch.bfs.gebaeude_wohnungs_register,KML||https://tinyurl.com/yy7ya4g9/VS/6090_bdg_erw.kml</t>
  </si>
  <si>
    <t>2599533.000 1115919.838</t>
  </si>
  <si>
    <t>https://map.geo.admin.ch/?zoom=13&amp;E=2599533&amp;N=1115919.838&amp;layers=ch.kantone.cadastralwebmap-farbe,ch.swisstopo.amtliches-strassenverzeichnis,ch.bfs.gebaeude_wohnungs_register,KML||https://tinyurl.com/yy7ya4g9/VS/6090_bdg_erw.kml</t>
  </si>
  <si>
    <t>2599509.989 1117723.285</t>
  </si>
  <si>
    <t>https://map.geo.admin.ch/?zoom=13&amp;E=2599509.989&amp;N=1117723.285&amp;layers=ch.kantone.cadastralwebmap-farbe,ch.swisstopo.amtliches-strassenverzeichnis,ch.bfs.gebaeude_wohnungs_register,KML||https://tinyurl.com/yy7ya4g9/VS/6090_bdg_erw.kml</t>
  </si>
  <si>
    <t>2599231.810 1119683.475</t>
  </si>
  <si>
    <t>https://map.geo.admin.ch/?zoom=13&amp;E=2599231.81&amp;N=1119683.475&amp;layers=ch.kantone.cadastralwebmap-farbe,ch.swisstopo.amtliches-strassenverzeichnis,ch.bfs.gebaeude_wohnungs_register,KML||https://tinyurl.com/yy7ya4g9/VS/6090_bdg_erw.kml</t>
  </si>
  <si>
    <t>2599066.710 1119778.972</t>
  </si>
  <si>
    <t>https://map.geo.admin.ch/?zoom=13&amp;E=2599066.71&amp;N=1119778.972&amp;layers=ch.kantone.cadastralwebmap-farbe,ch.swisstopo.amtliches-strassenverzeichnis,ch.bfs.gebaeude_wohnungs_register,KML||https://tinyurl.com/yy7ya4g9/VS/6090_bdg_erw.kml</t>
  </si>
  <si>
    <t>2600430.121 1116253.764</t>
  </si>
  <si>
    <t>https://map.geo.admin.ch/?zoom=13&amp;E=2600430.121&amp;N=1116253.764&amp;layers=ch.kantone.cadastralwebmap-farbe,ch.swisstopo.amtliches-strassenverzeichnis,ch.bfs.gebaeude_wohnungs_register,KML||https://tinyurl.com/yy7ya4g9/VS/6090_bdg_erw.kml</t>
  </si>
  <si>
    <t>2632690.000 1123611.000</t>
  </si>
  <si>
    <t>https://map.geo.admin.ch/?zoom=13&amp;E=2632690&amp;N=1123611&amp;layers=ch.kantone.cadastralwebmap-farbe,ch.swisstopo.amtliches-strassenverzeichnis,ch.bfs.gebaeude_wohnungs_register,KML||https://tinyurl.com/yy7ya4g9/VS/6299_bdg_erw.kml</t>
  </si>
  <si>
    <t>2632622.000 1123997.000</t>
  </si>
  <si>
    <t>https://map.geo.admin.ch/?zoom=13&amp;E=2632622&amp;N=1123997&amp;layers=ch.kantone.cadastralwebmap-farbe,ch.swisstopo.amtliches-strassenverzeichnis,ch.bfs.gebaeude_wohnungs_register,KML||https://tinyurl.com/yy7ya4g9/VS/6299_bdg_erw.kml</t>
  </si>
  <si>
    <t>2632619.666 1123999.500</t>
  </si>
  <si>
    <t>https://map.geo.admin.ch/?zoom=13&amp;E=2632619.666&amp;N=1123999.5&amp;layers=ch.kantone.cadastralwebmap-farbe,ch.swisstopo.amtliches-strassenverzeichnis,ch.bfs.gebaeude_wohnungs_register,KML||https://tinyurl.com/yy7ya4g9/VS/6299_bdg_erw.kml</t>
  </si>
  <si>
    <t>2632691.083 1123613.083</t>
  </si>
  <si>
    <t>https://map.geo.admin.ch/?zoom=13&amp;E=2632691.083&amp;N=1123613.083&amp;layers=ch.kantone.cadastralwebmap-farbe,ch.swisstopo.amtliches-strassenverzeichnis,ch.bfs.gebaeude_wohnungs_register,KML||https://tinyurl.com/yy7ya4g9/VS/6299_bdg_erw.kml</t>
  </si>
  <si>
    <t>2599149.795 1119492.312</t>
  </si>
  <si>
    <t>2606142.581 1116594.113</t>
  </si>
  <si>
    <t>2604712.771 1116076.680</t>
  </si>
  <si>
    <t>2599949.589 1119838.486</t>
  </si>
  <si>
    <t>62: 2 bâtiments du RegBL (910658, 191952051) à l'intérieur du même polygone de la MO</t>
  </si>
  <si>
    <t>41: Status 'im Bau' n'est pas cohérente avec le topic Couverture du sol de la MO&lt;/br&gt;62: 2 bâtiments du RegBL (191646217, 502344564) à l'intérieur du même polygone de la MO</t>
  </si>
  <si>
    <t>62: 2 bâtiments du RegBL (191817844, 502344766) à l'intérieur du même polygone de la MO</t>
  </si>
  <si>
    <t>62: 2 bâtiments du RegBL (191979608, 502344408) à l'intérieur du même polygone de la MO</t>
  </si>
  <si>
    <t>62: 2 bâtiments du RegBL (191844343, 502344521) à l'intérieur du même polygone de la MO</t>
  </si>
  <si>
    <t>62: 2 bâtiments du RegBL (191646217, 502344564) à l'intérieur du même polygone de la MO</t>
  </si>
  <si>
    <t>62: 2 bâtiments du RegBL (959867, 192003907) à l'intérieur du même polygone de la MO</t>
  </si>
  <si>
    <t>62: 2 bâtiments du RegBL (959931, 192003904) à l'intérieur du même polygone de la MO</t>
  </si>
  <si>
    <t>61: 2 polygones de la MO ont le même EGID du RegBL&lt;/br&gt;62: 2 bâtiments du RegBL (190154133, 190180975) à l'intérieur du même polygone de la MO</t>
  </si>
  <si>
    <t>2634829.000 1129548.000</t>
  </si>
  <si>
    <t>https://map.geo.admin.ch/?zoom=13&amp;E=2634829&amp;N=1129548&amp;layers=ch.kantone.cadastralwebmap-farbe,ch.swisstopo.amtliches-strassenverzeichnis,ch.bfs.gebaeude_wohnungs_register,KML||https://tinyurl.com/yy7ya4g9/VS/6004_bdg_erw.kml</t>
  </si>
  <si>
    <t>Only in GWR, with coordinates</t>
  </si>
  <si>
    <t>2633677.755 1128491.769</t>
  </si>
  <si>
    <t>https://map.geo.admin.ch/?zoom=13&amp;E=2633677.755&amp;N=1128491.769&amp;layers=ch.kantone.cadastralwebmap-farbe,ch.swisstopo.amtliches-strassenverzeichnis,ch.bfs.gebaeude_wohnungs_register,KML||https://tinyurl.com/yy7ya4g9/VS/6004_bdg_erw.kml</t>
  </si>
  <si>
    <t>2635240.000 1129055.000</t>
  </si>
  <si>
    <t>https://map.geo.admin.ch/?zoom=13&amp;E=2635240&amp;N=1129055&amp;layers=ch.kantone.cadastralwebmap-farbe,ch.swisstopo.amtliches-strassenverzeichnis,ch.bfs.gebaeude_wohnungs_register,KML||https://tinyurl.com/yy7ya4g9/VS/6004_bdg_erw.kml</t>
  </si>
  <si>
    <t>2635568.000 1129495.000</t>
  </si>
  <si>
    <t>https://map.geo.admin.ch/?zoom=13&amp;E=2635568&amp;N=1129495&amp;layers=ch.kantone.cadastralwebmap-farbe,ch.swisstopo.amtliches-strassenverzeichnis,ch.bfs.gebaeude_wohnungs_register,KML||https://tinyurl.com/yy7ya4g9/VS/6004_bdg_erw.kml</t>
  </si>
  <si>
    <t>2634247.000 1128595.000</t>
  </si>
  <si>
    <t>https://map.geo.admin.ch/?zoom=13&amp;E=2634247&amp;N=1128595&amp;layers=ch.kantone.cadastralwebmap-farbe,ch.swisstopo.amtliches-strassenverzeichnis,ch.bfs.gebaeude_wohnungs_register,KML||https://tinyurl.com/yy7ya4g9/VS/6004_bdg_erw.kml</t>
  </si>
  <si>
    <t>2633983.000 1128932.000</t>
  </si>
  <si>
    <t>https://map.geo.admin.ch/?zoom=13&amp;E=2633983&amp;N=1128932&amp;layers=ch.kantone.cadastralwebmap-farbe,ch.swisstopo.amtliches-strassenverzeichnis,ch.bfs.gebaeude_wohnungs_register,KML||https://tinyurl.com/yy7ya4g9/VS/6004_bdg_erw.kml</t>
  </si>
  <si>
    <t>2647696.000 1128806.000</t>
  </si>
  <si>
    <t>https://map.geo.admin.ch/?zoom=13&amp;E=2647696&amp;N=1128806&amp;layers=ch.kantone.cadastralwebmap-farbe,ch.swisstopo.amtliches-strassenverzeichnis,ch.bfs.gebaeude_wohnungs_register,KML||https://tinyurl.com/yy7ya4g9/VS/6010_bdg_erw.kml</t>
  </si>
  <si>
    <t>2647411.000 1128717.000</t>
  </si>
  <si>
    <t>https://map.geo.admin.ch/?zoom=13&amp;E=2647411&amp;N=1128717&amp;layers=ch.kantone.cadastralwebmap-farbe,ch.swisstopo.amtliches-strassenverzeichnis,ch.bfs.gebaeude_wohnungs_register,KML||https://tinyurl.com/yy7ya4g9/VS/6010_bdg_erw.kml</t>
  </si>
  <si>
    <t>2647357.000 1128773.000</t>
  </si>
  <si>
    <t>https://map.geo.admin.ch/?zoom=13&amp;E=2647357&amp;N=1128773&amp;layers=ch.kantone.cadastralwebmap-farbe,ch.swisstopo.amtliches-strassenverzeichnis,ch.bfs.gebaeude_wohnungs_register,KML||https://tinyurl.com/yy7ya4g9/VS/6010_bdg_erw.kml</t>
  </si>
  <si>
    <t>2647348.000 1128729.000</t>
  </si>
  <si>
    <t>https://map.geo.admin.ch/?zoom=13&amp;E=2647348&amp;N=1128729&amp;layers=ch.kantone.cadastralwebmap-farbe,ch.swisstopo.amtliches-strassenverzeichnis,ch.bfs.gebaeude_wohnungs_register,KML||https://tinyurl.com/yy7ya4g9/VS/6010_bdg_erw.kml</t>
  </si>
  <si>
    <t>2648477.000 1128371.000</t>
  </si>
  <si>
    <t>https://map.geo.admin.ch/?zoom=13&amp;E=2648477&amp;N=1128371&amp;layers=ch.kantone.cadastralwebmap-farbe,ch.swisstopo.amtliches-strassenverzeichnis,ch.bfs.gebaeude_wohnungs_register,KML||https://tinyurl.com/yy7ya4g9/VS/6010_bdg_erw.kml</t>
  </si>
  <si>
    <t>2648495.000 1128388.000</t>
  </si>
  <si>
    <t>https://map.geo.admin.ch/?zoom=13&amp;E=2648495&amp;N=1128388&amp;layers=ch.kantone.cadastralwebmap-farbe,ch.swisstopo.amtliches-strassenverzeichnis,ch.bfs.gebaeude_wohnungs_register,KML||https://tinyurl.com/yy7ya4g9/VS/6010_bdg_erw.kml</t>
  </si>
  <si>
    <t>2648505.000 1128372.000</t>
  </si>
  <si>
    <t>https://map.geo.admin.ch/?zoom=13&amp;E=2648505&amp;N=1128372&amp;layers=ch.kantone.cadastralwebmap-farbe,ch.swisstopo.amtliches-strassenverzeichnis,ch.bfs.gebaeude_wohnungs_register,KML||https://tinyurl.com/yy7ya4g9/VS/6010_bdg_erw.kml</t>
  </si>
  <si>
    <t>2648504.000 1128382.000</t>
  </si>
  <si>
    <t>https://map.geo.admin.ch/?zoom=13&amp;E=2648504&amp;N=1128382&amp;layers=ch.kantone.cadastralwebmap-farbe,ch.swisstopo.amtliches-strassenverzeichnis,ch.bfs.gebaeude_wohnungs_register,KML||https://tinyurl.com/yy7ya4g9/VS/6010_bdg_erw.kml</t>
  </si>
  <si>
    <t>2648508.000 1128394.000</t>
  </si>
  <si>
    <t>https://map.geo.admin.ch/?zoom=13&amp;E=2648508&amp;N=1128394&amp;layers=ch.kantone.cadastralwebmap-farbe,ch.swisstopo.amtliches-strassenverzeichnis,ch.bfs.gebaeude_wohnungs_register,KML||https://tinyurl.com/yy7ya4g9/VS/6010_bdg_erw.kml</t>
  </si>
  <si>
    <t>2648525.000 1128410.000</t>
  </si>
  <si>
    <t>https://map.geo.admin.ch/?zoom=13&amp;E=2648525&amp;N=1128410&amp;layers=ch.kantone.cadastralwebmap-farbe,ch.swisstopo.amtliches-strassenverzeichnis,ch.bfs.gebaeude_wohnungs_register,KML||https://tinyurl.com/yy7ya4g9/VS/6010_bdg_erw.kml</t>
  </si>
  <si>
    <t>2648535.000 1128382.000</t>
  </si>
  <si>
    <t>https://map.geo.admin.ch/?zoom=13&amp;E=2648535&amp;N=1128382&amp;layers=ch.kantone.cadastralwebmap-farbe,ch.swisstopo.amtliches-strassenverzeichnis,ch.bfs.gebaeude_wohnungs_register,KML||https://tinyurl.com/yy7ya4g9/VS/6010_bdg_erw.kml</t>
  </si>
  <si>
    <t>2648535.000 1128386.000</t>
  </si>
  <si>
    <t>https://map.geo.admin.ch/?zoom=13&amp;E=2648535&amp;N=1128386&amp;layers=ch.kantone.cadastralwebmap-farbe,ch.swisstopo.amtliches-strassenverzeichnis,ch.bfs.gebaeude_wohnungs_register,KML||https://tinyurl.com/yy7ya4g9/VS/6010_bdg_erw.kml</t>
  </si>
  <si>
    <t>2648533.000 1128398.000</t>
  </si>
  <si>
    <t>https://map.geo.admin.ch/?zoom=13&amp;E=2648533&amp;N=1128398&amp;layers=ch.kantone.cadastralwebmap-farbe,ch.swisstopo.amtliches-strassenverzeichnis,ch.bfs.gebaeude_wohnungs_register,KML||https://tinyurl.com/yy7ya4g9/VS/6010_bdg_erw.kml</t>
  </si>
  <si>
    <t>2648534.000 1128415.000</t>
  </si>
  <si>
    <t>https://map.geo.admin.ch/?zoom=13&amp;E=2648534&amp;N=1128415&amp;layers=ch.kantone.cadastralwebmap-farbe,ch.swisstopo.amtliches-strassenverzeichnis,ch.bfs.gebaeude_wohnungs_register,KML||https://tinyurl.com/yy7ya4g9/VS/6010_bdg_erw.kml</t>
  </si>
  <si>
    <t>2648547.000 1128420.000</t>
  </si>
  <si>
    <t>https://map.geo.admin.ch/?zoom=13&amp;E=2648547&amp;N=1128420&amp;layers=ch.kantone.cadastralwebmap-farbe,ch.swisstopo.amtliches-strassenverzeichnis,ch.bfs.gebaeude_wohnungs_register,KML||https://tinyurl.com/yy7ya4g9/VS/6010_bdg_erw.kml</t>
  </si>
  <si>
    <t>2648557.000 1128435.000</t>
  </si>
  <si>
    <t>https://map.geo.admin.ch/?zoom=13&amp;E=2648557&amp;N=1128435&amp;layers=ch.kantone.cadastralwebmap-farbe,ch.swisstopo.amtliches-strassenverzeichnis,ch.bfs.gebaeude_wohnungs_register,KML||https://tinyurl.com/yy7ya4g9/VS/6010_bdg_erw.kml</t>
  </si>
  <si>
    <t>2648561.000 1128450.000</t>
  </si>
  <si>
    <t>https://map.geo.admin.ch/?zoom=13&amp;E=2648561&amp;N=1128450&amp;layers=ch.kantone.cadastralwebmap-farbe,ch.swisstopo.amtliches-strassenverzeichnis,ch.bfs.gebaeude_wohnungs_register,KML||https://tinyurl.com/yy7ya4g9/VS/6010_bdg_erw.kml</t>
  </si>
  <si>
    <t>2648559.000 1128417.000</t>
  </si>
  <si>
    <t>https://map.geo.admin.ch/?zoom=13&amp;E=2648559&amp;N=1128417&amp;layers=ch.kantone.cadastralwebmap-farbe,ch.swisstopo.amtliches-strassenverzeichnis,ch.bfs.gebaeude_wohnungs_register,KML||https://tinyurl.com/yy7ya4g9/VS/6010_bdg_erw.kml</t>
  </si>
  <si>
    <t>2648555.000 1128404.000</t>
  </si>
  <si>
    <t>https://map.geo.admin.ch/?zoom=13&amp;E=2648555&amp;N=1128404&amp;layers=ch.kantone.cadastralwebmap-farbe,ch.swisstopo.amtliches-strassenverzeichnis,ch.bfs.gebaeude_wohnungs_register,KML||https://tinyurl.com/yy7ya4g9/VS/6010_bdg_erw.kml</t>
  </si>
  <si>
    <t>2648548.000 1128395.000</t>
  </si>
  <si>
    <t>https://map.geo.admin.ch/?zoom=13&amp;E=2648548&amp;N=1128395&amp;layers=ch.kantone.cadastralwebmap-farbe,ch.swisstopo.amtliches-strassenverzeichnis,ch.bfs.gebaeude_wohnungs_register,KML||https://tinyurl.com/yy7ya4g9/VS/6010_bdg_erw.kml</t>
  </si>
  <si>
    <t>2645190.000 1130967.000</t>
  </si>
  <si>
    <t>https://map.geo.admin.ch/?zoom=13&amp;E=2645190&amp;N=1130967&amp;layers=ch.kantone.cadastralwebmap-farbe,ch.swisstopo.amtliches-strassenverzeichnis,ch.bfs.gebaeude_wohnungs_register,KML||https://tinyurl.com/yy7ya4g9/VS/6010_bdg_erw.kml</t>
  </si>
  <si>
    <t>Obsolete in GWR</t>
  </si>
  <si>
    <t>2643398.000 1129940.000</t>
  </si>
  <si>
    <t>https://map.geo.admin.ch/?zoom=13&amp;E=2643398&amp;N=1129940&amp;layers=ch.kantone.cadastralwebmap-farbe,ch.swisstopo.amtliches-strassenverzeichnis,ch.bfs.gebaeude_wohnungs_register,KML||https://tinyurl.com/yy7ya4g9/VS/6010_bdg_erw.kml</t>
  </si>
  <si>
    <t>2644993.000 1131133.000</t>
  </si>
  <si>
    <t>https://map.geo.admin.ch/?zoom=13&amp;E=2644993&amp;N=1131133&amp;layers=ch.kantone.cadastralwebmap-farbe,ch.swisstopo.amtliches-strassenverzeichnis,ch.bfs.gebaeude_wohnungs_register,KML||https://tinyurl.com/yy7ya4g9/VS/6010_bdg_erw.kml</t>
  </si>
  <si>
    <t>2644924.000 1130717.000</t>
  </si>
  <si>
    <t>https://map.geo.admin.ch/?zoom=13&amp;E=2644924&amp;N=1130717&amp;layers=ch.kantone.cadastralwebmap-farbe,ch.swisstopo.amtliches-strassenverzeichnis,ch.bfs.gebaeude_wohnungs_register,KML||https://tinyurl.com/yy7ya4g9/VS/6010_bdg_erw.kml</t>
  </si>
  <si>
    <t>2644636.000 1130720.000</t>
  </si>
  <si>
    <t>https://map.geo.admin.ch/?zoom=13&amp;E=2644636&amp;N=1130720&amp;layers=ch.kantone.cadastralwebmap-farbe,ch.swisstopo.amtliches-strassenverzeichnis,ch.bfs.gebaeude_wohnungs_register,KML||https://tinyurl.com/yy7ya4g9/VS/6010_bdg_erw.kml</t>
  </si>
  <si>
    <t>2644747.000 1130634.000</t>
  </si>
  <si>
    <t>https://map.geo.admin.ch/?zoom=13&amp;E=2644747&amp;N=1130634&amp;layers=ch.kantone.cadastralwebmap-farbe,ch.swisstopo.amtliches-strassenverzeichnis,ch.bfs.gebaeude_wohnungs_register,KML||https://tinyurl.com/yy7ya4g9/VS/6010_bdg_erw.kml</t>
  </si>
  <si>
    <t>2644982.000 1130634.000</t>
  </si>
  <si>
    <t>https://map.geo.admin.ch/?zoom=13&amp;E=2644982&amp;N=1130634&amp;layers=ch.kantone.cadastralwebmap-farbe,ch.swisstopo.amtliches-strassenverzeichnis,ch.bfs.gebaeude_wohnungs_register,KML||https://tinyurl.com/yy7ya4g9/VS/6010_bdg_erw.kml</t>
  </si>
  <si>
    <t>2644988.000 1130663.000</t>
  </si>
  <si>
    <t>https://map.geo.admin.ch/?zoom=13&amp;E=2644988&amp;N=1130663&amp;layers=ch.kantone.cadastralwebmap-farbe,ch.swisstopo.amtliches-strassenverzeichnis,ch.bfs.gebaeude_wohnungs_register,KML||https://tinyurl.com/yy7ya4g9/VS/6010_bdg_erw.kml</t>
  </si>
  <si>
    <t>2644641.000 1130743.000</t>
  </si>
  <si>
    <t>https://map.geo.admin.ch/?zoom=13&amp;E=2644641&amp;N=1130743&amp;layers=ch.kantone.cadastralwebmap-farbe,ch.swisstopo.amtliches-strassenverzeichnis,ch.bfs.gebaeude_wohnungs_register,KML||https://tinyurl.com/yy7ya4g9/VS/6010_bdg_erw.kml</t>
  </si>
  <si>
    <t>2644661.000 1130791.000</t>
  </si>
  <si>
    <t>https://map.geo.admin.ch/?zoom=13&amp;E=2644661&amp;N=1130791&amp;layers=ch.kantone.cadastralwebmap-farbe,ch.swisstopo.amtliches-strassenverzeichnis,ch.bfs.gebaeude_wohnungs_register,KML||https://tinyurl.com/yy7ya4g9/VS/6010_bdg_erw.kml</t>
  </si>
  <si>
    <t>2643392.666 1129935.124</t>
  </si>
  <si>
    <t>https://map.geo.admin.ch/?zoom=13&amp;E=2643392.666&amp;N=1129935.124&amp;layers=ch.kantone.cadastralwebmap-farbe,ch.swisstopo.amtliches-strassenverzeichnis,ch.bfs.gebaeude_wohnungs_register,KML||https://tinyurl.com/yy7ya4g9/VS/6010_bdg_erw.kml</t>
  </si>
  <si>
    <t>2644811.000 1130628.000</t>
  </si>
  <si>
    <t>https://map.geo.admin.ch/?zoom=13&amp;E=2644811&amp;N=1130628&amp;layers=ch.kantone.cadastralwebmap-farbe,ch.swisstopo.amtliches-strassenverzeichnis,ch.bfs.gebaeude_wohnungs_register,KML||https://tinyurl.com/yy7ya4g9/VS/6010_bdg_erw.kml</t>
  </si>
  <si>
    <t>2645049.333 1131112.458</t>
  </si>
  <si>
    <t>https://map.geo.admin.ch/?zoom=13&amp;E=2645049.333&amp;N=1131112.458&amp;layers=ch.kantone.cadastralwebmap-farbe,ch.swisstopo.amtliches-strassenverzeichnis,ch.bfs.gebaeude_wohnungs_register,KML||https://tinyurl.com/yy7ya4g9/VS/6010_bdg_erw.kml</t>
  </si>
  <si>
    <t>2644649.906 1130765.881</t>
  </si>
  <si>
    <t>https://map.geo.admin.ch/?zoom=13&amp;E=2644649.906&amp;N=1130765.881&amp;layers=ch.kantone.cadastralwebmap-farbe,ch.swisstopo.amtliches-strassenverzeichnis,ch.bfs.gebaeude_wohnungs_register,KML||https://tinyurl.com/yy7ya4g9/VS/6010_bdg_erw.kml</t>
  </si>
  <si>
    <t>2644609.666 1130663.791</t>
  </si>
  <si>
    <t>https://map.geo.admin.ch/?zoom=13&amp;E=2644609.666&amp;N=1130663.791&amp;layers=ch.kantone.cadastralwebmap-farbe,ch.swisstopo.amtliches-strassenverzeichnis,ch.bfs.gebaeude_wohnungs_register,KML||https://tinyurl.com/yy7ya4g9/VS/6010_bdg_erw.kml</t>
  </si>
  <si>
    <t>2644716.500 1130746.124</t>
  </si>
  <si>
    <t>https://map.geo.admin.ch/?zoom=13&amp;E=2644716.5&amp;N=1130746.124&amp;layers=ch.kantone.cadastralwebmap-farbe,ch.swisstopo.amtliches-strassenverzeichnis,ch.bfs.gebaeude_wohnungs_register,KML||https://tinyurl.com/yy7ya4g9/VS/6010_bdg_erw.kml</t>
  </si>
  <si>
    <t>2644841.000 1130626.458</t>
  </si>
  <si>
    <t>https://map.geo.admin.ch/?zoom=13&amp;E=2644841&amp;N=1130626.458&amp;layers=ch.kantone.cadastralwebmap-farbe,ch.swisstopo.amtliches-strassenverzeichnis,ch.bfs.gebaeude_wohnungs_register,KML||https://tinyurl.com/yy7ya4g9/VS/6010_bdg_erw.kml</t>
  </si>
  <si>
    <t>2650331.000 1141963.000</t>
  </si>
  <si>
    <t>https://map.geo.admin.ch/?zoom=13&amp;E=2650331&amp;N=1141963&amp;layers=ch.kantone.cadastralwebmap-farbe,ch.swisstopo.amtliches-strassenverzeichnis,ch.bfs.gebaeude_wohnungs_register,KML||https://tinyurl.com/yy7ya4g9/VS/6057_bdg_erw.kml</t>
  </si>
  <si>
    <t>2651638.000 1140736.000</t>
  </si>
  <si>
    <t>https://map.geo.admin.ch/?zoom=13&amp;E=2651638&amp;N=1140736&amp;layers=ch.kantone.cadastralwebmap-farbe,ch.swisstopo.amtliches-strassenverzeichnis,ch.bfs.gebaeude_wohnungs_register,KML||https://tinyurl.com/yy7ya4g9/VS/6057_bdg_erw.kml</t>
  </si>
  <si>
    <t>2652173.874 1140439.631</t>
  </si>
  <si>
    <t>https://map.geo.admin.ch/?zoom=13&amp;E=2652173.874&amp;N=1140439.631&amp;layers=ch.kantone.cadastralwebmap-farbe,ch.swisstopo.amtliches-strassenverzeichnis,ch.bfs.gebaeude_wohnungs_register,KML||https://tinyurl.com/yy7ya4g9/VS/6057_bdg_erw.kml</t>
  </si>
  <si>
    <t>2653577.000 1138893.000</t>
  </si>
  <si>
    <t>https://map.geo.admin.ch/?zoom=13&amp;E=2653577&amp;N=1138893&amp;layers=ch.kantone.cadastralwebmap-farbe,ch.swisstopo.amtliches-strassenverzeichnis,ch.bfs.gebaeude_wohnungs_register,KML||https://tinyurl.com/yy7ya4g9/VS/6057_bdg_erw.kml</t>
  </si>
  <si>
    <t>2653848.000 1139277.000</t>
  </si>
  <si>
    <t>https://map.geo.admin.ch/?zoom=13&amp;E=2653848&amp;N=1139277&amp;layers=ch.kantone.cadastralwebmap-farbe,ch.swisstopo.amtliches-strassenverzeichnis,ch.bfs.gebaeude_wohnungs_register,KML||https://tinyurl.com/yy7ya4g9/VS/6057_bdg_erw.kml</t>
  </si>
  <si>
    <t>2653506.374 1139228.613</t>
  </si>
  <si>
    <t>https://map.geo.admin.ch/?zoom=13&amp;E=2653506.374&amp;N=1139228.613&amp;layers=ch.kantone.cadastralwebmap-farbe,ch.swisstopo.amtliches-strassenverzeichnis,ch.bfs.gebaeude_wohnungs_register,KML||https://tinyurl.com/yy7ya4g9/VS/6057_bdg_erw.kml</t>
  </si>
  <si>
    <t>2653467.212 1139164.943</t>
  </si>
  <si>
    <t>https://map.geo.admin.ch/?zoom=13&amp;E=2653467.212&amp;N=1139164.943&amp;layers=ch.kantone.cadastralwebmap-farbe,ch.swisstopo.amtliches-strassenverzeichnis,ch.bfs.gebaeude_wohnungs_register,KML||https://tinyurl.com/yy7ya4g9/VS/6057_bdg_erw.kml</t>
  </si>
  <si>
    <t>2653474.073 1139162.954</t>
  </si>
  <si>
    <t>https://map.geo.admin.ch/?zoom=13&amp;E=2653474.073&amp;N=1139162.954&amp;layers=ch.kantone.cadastralwebmap-farbe,ch.swisstopo.amtliches-strassenverzeichnis,ch.bfs.gebaeude_wohnungs_register,KML||https://tinyurl.com/yy7ya4g9/VS/6057_bdg_erw.kml</t>
  </si>
  <si>
    <t>2653552.393 1139791.404</t>
  </si>
  <si>
    <t>https://map.geo.admin.ch/?zoom=13&amp;E=2653552.393&amp;N=1139791.404&amp;layers=ch.kantone.cadastralwebmap-farbe,ch.swisstopo.amtliches-strassenverzeichnis,ch.bfs.gebaeude_wohnungs_register,KML||https://tinyurl.com/yy7ya4g9/VS/6057_bdg_erw.kml</t>
  </si>
  <si>
    <t>2653531.000 1144641.000</t>
  </si>
  <si>
    <t>https://map.geo.admin.ch/?zoom=13&amp;E=2653531&amp;N=1144641&amp;layers=ch.kantone.cadastralwebmap-farbe,ch.swisstopo.amtliches-strassenverzeichnis,ch.bfs.gebaeude_wohnungs_register,KML||https://tinyurl.com/yy7ya4g9/VS/6058_bdg_erw.kml</t>
  </si>
  <si>
    <t>2650983.000 1143441.000</t>
  </si>
  <si>
    <t>https://map.geo.admin.ch/?zoom=13&amp;E=2650983&amp;N=1143441&amp;layers=ch.kantone.cadastralwebmap-farbe,ch.swisstopo.amtliches-strassenverzeichnis,ch.bfs.gebaeude_wohnungs_register,KML||https://tinyurl.com/yy7ya4g9/VS/6058_bdg_erw.kml</t>
  </si>
  <si>
    <t>2656347.000 1153011.000</t>
  </si>
  <si>
    <t>https://map.geo.admin.ch/?zoom=13&amp;E=2656347&amp;N=1153011&amp;layers=ch.kantone.cadastralwebmap-farbe,ch.swisstopo.amtliches-strassenverzeichnis,ch.bfs.gebaeude_wohnungs_register,KML||https://tinyurl.com/yy7ya4g9/VS/6058_bdg_erw.kml</t>
  </si>
  <si>
    <t>2651857.000 1152520.000</t>
  </si>
  <si>
    <t>https://map.geo.admin.ch/?zoom=13&amp;E=2651857&amp;N=1152520&amp;layers=ch.kantone.cadastralwebmap-farbe,ch.swisstopo.amtliches-strassenverzeichnis,ch.bfs.gebaeude_wohnungs_register,KML||https://tinyurl.com/yy7ya4g9/VS/6058_bdg_erw.kml</t>
  </si>
  <si>
    <t>2647176.000 1150087.000</t>
  </si>
  <si>
    <t>https://map.geo.admin.ch/?zoom=13&amp;E=2647176&amp;N=1150087&amp;layers=ch.kantone.cadastralwebmap-farbe,ch.swisstopo.amtliches-strassenverzeichnis,ch.bfs.gebaeude_wohnungs_register,KML||https://tinyurl.com/yy7ya4g9/VS/6058_bdg_erw.kml</t>
  </si>
  <si>
    <t>2643485.000 1156100.000</t>
  </si>
  <si>
    <t>https://map.geo.admin.ch/?zoom=13&amp;E=2643485&amp;N=1156100&amp;layers=ch.kantone.cadastralwebmap-farbe,ch.swisstopo.amtliches-strassenverzeichnis,ch.bfs.gebaeude_wohnungs_register,KML||https://tinyurl.com/yy7ya4g9/VS/6058_bdg_erw.kml</t>
  </si>
  <si>
    <t>2641704.000 1155236.000</t>
  </si>
  <si>
    <t>https://map.geo.admin.ch/?zoom=13&amp;E=2641704&amp;N=1155236&amp;layers=ch.kantone.cadastralwebmap-farbe,ch.swisstopo.amtliches-strassenverzeichnis,ch.bfs.gebaeude_wohnungs_register,KML||https://tinyurl.com/yy7ya4g9/VS/6058_bdg_erw.kml</t>
  </si>
  <si>
    <t>2641797.000 1155211.000</t>
  </si>
  <si>
    <t>https://map.geo.admin.ch/?zoom=13&amp;E=2641797&amp;N=1155211&amp;layers=ch.kantone.cadastralwebmap-farbe,ch.swisstopo.amtliches-strassenverzeichnis,ch.bfs.gebaeude_wohnungs_register,KML||https://tinyurl.com/yy7ya4g9/VS/6058_bdg_erw.kml</t>
  </si>
  <si>
    <t>2654065.000 1141977.000</t>
  </si>
  <si>
    <t>https://map.geo.admin.ch/?zoom=13&amp;E=2654065&amp;N=1141977&amp;layers=ch.kantone.cadastralwebmap-farbe,ch.swisstopo.amtliches-strassenverzeichnis,ch.bfs.gebaeude_wohnungs_register,KML||https://tinyurl.com/yy7ya4g9/VS/6058_bdg_erw.kml</t>
  </si>
  <si>
    <t>2654120.000 1141765.000</t>
  </si>
  <si>
    <t>https://map.geo.admin.ch/?zoom=13&amp;E=2654120&amp;N=1141765&amp;layers=ch.kantone.cadastralwebmap-farbe,ch.swisstopo.amtliches-strassenverzeichnis,ch.bfs.gebaeude_wohnungs_register,KML||https://tinyurl.com/yy7ya4g9/VS/6058_bdg_erw.kml</t>
  </si>
  <si>
    <t>2654149.000 1141300.000</t>
  </si>
  <si>
    <t>https://map.geo.admin.ch/?zoom=13&amp;E=2654149&amp;N=1141300&amp;layers=ch.kantone.cadastralwebmap-farbe,ch.swisstopo.amtliches-strassenverzeichnis,ch.bfs.gebaeude_wohnungs_register,KML||https://tinyurl.com/yy7ya4g9/VS/6058_bdg_erw.kml</t>
  </si>
  <si>
    <t>2653947.500 1142065.625</t>
  </si>
  <si>
    <t>https://map.geo.admin.ch/?zoom=13&amp;E=2653947.5&amp;N=1142065.625&amp;layers=ch.kantone.cadastralwebmap-farbe,ch.swisstopo.amtliches-strassenverzeichnis,ch.bfs.gebaeude_wohnungs_register,KML||https://tinyurl.com/yy7ya4g9/VS/6058_bdg_erw.kml</t>
  </si>
  <si>
    <t>2654325.750 1141653.125</t>
  </si>
  <si>
    <t>https://map.geo.admin.ch/?zoom=13&amp;E=2654325.75&amp;N=1141653.125&amp;layers=ch.kantone.cadastralwebmap-farbe,ch.swisstopo.amtliches-strassenverzeichnis,ch.bfs.gebaeude_wohnungs_register,KML||https://tinyurl.com/yy7ya4g9/VS/6058_bdg_erw.kml</t>
  </si>
  <si>
    <t>2654441.750 1141711.625</t>
  </si>
  <si>
    <t>https://map.geo.admin.ch/?zoom=13&amp;E=2654441.75&amp;N=1141711.625&amp;layers=ch.kantone.cadastralwebmap-farbe,ch.swisstopo.amtliches-strassenverzeichnis,ch.bfs.gebaeude_wohnungs_register,KML||https://tinyurl.com/yy7ya4g9/VS/6058_bdg_erw.kml</t>
  </si>
  <si>
    <t>2654140.000 1141563.875</t>
  </si>
  <si>
    <t>https://map.geo.admin.ch/?zoom=13&amp;E=2654140&amp;N=1141563.875&amp;layers=ch.kantone.cadastralwebmap-farbe,ch.swisstopo.amtliches-strassenverzeichnis,ch.bfs.gebaeude_wohnungs_register,KML||https://tinyurl.com/yy7ya4g9/VS/6058_bdg_erw.kml</t>
  </si>
  <si>
    <t>2654358.750 1141682.625</t>
  </si>
  <si>
    <t>https://map.geo.admin.ch/?zoom=13&amp;E=2654358.75&amp;N=1141682.625&amp;layers=ch.kantone.cadastralwebmap-farbe,ch.swisstopo.amtliches-strassenverzeichnis,ch.bfs.gebaeude_wohnungs_register,KML||https://tinyurl.com/yy7ya4g9/VS/6058_bdg_erw.kml</t>
  </si>
  <si>
    <t>2654095.000 1141579.875</t>
  </si>
  <si>
    <t>https://map.geo.admin.ch/?zoom=13&amp;E=2654095&amp;N=1141579.875&amp;layers=ch.kantone.cadastralwebmap-farbe,ch.swisstopo.amtliches-strassenverzeichnis,ch.bfs.gebaeude_wohnungs_register,KML||https://tinyurl.com/yy7ya4g9/VS/6058_bdg_erw.kml</t>
  </si>
  <si>
    <t>2654024.066 1142155.150</t>
  </si>
  <si>
    <t>https://map.geo.admin.ch/?zoom=13&amp;E=2654024.066&amp;N=1142155.15&amp;layers=ch.kantone.cadastralwebmap-farbe,ch.swisstopo.amtliches-strassenverzeichnis,ch.bfs.gebaeude_wohnungs_register,KML||https://tinyurl.com/yy7ya4g9/VS/6058_bdg_erw.kml</t>
  </si>
  <si>
    <t>2650497.000 1139739.000</t>
  </si>
  <si>
    <t>https://map.geo.admin.ch/?zoom=13&amp;E=2650497&amp;N=1139739&amp;layers=ch.kantone.cadastralwebmap-farbe,ch.swisstopo.amtliches-strassenverzeichnis,ch.bfs.gebaeude_wohnungs_register,KML||https://tinyurl.com/yy7ya4g9/VS/6061_bdg_erw.kml</t>
  </si>
  <si>
    <t>2650767.886 1140039.578</t>
  </si>
  <si>
    <t>https://map.geo.admin.ch/?zoom=13&amp;E=2650767.886&amp;N=1140039.578&amp;layers=ch.kantone.cadastralwebmap-farbe,ch.swisstopo.amtliches-strassenverzeichnis,ch.bfs.gebaeude_wohnungs_register,KML||https://tinyurl.com/yy7ya4g9/VS/6061_bdg_erw.kml</t>
  </si>
  <si>
    <t>2650754.887 1140022.577</t>
  </si>
  <si>
    <t>https://map.geo.admin.ch/?zoom=13&amp;E=2650754.887&amp;N=1140022.577&amp;layers=ch.kantone.cadastralwebmap-farbe,ch.swisstopo.amtliches-strassenverzeichnis,ch.bfs.gebaeude_wohnungs_register,KML||https://tinyurl.com/yy7ya4g9/VS/6061_bdg_erw.kml</t>
  </si>
  <si>
    <t>2650742.887 1140006.577</t>
  </si>
  <si>
    <t>https://map.geo.admin.ch/?zoom=13&amp;E=2650742.887&amp;N=1140006.577&amp;layers=ch.kantone.cadastralwebmap-farbe,ch.swisstopo.amtliches-strassenverzeichnis,ch.bfs.gebaeude_wohnungs_register,KML||https://tinyurl.com/yy7ya4g9/VS/6061_bdg_erw.kml</t>
  </si>
  <si>
    <t>2650728.888 1139992.576</t>
  </si>
  <si>
    <t>https://map.geo.admin.ch/?zoom=13&amp;E=2650728.888&amp;N=1139992.576&amp;layers=ch.kantone.cadastralwebmap-farbe,ch.swisstopo.amtliches-strassenverzeichnis,ch.bfs.gebaeude_wohnungs_register,KML||https://tinyurl.com/yy7ya4g9/VS/6061_bdg_erw.kml</t>
  </si>
  <si>
    <t>2650714.888 1139978.575</t>
  </si>
  <si>
    <t>https://map.geo.admin.ch/?zoom=13&amp;E=2650714.888&amp;N=1139978.575&amp;layers=ch.kantone.cadastralwebmap-farbe,ch.swisstopo.amtliches-strassenverzeichnis,ch.bfs.gebaeude_wohnungs_register,KML||https://tinyurl.com/yy7ya4g9/VS/6061_bdg_erw.kml</t>
  </si>
  <si>
    <t>2650701.889 1139965.574</t>
  </si>
  <si>
    <t>https://map.geo.admin.ch/?zoom=13&amp;E=2650701.889&amp;N=1139965.574&amp;layers=ch.kantone.cadastralwebmap-farbe,ch.swisstopo.amtliches-strassenverzeichnis,ch.bfs.gebaeude_wohnungs_register,KML||https://tinyurl.com/yy7ya4g9/VS/6061_bdg_erw.kml</t>
  </si>
  <si>
    <t>2651565.249 1137709.717</t>
  </si>
  <si>
    <t>https://map.geo.admin.ch/?zoom=13&amp;E=2651565.249&amp;N=1137709.717&amp;layers=ch.kantone.cadastralwebmap-farbe,ch.swisstopo.amtliches-strassenverzeichnis,ch.bfs.gebaeude_wohnungs_register,KML||https://tinyurl.com/yy7ya4g9/VS/6061_bdg_erw.kml</t>
  </si>
  <si>
    <t>2670722.000 1154334.000</t>
  </si>
  <si>
    <t>https://map.geo.admin.ch/?zoom=13&amp;E=2670722&amp;N=1154334&amp;layers=ch.kantone.cadastralwebmap-farbe,ch.swisstopo.amtliches-strassenverzeichnis,ch.bfs.gebaeude_wohnungs_register,KML||https://tinyurl.com/yy7ya4g9/VS/6076_bdg_erw.kml</t>
  </si>
  <si>
    <t>2670711.000 1154349.000</t>
  </si>
  <si>
    <t>https://map.geo.admin.ch/?zoom=13&amp;E=2670711&amp;N=1154349&amp;layers=ch.kantone.cadastralwebmap-farbe,ch.swisstopo.amtliches-strassenverzeichnis,ch.bfs.gebaeude_wohnungs_register,KML||https://tinyurl.com/yy7ya4g9/VS/6076_bdg_erw.kml</t>
  </si>
  <si>
    <t>2670693.000 1154355.000</t>
  </si>
  <si>
    <t>https://map.geo.admin.ch/?zoom=13&amp;E=2670693&amp;N=1154355&amp;layers=ch.kantone.cadastralwebmap-farbe,ch.swisstopo.amtliches-strassenverzeichnis,ch.bfs.gebaeude_wohnungs_register,KML||https://tinyurl.com/yy7ya4g9/VS/6076_bdg_erw.kml</t>
  </si>
  <si>
    <t>2670295.000 1154574.000</t>
  </si>
  <si>
    <t>https://map.geo.admin.ch/?zoom=13&amp;E=2670295&amp;N=1154574&amp;layers=ch.kantone.cadastralwebmap-farbe,ch.swisstopo.amtliches-strassenverzeichnis,ch.bfs.gebaeude_wohnungs_register,KML||https://tinyurl.com/yy7ya4g9/VS/6076_bdg_erw.kml</t>
  </si>
  <si>
    <t>2672776.000 1147827.000</t>
  </si>
  <si>
    <t>https://map.geo.admin.ch/?zoom=13&amp;E=2672776&amp;N=1147827&amp;layers=ch.kantone.cadastralwebmap-farbe,ch.swisstopo.amtliches-strassenverzeichnis,ch.bfs.gebaeude_wohnungs_register,KML||https://tinyurl.com/yy7ya4g9/VS/6076_bdg_erw.kml</t>
  </si>
  <si>
    <t>2670335.000 1155236.000</t>
  </si>
  <si>
    <t>https://map.geo.admin.ch/?zoom=13&amp;E=2670335&amp;N=1155236&amp;layers=ch.kantone.cadastralwebmap-farbe,ch.swisstopo.amtliches-strassenverzeichnis,ch.bfs.gebaeude_wohnungs_register,KML||https://tinyurl.com/yy7ya4g9/VS/6076_bdg_erw.kml</t>
  </si>
  <si>
    <t>2670776.000 1154373.000</t>
  </si>
  <si>
    <t>https://map.geo.admin.ch/?zoom=13&amp;E=2670776&amp;N=1154373&amp;layers=ch.kantone.cadastralwebmap-farbe,ch.swisstopo.amtliches-strassenverzeichnis,ch.bfs.gebaeude_wohnungs_register,KML||https://tinyurl.com/yy7ya4g9/VS/6076_bdg_erw.kml</t>
  </si>
  <si>
    <t>2666377.000 1150812.000</t>
  </si>
  <si>
    <t>https://map.geo.admin.ch/?zoom=13&amp;E=2666377&amp;N=1150812&amp;layers=ch.kantone.cadastralwebmap-farbe,ch.swisstopo.amtliches-strassenverzeichnis,ch.bfs.gebaeude_wohnungs_register,KML||https://tinyurl.com/yy7ya4g9/VS/6076_bdg_erw.kml</t>
  </si>
  <si>
    <t>2669574.000 1153995.500</t>
  </si>
  <si>
    <t>https://map.geo.admin.ch/?zoom=13&amp;E=2669574&amp;N=1153995.5&amp;layers=ch.kantone.cadastralwebmap-farbe,ch.swisstopo.amtliches-strassenverzeichnis,ch.bfs.gebaeude_wohnungs_register,KML||https://tinyurl.com/yy7ya4g9/VS/6076_bdg_erw.kml</t>
  </si>
  <si>
    <t>2669575.000 1153950.000</t>
  </si>
  <si>
    <t>https://map.geo.admin.ch/?zoom=13&amp;E=2669575&amp;N=1153950&amp;layers=ch.kantone.cadastralwebmap-farbe,ch.swisstopo.amtliches-strassenverzeichnis,ch.bfs.gebaeude_wohnungs_register,KML||https://tinyurl.com/yy7ya4g9/VS/6076_bdg_erw.kml</t>
  </si>
  <si>
    <t>2669838.430 1154008.560</t>
  </si>
  <si>
    <t>https://map.geo.admin.ch/?zoom=13&amp;E=2669838.43&amp;N=1154008.56&amp;layers=ch.kantone.cadastralwebmap-farbe,ch.swisstopo.amtliches-strassenverzeichnis,ch.bfs.gebaeude_wohnungs_register,KML||https://tinyurl.com/yy7ya4g9/VS/6076_bdg_erw.kml</t>
  </si>
  <si>
    <t>2668023.000 1151224.000</t>
  </si>
  <si>
    <t>https://map.geo.admin.ch/?zoom=13&amp;E=2668023&amp;N=1151224&amp;layers=ch.kantone.cadastralwebmap-farbe,ch.swisstopo.amtliches-strassenverzeichnis,ch.bfs.gebaeude_wohnungs_register,KML||https://tinyurl.com/yy7ya4g9/VS/6076_bdg_erw.kml</t>
  </si>
  <si>
    <t>2670765.000 1154430.000</t>
  </si>
  <si>
    <t>https://map.geo.admin.ch/?zoom=13&amp;E=2670765&amp;N=1154430&amp;layers=ch.kantone.cadastralwebmap-farbe,ch.swisstopo.amtliches-strassenverzeichnis,ch.bfs.gebaeude_wohnungs_register,KML||https://tinyurl.com/yy7ya4g9/VS/6076_bdg_erw.kml</t>
  </si>
  <si>
    <t>2666841.000 1150640.000</t>
  </si>
  <si>
    <t>https://map.geo.admin.ch/?zoom=13&amp;E=2666841&amp;N=1150640&amp;layers=ch.kantone.cadastralwebmap-farbe,ch.swisstopo.amtliches-strassenverzeichnis,ch.bfs.gebaeude_wohnungs_register,KML||https://tinyurl.com/yy7ya4g9/VS/6076_bdg_erw.kml</t>
  </si>
  <si>
    <t>2670547.200 1153852.700</t>
  </si>
  <si>
    <t>https://map.geo.admin.ch/?zoom=13&amp;E=2670547.2&amp;N=1153852.7&amp;layers=ch.kantone.cadastralwebmap-farbe,ch.swisstopo.amtliches-strassenverzeichnis,ch.bfs.gebaeude_wohnungs_register,KML||https://tinyurl.com/yy7ya4g9/VS/6076_bdg_erw.kml</t>
  </si>
  <si>
    <t>2669563.000 1153974.250</t>
  </si>
  <si>
    <t>https://map.geo.admin.ch/?zoom=13&amp;E=2669563&amp;N=1153974.25&amp;layers=ch.kantone.cadastralwebmap-farbe,ch.swisstopo.amtliches-strassenverzeichnis,ch.bfs.gebaeude_wohnungs_register,KML||https://tinyurl.com/yy7ya4g9/VS/6076_bdg_erw.kml</t>
  </si>
  <si>
    <t>2666407.250 1150723.750</t>
  </si>
  <si>
    <t>https://map.geo.admin.ch/?zoom=13&amp;E=2666407.25&amp;N=1150723.75&amp;layers=ch.kantone.cadastralwebmap-farbe,ch.swisstopo.amtliches-strassenverzeichnis,ch.bfs.gebaeude_wohnungs_register,KML||https://tinyurl.com/yy7ya4g9/VS/6076_bdg_erw.kml</t>
  </si>
  <si>
    <t>2666420.500 1150740.375</t>
  </si>
  <si>
    <t>https://map.geo.admin.ch/?zoom=13&amp;E=2666420.5&amp;N=1150740.375&amp;layers=ch.kantone.cadastralwebmap-farbe,ch.swisstopo.amtliches-strassenverzeichnis,ch.bfs.gebaeude_wohnungs_register,KML||https://tinyurl.com/yy7ya4g9/VS/6076_bdg_erw.kml</t>
  </si>
  <si>
    <t>2666390.250 1150747.625</t>
  </si>
  <si>
    <t>https://map.geo.admin.ch/?zoom=13&amp;E=2666390.25&amp;N=1150747.625&amp;layers=ch.kantone.cadastralwebmap-farbe,ch.swisstopo.amtliches-strassenverzeichnis,ch.bfs.gebaeude_wohnungs_register,KML||https://tinyurl.com/yy7ya4g9/VS/6076_bdg_erw.kml</t>
  </si>
  <si>
    <t>2666400.000 1150774.625</t>
  </si>
  <si>
    <t>https://map.geo.admin.ch/?zoom=13&amp;E=2666400&amp;N=1150774.625&amp;layers=ch.kantone.cadastralwebmap-farbe,ch.swisstopo.amtliches-strassenverzeichnis,ch.bfs.gebaeude_wohnungs_register,KML||https://tinyurl.com/yy7ya4g9/VS/6076_bdg_erw.kml</t>
  </si>
  <si>
    <t>2666377.500 1150801.375</t>
  </si>
  <si>
    <t>https://map.geo.admin.ch/?zoom=13&amp;E=2666377.5&amp;N=1150801.375&amp;layers=ch.kantone.cadastralwebmap-farbe,ch.swisstopo.amtliches-strassenverzeichnis,ch.bfs.gebaeude_wohnungs_register,KML||https://tinyurl.com/yy7ya4g9/VS/6076_bdg_erw.kml</t>
  </si>
  <si>
    <t>2667552.250 1150650.875</t>
  </si>
  <si>
    <t>https://map.geo.admin.ch/?zoom=13&amp;E=2667552.25&amp;N=1150650.875&amp;layers=ch.kantone.cadastralwebmap-farbe,ch.swisstopo.amtliches-strassenverzeichnis,ch.bfs.gebaeude_wohnungs_register,KML||https://tinyurl.com/yy7ya4g9/VS/6076_bdg_erw.kml</t>
  </si>
  <si>
    <t>2666369.000 1150854.125</t>
  </si>
  <si>
    <t>https://map.geo.admin.ch/?zoom=13&amp;E=2666369&amp;N=1150854.125&amp;layers=ch.kantone.cadastralwebmap-farbe,ch.swisstopo.amtliches-strassenverzeichnis,ch.bfs.gebaeude_wohnungs_register,KML||https://tinyurl.com/yy7ya4g9/VS/6076_bdg_erw.kml</t>
  </si>
  <si>
    <t>2666349.750 1150862.875</t>
  </si>
  <si>
    <t>https://map.geo.admin.ch/?zoom=13&amp;E=2666349.75&amp;N=1150862.875&amp;layers=ch.kantone.cadastralwebmap-farbe,ch.swisstopo.amtliches-strassenverzeichnis,ch.bfs.gebaeude_wohnungs_register,KML||https://tinyurl.com/yy7ya4g9/VS/6076_bdg_erw.kml</t>
  </si>
  <si>
    <t>2666350.250 1150842.875</t>
  </si>
  <si>
    <t>https://map.geo.admin.ch/?zoom=13&amp;E=2666350.25&amp;N=1150842.875&amp;layers=ch.kantone.cadastralwebmap-farbe,ch.swisstopo.amtliches-strassenverzeichnis,ch.bfs.gebaeude_wohnungs_register,KML||https://tinyurl.com/yy7ya4g9/VS/6076_bdg_erw.kml</t>
  </si>
  <si>
    <t>2666334.000 1150858.875</t>
  </si>
  <si>
    <t>https://map.geo.admin.ch/?zoom=13&amp;E=2666334&amp;N=1150858.875&amp;layers=ch.kantone.cadastralwebmap-farbe,ch.swisstopo.amtliches-strassenverzeichnis,ch.bfs.gebaeude_wohnungs_register,KML||https://tinyurl.com/yy7ya4g9/VS/6076_bdg_erw.kml</t>
  </si>
  <si>
    <t>2668146.000 1152155.625</t>
  </si>
  <si>
    <t>https://map.geo.admin.ch/?zoom=13&amp;E=2668146&amp;N=1152155.625&amp;layers=ch.kantone.cadastralwebmap-farbe,ch.swisstopo.amtliches-strassenverzeichnis,ch.bfs.gebaeude_wohnungs_register,KML||https://tinyurl.com/yy7ya4g9/VS/6076_bdg_erw.kml</t>
  </si>
  <si>
    <t>2668028.000 1151945.875</t>
  </si>
  <si>
    <t>https://map.geo.admin.ch/?zoom=13&amp;E=2668028&amp;N=1151945.875&amp;layers=ch.kantone.cadastralwebmap-farbe,ch.swisstopo.amtliches-strassenverzeichnis,ch.bfs.gebaeude_wohnungs_register,KML||https://tinyurl.com/yy7ya4g9/VS/6076_bdg_erw.kml</t>
  </si>
  <si>
    <t>2668082.250 1152244.375</t>
  </si>
  <si>
    <t>https://map.geo.admin.ch/?zoom=13&amp;E=2668082.25&amp;N=1152244.375&amp;layers=ch.kantone.cadastralwebmap-farbe,ch.swisstopo.amtliches-strassenverzeichnis,ch.bfs.gebaeude_wohnungs_register,KML||https://tinyurl.com/yy7ya4g9/VS/6076_bdg_erw.kml</t>
  </si>
  <si>
    <t>2668029.000 1152210.125</t>
  </si>
  <si>
    <t>https://map.geo.admin.ch/?zoom=13&amp;E=2668029&amp;N=1152210.125&amp;layers=ch.kantone.cadastralwebmap-farbe,ch.swisstopo.amtliches-strassenverzeichnis,ch.bfs.gebaeude_wohnungs_register,KML||https://tinyurl.com/yy7ya4g9/VS/6076_bdg_erw.kml</t>
  </si>
  <si>
    <t>2662208.033 1149163.728</t>
  </si>
  <si>
    <t>https://map.geo.admin.ch/?zoom=13&amp;E=2662208.033&amp;N=1149163.728&amp;layers=ch.kantone.cadastralwebmap-farbe,ch.swisstopo.amtliches-strassenverzeichnis,ch.bfs.gebaeude_wohnungs_register,KML||https://tinyurl.com/yy7ya4g9/VS/6077_bdg_erw.kml</t>
  </si>
  <si>
    <t>2665589.076 1146778.662</t>
  </si>
  <si>
    <t>https://map.geo.admin.ch/?zoom=13&amp;E=2665589.076&amp;N=1146778.662&amp;layers=ch.kantone.cadastralwebmap-farbe,ch.swisstopo.amtliches-strassenverzeichnis,ch.bfs.gebaeude_wohnungs_register,KML||https://tinyurl.com/yy7ya4g9/VS/6077_bdg_erw.kml</t>
  </si>
  <si>
    <t>2665410.070 1146141.658</t>
  </si>
  <si>
    <t>https://map.geo.admin.ch/?zoom=13&amp;E=2665410.07&amp;N=1146141.658&amp;layers=ch.kantone.cadastralwebmap-farbe,ch.swisstopo.amtliches-strassenverzeichnis,ch.bfs.gebaeude_wohnungs_register,KML||https://tinyurl.com/yy7ya4g9/VS/6077_bdg_erw.kml</t>
  </si>
  <si>
    <t>2666521.077 1145430.627</t>
  </si>
  <si>
    <t>https://map.geo.admin.ch/?zoom=13&amp;E=2666521.077&amp;N=1145430.627&amp;layers=ch.kantone.cadastralwebmap-farbe,ch.swisstopo.amtliches-strassenverzeichnis,ch.bfs.gebaeude_wohnungs_register,KML||https://tinyurl.com/yy7ya4g9/VS/6077_bdg_erw.kml</t>
  </si>
  <si>
    <t>2667379.088 1146223.626</t>
  </si>
  <si>
    <t>https://map.geo.admin.ch/?zoom=13&amp;E=2667379.088&amp;N=1146223.626&amp;layers=ch.kantone.cadastralwebmap-farbe,ch.swisstopo.amtliches-strassenverzeichnis,ch.bfs.gebaeude_wohnungs_register,KML||https://tinyurl.com/yy7ya4g9/VS/6077_bdg_erw.kml</t>
  </si>
  <si>
    <t>2661847.030 1149015.735</t>
  </si>
  <si>
    <t>https://map.geo.admin.ch/?zoom=13&amp;E=2661847.03&amp;N=1149015.735&amp;layers=ch.kantone.cadastralwebmap-farbe,ch.swisstopo.amtliches-strassenverzeichnis,ch.bfs.gebaeude_wohnungs_register,KML||https://tinyurl.com/yy7ya4g9/VS/6077_bdg_erw.kml</t>
  </si>
  <si>
    <t>2661751.027 1148977.734</t>
  </si>
  <si>
    <t>https://map.geo.admin.ch/?zoom=13&amp;E=2661751.027&amp;N=1148977.734&amp;layers=ch.kantone.cadastralwebmap-farbe,ch.swisstopo.amtliches-strassenverzeichnis,ch.bfs.gebaeude_wohnungs_register,KML||https://tinyurl.com/yy7ya4g9/VS/6077_bdg_erw.kml</t>
  </si>
  <si>
    <t>2662993.074 1150897.726</t>
  </si>
  <si>
    <t>https://map.geo.admin.ch/?zoom=13&amp;E=2662993.074&amp;N=1150897.726&amp;layers=ch.kantone.cadastralwebmap-farbe,ch.swisstopo.amtliches-strassenverzeichnis,ch.bfs.gebaeude_wohnungs_register,KML||https://tinyurl.com/yy7ya4g9/VS/6077_bdg_erw.kml</t>
  </si>
  <si>
    <t>2666378.095 1148684.669</t>
  </si>
  <si>
    <t>https://map.geo.admin.ch/?zoom=13&amp;E=2666378.095&amp;N=1148684.669&amp;layers=ch.kantone.cadastralwebmap-farbe,ch.swisstopo.amtliches-strassenverzeichnis,ch.bfs.gebaeude_wohnungs_register,KML||https://tinyurl.com/yy7ya4g9/VS/6077_bdg_erw.kml</t>
  </si>
  <si>
    <t>2662806.086 1151835.728</t>
  </si>
  <si>
    <t>https://map.geo.admin.ch/?zoom=13&amp;E=2662806.086&amp;N=1151835.728&amp;layers=ch.kantone.cadastralwebmap-farbe,ch.swisstopo.amtliches-strassenverzeichnis,ch.bfs.gebaeude_wohnungs_register,KML||https://tinyurl.com/yy7ya4g9/VS/6077_bdg_erw.kml</t>
  </si>
  <si>
    <t>2665884.084 1147666.667</t>
  </si>
  <si>
    <t>https://map.geo.admin.ch/?zoom=13&amp;E=2665884.084&amp;N=1147666.667&amp;layers=ch.kantone.cadastralwebmap-farbe,ch.swisstopo.amtliches-strassenverzeichnis,ch.bfs.gebaeude_wohnungs_register,KML||https://tinyurl.com/yy7ya4g9/VS/6077_bdg_erw.kml</t>
  </si>
  <si>
    <t>2664234.112 1151737.725</t>
  </si>
  <si>
    <t>https://map.geo.admin.ch/?zoom=13&amp;E=2664234.112&amp;N=1151737.725&amp;layers=ch.kantone.cadastralwebmap-farbe,ch.swisstopo.amtliches-strassenverzeichnis,ch.bfs.gebaeude_wohnungs_register,KML||https://tinyurl.com/yy7ya4g9/VS/6077_bdg_erw.kml</t>
  </si>
  <si>
    <t>2666696.097 1148513.660</t>
  </si>
  <si>
    <t>https://map.geo.admin.ch/?zoom=13&amp;E=2666696.097&amp;N=1148513.66&amp;layers=ch.kantone.cadastralwebmap-farbe,ch.swisstopo.amtliches-strassenverzeichnis,ch.bfs.gebaeude_wohnungs_register,KML||https://tinyurl.com/yy7ya4g9/VS/6077_bdg_erw.kml</t>
  </si>
  <si>
    <t>2666399.090 1147902.659</t>
  </si>
  <si>
    <t>https://map.geo.admin.ch/?zoom=13&amp;E=2666399.09&amp;N=1147902.659&amp;layers=ch.kantone.cadastralwebmap-farbe,ch.swisstopo.amtliches-strassenverzeichnis,ch.bfs.gebaeude_wohnungs_register,KML||https://tinyurl.com/yy7ya4g9/VS/6077_bdg_erw.kml</t>
  </si>
  <si>
    <t>2661039.000 1146020.000</t>
  </si>
  <si>
    <t>https://map.geo.admin.ch/?zoom=13&amp;E=2661039&amp;N=1146020&amp;layers=ch.kantone.cadastralwebmap-farbe,ch.swisstopo.amtliches-strassenverzeichnis,ch.bfs.gebaeude_wohnungs_register,KML||https://tinyurl.com/yy7ya4g9/VS/6077_bdg_erw.kml</t>
  </si>
  <si>
    <t>2663216.538 1148633.343</t>
  </si>
  <si>
    <t>https://map.geo.admin.ch/?zoom=13&amp;E=2663216.538&amp;N=1148633.343&amp;layers=ch.kantone.cadastralwebmap-farbe,ch.swisstopo.amtliches-strassenverzeichnis,ch.bfs.gebaeude_wohnungs_register,KML||https://tinyurl.com/yy7ya4g9/VS/6077_bdg_erw.kml</t>
  </si>
  <si>
    <t>2662107.125 1146497.500</t>
  </si>
  <si>
    <t>https://map.geo.admin.ch/?zoom=13&amp;E=2662107.125&amp;N=1146497.5&amp;layers=ch.kantone.cadastralwebmap-farbe,ch.swisstopo.amtliches-strassenverzeichnis,ch.bfs.gebaeude_wohnungs_register,KML||https://tinyurl.com/yy7ya4g9/VS/6077_bdg_erw.kml</t>
  </si>
  <si>
    <t>2662447.500 1146649.250</t>
  </si>
  <si>
    <t>https://map.geo.admin.ch/?zoom=13&amp;E=2662447.5&amp;N=1146649.25&amp;layers=ch.kantone.cadastralwebmap-farbe,ch.swisstopo.amtliches-strassenverzeichnis,ch.bfs.gebaeude_wohnungs_register,KML||https://tinyurl.com/yy7ya4g9/VS/6077_bdg_erw.kml</t>
  </si>
  <si>
    <t>2659600.500 1145012.625</t>
  </si>
  <si>
    <t>https://map.geo.admin.ch/?zoom=13&amp;E=2659600.5&amp;N=1145012.625&amp;layers=ch.kantone.cadastralwebmap-farbe,ch.swisstopo.amtliches-strassenverzeichnis,ch.bfs.gebaeude_wohnungs_register,KML||https://tinyurl.com/yy7ya4g9/VS/6077_bdg_erw.kml</t>
  </si>
  <si>
    <t>2661736.895 1146907.669</t>
  </si>
  <si>
    <t>https://map.geo.admin.ch/?zoom=13&amp;E=2661736.895&amp;N=1146907.669&amp;layers=ch.kantone.cadastralwebmap-farbe,ch.swisstopo.amtliches-strassenverzeichnis,ch.bfs.gebaeude_wohnungs_register,KML||https://tinyurl.com/yy7ya4g9/VS/6077_bdg_erw.kml</t>
  </si>
  <si>
    <t>2663788.717 1148013.830</t>
  </si>
  <si>
    <t>https://map.geo.admin.ch/?zoom=13&amp;E=2663788.717&amp;N=1148013.83&amp;layers=ch.kantone.cadastralwebmap-farbe,ch.swisstopo.amtliches-strassenverzeichnis,ch.bfs.gebaeude_wohnungs_register,KML||https://tinyurl.com/yy7ya4g9/VS/6077_bdg_erw.kml</t>
  </si>
  <si>
    <t>2597310.000 1122348.000</t>
  </si>
  <si>
    <t>https://map.geo.admin.ch/?zoom=13&amp;E=2597310&amp;N=1122348&amp;layers=ch.kantone.cadastralwebmap-farbe,ch.swisstopo.amtliches-strassenverzeichnis,ch.bfs.gebaeude_wohnungs_register,KML||https://tinyurl.com/yy7ya4g9/VS/6082_bdg_erw.kml</t>
  </si>
  <si>
    <t>2597288.000 1122588.000</t>
  </si>
  <si>
    <t>https://map.geo.admin.ch/?zoom=13&amp;E=2597288&amp;N=1122588&amp;layers=ch.kantone.cadastralwebmap-farbe,ch.swisstopo.amtliches-strassenverzeichnis,ch.bfs.gebaeude_wohnungs_register,KML||https://tinyurl.com/yy7ya4g9/VS/6082_bdg_erw.kml</t>
  </si>
  <si>
    <t>2597295.000 1122586.000</t>
  </si>
  <si>
    <t>https://map.geo.admin.ch/?zoom=13&amp;E=2597295&amp;N=1122586&amp;layers=ch.kantone.cadastralwebmap-farbe,ch.swisstopo.amtliches-strassenverzeichnis,ch.bfs.gebaeude_wohnungs_register,KML||https://tinyurl.com/yy7ya4g9/VS/6082_bdg_erw.kml</t>
  </si>
  <si>
    <t>2597027.000 1122346.000</t>
  </si>
  <si>
    <t>https://map.geo.admin.ch/?zoom=13&amp;E=2597027&amp;N=1122346&amp;layers=ch.kantone.cadastralwebmap-farbe,ch.swisstopo.amtliches-strassenverzeichnis,ch.bfs.gebaeude_wohnungs_register,KML||https://tinyurl.com/yy7ya4g9/VS/6082_bdg_erw.kml</t>
  </si>
  <si>
    <t>2596973.000 1122325.000</t>
  </si>
  <si>
    <t>https://map.geo.admin.ch/?zoom=13&amp;E=2596973&amp;N=1122325&amp;layers=ch.kantone.cadastralwebmap-farbe,ch.swisstopo.amtliches-strassenverzeichnis,ch.bfs.gebaeude_wohnungs_register,KML||https://tinyurl.com/yy7ya4g9/VS/6082_bdg_erw.kml</t>
  </si>
  <si>
    <t>2596966.000 1122345.000</t>
  </si>
  <si>
    <t>https://map.geo.admin.ch/?zoom=13&amp;E=2596966&amp;N=1122345&amp;layers=ch.kantone.cadastralwebmap-farbe,ch.swisstopo.amtliches-strassenverzeichnis,ch.bfs.gebaeude_wohnungs_register,KML||https://tinyurl.com/yy7ya4g9/VS/6082_bdg_erw.kml</t>
  </si>
  <si>
    <t>2596848.000 1123451.000</t>
  </si>
  <si>
    <t>https://map.geo.admin.ch/?zoom=13&amp;E=2596848&amp;N=1123451&amp;layers=ch.kantone.cadastralwebmap-farbe,ch.swisstopo.amtliches-strassenverzeichnis,ch.bfs.gebaeude_wohnungs_register,KML||https://tinyurl.com/yy7ya4g9/VS/6082_bdg_erw.kml</t>
  </si>
  <si>
    <t>2598299.000 1125665.000</t>
  </si>
  <si>
    <t>https://map.geo.admin.ch/?zoom=13&amp;E=2598299&amp;N=1125665&amp;layers=ch.kantone.cadastralwebmap-farbe,ch.swisstopo.amtliches-strassenverzeichnis,ch.bfs.gebaeude_wohnungs_register,KML||https://tinyurl.com/yy7ya4g9/VS/6082_bdg_erw.kml</t>
  </si>
  <si>
    <t>2596947.000 1127575.000</t>
  </si>
  <si>
    <t>https://map.geo.admin.ch/?zoom=13&amp;E=2596947&amp;N=1127575&amp;layers=ch.kantone.cadastralwebmap-farbe,ch.swisstopo.amtliches-strassenverzeichnis,ch.bfs.gebaeude_wohnungs_register,KML||https://tinyurl.com/yy7ya4g9/VS/6082_bdg_erw.kml</t>
  </si>
  <si>
    <t>2596808.962 1127298.917</t>
  </si>
  <si>
    <t>https://map.geo.admin.ch/?zoom=13&amp;E=2596808.962&amp;N=1127298.917&amp;layers=ch.kantone.cadastralwebmap-farbe,ch.swisstopo.amtliches-strassenverzeichnis,ch.bfs.gebaeude_wohnungs_register,KML||https://tinyurl.com/yy7ya4g9/VS/6082_bdg_erw.kml</t>
  </si>
  <si>
    <t>2597383.933 1127480.618</t>
  </si>
  <si>
    <t>https://map.geo.admin.ch/?zoom=13&amp;E=2597383.933&amp;N=1127480.618&amp;layers=ch.kantone.cadastralwebmap-farbe,ch.swisstopo.amtliches-strassenverzeichnis,ch.bfs.gebaeude_wohnungs_register,KML||https://tinyurl.com/yy7ya4g9/VS/6082_bdg_erw.kml</t>
  </si>
  <si>
    <t>2598881.000 1126463.000</t>
  </si>
  <si>
    <t>https://map.geo.admin.ch/?zoom=13&amp;E=2598881&amp;N=1126463&amp;layers=ch.kantone.cadastralwebmap-farbe,ch.swisstopo.amtliches-strassenverzeichnis,ch.bfs.gebaeude_wohnungs_register,KML||https://tinyurl.com/yy7ya4g9/VS/6082_bdg_erw.kml</t>
  </si>
  <si>
    <t>2599066.000 1125959.000</t>
  </si>
  <si>
    <t>https://map.geo.admin.ch/?zoom=13&amp;E=2599066&amp;N=1125959&amp;layers=ch.kantone.cadastralwebmap-farbe,ch.swisstopo.amtliches-strassenverzeichnis,ch.bfs.gebaeude_wohnungs_register,KML||https://tinyurl.com/yy7ya4g9/VS/6082_bdg_erw.kml</t>
  </si>
  <si>
    <t>2599678.000 1132698.000</t>
  </si>
  <si>
    <t>https://map.geo.admin.ch/?zoom=13&amp;E=2599678&amp;N=1132698&amp;layers=ch.kantone.cadastralwebmap-farbe,ch.swisstopo.amtliches-strassenverzeichnis,ch.bfs.gebaeude_wohnungs_register,KML||https://tinyurl.com/yy7ya4g9/VS/6082_bdg_erw.kml</t>
  </si>
  <si>
    <t>2597899.000 1126427.000</t>
  </si>
  <si>
    <t>https://map.geo.admin.ch/?zoom=13&amp;E=2597899&amp;N=1126427&amp;layers=ch.kantone.cadastralwebmap-farbe,ch.swisstopo.amtliches-strassenverzeichnis,ch.bfs.gebaeude_wohnungs_register,KML||https://tinyurl.com/yy7ya4g9/VS/6082_bdg_erw.kml</t>
  </si>
  <si>
    <t>2598859.000 1127789.000</t>
  </si>
  <si>
    <t>https://map.geo.admin.ch/?zoom=13&amp;E=2598859&amp;N=1127789&amp;layers=ch.kantone.cadastralwebmap-farbe,ch.swisstopo.amtliches-strassenverzeichnis,ch.bfs.gebaeude_wohnungs_register,KML||https://tinyurl.com/yy7ya4g9/VS/6082_bdg_erw.kml</t>
  </si>
  <si>
    <t>2597157.000 1127037.000</t>
  </si>
  <si>
    <t>https://map.geo.admin.ch/?zoom=13&amp;E=2597157&amp;N=1127037&amp;layers=ch.kantone.cadastralwebmap-farbe,ch.swisstopo.amtliches-strassenverzeichnis,ch.bfs.gebaeude_wohnungs_register,KML||https://tinyurl.com/yy7ya4g9/VS/6082_bdg_erw.kml</t>
  </si>
  <si>
    <t>2597139.000 1127034.000</t>
  </si>
  <si>
    <t>https://map.geo.admin.ch/?zoom=13&amp;E=2597139&amp;N=1127034&amp;layers=ch.kantone.cadastralwebmap-farbe,ch.swisstopo.amtliches-strassenverzeichnis,ch.bfs.gebaeude_wohnungs_register,KML||https://tinyurl.com/yy7ya4g9/VS/6082_bdg_erw.kml</t>
  </si>
  <si>
    <t>2597113.000 1127026.000</t>
  </si>
  <si>
    <t>https://map.geo.admin.ch/?zoom=13&amp;E=2597113&amp;N=1127026&amp;layers=ch.kantone.cadastralwebmap-farbe,ch.swisstopo.amtliches-strassenverzeichnis,ch.bfs.gebaeude_wohnungs_register,KML||https://tinyurl.com/yy7ya4g9/VS/6082_bdg_erw.kml</t>
  </si>
  <si>
    <t>2597058.000 1124593.000</t>
  </si>
  <si>
    <t>https://map.geo.admin.ch/?zoom=13&amp;E=2597058&amp;N=1124593&amp;layers=ch.kantone.cadastralwebmap-farbe,ch.swisstopo.amtliches-strassenverzeichnis,ch.bfs.gebaeude_wohnungs_register,KML||https://tinyurl.com/yy7ya4g9/VS/6082_bdg_erw.kml</t>
  </si>
  <si>
    <t>2597442.000 1127274.000</t>
  </si>
  <si>
    <t>https://map.geo.admin.ch/?zoom=13&amp;E=2597442&amp;N=1127274&amp;layers=ch.kantone.cadastralwebmap-farbe,ch.swisstopo.amtliches-strassenverzeichnis,ch.bfs.gebaeude_wohnungs_register,KML||https://tinyurl.com/yy7ya4g9/VS/6082_bdg_erw.kml</t>
  </si>
  <si>
    <t>2597438.000 1127267.000</t>
  </si>
  <si>
    <t>https://map.geo.admin.ch/?zoom=13&amp;E=2597438&amp;N=1127267&amp;layers=ch.kantone.cadastralwebmap-farbe,ch.swisstopo.amtliches-strassenverzeichnis,ch.bfs.gebaeude_wohnungs_register,KML||https://tinyurl.com/yy7ya4g9/VS/6082_bdg_erw.kml</t>
  </si>
  <si>
    <t>2597436.000 1127263.000</t>
  </si>
  <si>
    <t>https://map.geo.admin.ch/?zoom=13&amp;E=2597436&amp;N=1127263&amp;layers=ch.kantone.cadastralwebmap-farbe,ch.swisstopo.amtliches-strassenverzeichnis,ch.bfs.gebaeude_wohnungs_register,KML||https://tinyurl.com/yy7ya4g9/VS/6082_bdg_erw.kml</t>
  </si>
  <si>
    <t>2597432.000 1127257.000</t>
  </si>
  <si>
    <t>https://map.geo.admin.ch/?zoom=13&amp;E=2597432&amp;N=1127257&amp;layers=ch.kantone.cadastralwebmap-farbe,ch.swisstopo.amtliches-strassenverzeichnis,ch.bfs.gebaeude_wohnungs_register,KML||https://tinyurl.com/yy7ya4g9/VS/6082_bdg_erw.kml</t>
  </si>
  <si>
    <t>2597438.702 1127265.629</t>
  </si>
  <si>
    <t>https://map.geo.admin.ch/?zoom=13&amp;E=2597438.702&amp;N=1127265.629&amp;layers=ch.kantone.cadastralwebmap-farbe,ch.swisstopo.amtliches-strassenverzeichnis,ch.bfs.gebaeude_wohnungs_register,KML||https://tinyurl.com/yy7ya4g9/VS/6082_bdg_erw.kml</t>
  </si>
  <si>
    <t>2597330.000 1126938.000</t>
  </si>
  <si>
    <t>https://map.geo.admin.ch/?zoom=13&amp;E=2597330&amp;N=1126938&amp;layers=ch.kantone.cadastralwebmap-farbe,ch.swisstopo.amtliches-strassenverzeichnis,ch.bfs.gebaeude_wohnungs_register,KML||https://tinyurl.com/yy7ya4g9/VS/6082_bdg_erw.kml</t>
  </si>
  <si>
    <t>2595806.000 1132453.000</t>
  </si>
  <si>
    <t>https://map.geo.admin.ch/?zoom=13&amp;E=2595806&amp;N=1132453&amp;layers=ch.kantone.cadastralwebmap-farbe,ch.swisstopo.amtliches-strassenverzeichnis,ch.bfs.gebaeude_wohnungs_register,KML||https://tinyurl.com/yy7ya4g9/VS/6082_bdg_erw.kml</t>
  </si>
  <si>
    <t>2597493.030 1127698.886</t>
  </si>
  <si>
    <t>https://map.geo.admin.ch/?zoom=13&amp;E=2597493.03&amp;N=1127698.886&amp;layers=ch.kantone.cadastralwebmap-farbe,ch.swisstopo.amtliches-strassenverzeichnis,ch.bfs.gebaeude_wohnungs_register,KML||https://tinyurl.com/yy7ya4g9/VS/6082_bdg_erw.kml</t>
  </si>
  <si>
    <t>2597039.000 1124663.000</t>
  </si>
  <si>
    <t>https://map.geo.admin.ch/?zoom=13&amp;E=2597039&amp;N=1124663&amp;layers=ch.kantone.cadastralwebmap-farbe,ch.swisstopo.amtliches-strassenverzeichnis,ch.bfs.gebaeude_wohnungs_register,KML||https://tinyurl.com/yy7ya4g9/VS/6082_bdg_erw.kml</t>
  </si>
  <si>
    <t>2598275.000 1128322.000</t>
  </si>
  <si>
    <t>https://map.geo.admin.ch/?zoom=13&amp;E=2598275&amp;N=1128322&amp;layers=ch.kantone.cadastralwebmap-farbe,ch.swisstopo.amtliches-strassenverzeichnis,ch.bfs.gebaeude_wohnungs_register,KML||https://tinyurl.com/yy7ya4g9/VS/6082_bdg_erw.kml</t>
  </si>
  <si>
    <t>2598071.000 1126751.000</t>
  </si>
  <si>
    <t>https://map.geo.admin.ch/?zoom=13&amp;E=2598071&amp;N=1126751&amp;layers=ch.kantone.cadastralwebmap-farbe,ch.swisstopo.amtliches-strassenverzeichnis,ch.bfs.gebaeude_wohnungs_register,KML||https://tinyurl.com/yy7ya4g9/VS/6082_bdg_erw.kml</t>
  </si>
  <si>
    <t>2597791.000 1125948.000</t>
  </si>
  <si>
    <t>https://map.geo.admin.ch/?zoom=13&amp;E=2597791&amp;N=1125948&amp;layers=ch.kantone.cadastralwebmap-farbe,ch.swisstopo.amtliches-strassenverzeichnis,ch.bfs.gebaeude_wohnungs_register,KML||https://tinyurl.com/yy7ya4g9/VS/6082_bdg_erw.kml</t>
  </si>
  <si>
    <t>2597868.000 1126067.000</t>
  </si>
  <si>
    <t>https://map.geo.admin.ch/?zoom=13&amp;E=2597868&amp;N=1126067&amp;layers=ch.kantone.cadastralwebmap-farbe,ch.swisstopo.amtliches-strassenverzeichnis,ch.bfs.gebaeude_wohnungs_register,KML||https://tinyurl.com/yy7ya4g9/VS/6082_bdg_erw.kml</t>
  </si>
  <si>
    <t>2596654.000 1127181.000</t>
  </si>
  <si>
    <t>https://map.geo.admin.ch/?zoom=13&amp;E=2596654&amp;N=1127181&amp;layers=ch.kantone.cadastralwebmap-farbe,ch.swisstopo.amtliches-strassenverzeichnis,ch.bfs.gebaeude_wohnungs_register,KML||https://tinyurl.com/yy7ya4g9/VS/6082_bdg_erw.kml</t>
  </si>
  <si>
    <t>2596653.537 1127181.047</t>
  </si>
  <si>
    <t>https://map.geo.admin.ch/?zoom=13&amp;E=2596653.537&amp;N=1127181.047&amp;layers=ch.kantone.cadastralwebmap-farbe,ch.swisstopo.amtliches-strassenverzeichnis,ch.bfs.gebaeude_wohnungs_register,KML||https://tinyurl.com/yy7ya4g9/VS/6082_bdg_erw.kml</t>
  </si>
  <si>
    <t>2597812.000 1125994.000</t>
  </si>
  <si>
    <t>https://map.geo.admin.ch/?zoom=13&amp;E=2597812&amp;N=1125994&amp;layers=ch.kantone.cadastralwebmap-farbe,ch.swisstopo.amtliches-strassenverzeichnis,ch.bfs.gebaeude_wohnungs_register,KML||https://tinyurl.com/yy7ya4g9/VS/6082_bdg_erw.kml</t>
  </si>
  <si>
    <t>2597809.000 1126010.000</t>
  </si>
  <si>
    <t>https://map.geo.admin.ch/?zoom=13&amp;E=2597809&amp;N=1126010&amp;layers=ch.kantone.cadastralwebmap-farbe,ch.swisstopo.amtliches-strassenverzeichnis,ch.bfs.gebaeude_wohnungs_register,KML||https://tinyurl.com/yy7ya4g9/VS/6082_bdg_erw.kml</t>
  </si>
  <si>
    <t>2598470.000 1126070.000</t>
  </si>
  <si>
    <t>https://map.geo.admin.ch/?zoom=13&amp;E=2598470&amp;N=1126070&amp;layers=ch.kantone.cadastralwebmap-farbe,ch.swisstopo.amtliches-strassenverzeichnis,ch.bfs.gebaeude_wohnungs_register,KML||https://tinyurl.com/yy7ya4g9/VS/6082_bdg_erw.kml</t>
  </si>
  <si>
    <t>2598194.000 1122610.000</t>
  </si>
  <si>
    <t>https://map.geo.admin.ch/?zoom=13&amp;E=2598194&amp;N=1122610&amp;layers=ch.kantone.cadastralwebmap-farbe,ch.swisstopo.amtliches-strassenverzeichnis,ch.bfs.gebaeude_wohnungs_register,KML||https://tinyurl.com/yy7ya4g9/VS/6082_bdg_erw.kml</t>
  </si>
  <si>
    <t>2597190.000 1125025.000</t>
  </si>
  <si>
    <t>https://map.geo.admin.ch/?zoom=13&amp;E=2597190&amp;N=1125025&amp;layers=ch.kantone.cadastralwebmap-farbe,ch.swisstopo.amtliches-strassenverzeichnis,ch.bfs.gebaeude_wohnungs_register,KML||https://tinyurl.com/yy7ya4g9/VS/6082_bdg_erw.kml</t>
  </si>
  <si>
    <t>2597459.000 1122970.000</t>
  </si>
  <si>
    <t>https://map.geo.admin.ch/?zoom=13&amp;E=2597459&amp;N=1122970&amp;layers=ch.kantone.cadastralwebmap-farbe,ch.swisstopo.amtliches-strassenverzeichnis,ch.bfs.gebaeude_wohnungs_register,KML||https://tinyurl.com/yy7ya4g9/VS/6082_bdg_erw.kml</t>
  </si>
  <si>
    <t>2597175.000 1124219.000</t>
  </si>
  <si>
    <t>https://map.geo.admin.ch/?zoom=13&amp;E=2597175&amp;N=1124219&amp;layers=ch.kantone.cadastralwebmap-farbe,ch.swisstopo.amtliches-strassenverzeichnis,ch.bfs.gebaeude_wohnungs_register,KML||https://tinyurl.com/yy7ya4g9/VS/6082_bdg_erw.kml</t>
  </si>
  <si>
    <t>2597840.000 1124845.000</t>
  </si>
  <si>
    <t>https://map.geo.admin.ch/?zoom=13&amp;E=2597840&amp;N=1124845&amp;layers=ch.kantone.cadastralwebmap-farbe,ch.swisstopo.amtliches-strassenverzeichnis,ch.bfs.gebaeude_wohnungs_register,KML||https://tinyurl.com/yy7ya4g9/VS/6082_bdg_erw.kml</t>
  </si>
  <si>
    <t>2597750.000 1123115.000</t>
  </si>
  <si>
    <t>https://map.geo.admin.ch/?zoom=13&amp;E=2597750&amp;N=1123115&amp;layers=ch.kantone.cadastralwebmap-farbe,ch.swisstopo.amtliches-strassenverzeichnis,ch.bfs.gebaeude_wohnungs_register,KML||https://tinyurl.com/yy7ya4g9/VS/6082_bdg_erw.kml</t>
  </si>
  <si>
    <t>2596760.000 1127330.000</t>
  </si>
  <si>
    <t>https://map.geo.admin.ch/?zoom=13&amp;E=2596760&amp;N=1127330&amp;layers=ch.kantone.cadastralwebmap-farbe,ch.swisstopo.amtliches-strassenverzeichnis,ch.bfs.gebaeude_wohnungs_register,KML||https://tinyurl.com/yy7ya4g9/VS/6082_bdg_erw.kml</t>
  </si>
  <si>
    <t>2598785.000 1125945.000</t>
  </si>
  <si>
    <t>https://map.geo.admin.ch/?zoom=13&amp;E=2598785&amp;N=1125945&amp;layers=ch.kantone.cadastralwebmap-farbe,ch.swisstopo.amtliches-strassenverzeichnis,ch.bfs.gebaeude_wohnungs_register,KML||https://tinyurl.com/yy7ya4g9/VS/6082_bdg_erw.kml</t>
  </si>
  <si>
    <t>2597514.000 1122960.000</t>
  </si>
  <si>
    <t>https://map.geo.admin.ch/?zoom=13&amp;E=2597514&amp;N=1122960&amp;layers=ch.kantone.cadastralwebmap-farbe,ch.swisstopo.amtliches-strassenverzeichnis,ch.bfs.gebaeude_wohnungs_register,KML||https://tinyurl.com/yy7ya4g9/VS/6082_bdg_erw.kml</t>
  </si>
  <si>
    <t>2596969.000 1126868.000</t>
  </si>
  <si>
    <t>https://map.geo.admin.ch/?zoom=13&amp;E=2596969&amp;N=1126868&amp;layers=ch.kantone.cadastralwebmap-farbe,ch.swisstopo.amtliches-strassenverzeichnis,ch.bfs.gebaeude_wohnungs_register,KML||https://tinyurl.com/yy7ya4g9/VS/6082_bdg_erw.kml</t>
  </si>
  <si>
    <t>2597934.000 1126045.000</t>
  </si>
  <si>
    <t>https://map.geo.admin.ch/?zoom=13&amp;E=2597934&amp;N=1126045&amp;layers=ch.kantone.cadastralwebmap-farbe,ch.swisstopo.amtliches-strassenverzeichnis,ch.bfs.gebaeude_wohnungs_register,KML||https://tinyurl.com/yy7ya4g9/VS/6082_bdg_erw.kml</t>
  </si>
  <si>
    <t>2598565.000 1125640.000</t>
  </si>
  <si>
    <t>https://map.geo.admin.ch/?zoom=13&amp;E=2598565&amp;N=1125640&amp;layers=ch.kantone.cadastralwebmap-farbe,ch.swisstopo.amtliches-strassenverzeichnis,ch.bfs.gebaeude_wohnungs_register,KML||https://tinyurl.com/yy7ya4g9/VS/6082_bdg_erw.kml</t>
  </si>
  <si>
    <t>2597355.000 1122965.000</t>
  </si>
  <si>
    <t>https://map.geo.admin.ch/?zoom=13&amp;E=2597355&amp;N=1122965&amp;layers=ch.kantone.cadastralwebmap-farbe,ch.swisstopo.amtliches-strassenverzeichnis,ch.bfs.gebaeude_wohnungs_register,KML||https://tinyurl.com/yy7ya4g9/VS/6082_bdg_erw.kml</t>
  </si>
  <si>
    <t>2598830.000 1126190.000</t>
  </si>
  <si>
    <t>https://map.geo.admin.ch/?zoom=13&amp;E=2598830&amp;N=1126190&amp;layers=ch.kantone.cadastralwebmap-farbe,ch.swisstopo.amtliches-strassenverzeichnis,ch.bfs.gebaeude_wohnungs_register,KML||https://tinyurl.com/yy7ya4g9/VS/6082_bdg_erw.kml</t>
  </si>
  <si>
    <t>2596890.000 1124650.000</t>
  </si>
  <si>
    <t>https://map.geo.admin.ch/?zoom=13&amp;E=2596890&amp;N=1124650&amp;layers=ch.kantone.cadastralwebmap-farbe,ch.swisstopo.amtliches-strassenverzeichnis,ch.bfs.gebaeude_wohnungs_register,KML||https://tinyurl.com/yy7ya4g9/VS/6082_bdg_erw.kml</t>
  </si>
  <si>
    <t>2597000.000 1126845.000</t>
  </si>
  <si>
    <t>https://map.geo.admin.ch/?zoom=13&amp;E=2597000&amp;N=1126845&amp;layers=ch.kantone.cadastralwebmap-farbe,ch.swisstopo.amtliches-strassenverzeichnis,ch.bfs.gebaeude_wohnungs_register,KML||https://tinyurl.com/yy7ya4g9/VS/6082_bdg_erw.kml</t>
  </si>
  <si>
    <t>2598727.000 1125928.000</t>
  </si>
  <si>
    <t>https://map.geo.admin.ch/?zoom=13&amp;E=2598727&amp;N=1125928&amp;layers=ch.kantone.cadastralwebmap-farbe,ch.swisstopo.amtliches-strassenverzeichnis,ch.bfs.gebaeude_wohnungs_register,KML||https://tinyurl.com/yy7ya4g9/VS/6082_bdg_erw.kml</t>
  </si>
  <si>
    <t>2597815.000 1125025.000</t>
  </si>
  <si>
    <t>https://map.geo.admin.ch/?zoom=13&amp;E=2597815&amp;N=1125025&amp;layers=ch.kantone.cadastralwebmap-farbe,ch.swisstopo.amtliches-strassenverzeichnis,ch.bfs.gebaeude_wohnungs_register,KML||https://tinyurl.com/yy7ya4g9/VS/6082_bdg_erw.kml</t>
  </si>
  <si>
    <t>2597585.000 1124730.000</t>
  </si>
  <si>
    <t>https://map.geo.admin.ch/?zoom=13&amp;E=2597585&amp;N=1124730&amp;layers=ch.kantone.cadastralwebmap-farbe,ch.swisstopo.amtliches-strassenverzeichnis,ch.bfs.gebaeude_wohnungs_register,KML||https://tinyurl.com/yy7ya4g9/VS/6082_bdg_erw.kml</t>
  </si>
  <si>
    <t>2597705.000 1124765.000</t>
  </si>
  <si>
    <t>https://map.geo.admin.ch/?zoom=13&amp;E=2597705&amp;N=1124765&amp;layers=ch.kantone.cadastralwebmap-farbe,ch.swisstopo.amtliches-strassenverzeichnis,ch.bfs.gebaeude_wohnungs_register,KML||https://tinyurl.com/yy7ya4g9/VS/6082_bdg_erw.kml</t>
  </si>
  <si>
    <t>2596548.000 1124392.000</t>
  </si>
  <si>
    <t>https://map.geo.admin.ch/?zoom=13&amp;E=2596548&amp;N=1124392&amp;layers=ch.kantone.cadastralwebmap-farbe,ch.swisstopo.amtliches-strassenverzeichnis,ch.bfs.gebaeude_wohnungs_register,KML||https://tinyurl.com/yy7ya4g9/VS/6082_bdg_erw.kml</t>
  </si>
  <si>
    <t>2597810.000 1125155.000</t>
  </si>
  <si>
    <t>https://map.geo.admin.ch/?zoom=13&amp;E=2597810&amp;N=1125155&amp;layers=ch.kantone.cadastralwebmap-farbe,ch.swisstopo.amtliches-strassenverzeichnis,ch.bfs.gebaeude_wohnungs_register,KML||https://tinyurl.com/yy7ya4g9/VS/6082_bdg_erw.kml</t>
  </si>
  <si>
    <t>2597955.000 1126202.000</t>
  </si>
  <si>
    <t>https://map.geo.admin.ch/?zoom=13&amp;E=2597955&amp;N=1126202&amp;layers=ch.kantone.cadastralwebmap-farbe,ch.swisstopo.amtliches-strassenverzeichnis,ch.bfs.gebaeude_wohnungs_register,KML||https://tinyurl.com/yy7ya4g9/VS/6082_bdg_erw.kml</t>
  </si>
  <si>
    <t>2597850.000 1125090.000</t>
  </si>
  <si>
    <t>https://map.geo.admin.ch/?zoom=13&amp;E=2597850&amp;N=1125090&amp;layers=ch.kantone.cadastralwebmap-farbe,ch.swisstopo.amtliches-strassenverzeichnis,ch.bfs.gebaeude_wohnungs_register,KML||https://tinyurl.com/yy7ya4g9/VS/6082_bdg_erw.kml</t>
  </si>
  <si>
    <t>2596625.000 1124425.000</t>
  </si>
  <si>
    <t>https://map.geo.admin.ch/?zoom=13&amp;E=2596625&amp;N=1124425&amp;layers=ch.kantone.cadastralwebmap-farbe,ch.swisstopo.amtliches-strassenverzeichnis,ch.bfs.gebaeude_wohnungs_register,KML||https://tinyurl.com/yy7ya4g9/VS/6082_bdg_erw.kml</t>
  </si>
  <si>
    <t>2597800.000 1125075.000</t>
  </si>
  <si>
    <t>https://map.geo.admin.ch/?zoom=13&amp;E=2597800&amp;N=1125075&amp;layers=ch.kantone.cadastralwebmap-farbe,ch.swisstopo.amtliches-strassenverzeichnis,ch.bfs.gebaeude_wohnungs_register,KML||https://tinyurl.com/yy7ya4g9/VS/6082_bdg_erw.kml</t>
  </si>
  <si>
    <t>2598606.500 1125749.000</t>
  </si>
  <si>
    <t>https://map.geo.admin.ch/?zoom=13&amp;E=2598606.5&amp;N=1125749&amp;layers=ch.kantone.cadastralwebmap-farbe,ch.swisstopo.amtliches-strassenverzeichnis,ch.bfs.gebaeude_wohnungs_register,KML||https://tinyurl.com/yy7ya4g9/VS/6082_bdg_erw.kml</t>
  </si>
  <si>
    <t>2596788.750 1123609.000</t>
  </si>
  <si>
    <t>https://map.geo.admin.ch/?zoom=13&amp;E=2596788.75&amp;N=1123609&amp;layers=ch.kantone.cadastralwebmap-farbe,ch.swisstopo.amtliches-strassenverzeichnis,ch.bfs.gebaeude_wohnungs_register,KML||https://tinyurl.com/yy7ya4g9/VS/6082_bdg_erw.kml</t>
  </si>
  <si>
    <t>2596791.750 1123528.500</t>
  </si>
  <si>
    <t>https://map.geo.admin.ch/?zoom=13&amp;E=2596791.75&amp;N=1123528.5&amp;layers=ch.kantone.cadastralwebmap-farbe,ch.swisstopo.amtliches-strassenverzeichnis,ch.bfs.gebaeude_wohnungs_register,KML||https://tinyurl.com/yy7ya4g9/VS/6082_bdg_erw.kml</t>
  </si>
  <si>
    <t>2597636.250 1125308.500</t>
  </si>
  <si>
    <t>https://map.geo.admin.ch/?zoom=13&amp;E=2597636.25&amp;N=1125308.5&amp;layers=ch.kantone.cadastralwebmap-farbe,ch.swisstopo.amtliches-strassenverzeichnis,ch.bfs.gebaeude_wohnungs_register,KML||https://tinyurl.com/yy7ya4g9/VS/6082_bdg_erw.kml</t>
  </si>
  <si>
    <t>2598090.000 1127869.000</t>
  </si>
  <si>
    <t>https://map.geo.admin.ch/?zoom=13&amp;E=2598090&amp;N=1127869&amp;layers=ch.kantone.cadastralwebmap-farbe,ch.swisstopo.amtliches-strassenverzeichnis,ch.bfs.gebaeude_wohnungs_register,KML||https://tinyurl.com/yy7ya4g9/VS/6082_bdg_erw.kml</t>
  </si>
  <si>
    <t>2596901.250 1124696.250</t>
  </si>
  <si>
    <t>https://map.geo.admin.ch/?zoom=13&amp;E=2596901.25&amp;N=1124696.25&amp;layers=ch.kantone.cadastralwebmap-farbe,ch.swisstopo.amtliches-strassenverzeichnis,ch.bfs.gebaeude_wohnungs_register,KML||https://tinyurl.com/yy7ya4g9/VS/6082_bdg_erw.kml</t>
  </si>
  <si>
    <t>2596878.500 1124683.500</t>
  </si>
  <si>
    <t>https://map.geo.admin.ch/?zoom=13&amp;E=2596878.5&amp;N=1124683.5&amp;layers=ch.kantone.cadastralwebmap-farbe,ch.swisstopo.amtliches-strassenverzeichnis,ch.bfs.gebaeude_wohnungs_register,KML||https://tinyurl.com/yy7ya4g9/VS/6082_bdg_erw.kml</t>
  </si>
  <si>
    <t>2598431.750 1125952.750</t>
  </si>
  <si>
    <t>https://map.geo.admin.ch/?zoom=13&amp;E=2598431.75&amp;N=1125952.75&amp;layers=ch.kantone.cadastralwebmap-farbe,ch.swisstopo.amtliches-strassenverzeichnis,ch.bfs.gebaeude_wohnungs_register,KML||https://tinyurl.com/yy7ya4g9/VS/6082_bdg_erw.kml</t>
  </si>
  <si>
    <t>2605757.000 1105235.000</t>
  </si>
  <si>
    <t>https://map.geo.admin.ch/?zoom=13&amp;E=2605757&amp;N=1105235&amp;layers=ch.kantone.cadastralwebmap-farbe,ch.swisstopo.amtliches-strassenverzeichnis,ch.bfs.gebaeude_wohnungs_register,KML||https://tinyurl.com/yy7ya4g9/VS/6083_bdg_erw.kml</t>
  </si>
  <si>
    <t>2604288.000 1106608.000</t>
  </si>
  <si>
    <t>https://map.geo.admin.ch/?zoom=13&amp;E=2604288&amp;N=1106608&amp;layers=ch.kantone.cadastralwebmap-farbe,ch.swisstopo.amtliches-strassenverzeichnis,ch.bfs.gebaeude_wohnungs_register,KML||https://tinyurl.com/yy7ya4g9/VS/6083_bdg_erw.kml</t>
  </si>
  <si>
    <t>2601459.335 1100534.803</t>
  </si>
  <si>
    <t>https://map.geo.admin.ch/?zoom=13&amp;E=2601459.335&amp;N=1100534.803&amp;layers=ch.kantone.cadastralwebmap-farbe,ch.swisstopo.amtliches-strassenverzeichnis,ch.bfs.gebaeude_wohnungs_register,KML||https://tinyurl.com/yy7ya4g9/VS/6083_bdg_erw.kml</t>
  </si>
  <si>
    <t>2606405.407 1103578.654</t>
  </si>
  <si>
    <t>https://map.geo.admin.ch/?zoom=13&amp;E=2606405.407&amp;N=1103578.654&amp;layers=ch.kantone.cadastralwebmap-farbe,ch.swisstopo.amtliches-strassenverzeichnis,ch.bfs.gebaeude_wohnungs_register,KML||https://tinyurl.com/yy7ya4g9/VS/6083_bdg_erw.kml</t>
  </si>
  <si>
    <t>2604107.000 1103821.000</t>
  </si>
  <si>
    <t>https://map.geo.admin.ch/?zoom=13&amp;E=2604107&amp;N=1103821&amp;layers=ch.kantone.cadastralwebmap-farbe,ch.swisstopo.amtliches-strassenverzeichnis,ch.bfs.gebaeude_wohnungs_register,KML||https://tinyurl.com/yy7ya4g9/VS/6083_bdg_erw.kml</t>
  </si>
  <si>
    <t>2597883.368 1114216.846</t>
  </si>
  <si>
    <t>https://map.geo.admin.ch/?zoom=13&amp;E=2597883.368&amp;N=1114216.846&amp;layers=ch.kantone.cadastralwebmap-farbe,ch.swisstopo.amtliches-strassenverzeichnis,ch.bfs.gebaeude_wohnungs_register,KML||https://tinyurl.com/yy7ya4g9/VS/6084_bdg_erw.kml</t>
  </si>
  <si>
    <t>2597249.000 1103606.000</t>
  </si>
  <si>
    <t>https://map.geo.admin.ch/?zoom=13&amp;E=2597249&amp;N=1103606&amp;layers=ch.kantone.cadastralwebmap-farbe,ch.swisstopo.amtliches-strassenverzeichnis,ch.bfs.gebaeude_wohnungs_register,KML||https://tinyurl.com/yy7ya4g9/VS/6084_bdg_erw.kml</t>
  </si>
  <si>
    <t>2597289.000 1103648.000</t>
  </si>
  <si>
    <t>https://map.geo.admin.ch/?zoom=13&amp;E=2597289&amp;N=1103648&amp;layers=ch.kantone.cadastralwebmap-farbe,ch.swisstopo.amtliches-strassenverzeichnis,ch.bfs.gebaeude_wohnungs_register,KML||https://tinyurl.com/yy7ya4g9/VS/6084_bdg_erw.kml</t>
  </si>
  <si>
    <t>2598383.000 1095504.000</t>
  </si>
  <si>
    <t>https://map.geo.admin.ch/?zoom=13&amp;E=2598383&amp;N=1095504&amp;layers=ch.kantone.cadastralwebmap-farbe,ch.swisstopo.amtliches-strassenverzeichnis,ch.bfs.gebaeude_wohnungs_register,KML||https://tinyurl.com/yy7ya4g9/VS/6084_bdg_erw.kml</t>
  </si>
  <si>
    <t>2596113.000 1110702.000</t>
  </si>
  <si>
    <t>https://map.geo.admin.ch/?zoom=13&amp;E=2596113&amp;N=1110702&amp;layers=ch.kantone.cadastralwebmap-farbe,ch.swisstopo.amtliches-strassenverzeichnis,ch.bfs.gebaeude_wohnungs_register,KML||https://tinyurl.com/yy7ya4g9/VS/6084_bdg_erw.kml</t>
  </si>
  <si>
    <t>2597707.000 1111801.000</t>
  </si>
  <si>
    <t>https://map.geo.admin.ch/?zoom=13&amp;E=2597707&amp;N=1111801&amp;layers=ch.kantone.cadastralwebmap-farbe,ch.swisstopo.amtliches-strassenverzeichnis,ch.bfs.gebaeude_wohnungs_register,KML||https://tinyurl.com/yy7ya4g9/VS/6084_bdg_erw.kml</t>
  </si>
  <si>
    <t>2597390.000 1114489.000</t>
  </si>
  <si>
    <t>https://map.geo.admin.ch/?zoom=13&amp;E=2597390&amp;N=1114489&amp;layers=ch.kantone.cadastralwebmap-farbe,ch.swisstopo.amtliches-strassenverzeichnis,ch.bfs.gebaeude_wohnungs_register,KML||https://tinyurl.com/yy7ya4g9/VS/6084_bdg_erw.kml</t>
  </si>
  <si>
    <t>2597511.000 1114108.000</t>
  </si>
  <si>
    <t>https://map.geo.admin.ch/?zoom=13&amp;E=2597511&amp;N=1114108&amp;layers=ch.kantone.cadastralwebmap-farbe,ch.swisstopo.amtliches-strassenverzeichnis,ch.bfs.gebaeude_wohnungs_register,KML||https://tinyurl.com/yy7ya4g9/VS/6084_bdg_erw.kml</t>
  </si>
  <si>
    <t>2596905.359 1114569.859</t>
  </si>
  <si>
    <t>https://map.geo.admin.ch/?zoom=13&amp;E=2596905.359&amp;N=1114569.859&amp;layers=ch.kantone.cadastralwebmap-farbe,ch.swisstopo.amtliches-strassenverzeichnis,ch.bfs.gebaeude_wohnungs_register,KML||https://tinyurl.com/yy7ya4g9/VS/6084_bdg_erw.kml</t>
  </si>
  <si>
    <t>2596895.358 1114585.859</t>
  </si>
  <si>
    <t>https://map.geo.admin.ch/?zoom=13&amp;E=2596895.358&amp;N=1114585.859&amp;layers=ch.kantone.cadastralwebmap-farbe,ch.swisstopo.amtliches-strassenverzeichnis,ch.bfs.gebaeude_wohnungs_register,KML||https://tinyurl.com/yy7ya4g9/VS/6084_bdg_erw.kml</t>
  </si>
  <si>
    <t>2596792.405 1113933.867</t>
  </si>
  <si>
    <t>https://map.geo.admin.ch/?zoom=13&amp;E=2596792.405&amp;N=1113933.867&amp;layers=ch.kantone.cadastralwebmap-farbe,ch.swisstopo.amtliches-strassenverzeichnis,ch.bfs.gebaeude_wohnungs_register,KML||https://tinyurl.com/yy7ya4g9/VS/6084_bdg_erw.kml</t>
  </si>
  <si>
    <t>2596138.000 1114206.000</t>
  </si>
  <si>
    <t>https://map.geo.admin.ch/?zoom=13&amp;E=2596138&amp;N=1114206&amp;layers=ch.kantone.cadastralwebmap-farbe,ch.swisstopo.amtliches-strassenverzeichnis,ch.bfs.gebaeude_wohnungs_register,KML||https://tinyurl.com/yy7ya4g9/VS/6084_bdg_erw.kml</t>
  </si>
  <si>
    <t>2596147.000 1114270.000</t>
  </si>
  <si>
    <t>https://map.geo.admin.ch/?zoom=13&amp;E=2596147&amp;N=1114270&amp;layers=ch.kantone.cadastralwebmap-farbe,ch.swisstopo.amtliches-strassenverzeichnis,ch.bfs.gebaeude_wohnungs_register,KML||https://tinyurl.com/yy7ya4g9/VS/6084_bdg_erw.kml</t>
  </si>
  <si>
    <t>2596157.000 1114318.000</t>
  </si>
  <si>
    <t>https://map.geo.admin.ch/?zoom=13&amp;E=2596157&amp;N=1114318&amp;layers=ch.kantone.cadastralwebmap-farbe,ch.swisstopo.amtliches-strassenverzeichnis,ch.bfs.gebaeude_wohnungs_register,KML||https://tinyurl.com/yy7ya4g9/VS/6084_bdg_erw.kml</t>
  </si>
  <si>
    <t>2598629.000 1113333.000</t>
  </si>
  <si>
    <t>https://map.geo.admin.ch/?zoom=13&amp;E=2598629&amp;N=1113333&amp;layers=ch.kantone.cadastralwebmap-farbe,ch.swisstopo.amtliches-strassenverzeichnis,ch.bfs.gebaeude_wohnungs_register,KML||https://tinyurl.com/yy7ya4g9/VS/6084_bdg_erw.kml</t>
  </si>
  <si>
    <t>2598988.000 1113439.000</t>
  </si>
  <si>
    <t>https://map.geo.admin.ch/?zoom=13&amp;E=2598988&amp;N=1113439&amp;layers=ch.kantone.cadastralwebmap-farbe,ch.swisstopo.amtliches-strassenverzeichnis,ch.bfs.gebaeude_wohnungs_register,KML||https://tinyurl.com/yy7ya4g9/VS/6084_bdg_erw.kml</t>
  </si>
  <si>
    <t>2597530.000 1114220.000</t>
  </si>
  <si>
    <t>https://map.geo.admin.ch/?zoom=13&amp;E=2597530&amp;N=1114220&amp;layers=ch.kantone.cadastralwebmap-farbe,ch.swisstopo.amtliches-strassenverzeichnis,ch.bfs.gebaeude_wohnungs_register,KML||https://tinyurl.com/yy7ya4g9/VS/6084_bdg_erw.kml</t>
  </si>
  <si>
    <t>2597372.000 1113980.000</t>
  </si>
  <si>
    <t>https://map.geo.admin.ch/?zoom=13&amp;E=2597372&amp;N=1113980&amp;layers=ch.kantone.cadastralwebmap-farbe,ch.swisstopo.amtliches-strassenverzeichnis,ch.bfs.gebaeude_wohnungs_register,KML||https://tinyurl.com/yy7ya4g9/VS/6084_bdg_erw.kml</t>
  </si>
  <si>
    <t>2596240.000 1112320.000</t>
  </si>
  <si>
    <t>https://map.geo.admin.ch/?zoom=13&amp;E=2596240&amp;N=1112320&amp;layers=ch.kantone.cadastralwebmap-farbe,ch.swisstopo.amtliches-strassenverzeichnis,ch.bfs.gebaeude_wohnungs_register,KML||https://tinyurl.com/yy7ya4g9/VS/6084_bdg_erw.kml</t>
  </si>
  <si>
    <t>2596480.000 1114245.000</t>
  </si>
  <si>
    <t>https://map.geo.admin.ch/?zoom=13&amp;E=2596480&amp;N=1114245&amp;layers=ch.kantone.cadastralwebmap-farbe,ch.swisstopo.amtliches-strassenverzeichnis,ch.bfs.gebaeude_wohnungs_register,KML||https://tinyurl.com/yy7ya4g9/VS/6084_bdg_erw.kml</t>
  </si>
  <si>
    <t>2596882.250 1113906.125</t>
  </si>
  <si>
    <t>https://map.geo.admin.ch/?zoom=13&amp;E=2596882.25&amp;N=1113906.125&amp;layers=ch.kantone.cadastralwebmap-farbe,ch.swisstopo.amtliches-strassenverzeichnis,ch.bfs.gebaeude_wohnungs_register,KML||https://tinyurl.com/yy7ya4g9/VS/6084_bdg_erw.kml</t>
  </si>
  <si>
    <t>2598860.000 1113516.725</t>
  </si>
  <si>
    <t>https://map.geo.admin.ch/?zoom=13&amp;E=2598860&amp;N=1113516.725&amp;layers=ch.kantone.cadastralwebmap-farbe,ch.swisstopo.amtliches-strassenverzeichnis,ch.bfs.gebaeude_wohnungs_register,KML||https://tinyurl.com/yy7ya4g9/VS/6084_bdg_erw.kml</t>
  </si>
  <si>
    <t>2596121.000 1114191.625</t>
  </si>
  <si>
    <t>https://map.geo.admin.ch/?zoom=13&amp;E=2596121&amp;N=1114191.625&amp;layers=ch.kantone.cadastralwebmap-farbe,ch.swisstopo.amtliches-strassenverzeichnis,ch.bfs.gebaeude_wohnungs_register,KML||https://tinyurl.com/yy7ya4g9/VS/6084_bdg_erw.kml</t>
  </si>
  <si>
    <t>2596142.500 1114170.125</t>
  </si>
  <si>
    <t>https://map.geo.admin.ch/?zoom=13&amp;E=2596142.5&amp;N=1114170.125&amp;layers=ch.kantone.cadastralwebmap-farbe,ch.swisstopo.amtliches-strassenverzeichnis,ch.bfs.gebaeude_wohnungs_register,KML||https://tinyurl.com/yy7ya4g9/VS/6084_bdg_erw.kml</t>
  </si>
  <si>
    <t>2596145.250 1114151.125</t>
  </si>
  <si>
    <t>https://map.geo.admin.ch/?zoom=13&amp;E=2596145.25&amp;N=1114151.125&amp;layers=ch.kantone.cadastralwebmap-farbe,ch.swisstopo.amtliches-strassenverzeichnis,ch.bfs.gebaeude_wohnungs_register,KML||https://tinyurl.com/yy7ya4g9/VS/6084_bdg_erw.kml</t>
  </si>
  <si>
    <t>2596064.000 1114203.375</t>
  </si>
  <si>
    <t>https://map.geo.admin.ch/?zoom=13&amp;E=2596064&amp;N=1114203.375&amp;layers=ch.kantone.cadastralwebmap-farbe,ch.swisstopo.amtliches-strassenverzeichnis,ch.bfs.gebaeude_wohnungs_register,KML||https://tinyurl.com/yy7ya4g9/VS/6084_bdg_erw.kml</t>
  </si>
  <si>
    <t>2596831.000 1113085.000</t>
  </si>
  <si>
    <t>https://map.geo.admin.ch/?zoom=13&amp;E=2596831&amp;N=1113085&amp;layers=ch.kantone.cadastralwebmap-farbe,ch.swisstopo.amtliches-strassenverzeichnis,ch.bfs.gebaeude_wohnungs_register,KML||https://tinyurl.com/yy7ya4g9/VS/6084_bdg_erw.kml</t>
  </si>
  <si>
    <t>2596824.000 1113089.000</t>
  </si>
  <si>
    <t>https://map.geo.admin.ch/?zoom=13&amp;E=2596824&amp;N=1113089&amp;layers=ch.kantone.cadastralwebmap-farbe,ch.swisstopo.amtliches-strassenverzeichnis,ch.bfs.gebaeude_wohnungs_register,KML||https://tinyurl.com/yy7ya4g9/VS/6084_bdg_erw.kml</t>
  </si>
  <si>
    <t>2603370.393 1111472.879</t>
  </si>
  <si>
    <t>https://map.geo.admin.ch/?zoom=13&amp;E=2603370.393&amp;N=1111472.879&amp;layers=ch.kantone.cadastralwebmap-farbe,ch.swisstopo.amtliches-strassenverzeichnis,ch.bfs.gebaeude_wohnungs_register,KML||https://tinyurl.com/yy7ya4g9/VS/6087_bdg_erw.kml</t>
  </si>
  <si>
    <t>2604432.340 1111416.911</t>
  </si>
  <si>
    <t>https://map.geo.admin.ch/?zoom=13&amp;E=2604432.34&amp;N=1111416.911&amp;layers=ch.kantone.cadastralwebmap-farbe,ch.swisstopo.amtliches-strassenverzeichnis,ch.bfs.gebaeude_wohnungs_register,KML||https://tinyurl.com/yy7ya4g9/VS/6087_bdg_erw.kml</t>
  </si>
  <si>
    <t>2604465.338 1111469.913</t>
  </si>
  <si>
    <t>https://map.geo.admin.ch/?zoom=13&amp;E=2604465.338&amp;N=1111469.913&amp;layers=ch.kantone.cadastralwebmap-farbe,ch.swisstopo.amtliches-strassenverzeichnis,ch.bfs.gebaeude_wohnungs_register,KML||https://tinyurl.com/yy7ya4g9/VS/6087_bdg_erw.kml</t>
  </si>
  <si>
    <t>2600076.414 1109629.823</t>
  </si>
  <si>
    <t>https://map.geo.admin.ch/?zoom=13&amp;E=2600076.414&amp;N=1109629.823&amp;layers=ch.kantone.cadastralwebmap-farbe,ch.swisstopo.amtliches-strassenverzeichnis,ch.bfs.gebaeude_wohnungs_register,KML||https://tinyurl.com/yy7ya4g9/VS/6087_bdg_erw.kml</t>
  </si>
  <si>
    <t>2600058.414 1109604.823</t>
  </si>
  <si>
    <t>https://map.geo.admin.ch/?zoom=13&amp;E=2600058.414&amp;N=1109604.823&amp;layers=ch.kantone.cadastralwebmap-farbe,ch.swisstopo.amtliches-strassenverzeichnis,ch.bfs.gebaeude_wohnungs_register,KML||https://tinyurl.com/yy7ya4g9/VS/6087_bdg_erw.kml</t>
  </si>
  <si>
    <t>2599835.405 1109782.822</t>
  </si>
  <si>
    <t>https://map.geo.admin.ch/?zoom=13&amp;E=2599835.405&amp;N=1109782.822&amp;layers=ch.kantone.cadastralwebmap-farbe,ch.swisstopo.amtliches-strassenverzeichnis,ch.bfs.gebaeude_wohnungs_register,KML||https://tinyurl.com/yy7ya4g9/VS/6087_bdg_erw.kml</t>
  </si>
  <si>
    <t>2600072.526 1114497.284</t>
  </si>
  <si>
    <t>https://map.geo.admin.ch/?zoom=13&amp;E=2600072.526&amp;N=1114497.284&amp;layers=ch.kantone.cadastralwebmap-farbe,ch.swisstopo.amtliches-strassenverzeichnis,ch.bfs.gebaeude_wohnungs_register,KML||https://tinyurl.com/yy7ya4g9/VS/6087_bdg_erw.kml</t>
  </si>
  <si>
    <t>2596428.000 1116923.000</t>
  </si>
  <si>
    <t>https://map.geo.admin.ch/?zoom=13&amp;E=2596428&amp;N=1116923&amp;layers=ch.kantone.cadastralwebmap-farbe,ch.swisstopo.amtliches-strassenverzeichnis,ch.bfs.gebaeude_wohnungs_register,KML||https://tinyurl.com/yy7ya4g9/VS/6089_bdg_erw.kml</t>
  </si>
  <si>
    <t>2595941.000 1114007.000</t>
  </si>
  <si>
    <t>https://map.geo.admin.ch/?zoom=13&amp;E=2595941&amp;N=1114007&amp;layers=ch.kantone.cadastralwebmap-farbe,ch.swisstopo.amtliches-strassenverzeichnis,ch.bfs.gebaeude_wohnungs_register,KML||https://tinyurl.com/yy7ya4g9/VS/6089_bdg_erw.kml</t>
  </si>
  <si>
    <t>2597167.000 1117312.000</t>
  </si>
  <si>
    <t>https://map.geo.admin.ch/?zoom=13&amp;E=2597167&amp;N=1117312&amp;layers=ch.kantone.cadastralwebmap-farbe,ch.swisstopo.amtliches-strassenverzeichnis,ch.bfs.gebaeude_wohnungs_register,KML||https://tinyurl.com/yy7ya4g9/VS/6089_bdg_erw.kml</t>
  </si>
  <si>
    <t>2594807.000 1114443.000</t>
  </si>
  <si>
    <t>https://map.geo.admin.ch/?zoom=13&amp;E=2594807&amp;N=1114443&amp;layers=ch.kantone.cadastralwebmap-farbe,ch.swisstopo.amtliches-strassenverzeichnis,ch.bfs.gebaeude_wohnungs_register,KML||https://tinyurl.com/yy7ya4g9/VS/6089_bdg_erw.kml</t>
  </si>
  <si>
    <t>2596257.363 1115195.906</t>
  </si>
  <si>
    <t>https://map.geo.admin.ch/?zoom=13&amp;E=2596257.363&amp;N=1115195.906&amp;layers=ch.kantone.cadastralwebmap-farbe,ch.swisstopo.amtliches-strassenverzeichnis,ch.bfs.gebaeude_wohnungs_register,KML||https://tinyurl.com/yy7ya4g9/VS/6089_bdg_erw.kml</t>
  </si>
  <si>
    <t>2596710.000 1118095.000</t>
  </si>
  <si>
    <t>https://map.geo.admin.ch/?zoom=13&amp;E=2596710&amp;N=1118095&amp;layers=ch.kantone.cadastralwebmap-farbe,ch.swisstopo.amtliches-strassenverzeichnis,ch.bfs.gebaeude_wohnungs_register,KML||https://tinyurl.com/yy7ya4g9/VS/6089_bdg_erw.kml</t>
  </si>
  <si>
    <t>2561930.402 1126292.250</t>
  </si>
  <si>
    <t>https://map.geo.admin.ch/?zoom=13&amp;E=2561930.402&amp;N=1126292.25&amp;layers=ch.kantone.cadastralwebmap-farbe,ch.swisstopo.amtliches-strassenverzeichnis,ch.bfs.gebaeude_wohnungs_register,KML||https://tinyurl.com/yy7ya4g9/VS/6152_bdg_erw.kml</t>
  </si>
  <si>
    <t>2560889.394 1122536.313</t>
  </si>
  <si>
    <t>https://map.geo.admin.ch/?zoom=13&amp;E=2560889.394&amp;N=1122536.313&amp;layers=ch.kantone.cadastralwebmap-farbe,ch.swisstopo.amtliches-strassenverzeichnis,ch.bfs.gebaeude_wohnungs_register,KML||https://tinyurl.com/yy7ya4g9/VS/6152_bdg_erw.kml</t>
  </si>
  <si>
    <t>2560920.000 1122535.312</t>
  </si>
  <si>
    <t>https://map.geo.admin.ch/?zoom=13&amp;E=2560920&amp;N=1122535.312&amp;layers=ch.kantone.cadastralwebmap-farbe,ch.swisstopo.amtliches-strassenverzeichnis,ch.bfs.gebaeude_wohnungs_register,KML||https://tinyurl.com/yy7ya4g9/VS/6152_bdg_erw.kml</t>
  </si>
  <si>
    <t>2561909.402 1126306.250</t>
  </si>
  <si>
    <t>https://map.geo.admin.ch/?zoom=13&amp;E=2561909.402&amp;N=1126306.25&amp;layers=ch.kantone.cadastralwebmap-farbe,ch.swisstopo.amtliches-strassenverzeichnis,ch.bfs.gebaeude_wohnungs_register,KML||https://tinyurl.com/yy7ya4g9/VS/6152_bdg_erw.kml</t>
  </si>
  <si>
    <t>2561724.365 1124959.246</t>
  </si>
  <si>
    <t>https://map.geo.admin.ch/?zoom=13&amp;E=2561724.365&amp;N=1124959.246&amp;layers=ch.kantone.cadastralwebmap-farbe,ch.swisstopo.amtliches-strassenverzeichnis,ch.bfs.gebaeude_wohnungs_register,KML||https://tinyurl.com/yy7ya4g9/VS/6152_bdg_erw.kml</t>
  </si>
  <si>
    <t>2562974.400 1124021.288</t>
  </si>
  <si>
    <t>https://map.geo.admin.ch/?zoom=13&amp;E=2562974.4&amp;N=1124021.288&amp;layers=ch.kantone.cadastralwebmap-farbe,ch.swisstopo.amtliches-strassenverzeichnis,ch.bfs.gebaeude_wohnungs_register,KML||https://tinyurl.com/yy7ya4g9/VS/6152_bdg_erw.kml</t>
  </si>
  <si>
    <t>2560695.000 1125660.000</t>
  </si>
  <si>
    <t>https://map.geo.admin.ch/?zoom=13&amp;E=2560695&amp;N=1125660&amp;layers=ch.kantone.cadastralwebmap-farbe,ch.swisstopo.amtliches-strassenverzeichnis,ch.bfs.gebaeude_wohnungs_register,KML||https://tinyurl.com/yy7ya4g9/VS/6152_bdg_erw.kml</t>
  </si>
  <si>
    <t>2562418.000 1125394.000</t>
  </si>
  <si>
    <t>https://map.geo.admin.ch/?zoom=13&amp;E=2562418&amp;N=1125394&amp;layers=ch.kantone.cadastralwebmap-farbe,ch.swisstopo.amtliches-strassenverzeichnis,ch.bfs.gebaeude_wohnungs_register,KML||https://tinyurl.com/yy7ya4g9/VS/6152_bdg_erw.kml</t>
  </si>
  <si>
    <t>2561355.000 1122337.000</t>
  </si>
  <si>
    <t>https://map.geo.admin.ch/?zoom=13&amp;E=2561355&amp;N=1122337&amp;layers=ch.kantone.cadastralwebmap-farbe,ch.swisstopo.amtliches-strassenverzeichnis,ch.bfs.gebaeude_wohnungs_register,KML||https://tinyurl.com/yy7ya4g9/VS/6152_bdg_erw.kml</t>
  </si>
  <si>
    <t>2561355.000 1122347.000</t>
  </si>
  <si>
    <t>https://map.geo.admin.ch/?zoom=13&amp;E=2561355&amp;N=1122347&amp;layers=ch.kantone.cadastralwebmap-farbe,ch.swisstopo.amtliches-strassenverzeichnis,ch.bfs.gebaeude_wohnungs_register,KML||https://tinyurl.com/yy7ya4g9/VS/6152_bdg_erw.kml</t>
  </si>
  <si>
    <t>2560970.000 1125110.000</t>
  </si>
  <si>
    <t>https://map.geo.admin.ch/?zoom=13&amp;E=2560970&amp;N=1125110&amp;layers=ch.kantone.cadastralwebmap-farbe,ch.swisstopo.amtliches-strassenverzeichnis,ch.bfs.gebaeude_wohnungs_register,KML||https://tinyurl.com/yy7ya4g9/VS/6152_bdg_erw.kml</t>
  </si>
  <si>
    <t>2560975.000 1122325.000</t>
  </si>
  <si>
    <t>https://map.geo.admin.ch/?zoom=13&amp;E=2560975&amp;N=1122325&amp;layers=ch.kantone.cadastralwebmap-farbe,ch.swisstopo.amtliches-strassenverzeichnis,ch.bfs.gebaeude_wohnungs_register,KML||https://tinyurl.com/yy7ya4g9/VS/6152_bdg_erw.kml</t>
  </si>
  <si>
    <t>2560160.000 1125500.000</t>
  </si>
  <si>
    <t>https://map.geo.admin.ch/?zoom=13&amp;E=2560160&amp;N=1125500&amp;layers=ch.kantone.cadastralwebmap-farbe,ch.swisstopo.amtliches-strassenverzeichnis,ch.bfs.gebaeude_wohnungs_register,KML||https://tinyurl.com/yy7ya4g9/VS/6152_bdg_erw.kml</t>
  </si>
  <si>
    <t>2562360.000 1124775.000</t>
  </si>
  <si>
    <t>https://map.geo.admin.ch/?zoom=13&amp;E=2562360&amp;N=1124775&amp;layers=ch.kantone.cadastralwebmap-farbe,ch.swisstopo.amtliches-strassenverzeichnis,ch.bfs.gebaeude_wohnungs_register,KML||https://tinyurl.com/yy7ya4g9/VS/6152_bdg_erw.kml</t>
  </si>
  <si>
    <t>2562349.000 1124773.000</t>
  </si>
  <si>
    <t>https://map.geo.admin.ch/?zoom=13&amp;E=2562349&amp;N=1124773&amp;layers=ch.kantone.cadastralwebmap-farbe,ch.swisstopo.amtliches-strassenverzeichnis,ch.bfs.gebaeude_wohnungs_register,KML||https://tinyurl.com/yy7ya4g9/VS/6152_bdg_erw.kml</t>
  </si>
  <si>
    <t>2562265.000 1124785.000</t>
  </si>
  <si>
    <t>https://map.geo.admin.ch/?zoom=13&amp;E=2562265&amp;N=1124785&amp;layers=ch.kantone.cadastralwebmap-farbe,ch.swisstopo.amtliches-strassenverzeichnis,ch.bfs.gebaeude_wohnungs_register,KML||https://tinyurl.com/yy7ya4g9/VS/6152_bdg_erw.kml</t>
  </si>
  <si>
    <t>2562240.000 1124780.000</t>
  </si>
  <si>
    <t>https://map.geo.admin.ch/?zoom=13&amp;E=2562240&amp;N=1124780&amp;layers=ch.kantone.cadastralwebmap-farbe,ch.swisstopo.amtliches-strassenverzeichnis,ch.bfs.gebaeude_wohnungs_register,KML||https://tinyurl.com/yy7ya4g9/VS/6152_bdg_erw.kml</t>
  </si>
  <si>
    <t>2562320.000 1124768.000</t>
  </si>
  <si>
    <t>https://map.geo.admin.ch/?zoom=13&amp;E=2562320&amp;N=1124768&amp;layers=ch.kantone.cadastralwebmap-farbe,ch.swisstopo.amtliches-strassenverzeichnis,ch.bfs.gebaeude_wohnungs_register,KML||https://tinyurl.com/yy7ya4g9/VS/6152_bdg_erw.kml</t>
  </si>
  <si>
    <t>2562330.000 1124768.000</t>
  </si>
  <si>
    <t>https://map.geo.admin.ch/?zoom=13&amp;E=2562330&amp;N=1124768&amp;layers=ch.kantone.cadastralwebmap-farbe,ch.swisstopo.amtliches-strassenverzeichnis,ch.bfs.gebaeude_wohnungs_register,KML||https://tinyurl.com/yy7ya4g9/VS/6152_bdg_erw.kml</t>
  </si>
  <si>
    <t>2562285.000 1124760.000</t>
  </si>
  <si>
    <t>https://map.geo.admin.ch/?zoom=13&amp;E=2562285&amp;N=1124760&amp;layers=ch.kantone.cadastralwebmap-farbe,ch.swisstopo.amtliches-strassenverzeichnis,ch.bfs.gebaeude_wohnungs_register,KML||https://tinyurl.com/yy7ya4g9/VS/6152_bdg_erw.kml</t>
  </si>
  <si>
    <t>2562300.000 1124760.000</t>
  </si>
  <si>
    <t>https://map.geo.admin.ch/?zoom=13&amp;E=2562300&amp;N=1124760&amp;layers=ch.kantone.cadastralwebmap-farbe,ch.swisstopo.amtliches-strassenverzeichnis,ch.bfs.gebaeude_wohnungs_register,KML||https://tinyurl.com/yy7ya4g9/VS/6152_bdg_erw.kml</t>
  </si>
  <si>
    <t>2562350.000 1124800.000</t>
  </si>
  <si>
    <t>https://map.geo.admin.ch/?zoom=13&amp;E=2562350&amp;N=1124800&amp;layers=ch.kantone.cadastralwebmap-farbe,ch.swisstopo.amtliches-strassenverzeichnis,ch.bfs.gebaeude_wohnungs_register,KML||https://tinyurl.com/yy7ya4g9/VS/6152_bdg_erw.kml</t>
  </si>
  <si>
    <t>2562345.000 1124800.000</t>
  </si>
  <si>
    <t>https://map.geo.admin.ch/?zoom=13&amp;E=2562345&amp;N=1124800&amp;layers=ch.kantone.cadastralwebmap-farbe,ch.swisstopo.amtliches-strassenverzeichnis,ch.bfs.gebaeude_wohnungs_register,KML||https://tinyurl.com/yy7ya4g9/VS/6152_bdg_erw.kml</t>
  </si>
  <si>
    <t>2562345.000 1124000.000</t>
  </si>
  <si>
    <t>https://map.geo.admin.ch/?zoom=13&amp;E=2562345&amp;N=1124000&amp;layers=ch.kantone.cadastralwebmap-farbe,ch.swisstopo.amtliches-strassenverzeichnis,ch.bfs.gebaeude_wohnungs_register,KML||https://tinyurl.com/yy7ya4g9/VS/6152_bdg_erw.kml</t>
  </si>
  <si>
    <t>2560768.000 1125011.000</t>
  </si>
  <si>
    <t>https://map.geo.admin.ch/?zoom=13&amp;E=2560768&amp;N=1125011&amp;layers=ch.kantone.cadastralwebmap-farbe,ch.swisstopo.amtliches-strassenverzeichnis,ch.bfs.gebaeude_wohnungs_register,KML||https://tinyurl.com/yy7ya4g9/VS/6152_bdg_erw.kml</t>
  </si>
  <si>
    <t>2562269.750 1124659.000</t>
  </si>
  <si>
    <t>https://map.geo.admin.ch/?zoom=13&amp;E=2562269.75&amp;N=1124659&amp;layers=ch.kantone.cadastralwebmap-farbe,ch.swisstopo.amtliches-strassenverzeichnis,ch.bfs.gebaeude_wohnungs_register,KML||https://tinyurl.com/yy7ya4g9/VS/6152_bdg_erw.kml</t>
  </si>
  <si>
    <t>2561788.250 1125170.000</t>
  </si>
  <si>
    <t>https://map.geo.admin.ch/?zoom=13&amp;E=2561788.25&amp;N=1125170&amp;layers=ch.kantone.cadastralwebmap-farbe,ch.swisstopo.amtliches-strassenverzeichnis,ch.bfs.gebaeude_wohnungs_register,KML||https://tinyurl.com/yy7ya4g9/VS/6152_bdg_erw.kml</t>
  </si>
  <si>
    <t>2562244.000 1124654.000</t>
  </si>
  <si>
    <t>https://map.geo.admin.ch/?zoom=13&amp;E=2562244&amp;N=1124654&amp;layers=ch.kantone.cadastralwebmap-farbe,ch.swisstopo.amtliches-strassenverzeichnis,ch.bfs.gebaeude_wohnungs_register,KML||https://tinyurl.com/yy7ya4g9/VS/6152_bdg_erw.kml</t>
  </si>
  <si>
    <t>2560699.000 1125528.000</t>
  </si>
  <si>
    <t>https://map.geo.admin.ch/?zoom=13&amp;E=2560699&amp;N=1125528&amp;layers=ch.kantone.cadastralwebmap-farbe,ch.swisstopo.amtliches-strassenverzeichnis,ch.bfs.gebaeude_wohnungs_register,KML||https://tinyurl.com/yy7ya4g9/VS/6152_bdg_erw.kml</t>
  </si>
  <si>
    <t>2561413.000 1125251.000</t>
  </si>
  <si>
    <t>https://map.geo.admin.ch/?zoom=13&amp;E=2561413&amp;N=1125251&amp;layers=ch.kantone.cadastralwebmap-farbe,ch.swisstopo.amtliches-strassenverzeichnis,ch.bfs.gebaeude_wohnungs_register,KML||https://tinyurl.com/yy7ya4g9/VS/6152_bdg_erw.kml</t>
  </si>
  <si>
    <t>2562670.000 1124474.000</t>
  </si>
  <si>
    <t>https://map.geo.admin.ch/?zoom=13&amp;E=2562670&amp;N=1124474&amp;layers=ch.kantone.cadastralwebmap-farbe,ch.swisstopo.amtliches-strassenverzeichnis,ch.bfs.gebaeude_wohnungs_register,KML||https://tinyurl.com/yy7ya4g9/VS/6152_bdg_erw.kml</t>
  </si>
  <si>
    <t>2561045.000 1126551.000</t>
  </si>
  <si>
    <t>https://map.geo.admin.ch/?zoom=13&amp;E=2561045&amp;N=1126551&amp;layers=ch.kantone.cadastralwebmap-farbe,ch.swisstopo.amtliches-strassenverzeichnis,ch.bfs.gebaeude_wohnungs_register,KML||https://tinyurl.com/yy7ya4g9/VS/6152_bdg_erw.kml</t>
  </si>
  <si>
    <t>2551390.250 1137894.000</t>
  </si>
  <si>
    <t>https://map.geo.admin.ch/?zoom=13&amp;E=2551390.25&amp;N=1137894&amp;layers=ch.kantone.cadastralwebmap-farbe,ch.swisstopo.amtliches-strassenverzeichnis,ch.bfs.gebaeude_wohnungs_register,KML||https://tinyurl.com/yy7ya4g9/VS/6155_bdg_erw.kml</t>
  </si>
  <si>
    <t>2551373.000 1137895.000</t>
  </si>
  <si>
    <t>https://map.geo.admin.ch/?zoom=13&amp;E=2551373&amp;N=1137895&amp;layers=ch.kantone.cadastralwebmap-farbe,ch.swisstopo.amtliches-strassenverzeichnis,ch.bfs.gebaeude_wohnungs_register,KML||https://tinyurl.com/yy7ya4g9/VS/6155_bdg_erw.kml</t>
  </si>
  <si>
    <t>2644237.000 1131788.000</t>
  </si>
  <si>
    <t>https://map.geo.admin.ch/?zoom=13&amp;E=2644237&amp;N=1131788&amp;layers=ch.kantone.cadastralwebmap-farbe,ch.swisstopo.amtliches-strassenverzeichnis,ch.bfs.gebaeude_wohnungs_register,KML||https://tinyurl.com/yy7ya4g9/VS/6173_bdg_erw.kml</t>
  </si>
  <si>
    <t>2644255.000 1131500.000</t>
  </si>
  <si>
    <t>https://map.geo.admin.ch/?zoom=13&amp;E=2644255&amp;N=1131500&amp;layers=ch.kantone.cadastralwebmap-farbe,ch.swisstopo.amtliches-strassenverzeichnis,ch.bfs.gebaeude_wohnungs_register,KML||https://tinyurl.com/yy7ya4g9/VS/6173_bdg_erw.kml</t>
  </si>
  <si>
    <t>2644214.750 1131373.375</t>
  </si>
  <si>
    <t>https://map.geo.admin.ch/?zoom=13&amp;E=2644214.75&amp;N=1131373.375&amp;layers=ch.kantone.cadastralwebmap-farbe,ch.swisstopo.amtliches-strassenverzeichnis,ch.bfs.gebaeude_wohnungs_register,KML||https://tinyurl.com/yy7ya4g9/VS/6173_bdg_erw.kml</t>
  </si>
  <si>
    <t>2644548.000 1132279.000</t>
  </si>
  <si>
    <t>https://map.geo.admin.ch/?zoom=13&amp;E=2644548&amp;N=1132279&amp;layers=ch.kantone.cadastralwebmap-farbe,ch.swisstopo.amtliches-strassenverzeichnis,ch.bfs.gebaeude_wohnungs_register,KML||https://tinyurl.com/yy7ya4g9/VS/6173_bdg_erw.kml</t>
  </si>
  <si>
    <t>2644503.646 1131787.217</t>
  </si>
  <si>
    <t>https://map.geo.admin.ch/?zoom=13&amp;E=2644503.646&amp;N=1131787.217&amp;layers=ch.kantone.cadastralwebmap-farbe,ch.swisstopo.amtliches-strassenverzeichnis,ch.bfs.gebaeude_wohnungs_register,KML||https://tinyurl.com/yy7ya4g9/VS/6173_bdg_erw.kml</t>
  </si>
  <si>
    <t>2644731.897 1131960.259</t>
  </si>
  <si>
    <t>https://map.geo.admin.ch/?zoom=13&amp;E=2644731.897&amp;N=1131960.259&amp;layers=ch.kantone.cadastralwebmap-farbe,ch.swisstopo.amtliches-strassenverzeichnis,ch.bfs.gebaeude_wohnungs_register,KML||https://tinyurl.com/yy7ya4g9/VS/6173_bdg_erw.kml</t>
  </si>
  <si>
    <t>2645494.000 1136296.000</t>
  </si>
  <si>
    <t>https://map.geo.admin.ch/?zoom=13&amp;E=2645494&amp;N=1136296&amp;layers=ch.kantone.cadastralwebmap-farbe,ch.swisstopo.amtliches-strassenverzeichnis,ch.bfs.gebaeude_wohnungs_register,KML||https://tinyurl.com/yy7ya4g9/VS/6181_bdg_erw.kml</t>
  </si>
  <si>
    <t>2646196.000 1135183.000</t>
  </si>
  <si>
    <t>https://map.geo.admin.ch/?zoom=13&amp;E=2646196&amp;N=1135183&amp;layers=ch.kantone.cadastralwebmap-farbe,ch.swisstopo.amtliches-strassenverzeichnis,ch.bfs.gebaeude_wohnungs_register,KML||https://tinyurl.com/yy7ya4g9/VS/6181_bdg_erw.kml</t>
  </si>
  <si>
    <t>2646146.000 1135215.000</t>
  </si>
  <si>
    <t>https://map.geo.admin.ch/?zoom=13&amp;E=2646146&amp;N=1135215&amp;layers=ch.kantone.cadastralwebmap-farbe,ch.swisstopo.amtliches-strassenverzeichnis,ch.bfs.gebaeude_wohnungs_register,KML||https://tinyurl.com/yy7ya4g9/VS/6181_bdg_erw.kml</t>
  </si>
  <si>
    <t>2646153.000 1135258.000</t>
  </si>
  <si>
    <t>https://map.geo.admin.ch/?zoom=13&amp;E=2646153&amp;N=1135258&amp;layers=ch.kantone.cadastralwebmap-farbe,ch.swisstopo.amtliches-strassenverzeichnis,ch.bfs.gebaeude_wohnungs_register,KML||https://tinyurl.com/yy7ya4g9/VS/6181_bdg_erw.kml</t>
  </si>
  <si>
    <t>2645987.000 1135744.000</t>
  </si>
  <si>
    <t>https://map.geo.admin.ch/?zoom=13&amp;E=2645987&amp;N=1135744&amp;layers=ch.kantone.cadastralwebmap-farbe,ch.swisstopo.amtliches-strassenverzeichnis,ch.bfs.gebaeude_wohnungs_register,KML||https://tinyurl.com/yy7ya4g9/VS/6181_bdg_erw.kml</t>
  </si>
  <si>
    <t>2645924.000 1136092.000</t>
  </si>
  <si>
    <t>https://map.geo.admin.ch/?zoom=13&amp;E=2645924&amp;N=1136092&amp;layers=ch.kantone.cadastralwebmap-farbe,ch.swisstopo.amtliches-strassenverzeichnis,ch.bfs.gebaeude_wohnungs_register,KML||https://tinyurl.com/yy7ya4g9/VS/6181_bdg_erw.kml</t>
  </si>
  <si>
    <t>2646440.000 1134976.000</t>
  </si>
  <si>
    <t>https://map.geo.admin.ch/?zoom=13&amp;E=2646440&amp;N=1134976&amp;layers=ch.kantone.cadastralwebmap-farbe,ch.swisstopo.amtliches-strassenverzeichnis,ch.bfs.gebaeude_wohnungs_register,KML||https://tinyurl.com/yy7ya4g9/VS/6181_bdg_erw.kml</t>
  </si>
  <si>
    <t>2645197.000 1136578.000</t>
  </si>
  <si>
    <t>https://map.geo.admin.ch/?zoom=13&amp;E=2645197&amp;N=1136578&amp;layers=ch.kantone.cadastralwebmap-farbe,ch.swisstopo.amtliches-strassenverzeichnis,ch.bfs.gebaeude_wohnungs_register,KML||https://tinyurl.com/yy7ya4g9/VS/6181_bdg_erw.kml</t>
  </si>
  <si>
    <t>2645291.000 1137222.000</t>
  </si>
  <si>
    <t>https://map.geo.admin.ch/?zoom=13&amp;E=2645291&amp;N=1137222&amp;layers=ch.kantone.cadastralwebmap-farbe,ch.swisstopo.amtliches-strassenverzeichnis,ch.bfs.gebaeude_wohnungs_register,KML||https://tinyurl.com/yy7ya4g9/VS/6181_bdg_erw.kml</t>
  </si>
  <si>
    <t>2644550.000 1136450.000</t>
  </si>
  <si>
    <t>https://map.geo.admin.ch/?zoom=13&amp;E=2644550&amp;N=1136450&amp;layers=ch.kantone.cadastralwebmap-farbe,ch.swisstopo.amtliches-strassenverzeichnis,ch.bfs.gebaeude_wohnungs_register,KML||https://tinyurl.com/yy7ya4g9/VS/6181_bdg_erw.kml</t>
  </si>
  <si>
    <t>2644978.000 1136204.000</t>
  </si>
  <si>
    <t>https://map.geo.admin.ch/?zoom=13&amp;E=2644978&amp;N=1136204&amp;layers=ch.kantone.cadastralwebmap-farbe,ch.swisstopo.amtliches-strassenverzeichnis,ch.bfs.gebaeude_wohnungs_register,KML||https://tinyurl.com/yy7ya4g9/VS/6181_bdg_erw.kml</t>
  </si>
  <si>
    <t>2646160.000 1135170.000</t>
  </si>
  <si>
    <t>https://map.geo.admin.ch/?zoom=13&amp;E=2646160&amp;N=1135170&amp;layers=ch.kantone.cadastralwebmap-farbe,ch.swisstopo.amtliches-strassenverzeichnis,ch.bfs.gebaeude_wohnungs_register,KML||https://tinyurl.com/yy7ya4g9/VS/6181_bdg_erw.kml</t>
  </si>
  <si>
    <t>2645336.000 1135397.000</t>
  </si>
  <si>
    <t>https://map.geo.admin.ch/?zoom=13&amp;E=2645336&amp;N=1135397&amp;layers=ch.kantone.cadastralwebmap-farbe,ch.swisstopo.amtliches-strassenverzeichnis,ch.bfs.gebaeude_wohnungs_register,KML||https://tinyurl.com/yy7ya4g9/VS/6181_bdg_erw.kml</t>
  </si>
  <si>
    <t>2645394.000 1135310.000</t>
  </si>
  <si>
    <t>https://map.geo.admin.ch/?zoom=13&amp;E=2645394&amp;N=1135310&amp;layers=ch.kantone.cadastralwebmap-farbe,ch.swisstopo.amtliches-strassenverzeichnis,ch.bfs.gebaeude_wohnungs_register,KML||https://tinyurl.com/yy7ya4g9/VS/6181_bdg_erw.kml</t>
  </si>
  <si>
    <t>2645775.000 1136700.000</t>
  </si>
  <si>
    <t>https://map.geo.admin.ch/?zoom=13&amp;E=2645775&amp;N=1136700&amp;layers=ch.kantone.cadastralwebmap-farbe,ch.swisstopo.amtliches-strassenverzeichnis,ch.bfs.gebaeude_wohnungs_register,KML||https://tinyurl.com/yy7ya4g9/VS/6181_bdg_erw.kml</t>
  </si>
  <si>
    <t>2646164.000 1135164.000</t>
  </si>
  <si>
    <t>https://map.geo.admin.ch/?zoom=13&amp;E=2646164&amp;N=1135164&amp;layers=ch.kantone.cadastralwebmap-farbe,ch.swisstopo.amtliches-strassenverzeichnis,ch.bfs.gebaeude_wohnungs_register,KML||https://tinyurl.com/yy7ya4g9/VS/6181_bdg_erw.kml</t>
  </si>
  <si>
    <t>2646939.747 1136871.644</t>
  </si>
  <si>
    <t>https://map.geo.admin.ch/?zoom=13&amp;E=2646939.747&amp;N=1136871.644&amp;layers=ch.kantone.cadastralwebmap-farbe,ch.swisstopo.amtliches-strassenverzeichnis,ch.bfs.gebaeude_wohnungs_register,KML||https://tinyurl.com/yy7ya4g9/VS/6181_bdg_erw.kml</t>
  </si>
  <si>
    <t>2646166.818 1135231.727</t>
  </si>
  <si>
    <t>https://map.geo.admin.ch/?zoom=13&amp;E=2646166.818&amp;N=1135231.727&amp;layers=ch.kantone.cadastralwebmap-farbe,ch.swisstopo.amtliches-strassenverzeichnis,ch.bfs.gebaeude_wohnungs_register,KML||https://tinyurl.com/yy7ya4g9/VS/6181_bdg_erw.kml</t>
  </si>
  <si>
    <t>2646411.000 1136704.000</t>
  </si>
  <si>
    <t>https://map.geo.admin.ch/?zoom=13&amp;E=2646411&amp;N=1136704&amp;layers=ch.kantone.cadastralwebmap-farbe,ch.swisstopo.amtliches-strassenverzeichnis,ch.bfs.gebaeude_wohnungs_register,KML||https://tinyurl.com/yy7ya4g9/VS/6181_bdg_erw.kml</t>
  </si>
  <si>
    <t>2646060.000 1135187.000</t>
  </si>
  <si>
    <t>https://map.geo.admin.ch/?zoom=13&amp;E=2646060&amp;N=1135187&amp;layers=ch.kantone.cadastralwebmap-farbe,ch.swisstopo.amtliches-strassenverzeichnis,ch.bfs.gebaeude_wohnungs_register,KML||https://tinyurl.com/yy7ya4g9/VS/6181_bdg_erw.kml</t>
  </si>
  <si>
    <t>2631905.000 1129450.000</t>
  </si>
  <si>
    <t>https://map.geo.admin.ch/?zoom=13&amp;E=2631905&amp;N=1129450&amp;layers=ch.kantone.cadastralwebmap-farbe,ch.swisstopo.amtliches-strassenverzeichnis,ch.bfs.gebaeude_wohnungs_register,KML||https://tinyurl.com/yy7ya4g9/VS/6191_bdg_erw.kml</t>
  </si>
  <si>
    <t>2631660.000 1129451.000</t>
  </si>
  <si>
    <t>https://map.geo.admin.ch/?zoom=13&amp;E=2631660&amp;N=1129451&amp;layers=ch.kantone.cadastralwebmap-farbe,ch.swisstopo.amtliches-strassenverzeichnis,ch.bfs.gebaeude_wohnungs_register,KML||https://tinyurl.com/yy7ya4g9/VS/6191_bdg_erw.kml</t>
  </si>
  <si>
    <t>2632060.000 1129278.000</t>
  </si>
  <si>
    <t>https://map.geo.admin.ch/?zoom=13&amp;E=2632060&amp;N=1129278&amp;layers=ch.kantone.cadastralwebmap-farbe,ch.swisstopo.amtliches-strassenverzeichnis,ch.bfs.gebaeude_wohnungs_register,KML||https://tinyurl.com/yy7ya4g9/VS/6191_bdg_erw.kml</t>
  </si>
  <si>
    <t>2633228.000 1129424.000</t>
  </si>
  <si>
    <t>https://map.geo.admin.ch/?zoom=13&amp;E=2633228&amp;N=1129424&amp;layers=ch.kantone.cadastralwebmap-farbe,ch.swisstopo.amtliches-strassenverzeichnis,ch.bfs.gebaeude_wohnungs_register,KML||https://tinyurl.com/yy7ya4g9/VS/6191_bdg_erw.kml</t>
  </si>
  <si>
    <t>2631896.000 1129016.000</t>
  </si>
  <si>
    <t>https://map.geo.admin.ch/?zoom=13&amp;E=2631896&amp;N=1129016&amp;layers=ch.kantone.cadastralwebmap-farbe,ch.swisstopo.amtliches-strassenverzeichnis,ch.bfs.gebaeude_wohnungs_register,KML||https://tinyurl.com/yy7ya4g9/VS/6191_bdg_erw.kml</t>
  </si>
  <si>
    <t>2631979.000 1129057.000</t>
  </si>
  <si>
    <t>https://map.geo.admin.ch/?zoom=13&amp;E=2631979&amp;N=1129057&amp;layers=ch.kantone.cadastralwebmap-farbe,ch.swisstopo.amtliches-strassenverzeichnis,ch.bfs.gebaeude_wohnungs_register,KML||https://tinyurl.com/yy7ya4g9/VS/6191_bdg_erw.kml</t>
  </si>
  <si>
    <t>2631437.000 1128955.000</t>
  </si>
  <si>
    <t>https://map.geo.admin.ch/?zoom=13&amp;E=2631437&amp;N=1128955&amp;layers=ch.kantone.cadastralwebmap-farbe,ch.swisstopo.amtliches-strassenverzeichnis,ch.bfs.gebaeude_wohnungs_register,KML||https://tinyurl.com/yy7ya4g9/VS/6191_bdg_erw.kml</t>
  </si>
  <si>
    <t>2631702.000 1129341.000</t>
  </si>
  <si>
    <t>https://map.geo.admin.ch/?zoom=13&amp;E=2631702&amp;N=1129341&amp;layers=ch.kantone.cadastralwebmap-farbe,ch.swisstopo.amtliches-strassenverzeichnis,ch.bfs.gebaeude_wohnungs_register,KML||https://tinyurl.com/yy7ya4g9/VS/6191_bdg_erw.kml</t>
  </si>
  <si>
    <t>2631884.000 1129425.000</t>
  </si>
  <si>
    <t>https://map.geo.admin.ch/?zoom=13&amp;E=2631884&amp;N=1129425&amp;layers=ch.kantone.cadastralwebmap-farbe,ch.swisstopo.amtliches-strassenverzeichnis,ch.bfs.gebaeude_wohnungs_register,KML||https://tinyurl.com/yy7ya4g9/VS/6191_bdg_erw.kml</t>
  </si>
  <si>
    <t>2632161.000 1129436.000</t>
  </si>
  <si>
    <t>https://map.geo.admin.ch/?zoom=13&amp;E=2632161&amp;N=1129436&amp;layers=ch.kantone.cadastralwebmap-farbe,ch.swisstopo.amtliches-strassenverzeichnis,ch.bfs.gebaeude_wohnungs_register,KML||https://tinyurl.com/yy7ya4g9/VS/6191_bdg_erw.kml</t>
  </si>
  <si>
    <t>2632157.000 1129445.000</t>
  </si>
  <si>
    <t>https://map.geo.admin.ch/?zoom=13&amp;E=2632157&amp;N=1129445&amp;layers=ch.kantone.cadastralwebmap-farbe,ch.swisstopo.amtliches-strassenverzeichnis,ch.bfs.gebaeude_wohnungs_register,KML||https://tinyurl.com/yy7ya4g9/VS/6191_bdg_erw.kml</t>
  </si>
  <si>
    <t>2632309.000 1129242.000</t>
  </si>
  <si>
    <t>https://map.geo.admin.ch/?zoom=13&amp;E=2632309&amp;N=1129242&amp;layers=ch.kantone.cadastralwebmap-farbe,ch.swisstopo.amtliches-strassenverzeichnis,ch.bfs.gebaeude_wohnungs_register,KML||https://tinyurl.com/yy7ya4g9/VS/6191_bdg_erw.kml</t>
  </si>
  <si>
    <t>2633097.000 1129699.000</t>
  </si>
  <si>
    <t>https://map.geo.admin.ch/?zoom=13&amp;E=2633097&amp;N=1129699&amp;layers=ch.kantone.cadastralwebmap-farbe,ch.swisstopo.amtliches-strassenverzeichnis,ch.bfs.gebaeude_wohnungs_register,KML||https://tinyurl.com/yy7ya4g9/VS/6191_bdg_erw.kml</t>
  </si>
  <si>
    <t>2631798.000 1129810.000</t>
  </si>
  <si>
    <t>https://map.geo.admin.ch/?zoom=13&amp;E=2631798&amp;N=1129810&amp;layers=ch.kantone.cadastralwebmap-farbe,ch.swisstopo.amtliches-strassenverzeichnis,ch.bfs.gebaeude_wohnungs_register,KML||https://tinyurl.com/yy7ya4g9/VS/6191_bdg_erw.kml</t>
  </si>
  <si>
    <t>2632348.000 1129305.000</t>
  </si>
  <si>
    <t>https://map.geo.admin.ch/?zoom=13&amp;E=2632348&amp;N=1129305&amp;layers=ch.kantone.cadastralwebmap-farbe,ch.swisstopo.amtliches-strassenverzeichnis,ch.bfs.gebaeude_wohnungs_register,KML||https://tinyurl.com/yy7ya4g9/VS/6191_bdg_erw.kml</t>
  </si>
  <si>
    <t>2632335.000 1129295.000</t>
  </si>
  <si>
    <t>https://map.geo.admin.ch/?zoom=13&amp;E=2632335&amp;N=1129295&amp;layers=ch.kantone.cadastralwebmap-farbe,ch.swisstopo.amtliches-strassenverzeichnis,ch.bfs.gebaeude_wohnungs_register,KML||https://tinyurl.com/yy7ya4g9/VS/6191_bdg_erw.kml</t>
  </si>
  <si>
    <t>2632021.000 1129456.000</t>
  </si>
  <si>
    <t>https://map.geo.admin.ch/?zoom=13&amp;E=2632021&amp;N=1129456&amp;layers=ch.kantone.cadastralwebmap-farbe,ch.swisstopo.amtliches-strassenverzeichnis,ch.bfs.gebaeude_wohnungs_register,KML||https://tinyurl.com/yy7ya4g9/VS/6191_bdg_erw.kml</t>
  </si>
  <si>
    <t>2631889.000 1129461.000</t>
  </si>
  <si>
    <t>https://map.geo.admin.ch/?zoom=13&amp;E=2631889&amp;N=1129461&amp;layers=ch.kantone.cadastralwebmap-farbe,ch.swisstopo.amtliches-strassenverzeichnis,ch.bfs.gebaeude_wohnungs_register,KML||https://tinyurl.com/yy7ya4g9/VS/6191_bdg_erw.kml</t>
  </si>
  <si>
    <t>2631226.000 1129166.000</t>
  </si>
  <si>
    <t>https://map.geo.admin.ch/?zoom=13&amp;E=2631226&amp;N=1129166&amp;layers=ch.kantone.cadastralwebmap-farbe,ch.swisstopo.amtliches-strassenverzeichnis,ch.bfs.gebaeude_wohnungs_register,KML||https://tinyurl.com/yy7ya4g9/VS/6191_bdg_erw.kml</t>
  </si>
  <si>
    <t>2632615.000 1129722.000</t>
  </si>
  <si>
    <t>https://map.geo.admin.ch/?zoom=13&amp;E=2632615&amp;N=1129722&amp;layers=ch.kantone.cadastralwebmap-farbe,ch.swisstopo.amtliches-strassenverzeichnis,ch.bfs.gebaeude_wohnungs_register,KML||https://tinyurl.com/yy7ya4g9/VS/6191_bdg_erw.kml</t>
  </si>
  <si>
    <t>2632579.000 1132674.000</t>
  </si>
  <si>
    <t>https://map.geo.admin.ch/?zoom=13&amp;E=2632579&amp;N=1132674&amp;layers=ch.kantone.cadastralwebmap-farbe,ch.swisstopo.amtliches-strassenverzeichnis,ch.bfs.gebaeude_wohnungs_register,KML||https://tinyurl.com/yy7ya4g9/VS/6191_bdg_erw.kml</t>
  </si>
  <si>
    <t>2631950.000 1130400.000</t>
  </si>
  <si>
    <t>https://map.geo.admin.ch/?zoom=13&amp;E=2631950&amp;N=1130400&amp;layers=ch.kantone.cadastralwebmap-farbe,ch.swisstopo.amtliches-strassenverzeichnis,ch.bfs.gebaeude_wohnungs_register,KML||https://tinyurl.com/yy7ya4g9/VS/6191_bdg_erw.kml</t>
  </si>
  <si>
    <t>2631948.000 1129406.000</t>
  </si>
  <si>
    <t>https://map.geo.admin.ch/?zoom=13&amp;E=2631948&amp;N=1129406&amp;layers=ch.kantone.cadastralwebmap-farbe,ch.swisstopo.amtliches-strassenverzeichnis,ch.bfs.gebaeude_wohnungs_register,KML||https://tinyurl.com/yy7ya4g9/VS/6191_bdg_erw.kml</t>
  </si>
  <si>
    <t>2631925.000 1129400.000</t>
  </si>
  <si>
    <t>https://map.geo.admin.ch/?zoom=13&amp;E=2631925&amp;N=1129400&amp;layers=ch.kantone.cadastralwebmap-farbe,ch.swisstopo.amtliches-strassenverzeichnis,ch.bfs.gebaeude_wohnungs_register,KML||https://tinyurl.com/yy7ya4g9/VS/6191_bdg_erw.kml</t>
  </si>
  <si>
    <t>2632285.000 1129275.000</t>
  </si>
  <si>
    <t>https://map.geo.admin.ch/?zoom=13&amp;E=2632285&amp;N=1129275&amp;layers=ch.kantone.cadastralwebmap-farbe,ch.swisstopo.amtliches-strassenverzeichnis,ch.bfs.gebaeude_wohnungs_register,KML||https://tinyurl.com/yy7ya4g9/VS/6191_bdg_erw.kml</t>
  </si>
  <si>
    <t>2631525.000 1128900.000</t>
  </si>
  <si>
    <t>https://map.geo.admin.ch/?zoom=13&amp;E=2631525&amp;N=1128900&amp;layers=ch.kantone.cadastralwebmap-farbe,ch.swisstopo.amtliches-strassenverzeichnis,ch.bfs.gebaeude_wohnungs_register,KML||https://tinyurl.com/yy7ya4g9/VS/6191_bdg_erw.kml</t>
  </si>
  <si>
    <t>2631837.720 1129194.754</t>
  </si>
  <si>
    <t>https://map.geo.admin.ch/?zoom=13&amp;E=2631837.72&amp;N=1129194.754&amp;layers=ch.kantone.cadastralwebmap-farbe,ch.swisstopo.amtliches-strassenverzeichnis,ch.bfs.gebaeude_wohnungs_register,KML||https://tinyurl.com/yy7ya4g9/VS/6191_bdg_erw.kml</t>
  </si>
  <si>
    <t>2631420.000 1128940.000</t>
  </si>
  <si>
    <t>https://map.geo.admin.ch/?zoom=13&amp;E=2631420&amp;N=1128940&amp;layers=ch.kantone.cadastralwebmap-farbe,ch.swisstopo.amtliches-strassenverzeichnis,ch.bfs.gebaeude_wohnungs_register,KML||https://tinyurl.com/yy7ya4g9/VS/6191_bdg_erw.kml</t>
  </si>
  <si>
    <t>2631710.000 1128940.000</t>
  </si>
  <si>
    <t>https://map.geo.admin.ch/?zoom=13&amp;E=2631710&amp;N=1128940&amp;layers=ch.kantone.cadastralwebmap-farbe,ch.swisstopo.amtliches-strassenverzeichnis,ch.bfs.gebaeude_wohnungs_register,KML||https://tinyurl.com/yy7ya4g9/VS/6191_bdg_erw.kml</t>
  </si>
  <si>
    <t>2631290.000 1128900.000</t>
  </si>
  <si>
    <t>https://map.geo.admin.ch/?zoom=13&amp;E=2631290&amp;N=1128900&amp;layers=ch.kantone.cadastralwebmap-farbe,ch.swisstopo.amtliches-strassenverzeichnis,ch.bfs.gebaeude_wohnungs_register,KML||https://tinyurl.com/yy7ya4g9/VS/6191_bdg_erw.kml</t>
  </si>
  <si>
    <t>2631615.000 1129430.000</t>
  </si>
  <si>
    <t>https://map.geo.admin.ch/?zoom=13&amp;E=2631615&amp;N=1129430&amp;layers=ch.kantone.cadastralwebmap-farbe,ch.swisstopo.amtliches-strassenverzeichnis,ch.bfs.gebaeude_wohnungs_register,KML||https://tinyurl.com/yy7ya4g9/VS/6191_bdg_erw.kml</t>
  </si>
  <si>
    <t>2631800.000 1129800.000</t>
  </si>
  <si>
    <t>https://map.geo.admin.ch/?zoom=13&amp;E=2631800&amp;N=1129800&amp;layers=ch.kantone.cadastralwebmap-farbe,ch.swisstopo.amtliches-strassenverzeichnis,ch.bfs.gebaeude_wohnungs_register,KML||https://tinyurl.com/yy7ya4g9/VS/6191_bdg_erw.kml</t>
  </si>
  <si>
    <t>2632040.000 1129300.000</t>
  </si>
  <si>
    <t>https://map.geo.admin.ch/?zoom=13&amp;E=2632040&amp;N=1129300&amp;layers=ch.kantone.cadastralwebmap-farbe,ch.swisstopo.amtliches-strassenverzeichnis,ch.bfs.gebaeude_wohnungs_register,KML||https://tinyurl.com/yy7ya4g9/VS/6191_bdg_erw.kml</t>
  </si>
  <si>
    <t>2630665.000 1129802.000</t>
  </si>
  <si>
    <t>https://map.geo.admin.ch/?zoom=13&amp;E=2630665&amp;N=1129802&amp;layers=ch.kantone.cadastralwebmap-farbe,ch.swisstopo.amtliches-strassenverzeichnis,ch.bfs.gebaeude_wohnungs_register,KML||https://tinyurl.com/yy7ya4g9/VS/6191_bdg_erw.kml</t>
  </si>
  <si>
    <t>2631685.722 1128960.745</t>
  </si>
  <si>
    <t>https://map.geo.admin.ch/?zoom=13&amp;E=2631685.722&amp;N=1128960.745&amp;layers=ch.kantone.cadastralwebmap-farbe,ch.swisstopo.amtliches-strassenverzeichnis,ch.bfs.gebaeude_wohnungs_register,KML||https://tinyurl.com/yy7ya4g9/VS/6191_bdg_erw.kml</t>
  </si>
  <si>
    <t>2631797.720 1128977.751</t>
  </si>
  <si>
    <t>https://map.geo.admin.ch/?zoom=13&amp;E=2631797.72&amp;N=1128977.751&amp;layers=ch.kantone.cadastralwebmap-farbe,ch.swisstopo.amtliches-strassenverzeichnis,ch.bfs.gebaeude_wohnungs_register,KML||https://tinyurl.com/yy7ya4g9/VS/6191_bdg_erw.kml</t>
  </si>
  <si>
    <t>2631372.715 1129136.764</t>
  </si>
  <si>
    <t>https://map.geo.admin.ch/?zoom=13&amp;E=2631372.715&amp;N=1129136.764&amp;layers=ch.kantone.cadastralwebmap-farbe,ch.swisstopo.amtliches-strassenverzeichnis,ch.bfs.gebaeude_wohnungs_register,KML||https://tinyurl.com/yy7ya4g9/VS/6191_bdg_erw.kml</t>
  </si>
  <si>
    <t>2631610.000 1129190.000</t>
  </si>
  <si>
    <t>https://map.geo.admin.ch/?zoom=13&amp;E=2631610&amp;N=1129190&amp;layers=ch.kantone.cadastralwebmap-farbe,ch.swisstopo.amtliches-strassenverzeichnis,ch.bfs.gebaeude_wohnungs_register,KML||https://tinyurl.com/yy7ya4g9/VS/6191_bdg_erw.kml</t>
  </si>
  <si>
    <t>2633299.751 1129799.768</t>
  </si>
  <si>
    <t>https://map.geo.admin.ch/?zoom=13&amp;E=2633299.751&amp;N=1129799.768&amp;layers=ch.kantone.cadastralwebmap-farbe,ch.swisstopo.amtliches-strassenverzeichnis,ch.bfs.gebaeude_wohnungs_register,KML||https://tinyurl.com/yy7ya4g9/VS/6191_bdg_erw.kml</t>
  </si>
  <si>
    <t>2631899.724 1129199.753</t>
  </si>
  <si>
    <t>https://map.geo.admin.ch/?zoom=13&amp;E=2631899.724&amp;N=1129199.753&amp;layers=ch.kantone.cadastralwebmap-farbe,ch.swisstopo.amtliches-strassenverzeichnis,ch.bfs.gebaeude_wohnungs_register,KML||https://tinyurl.com/yy7ya4g9/VS/6191_bdg_erw.kml</t>
  </si>
  <si>
    <t>2631599.719 1129349.752</t>
  </si>
  <si>
    <t>https://map.geo.admin.ch/?zoom=13&amp;E=2631599.719&amp;N=1129349.752&amp;layers=ch.kantone.cadastralwebmap-farbe,ch.swisstopo.amtliches-strassenverzeichnis,ch.bfs.gebaeude_wohnungs_register,KML||https://tinyurl.com/yy7ya4g9/VS/6191_bdg_erw.kml</t>
  </si>
  <si>
    <t>2629899.686 1129249.826</t>
  </si>
  <si>
    <t>https://map.geo.admin.ch/?zoom=13&amp;E=2629899.686&amp;N=1129249.826&amp;layers=ch.kantone.cadastralwebmap-farbe,ch.swisstopo.amtliches-strassenverzeichnis,ch.bfs.gebaeude_wohnungs_register,KML||https://tinyurl.com/yy7ya4g9/VS/6191_bdg_erw.kml</t>
  </si>
  <si>
    <t>2631539.719 1129109.754</t>
  </si>
  <si>
    <t>https://map.geo.admin.ch/?zoom=13&amp;E=2631539.719&amp;N=1129109.754&amp;layers=ch.kantone.cadastralwebmap-farbe,ch.swisstopo.amtliches-strassenverzeichnis,ch.bfs.gebaeude_wohnungs_register,KML||https://tinyurl.com/yy7ya4g9/VS/6191_bdg_erw.kml</t>
  </si>
  <si>
    <t>2631631.722 1128895.744</t>
  </si>
  <si>
    <t>https://map.geo.admin.ch/?zoom=13&amp;E=2631631.722&amp;N=1128895.744&amp;layers=ch.kantone.cadastralwebmap-farbe,ch.swisstopo.amtliches-strassenverzeichnis,ch.bfs.gebaeude_wohnungs_register,KML||https://tinyurl.com/yy7ya4g9/VS/6191_bdg_erw.kml</t>
  </si>
  <si>
    <t>2627887.000 1129154.000</t>
  </si>
  <si>
    <t>https://map.geo.admin.ch/?zoom=13&amp;E=2627887&amp;N=1129154&amp;layers=ch.kantone.cadastralwebmap-farbe,ch.swisstopo.amtliches-strassenverzeichnis,ch.bfs.gebaeude_wohnungs_register,KML||https://tinyurl.com/yy7ya4g9/VS/6199_bdg_erw.kml</t>
  </si>
  <si>
    <t>2627831.000 1128597.000</t>
  </si>
  <si>
    <t>https://map.geo.admin.ch/?zoom=13&amp;E=2627831&amp;N=1128597&amp;layers=ch.kantone.cadastralwebmap-farbe,ch.swisstopo.amtliches-strassenverzeichnis,ch.bfs.gebaeude_wohnungs_register,KML||https://tinyurl.com/yy7ya4g9/VS/6199_bdg_erw.kml</t>
  </si>
  <si>
    <t>2627634.000 1127947.000</t>
  </si>
  <si>
    <t>https://map.geo.admin.ch/?zoom=13&amp;E=2627634&amp;N=1127947&amp;layers=ch.kantone.cadastralwebmap-farbe,ch.swisstopo.amtliches-strassenverzeichnis,ch.bfs.gebaeude_wohnungs_register,KML||https://tinyurl.com/yy7ya4g9/VS/6199_bdg_erw.kml</t>
  </si>
  <si>
    <t>2628546.000 1130188.000</t>
  </si>
  <si>
    <t>https://map.geo.admin.ch/?zoom=13&amp;E=2628546&amp;N=1130188&amp;layers=ch.kantone.cadastralwebmap-farbe,ch.swisstopo.amtliches-strassenverzeichnis,ch.bfs.gebaeude_wohnungs_register,KML||https://tinyurl.com/yy7ya4g9/VS/6199_bdg_erw.kml</t>
  </si>
  <si>
    <t>2629249.303 1129034.080</t>
  </si>
  <si>
    <t>https://map.geo.admin.ch/?zoom=13&amp;E=2629249.303&amp;N=1129034.08&amp;layers=ch.kantone.cadastralwebmap-farbe,ch.swisstopo.amtliches-strassenverzeichnis,ch.bfs.gebaeude_wohnungs_register,KML||https://tinyurl.com/yy7ya4g9/VS/6199_bdg_erw.kml</t>
  </si>
  <si>
    <t>2629177.000 1128743.000</t>
  </si>
  <si>
    <t>https://map.geo.admin.ch/?zoom=13&amp;E=2629177&amp;N=1128743&amp;layers=ch.kantone.cadastralwebmap-farbe,ch.swisstopo.amtliches-strassenverzeichnis,ch.bfs.gebaeude_wohnungs_register,KML||https://tinyurl.com/yy7ya4g9/VS/6199_bdg_erw.kml</t>
  </si>
  <si>
    <t>2629548.164 1129033.007</t>
  </si>
  <si>
    <t>https://map.geo.admin.ch/?zoom=13&amp;E=2629548.164&amp;N=1129033.007&amp;layers=ch.kantone.cadastralwebmap-farbe,ch.swisstopo.amtliches-strassenverzeichnis,ch.bfs.gebaeude_wohnungs_register,KML||https://tinyurl.com/yy7ya4g9/VS/6199_bdg_erw.kml</t>
  </si>
  <si>
    <t>2629586.582 1129053.005</t>
  </si>
  <si>
    <t>https://map.geo.admin.ch/?zoom=13&amp;E=2629586.582&amp;N=1129053.005&amp;layers=ch.kantone.cadastralwebmap-farbe,ch.swisstopo.amtliches-strassenverzeichnis,ch.bfs.gebaeude_wohnungs_register,KML||https://tinyurl.com/yy7ya4g9/VS/6199_bdg_erw.kml</t>
  </si>
  <si>
    <t>2629603.819 1129054.124</t>
  </si>
  <si>
    <t>https://map.geo.admin.ch/?zoom=13&amp;E=2629603.819&amp;N=1129054.124&amp;layers=ch.kantone.cadastralwebmap-farbe,ch.swisstopo.amtliches-strassenverzeichnis,ch.bfs.gebaeude_wohnungs_register,KML||https://tinyurl.com/yy7ya4g9/VS/6199_bdg_erw.kml</t>
  </si>
  <si>
    <t>2629618.109 1129046.469</t>
  </si>
  <si>
    <t>https://map.geo.admin.ch/?zoom=13&amp;E=2629618.109&amp;N=1129046.469&amp;layers=ch.kantone.cadastralwebmap-farbe,ch.swisstopo.amtliches-strassenverzeichnis,ch.bfs.gebaeude_wohnungs_register,KML||https://tinyurl.com/yy7ya4g9/VS/6199_bdg_erw.kml</t>
  </si>
  <si>
    <t>2629628.254 1129063.652</t>
  </si>
  <si>
    <t>https://map.geo.admin.ch/?zoom=13&amp;E=2629628.254&amp;N=1129063.652&amp;layers=ch.kantone.cadastralwebmap-farbe,ch.swisstopo.amtliches-strassenverzeichnis,ch.bfs.gebaeude_wohnungs_register,KML||https://tinyurl.com/yy7ya4g9/VS/6199_bdg_erw.kml</t>
  </si>
  <si>
    <t>2630113.000 1128034.000</t>
  </si>
  <si>
    <t>https://map.geo.admin.ch/?zoom=13&amp;E=2630113&amp;N=1128034&amp;layers=ch.kantone.cadastralwebmap-farbe,ch.swisstopo.amtliches-strassenverzeichnis,ch.bfs.gebaeude_wohnungs_register,KML||https://tinyurl.com/yy7ya4g9/VS/6199_bdg_erw.kml</t>
  </si>
  <si>
    <t>2629510.000 1129089.000</t>
  </si>
  <si>
    <t>https://map.geo.admin.ch/?zoom=13&amp;E=2629510&amp;N=1129089&amp;layers=ch.kantone.cadastralwebmap-farbe,ch.swisstopo.amtliches-strassenverzeichnis,ch.bfs.gebaeude_wohnungs_register,KML||https://tinyurl.com/yy7ya4g9/VS/6199_bdg_erw.kml</t>
  </si>
  <si>
    <t>2629592.917 1129072.990</t>
  </si>
  <si>
    <t>https://map.geo.admin.ch/?zoom=13&amp;E=2629592.917&amp;N=1129072.99&amp;layers=ch.kantone.cadastralwebmap-farbe,ch.swisstopo.amtliches-strassenverzeichnis,ch.bfs.gebaeude_wohnungs_register,KML||https://tinyurl.com/yy7ya4g9/VS/6199_bdg_erw.kml</t>
  </si>
  <si>
    <t>2629455.000 1129193.000</t>
  </si>
  <si>
    <t>https://map.geo.admin.ch/?zoom=13&amp;E=2629455&amp;N=1129193&amp;layers=ch.kantone.cadastralwebmap-farbe,ch.swisstopo.amtliches-strassenverzeichnis,ch.bfs.gebaeude_wohnungs_register,KML||https://tinyurl.com/yy7ya4g9/VS/6199_bdg_erw.kml</t>
  </si>
  <si>
    <t>2630109.000 1126785.000</t>
  </si>
  <si>
    <t>https://map.geo.admin.ch/?zoom=13&amp;E=2630109&amp;N=1126785&amp;layers=ch.kantone.cadastralwebmap-farbe,ch.swisstopo.amtliches-strassenverzeichnis,ch.bfs.gebaeude_wohnungs_register,KML||https://tinyurl.com/yy7ya4g9/VS/6199_bdg_erw.kml</t>
  </si>
  <si>
    <t>2627752.000 1128097.000</t>
  </si>
  <si>
    <t>https://map.geo.admin.ch/?zoom=13&amp;E=2627752&amp;N=1128097&amp;layers=ch.kantone.cadastralwebmap-farbe,ch.swisstopo.amtliches-strassenverzeichnis,ch.bfs.gebaeude_wohnungs_register,KML||https://tinyurl.com/yy7ya4g9/VS/6199_bdg_erw.kml</t>
  </si>
  <si>
    <t>2628140.000 1129605.000</t>
  </si>
  <si>
    <t>https://map.geo.admin.ch/?zoom=13&amp;E=2628140&amp;N=1129605&amp;layers=ch.kantone.cadastralwebmap-farbe,ch.swisstopo.amtliches-strassenverzeichnis,ch.bfs.gebaeude_wohnungs_register,KML||https://tinyurl.com/yy7ya4g9/VS/6199_bdg_erw.kml</t>
  </si>
  <si>
    <t>2628401.000 1129017.000</t>
  </si>
  <si>
    <t>https://map.geo.admin.ch/?zoom=13&amp;E=2628401&amp;N=1129017&amp;layers=ch.kantone.cadastralwebmap-farbe,ch.swisstopo.amtliches-strassenverzeichnis,ch.bfs.gebaeude_wohnungs_register,KML||https://tinyurl.com/yy7ya4g9/VS/6199_bdg_erw.kml</t>
  </si>
  <si>
    <t>2628033.000 1128796.000</t>
  </si>
  <si>
    <t>https://map.geo.admin.ch/?zoom=13&amp;E=2628033&amp;N=1128796&amp;layers=ch.kantone.cadastralwebmap-farbe,ch.swisstopo.amtliches-strassenverzeichnis,ch.bfs.gebaeude_wohnungs_register,KML||https://tinyurl.com/yy7ya4g9/VS/6199_bdg_erw.kml</t>
  </si>
  <si>
    <t>2629859.000 1128451.000</t>
  </si>
  <si>
    <t>https://map.geo.admin.ch/?zoom=13&amp;E=2629859&amp;N=1128451&amp;layers=ch.kantone.cadastralwebmap-farbe,ch.swisstopo.amtliches-strassenverzeichnis,ch.bfs.gebaeude_wohnungs_register,KML||https://tinyurl.com/yy7ya4g9/VS/6199_bdg_erw.kml</t>
  </si>
  <si>
    <t>2629540.000 1129070.000</t>
  </si>
  <si>
    <t>https://map.geo.admin.ch/?zoom=13&amp;E=2629540&amp;N=1129070&amp;layers=ch.kantone.cadastralwebmap-farbe,ch.swisstopo.amtliches-strassenverzeichnis,ch.bfs.gebaeude_wohnungs_register,KML||https://tinyurl.com/yy7ya4g9/VS/6199_bdg_erw.kml</t>
  </si>
  <si>
    <t>2629553.000 1129078.000</t>
  </si>
  <si>
    <t>https://map.geo.admin.ch/?zoom=13&amp;E=2629553&amp;N=1129078&amp;layers=ch.kantone.cadastralwebmap-farbe,ch.swisstopo.amtliches-strassenverzeichnis,ch.bfs.gebaeude_wohnungs_register,KML||https://tinyurl.com/yy7ya4g9/VS/6199_bdg_erw.kml</t>
  </si>
  <si>
    <t>2627758.000 1129106.000</t>
  </si>
  <si>
    <t>https://map.geo.admin.ch/?zoom=13&amp;E=2627758&amp;N=1129106&amp;layers=ch.kantone.cadastralwebmap-farbe,ch.swisstopo.amtliches-strassenverzeichnis,ch.bfs.gebaeude_wohnungs_register,KML||https://tinyurl.com/yy7ya4g9/VS/6199_bdg_erw.kml</t>
  </si>
  <si>
    <t>2630568.000 1128004.000</t>
  </si>
  <si>
    <t>https://map.geo.admin.ch/?zoom=13&amp;E=2630568&amp;N=1128004&amp;layers=ch.kantone.cadastralwebmap-farbe,ch.swisstopo.amtliches-strassenverzeichnis,ch.bfs.gebaeude_wohnungs_register,KML||https://tinyurl.com/yy7ya4g9/VS/6199_bdg_erw.kml</t>
  </si>
  <si>
    <t>2629730.000 1129029.000</t>
  </si>
  <si>
    <t>https://map.geo.admin.ch/?zoom=13&amp;E=2629730&amp;N=1129029&amp;layers=ch.kantone.cadastralwebmap-farbe,ch.swisstopo.amtliches-strassenverzeichnis,ch.bfs.gebaeude_wohnungs_register,KML||https://tinyurl.com/yy7ya4g9/VS/6199_bdg_erw.kml</t>
  </si>
  <si>
    <t>2627950.000 1128580.000</t>
  </si>
  <si>
    <t>https://map.geo.admin.ch/?zoom=13&amp;E=2627950&amp;N=1128580&amp;layers=ch.kantone.cadastralwebmap-farbe,ch.swisstopo.amtliches-strassenverzeichnis,ch.bfs.gebaeude_wohnungs_register,KML||https://tinyurl.com/yy7ya4g9/VS/6199_bdg_erw.kml</t>
  </si>
  <si>
    <t>2627704.000 1128724.000</t>
  </si>
  <si>
    <t>https://map.geo.admin.ch/?zoom=13&amp;E=2627704&amp;N=1128724&amp;layers=ch.kantone.cadastralwebmap-farbe,ch.swisstopo.amtliches-strassenverzeichnis,ch.bfs.gebaeude_wohnungs_register,KML||https://tinyurl.com/yy7ya4g9/VS/6199_bdg_erw.kml</t>
  </si>
  <si>
    <t>2627558.000 1128202.000</t>
  </si>
  <si>
    <t>https://map.geo.admin.ch/?zoom=13&amp;E=2627558&amp;N=1128202&amp;layers=ch.kantone.cadastralwebmap-farbe,ch.swisstopo.amtliches-strassenverzeichnis,ch.bfs.gebaeude_wohnungs_register,KML||https://tinyurl.com/yy7ya4g9/VS/6199_bdg_erw.kml</t>
  </si>
  <si>
    <t>2627666.000 1128309.000</t>
  </si>
  <si>
    <t>https://map.geo.admin.ch/?zoom=13&amp;E=2627666&amp;N=1128309&amp;layers=ch.kantone.cadastralwebmap-farbe,ch.swisstopo.amtliches-strassenverzeichnis,ch.bfs.gebaeude_wohnungs_register,KML||https://tinyurl.com/yy7ya4g9/VS/6199_bdg_erw.kml</t>
  </si>
  <si>
    <t>2628017.000 1128305.000</t>
  </si>
  <si>
    <t>https://map.geo.admin.ch/?zoom=13&amp;E=2628017&amp;N=1128305&amp;layers=ch.kantone.cadastralwebmap-farbe,ch.swisstopo.amtliches-strassenverzeichnis,ch.bfs.gebaeude_wohnungs_register,KML||https://tinyurl.com/yy7ya4g9/VS/6199_bdg_erw.kml</t>
  </si>
  <si>
    <t>2627975.000 1128103.000</t>
  </si>
  <si>
    <t>https://map.geo.admin.ch/?zoom=13&amp;E=2627975&amp;N=1128103&amp;layers=ch.kantone.cadastralwebmap-farbe,ch.swisstopo.amtliches-strassenverzeichnis,ch.bfs.gebaeude_wohnungs_register,KML||https://tinyurl.com/yy7ya4g9/VS/6199_bdg_erw.kml</t>
  </si>
  <si>
    <t>2628407.000 1129861.000</t>
  </si>
  <si>
    <t>https://map.geo.admin.ch/?zoom=13&amp;E=2628407&amp;N=1129861&amp;layers=ch.kantone.cadastralwebmap-farbe,ch.swisstopo.amtliches-strassenverzeichnis,ch.bfs.gebaeude_wohnungs_register,KML||https://tinyurl.com/yy7ya4g9/VS/6199_bdg_erw.kml</t>
  </si>
  <si>
    <t>2627772.000 1128822.000</t>
  </si>
  <si>
    <t>https://map.geo.admin.ch/?zoom=13&amp;E=2627772&amp;N=1128822&amp;layers=ch.kantone.cadastralwebmap-farbe,ch.swisstopo.amtliches-strassenverzeichnis,ch.bfs.gebaeude_wohnungs_register,KML||https://tinyurl.com/yy7ya4g9/VS/6199_bdg_erw.kml</t>
  </si>
  <si>
    <t>2628512.000 1128525.000</t>
  </si>
  <si>
    <t>https://map.geo.admin.ch/?zoom=13&amp;E=2628512&amp;N=1128525&amp;layers=ch.kantone.cadastralwebmap-farbe,ch.swisstopo.amtliches-strassenverzeichnis,ch.bfs.gebaeude_wohnungs_register,KML||https://tinyurl.com/yy7ya4g9/VS/6199_bdg_erw.kml</t>
  </si>
  <si>
    <t>2630130.000 1128380.000</t>
  </si>
  <si>
    <t>https://map.geo.admin.ch/?zoom=13&amp;E=2630130&amp;N=1128380&amp;layers=ch.kantone.cadastralwebmap-farbe,ch.swisstopo.amtliches-strassenverzeichnis,ch.bfs.gebaeude_wohnungs_register,KML||https://tinyurl.com/yy7ya4g9/VS/6199_bdg_erw.kml</t>
  </si>
  <si>
    <t>2629850.000 1128450.000</t>
  </si>
  <si>
    <t>https://map.geo.admin.ch/?zoom=13&amp;E=2629850&amp;N=1128450&amp;layers=ch.kantone.cadastralwebmap-farbe,ch.swisstopo.amtliches-strassenverzeichnis,ch.bfs.gebaeude_wohnungs_register,KML||https://tinyurl.com/yy7ya4g9/VS/6199_bdg_erw.kml</t>
  </si>
  <si>
    <t>2628822.000 1128241.000</t>
  </si>
  <si>
    <t>https://map.geo.admin.ch/?zoom=13&amp;E=2628822&amp;N=1128241&amp;layers=ch.kantone.cadastralwebmap-farbe,ch.swisstopo.amtliches-strassenverzeichnis,ch.bfs.gebaeude_wohnungs_register,KML||https://tinyurl.com/yy7ya4g9/VS/6199_bdg_erw.kml</t>
  </si>
  <si>
    <t>2629728.000 1128086.000</t>
  </si>
  <si>
    <t>https://map.geo.admin.ch/?zoom=13&amp;E=2629728&amp;N=1128086&amp;layers=ch.kantone.cadastralwebmap-farbe,ch.swisstopo.amtliches-strassenverzeichnis,ch.bfs.gebaeude_wohnungs_register,KML||https://tinyurl.com/yy7ya4g9/VS/6199_bdg_erw.kml</t>
  </si>
  <si>
    <t>2629965.000 1128415.000</t>
  </si>
  <si>
    <t>https://map.geo.admin.ch/?zoom=13&amp;E=2629965&amp;N=1128415&amp;layers=ch.kantone.cadastralwebmap-farbe,ch.swisstopo.amtliches-strassenverzeichnis,ch.bfs.gebaeude_wohnungs_register,KML||https://tinyurl.com/yy7ya4g9/VS/6199_bdg_erw.kml</t>
  </si>
  <si>
    <t>2628282.000 1128715.000</t>
  </si>
  <si>
    <t>https://map.geo.admin.ch/?zoom=13&amp;E=2628282&amp;N=1128715&amp;layers=ch.kantone.cadastralwebmap-farbe,ch.swisstopo.amtliches-strassenverzeichnis,ch.bfs.gebaeude_wohnungs_register,KML||https://tinyurl.com/yy7ya4g9/VS/6199_bdg_erw.kml</t>
  </si>
  <si>
    <t>2629907.900 1128509.700</t>
  </si>
  <si>
    <t>https://map.geo.admin.ch/?zoom=13&amp;E=2629907.9&amp;N=1128509.7&amp;layers=ch.kantone.cadastralwebmap-farbe,ch.swisstopo.amtliches-strassenverzeichnis,ch.bfs.gebaeude_wohnungs_register,KML||https://tinyurl.com/yy7ya4g9/VS/6199_bdg_erw.kml</t>
  </si>
  <si>
    <t>2630384.462 1127898.337</t>
  </si>
  <si>
    <t>https://map.geo.admin.ch/?zoom=13&amp;E=2630384.462&amp;N=1127898.337&amp;layers=ch.kantone.cadastralwebmap-farbe,ch.swisstopo.amtliches-strassenverzeichnis,ch.bfs.gebaeude_wohnungs_register,KML||https://tinyurl.com/yy7ya4g9/VS/6199_bdg_erw.kml</t>
  </si>
  <si>
    <t>2627685.000 1127940.000</t>
  </si>
  <si>
    <t>https://map.geo.admin.ch/?zoom=13&amp;E=2627685&amp;N=1127940&amp;layers=ch.kantone.cadastralwebmap-farbe,ch.swisstopo.amtliches-strassenverzeichnis,ch.bfs.gebaeude_wohnungs_register,KML||https://tinyurl.com/yy7ya4g9/VS/6199_bdg_erw.kml</t>
  </si>
  <si>
    <t>2628060.000 1128220.000</t>
  </si>
  <si>
    <t>https://map.geo.admin.ch/?zoom=13&amp;E=2628060&amp;N=1128220&amp;layers=ch.kantone.cadastralwebmap-farbe,ch.swisstopo.amtliches-strassenverzeichnis,ch.bfs.gebaeude_wohnungs_register,KML||https://tinyurl.com/yy7ya4g9/VS/6199_bdg_erw.kml</t>
  </si>
  <si>
    <t>2627715.000 1127930.000</t>
  </si>
  <si>
    <t>https://map.geo.admin.ch/?zoom=13&amp;E=2627715&amp;N=1127930&amp;layers=ch.kantone.cadastralwebmap-farbe,ch.swisstopo.amtliches-strassenverzeichnis,ch.bfs.gebaeude_wohnungs_register,KML||https://tinyurl.com/yy7ya4g9/VS/6199_bdg_erw.kml</t>
  </si>
  <si>
    <t>2627754.000 1128954.000</t>
  </si>
  <si>
    <t>https://map.geo.admin.ch/?zoom=13&amp;E=2627754&amp;N=1128954&amp;layers=ch.kantone.cadastralwebmap-farbe,ch.swisstopo.amtliches-strassenverzeichnis,ch.bfs.gebaeude_wohnungs_register,KML||https://tinyurl.com/yy7ya4g9/VS/6199_bdg_erw.kml</t>
  </si>
  <si>
    <t>2627581.000 1128629.000</t>
  </si>
  <si>
    <t>https://map.geo.admin.ch/?zoom=13&amp;E=2627581&amp;N=1128629&amp;layers=ch.kantone.cadastralwebmap-farbe,ch.swisstopo.amtliches-strassenverzeichnis,ch.bfs.gebaeude_wohnungs_register,KML||https://tinyurl.com/yy7ya4g9/VS/6199_bdg_erw.kml</t>
  </si>
  <si>
    <t>2628256.000 1128145.000</t>
  </si>
  <si>
    <t>https://map.geo.admin.ch/?zoom=13&amp;E=2628256&amp;N=1128145&amp;layers=ch.kantone.cadastralwebmap-farbe,ch.swisstopo.amtliches-strassenverzeichnis,ch.bfs.gebaeude_wohnungs_register,KML||https://tinyurl.com/yy7ya4g9/VS/6199_bdg_erw.kml</t>
  </si>
  <si>
    <t>2627711.000 1128667.000</t>
  </si>
  <si>
    <t>https://map.geo.admin.ch/?zoom=13&amp;E=2627711&amp;N=1128667&amp;layers=ch.kantone.cadastralwebmap-farbe,ch.swisstopo.amtliches-strassenverzeichnis,ch.bfs.gebaeude_wohnungs_register,KML||https://tinyurl.com/yy7ya4g9/VS/6199_bdg_erw.kml</t>
  </si>
  <si>
    <t>2647646.000 1137423.000</t>
  </si>
  <si>
    <t>https://map.geo.admin.ch/?zoom=13&amp;E=2647646&amp;N=1137423&amp;layers=ch.kantone.cadastralwebmap-farbe,ch.swisstopo.amtliches-strassenverzeichnis,ch.bfs.gebaeude_wohnungs_register,KML||https://tinyurl.com/yy7ya4g9/VS/6205_bdg_erw.kml</t>
  </si>
  <si>
    <t>2649039.225 1140084.750</t>
  </si>
  <si>
    <t>https://map.geo.admin.ch/?zoom=13&amp;E=2649039.225&amp;N=1140084.75&amp;layers=ch.kantone.cadastralwebmap-farbe,ch.swisstopo.amtliches-strassenverzeichnis,ch.bfs.gebaeude_wohnungs_register,KML||https://tinyurl.com/yy7ya4g9/VS/6205_bdg_erw.kml</t>
  </si>
  <si>
    <t>2648216.000 1138267.000</t>
  </si>
  <si>
    <t>https://map.geo.admin.ch/?zoom=13&amp;E=2648216&amp;N=1138267&amp;layers=ch.kantone.cadastralwebmap-farbe,ch.swisstopo.amtliches-strassenverzeichnis,ch.bfs.gebaeude_wohnungs_register,KML||https://tinyurl.com/yy7ya4g9/VS/6205_bdg_erw.kml</t>
  </si>
  <si>
    <t>2647900.000 1138425.000</t>
  </si>
  <si>
    <t>https://map.geo.admin.ch/?zoom=13&amp;E=2647900&amp;N=1138425&amp;layers=ch.kantone.cadastralwebmap-farbe,ch.swisstopo.amtliches-strassenverzeichnis,ch.bfs.gebaeude_wohnungs_register,KML||https://tinyurl.com/yy7ya4g9/VS/6205_bdg_erw.kml</t>
  </si>
  <si>
    <t>2648129.500 1137889.750</t>
  </si>
  <si>
    <t>https://map.geo.admin.ch/?zoom=13&amp;E=2648129.5&amp;N=1137889.75&amp;layers=ch.kantone.cadastralwebmap-farbe,ch.swisstopo.amtliches-strassenverzeichnis,ch.bfs.gebaeude_wohnungs_register,KML||https://tinyurl.com/yy7ya4g9/VS/6205_bdg_erw.kml</t>
  </si>
  <si>
    <t>2568121.000 1112955.000</t>
  </si>
  <si>
    <t>https://map.geo.admin.ch/?zoom=13&amp;E=2568121&amp;N=1112955&amp;layers=ch.kantone.cadastralwebmap-farbe,ch.swisstopo.amtliches-strassenverzeichnis,ch.bfs.gebaeude_wohnungs_register,KML||https://tinyurl.com/yy7ya4g9/VS/6213_bdg_erw.kml</t>
  </si>
  <si>
    <t>2568238.351 1112134.292</t>
  </si>
  <si>
    <t>https://map.geo.admin.ch/?zoom=13&amp;E=2568238.351&amp;N=1112134.292&amp;layers=ch.kantone.cadastralwebmap-farbe,ch.swisstopo.amtliches-strassenverzeichnis,ch.bfs.gebaeude_wohnungs_register,KML||https://tinyurl.com/yy7ya4g9/VS/6213_bdg_erw.kml</t>
  </si>
  <si>
    <t>2568062.778 1113240.553</t>
  </si>
  <si>
    <t>https://map.geo.admin.ch/?zoom=13&amp;E=2568062.778&amp;N=1113240.553&amp;layers=ch.kantone.cadastralwebmap-farbe,ch.swisstopo.amtliches-strassenverzeichnis,ch.bfs.gebaeude_wohnungs_register,KML||https://tinyurl.com/yy7ya4g9/VS/6213_bdg_erw.kml</t>
  </si>
  <si>
    <t>2568108.000 1112989.000</t>
  </si>
  <si>
    <t>https://map.geo.admin.ch/?zoom=13&amp;E=2568108&amp;N=1112989&amp;layers=ch.kantone.cadastralwebmap-farbe,ch.swisstopo.amtliches-strassenverzeichnis,ch.bfs.gebaeude_wohnungs_register,KML||https://tinyurl.com/yy7ya4g9/VS/6213_bdg_erw.kml</t>
  </si>
  <si>
    <t>2568085.000 1114285.000</t>
  </si>
  <si>
    <t>https://map.geo.admin.ch/?zoom=13&amp;E=2568085&amp;N=1114285&amp;layers=ch.kantone.cadastralwebmap-farbe,ch.swisstopo.amtliches-strassenverzeichnis,ch.bfs.gebaeude_wohnungs_register,KML||https://tinyurl.com/yy7ya4g9/VS/6213_bdg_erw.kml</t>
  </si>
  <si>
    <t>2567720.000 1114600.000</t>
  </si>
  <si>
    <t>https://map.geo.admin.ch/?zoom=13&amp;E=2567720&amp;N=1114600&amp;layers=ch.kantone.cadastralwebmap-farbe,ch.swisstopo.amtliches-strassenverzeichnis,ch.bfs.gebaeude_wohnungs_register,KML||https://tinyurl.com/yy7ya4g9/VS/6213_bdg_erw.kml</t>
  </si>
  <si>
    <t>2568168.250 1113116.000</t>
  </si>
  <si>
    <t>https://map.geo.admin.ch/?zoom=13&amp;E=2568168.25&amp;N=1113116&amp;layers=ch.kantone.cadastralwebmap-farbe,ch.swisstopo.amtliches-strassenverzeichnis,ch.bfs.gebaeude_wohnungs_register,KML||https://tinyurl.com/yy7ya4g9/VS/6213_bdg_erw.kml</t>
  </si>
  <si>
    <t>2569215.512 1109200.413</t>
  </si>
  <si>
    <t>https://map.geo.admin.ch/?zoom=13&amp;E=2569215.512&amp;N=1109200.413&amp;layers=ch.kantone.cadastralwebmap-farbe,ch.swisstopo.amtliches-strassenverzeichnis,ch.bfs.gebaeude_wohnungs_register,KML||https://tinyurl.com/yy7ya4g9/VS/6219_bdg_erw.kml</t>
  </si>
  <si>
    <t>2569277.059 1109055.915</t>
  </si>
  <si>
    <t>https://map.geo.admin.ch/?zoom=13&amp;E=2569277.059&amp;N=1109055.915&amp;layers=ch.kantone.cadastralwebmap-farbe,ch.swisstopo.amtliches-strassenverzeichnis,ch.bfs.gebaeude_wohnungs_register,KML||https://tinyurl.com/yy7ya4g9/VS/6219_bdg_erw.kml</t>
  </si>
  <si>
    <t>2569289.148 1109027.626</t>
  </si>
  <si>
    <t>https://map.geo.admin.ch/?zoom=13&amp;E=2569289.148&amp;N=1109027.626&amp;layers=ch.kantone.cadastralwebmap-farbe,ch.swisstopo.amtliches-strassenverzeichnis,ch.bfs.gebaeude_wohnungs_register,KML||https://tinyurl.com/yy7ya4g9/VS/6219_bdg_erw.kml</t>
  </si>
  <si>
    <t>2569247.881 1109338.827</t>
  </si>
  <si>
    <t>https://map.geo.admin.ch/?zoom=13&amp;E=2569247.881&amp;N=1109338.827&amp;layers=ch.kantone.cadastralwebmap-farbe,ch.swisstopo.amtliches-strassenverzeichnis,ch.bfs.gebaeude_wohnungs_register,KML||https://tinyurl.com/yy7ya4g9/VS/6219_bdg_erw.kml</t>
  </si>
  <si>
    <t>2569260.257 1109254.211</t>
  </si>
  <si>
    <t>https://map.geo.admin.ch/?zoom=13&amp;E=2569260.257&amp;N=1109254.211&amp;layers=ch.kantone.cadastralwebmap-farbe,ch.swisstopo.amtliches-strassenverzeichnis,ch.bfs.gebaeude_wohnungs_register,KML||https://tinyurl.com/yy7ya4g9/VS/6219_bdg_erw.kml</t>
  </si>
  <si>
    <t>2569242.449 1109263.237</t>
  </si>
  <si>
    <t>https://map.geo.admin.ch/?zoom=13&amp;E=2569242.449&amp;N=1109263.237&amp;layers=ch.kantone.cadastralwebmap-farbe,ch.swisstopo.amtliches-strassenverzeichnis,ch.bfs.gebaeude_wohnungs_register,KML||https://tinyurl.com/yy7ya4g9/VS/6219_bdg_erw.kml</t>
  </si>
  <si>
    <t>2569327.976 1109126.739</t>
  </si>
  <si>
    <t>https://map.geo.admin.ch/?zoom=13&amp;E=2569327.976&amp;N=1109126.739&amp;layers=ch.kantone.cadastralwebmap-farbe,ch.swisstopo.amtliches-strassenverzeichnis,ch.bfs.gebaeude_wohnungs_register,KML||https://tinyurl.com/yy7ya4g9/VS/6219_bdg_erw.kml</t>
  </si>
  <si>
    <t>2569298.123 1109136.236</t>
  </si>
  <si>
    <t>https://map.geo.admin.ch/?zoom=13&amp;E=2569298.123&amp;N=1109136.236&amp;layers=ch.kantone.cadastralwebmap-farbe,ch.swisstopo.amtliches-strassenverzeichnis,ch.bfs.gebaeude_wohnungs_register,KML||https://tinyurl.com/yy7ya4g9/VS/6219_bdg_erw.kml</t>
  </si>
  <si>
    <t>2568940.348 1109690.695</t>
  </si>
  <si>
    <t>https://map.geo.admin.ch/?zoom=13&amp;E=2568940.348&amp;N=1109690.695&amp;layers=ch.kantone.cadastralwebmap-farbe,ch.swisstopo.amtliches-strassenverzeichnis,ch.bfs.gebaeude_wohnungs_register,KML||https://tinyurl.com/yy7ya4g9/VS/6219_bdg_erw.kml</t>
  </si>
  <si>
    <t>2569373.691 1109630.916</t>
  </si>
  <si>
    <t>https://map.geo.admin.ch/?zoom=13&amp;E=2569373.691&amp;N=1109630.916&amp;layers=ch.kantone.cadastralwebmap-farbe,ch.swisstopo.amtliches-strassenverzeichnis,ch.bfs.gebaeude_wohnungs_register,KML||https://tinyurl.com/yy7ya4g9/VS/6219_bdg_erw.kml</t>
  </si>
  <si>
    <t>2569333.150 1109476.763</t>
  </si>
  <si>
    <t>https://map.geo.admin.ch/?zoom=13&amp;E=2569333.15&amp;N=1109476.763&amp;layers=ch.kantone.cadastralwebmap-farbe,ch.swisstopo.amtliches-strassenverzeichnis,ch.bfs.gebaeude_wohnungs_register,KML||https://tinyurl.com/yy7ya4g9/VS/6219_bdg_erw.kml</t>
  </si>
  <si>
    <t>2569562.837 1109245.142</t>
  </si>
  <si>
    <t>https://map.geo.admin.ch/?zoom=13&amp;E=2569562.837&amp;N=1109245.142&amp;layers=ch.kantone.cadastralwebmap-farbe,ch.swisstopo.amtliches-strassenverzeichnis,ch.bfs.gebaeude_wohnungs_register,KML||https://tinyurl.com/yy7ya4g9/VS/6219_bdg_erw.kml</t>
  </si>
  <si>
    <t>2569233.411 1109284.169</t>
  </si>
  <si>
    <t>https://map.geo.admin.ch/?zoom=13&amp;E=2569233.411&amp;N=1109284.169&amp;layers=ch.kantone.cadastralwebmap-farbe,ch.swisstopo.amtliches-strassenverzeichnis,ch.bfs.gebaeude_wohnungs_register,KML||https://tinyurl.com/yy7ya4g9/VS/6219_bdg_erw.kml</t>
  </si>
  <si>
    <t>2569616.124 1109307.764</t>
  </si>
  <si>
    <t>https://map.geo.admin.ch/?zoom=13&amp;E=2569616.124&amp;N=1109307.764&amp;layers=ch.kantone.cadastralwebmap-farbe,ch.swisstopo.amtliches-strassenverzeichnis,ch.bfs.gebaeude_wohnungs_register,KML||https://tinyurl.com/yy7ya4g9/VS/6219_bdg_erw.kml</t>
  </si>
  <si>
    <t>2568382.613 1110789.880</t>
  </si>
  <si>
    <t>https://map.geo.admin.ch/?zoom=13&amp;E=2568382.613&amp;N=1110789.88&amp;layers=ch.kantone.cadastralwebmap-farbe,ch.swisstopo.amtliches-strassenverzeichnis,ch.bfs.gebaeude_wohnungs_register,KML||https://tinyurl.com/yy7ya4g9/VS/6219_bdg_erw.kml</t>
  </si>
  <si>
    <t>2569159.259 1109368.757</t>
  </si>
  <si>
    <t>https://map.geo.admin.ch/?zoom=13&amp;E=2569159.259&amp;N=1109368.757&amp;layers=ch.kantone.cadastralwebmap-farbe,ch.swisstopo.amtliches-strassenverzeichnis,ch.bfs.gebaeude_wohnungs_register,KML||https://tinyurl.com/yy7ya4g9/VS/6219_bdg_erw.kml</t>
  </si>
  <si>
    <t>2569605.284 1109260.463</t>
  </si>
  <si>
    <t>https://map.geo.admin.ch/?zoom=13&amp;E=2569605.284&amp;N=1109260.463&amp;layers=ch.kantone.cadastralwebmap-farbe,ch.swisstopo.amtliches-strassenverzeichnis,ch.bfs.gebaeude_wohnungs_register,KML||https://tinyurl.com/yy7ya4g9/VS/6219_bdg_erw.kml</t>
  </si>
  <si>
    <t>2569618.200 1109229.528</t>
  </si>
  <si>
    <t>https://map.geo.admin.ch/?zoom=13&amp;E=2569618.2&amp;N=1109229.528&amp;layers=ch.kantone.cadastralwebmap-farbe,ch.swisstopo.amtliches-strassenverzeichnis,ch.bfs.gebaeude_wohnungs_register,KML||https://tinyurl.com/yy7ya4g9/VS/6219_bdg_erw.kml</t>
  </si>
  <si>
    <t>2569456.453 1109682.314</t>
  </si>
  <si>
    <t>https://map.geo.admin.ch/?zoom=13&amp;E=2569456.453&amp;N=1109682.314&amp;layers=ch.kantone.cadastralwebmap-farbe,ch.swisstopo.amtliches-strassenverzeichnis,ch.bfs.gebaeude_wohnungs_register,KML||https://tinyurl.com/yy7ya4g9/VS/6219_bdg_erw.kml</t>
  </si>
  <si>
    <t>2569164.750 1109334.788</t>
  </si>
  <si>
    <t>https://map.geo.admin.ch/?zoom=13&amp;E=2569164.75&amp;N=1109334.788&amp;layers=ch.kantone.cadastralwebmap-farbe,ch.swisstopo.amtliches-strassenverzeichnis,ch.bfs.gebaeude_wohnungs_register,KML||https://tinyurl.com/yy7ya4g9/VS/6219_bdg_erw.kml</t>
  </si>
  <si>
    <t>2569320.024 1109545.308</t>
  </si>
  <si>
    <t>https://map.geo.admin.ch/?zoom=13&amp;E=2569320.024&amp;N=1109545.308&amp;layers=ch.kantone.cadastralwebmap-farbe,ch.swisstopo.amtliches-strassenverzeichnis,ch.bfs.gebaeude_wohnungs_register,KML||https://tinyurl.com/yy7ya4g9/VS/6219_bdg_erw.kml</t>
  </si>
  <si>
    <t>2569254.043 1109574.346</t>
  </si>
  <si>
    <t>https://map.geo.admin.ch/?zoom=13&amp;E=2569254.043&amp;N=1109574.346&amp;layers=ch.kantone.cadastralwebmap-farbe,ch.swisstopo.amtliches-strassenverzeichnis,ch.bfs.gebaeude_wohnungs_register,KML||https://tinyurl.com/yy7ya4g9/VS/6219_bdg_erw.kml</t>
  </si>
  <si>
    <t>2569173.497 1109530.542</t>
  </si>
  <si>
    <t>https://map.geo.admin.ch/?zoom=13&amp;E=2569173.497&amp;N=1109530.542&amp;layers=ch.kantone.cadastralwebmap-farbe,ch.swisstopo.amtliches-strassenverzeichnis,ch.bfs.gebaeude_wohnungs_register,KML||https://tinyurl.com/yy7ya4g9/VS/6219_bdg_erw.kml</t>
  </si>
  <si>
    <t>2569212.581 1109700.440</t>
  </si>
  <si>
    <t>https://map.geo.admin.ch/?zoom=13&amp;E=2569212.581&amp;N=1109700.44&amp;layers=ch.kantone.cadastralwebmap-farbe,ch.swisstopo.amtliches-strassenverzeichnis,ch.bfs.gebaeude_wohnungs_register,KML||https://tinyurl.com/yy7ya4g9/VS/6219_bdg_erw.kml</t>
  </si>
  <si>
    <t>2569213.071 1109698.033</t>
  </si>
  <si>
    <t>https://map.geo.admin.ch/?zoom=13&amp;E=2569213.071&amp;N=1109698.033&amp;layers=ch.kantone.cadastralwebmap-farbe,ch.swisstopo.amtliches-strassenverzeichnis,ch.bfs.gebaeude_wohnungs_register,KML||https://tinyurl.com/yy7ya4g9/VS/6219_bdg_erw.kml</t>
  </si>
  <si>
    <t>2569198.736 1109662.457</t>
  </si>
  <si>
    <t>https://map.geo.admin.ch/?zoom=13&amp;E=2569198.736&amp;N=1109662.457&amp;layers=ch.kantone.cadastralwebmap-farbe,ch.swisstopo.amtliches-strassenverzeichnis,ch.bfs.gebaeude_wohnungs_register,KML||https://tinyurl.com/yy7ya4g9/VS/6219_bdg_erw.kml</t>
  </si>
  <si>
    <t>2569198.525 1109662.257</t>
  </si>
  <si>
    <t>https://map.geo.admin.ch/?zoom=13&amp;E=2569198.525&amp;N=1109662.257&amp;layers=ch.kantone.cadastralwebmap-farbe,ch.swisstopo.amtliches-strassenverzeichnis,ch.bfs.gebaeude_wohnungs_register,KML||https://tinyurl.com/yy7ya4g9/VS/6219_bdg_erw.kml</t>
  </si>
  <si>
    <t>2569305.405 1109268.345</t>
  </si>
  <si>
    <t>https://map.geo.admin.ch/?zoom=13&amp;E=2569305.405&amp;N=1109268.345&amp;layers=ch.kantone.cadastralwebmap-farbe,ch.swisstopo.amtliches-strassenverzeichnis,ch.bfs.gebaeude_wohnungs_register,KML||https://tinyurl.com/yy7ya4g9/VS/6219_bdg_erw.kml</t>
  </si>
  <si>
    <t>2568974.336 1109697.060</t>
  </si>
  <si>
    <t>https://map.geo.admin.ch/?zoom=13&amp;E=2568974.336&amp;N=1109697.06&amp;layers=ch.kantone.cadastralwebmap-farbe,ch.swisstopo.amtliches-strassenverzeichnis,ch.bfs.gebaeude_wohnungs_register,KML||https://tinyurl.com/yy7ya4g9/VS/6219_bdg_erw.kml</t>
  </si>
  <si>
    <t>2569283.838 1109304.491</t>
  </si>
  <si>
    <t>https://map.geo.admin.ch/?zoom=13&amp;E=2569283.838&amp;N=1109304.491&amp;layers=ch.kantone.cadastralwebmap-farbe,ch.swisstopo.amtliches-strassenverzeichnis,ch.bfs.gebaeude_wohnungs_register,KML||https://tinyurl.com/yy7ya4g9/VS/6219_bdg_erw.kml</t>
  </si>
  <si>
    <t>2568974.306 1109694.279</t>
  </si>
  <si>
    <t>https://map.geo.admin.ch/?zoom=13&amp;E=2568974.306&amp;N=1109694.279&amp;layers=ch.kantone.cadastralwebmap-farbe,ch.swisstopo.amtliches-strassenverzeichnis,ch.bfs.gebaeude_wohnungs_register,KML||https://tinyurl.com/yy7ya4g9/VS/6219_bdg_erw.kml</t>
  </si>
  <si>
    <t>2568334.846 1110816.467</t>
  </si>
  <si>
    <t>https://map.geo.admin.ch/?zoom=13&amp;E=2568334.846&amp;N=1110816.467&amp;layers=ch.kantone.cadastralwebmap-farbe,ch.swisstopo.amtliches-strassenverzeichnis,ch.bfs.gebaeude_wohnungs_register,KML||https://tinyurl.com/yy7ya4g9/VS/6219_bdg_erw.kml</t>
  </si>
  <si>
    <t>2569181.943 1109237.527</t>
  </si>
  <si>
    <t>https://map.geo.admin.ch/?zoom=13&amp;E=2569181.943&amp;N=1109237.527&amp;layers=ch.kantone.cadastralwebmap-farbe,ch.swisstopo.amtliches-strassenverzeichnis,ch.bfs.gebaeude_wohnungs_register,KML||https://tinyurl.com/yy7ya4g9/VS/6219_bdg_erw.kml</t>
  </si>
  <si>
    <t>2568995.775 1109610.730</t>
  </si>
  <si>
    <t>https://map.geo.admin.ch/?zoom=13&amp;E=2568995.775&amp;N=1109610.73&amp;layers=ch.kantone.cadastralwebmap-farbe,ch.swisstopo.amtliches-strassenverzeichnis,ch.bfs.gebaeude_wohnungs_register,KML||https://tinyurl.com/yy7ya4g9/VS/6219_bdg_erw.kml</t>
  </si>
  <si>
    <t>2569457.200 1109363.204</t>
  </si>
  <si>
    <t>https://map.geo.admin.ch/?zoom=13&amp;E=2569457.2&amp;N=1109363.204&amp;layers=ch.kantone.cadastralwebmap-farbe,ch.swisstopo.amtliches-strassenverzeichnis,ch.bfs.gebaeude_wohnungs_register,KML||https://tinyurl.com/yy7ya4g9/VS/6219_bdg_erw.kml</t>
  </si>
  <si>
    <t>2569424.220 1109570.206</t>
  </si>
  <si>
    <t>https://map.geo.admin.ch/?zoom=13&amp;E=2569424.22&amp;N=1109570.206&amp;layers=ch.kantone.cadastralwebmap-farbe,ch.swisstopo.amtliches-strassenverzeichnis,ch.bfs.gebaeude_wohnungs_register,KML||https://tinyurl.com/yy7ya4g9/VS/6219_bdg_erw.kml</t>
  </si>
  <si>
    <t>2568598.356 1110555.251</t>
  </si>
  <si>
    <t>https://map.geo.admin.ch/?zoom=13&amp;E=2568598.356&amp;N=1110555.251&amp;layers=ch.kantone.cadastralwebmap-farbe,ch.swisstopo.amtliches-strassenverzeichnis,ch.bfs.gebaeude_wohnungs_register,KML||https://tinyurl.com/yy7ya4g9/VS/6219_bdg_erw.kml</t>
  </si>
  <si>
    <t>2569253.126 1109210.242</t>
  </si>
  <si>
    <t>https://map.geo.admin.ch/?zoom=13&amp;E=2569253.126&amp;N=1109210.242&amp;layers=ch.kantone.cadastralwebmap-farbe,ch.swisstopo.amtliches-strassenverzeichnis,ch.bfs.gebaeude_wohnungs_register,KML||https://tinyurl.com/yy7ya4g9/VS/6219_bdg_erw.kml</t>
  </si>
  <si>
    <t>2569030.000 1109320.000</t>
  </si>
  <si>
    <t>https://map.geo.admin.ch/?zoom=13&amp;E=2569030&amp;N=1109320&amp;layers=ch.kantone.cadastralwebmap-farbe,ch.swisstopo.amtliches-strassenverzeichnis,ch.bfs.gebaeude_wohnungs_register,KML||https://tinyurl.com/yy7ya4g9/VS/6219_bdg_erw.kml</t>
  </si>
  <si>
    <t>2569320.000 1109295.000</t>
  </si>
  <si>
    <t>https://map.geo.admin.ch/?zoom=13&amp;E=2569320&amp;N=1109295&amp;layers=ch.kantone.cadastralwebmap-farbe,ch.swisstopo.amtliches-strassenverzeichnis,ch.bfs.gebaeude_wohnungs_register,KML||https://tinyurl.com/yy7ya4g9/VS/6219_bdg_erw.kml</t>
  </si>
  <si>
    <t>2569605.000 1109356.000</t>
  </si>
  <si>
    <t>https://map.geo.admin.ch/?zoom=13&amp;E=2569605&amp;N=1109356&amp;layers=ch.kantone.cadastralwebmap-farbe,ch.swisstopo.amtliches-strassenverzeichnis,ch.bfs.gebaeude_wohnungs_register,KML||https://tinyurl.com/yy7ya4g9/VS/6219_bdg_erw.kml</t>
  </si>
  <si>
    <t>2569115.000 1109195.000</t>
  </si>
  <si>
    <t>https://map.geo.admin.ch/?zoom=13&amp;E=2569115&amp;N=1109195&amp;layers=ch.kantone.cadastralwebmap-farbe,ch.swisstopo.amtliches-strassenverzeichnis,ch.bfs.gebaeude_wohnungs_register,KML||https://tinyurl.com/yy7ya4g9/VS/6219_bdg_erw.kml</t>
  </si>
  <si>
    <t>2569260.000 1109890.000</t>
  </si>
  <si>
    <t>https://map.geo.admin.ch/?zoom=13&amp;E=2569260&amp;N=1109890&amp;layers=ch.kantone.cadastralwebmap-farbe,ch.swisstopo.amtliches-strassenverzeichnis,ch.bfs.gebaeude_wohnungs_register,KML||https://tinyurl.com/yy7ya4g9/VS/6219_bdg_erw.kml</t>
  </si>
  <si>
    <t>2569030.000 1109600.000</t>
  </si>
  <si>
    <t>https://map.geo.admin.ch/?zoom=13&amp;E=2569030&amp;N=1109600&amp;layers=ch.kantone.cadastralwebmap-farbe,ch.swisstopo.amtliches-strassenverzeichnis,ch.bfs.gebaeude_wohnungs_register,KML||https://tinyurl.com/yy7ya4g9/VS/6219_bdg_erw.kml</t>
  </si>
  <si>
    <t>2569010.000 1109700.000</t>
  </si>
  <si>
    <t>https://map.geo.admin.ch/?zoom=13&amp;E=2569010&amp;N=1109700&amp;layers=ch.kantone.cadastralwebmap-farbe,ch.swisstopo.amtliches-strassenverzeichnis,ch.bfs.gebaeude_wohnungs_register,KML||https://tinyurl.com/yy7ya4g9/VS/6219_bdg_erw.kml</t>
  </si>
  <si>
    <t>2568768.000 1109858.000</t>
  </si>
  <si>
    <t>https://map.geo.admin.ch/?zoom=13&amp;E=2568768&amp;N=1109858&amp;layers=ch.kantone.cadastralwebmap-farbe,ch.swisstopo.amtliches-strassenverzeichnis,ch.bfs.gebaeude_wohnungs_register,KML||https://tinyurl.com/yy7ya4g9/VS/6219_bdg_erw.kml</t>
  </si>
  <si>
    <t>2569347.499 1109115.000</t>
  </si>
  <si>
    <t>https://map.geo.admin.ch/?zoom=13&amp;E=2569347.499&amp;N=1109115&amp;layers=ch.kantone.cadastralwebmap-farbe,ch.swisstopo.amtliches-strassenverzeichnis,ch.bfs.gebaeude_wohnungs_register,KML||https://tinyurl.com/yy7ya4g9/VS/6219_bdg_erw.kml</t>
  </si>
  <si>
    <t>2569140.000 1109620.000</t>
  </si>
  <si>
    <t>https://map.geo.admin.ch/?zoom=13&amp;E=2569140&amp;N=1109620&amp;layers=ch.kantone.cadastralwebmap-farbe,ch.swisstopo.amtliches-strassenverzeichnis,ch.bfs.gebaeude_wohnungs_register,KML||https://tinyurl.com/yy7ya4g9/VS/6219_bdg_erw.kml</t>
  </si>
  <si>
    <t>2568760.000 1109750.000</t>
  </si>
  <si>
    <t>https://map.geo.admin.ch/?zoom=13&amp;E=2568760&amp;N=1109750&amp;layers=ch.kantone.cadastralwebmap-farbe,ch.swisstopo.amtliches-strassenverzeichnis,ch.bfs.gebaeude_wohnungs_register,KML||https://tinyurl.com/yy7ya4g9/VS/6219_bdg_erw.kml</t>
  </si>
  <si>
    <t>2602542.049 1122605.306</t>
  </si>
  <si>
    <t>https://map.geo.admin.ch/?zoom=13&amp;E=2602542.049&amp;N=1122605.306&amp;layers=ch.kantone.cadastralwebmap-farbe,ch.swisstopo.amtliches-strassenverzeichnis,ch.bfs.gebaeude_wohnungs_register,KML||https://tinyurl.com/yy7ya4g9/VS/6238_bdg_erw.kml</t>
  </si>
  <si>
    <t>2602814.411 1121435.065</t>
  </si>
  <si>
    <t>https://map.geo.admin.ch/?zoom=13&amp;E=2602814.411&amp;N=1121435.065&amp;layers=ch.kantone.cadastralwebmap-farbe,ch.swisstopo.amtliches-strassenverzeichnis,ch.bfs.gebaeude_wohnungs_register,KML||https://tinyurl.com/yy7ya4g9/VS/6238_bdg_erw.kml</t>
  </si>
  <si>
    <t>2602347.200 1122668.000</t>
  </si>
  <si>
    <t>https://map.geo.admin.ch/?zoom=13&amp;E=2602347.2&amp;N=1122668&amp;layers=ch.kantone.cadastralwebmap-farbe,ch.swisstopo.amtliches-strassenverzeichnis,ch.bfs.gebaeude_wohnungs_register,KML||https://tinyurl.com/yy7ya4g9/VS/6238_bdg_erw.kml</t>
  </si>
  <si>
    <t>2601079.000 1122203.800</t>
  </si>
  <si>
    <t>https://map.geo.admin.ch/?zoom=13&amp;E=2601079&amp;N=1122203.8&amp;layers=ch.kantone.cadastralwebmap-farbe,ch.swisstopo.amtliches-strassenverzeichnis,ch.bfs.gebaeude_wohnungs_register,KML||https://tinyurl.com/yy7ya4g9/VS/6238_bdg_erw.kml</t>
  </si>
  <si>
    <t>2601133.000 1122397.000</t>
  </si>
  <si>
    <t>https://map.geo.admin.ch/?zoom=13&amp;E=2601133&amp;N=1122397&amp;layers=ch.kantone.cadastralwebmap-farbe,ch.swisstopo.amtliches-strassenverzeichnis,ch.bfs.gebaeude_wohnungs_register,KML||https://tinyurl.com/yy7ya4g9/VS/6238_bdg_erw.kml</t>
  </si>
  <si>
    <t>2601463.000 1122386.000</t>
  </si>
  <si>
    <t>https://map.geo.admin.ch/?zoom=13&amp;E=2601463&amp;N=1122386&amp;layers=ch.kantone.cadastralwebmap-farbe,ch.swisstopo.amtliches-strassenverzeichnis,ch.bfs.gebaeude_wohnungs_register,KML||https://tinyurl.com/yy7ya4g9/VS/6238_bdg_erw.kml</t>
  </si>
  <si>
    <t>2602272.000 1122542.000</t>
  </si>
  <si>
    <t>https://map.geo.admin.ch/?zoom=13&amp;E=2602272&amp;N=1122542&amp;layers=ch.kantone.cadastralwebmap-farbe,ch.swisstopo.amtliches-strassenverzeichnis,ch.bfs.gebaeude_wohnungs_register,KML||https://tinyurl.com/yy7ya4g9/VS/6238_bdg_erw.kml</t>
  </si>
  <si>
    <t>2601517.000 1122063.000</t>
  </si>
  <si>
    <t>https://map.geo.admin.ch/?zoom=13&amp;E=2601517&amp;N=1122063&amp;layers=ch.kantone.cadastralwebmap-farbe,ch.swisstopo.amtliches-strassenverzeichnis,ch.bfs.gebaeude_wohnungs_register,KML||https://tinyurl.com/yy7ya4g9/VS/6238_bdg_erw.kml</t>
  </si>
  <si>
    <t>2603138.000 1121489.000</t>
  </si>
  <si>
    <t>https://map.geo.admin.ch/?zoom=13&amp;E=2603138&amp;N=1121489&amp;layers=ch.kantone.cadastralwebmap-farbe,ch.swisstopo.amtliches-strassenverzeichnis,ch.bfs.gebaeude_wohnungs_register,KML||https://tinyurl.com/yy7ya4g9/VS/6238_bdg_erw.kml</t>
  </si>
  <si>
    <t>2602070.000 1122430.000</t>
  </si>
  <si>
    <t>https://map.geo.admin.ch/?zoom=13&amp;E=2602070&amp;N=1122430&amp;layers=ch.kantone.cadastralwebmap-farbe,ch.swisstopo.amtliches-strassenverzeichnis,ch.bfs.gebaeude_wohnungs_register,KML||https://tinyurl.com/yy7ya4g9/VS/6238_bdg_erw.kml</t>
  </si>
  <si>
    <t>2602255.000 1122535.000</t>
  </si>
  <si>
    <t>https://map.geo.admin.ch/?zoom=13&amp;E=2602255&amp;N=1122535&amp;layers=ch.kantone.cadastralwebmap-farbe,ch.swisstopo.amtliches-strassenverzeichnis,ch.bfs.gebaeude_wohnungs_register,KML||https://tinyurl.com/yy7ya4g9/VS/6238_bdg_erw.kml</t>
  </si>
  <si>
    <t>2601385.000 1122054.000</t>
  </si>
  <si>
    <t>https://map.geo.admin.ch/?zoom=13&amp;E=2601385&amp;N=1122054&amp;layers=ch.kantone.cadastralwebmap-farbe,ch.swisstopo.amtliches-strassenverzeichnis,ch.bfs.gebaeude_wohnungs_register,KML||https://tinyurl.com/yy7ya4g9/VS/6238_bdg_erw.kml</t>
  </si>
  <si>
    <t>2600830.000 1122135.000</t>
  </si>
  <si>
    <t>https://map.geo.admin.ch/?zoom=13&amp;E=2600830&amp;N=1122135&amp;layers=ch.kantone.cadastralwebmap-farbe,ch.swisstopo.amtliches-strassenverzeichnis,ch.bfs.gebaeude_wohnungs_register,KML||https://tinyurl.com/yy7ya4g9/VS/6238_bdg_erw.kml</t>
  </si>
  <si>
    <t>2602209.000 1122386.000</t>
  </si>
  <si>
    <t>https://map.geo.admin.ch/?zoom=13&amp;E=2602209&amp;N=1122386&amp;layers=ch.kantone.cadastralwebmap-farbe,ch.swisstopo.amtliches-strassenverzeichnis,ch.bfs.gebaeude_wohnungs_register,KML||https://tinyurl.com/yy7ya4g9/VS/6238_bdg_erw.kml</t>
  </si>
  <si>
    <t>2602150.000 1122465.000</t>
  </si>
  <si>
    <t>https://map.geo.admin.ch/?zoom=13&amp;E=2602150&amp;N=1122465&amp;layers=ch.kantone.cadastralwebmap-farbe,ch.swisstopo.amtliches-strassenverzeichnis,ch.bfs.gebaeude_wohnungs_register,KML||https://tinyurl.com/yy7ya4g9/VS/6238_bdg_erw.kml</t>
  </si>
  <si>
    <t>2618601.000 1108778.000</t>
  </si>
  <si>
    <t>https://map.geo.admin.ch/?zoom=13&amp;E=2618601&amp;N=1108778&amp;layers=ch.kantone.cadastralwebmap-farbe,ch.swisstopo.amtliches-strassenverzeichnis,ch.bfs.gebaeude_wohnungs_register,KML||https://tinyurl.com/yy7ya4g9/VS/6252_bdg_erw.kml</t>
  </si>
  <si>
    <t>2615055.000 1104547.000</t>
  </si>
  <si>
    <t>https://map.geo.admin.ch/?zoom=13&amp;E=2615055&amp;N=1104547&amp;layers=ch.kantone.cadastralwebmap-farbe,ch.swisstopo.amtliches-strassenverzeichnis,ch.bfs.gebaeude_wohnungs_register,KML||https://tinyurl.com/yy7ya4g9/VS/6252_bdg_erw.kml</t>
  </si>
  <si>
    <t>2618610.000 1105515.000</t>
  </si>
  <si>
    <t>https://map.geo.admin.ch/?zoom=13&amp;E=2618610&amp;N=1105515&amp;layers=ch.kantone.cadastralwebmap-farbe,ch.swisstopo.amtliches-strassenverzeichnis,ch.bfs.gebaeude_wohnungs_register,KML||https://tinyurl.com/yy7ya4g9/VS/6252_bdg_erw.kml</t>
  </si>
  <si>
    <t>2610255.053 1114229.441</t>
  </si>
  <si>
    <t>https://map.geo.admin.ch/?zoom=13&amp;E=2610255.053&amp;N=1114229.441&amp;layers=ch.kantone.cadastralwebmap-farbe,ch.swisstopo.amtliches-strassenverzeichnis,ch.bfs.gebaeude_wohnungs_register,KML||https://tinyurl.com/yy7ya4g9/VS/6252_bdg_erw.kml</t>
  </si>
  <si>
    <t>2612146.511 1118971.952</t>
  </si>
  <si>
    <t>https://map.geo.admin.ch/?zoom=13&amp;E=2612146.511&amp;N=1118971.952&amp;layers=ch.kantone.cadastralwebmap-farbe,ch.swisstopo.amtliches-strassenverzeichnis,ch.bfs.gebaeude_wohnungs_register,KML||https://tinyurl.com/yy7ya4g9/VS/6252_bdg_erw.kml</t>
  </si>
  <si>
    <t>2614541.275 1109185.948</t>
  </si>
  <si>
    <t>https://map.geo.admin.ch/?zoom=13&amp;E=2614541.275&amp;N=1109185.948&amp;layers=ch.kantone.cadastralwebmap-farbe,ch.swisstopo.amtliches-strassenverzeichnis,ch.bfs.gebaeude_wohnungs_register,KML||https://tinyurl.com/yy7ya4g9/VS/6252_bdg_erw.kml</t>
  </si>
  <si>
    <t>2613340.000 1122490.000</t>
  </si>
  <si>
    <t>https://map.geo.admin.ch/?zoom=13&amp;E=2613340&amp;N=1122490&amp;layers=ch.kantone.cadastralwebmap-farbe,ch.swisstopo.amtliches-strassenverzeichnis,ch.bfs.gebaeude_wohnungs_register,KML||https://tinyurl.com/yy7ya4g9/VS/6252_bdg_erw.kml</t>
  </si>
  <si>
    <t>2614057.000 1122178.000</t>
  </si>
  <si>
    <t>https://map.geo.admin.ch/?zoom=13&amp;E=2614057&amp;N=1122178&amp;layers=ch.kantone.cadastralwebmap-farbe,ch.swisstopo.amtliches-strassenverzeichnis,ch.bfs.gebaeude_wohnungs_register,KML||https://tinyurl.com/yy7ya4g9/VS/6252_bdg_erw.kml</t>
  </si>
  <si>
    <t>2612735.000 1110314.000</t>
  </si>
  <si>
    <t>https://map.geo.admin.ch/?zoom=13&amp;E=2612735&amp;N=1110314&amp;layers=ch.kantone.cadastralwebmap-farbe,ch.swisstopo.amtliches-strassenverzeichnis,ch.bfs.gebaeude_wohnungs_register,KML||https://tinyurl.com/yy7ya4g9/VS/6252_bdg_erw.kml</t>
  </si>
  <si>
    <t>2616630.000 1100970.000</t>
  </si>
  <si>
    <t>https://map.geo.admin.ch/?zoom=13&amp;E=2616630&amp;N=1100970&amp;layers=ch.kantone.cadastralwebmap-farbe,ch.swisstopo.amtliches-strassenverzeichnis,ch.bfs.gebaeude_wohnungs_register,KML||https://tinyurl.com/yy7ya4g9/VS/6252_bdg_erw.kml</t>
  </si>
  <si>
    <t>2613815.000 1117443.000</t>
  </si>
  <si>
    <t>https://map.geo.admin.ch/?zoom=13&amp;E=2613815&amp;N=1117443&amp;layers=ch.kantone.cadastralwebmap-farbe,ch.swisstopo.amtliches-strassenverzeichnis,ch.bfs.gebaeude_wohnungs_register,KML||https://tinyurl.com/yy7ya4g9/VS/6252_bdg_erw.kml</t>
  </si>
  <si>
    <t>2613236.000 1119718.000</t>
  </si>
  <si>
    <t>https://map.geo.admin.ch/?zoom=13&amp;E=2613236&amp;N=1119718&amp;layers=ch.kantone.cadastralwebmap-farbe,ch.swisstopo.amtliches-strassenverzeichnis,ch.bfs.gebaeude_wohnungs_register,KML||https://tinyurl.com/yy7ya4g9/VS/6252_bdg_erw.kml</t>
  </si>
  <si>
    <t>2613831.000 1114681.000</t>
  </si>
  <si>
    <t>https://map.geo.admin.ch/?zoom=13&amp;E=2613831&amp;N=1114681&amp;layers=ch.kantone.cadastralwebmap-farbe,ch.swisstopo.amtliches-strassenverzeichnis,ch.bfs.gebaeude_wohnungs_register,KML||https://tinyurl.com/yy7ya4g9/VS/6252_bdg_erw.kml</t>
  </si>
  <si>
    <t>2612138.000 1110746.000</t>
  </si>
  <si>
    <t>https://map.geo.admin.ch/?zoom=13&amp;E=2612138&amp;N=1110746&amp;layers=ch.kantone.cadastralwebmap-farbe,ch.swisstopo.amtliches-strassenverzeichnis,ch.bfs.gebaeude_wohnungs_register,KML||https://tinyurl.com/yy7ya4g9/VS/6252_bdg_erw.kml</t>
  </si>
  <si>
    <t>2613798.000 1114311.000</t>
  </si>
  <si>
    <t>https://map.geo.admin.ch/?zoom=13&amp;E=2613798&amp;N=1114311&amp;layers=ch.kantone.cadastralwebmap-farbe,ch.swisstopo.amtliches-strassenverzeichnis,ch.bfs.gebaeude_wohnungs_register,KML||https://tinyurl.com/yy7ya4g9/VS/6252_bdg_erw.kml</t>
  </si>
  <si>
    <t>2615271.000 1114124.000</t>
  </si>
  <si>
    <t>https://map.geo.admin.ch/?zoom=13&amp;E=2615271&amp;N=1114124&amp;layers=ch.kantone.cadastralwebmap-farbe,ch.swisstopo.amtliches-strassenverzeichnis,ch.bfs.gebaeude_wohnungs_register,KML||https://tinyurl.com/yy7ya4g9/VS/6252_bdg_erw.kml</t>
  </si>
  <si>
    <t>2613934.000 1114443.000</t>
  </si>
  <si>
    <t>https://map.geo.admin.ch/?zoom=13&amp;E=2613934&amp;N=1114443&amp;layers=ch.kantone.cadastralwebmap-farbe,ch.swisstopo.amtliches-strassenverzeichnis,ch.bfs.gebaeude_wohnungs_register,KML||https://tinyurl.com/yy7ya4g9/VS/6252_bdg_erw.kml</t>
  </si>
  <si>
    <t>2613916.000 1114438.000</t>
  </si>
  <si>
    <t>https://map.geo.admin.ch/?zoom=13&amp;E=2613916&amp;N=1114438&amp;layers=ch.kantone.cadastralwebmap-farbe,ch.swisstopo.amtliches-strassenverzeichnis,ch.bfs.gebaeude_wohnungs_register,KML||https://tinyurl.com/yy7ya4g9/VS/6252_bdg_erw.kml</t>
  </si>
  <si>
    <t>2613204.000 1110446.000</t>
  </si>
  <si>
    <t>https://map.geo.admin.ch/?zoom=13&amp;E=2613204&amp;N=1110446&amp;layers=ch.kantone.cadastralwebmap-farbe,ch.swisstopo.amtliches-strassenverzeichnis,ch.bfs.gebaeude_wohnungs_register,KML||https://tinyurl.com/yy7ya4g9/VS/6252_bdg_erw.kml</t>
  </si>
  <si>
    <t>2615660.000 1114343.000</t>
  </si>
  <si>
    <t>https://map.geo.admin.ch/?zoom=13&amp;E=2615660&amp;N=1114343&amp;layers=ch.kantone.cadastralwebmap-farbe,ch.swisstopo.amtliches-strassenverzeichnis,ch.bfs.gebaeude_wohnungs_register,KML||https://tinyurl.com/yy7ya4g9/VS/6252_bdg_erw.kml</t>
  </si>
  <si>
    <t>2613963.000 1114458.000</t>
  </si>
  <si>
    <t>https://map.geo.admin.ch/?zoom=13&amp;E=2613963&amp;N=1114458&amp;layers=ch.kantone.cadastralwebmap-farbe,ch.swisstopo.amtliches-strassenverzeichnis,ch.bfs.gebaeude_wohnungs_register,KML||https://tinyurl.com/yy7ya4g9/VS/6252_bdg_erw.kml</t>
  </si>
  <si>
    <t>2613632.000 1115047.000</t>
  </si>
  <si>
    <t>https://map.geo.admin.ch/?zoom=13&amp;E=2613632&amp;N=1115047&amp;layers=ch.kantone.cadastralwebmap-farbe,ch.swisstopo.amtliches-strassenverzeichnis,ch.bfs.gebaeude_wohnungs_register,KML||https://tinyurl.com/yy7ya4g9/VS/6252_bdg_erw.kml</t>
  </si>
  <si>
    <t>2616490.000 1107966.000</t>
  </si>
  <si>
    <t>https://map.geo.admin.ch/?zoom=13&amp;E=2616490&amp;N=1107966&amp;layers=ch.kantone.cadastralwebmap-farbe,ch.swisstopo.amtliches-strassenverzeichnis,ch.bfs.gebaeude_wohnungs_register,KML||https://tinyurl.com/yy7ya4g9/VS/6252_bdg_erw.kml</t>
  </si>
  <si>
    <t>2612657.000 1112333.000</t>
  </si>
  <si>
    <t>https://map.geo.admin.ch/?zoom=13&amp;E=2612657&amp;N=1112333&amp;layers=ch.kantone.cadastralwebmap-farbe,ch.swisstopo.amtliches-strassenverzeichnis,ch.bfs.gebaeude_wohnungs_register,KML||https://tinyurl.com/yy7ya4g9/VS/6252_bdg_erw.kml</t>
  </si>
  <si>
    <t>2611664.000 1112553.000</t>
  </si>
  <si>
    <t>https://map.geo.admin.ch/?zoom=13&amp;E=2611664&amp;N=1112553&amp;layers=ch.kantone.cadastralwebmap-farbe,ch.swisstopo.amtliches-strassenverzeichnis,ch.bfs.gebaeude_wohnungs_register,KML||https://tinyurl.com/yy7ya4g9/VS/6252_bdg_erw.kml</t>
  </si>
  <si>
    <t>2614864.000 1114205.000</t>
  </si>
  <si>
    <t>https://map.geo.admin.ch/?zoom=13&amp;E=2614864&amp;N=1114205&amp;layers=ch.kantone.cadastralwebmap-farbe,ch.swisstopo.amtliches-strassenverzeichnis,ch.bfs.gebaeude_wohnungs_register,KML||https://tinyurl.com/yy7ya4g9/VS/6252_bdg_erw.kml</t>
  </si>
  <si>
    <t>2614716.000 1114700.000</t>
  </si>
  <si>
    <t>https://map.geo.admin.ch/?zoom=13&amp;E=2614716&amp;N=1114700&amp;layers=ch.kantone.cadastralwebmap-farbe,ch.swisstopo.amtliches-strassenverzeichnis,ch.bfs.gebaeude_wohnungs_register,KML||https://tinyurl.com/yy7ya4g9/VS/6252_bdg_erw.kml</t>
  </si>
  <si>
    <t>2613066.000 1110563.000</t>
  </si>
  <si>
    <t>https://map.geo.admin.ch/?zoom=13&amp;E=2613066&amp;N=1110563&amp;layers=ch.kantone.cadastralwebmap-farbe,ch.swisstopo.amtliches-strassenverzeichnis,ch.bfs.gebaeude_wohnungs_register,KML||https://tinyurl.com/yy7ya4g9/VS/6252_bdg_erw.kml</t>
  </si>
  <si>
    <t>2613043.000 1110836.000</t>
  </si>
  <si>
    <t>https://map.geo.admin.ch/?zoom=13&amp;E=2613043&amp;N=1110836&amp;layers=ch.kantone.cadastralwebmap-farbe,ch.swisstopo.amtliches-strassenverzeichnis,ch.bfs.gebaeude_wohnungs_register,KML||https://tinyurl.com/yy7ya4g9/VS/6252_bdg_erw.kml</t>
  </si>
  <si>
    <t>2613365.000 1109171.000</t>
  </si>
  <si>
    <t>https://map.geo.admin.ch/?zoom=13&amp;E=2613365&amp;N=1109171&amp;layers=ch.kantone.cadastralwebmap-farbe,ch.swisstopo.amtliches-strassenverzeichnis,ch.bfs.gebaeude_wohnungs_register,KML||https://tinyurl.com/yy7ya4g9/VS/6252_bdg_erw.kml</t>
  </si>
  <si>
    <t>2613191.000 1110862.000</t>
  </si>
  <si>
    <t>https://map.geo.admin.ch/?zoom=13&amp;E=2613191&amp;N=1110862&amp;layers=ch.kantone.cadastralwebmap-farbe,ch.swisstopo.amtliches-strassenverzeichnis,ch.bfs.gebaeude_wohnungs_register,KML||https://tinyurl.com/yy7ya4g9/VS/6252_bdg_erw.kml</t>
  </si>
  <si>
    <t>2615278.000 1110681.000</t>
  </si>
  <si>
    <t>https://map.geo.admin.ch/?zoom=13&amp;E=2615278&amp;N=1110681&amp;layers=ch.kantone.cadastralwebmap-farbe,ch.swisstopo.amtliches-strassenverzeichnis,ch.bfs.gebaeude_wohnungs_register,KML||https://tinyurl.com/yy7ya4g9/VS/6252_bdg_erw.kml</t>
  </si>
  <si>
    <t>2611045.000 1116147.000</t>
  </si>
  <si>
    <t>https://map.geo.admin.ch/?zoom=13&amp;E=2611045&amp;N=1116147&amp;layers=ch.kantone.cadastralwebmap-farbe,ch.swisstopo.amtliches-strassenverzeichnis,ch.bfs.gebaeude_wohnungs_register,KML||https://tinyurl.com/yy7ya4g9/VS/6252_bdg_erw.kml</t>
  </si>
  <si>
    <t>2611429.000 1116303.000</t>
  </si>
  <si>
    <t>https://map.geo.admin.ch/?zoom=13&amp;E=2611429&amp;N=1116303&amp;layers=ch.kantone.cadastralwebmap-farbe,ch.swisstopo.amtliches-strassenverzeichnis,ch.bfs.gebaeude_wohnungs_register,KML||https://tinyurl.com/yy7ya4g9/VS/6252_bdg_erw.kml</t>
  </si>
  <si>
    <t>2614270.000 1119127.000</t>
  </si>
  <si>
    <t>https://map.geo.admin.ch/?zoom=13&amp;E=2614270&amp;N=1119127&amp;layers=ch.kantone.cadastralwebmap-farbe,ch.swisstopo.amtliches-strassenverzeichnis,ch.bfs.gebaeude_wohnungs_register,KML||https://tinyurl.com/yy7ya4g9/VS/6252_bdg_erw.kml</t>
  </si>
  <si>
    <t>2613818.000 1114697.000</t>
  </si>
  <si>
    <t>https://map.geo.admin.ch/?zoom=13&amp;E=2613818&amp;N=1114697&amp;layers=ch.kantone.cadastralwebmap-farbe,ch.swisstopo.amtliches-strassenverzeichnis,ch.bfs.gebaeude_wohnungs_register,KML||https://tinyurl.com/yy7ya4g9/VS/6252_bdg_erw.kml</t>
  </si>
  <si>
    <t>2615180.000 1109631.000</t>
  </si>
  <si>
    <t>https://map.geo.admin.ch/?zoom=13&amp;E=2615180&amp;N=1109631&amp;layers=ch.kantone.cadastralwebmap-farbe,ch.swisstopo.amtliches-strassenverzeichnis,ch.bfs.gebaeude_wohnungs_register,KML||https://tinyurl.com/yy7ya4g9/VS/6252_bdg_erw.kml</t>
  </si>
  <si>
    <t>2613548.000 1120176.000</t>
  </si>
  <si>
    <t>https://map.geo.admin.ch/?zoom=13&amp;E=2613548&amp;N=1120176&amp;layers=ch.kantone.cadastralwebmap-farbe,ch.swisstopo.amtliches-strassenverzeichnis,ch.bfs.gebaeude_wohnungs_register,KML||https://tinyurl.com/yy7ya4g9/VS/6252_bdg_erw.kml</t>
  </si>
  <si>
    <t>2613821.000 1117384.000</t>
  </si>
  <si>
    <t>https://map.geo.admin.ch/?zoom=13&amp;E=2613821&amp;N=1117384&amp;layers=ch.kantone.cadastralwebmap-farbe,ch.swisstopo.amtliches-strassenverzeichnis,ch.bfs.gebaeude_wohnungs_register,KML||https://tinyurl.com/yy7ya4g9/VS/6252_bdg_erw.kml</t>
  </si>
  <si>
    <t>2612213.000 1122750.000</t>
  </si>
  <si>
    <t>https://map.geo.admin.ch/?zoom=13&amp;E=2612213&amp;N=1122750&amp;layers=ch.kantone.cadastralwebmap-farbe,ch.swisstopo.amtliches-strassenverzeichnis,ch.bfs.gebaeude_wohnungs_register,KML||https://tinyurl.com/yy7ya4g9/VS/6252_bdg_erw.kml</t>
  </si>
  <si>
    <t>2614640.000 1109470.000</t>
  </si>
  <si>
    <t>https://map.geo.admin.ch/?zoom=13&amp;E=2614640&amp;N=1109470&amp;layers=ch.kantone.cadastralwebmap-farbe,ch.swisstopo.amtliches-strassenverzeichnis,ch.bfs.gebaeude_wohnungs_register,KML||https://tinyurl.com/yy7ya4g9/VS/6252_bdg_erw.kml</t>
  </si>
  <si>
    <t>2610239.000 1113771.000</t>
  </si>
  <si>
    <t>https://map.geo.admin.ch/?zoom=13&amp;E=2610239&amp;N=1113771&amp;layers=ch.kantone.cadastralwebmap-farbe,ch.swisstopo.amtliches-strassenverzeichnis,ch.bfs.gebaeude_wohnungs_register,KML||https://tinyurl.com/yy7ya4g9/VS/6252_bdg_erw.kml</t>
  </si>
  <si>
    <t>2614004.000 1114749.000</t>
  </si>
  <si>
    <t>https://map.geo.admin.ch/?zoom=13&amp;E=2614004&amp;N=1114749&amp;layers=ch.kantone.cadastralwebmap-farbe,ch.swisstopo.amtliches-strassenverzeichnis,ch.bfs.gebaeude_wohnungs_register,KML||https://tinyurl.com/yy7ya4g9/VS/6252_bdg_erw.kml</t>
  </si>
  <si>
    <t>2610892.000 1114515.000</t>
  </si>
  <si>
    <t>https://map.geo.admin.ch/?zoom=13&amp;E=2610892&amp;N=1114515&amp;layers=ch.kantone.cadastralwebmap-farbe,ch.swisstopo.amtliches-strassenverzeichnis,ch.bfs.gebaeude_wohnungs_register,KML||https://tinyurl.com/yy7ya4g9/VS/6252_bdg_erw.kml</t>
  </si>
  <si>
    <t>2611040.000 1115040.000</t>
  </si>
  <si>
    <t>https://map.geo.admin.ch/?zoom=13&amp;E=2611040&amp;N=1115040&amp;layers=ch.kantone.cadastralwebmap-farbe,ch.swisstopo.amtliches-strassenverzeichnis,ch.bfs.gebaeude_wohnungs_register,KML||https://tinyurl.com/yy7ya4g9/VS/6252_bdg_erw.kml</t>
  </si>
  <si>
    <t>2610970.000 1114963.000</t>
  </si>
  <si>
    <t>https://map.geo.admin.ch/?zoom=13&amp;E=2610970&amp;N=1114963&amp;layers=ch.kantone.cadastralwebmap-farbe,ch.swisstopo.amtliches-strassenverzeichnis,ch.bfs.gebaeude_wohnungs_register,KML||https://tinyurl.com/yy7ya4g9/VS/6252_bdg_erw.kml</t>
  </si>
  <si>
    <t>2609001.000 1117587.000</t>
  </si>
  <si>
    <t>https://map.geo.admin.ch/?zoom=13&amp;E=2609001&amp;N=1117587&amp;layers=ch.kantone.cadastralwebmap-farbe,ch.swisstopo.amtliches-strassenverzeichnis,ch.bfs.gebaeude_wohnungs_register,KML||https://tinyurl.com/yy7ya4g9/VS/6252_bdg_erw.kml</t>
  </si>
  <si>
    <t>2611942.000 1115147.000</t>
  </si>
  <si>
    <t>https://map.geo.admin.ch/?zoom=13&amp;E=2611942&amp;N=1115147&amp;layers=ch.kantone.cadastralwebmap-farbe,ch.swisstopo.amtliches-strassenverzeichnis,ch.bfs.gebaeude_wohnungs_register,KML||https://tinyurl.com/yy7ya4g9/VS/6252_bdg_erw.kml</t>
  </si>
  <si>
    <t>2609024.529 1124164.904</t>
  </si>
  <si>
    <t>https://map.geo.admin.ch/?zoom=13&amp;E=2609024.529&amp;N=1124164.904&amp;layers=ch.kantone.cadastralwebmap-farbe,ch.swisstopo.amtliches-strassenverzeichnis,ch.bfs.gebaeude_wohnungs_register,KML||https://tinyurl.com/yy7ya4g9/VS/6252_bdg_erw.kml</t>
  </si>
  <si>
    <t>2612469.497 1114619.761</t>
  </si>
  <si>
    <t>https://map.geo.admin.ch/?zoom=13&amp;E=2612469.497&amp;N=1114619.761&amp;layers=ch.kantone.cadastralwebmap-farbe,ch.swisstopo.amtliches-strassenverzeichnis,ch.bfs.gebaeude_wohnungs_register,KML||https://tinyurl.com/yy7ya4g9/VS/6252_bdg_erw.kml</t>
  </si>
  <si>
    <t>2612599.494 1114544.758</t>
  </si>
  <si>
    <t>https://map.geo.admin.ch/?zoom=13&amp;E=2612599.494&amp;N=1114544.758&amp;layers=ch.kantone.cadastralwebmap-farbe,ch.swisstopo.amtliches-strassenverzeichnis,ch.bfs.gebaeude_wohnungs_register,KML||https://tinyurl.com/yy7ya4g9/VS/6252_bdg_erw.kml</t>
  </si>
  <si>
    <t>2611047.000 1114832.000</t>
  </si>
  <si>
    <t>https://map.geo.admin.ch/?zoom=13&amp;E=2611047&amp;N=1114832&amp;layers=ch.kantone.cadastralwebmap-farbe,ch.swisstopo.amtliches-strassenverzeichnis,ch.bfs.gebaeude_wohnungs_register,KML||https://tinyurl.com/yy7ya4g9/VS/6252_bdg_erw.kml</t>
  </si>
  <si>
    <t>2615150.000 1109000.000</t>
  </si>
  <si>
    <t>https://map.geo.admin.ch/?zoom=13&amp;E=2615150&amp;N=1109000&amp;layers=ch.kantone.cadastralwebmap-farbe,ch.swisstopo.amtliches-strassenverzeichnis,ch.bfs.gebaeude_wohnungs_register,KML||https://tinyurl.com/yy7ya4g9/VS/6252_bdg_erw.kml</t>
  </si>
  <si>
    <t>2614582.000 1108985.000</t>
  </si>
  <si>
    <t>https://map.geo.admin.ch/?zoom=13&amp;E=2614582&amp;N=1108985&amp;layers=ch.kantone.cadastralwebmap-farbe,ch.swisstopo.amtliches-strassenverzeichnis,ch.bfs.gebaeude_wohnungs_register,KML||https://tinyurl.com/yy7ya4g9/VS/6252_bdg_erw.kml</t>
  </si>
  <si>
    <t>2611659.750 1117772.375</t>
  </si>
  <si>
    <t>https://map.geo.admin.ch/?zoom=13&amp;E=2611659.75&amp;N=1117772.375&amp;layers=ch.kantone.cadastralwebmap-farbe,ch.swisstopo.amtliches-strassenverzeichnis,ch.bfs.gebaeude_wohnungs_register,KML||https://tinyurl.com/yy7ya4g9/VS/6252_bdg_erw.kml</t>
  </si>
  <si>
    <t>2610252.000 1113819.000</t>
  </si>
  <si>
    <t>https://map.geo.admin.ch/?zoom=13&amp;E=2610252&amp;N=1113819&amp;layers=ch.kantone.cadastralwebmap-farbe,ch.swisstopo.amtliches-strassenverzeichnis,ch.bfs.gebaeude_wohnungs_register,KML||https://tinyurl.com/yy7ya4g9/VS/6252_bdg_erw.kml</t>
  </si>
  <si>
    <t>2610922.800 1114657.300</t>
  </si>
  <si>
    <t>https://map.geo.admin.ch/?zoom=13&amp;E=2610922.8&amp;N=1114657.3&amp;layers=ch.kantone.cadastralwebmap-farbe,ch.swisstopo.amtliches-strassenverzeichnis,ch.bfs.gebaeude_wohnungs_register,KML||https://tinyurl.com/yy7ya4g9/VS/6252_bdg_erw.kml</t>
  </si>
  <si>
    <t>2615057.000 1108813.500</t>
  </si>
  <si>
    <t>https://map.geo.admin.ch/?zoom=13&amp;E=2615057&amp;N=1108813.5&amp;layers=ch.kantone.cadastralwebmap-farbe,ch.swisstopo.amtliches-strassenverzeichnis,ch.bfs.gebaeude_wohnungs_register,KML||https://tinyurl.com/yy7ya4g9/VS/6252_bdg_erw.kml</t>
  </si>
  <si>
    <t>2611968.250 1122362.125</t>
  </si>
  <si>
    <t>https://map.geo.admin.ch/?zoom=13&amp;E=2611968.25&amp;N=1122362.125&amp;layers=ch.kantone.cadastralwebmap-farbe,ch.swisstopo.amtliches-strassenverzeichnis,ch.bfs.gebaeude_wohnungs_register,KML||https://tinyurl.com/yy7ya4g9/VS/6252_bdg_erw.kml</t>
  </si>
  <si>
    <t>2612830.000 1118620.000</t>
  </si>
  <si>
    <t>https://map.geo.admin.ch/?zoom=13&amp;E=2612830&amp;N=1118620&amp;layers=ch.kantone.cadastralwebmap-farbe,ch.swisstopo.amtliches-strassenverzeichnis,ch.bfs.gebaeude_wohnungs_register,KML||https://tinyurl.com/yy7ya4g9/VS/6252_bdg_erw.kml</t>
  </si>
  <si>
    <t>2612000.000 1119400.000</t>
  </si>
  <si>
    <t>https://map.geo.admin.ch/?zoom=13&amp;E=2612000&amp;N=1119400&amp;layers=ch.kantone.cadastralwebmap-farbe,ch.swisstopo.amtliches-strassenverzeichnis,ch.bfs.gebaeude_wohnungs_register,KML||https://tinyurl.com/yy7ya4g9/VS/6252_bdg_erw.kml</t>
  </si>
  <si>
    <t>2611900.000 1122616.000</t>
  </si>
  <si>
    <t>https://map.geo.admin.ch/?zoom=13&amp;E=2611900&amp;N=1122616&amp;layers=ch.kantone.cadastralwebmap-farbe,ch.swisstopo.amtliches-strassenverzeichnis,ch.bfs.gebaeude_wohnungs_register,KML||https://tinyurl.com/yy7ya4g9/VS/6252_bdg_erw.kml</t>
  </si>
  <si>
    <t>2611865.000 1124924.000</t>
  </si>
  <si>
    <t>https://map.geo.admin.ch/?zoom=13&amp;E=2611865&amp;N=1124924&amp;layers=ch.kantone.cadastralwebmap-farbe,ch.swisstopo.amtliches-strassenverzeichnis,ch.bfs.gebaeude_wohnungs_register,KML||https://tinyurl.com/yy7ya4g9/VS/6252_bdg_erw.kml</t>
  </si>
  <si>
    <t>2611355.000 1124900.000</t>
  </si>
  <si>
    <t>https://map.geo.admin.ch/?zoom=13&amp;E=2611355&amp;N=1124900&amp;layers=ch.kantone.cadastralwebmap-farbe,ch.swisstopo.amtliches-strassenverzeichnis,ch.bfs.gebaeude_wohnungs_register,KML||https://tinyurl.com/yy7ya4g9/VS/6252_bdg_erw.kml</t>
  </si>
  <si>
    <t>2613910.000 1114440.000</t>
  </si>
  <si>
    <t>https://map.geo.admin.ch/?zoom=13&amp;E=2613910&amp;N=1114440&amp;layers=ch.kantone.cadastralwebmap-farbe,ch.swisstopo.amtliches-strassenverzeichnis,ch.bfs.gebaeude_wohnungs_register,KML||https://tinyurl.com/yy7ya4g9/VS/6252_bdg_erw.kml</t>
  </si>
  <si>
    <t>2613827.000 1114661.000</t>
  </si>
  <si>
    <t>https://map.geo.admin.ch/?zoom=13&amp;E=2613827&amp;N=1114661&amp;layers=ch.kantone.cadastralwebmap-farbe,ch.swisstopo.amtliches-strassenverzeichnis,ch.bfs.gebaeude_wohnungs_register,KML||https://tinyurl.com/yy7ya4g9/VS/6252_bdg_erw.kml</t>
  </si>
  <si>
    <t>2615677.000 1114396.000</t>
  </si>
  <si>
    <t>https://map.geo.admin.ch/?zoom=13&amp;E=2615677&amp;N=1114396&amp;layers=ch.kantone.cadastralwebmap-farbe,ch.swisstopo.amtliches-strassenverzeichnis,ch.bfs.gebaeude_wohnungs_register,KML||https://tinyurl.com/yy7ya4g9/VS/6252_bdg_erw.kml</t>
  </si>
  <si>
    <t>2614469.000 1114070.000</t>
  </si>
  <si>
    <t>https://map.geo.admin.ch/?zoom=13&amp;E=2614469&amp;N=1114070&amp;layers=ch.kantone.cadastralwebmap-farbe,ch.swisstopo.amtliches-strassenverzeichnis,ch.bfs.gebaeude_wohnungs_register,KML||https://tinyurl.com/yy7ya4g9/VS/6252_bdg_erw.kml</t>
  </si>
  <si>
    <t>2614766.000 1112797.000</t>
  </si>
  <si>
    <t>https://map.geo.admin.ch/?zoom=13&amp;E=2614766&amp;N=1112797&amp;layers=ch.kantone.cadastralwebmap-farbe,ch.swisstopo.amtliches-strassenverzeichnis,ch.bfs.gebaeude_wohnungs_register,KML||https://tinyurl.com/yy7ya4g9/VS/6252_bdg_erw.kml</t>
  </si>
  <si>
    <t>2614775.000 1112797.000</t>
  </si>
  <si>
    <t>https://map.geo.admin.ch/?zoom=13&amp;E=2614775&amp;N=1112797&amp;layers=ch.kantone.cadastralwebmap-farbe,ch.swisstopo.amtliches-strassenverzeichnis,ch.bfs.gebaeude_wohnungs_register,KML||https://tinyurl.com/yy7ya4g9/VS/6252_bdg_erw.kml</t>
  </si>
  <si>
    <t>2614767.000 1112779.000</t>
  </si>
  <si>
    <t>https://map.geo.admin.ch/?zoom=13&amp;E=2614767&amp;N=1112779&amp;layers=ch.kantone.cadastralwebmap-farbe,ch.swisstopo.amtliches-strassenverzeichnis,ch.bfs.gebaeude_wohnungs_register,KML||https://tinyurl.com/yy7ya4g9/VS/6252_bdg_erw.kml</t>
  </si>
  <si>
    <t>2615170.000 1112592.000</t>
  </si>
  <si>
    <t>https://map.geo.admin.ch/?zoom=13&amp;E=2615170&amp;N=1112592&amp;layers=ch.kantone.cadastralwebmap-farbe,ch.swisstopo.amtliches-strassenverzeichnis,ch.bfs.gebaeude_wohnungs_register,KML||https://tinyurl.com/yy7ya4g9/VS/6252_bdg_erw.kml</t>
  </si>
  <si>
    <t>2615153.000 1112565.000</t>
  </si>
  <si>
    <t>https://map.geo.admin.ch/?zoom=13&amp;E=2615153&amp;N=1112565&amp;layers=ch.kantone.cadastralwebmap-farbe,ch.swisstopo.amtliches-strassenverzeichnis,ch.bfs.gebaeude_wohnungs_register,KML||https://tinyurl.com/yy7ya4g9/VS/6252_bdg_erw.kml</t>
  </si>
  <si>
    <t>2616016.000 1112777.000</t>
  </si>
  <si>
    <t>https://map.geo.admin.ch/?zoom=13&amp;E=2616016&amp;N=1112777&amp;layers=ch.kantone.cadastralwebmap-farbe,ch.swisstopo.amtliches-strassenverzeichnis,ch.bfs.gebaeude_wohnungs_register,KML||https://tinyurl.com/yy7ya4g9/VS/6252_bdg_erw.kml</t>
  </si>
  <si>
    <t>2616011.000 1112786.000</t>
  </si>
  <si>
    <t>https://map.geo.admin.ch/?zoom=13&amp;E=2616011&amp;N=1112786&amp;layers=ch.kantone.cadastralwebmap-farbe,ch.swisstopo.amtliches-strassenverzeichnis,ch.bfs.gebaeude_wohnungs_register,KML||https://tinyurl.com/yy7ya4g9/VS/6252_bdg_erw.kml</t>
  </si>
  <si>
    <t>2616227.000 1112952.000</t>
  </si>
  <si>
    <t>https://map.geo.admin.ch/?zoom=13&amp;E=2616227&amp;N=1112952&amp;layers=ch.kantone.cadastralwebmap-farbe,ch.swisstopo.amtliches-strassenverzeichnis,ch.bfs.gebaeude_wohnungs_register,KML||https://tinyurl.com/yy7ya4g9/VS/6252_bdg_erw.kml</t>
  </si>
  <si>
    <t>2614306.000 1112746.000</t>
  </si>
  <si>
    <t>https://map.geo.admin.ch/?zoom=13&amp;E=2614306&amp;N=1112746&amp;layers=ch.kantone.cadastralwebmap-farbe,ch.swisstopo.amtliches-strassenverzeichnis,ch.bfs.gebaeude_wohnungs_register,KML||https://tinyurl.com/yy7ya4g9/VS/6252_bdg_erw.kml</t>
  </si>
  <si>
    <t>2614312.000 1112745.000</t>
  </si>
  <si>
    <t>https://map.geo.admin.ch/?zoom=13&amp;E=2614312&amp;N=1112745&amp;layers=ch.kantone.cadastralwebmap-farbe,ch.swisstopo.amtliches-strassenverzeichnis,ch.bfs.gebaeude_wohnungs_register,KML||https://tinyurl.com/yy7ya4g9/VS/6252_bdg_erw.kml</t>
  </si>
  <si>
    <t>2611346.000 1124781.000</t>
  </si>
  <si>
    <t>https://map.geo.admin.ch/?zoom=13&amp;E=2611346&amp;N=1124781&amp;layers=ch.kantone.cadastralwebmap-farbe,ch.swisstopo.amtliches-strassenverzeichnis,ch.bfs.gebaeude_wohnungs_register,KML||https://tinyurl.com/yy7ya4g9/VS/6252_bdg_erw.kml</t>
  </si>
  <si>
    <t>2611321.000 1124765.000</t>
  </si>
  <si>
    <t>https://map.geo.admin.ch/?zoom=13&amp;E=2611321&amp;N=1124765&amp;layers=ch.kantone.cadastralwebmap-farbe,ch.swisstopo.amtliches-strassenverzeichnis,ch.bfs.gebaeude_wohnungs_register,KML||https://tinyurl.com/yy7ya4g9/VS/6252_bdg_erw.kml</t>
  </si>
  <si>
    <t>2611077.740 1115865.697</t>
  </si>
  <si>
    <t>https://map.geo.admin.ch/?zoom=13&amp;E=2611077.74&amp;N=1115865.697&amp;layers=ch.kantone.cadastralwebmap-farbe,ch.swisstopo.amtliches-strassenverzeichnis,ch.bfs.gebaeude_wohnungs_register,KML||https://tinyurl.com/yy7ya4g9/VS/6252_bdg_erw.kml</t>
  </si>
  <si>
    <t>2614623.000 1108427.000</t>
  </si>
  <si>
    <t>https://map.geo.admin.ch/?zoom=13&amp;E=2614623&amp;N=1108427&amp;layers=ch.kantone.cadastralwebmap-farbe,ch.swisstopo.amtliches-strassenverzeichnis,ch.bfs.gebaeude_wohnungs_register,KML||https://tinyurl.com/yy7ya4g9/VS/6252_bdg_erw.kml</t>
  </si>
  <si>
    <t>2614670.000 1108463.000</t>
  </si>
  <si>
    <t>https://map.geo.admin.ch/?zoom=13&amp;E=2614670&amp;N=1108463&amp;layers=ch.kantone.cadastralwebmap-farbe,ch.swisstopo.amtliches-strassenverzeichnis,ch.bfs.gebaeude_wohnungs_register,KML||https://tinyurl.com/yy7ya4g9/VS/6252_bdg_erw.kml</t>
  </si>
  <si>
    <t>2613826.000 1108897.000</t>
  </si>
  <si>
    <t>https://map.geo.admin.ch/?zoom=13&amp;E=2613826&amp;N=1108897&amp;layers=ch.kantone.cadastralwebmap-farbe,ch.swisstopo.amtliches-strassenverzeichnis,ch.bfs.gebaeude_wohnungs_register,KML||https://tinyurl.com/yy7ya4g9/VS/6252_bdg_erw.kml</t>
  </si>
  <si>
    <t>2613356.000 1109212.000</t>
  </si>
  <si>
    <t>https://map.geo.admin.ch/?zoom=13&amp;E=2613356&amp;N=1109212&amp;layers=ch.kantone.cadastralwebmap-farbe,ch.swisstopo.amtliches-strassenverzeichnis,ch.bfs.gebaeude_wohnungs_register,KML||https://tinyurl.com/yy7ya4g9/VS/6252_bdg_erw.kml</t>
  </si>
  <si>
    <t>2613346.000 1109228.000</t>
  </si>
  <si>
    <t>https://map.geo.admin.ch/?zoom=13&amp;E=2613346&amp;N=1109228&amp;layers=ch.kantone.cadastralwebmap-farbe,ch.swisstopo.amtliches-strassenverzeichnis,ch.bfs.gebaeude_wohnungs_register,KML||https://tinyurl.com/yy7ya4g9/VS/6252_bdg_erw.kml</t>
  </si>
  <si>
    <t>2612785.000 1109934.000</t>
  </si>
  <si>
    <t>https://map.geo.admin.ch/?zoom=13&amp;E=2612785&amp;N=1109934&amp;layers=ch.kantone.cadastralwebmap-farbe,ch.swisstopo.amtliches-strassenverzeichnis,ch.bfs.gebaeude_wohnungs_register,KML||https://tinyurl.com/yy7ya4g9/VS/6252_bdg_erw.kml</t>
  </si>
  <si>
    <t>2612696.000 1110406.000</t>
  </si>
  <si>
    <t>https://map.geo.admin.ch/?zoom=13&amp;E=2612696&amp;N=1110406&amp;layers=ch.kantone.cadastralwebmap-farbe,ch.swisstopo.amtliches-strassenverzeichnis,ch.bfs.gebaeude_wohnungs_register,KML||https://tinyurl.com/yy7ya4g9/VS/6252_bdg_erw.kml</t>
  </si>
  <si>
    <t>2613110.000 1110011.000</t>
  </si>
  <si>
    <t>https://map.geo.admin.ch/?zoom=13&amp;E=2613110&amp;N=1110011&amp;layers=ch.kantone.cadastralwebmap-farbe,ch.swisstopo.amtliches-strassenverzeichnis,ch.bfs.gebaeude_wohnungs_register,KML||https://tinyurl.com/yy7ya4g9/VS/6252_bdg_erw.kml</t>
  </si>
  <si>
    <t>2612161.000 1110924.000</t>
  </si>
  <si>
    <t>https://map.geo.admin.ch/?zoom=13&amp;E=2612161&amp;N=1110924&amp;layers=ch.kantone.cadastralwebmap-farbe,ch.swisstopo.amtliches-strassenverzeichnis,ch.bfs.gebaeude_wohnungs_register,KML||https://tinyurl.com/yy7ya4g9/VS/6252_bdg_erw.kml</t>
  </si>
  <si>
    <t>2613312.000 1109830.000</t>
  </si>
  <si>
    <t>https://map.geo.admin.ch/?zoom=13&amp;E=2613312&amp;N=1109830&amp;layers=ch.kantone.cadastralwebmap-farbe,ch.swisstopo.amtliches-strassenverzeichnis,ch.bfs.gebaeude_wohnungs_register,KML||https://tinyurl.com/yy7ya4g9/VS/6252_bdg_erw.kml</t>
  </si>
  <si>
    <t>2612105.000 1110997.000</t>
  </si>
  <si>
    <t>https://map.geo.admin.ch/?zoom=13&amp;E=2612105&amp;N=1110997&amp;layers=ch.kantone.cadastralwebmap-farbe,ch.swisstopo.amtliches-strassenverzeichnis,ch.bfs.gebaeude_wohnungs_register,KML||https://tinyurl.com/yy7ya4g9/VS/6252_bdg_erw.kml</t>
  </si>
  <si>
    <t>2613331.000 1109822.000</t>
  </si>
  <si>
    <t>https://map.geo.admin.ch/?zoom=13&amp;E=2613331&amp;N=1109822&amp;layers=ch.kantone.cadastralwebmap-farbe,ch.swisstopo.amtliches-strassenverzeichnis,ch.bfs.gebaeude_wohnungs_register,KML||https://tinyurl.com/yy7ya4g9/VS/6252_bdg_erw.kml</t>
  </si>
  <si>
    <t>2613509.000 1110180.000</t>
  </si>
  <si>
    <t>https://map.geo.admin.ch/?zoom=13&amp;E=2613509&amp;N=1110180&amp;layers=ch.kantone.cadastralwebmap-farbe,ch.swisstopo.amtliches-strassenverzeichnis,ch.bfs.gebaeude_wohnungs_register,KML||https://tinyurl.com/yy7ya4g9/VS/6252_bdg_erw.kml</t>
  </si>
  <si>
    <t>2612149.000 1110747.000</t>
  </si>
  <si>
    <t>https://map.geo.admin.ch/?zoom=13&amp;E=2612149&amp;N=1110747&amp;layers=ch.kantone.cadastralwebmap-farbe,ch.swisstopo.amtliches-strassenverzeichnis,ch.bfs.gebaeude_wohnungs_register,KML||https://tinyurl.com/yy7ya4g9/VS/6252_bdg_erw.kml</t>
  </si>
  <si>
    <t>2613519.000 1110171.000</t>
  </si>
  <si>
    <t>https://map.geo.admin.ch/?zoom=13&amp;E=2613519&amp;N=1110171&amp;layers=ch.kantone.cadastralwebmap-farbe,ch.swisstopo.amtliches-strassenverzeichnis,ch.bfs.gebaeude_wohnungs_register,KML||https://tinyurl.com/yy7ya4g9/VS/6252_bdg_erw.kml</t>
  </si>
  <si>
    <t>2612062.000 1110739.000</t>
  </si>
  <si>
    <t>https://map.geo.admin.ch/?zoom=13&amp;E=2612062&amp;N=1110739&amp;layers=ch.kantone.cadastralwebmap-farbe,ch.swisstopo.amtliches-strassenverzeichnis,ch.bfs.gebaeude_wohnungs_register,KML||https://tinyurl.com/yy7ya4g9/VS/6252_bdg_erw.kml</t>
  </si>
  <si>
    <t>2613533.000 1110190.000</t>
  </si>
  <si>
    <t>https://map.geo.admin.ch/?zoom=13&amp;E=2613533&amp;N=1110190&amp;layers=ch.kantone.cadastralwebmap-farbe,ch.swisstopo.amtliches-strassenverzeichnis,ch.bfs.gebaeude_wohnungs_register,KML||https://tinyurl.com/yy7ya4g9/VS/6252_bdg_erw.kml</t>
  </si>
  <si>
    <t>2612057.000 1110729.000</t>
  </si>
  <si>
    <t>https://map.geo.admin.ch/?zoom=13&amp;E=2612057&amp;N=1110729&amp;layers=ch.kantone.cadastralwebmap-farbe,ch.swisstopo.amtliches-strassenverzeichnis,ch.bfs.gebaeude_wohnungs_register,KML||https://tinyurl.com/yy7ya4g9/VS/6252_bdg_erw.kml</t>
  </si>
  <si>
    <t>2612740.000 1110122.000</t>
  </si>
  <si>
    <t>https://map.geo.admin.ch/?zoom=13&amp;E=2612740&amp;N=1110122&amp;layers=ch.kantone.cadastralwebmap-farbe,ch.swisstopo.amtliches-strassenverzeichnis,ch.bfs.gebaeude_wohnungs_register,KML||https://tinyurl.com/yy7ya4g9/VS/6252_bdg_erw.kml</t>
  </si>
  <si>
    <t>2611917.000 1110680.000</t>
  </si>
  <si>
    <t>https://map.geo.admin.ch/?zoom=13&amp;E=2611917&amp;N=1110680&amp;layers=ch.kantone.cadastralwebmap-farbe,ch.swisstopo.amtliches-strassenverzeichnis,ch.bfs.gebaeude_wohnungs_register,KML||https://tinyurl.com/yy7ya4g9/VS/6252_bdg_erw.kml</t>
  </si>
  <si>
    <t>2612742.000 1110245.000</t>
  </si>
  <si>
    <t>https://map.geo.admin.ch/?zoom=13&amp;E=2612742&amp;N=1110245&amp;layers=ch.kantone.cadastralwebmap-farbe,ch.swisstopo.amtliches-strassenverzeichnis,ch.bfs.gebaeude_wohnungs_register,KML||https://tinyurl.com/yy7ya4g9/VS/6252_bdg_erw.kml</t>
  </si>
  <si>
    <t>2611908.000 1110668.000</t>
  </si>
  <si>
    <t>https://map.geo.admin.ch/?zoom=13&amp;E=2611908&amp;N=1110668&amp;layers=ch.kantone.cadastralwebmap-farbe,ch.swisstopo.amtliches-strassenverzeichnis,ch.bfs.gebaeude_wohnungs_register,KML||https://tinyurl.com/yy7ya4g9/VS/6252_bdg_erw.kml</t>
  </si>
  <si>
    <t>2611512.000 1111031.000</t>
  </si>
  <si>
    <t>https://map.geo.admin.ch/?zoom=13&amp;E=2611512&amp;N=1111031&amp;layers=ch.kantone.cadastralwebmap-farbe,ch.swisstopo.amtliches-strassenverzeichnis,ch.bfs.gebaeude_wohnungs_register,KML||https://tinyurl.com/yy7ya4g9/VS/6252_bdg_erw.kml</t>
  </si>
  <si>
    <t>2612759.000 1110286.000</t>
  </si>
  <si>
    <t>https://map.geo.admin.ch/?zoom=13&amp;E=2612759&amp;N=1110286&amp;layers=ch.kantone.cadastralwebmap-farbe,ch.swisstopo.amtliches-strassenverzeichnis,ch.bfs.gebaeude_wohnungs_register,KML||https://tinyurl.com/yy7ya4g9/VS/6252_bdg_erw.kml</t>
  </si>
  <si>
    <t>2611633.000 1109700.000</t>
  </si>
  <si>
    <t>https://map.geo.admin.ch/?zoom=13&amp;E=2611633&amp;N=1109700&amp;layers=ch.kantone.cadastralwebmap-farbe,ch.swisstopo.amtliches-strassenverzeichnis,ch.bfs.gebaeude_wohnungs_register,KML||https://tinyurl.com/yy7ya4g9/VS/6252_bdg_erw.kml</t>
  </si>
  <si>
    <t>2612755.000 1110342.000</t>
  </si>
  <si>
    <t>https://map.geo.admin.ch/?zoom=13&amp;E=2612755&amp;N=1110342&amp;layers=ch.kantone.cadastralwebmap-farbe,ch.swisstopo.amtliches-strassenverzeichnis,ch.bfs.gebaeude_wohnungs_register,KML||https://tinyurl.com/yy7ya4g9/VS/6252_bdg_erw.kml</t>
  </si>
  <si>
    <t>2612757.000 1110367.000</t>
  </si>
  <si>
    <t>https://map.geo.admin.ch/?zoom=13&amp;E=2612757&amp;N=1110367&amp;layers=ch.kantone.cadastralwebmap-farbe,ch.swisstopo.amtliches-strassenverzeichnis,ch.bfs.gebaeude_wohnungs_register,KML||https://tinyurl.com/yy7ya4g9/VS/6252_bdg_erw.kml</t>
  </si>
  <si>
    <t>2612946.000 1110501.000</t>
  </si>
  <si>
    <t>https://map.geo.admin.ch/?zoom=13&amp;E=2612946&amp;N=1110501&amp;layers=ch.kantone.cadastralwebmap-farbe,ch.swisstopo.amtliches-strassenverzeichnis,ch.bfs.gebaeude_wohnungs_register,KML||https://tinyurl.com/yy7ya4g9/VS/6252_bdg_erw.kml</t>
  </si>
  <si>
    <t>2613126.000 1110598.000</t>
  </si>
  <si>
    <t>https://map.geo.admin.ch/?zoom=13&amp;E=2613126&amp;N=1110598&amp;layers=ch.kantone.cadastralwebmap-farbe,ch.swisstopo.amtliches-strassenverzeichnis,ch.bfs.gebaeude_wohnungs_register,KML||https://tinyurl.com/yy7ya4g9/VS/6252_bdg_erw.kml</t>
  </si>
  <si>
    <t>2613328.000 1111129.000</t>
  </si>
  <si>
    <t>https://map.geo.admin.ch/?zoom=13&amp;E=2613328&amp;N=1111129&amp;layers=ch.kantone.cadastralwebmap-farbe,ch.swisstopo.amtliches-strassenverzeichnis,ch.bfs.gebaeude_wohnungs_register,KML||https://tinyurl.com/yy7ya4g9/VS/6252_bdg_erw.kml</t>
  </si>
  <si>
    <t>2615710.000 1108408.000</t>
  </si>
  <si>
    <t>https://map.geo.admin.ch/?zoom=13&amp;E=2615710&amp;N=1108408&amp;layers=ch.kantone.cadastralwebmap-farbe,ch.swisstopo.amtliches-strassenverzeichnis,ch.bfs.gebaeude_wohnungs_register,KML||https://tinyurl.com/yy7ya4g9/VS/6252_bdg_erw.kml</t>
  </si>
  <si>
    <t>2615705.000 1108400.000</t>
  </si>
  <si>
    <t>https://map.geo.admin.ch/?zoom=13&amp;E=2615705&amp;N=1108400&amp;layers=ch.kantone.cadastralwebmap-farbe,ch.swisstopo.amtliches-strassenverzeichnis,ch.bfs.gebaeude_wohnungs_register,KML||https://tinyurl.com/yy7ya4g9/VS/6252_bdg_erw.kml</t>
  </si>
  <si>
    <t>2615715.000 1108399.000</t>
  </si>
  <si>
    <t>https://map.geo.admin.ch/?zoom=13&amp;E=2615715&amp;N=1108399&amp;layers=ch.kantone.cadastralwebmap-farbe,ch.swisstopo.amtliches-strassenverzeichnis,ch.bfs.gebaeude_wohnungs_register,KML||https://tinyurl.com/yy7ya4g9/VS/6252_bdg_erw.kml</t>
  </si>
  <si>
    <t>2615769.000 1108748.000</t>
  </si>
  <si>
    <t>https://map.geo.admin.ch/?zoom=13&amp;E=2615769&amp;N=1108748&amp;layers=ch.kantone.cadastralwebmap-farbe,ch.swisstopo.amtliches-strassenverzeichnis,ch.bfs.gebaeude_wohnungs_register,KML||https://tinyurl.com/yy7ya4g9/VS/6252_bdg_erw.kml</t>
  </si>
  <si>
    <t>2616909.000 1107807.000</t>
  </si>
  <si>
    <t>https://map.geo.admin.ch/?zoom=13&amp;E=2616909&amp;N=1107807&amp;layers=ch.kantone.cadastralwebmap-farbe,ch.swisstopo.amtliches-strassenverzeichnis,ch.bfs.gebaeude_wohnungs_register,KML||https://tinyurl.com/yy7ya4g9/VS/6252_bdg_erw.kml</t>
  </si>
  <si>
    <t>2618622.000 1108767.000</t>
  </si>
  <si>
    <t>https://map.geo.admin.ch/?zoom=13&amp;E=2618622&amp;N=1108767&amp;layers=ch.kantone.cadastralwebmap-farbe,ch.swisstopo.amtliches-strassenverzeichnis,ch.bfs.gebaeude_wohnungs_register,KML||https://tinyurl.com/yy7ya4g9/VS/6252_bdg_erw.kml</t>
  </si>
  <si>
    <t>2613413.000 1112869.000</t>
  </si>
  <si>
    <t>https://map.geo.admin.ch/?zoom=13&amp;E=2613413&amp;N=1112869&amp;layers=ch.kantone.cadastralwebmap-farbe,ch.swisstopo.amtliches-strassenverzeichnis,ch.bfs.gebaeude_wohnungs_register,KML||https://tinyurl.com/yy7ya4g9/VS/6252_bdg_erw.kml</t>
  </si>
  <si>
    <t>2614375.000 1118442.000</t>
  </si>
  <si>
    <t>https://map.geo.admin.ch/?zoom=13&amp;E=2614375&amp;N=1118442&amp;layers=ch.kantone.cadastralwebmap-farbe,ch.swisstopo.amtliches-strassenverzeichnis,ch.bfs.gebaeude_wohnungs_register,KML||https://tinyurl.com/yy7ya4g9/VS/6252_bdg_erw.kml</t>
  </si>
  <si>
    <t>2614379.000 1118398.000</t>
  </si>
  <si>
    <t>https://map.geo.admin.ch/?zoom=13&amp;E=2614379&amp;N=1118398&amp;layers=ch.kantone.cadastralwebmap-farbe,ch.swisstopo.amtliches-strassenverzeichnis,ch.bfs.gebaeude_wohnungs_register,KML||https://tinyurl.com/yy7ya4g9/VS/6252_bdg_erw.kml</t>
  </si>
  <si>
    <t>2609812.000 1115482.000</t>
  </si>
  <si>
    <t>https://map.geo.admin.ch/?zoom=13&amp;E=2609812&amp;N=1115482&amp;layers=ch.kantone.cadastralwebmap-farbe,ch.swisstopo.amtliches-strassenverzeichnis,ch.bfs.gebaeude_wohnungs_register,KML||https://tinyurl.com/yy7ya4g9/VS/6252_bdg_erw.kml</t>
  </si>
  <si>
    <t>2612929.000 1118379.000</t>
  </si>
  <si>
    <t>https://map.geo.admin.ch/?zoom=13&amp;E=2612929&amp;N=1118379&amp;layers=ch.kantone.cadastralwebmap-farbe,ch.swisstopo.amtliches-strassenverzeichnis,ch.bfs.gebaeude_wohnungs_register,KML||https://tinyurl.com/yy7ya4g9/VS/6252_bdg_erw.kml</t>
  </si>
  <si>
    <t>2612906.000 1118352.000</t>
  </si>
  <si>
    <t>https://map.geo.admin.ch/?zoom=13&amp;E=2612906&amp;N=1118352&amp;layers=ch.kantone.cadastralwebmap-farbe,ch.swisstopo.amtliches-strassenverzeichnis,ch.bfs.gebaeude_wohnungs_register,KML||https://tinyurl.com/yy7ya4g9/VS/6252_bdg_erw.kml</t>
  </si>
  <si>
    <t>2612776.000 1118257.000</t>
  </si>
  <si>
    <t>https://map.geo.admin.ch/?zoom=13&amp;E=2612776&amp;N=1118257&amp;layers=ch.kantone.cadastralwebmap-farbe,ch.swisstopo.amtliches-strassenverzeichnis,ch.bfs.gebaeude_wohnungs_register,KML||https://tinyurl.com/yy7ya4g9/VS/6252_bdg_erw.kml</t>
  </si>
  <si>
    <t>2612759.000 1118250.000</t>
  </si>
  <si>
    <t>https://map.geo.admin.ch/?zoom=13&amp;E=2612759&amp;N=1118250&amp;layers=ch.kantone.cadastralwebmap-farbe,ch.swisstopo.amtliches-strassenverzeichnis,ch.bfs.gebaeude_wohnungs_register,KML||https://tinyurl.com/yy7ya4g9/VS/6252_bdg_erw.kml</t>
  </si>
  <si>
    <t>2608370.000 1117732.000</t>
  </si>
  <si>
    <t>https://map.geo.admin.ch/?zoom=13&amp;E=2608370&amp;N=1117732&amp;layers=ch.kantone.cadastralwebmap-farbe,ch.swisstopo.amtliches-strassenverzeichnis,ch.bfs.gebaeude_wohnungs_register,KML||https://tinyurl.com/yy7ya4g9/VS/6252_bdg_erw.kml</t>
  </si>
  <si>
    <t>2608323.000 1117849.000</t>
  </si>
  <si>
    <t>https://map.geo.admin.ch/?zoom=13&amp;E=2608323&amp;N=1117849&amp;layers=ch.kantone.cadastralwebmap-farbe,ch.swisstopo.amtliches-strassenverzeichnis,ch.bfs.gebaeude_wohnungs_register,KML||https://tinyurl.com/yy7ya4g9/VS/6252_bdg_erw.kml</t>
  </si>
  <si>
    <t>2608227.000 1117614.000</t>
  </si>
  <si>
    <t>https://map.geo.admin.ch/?zoom=13&amp;E=2608227&amp;N=1117614&amp;layers=ch.kantone.cadastralwebmap-farbe,ch.swisstopo.amtliches-strassenverzeichnis,ch.bfs.gebaeude_wohnungs_register,KML||https://tinyurl.com/yy7ya4g9/VS/6252_bdg_erw.kml</t>
  </si>
  <si>
    <t>2608122.000 1117902.000</t>
  </si>
  <si>
    <t>https://map.geo.admin.ch/?zoom=13&amp;E=2608122&amp;N=1117902&amp;layers=ch.kantone.cadastralwebmap-farbe,ch.swisstopo.amtliches-strassenverzeichnis,ch.bfs.gebaeude_wohnungs_register,KML||https://tinyurl.com/yy7ya4g9/VS/6252_bdg_erw.kml</t>
  </si>
  <si>
    <t>2609297.000 1117460.000</t>
  </si>
  <si>
    <t>https://map.geo.admin.ch/?zoom=13&amp;E=2609297&amp;N=1117460&amp;layers=ch.kantone.cadastralwebmap-farbe,ch.swisstopo.amtliches-strassenverzeichnis,ch.bfs.gebaeude_wohnungs_register,KML||https://tinyurl.com/yy7ya4g9/VS/6252_bdg_erw.kml</t>
  </si>
  <si>
    <t>2608114.000 1117913.000</t>
  </si>
  <si>
    <t>https://map.geo.admin.ch/?zoom=13&amp;E=2608114&amp;N=1117913&amp;layers=ch.kantone.cadastralwebmap-farbe,ch.swisstopo.amtliches-strassenverzeichnis,ch.bfs.gebaeude_wohnungs_register,KML||https://tinyurl.com/yy7ya4g9/VS/6252_bdg_erw.kml</t>
  </si>
  <si>
    <t>2608993.000 1117555.000</t>
  </si>
  <si>
    <t>https://map.geo.admin.ch/?zoom=13&amp;E=2608993&amp;N=1117555&amp;layers=ch.kantone.cadastralwebmap-farbe,ch.swisstopo.amtliches-strassenverzeichnis,ch.bfs.gebaeude_wohnungs_register,KML||https://tinyurl.com/yy7ya4g9/VS/6252_bdg_erw.kml</t>
  </si>
  <si>
    <t>2611793.000 1113140.000</t>
  </si>
  <si>
    <t>https://map.geo.admin.ch/?zoom=13&amp;E=2611793&amp;N=1113140&amp;layers=ch.kantone.cadastralwebmap-farbe,ch.swisstopo.amtliches-strassenverzeichnis,ch.bfs.gebaeude_wohnungs_register,KML||https://tinyurl.com/yy7ya4g9/VS/6252_bdg_erw.kml</t>
  </si>
  <si>
    <t>2611567.000 1112107.000</t>
  </si>
  <si>
    <t>https://map.geo.admin.ch/?zoom=13&amp;E=2611567&amp;N=1112107&amp;layers=ch.kantone.cadastralwebmap-farbe,ch.swisstopo.amtliches-strassenverzeichnis,ch.bfs.gebaeude_wohnungs_register,KML||https://tinyurl.com/yy7ya4g9/VS/6252_bdg_erw.kml</t>
  </si>
  <si>
    <t>2612660.000 1112310.000</t>
  </si>
  <si>
    <t>https://map.geo.admin.ch/?zoom=13&amp;E=2612660&amp;N=1112310&amp;layers=ch.kantone.cadastralwebmap-farbe,ch.swisstopo.amtliches-strassenverzeichnis,ch.bfs.gebaeude_wohnungs_register,KML||https://tinyurl.com/yy7ya4g9/VS/6252_bdg_erw.kml</t>
  </si>
  <si>
    <t>2612668.000 1112303.000</t>
  </si>
  <si>
    <t>https://map.geo.admin.ch/?zoom=13&amp;E=2612668&amp;N=1112303&amp;layers=ch.kantone.cadastralwebmap-farbe,ch.swisstopo.amtliches-strassenverzeichnis,ch.bfs.gebaeude_wohnungs_register,KML||https://tinyurl.com/yy7ya4g9/VS/6252_bdg_erw.kml</t>
  </si>
  <si>
    <t>2612930.000 1111558.000</t>
  </si>
  <si>
    <t>https://map.geo.admin.ch/?zoom=13&amp;E=2612930&amp;N=1111558&amp;layers=ch.kantone.cadastralwebmap-farbe,ch.swisstopo.amtliches-strassenverzeichnis,ch.bfs.gebaeude_wohnungs_register,KML||https://tinyurl.com/yy7ya4g9/VS/6252_bdg_erw.kml</t>
  </si>
  <si>
    <t>2614860.000 1110278.000</t>
  </si>
  <si>
    <t>https://map.geo.admin.ch/?zoom=13&amp;E=2614860&amp;N=1110278&amp;layers=ch.kantone.cadastralwebmap-farbe,ch.swisstopo.amtliches-strassenverzeichnis,ch.bfs.gebaeude_wohnungs_register,KML||https://tinyurl.com/yy7ya4g9/VS/6252_bdg_erw.kml</t>
  </si>
  <si>
    <t>2612328.246 1118701.949</t>
  </si>
  <si>
    <t>https://map.geo.admin.ch/?zoom=13&amp;E=2612328.246&amp;N=1118701.949&amp;layers=ch.kantone.cadastralwebmap-farbe,ch.swisstopo.amtliches-strassenverzeichnis,ch.bfs.gebaeude_wohnungs_register,KML||https://tinyurl.com/yy7ya4g9/VS/6252_bdg_erw.kml</t>
  </si>
  <si>
    <t>2614926.000 1110330.000</t>
  </si>
  <si>
    <t>https://map.geo.admin.ch/?zoom=13&amp;E=2614926&amp;N=1110330&amp;layers=ch.kantone.cadastralwebmap-farbe,ch.swisstopo.amtliches-strassenverzeichnis,ch.bfs.gebaeude_wohnungs_register,KML||https://tinyurl.com/yy7ya4g9/VS/6252_bdg_erw.kml</t>
  </si>
  <si>
    <t>2615095.000 1110432.000</t>
  </si>
  <si>
    <t>https://map.geo.admin.ch/?zoom=13&amp;E=2615095&amp;N=1110432&amp;layers=ch.kantone.cadastralwebmap-farbe,ch.swisstopo.amtliches-strassenverzeichnis,ch.bfs.gebaeude_wohnungs_register,KML||https://tinyurl.com/yy7ya4g9/VS/6252_bdg_erw.kml</t>
  </si>
  <si>
    <t>2615850.000 1111072.000</t>
  </si>
  <si>
    <t>https://map.geo.admin.ch/?zoom=13&amp;E=2615850&amp;N=1111072&amp;layers=ch.kantone.cadastralwebmap-farbe,ch.swisstopo.amtliches-strassenverzeichnis,ch.bfs.gebaeude_wohnungs_register,KML||https://tinyurl.com/yy7ya4g9/VS/6252_bdg_erw.kml</t>
  </si>
  <si>
    <t>2614255.000 1119053.000</t>
  </si>
  <si>
    <t>https://map.geo.admin.ch/?zoom=13&amp;E=2614255&amp;N=1119053&amp;layers=ch.kantone.cadastralwebmap-farbe,ch.swisstopo.amtliches-strassenverzeichnis,ch.bfs.gebaeude_wohnungs_register,KML||https://tinyurl.com/yy7ya4g9/VS/6252_bdg_erw.kml</t>
  </si>
  <si>
    <t>2614323.000 1119345.000</t>
  </si>
  <si>
    <t>https://map.geo.admin.ch/?zoom=13&amp;E=2614323&amp;N=1119345&amp;layers=ch.kantone.cadastralwebmap-farbe,ch.swisstopo.amtliches-strassenverzeichnis,ch.bfs.gebaeude_wohnungs_register,KML||https://tinyurl.com/yy7ya4g9/VS/6252_bdg_erw.kml</t>
  </si>
  <si>
    <t>2614539.000 1117481.000</t>
  </si>
  <si>
    <t>https://map.geo.admin.ch/?zoom=13&amp;E=2614539&amp;N=1117481&amp;layers=ch.kantone.cadastralwebmap-farbe,ch.swisstopo.amtliches-strassenverzeichnis,ch.bfs.gebaeude_wohnungs_register,KML||https://tinyurl.com/yy7ya4g9/VS/6252_bdg_erw.kml</t>
  </si>
  <si>
    <t>2614760.000 1118990.000</t>
  </si>
  <si>
    <t>https://map.geo.admin.ch/?zoom=13&amp;E=2614760&amp;N=1118990&amp;layers=ch.kantone.cadastralwebmap-farbe,ch.swisstopo.amtliches-strassenverzeichnis,ch.bfs.gebaeude_wohnungs_register,KML||https://tinyurl.com/yy7ya4g9/VS/6252_bdg_erw.kml</t>
  </si>
  <si>
    <t>2613863.000 1117427.000</t>
  </si>
  <si>
    <t>https://map.geo.admin.ch/?zoom=13&amp;E=2613863&amp;N=1117427&amp;layers=ch.kantone.cadastralwebmap-farbe,ch.swisstopo.amtliches-strassenverzeichnis,ch.bfs.gebaeude_wohnungs_register,KML||https://tinyurl.com/yy7ya4g9/VS/6252_bdg_erw.kml</t>
  </si>
  <si>
    <t>2615222.000 1118688.000</t>
  </si>
  <si>
    <t>https://map.geo.admin.ch/?zoom=13&amp;E=2615222&amp;N=1118688&amp;layers=ch.kantone.cadastralwebmap-farbe,ch.swisstopo.amtliches-strassenverzeichnis,ch.bfs.gebaeude_wohnungs_register,KML||https://tinyurl.com/yy7ya4g9/VS/6252_bdg_erw.kml</t>
  </si>
  <si>
    <t>2615269.000 1118379.000</t>
  </si>
  <si>
    <t>https://map.geo.admin.ch/?zoom=13&amp;E=2615269&amp;N=1118379&amp;layers=ch.kantone.cadastralwebmap-farbe,ch.swisstopo.amtliches-strassenverzeichnis,ch.bfs.gebaeude_wohnungs_register,KML||https://tinyurl.com/yy7ya4g9/VS/6252_bdg_erw.kml</t>
  </si>
  <si>
    <t>2615281.000 1117895.000</t>
  </si>
  <si>
    <t>https://map.geo.admin.ch/?zoom=13&amp;E=2615281&amp;N=1117895&amp;layers=ch.kantone.cadastralwebmap-farbe,ch.swisstopo.amtliches-strassenverzeichnis,ch.bfs.gebaeude_wohnungs_register,KML||https://tinyurl.com/yy7ya4g9/VS/6252_bdg_erw.kml</t>
  </si>
  <si>
    <t>2614942.000 1117797.000</t>
  </si>
  <si>
    <t>https://map.geo.admin.ch/?zoom=13&amp;E=2614942&amp;N=1117797&amp;layers=ch.kantone.cadastralwebmap-farbe,ch.swisstopo.amtliches-strassenverzeichnis,ch.bfs.gebaeude_wohnungs_register,KML||https://tinyurl.com/yy7ya4g9/VS/6252_bdg_erw.kml</t>
  </si>
  <si>
    <t>2614905.000 1117793.000</t>
  </si>
  <si>
    <t>https://map.geo.admin.ch/?zoom=13&amp;E=2614905&amp;N=1117793&amp;layers=ch.kantone.cadastralwebmap-farbe,ch.swisstopo.amtliches-strassenverzeichnis,ch.bfs.gebaeude_wohnungs_register,KML||https://tinyurl.com/yy7ya4g9/VS/6252_bdg_erw.kml</t>
  </si>
  <si>
    <t>2614887.000 1117759.000</t>
  </si>
  <si>
    <t>https://map.geo.admin.ch/?zoom=13&amp;E=2614887&amp;N=1117759&amp;layers=ch.kantone.cadastralwebmap-farbe,ch.swisstopo.amtliches-strassenverzeichnis,ch.bfs.gebaeude_wohnungs_register,KML||https://tinyurl.com/yy7ya4g9/VS/6252_bdg_erw.kml</t>
  </si>
  <si>
    <t>2614448.000 1117128.000</t>
  </si>
  <si>
    <t>https://map.geo.admin.ch/?zoom=13&amp;E=2614448&amp;N=1117128&amp;layers=ch.kantone.cadastralwebmap-farbe,ch.swisstopo.amtliches-strassenverzeichnis,ch.bfs.gebaeude_wohnungs_register,KML||https://tinyurl.com/yy7ya4g9/VS/6252_bdg_erw.kml</t>
  </si>
  <si>
    <t>2614894.000 1116798.000</t>
  </si>
  <si>
    <t>https://map.geo.admin.ch/?zoom=13&amp;E=2614894&amp;N=1116798&amp;layers=ch.kantone.cadastralwebmap-farbe,ch.swisstopo.amtliches-strassenverzeichnis,ch.bfs.gebaeude_wohnungs_register,KML||https://tinyurl.com/yy7ya4g9/VS/6252_bdg_erw.kml</t>
  </si>
  <si>
    <t>2615012.000 1116595.000</t>
  </si>
  <si>
    <t>https://map.geo.admin.ch/?zoom=13&amp;E=2615012&amp;N=1116595&amp;layers=ch.kantone.cadastralwebmap-farbe,ch.swisstopo.amtliches-strassenverzeichnis,ch.bfs.gebaeude_wohnungs_register,KML||https://tinyurl.com/yy7ya4g9/VS/6252_bdg_erw.kml</t>
  </si>
  <si>
    <t>2613704.000 1116139.000</t>
  </si>
  <si>
    <t>https://map.geo.admin.ch/?zoom=13&amp;E=2613704&amp;N=1116139&amp;layers=ch.kantone.cadastralwebmap-farbe,ch.swisstopo.amtliches-strassenverzeichnis,ch.bfs.gebaeude_wohnungs_register,KML||https://tinyurl.com/yy7ya4g9/VS/6252_bdg_erw.kml</t>
  </si>
  <si>
    <t>2611969.000 1122688.000</t>
  </si>
  <si>
    <t>https://map.geo.admin.ch/?zoom=13&amp;E=2611969&amp;N=1122688&amp;layers=ch.kantone.cadastralwebmap-farbe,ch.swisstopo.amtliches-strassenverzeichnis,ch.bfs.gebaeude_wohnungs_register,KML||https://tinyurl.com/yy7ya4g9/VS/6252_bdg_erw.kml</t>
  </si>
  <si>
    <t>2613653.000 1122082.000</t>
  </si>
  <si>
    <t>https://map.geo.admin.ch/?zoom=13&amp;E=2613653&amp;N=1122082&amp;layers=ch.kantone.cadastralwebmap-farbe,ch.swisstopo.amtliches-strassenverzeichnis,ch.bfs.gebaeude_wohnungs_register,KML||https://tinyurl.com/yy7ya4g9/VS/6252_bdg_erw.kml</t>
  </si>
  <si>
    <t>2613679.000 1122098.000</t>
  </si>
  <si>
    <t>https://map.geo.admin.ch/?zoom=13&amp;E=2613679&amp;N=1122098&amp;layers=ch.kantone.cadastralwebmap-farbe,ch.swisstopo.amtliches-strassenverzeichnis,ch.bfs.gebaeude_wohnungs_register,KML||https://tinyurl.com/yy7ya4g9/VS/6252_bdg_erw.kml</t>
  </si>
  <si>
    <t>2612628.000 1122521.000</t>
  </si>
  <si>
    <t>https://map.geo.admin.ch/?zoom=13&amp;E=2612628&amp;N=1122521&amp;layers=ch.kantone.cadastralwebmap-farbe,ch.swisstopo.amtliches-strassenverzeichnis,ch.bfs.gebaeude_wohnungs_register,KML||https://tinyurl.com/yy7ya4g9/VS/6252_bdg_erw.kml</t>
  </si>
  <si>
    <t>2613589.000 1121795.000</t>
  </si>
  <si>
    <t>https://map.geo.admin.ch/?zoom=13&amp;E=2613589&amp;N=1121795&amp;layers=ch.kantone.cadastralwebmap-farbe,ch.swisstopo.amtliches-strassenverzeichnis,ch.bfs.gebaeude_wohnungs_register,KML||https://tinyurl.com/yy7ya4g9/VS/6252_bdg_erw.kml</t>
  </si>
  <si>
    <t>2612589.000 1122547.000</t>
  </si>
  <si>
    <t>https://map.geo.admin.ch/?zoom=13&amp;E=2612589&amp;N=1122547&amp;layers=ch.kantone.cadastralwebmap-farbe,ch.swisstopo.amtliches-strassenverzeichnis,ch.bfs.gebaeude_wohnungs_register,KML||https://tinyurl.com/yy7ya4g9/VS/6252_bdg_erw.kml</t>
  </si>
  <si>
    <t>2613386.000 1121451.000</t>
  </si>
  <si>
    <t>https://map.geo.admin.ch/?zoom=13&amp;E=2613386&amp;N=1121451&amp;layers=ch.kantone.cadastralwebmap-farbe,ch.swisstopo.amtliches-strassenverzeichnis,ch.bfs.gebaeude_wohnungs_register,KML||https://tinyurl.com/yy7ya4g9/VS/6252_bdg_erw.kml</t>
  </si>
  <si>
    <t>2613519.000 1122297.000</t>
  </si>
  <si>
    <t>https://map.geo.admin.ch/?zoom=13&amp;E=2613519&amp;N=1122297&amp;layers=ch.kantone.cadastralwebmap-farbe,ch.swisstopo.amtliches-strassenverzeichnis,ch.bfs.gebaeude_wohnungs_register,KML||https://tinyurl.com/yy7ya4g9/VS/6252_bdg_erw.kml</t>
  </si>
  <si>
    <t>2614019.000 1122249.000</t>
  </si>
  <si>
    <t>https://map.geo.admin.ch/?zoom=13&amp;E=2614019&amp;N=1122249&amp;layers=ch.kantone.cadastralwebmap-farbe,ch.swisstopo.amtliches-strassenverzeichnis,ch.bfs.gebaeude_wohnungs_register,KML||https://tinyurl.com/yy7ya4g9/VS/6252_bdg_erw.kml</t>
  </si>
  <si>
    <t>2614046.000 1122264.000</t>
  </si>
  <si>
    <t>https://map.geo.admin.ch/?zoom=13&amp;E=2614046&amp;N=1122264&amp;layers=ch.kantone.cadastralwebmap-farbe,ch.swisstopo.amtliches-strassenverzeichnis,ch.bfs.gebaeude_wohnungs_register,KML||https://tinyurl.com/yy7ya4g9/VS/6252_bdg_erw.kml</t>
  </si>
  <si>
    <t>2613968.000 1122613.000</t>
  </si>
  <si>
    <t>https://map.geo.admin.ch/?zoom=13&amp;E=2613968&amp;N=1122613&amp;layers=ch.kantone.cadastralwebmap-farbe,ch.swisstopo.amtliches-strassenverzeichnis,ch.bfs.gebaeude_wohnungs_register,KML||https://tinyurl.com/yy7ya4g9/VS/6252_bdg_erw.kml</t>
  </si>
  <si>
    <t>2613618.000 1123321.000</t>
  </si>
  <si>
    <t>https://map.geo.admin.ch/?zoom=13&amp;E=2613618&amp;N=1123321&amp;layers=ch.kantone.cadastralwebmap-farbe,ch.swisstopo.amtliches-strassenverzeichnis,ch.bfs.gebaeude_wohnungs_register,KML||https://tinyurl.com/yy7ya4g9/VS/6252_bdg_erw.kml</t>
  </si>
  <si>
    <t>2611033.996 1117743.611</t>
  </si>
  <si>
    <t>https://map.geo.admin.ch/?zoom=13&amp;E=2611033.996&amp;N=1117743.611&amp;layers=ch.kantone.cadastralwebmap-farbe,ch.swisstopo.amtliches-strassenverzeichnis,ch.bfs.gebaeude_wohnungs_register,KML||https://tinyurl.com/yy7ya4g9/VS/6252_bdg_erw.kml</t>
  </si>
  <si>
    <t>2611030.090 1117746.862</t>
  </si>
  <si>
    <t>https://map.geo.admin.ch/?zoom=13&amp;E=2611030.09&amp;N=1117746.862&amp;layers=ch.kantone.cadastralwebmap-farbe,ch.swisstopo.amtliches-strassenverzeichnis,ch.bfs.gebaeude_wohnungs_register,KML||https://tinyurl.com/yy7ya4g9/VS/6252_bdg_erw.kml</t>
  </si>
  <si>
    <t>2611026.909 1117751.567</t>
  </si>
  <si>
    <t>https://map.geo.admin.ch/?zoom=13&amp;E=2611026.909&amp;N=1117751.567&amp;layers=ch.kantone.cadastralwebmap-farbe,ch.swisstopo.amtliches-strassenverzeichnis,ch.bfs.gebaeude_wohnungs_register,KML||https://tinyurl.com/yy7ya4g9/VS/6252_bdg_erw.kml</t>
  </si>
  <si>
    <t>2611112.747 1117524.471</t>
  </si>
  <si>
    <t>https://map.geo.admin.ch/?zoom=13&amp;E=2611112.747&amp;N=1117524.471&amp;layers=ch.kantone.cadastralwebmap-farbe,ch.swisstopo.amtliches-strassenverzeichnis,ch.bfs.gebaeude_wohnungs_register,KML||https://tinyurl.com/yy7ya4g9/VS/6252_bdg_erw.kml</t>
  </si>
  <si>
    <t>2612794.000 1120266.000</t>
  </si>
  <si>
    <t>https://map.geo.admin.ch/?zoom=13&amp;E=2612794&amp;N=1120266&amp;layers=ch.kantone.cadastralwebmap-farbe,ch.swisstopo.amtliches-strassenverzeichnis,ch.bfs.gebaeude_wohnungs_register,KML||https://tinyurl.com/yy7ya4g9/VS/6252_bdg_erw.kml</t>
  </si>
  <si>
    <t>2611900.000 1119904.000</t>
  </si>
  <si>
    <t>https://map.geo.admin.ch/?zoom=13&amp;E=2611900&amp;N=1119904&amp;layers=ch.kantone.cadastralwebmap-farbe,ch.swisstopo.amtliches-strassenverzeichnis,ch.bfs.gebaeude_wohnungs_register,KML||https://tinyurl.com/yy7ya4g9/VS/6252_bdg_erw.kml</t>
  </si>
  <si>
    <t>2612814.000 1120311.000</t>
  </si>
  <si>
    <t>https://map.geo.admin.ch/?zoom=13&amp;E=2612814&amp;N=1120311&amp;layers=ch.kantone.cadastralwebmap-farbe,ch.swisstopo.amtliches-strassenverzeichnis,ch.bfs.gebaeude_wohnungs_register,KML||https://tinyurl.com/yy7ya4g9/VS/6252_bdg_erw.kml</t>
  </si>
  <si>
    <t>2612729.000 1119461.000</t>
  </si>
  <si>
    <t>https://map.geo.admin.ch/?zoom=13&amp;E=2612729&amp;N=1119461&amp;layers=ch.kantone.cadastralwebmap-farbe,ch.swisstopo.amtliches-strassenverzeichnis,ch.bfs.gebaeude_wohnungs_register,KML||https://tinyurl.com/yy7ya4g9/VS/6252_bdg_erw.kml</t>
  </si>
  <si>
    <t>2612795.000 1120331.000</t>
  </si>
  <si>
    <t>https://map.geo.admin.ch/?zoom=13&amp;E=2612795&amp;N=1120331&amp;layers=ch.kantone.cadastralwebmap-farbe,ch.swisstopo.amtliches-strassenverzeichnis,ch.bfs.gebaeude_wohnungs_register,KML||https://tinyurl.com/yy7ya4g9/VS/6252_bdg_erw.kml</t>
  </si>
  <si>
    <t>2613088.000 1119853.000</t>
  </si>
  <si>
    <t>https://map.geo.admin.ch/?zoom=13&amp;E=2613088&amp;N=1119853&amp;layers=ch.kantone.cadastralwebmap-farbe,ch.swisstopo.amtliches-strassenverzeichnis,ch.bfs.gebaeude_wohnungs_register,KML||https://tinyurl.com/yy7ya4g9/VS/6252_bdg_erw.kml</t>
  </si>
  <si>
    <t>2613582.000 1120185.000</t>
  </si>
  <si>
    <t>https://map.geo.admin.ch/?zoom=13&amp;E=2613582&amp;N=1120185&amp;layers=ch.kantone.cadastralwebmap-farbe,ch.swisstopo.amtliches-strassenverzeichnis,ch.bfs.gebaeude_wohnungs_register,KML||https://tinyurl.com/yy7ya4g9/VS/6252_bdg_erw.kml</t>
  </si>
  <si>
    <t>2613201.000 1119758.000</t>
  </si>
  <si>
    <t>https://map.geo.admin.ch/?zoom=13&amp;E=2613201&amp;N=1119758&amp;layers=ch.kantone.cadastralwebmap-farbe,ch.swisstopo.amtliches-strassenverzeichnis,ch.bfs.gebaeude_wohnungs_register,KML||https://tinyurl.com/yy7ya4g9/VS/6252_bdg_erw.kml</t>
  </si>
  <si>
    <t>2613890.000 1119979.000</t>
  </si>
  <si>
    <t>https://map.geo.admin.ch/?zoom=13&amp;E=2613890&amp;N=1119979&amp;layers=ch.kantone.cadastralwebmap-farbe,ch.swisstopo.amtliches-strassenverzeichnis,ch.bfs.gebaeude_wohnungs_register,KML||https://tinyurl.com/yy7ya4g9/VS/6252_bdg_erw.kml</t>
  </si>
  <si>
    <t>2613218.000 1119747.000</t>
  </si>
  <si>
    <t>https://map.geo.admin.ch/?zoom=13&amp;E=2613218&amp;N=1119747&amp;layers=ch.kantone.cadastralwebmap-farbe,ch.swisstopo.amtliches-strassenverzeichnis,ch.bfs.gebaeude_wohnungs_register,KML||https://tinyurl.com/yy7ya4g9/VS/6252_bdg_erw.kml</t>
  </si>
  <si>
    <t>2613901.000 1119974.000</t>
  </si>
  <si>
    <t>https://map.geo.admin.ch/?zoom=13&amp;E=2613901&amp;N=1119974&amp;layers=ch.kantone.cadastralwebmap-farbe,ch.swisstopo.amtliches-strassenverzeichnis,ch.bfs.gebaeude_wohnungs_register,KML||https://tinyurl.com/yy7ya4g9/VS/6252_bdg_erw.kml</t>
  </si>
  <si>
    <t>2614290.000 1119848.000</t>
  </si>
  <si>
    <t>https://map.geo.admin.ch/?zoom=13&amp;E=2614290&amp;N=1119848&amp;layers=ch.kantone.cadastralwebmap-farbe,ch.swisstopo.amtliches-strassenverzeichnis,ch.bfs.gebaeude_wohnungs_register,KML||https://tinyurl.com/yy7ya4g9/VS/6252_bdg_erw.kml</t>
  </si>
  <si>
    <t>2613276.000 1119681.000</t>
  </si>
  <si>
    <t>https://map.geo.admin.ch/?zoom=13&amp;E=2613276&amp;N=1119681&amp;layers=ch.kantone.cadastralwebmap-farbe,ch.swisstopo.amtliches-strassenverzeichnis,ch.bfs.gebaeude_wohnungs_register,KML||https://tinyurl.com/yy7ya4g9/VS/6252_bdg_erw.kml</t>
  </si>
  <si>
    <t>2614346.000 1119820.000</t>
  </si>
  <si>
    <t>https://map.geo.admin.ch/?zoom=13&amp;E=2614346&amp;N=1119820&amp;layers=ch.kantone.cadastralwebmap-farbe,ch.swisstopo.amtliches-strassenverzeichnis,ch.bfs.gebaeude_wohnungs_register,KML||https://tinyurl.com/yy7ya4g9/VS/6252_bdg_erw.kml</t>
  </si>
  <si>
    <t>2613331.000 1119623.000</t>
  </si>
  <si>
    <t>https://map.geo.admin.ch/?zoom=13&amp;E=2613331&amp;N=1119623&amp;layers=ch.kantone.cadastralwebmap-farbe,ch.swisstopo.amtliches-strassenverzeichnis,ch.bfs.gebaeude_wohnungs_register,KML||https://tinyurl.com/yy7ya4g9/VS/6252_bdg_erw.kml</t>
  </si>
  <si>
    <t>2613589.000 1120681.000</t>
  </si>
  <si>
    <t>https://map.geo.admin.ch/?zoom=13&amp;E=2613589&amp;N=1120681&amp;layers=ch.kantone.cadastralwebmap-farbe,ch.swisstopo.amtliches-strassenverzeichnis,ch.bfs.gebaeude_wohnungs_register,KML||https://tinyurl.com/yy7ya4g9/VS/6252_bdg_erw.kml</t>
  </si>
  <si>
    <t>2613377.000 1119581.000</t>
  </si>
  <si>
    <t>https://map.geo.admin.ch/?zoom=13&amp;E=2613377&amp;N=1119581&amp;layers=ch.kantone.cadastralwebmap-farbe,ch.swisstopo.amtliches-strassenverzeichnis,ch.bfs.gebaeude_wohnungs_register,KML||https://tinyurl.com/yy7ya4g9/VS/6252_bdg_erw.kml</t>
  </si>
  <si>
    <t>2615884.000 1120165.000</t>
  </si>
  <si>
    <t>https://map.geo.admin.ch/?zoom=13&amp;E=2615884&amp;N=1120165&amp;layers=ch.kantone.cadastralwebmap-farbe,ch.swisstopo.amtliches-strassenverzeichnis,ch.bfs.gebaeude_wohnungs_register,KML||https://tinyurl.com/yy7ya4g9/VS/6252_bdg_erw.kml</t>
  </si>
  <si>
    <t>2613382.000 1119636.000</t>
  </si>
  <si>
    <t>https://map.geo.admin.ch/?zoom=13&amp;E=2613382&amp;N=1119636&amp;layers=ch.kantone.cadastralwebmap-farbe,ch.swisstopo.amtliches-strassenverzeichnis,ch.bfs.gebaeude_wohnungs_register,KML||https://tinyurl.com/yy7ya4g9/VS/6252_bdg_erw.kml</t>
  </si>
  <si>
    <t>2615968.000 1120199.000</t>
  </si>
  <si>
    <t>https://map.geo.admin.ch/?zoom=13&amp;E=2615968&amp;N=1120199&amp;layers=ch.kantone.cadastralwebmap-farbe,ch.swisstopo.amtliches-strassenverzeichnis,ch.bfs.gebaeude_wohnungs_register,KML||https://tinyurl.com/yy7ya4g9/VS/6252_bdg_erw.kml</t>
  </si>
  <si>
    <t>2613426.000 1119649.000</t>
  </si>
  <si>
    <t>https://map.geo.admin.ch/?zoom=13&amp;E=2613426&amp;N=1119649&amp;layers=ch.kantone.cadastralwebmap-farbe,ch.swisstopo.amtliches-strassenverzeichnis,ch.bfs.gebaeude_wohnungs_register,KML||https://tinyurl.com/yy7ya4g9/VS/6252_bdg_erw.kml</t>
  </si>
  <si>
    <t>2616188.000 1120965.000</t>
  </si>
  <si>
    <t>https://map.geo.admin.ch/?zoom=13&amp;E=2616188&amp;N=1120965&amp;layers=ch.kantone.cadastralwebmap-farbe,ch.swisstopo.amtliches-strassenverzeichnis,ch.bfs.gebaeude_wohnungs_register,KML||https://tinyurl.com/yy7ya4g9/VS/6252_bdg_erw.kml</t>
  </si>
  <si>
    <t>2613424.000 1119664.000</t>
  </si>
  <si>
    <t>https://map.geo.admin.ch/?zoom=13&amp;E=2613424&amp;N=1119664&amp;layers=ch.kantone.cadastralwebmap-farbe,ch.swisstopo.amtliches-strassenverzeichnis,ch.bfs.gebaeude_wohnungs_register,KML||https://tinyurl.com/yy7ya4g9/VS/6252_bdg_erw.kml</t>
  </si>
  <si>
    <t>2613568.000 1120181.000</t>
  </si>
  <si>
    <t>https://map.geo.admin.ch/?zoom=13&amp;E=2613568&amp;N=1120181&amp;layers=ch.kantone.cadastralwebmap-farbe,ch.swisstopo.amtliches-strassenverzeichnis,ch.bfs.gebaeude_wohnungs_register,KML||https://tinyurl.com/yy7ya4g9/VS/6252_bdg_erw.kml</t>
  </si>
  <si>
    <t>2613643.000 1119888.000</t>
  </si>
  <si>
    <t>https://map.geo.admin.ch/?zoom=13&amp;E=2613643&amp;N=1119888&amp;layers=ch.kantone.cadastralwebmap-farbe,ch.swisstopo.amtliches-strassenverzeichnis,ch.bfs.gebaeude_wohnungs_register,KML||https://tinyurl.com/yy7ya4g9/VS/6252_bdg_erw.kml</t>
  </si>
  <si>
    <t>2615278.000 1110065.000</t>
  </si>
  <si>
    <t>https://map.geo.admin.ch/?zoom=13&amp;E=2615278&amp;N=1110065&amp;layers=ch.kantone.cadastralwebmap-farbe,ch.swisstopo.amtliches-strassenverzeichnis,ch.bfs.gebaeude_wohnungs_register,KML||https://tinyurl.com/yy7ya4g9/VS/6252_bdg_erw.kml</t>
  </si>
  <si>
    <t>2610687.740 1114380.370</t>
  </si>
  <si>
    <t>https://map.geo.admin.ch/?zoom=13&amp;E=2610687.74&amp;N=1114380.37&amp;layers=ch.kantone.cadastralwebmap-farbe,ch.swisstopo.amtliches-strassenverzeichnis,ch.bfs.gebaeude_wohnungs_register,KML||https://tinyurl.com/yy7ya4g9/VS/6252_bdg_erw.kml</t>
  </si>
  <si>
    <t>2611835.945 1118587.845</t>
  </si>
  <si>
    <t>https://map.geo.admin.ch/?zoom=13&amp;E=2611835.945&amp;N=1118587.845&amp;layers=ch.kantone.cadastralwebmap-farbe,ch.swisstopo.amtliches-strassenverzeichnis,ch.bfs.gebaeude_wohnungs_register,KML||https://tinyurl.com/yy7ya4g9/VS/6252_bdg_erw.kml</t>
  </si>
  <si>
    <t>2612680.000 1122121.000</t>
  </si>
  <si>
    <t>https://map.geo.admin.ch/?zoom=13&amp;E=2612680&amp;N=1122121&amp;layers=ch.kantone.cadastralwebmap-farbe,ch.swisstopo.amtliches-strassenverzeichnis,ch.bfs.gebaeude_wohnungs_register,KML||https://tinyurl.com/yy7ya4g9/VS/6252_bdg_erw.kml</t>
  </si>
  <si>
    <t>2615189.000 1109616.000</t>
  </si>
  <si>
    <t>https://map.geo.admin.ch/?zoom=13&amp;E=2615189&amp;N=1109616&amp;layers=ch.kantone.cadastralwebmap-farbe,ch.swisstopo.amtliches-strassenverzeichnis,ch.bfs.gebaeude_wohnungs_register,KML||https://tinyurl.com/yy7ya4g9/VS/6252_bdg_erw.kml</t>
  </si>
  <si>
    <t>2615573.000 1109677.000</t>
  </si>
  <si>
    <t>https://map.geo.admin.ch/?zoom=13&amp;E=2615573&amp;N=1109677&amp;layers=ch.kantone.cadastralwebmap-farbe,ch.swisstopo.amtliches-strassenverzeichnis,ch.bfs.gebaeude_wohnungs_register,KML||https://tinyurl.com/yy7ya4g9/VS/6252_bdg_erw.kml</t>
  </si>
  <si>
    <t>2615570.000 1109700.000</t>
  </si>
  <si>
    <t>https://map.geo.admin.ch/?zoom=13&amp;E=2615570&amp;N=1109700&amp;layers=ch.kantone.cadastralwebmap-farbe,ch.swisstopo.amtliches-strassenverzeichnis,ch.bfs.gebaeude_wohnungs_register,KML||https://tinyurl.com/yy7ya4g9/VS/6252_bdg_erw.kml</t>
  </si>
  <si>
    <t>2614504.000 1112412.000</t>
  </si>
  <si>
    <t>https://map.geo.admin.ch/?zoom=13&amp;E=2614504&amp;N=1112412&amp;layers=ch.kantone.cadastralwebmap-farbe,ch.swisstopo.amtliches-strassenverzeichnis,ch.bfs.gebaeude_wohnungs_register,KML||https://tinyurl.com/yy7ya4g9/VS/6252_bdg_erw.kml</t>
  </si>
  <si>
    <t>2614418.000 1112479.000</t>
  </si>
  <si>
    <t>https://map.geo.admin.ch/?zoom=13&amp;E=2614418&amp;N=1112479&amp;layers=ch.kantone.cadastralwebmap-farbe,ch.swisstopo.amtliches-strassenverzeichnis,ch.bfs.gebaeude_wohnungs_register,KML||https://tinyurl.com/yy7ya4g9/VS/6252_bdg_erw.kml</t>
  </si>
  <si>
    <t>2614428.000 1112567.000</t>
  </si>
  <si>
    <t>https://map.geo.admin.ch/?zoom=13&amp;E=2614428&amp;N=1112567&amp;layers=ch.kantone.cadastralwebmap-farbe,ch.swisstopo.amtliches-strassenverzeichnis,ch.bfs.gebaeude_wohnungs_register,KML||https://tinyurl.com/yy7ya4g9/VS/6252_bdg_erw.kml</t>
  </si>
  <si>
    <t>2610520.660 1114145.569</t>
  </si>
  <si>
    <t>https://map.geo.admin.ch/?zoom=13&amp;E=2610520.66&amp;N=1114145.569&amp;layers=ch.kantone.cadastralwebmap-farbe,ch.swisstopo.amtliches-strassenverzeichnis,ch.bfs.gebaeude_wohnungs_register,KML||https://tinyurl.com/yy7ya4g9/VS/6252_bdg_erw.kml</t>
  </si>
  <si>
    <t>2610254.000 1122774.000</t>
  </si>
  <si>
    <t>https://map.geo.admin.ch/?zoom=13&amp;E=2610254&amp;N=1122774&amp;layers=ch.kantone.cadastralwebmap-farbe,ch.swisstopo.amtliches-strassenverzeichnis,ch.bfs.gebaeude_wohnungs_register,KML||https://tinyurl.com/yy7ya4g9/VS/6252_bdg_erw.kml</t>
  </si>
  <si>
    <t>2610890.000 1121059.000</t>
  </si>
  <si>
    <t>https://map.geo.admin.ch/?zoom=13&amp;E=2610890&amp;N=1121059&amp;layers=ch.kantone.cadastralwebmap-farbe,ch.swisstopo.amtliches-strassenverzeichnis,ch.bfs.gebaeude_wohnungs_register,KML||https://tinyurl.com/yy7ya4g9/VS/6252_bdg_erw.kml</t>
  </si>
  <si>
    <t>2613475.000 1118446.000</t>
  </si>
  <si>
    <t>https://map.geo.admin.ch/?zoom=13&amp;E=2613475&amp;N=1118446&amp;layers=ch.kantone.cadastralwebmap-farbe,ch.swisstopo.amtliches-strassenverzeichnis,ch.bfs.gebaeude_wohnungs_register,KML||https://tinyurl.com/yy7ya4g9/VS/6252_bdg_erw.kml</t>
  </si>
  <si>
    <t>2613256.000 1117065.000</t>
  </si>
  <si>
    <t>https://map.geo.admin.ch/?zoom=13&amp;E=2613256&amp;N=1117065&amp;layers=ch.kantone.cadastralwebmap-farbe,ch.swisstopo.amtliches-strassenverzeichnis,ch.bfs.gebaeude_wohnungs_register,KML||https://tinyurl.com/yy7ya4g9/VS/6252_bdg_erw.kml</t>
  </si>
  <si>
    <t>2613261.000 1117212.000</t>
  </si>
  <si>
    <t>https://map.geo.admin.ch/?zoom=13&amp;E=2613261&amp;N=1117212&amp;layers=ch.kantone.cadastralwebmap-farbe,ch.swisstopo.amtliches-strassenverzeichnis,ch.bfs.gebaeude_wohnungs_register,KML||https://tinyurl.com/yy7ya4g9/VS/6252_bdg_erw.kml</t>
  </si>
  <si>
    <t>2613360.000 1117310.000</t>
  </si>
  <si>
    <t>https://map.geo.admin.ch/?zoom=13&amp;E=2613360&amp;N=1117310&amp;layers=ch.kantone.cadastralwebmap-farbe,ch.swisstopo.amtliches-strassenverzeichnis,ch.bfs.gebaeude_wohnungs_register,KML||https://tinyurl.com/yy7ya4g9/VS/6252_bdg_erw.kml</t>
  </si>
  <si>
    <t>2613047.000 1115927.000</t>
  </si>
  <si>
    <t>https://map.geo.admin.ch/?zoom=13&amp;E=2613047&amp;N=1115927&amp;layers=ch.kantone.cadastralwebmap-farbe,ch.swisstopo.amtliches-strassenverzeichnis,ch.bfs.gebaeude_wohnungs_register,KML||https://tinyurl.com/yy7ya4g9/VS/6252_bdg_erw.kml</t>
  </si>
  <si>
    <t>2612703.000 1121512.000</t>
  </si>
  <si>
    <t>https://map.geo.admin.ch/?zoom=13&amp;E=2612703&amp;N=1121512&amp;layers=ch.kantone.cadastralwebmap-farbe,ch.swisstopo.amtliches-strassenverzeichnis,ch.bfs.gebaeude_wohnungs_register,KML||https://tinyurl.com/yy7ya4g9/VS/6252_bdg_erw.kml</t>
  </si>
  <si>
    <t>2614277.000 1109445.000</t>
  </si>
  <si>
    <t>https://map.geo.admin.ch/?zoom=13&amp;E=2614277&amp;N=1109445&amp;layers=ch.kantone.cadastralwebmap-farbe,ch.swisstopo.amtliches-strassenverzeichnis,ch.bfs.gebaeude_wohnungs_register,KML||https://tinyurl.com/yy7ya4g9/VS/6252_bdg_erw.kml</t>
  </si>
  <si>
    <t>2615145.000 1105940.000</t>
  </si>
  <si>
    <t>https://map.geo.admin.ch/?zoom=13&amp;E=2615145&amp;N=1105940&amp;layers=ch.kantone.cadastralwebmap-farbe,ch.swisstopo.amtliches-strassenverzeichnis,ch.bfs.gebaeude_wohnungs_register,KML||https://tinyurl.com/yy7ya4g9/VS/6252_bdg_erw.kml</t>
  </si>
  <si>
    <t>2614612.000 1108317.000</t>
  </si>
  <si>
    <t>https://map.geo.admin.ch/?zoom=13&amp;E=2614612&amp;N=1108317&amp;layers=ch.kantone.cadastralwebmap-farbe,ch.swisstopo.amtliches-strassenverzeichnis,ch.bfs.gebaeude_wohnungs_register,KML||https://tinyurl.com/yy7ya4g9/VS/6252_bdg_erw.kml</t>
  </si>
  <si>
    <t>2615770.000 1105629.000</t>
  </si>
  <si>
    <t>https://map.geo.admin.ch/?zoom=13&amp;E=2615770&amp;N=1105629&amp;layers=ch.kantone.cadastralwebmap-farbe,ch.swisstopo.amtliches-strassenverzeichnis,ch.bfs.gebaeude_wohnungs_register,KML||https://tinyurl.com/yy7ya4g9/VS/6252_bdg_erw.kml</t>
  </si>
  <si>
    <t>2614799.000 1107837.000</t>
  </si>
  <si>
    <t>https://map.geo.admin.ch/?zoom=13&amp;E=2614799&amp;N=1107837&amp;layers=ch.kantone.cadastralwebmap-farbe,ch.swisstopo.amtliches-strassenverzeichnis,ch.bfs.gebaeude_wohnungs_register,KML||https://tinyurl.com/yy7ya4g9/VS/6252_bdg_erw.kml</t>
  </si>
  <si>
    <t>2614821.000 1106825.000</t>
  </si>
  <si>
    <t>https://map.geo.admin.ch/?zoom=13&amp;E=2614821&amp;N=1106825&amp;layers=ch.kantone.cadastralwebmap-farbe,ch.swisstopo.amtliches-strassenverzeichnis,ch.bfs.gebaeude_wohnungs_register,KML||https://tinyurl.com/yy7ya4g9/VS/6252_bdg_erw.kml</t>
  </si>
  <si>
    <t>2614045.000 1105915.000</t>
  </si>
  <si>
    <t>https://map.geo.admin.ch/?zoom=13&amp;E=2614045&amp;N=1105915&amp;layers=ch.kantone.cadastralwebmap-farbe,ch.swisstopo.amtliches-strassenverzeichnis,ch.bfs.gebaeude_wohnungs_register,KML||https://tinyurl.com/yy7ya4g9/VS/6252_bdg_erw.kml</t>
  </si>
  <si>
    <t>2616611.000 1100987.000</t>
  </si>
  <si>
    <t>https://map.geo.admin.ch/?zoom=13&amp;E=2616611&amp;N=1100987&amp;layers=ch.kantone.cadastralwebmap-farbe,ch.swisstopo.amtliches-strassenverzeichnis,ch.bfs.gebaeude_wohnungs_register,KML||https://tinyurl.com/yy7ya4g9/VS/6252_bdg_erw.kml</t>
  </si>
  <si>
    <t>2615068.000 1104676.000</t>
  </si>
  <si>
    <t>https://map.geo.admin.ch/?zoom=13&amp;E=2615068&amp;N=1104676&amp;layers=ch.kantone.cadastralwebmap-farbe,ch.swisstopo.amtliches-strassenverzeichnis,ch.bfs.gebaeude_wohnungs_register,KML||https://tinyurl.com/yy7ya4g9/VS/6252_bdg_erw.kml</t>
  </si>
  <si>
    <t>2614899.000 1105302.000</t>
  </si>
  <si>
    <t>https://map.geo.admin.ch/?zoom=13&amp;E=2614899&amp;N=1105302&amp;layers=ch.kantone.cadastralwebmap-farbe,ch.swisstopo.amtliches-strassenverzeichnis,ch.bfs.gebaeude_wohnungs_register,KML||https://tinyurl.com/yy7ya4g9/VS/6252_bdg_erw.kml</t>
  </si>
  <si>
    <t>2614476.000 1105512.000</t>
  </si>
  <si>
    <t>https://map.geo.admin.ch/?zoom=13&amp;E=2614476&amp;N=1105512&amp;layers=ch.kantone.cadastralwebmap-farbe,ch.swisstopo.amtliches-strassenverzeichnis,ch.bfs.gebaeude_wohnungs_register,KML||https://tinyurl.com/yy7ya4g9/VS/6252_bdg_erw.kml</t>
  </si>
  <si>
    <t>2613817.000 1105321.000</t>
  </si>
  <si>
    <t>https://map.geo.admin.ch/?zoom=13&amp;E=2613817&amp;N=1105321&amp;layers=ch.kantone.cadastralwebmap-farbe,ch.swisstopo.amtliches-strassenverzeichnis,ch.bfs.gebaeude_wohnungs_register,KML||https://tinyurl.com/yy7ya4g9/VS/6252_bdg_erw.kml</t>
  </si>
  <si>
    <t>2615917.000 1106759.000</t>
  </si>
  <si>
    <t>https://map.geo.admin.ch/?zoom=13&amp;E=2615917&amp;N=1106759&amp;layers=ch.kantone.cadastralwebmap-farbe,ch.swisstopo.amtliches-strassenverzeichnis,ch.bfs.gebaeude_wohnungs_register,KML||https://tinyurl.com/yy7ya4g9/VS/6252_bdg_erw.kml</t>
  </si>
  <si>
    <t>2613813.000 1111343.000</t>
  </si>
  <si>
    <t>https://map.geo.admin.ch/?zoom=13&amp;E=2613813&amp;N=1111343&amp;layers=ch.kantone.cadastralwebmap-farbe,ch.swisstopo.amtliches-strassenverzeichnis,ch.bfs.gebaeude_wohnungs_register,KML||https://tinyurl.com/yy7ya4g9/VS/6252_bdg_erw.kml</t>
  </si>
  <si>
    <t>2613789.000 1111344.000</t>
  </si>
  <si>
    <t>https://map.geo.admin.ch/?zoom=13&amp;E=2613789&amp;N=1111344&amp;layers=ch.kantone.cadastralwebmap-farbe,ch.swisstopo.amtliches-strassenverzeichnis,ch.bfs.gebaeude_wohnungs_register,KML||https://tinyurl.com/yy7ya4g9/VS/6252_bdg_erw.kml</t>
  </si>
  <si>
    <t>2613809.000 1112015.000</t>
  </si>
  <si>
    <t>https://map.geo.admin.ch/?zoom=13&amp;E=2613809&amp;N=1112015&amp;layers=ch.kantone.cadastralwebmap-farbe,ch.swisstopo.amtliches-strassenverzeichnis,ch.bfs.gebaeude_wohnungs_register,KML||https://tinyurl.com/yy7ya4g9/VS/6252_bdg_erw.kml</t>
  </si>
  <si>
    <t>2612607.138 1116495.585</t>
  </si>
  <si>
    <t>https://map.geo.admin.ch/?zoom=13&amp;E=2612607.138&amp;N=1116495.585&amp;layers=ch.kantone.cadastralwebmap-farbe,ch.swisstopo.amtliches-strassenverzeichnis,ch.bfs.gebaeude_wohnungs_register,KML||https://tinyurl.com/yy7ya4g9/VS/6252_bdg_erw.kml</t>
  </si>
  <si>
    <t>2613883.000 1114720.000</t>
  </si>
  <si>
    <t>https://map.geo.admin.ch/?zoom=13&amp;E=2613883&amp;N=1114720&amp;layers=ch.kantone.cadastralwebmap-farbe,ch.swisstopo.amtliches-strassenverzeichnis,ch.bfs.gebaeude_wohnungs_register,KML||https://tinyurl.com/yy7ya4g9/VS/6252_bdg_erw.kml</t>
  </si>
  <si>
    <t>2595794.135 1123130.549</t>
  </si>
  <si>
    <t>https://map.geo.admin.ch/?zoom=13&amp;E=2595794.135&amp;N=1123130.549&amp;layers=ch.kantone.cadastralwebmap-farbe,ch.swisstopo.amtliches-strassenverzeichnis,ch.bfs.gebaeude_wohnungs_register,KML||https://tinyurl.com/yy7ya4g9/VS/6263_bdg_erw.kml</t>
  </si>
  <si>
    <t>2596047.000 1123773.000</t>
  </si>
  <si>
    <t>https://map.geo.admin.ch/?zoom=13&amp;E=2596047&amp;N=1123773&amp;layers=ch.kantone.cadastralwebmap-farbe,ch.swisstopo.amtliches-strassenverzeichnis,ch.bfs.gebaeude_wohnungs_register,KML||https://tinyurl.com/yy7ya4g9/VS/6263_bdg_erw.kml</t>
  </si>
  <si>
    <t>2595645.000 1122345.000</t>
  </si>
  <si>
    <t>https://map.geo.admin.ch/?zoom=13&amp;E=2595645&amp;N=1122345&amp;layers=ch.kantone.cadastralwebmap-farbe,ch.swisstopo.amtliches-strassenverzeichnis,ch.bfs.gebaeude_wohnungs_register,KML||https://tinyurl.com/yy7ya4g9/VS/6263_bdg_erw.kml</t>
  </si>
  <si>
    <t>2596460.000 1123190.000</t>
  </si>
  <si>
    <t>https://map.geo.admin.ch/?zoom=13&amp;E=2596460&amp;N=1123190&amp;layers=ch.kantone.cadastralwebmap-farbe,ch.swisstopo.amtliches-strassenverzeichnis,ch.bfs.gebaeude_wohnungs_register,KML||https://tinyurl.com/yy7ya4g9/VS/6263_bdg_erw.kml</t>
  </si>
  <si>
    <t>2595092.503 1121846.053</t>
  </si>
  <si>
    <t>https://map.geo.admin.ch/?zoom=13&amp;E=2595092.503&amp;N=1121846.053&amp;layers=ch.kantone.cadastralwebmap-farbe,ch.swisstopo.amtliches-strassenverzeichnis,ch.bfs.gebaeude_wohnungs_register,KML||https://tinyurl.com/yy7ya4g9/VS/6263_bdg_erw.kml</t>
  </si>
  <si>
    <t>2595109.503 1121856.054</t>
  </si>
  <si>
    <t>https://map.geo.admin.ch/?zoom=13&amp;E=2595109.503&amp;N=1121856.054&amp;layers=ch.kantone.cadastralwebmap-farbe,ch.swisstopo.amtliches-strassenverzeichnis,ch.bfs.gebaeude_wohnungs_register,KML||https://tinyurl.com/yy7ya4g9/VS/6263_bdg_erw.kml</t>
  </si>
  <si>
    <t>2595125.502 1121865.054</t>
  </si>
  <si>
    <t>https://map.geo.admin.ch/?zoom=13&amp;E=2595125.502&amp;N=1121865.054&amp;layers=ch.kantone.cadastralwebmap-farbe,ch.swisstopo.amtliches-strassenverzeichnis,ch.bfs.gebaeude_wohnungs_register,KML||https://tinyurl.com/yy7ya4g9/VS/6263_bdg_erw.kml</t>
  </si>
  <si>
    <t>2595109.503 1121884.055</t>
  </si>
  <si>
    <t>https://map.geo.admin.ch/?zoom=13&amp;E=2595109.503&amp;N=1121884.055&amp;layers=ch.kantone.cadastralwebmap-farbe,ch.swisstopo.amtliches-strassenverzeichnis,ch.bfs.gebaeude_wohnungs_register,KML||https://tinyurl.com/yy7ya4g9/VS/6263_bdg_erw.kml</t>
  </si>
  <si>
    <t>2595089.503 1121871.055</t>
  </si>
  <si>
    <t>https://map.geo.admin.ch/?zoom=13&amp;E=2595089.503&amp;N=1121871.055&amp;layers=ch.kantone.cadastralwebmap-farbe,ch.swisstopo.amtliches-strassenverzeichnis,ch.bfs.gebaeude_wohnungs_register,KML||https://tinyurl.com/yy7ya4g9/VS/6263_bdg_erw.kml</t>
  </si>
  <si>
    <t>2595172.501 1121918.057</t>
  </si>
  <si>
    <t>https://map.geo.admin.ch/?zoom=13&amp;E=2595172.501&amp;N=1121918.057&amp;layers=ch.kantone.cadastralwebmap-farbe,ch.swisstopo.amtliches-strassenverzeichnis,ch.bfs.gebaeude_wohnungs_register,KML||https://tinyurl.com/yy7ya4g9/VS/6263_bdg_erw.kml</t>
  </si>
  <si>
    <t>2595144.502 1121898.056</t>
  </si>
  <si>
    <t>https://map.geo.admin.ch/?zoom=13&amp;E=2595144.502&amp;N=1121898.056&amp;layers=ch.kantone.cadastralwebmap-farbe,ch.swisstopo.amtliches-strassenverzeichnis,ch.bfs.gebaeude_wohnungs_register,KML||https://tinyurl.com/yy7ya4g9/VS/6263_bdg_erw.kml</t>
  </si>
  <si>
    <t>2595130.502 1121891.056</t>
  </si>
  <si>
    <t>https://map.geo.admin.ch/?zoom=13&amp;E=2595130.502&amp;N=1121891.056&amp;layers=ch.kantone.cadastralwebmap-farbe,ch.swisstopo.amtliches-strassenverzeichnis,ch.bfs.gebaeude_wohnungs_register,KML||https://tinyurl.com/yy7ya4g9/VS/6263_bdg_erw.kml</t>
  </si>
  <si>
    <t>2595158.501 1121908.056</t>
  </si>
  <si>
    <t>https://map.geo.admin.ch/?zoom=13&amp;E=2595158.501&amp;N=1121908.056&amp;layers=ch.kantone.cadastralwebmap-farbe,ch.swisstopo.amtliches-strassenverzeichnis,ch.bfs.gebaeude_wohnungs_register,KML||https://tinyurl.com/yy7ya4g9/VS/6263_bdg_erw.kml</t>
  </si>
  <si>
    <t>2595209.495 1122257.078</t>
  </si>
  <si>
    <t>https://map.geo.admin.ch/?zoom=13&amp;E=2595209.495&amp;N=1122257.078&amp;layers=ch.kantone.cadastralwebmap-farbe,ch.swisstopo.amtliches-strassenverzeichnis,ch.bfs.gebaeude_wohnungs_register,KML||https://tinyurl.com/yy7ya4g9/VS/6263_bdg_erw.kml</t>
  </si>
  <si>
    <t>2594681.498 1121523.055</t>
  </si>
  <si>
    <t>https://map.geo.admin.ch/?zoom=13&amp;E=2594681.498&amp;N=1121523.055&amp;layers=ch.kantone.cadastralwebmap-farbe,ch.swisstopo.amtliches-strassenverzeichnis,ch.bfs.gebaeude_wohnungs_register,KML||https://tinyurl.com/yy7ya4g9/VS/6263_bdg_erw.kml</t>
  </si>
  <si>
    <t>2595400.000 1121735.000</t>
  </si>
  <si>
    <t>https://map.geo.admin.ch/?zoom=13&amp;E=2595400&amp;N=1121735&amp;layers=ch.kantone.cadastralwebmap-farbe,ch.swisstopo.amtliches-strassenverzeichnis,ch.bfs.gebaeude_wohnungs_register,KML||https://tinyurl.com/yy7ya4g9/VS/6263_bdg_erw.kml</t>
  </si>
  <si>
    <t>2594760.000 1121855.000</t>
  </si>
  <si>
    <t>https://map.geo.admin.ch/?zoom=13&amp;E=2594760&amp;N=1121855&amp;layers=ch.kantone.cadastralwebmap-farbe,ch.swisstopo.amtliches-strassenverzeichnis,ch.bfs.gebaeude_wohnungs_register,KML||https://tinyurl.com/yy7ya4g9/VS/6263_bdg_erw.kml</t>
  </si>
  <si>
    <t>2596340.000 1123355.000</t>
  </si>
  <si>
    <t>https://map.geo.admin.ch/?zoom=13&amp;E=2596340&amp;N=1123355&amp;layers=ch.kantone.cadastralwebmap-farbe,ch.swisstopo.amtliches-strassenverzeichnis,ch.bfs.gebaeude_wohnungs_register,KML||https://tinyurl.com/yy7ya4g9/VS/6263_bdg_erw.kml</t>
  </si>
  <si>
    <t>2595700.000 1122520.000</t>
  </si>
  <si>
    <t>https://map.geo.admin.ch/?zoom=13&amp;E=2595700&amp;N=1122520&amp;layers=ch.kantone.cadastralwebmap-farbe,ch.swisstopo.amtliches-strassenverzeichnis,ch.bfs.gebaeude_wohnungs_register,KML||https://tinyurl.com/yy7ya4g9/VS/6263_bdg_erw.kml</t>
  </si>
  <si>
    <t>2595280.000 1122300.000</t>
  </si>
  <si>
    <t>https://map.geo.admin.ch/?zoom=13&amp;E=2595280&amp;N=1122300&amp;layers=ch.kantone.cadastralwebmap-farbe,ch.swisstopo.amtliches-strassenverzeichnis,ch.bfs.gebaeude_wohnungs_register,KML||https://tinyurl.com/yy7ya4g9/VS/6263_bdg_erw.kml</t>
  </si>
  <si>
    <t>2594950.000 1121690.000</t>
  </si>
  <si>
    <t>https://map.geo.admin.ch/?zoom=13&amp;E=2594950&amp;N=1121690&amp;layers=ch.kantone.cadastralwebmap-farbe,ch.swisstopo.amtliches-strassenverzeichnis,ch.bfs.gebaeude_wohnungs_register,KML||https://tinyurl.com/yy7ya4g9/VS/6263_bdg_erw.kml</t>
  </si>
  <si>
    <t>2595980.000 1123900.000</t>
  </si>
  <si>
    <t>https://map.geo.admin.ch/?zoom=13&amp;E=2595980&amp;N=1123900&amp;layers=ch.kantone.cadastralwebmap-farbe,ch.swisstopo.amtliches-strassenverzeichnis,ch.bfs.gebaeude_wohnungs_register,KML||https://tinyurl.com/yy7ya4g9/VS/6263_bdg_erw.kml</t>
  </si>
  <si>
    <t>2595530.000 1122945.000</t>
  </si>
  <si>
    <t>https://map.geo.admin.ch/?zoom=13&amp;E=2595530&amp;N=1122945&amp;layers=ch.kantone.cadastralwebmap-farbe,ch.swisstopo.amtliches-strassenverzeichnis,ch.bfs.gebaeude_wohnungs_register,KML||https://tinyurl.com/yy7ya4g9/VS/6263_bdg_erw.kml</t>
  </si>
  <si>
    <t>2595520.000 1122930.000</t>
  </si>
  <si>
    <t>https://map.geo.admin.ch/?zoom=13&amp;E=2595520&amp;N=1122930&amp;layers=ch.kantone.cadastralwebmap-farbe,ch.swisstopo.amtliches-strassenverzeichnis,ch.bfs.gebaeude_wohnungs_register,KML||https://tinyurl.com/yy7ya4g9/VS/6263_bdg_erw.kml</t>
  </si>
  <si>
    <t>2594875.000 1121855.000</t>
  </si>
  <si>
    <t>https://map.geo.admin.ch/?zoom=13&amp;E=2594875&amp;N=1121855&amp;layers=ch.kantone.cadastralwebmap-farbe,ch.swisstopo.amtliches-strassenverzeichnis,ch.bfs.gebaeude_wohnungs_register,KML||https://tinyurl.com/yy7ya4g9/VS/6263_bdg_erw.kml</t>
  </si>
  <si>
    <t>2594893.000 1121865.000</t>
  </si>
  <si>
    <t>https://map.geo.admin.ch/?zoom=13&amp;E=2594893&amp;N=1121865&amp;layers=ch.kantone.cadastralwebmap-farbe,ch.swisstopo.amtliches-strassenverzeichnis,ch.bfs.gebaeude_wohnungs_register,KML||https://tinyurl.com/yy7ya4g9/VS/6263_bdg_erw.kml</t>
  </si>
  <si>
    <t>2594969.000 1122225.000</t>
  </si>
  <si>
    <t>https://map.geo.admin.ch/?zoom=13&amp;E=2594969&amp;N=1122225&amp;layers=ch.kantone.cadastralwebmap-farbe,ch.swisstopo.amtliches-strassenverzeichnis,ch.bfs.gebaeude_wohnungs_register,KML||https://tinyurl.com/yy7ya4g9/VS/6263_bdg_erw.kml</t>
  </si>
  <si>
    <t>2596394.000 1123314.000</t>
  </si>
  <si>
    <t>https://map.geo.admin.ch/?zoom=13&amp;E=2596394&amp;N=1123314&amp;layers=ch.kantone.cadastralwebmap-farbe,ch.swisstopo.amtliches-strassenverzeichnis,ch.bfs.gebaeude_wohnungs_register,KML||https://tinyurl.com/yy7ya4g9/VS/6263_bdg_erw.kml</t>
  </si>
  <si>
    <t>2596381.000 1123310.000</t>
  </si>
  <si>
    <t>https://map.geo.admin.ch/?zoom=13&amp;E=2596381&amp;N=1123310&amp;layers=ch.kantone.cadastralwebmap-farbe,ch.swisstopo.amtliches-strassenverzeichnis,ch.bfs.gebaeude_wohnungs_register,KML||https://tinyurl.com/yy7ya4g9/VS/6263_bdg_erw.kml</t>
  </si>
  <si>
    <t>2596320.000 1123015.000</t>
  </si>
  <si>
    <t>https://map.geo.admin.ch/?zoom=13&amp;E=2596320&amp;N=1123015&amp;layers=ch.kantone.cadastralwebmap-farbe,ch.swisstopo.amtliches-strassenverzeichnis,ch.bfs.gebaeude_wohnungs_register,KML||https://tinyurl.com/yy7ya4g9/VS/6263_bdg_erw.kml</t>
  </si>
  <si>
    <t>2595280.000 1121990.000</t>
  </si>
  <si>
    <t>https://map.geo.admin.ch/?zoom=13&amp;E=2595280&amp;N=1121990&amp;layers=ch.kantone.cadastralwebmap-farbe,ch.swisstopo.amtliches-strassenverzeichnis,ch.bfs.gebaeude_wohnungs_register,KML||https://tinyurl.com/yy7ya4g9/VS/6263_bdg_erw.kml</t>
  </si>
  <si>
    <t>2596380.000 1123120.000</t>
  </si>
  <si>
    <t>https://map.geo.admin.ch/?zoom=13&amp;E=2596380&amp;N=1123120&amp;layers=ch.kantone.cadastralwebmap-farbe,ch.swisstopo.amtliches-strassenverzeichnis,ch.bfs.gebaeude_wohnungs_register,KML||https://tinyurl.com/yy7ya4g9/VS/6263_bdg_erw.kml</t>
  </si>
  <si>
    <t>2595570.000 1122970.000</t>
  </si>
  <si>
    <t>https://map.geo.admin.ch/?zoom=13&amp;E=2595570&amp;N=1122970&amp;layers=ch.kantone.cadastralwebmap-farbe,ch.swisstopo.amtliches-strassenverzeichnis,ch.bfs.gebaeude_wohnungs_register,KML||https://tinyurl.com/yy7ya4g9/VS/6263_bdg_erw.kml</t>
  </si>
  <si>
    <t>2596407.000 1123315.000</t>
  </si>
  <si>
    <t>https://map.geo.admin.ch/?zoom=13&amp;E=2596407&amp;N=1123315&amp;layers=ch.kantone.cadastralwebmap-farbe,ch.swisstopo.amtliches-strassenverzeichnis,ch.bfs.gebaeude_wohnungs_register,KML||https://tinyurl.com/yy7ya4g9/VS/6263_bdg_erw.kml</t>
  </si>
  <si>
    <t>2596520.000 1123094.000</t>
  </si>
  <si>
    <t>https://map.geo.admin.ch/?zoom=13&amp;E=2596520&amp;N=1123094&amp;layers=ch.kantone.cadastralwebmap-farbe,ch.swisstopo.amtliches-strassenverzeichnis,ch.bfs.gebaeude_wohnungs_register,KML||https://tinyurl.com/yy7ya4g9/VS/6263_bdg_erw.kml</t>
  </si>
  <si>
    <t>2594951.000 1121693.000</t>
  </si>
  <si>
    <t>https://map.geo.admin.ch/?zoom=13&amp;E=2594951&amp;N=1121693&amp;layers=ch.kantone.cadastralwebmap-farbe,ch.swisstopo.amtliches-strassenverzeichnis,ch.bfs.gebaeude_wohnungs_register,KML||https://tinyurl.com/yy7ya4g9/VS/6263_bdg_erw.kml</t>
  </si>
  <si>
    <t>2596195.000 1123150.000</t>
  </si>
  <si>
    <t>https://map.geo.admin.ch/?zoom=13&amp;E=2596195&amp;N=1123150&amp;layers=ch.kantone.cadastralwebmap-farbe,ch.swisstopo.amtliches-strassenverzeichnis,ch.bfs.gebaeude_wohnungs_register,KML||https://tinyurl.com/yy7ya4g9/VS/6263_bdg_erw.kml</t>
  </si>
  <si>
    <t>2596240.000 1123170.000</t>
  </si>
  <si>
    <t>https://map.geo.admin.ch/?zoom=13&amp;E=2596240&amp;N=1123170&amp;layers=ch.kantone.cadastralwebmap-farbe,ch.swisstopo.amtliches-strassenverzeichnis,ch.bfs.gebaeude_wohnungs_register,KML||https://tinyurl.com/yy7ya4g9/VS/6263_bdg_erw.kml</t>
  </si>
  <si>
    <t>2595696.599 1122394.099</t>
  </si>
  <si>
    <t>https://map.geo.admin.ch/?zoom=13&amp;E=2595696.599&amp;N=1122394.099&amp;layers=ch.kantone.cadastralwebmap-farbe,ch.swisstopo.amtliches-strassenverzeichnis,ch.bfs.gebaeude_wohnungs_register,KML||https://tinyurl.com/yy7ya4g9/VS/6263_bdg_erw.kml</t>
  </si>
  <si>
    <t>2596315.000 1123096.099</t>
  </si>
  <si>
    <t>https://map.geo.admin.ch/?zoom=13&amp;E=2596315&amp;N=1123096.099&amp;layers=ch.kantone.cadastralwebmap-farbe,ch.swisstopo.amtliches-strassenverzeichnis,ch.bfs.gebaeude_wohnungs_register,KML||https://tinyurl.com/yy7ya4g9/VS/6263_bdg_erw.kml</t>
  </si>
  <si>
    <t>2595795.200 1123526.200</t>
  </si>
  <si>
    <t>https://map.geo.admin.ch/?zoom=13&amp;E=2595795.2&amp;N=1123526.2&amp;layers=ch.kantone.cadastralwebmap-farbe,ch.swisstopo.amtliches-strassenverzeichnis,ch.bfs.gebaeude_wohnungs_register,KML||https://tinyurl.com/yy7ya4g9/VS/6263_bdg_erw.kml</t>
  </si>
  <si>
    <t>2595816.999 1123524.500</t>
  </si>
  <si>
    <t>https://map.geo.admin.ch/?zoom=13&amp;E=2595816.999&amp;N=1123524.5&amp;layers=ch.kantone.cadastralwebmap-farbe,ch.swisstopo.amtliches-strassenverzeichnis,ch.bfs.gebaeude_wohnungs_register,KML||https://tinyurl.com/yy7ya4g9/VS/6263_bdg_erw.kml</t>
  </si>
  <si>
    <t>2595817.200 1123492.999</t>
  </si>
  <si>
    <t>https://map.geo.admin.ch/?zoom=13&amp;E=2595817.2&amp;N=1123492.999&amp;layers=ch.kantone.cadastralwebmap-farbe,ch.swisstopo.amtliches-strassenverzeichnis,ch.bfs.gebaeude_wohnungs_register,KML||https://tinyurl.com/yy7ya4g9/VS/6263_bdg_erw.kml</t>
  </si>
  <si>
    <t>2596433.999 1123305.100</t>
  </si>
  <si>
    <t>https://map.geo.admin.ch/?zoom=13&amp;E=2596433.999&amp;N=1123305.1&amp;layers=ch.kantone.cadastralwebmap-farbe,ch.swisstopo.amtliches-strassenverzeichnis,ch.bfs.gebaeude_wohnungs_register,KML||https://tinyurl.com/yy7ya4g9/VS/6263_bdg_erw.kml</t>
  </si>
  <si>
    <t>2596350.400 1122902.899</t>
  </si>
  <si>
    <t>https://map.geo.admin.ch/?zoom=13&amp;E=2596350.4&amp;N=1122902.899&amp;layers=ch.kantone.cadastralwebmap-farbe,ch.swisstopo.amtliches-strassenverzeichnis,ch.bfs.gebaeude_wohnungs_register,KML||https://tinyurl.com/yy7ya4g9/VS/6263_bdg_erw.kml</t>
  </si>
  <si>
    <t>2595869.000 1123817.000</t>
  </si>
  <si>
    <t>https://map.geo.admin.ch/?zoom=13&amp;E=2595869&amp;N=1123817&amp;layers=ch.kantone.cadastralwebmap-farbe,ch.swisstopo.amtliches-strassenverzeichnis,ch.bfs.gebaeude_wohnungs_register,KML||https://tinyurl.com/yy7ya4g9/VS/6263_bdg_erw.kml</t>
  </si>
  <si>
    <t>2596005.000 1123240.000</t>
  </si>
  <si>
    <t>https://map.geo.admin.ch/?zoom=13&amp;E=2596005&amp;N=1123240&amp;layers=ch.kantone.cadastralwebmap-farbe,ch.swisstopo.amtliches-strassenverzeichnis,ch.bfs.gebaeude_wohnungs_register,KML||https://tinyurl.com/yy7ya4g9/VS/6263_bdg_erw.kml</t>
  </si>
  <si>
    <t>2595935.000 1123095.000</t>
  </si>
  <si>
    <t>https://map.geo.admin.ch/?zoom=13&amp;E=2595935&amp;N=1123095&amp;layers=ch.kantone.cadastralwebmap-farbe,ch.swisstopo.amtliches-strassenverzeichnis,ch.bfs.gebaeude_wohnungs_register,KML||https://tinyurl.com/yy7ya4g9/VS/6263_bdg_erw.kml</t>
  </si>
  <si>
    <t>2595062.862 1122085.881</t>
  </si>
  <si>
    <t>https://map.geo.admin.ch/?zoom=13&amp;E=2595062.862&amp;N=1122085.881&amp;layers=ch.kantone.cadastralwebmap-farbe,ch.swisstopo.amtliches-strassenverzeichnis,ch.bfs.gebaeude_wohnungs_register,KML||https://tinyurl.com/yy7ya4g9/VS/6263_bdg_erw.kml</t>
  </si>
  <si>
    <t>2595083.000 1122098.000</t>
  </si>
  <si>
    <t>https://map.geo.admin.ch/?zoom=13&amp;E=2595083&amp;N=1122098&amp;layers=ch.kantone.cadastralwebmap-farbe,ch.swisstopo.amtliches-strassenverzeichnis,ch.bfs.gebaeude_wohnungs_register,KML||https://tinyurl.com/yy7ya4g9/VS/6263_bdg_erw.kml</t>
  </si>
  <si>
    <t>2595089.000 1122132.000</t>
  </si>
  <si>
    <t>https://map.geo.admin.ch/?zoom=13&amp;E=2595089&amp;N=1122132&amp;layers=ch.kantone.cadastralwebmap-farbe,ch.swisstopo.amtliches-strassenverzeichnis,ch.bfs.gebaeude_wohnungs_register,KML||https://tinyurl.com/yy7ya4g9/VS/6263_bdg_erw.kml</t>
  </si>
  <si>
    <t>2595297.000 1122291.000</t>
  </si>
  <si>
    <t>https://map.geo.admin.ch/?zoom=13&amp;E=2595297&amp;N=1122291&amp;layers=ch.kantone.cadastralwebmap-farbe,ch.swisstopo.amtliches-strassenverzeichnis,ch.bfs.gebaeude_wohnungs_register,KML||https://tinyurl.com/yy7ya4g9/VS/6263_bdg_erw.kml</t>
  </si>
  <si>
    <t>2596460.000 1123310.000</t>
  </si>
  <si>
    <t>https://map.geo.admin.ch/?zoom=13&amp;E=2596460&amp;N=1123310&amp;layers=ch.kantone.cadastralwebmap-farbe,ch.swisstopo.amtliches-strassenverzeichnis,ch.bfs.gebaeude_wohnungs_register,KML||https://tinyurl.com/yy7ya4g9/VS/6263_bdg_erw.kml</t>
  </si>
  <si>
    <t>2596070.000 1123140.000</t>
  </si>
  <si>
    <t>https://map.geo.admin.ch/?zoom=13&amp;E=2596070&amp;N=1123140&amp;layers=ch.kantone.cadastralwebmap-farbe,ch.swisstopo.amtliches-strassenverzeichnis,ch.bfs.gebaeude_wohnungs_register,KML||https://tinyurl.com/yy7ya4g9/VS/6263_bdg_erw.kml</t>
  </si>
  <si>
    <t>2595980.000 1123550.000</t>
  </si>
  <si>
    <t>https://map.geo.admin.ch/?zoom=13&amp;E=2595980&amp;N=1123550&amp;layers=ch.kantone.cadastralwebmap-farbe,ch.swisstopo.amtliches-strassenverzeichnis,ch.bfs.gebaeude_wohnungs_register,KML||https://tinyurl.com/yy7ya4g9/VS/6263_bdg_erw.kml</t>
  </si>
  <si>
    <t>2595630.000 1122265.000</t>
  </si>
  <si>
    <t>https://map.geo.admin.ch/?zoom=13&amp;E=2595630&amp;N=1122265&amp;layers=ch.kantone.cadastralwebmap-farbe,ch.swisstopo.amtliches-strassenverzeichnis,ch.bfs.gebaeude_wohnungs_register,KML||https://tinyurl.com/yy7ya4g9/VS/6263_bdg_erw.kml</t>
  </si>
  <si>
    <t>2595621.952 1122274.518</t>
  </si>
  <si>
    <t>https://map.geo.admin.ch/?zoom=13&amp;E=2595621.952&amp;N=1122274.518&amp;layers=ch.kantone.cadastralwebmap-farbe,ch.swisstopo.amtliches-strassenverzeichnis,ch.bfs.gebaeude_wohnungs_register,KML||https://tinyurl.com/yy7ya4g9/VS/6263_bdg_erw.kml</t>
  </si>
  <si>
    <t>2595093.998 1122149.291</t>
  </si>
  <si>
    <t>https://map.geo.admin.ch/?zoom=13&amp;E=2595093.998&amp;N=1122149.291&amp;layers=ch.kantone.cadastralwebmap-farbe,ch.swisstopo.amtliches-strassenverzeichnis,ch.bfs.gebaeude_wohnungs_register,KML||https://tinyurl.com/yy7ya4g9/VS/6263_bdg_erw.kml</t>
  </si>
  <si>
    <t>2596337.500 1123388.625</t>
  </si>
  <si>
    <t>https://map.geo.admin.ch/?zoom=13&amp;E=2596337.5&amp;N=1123388.625&amp;layers=ch.kantone.cadastralwebmap-farbe,ch.swisstopo.amtliches-strassenverzeichnis,ch.bfs.gebaeude_wohnungs_register,KML||https://tinyurl.com/yy7ya4g9/VS/6263_bdg_erw.kml</t>
  </si>
  <si>
    <t>2595697.407 1122869.291</t>
  </si>
  <si>
    <t>https://map.geo.admin.ch/?zoom=13&amp;E=2595697.407&amp;N=1122869.291&amp;layers=ch.kantone.cadastralwebmap-farbe,ch.swisstopo.amtliches-strassenverzeichnis,ch.bfs.gebaeude_wohnungs_register,KML||https://tinyurl.com/yy7ya4g9/VS/6263_bdg_erw.kml</t>
  </si>
  <si>
    <t>2595680.134 1122865.654</t>
  </si>
  <si>
    <t>https://map.geo.admin.ch/?zoom=13&amp;E=2595680.134&amp;N=1122865.654&amp;layers=ch.kantone.cadastralwebmap-farbe,ch.swisstopo.amtliches-strassenverzeichnis,ch.bfs.gebaeude_wohnungs_register,KML||https://tinyurl.com/yy7ya4g9/VS/6263_bdg_erw.kml</t>
  </si>
  <si>
    <t>2595676.952 1122838.836</t>
  </si>
  <si>
    <t>https://map.geo.admin.ch/?zoom=13&amp;E=2595676.952&amp;N=1122838.836&amp;layers=ch.kantone.cadastralwebmap-farbe,ch.swisstopo.amtliches-strassenverzeichnis,ch.bfs.gebaeude_wohnungs_register,KML||https://tinyurl.com/yy7ya4g9/VS/6263_bdg_erw.kml</t>
  </si>
  <si>
    <t>2596009.452 1123553.154</t>
  </si>
  <si>
    <t>https://map.geo.admin.ch/?zoom=13&amp;E=2596009.452&amp;N=1123553.154&amp;layers=ch.kantone.cadastralwebmap-farbe,ch.swisstopo.amtliches-strassenverzeichnis,ch.bfs.gebaeude_wohnungs_register,KML||https://tinyurl.com/yy7ya4g9/VS/6263_bdg_erw.kml</t>
  </si>
  <si>
    <t>2595953.771 1123893.609</t>
  </si>
  <si>
    <t>https://map.geo.admin.ch/?zoom=13&amp;E=2595953.771&amp;N=1123893.609&amp;layers=ch.kantone.cadastralwebmap-farbe,ch.swisstopo.amtliches-strassenverzeichnis,ch.bfs.gebaeude_wohnungs_register,KML||https://tinyurl.com/yy7ya4g9/VS/6263_bdg_erw.kml</t>
  </si>
  <si>
    <t>2595982.634 1123577.927</t>
  </si>
  <si>
    <t>https://map.geo.admin.ch/?zoom=13&amp;E=2595982.634&amp;N=1123577.927&amp;layers=ch.kantone.cadastralwebmap-farbe,ch.swisstopo.amtliches-strassenverzeichnis,ch.bfs.gebaeude_wohnungs_register,KML||https://tinyurl.com/yy7ya4g9/VS/6263_bdg_erw.kml</t>
  </si>
  <si>
    <t>2594463.089 1121684.972</t>
  </si>
  <si>
    <t>https://map.geo.admin.ch/?zoom=13&amp;E=2594463.089&amp;N=1121684.972&amp;layers=ch.kantone.cadastralwebmap-farbe,ch.swisstopo.amtliches-strassenverzeichnis,ch.bfs.gebaeude_wohnungs_register,KML||https://tinyurl.com/yy7ya4g9/VS/6263_bdg_erw.kml</t>
  </si>
  <si>
    <t>2595570.325 1122799.060</t>
  </si>
  <si>
    <t>https://map.geo.admin.ch/?zoom=13&amp;E=2595570.325&amp;N=1122799.06&amp;layers=ch.kantone.cadastralwebmap-farbe,ch.swisstopo.amtliches-strassenverzeichnis,ch.bfs.gebaeude_wohnungs_register,KML||https://tinyurl.com/yy7ya4g9/VS/6263_bdg_erw.kml</t>
  </si>
  <si>
    <t>2596638.316 1123302.927</t>
  </si>
  <si>
    <t>https://map.geo.admin.ch/?zoom=13&amp;E=2596638.316&amp;N=1123302.927&amp;layers=ch.kantone.cadastralwebmap-farbe,ch.swisstopo.amtliches-strassenverzeichnis,ch.bfs.gebaeude_wohnungs_register,KML||https://tinyurl.com/yy7ya4g9/VS/6263_bdg_erw.kml</t>
  </si>
  <si>
    <t>2595055.000 1121890.000</t>
  </si>
  <si>
    <t>https://map.geo.admin.ch/?zoom=13&amp;E=2595055&amp;N=1121890&amp;layers=ch.kantone.cadastralwebmap-farbe,ch.swisstopo.amtliches-strassenverzeichnis,ch.bfs.gebaeude_wohnungs_register,KML||https://tinyurl.com/yy7ya4g9/VS/6263_bdg_erw.kml</t>
  </si>
  <si>
    <t>2595195.589 1122339.063</t>
  </si>
  <si>
    <t>https://map.geo.admin.ch/?zoom=13&amp;E=2595195.589&amp;N=1122339.063&amp;layers=ch.kantone.cadastralwebmap-farbe,ch.swisstopo.amtliches-strassenverzeichnis,ch.bfs.gebaeude_wohnungs_register,KML||https://tinyurl.com/yy7ya4g9/VS/6263_bdg_erw.kml</t>
  </si>
  <si>
    <t>2595178.543 1122363.381</t>
  </si>
  <si>
    <t>https://map.geo.admin.ch/?zoom=13&amp;E=2595178.543&amp;N=1122363.381&amp;layers=ch.kantone.cadastralwebmap-farbe,ch.swisstopo.amtliches-strassenverzeichnis,ch.bfs.gebaeude_wohnungs_register,KML||https://tinyurl.com/yy7ya4g9/VS/6263_bdg_erw.kml</t>
  </si>
  <si>
    <t>2595988.998 1123893.609</t>
  </si>
  <si>
    <t>https://map.geo.admin.ch/?zoom=13&amp;E=2595988.998&amp;N=1123893.609&amp;layers=ch.kantone.cadastralwebmap-farbe,ch.swisstopo.amtliches-strassenverzeichnis,ch.bfs.gebaeude_wohnungs_register,KML||https://tinyurl.com/yy7ya4g9/VS/6263_bdg_erw.kml</t>
  </si>
  <si>
    <t>2595331.800 1122707.974</t>
  </si>
  <si>
    <t>https://map.geo.admin.ch/?zoom=13&amp;E=2595331.8&amp;N=1122707.974&amp;layers=ch.kantone.cadastralwebmap-farbe,ch.swisstopo.amtliches-strassenverzeichnis,ch.bfs.gebaeude_wohnungs_register,KML||https://tinyurl.com/yy7ya4g9/VS/6263_bdg_erw.kml</t>
  </si>
  <si>
    <t>2595982.000 1122992.000</t>
  </si>
  <si>
    <t>https://map.geo.admin.ch/?zoom=13&amp;E=2595982&amp;N=1122992&amp;layers=ch.kantone.cadastralwebmap-farbe,ch.swisstopo.amtliches-strassenverzeichnis,ch.bfs.gebaeude_wohnungs_register,KML||https://tinyurl.com/yy7ya4g9/VS/6263_bdg_erw.kml</t>
  </si>
  <si>
    <t>2634699.000 1138278.000</t>
  </si>
  <si>
    <t>https://map.geo.admin.ch/?zoom=13&amp;E=2634699&amp;N=1138278&amp;layers=ch.kantone.cadastralwebmap-farbe,ch.swisstopo.amtliches-strassenverzeichnis,ch.bfs.gebaeude_wohnungs_register,KML||https://tinyurl.com/yy7ya4g9/VS/6281_bdg_erw.kml</t>
  </si>
  <si>
    <t>2632672.000 1128257.000</t>
  </si>
  <si>
    <t>https://map.geo.admin.ch/?zoom=13&amp;E=2632672&amp;N=1128257&amp;layers=ch.kantone.cadastralwebmap-farbe,ch.swisstopo.amtliches-strassenverzeichnis,ch.bfs.gebaeude_wohnungs_register,KML||https://tinyurl.com/yy7ya4g9/VS/6281_bdg_erw.kml</t>
  </si>
  <si>
    <t>2632854.000 1128368.000</t>
  </si>
  <si>
    <t>https://map.geo.admin.ch/?zoom=13&amp;E=2632854&amp;N=1128368&amp;layers=ch.kantone.cadastralwebmap-farbe,ch.swisstopo.amtliches-strassenverzeichnis,ch.bfs.gebaeude_wohnungs_register,KML||https://tinyurl.com/yy7ya4g9/VS/6281_bdg_erw.kml</t>
  </si>
  <si>
    <t>2632862.000 1128377.000</t>
  </si>
  <si>
    <t>https://map.geo.admin.ch/?zoom=13&amp;E=2632862&amp;N=1128377&amp;layers=ch.kantone.cadastralwebmap-farbe,ch.swisstopo.amtliches-strassenverzeichnis,ch.bfs.gebaeude_wohnungs_register,KML||https://tinyurl.com/yy7ya4g9/VS/6281_bdg_erw.kml</t>
  </si>
  <si>
    <t>2632611.000 1128541.000</t>
  </si>
  <si>
    <t>https://map.geo.admin.ch/?zoom=13&amp;E=2632611&amp;N=1128541&amp;layers=ch.kantone.cadastralwebmap-farbe,ch.swisstopo.amtliches-strassenverzeichnis,ch.bfs.gebaeude_wohnungs_register,KML||https://tinyurl.com/yy7ya4g9/VS/6281_bdg_erw.kml</t>
  </si>
  <si>
    <t>2632604.000 1128572.000</t>
  </si>
  <si>
    <t>https://map.geo.admin.ch/?zoom=13&amp;E=2632604&amp;N=1128572&amp;layers=ch.kantone.cadastralwebmap-farbe,ch.swisstopo.amtliches-strassenverzeichnis,ch.bfs.gebaeude_wohnungs_register,KML||https://tinyurl.com/yy7ya4g9/VS/6281_bdg_erw.kml</t>
  </si>
  <si>
    <t>2632549.000 1128146.000</t>
  </si>
  <si>
    <t>https://map.geo.admin.ch/?zoom=13&amp;E=2632549&amp;N=1128146&amp;layers=ch.kantone.cadastralwebmap-farbe,ch.swisstopo.amtliches-strassenverzeichnis,ch.bfs.gebaeude_wohnungs_register,KML||https://tinyurl.com/yy7ya4g9/VS/6281_bdg_erw.kml</t>
  </si>
  <si>
    <t>2632975.000 1128202.000</t>
  </si>
  <si>
    <t>https://map.geo.admin.ch/?zoom=13&amp;E=2632975&amp;N=1128202&amp;layers=ch.kantone.cadastralwebmap-farbe,ch.swisstopo.amtliches-strassenverzeichnis,ch.bfs.gebaeude_wohnungs_register,KML||https://tinyurl.com/yy7ya4g9/VS/6281_bdg_erw.kml</t>
  </si>
  <si>
    <t>2632379.000 1128120.000</t>
  </si>
  <si>
    <t>https://map.geo.admin.ch/?zoom=13&amp;E=2632379&amp;N=1128120&amp;layers=ch.kantone.cadastralwebmap-farbe,ch.swisstopo.amtliches-strassenverzeichnis,ch.bfs.gebaeude_wohnungs_register,KML||https://tinyurl.com/yy7ya4g9/VS/6281_bdg_erw.kml</t>
  </si>
  <si>
    <t>2629302.000 1105757.000</t>
  </si>
  <si>
    <t>https://map.geo.admin.ch/?zoom=13&amp;E=2629302&amp;N=1105757&amp;layers=ch.kantone.cadastralwebmap-farbe,ch.swisstopo.amtliches-strassenverzeichnis,ch.bfs.gebaeude_wohnungs_register,KML||https://tinyurl.com/yy7ya4g9/VS/6287_bdg_erw.kml</t>
  </si>
  <si>
    <t>2628402.000 1106083.000</t>
  </si>
  <si>
    <t>https://map.geo.admin.ch/?zoom=13&amp;E=2628402&amp;N=1106083&amp;layers=ch.kantone.cadastralwebmap-farbe,ch.swisstopo.amtliches-strassenverzeichnis,ch.bfs.gebaeude_wohnungs_register,KML||https://tinyurl.com/yy7ya4g9/VS/6287_bdg_erw.kml</t>
  </si>
  <si>
    <t>2623585.000 1103873.000</t>
  </si>
  <si>
    <t>https://map.geo.admin.ch/?zoom=13&amp;E=2623585&amp;N=1103873&amp;layers=ch.kantone.cadastralwebmap-farbe,ch.swisstopo.amtliches-strassenverzeichnis,ch.bfs.gebaeude_wohnungs_register,KML||https://tinyurl.com/yy7ya4g9/VS/6287_bdg_erw.kml</t>
  </si>
  <si>
    <t>2626833.000 1105801.000</t>
  </si>
  <si>
    <t>https://map.geo.admin.ch/?zoom=13&amp;E=2626833&amp;N=1105801&amp;layers=ch.kantone.cadastralwebmap-farbe,ch.swisstopo.amtliches-strassenverzeichnis,ch.bfs.gebaeude_wohnungs_register,KML||https://tinyurl.com/yy7ya4g9/VS/6287_bdg_erw.kml</t>
  </si>
  <si>
    <t>2626815.000 1105785.000</t>
  </si>
  <si>
    <t>https://map.geo.admin.ch/?zoom=13&amp;E=2626815&amp;N=1105785&amp;layers=ch.kantone.cadastralwebmap-farbe,ch.swisstopo.amtliches-strassenverzeichnis,ch.bfs.gebaeude_wohnungs_register,KML||https://tinyurl.com/yy7ya4g9/VS/6287_bdg_erw.kml</t>
  </si>
  <si>
    <t>2626800.000 1105750.000</t>
  </si>
  <si>
    <t>https://map.geo.admin.ch/?zoom=13&amp;E=2626800&amp;N=1105750&amp;layers=ch.kantone.cadastralwebmap-farbe,ch.swisstopo.amtliches-strassenverzeichnis,ch.bfs.gebaeude_wohnungs_register,KML||https://tinyurl.com/yy7ya4g9/VS/6287_bdg_erw.kml</t>
  </si>
  <si>
    <t>2626558.000 1104850.000</t>
  </si>
  <si>
    <t>https://map.geo.admin.ch/?zoom=13&amp;E=2626558&amp;N=1104850&amp;layers=ch.kantone.cadastralwebmap-farbe,ch.swisstopo.amtliches-strassenverzeichnis,ch.bfs.gebaeude_wohnungs_register,KML||https://tinyurl.com/yy7ya4g9/VS/6287_bdg_erw.kml</t>
  </si>
  <si>
    <t>2626567.000 1105010.000</t>
  </si>
  <si>
    <t>https://map.geo.admin.ch/?zoom=13&amp;E=2626567&amp;N=1105010&amp;layers=ch.kantone.cadastralwebmap-farbe,ch.swisstopo.amtliches-strassenverzeichnis,ch.bfs.gebaeude_wohnungs_register,KML||https://tinyurl.com/yy7ya4g9/VS/6287_bdg_erw.kml</t>
  </si>
  <si>
    <t>2626350.000 1104804.810</t>
  </si>
  <si>
    <t>https://map.geo.admin.ch/?zoom=13&amp;E=2626350&amp;N=1104804.81&amp;layers=ch.kantone.cadastralwebmap-farbe,ch.swisstopo.amtliches-strassenverzeichnis,ch.bfs.gebaeude_wohnungs_register,KML||https://tinyurl.com/yy7ya4g9/VS/6287_bdg_erw.kml</t>
  </si>
  <si>
    <t>2640149.000 1104824.000</t>
  </si>
  <si>
    <t>https://map.geo.admin.ch/?zoom=13&amp;E=2640149&amp;N=1104824&amp;layers=ch.kantone.cadastralwebmap-farbe,ch.swisstopo.amtliches-strassenverzeichnis,ch.bfs.gebaeude_wohnungs_register,KML||https://tinyurl.com/yy7ya4g9/VS/6288_bdg_erw.kml</t>
  </si>
  <si>
    <t>2640150.000 1104400.000</t>
  </si>
  <si>
    <t>https://map.geo.admin.ch/?zoom=13&amp;E=2640150&amp;N=1104400&amp;layers=ch.kantone.cadastralwebmap-farbe,ch.swisstopo.amtliches-strassenverzeichnis,ch.bfs.gebaeude_wohnungs_register,KML||https://tinyurl.com/yy7ya4g9/VS/6288_bdg_erw.kml</t>
  </si>
  <si>
    <t>2643994.000 1106396.000</t>
  </si>
  <si>
    <t>https://map.geo.admin.ch/?zoom=13&amp;E=2643994&amp;N=1106396&amp;layers=ch.kantone.cadastralwebmap-farbe,ch.swisstopo.amtliches-strassenverzeichnis,ch.bfs.gebaeude_wohnungs_register,KML||https://tinyurl.com/yy7ya4g9/VS/6288_bdg_erw.kml</t>
  </si>
  <si>
    <t>2642235.000 1105663.000</t>
  </si>
  <si>
    <t>https://map.geo.admin.ch/?zoom=13&amp;E=2642235&amp;N=1105663&amp;layers=ch.kantone.cadastralwebmap-farbe,ch.swisstopo.amtliches-strassenverzeichnis,ch.bfs.gebaeude_wohnungs_register,KML||https://tinyurl.com/yy7ya4g9/VS/6288_bdg_erw.kml</t>
  </si>
  <si>
    <t>2639097.436 1106527.529</t>
  </si>
  <si>
    <t>https://map.geo.admin.ch/?zoom=13&amp;E=2639097.436&amp;N=1106527.529&amp;layers=ch.kantone.cadastralwebmap-farbe,ch.swisstopo.amtliches-strassenverzeichnis,ch.bfs.gebaeude_wohnungs_register,KML||https://tinyurl.com/yy7ya4g9/VS/6288_bdg_erw.kml</t>
  </si>
  <si>
    <t>2640468.421 1104434.503</t>
  </si>
  <si>
    <t>https://map.geo.admin.ch/?zoom=13&amp;E=2640468.421&amp;N=1104434.503&amp;layers=ch.kantone.cadastralwebmap-farbe,ch.swisstopo.amtliches-strassenverzeichnis,ch.bfs.gebaeude_wohnungs_register,KML||https://tinyurl.com/yy7ya4g9/VS/6288_bdg_erw.kml</t>
  </si>
  <si>
    <t>2640190.750 1104923.375</t>
  </si>
  <si>
    <t>https://map.geo.admin.ch/?zoom=13&amp;E=2640190.75&amp;N=1104923.375&amp;layers=ch.kantone.cadastralwebmap-farbe,ch.swisstopo.amtliches-strassenverzeichnis,ch.bfs.gebaeude_wohnungs_register,KML||https://tinyurl.com/yy7ya4g9/VS/6288_bdg_erw.kml</t>
  </si>
  <si>
    <t>2637554.554 1106219.196</t>
  </si>
  <si>
    <t>https://map.geo.admin.ch/?zoom=13&amp;E=2637554.554&amp;N=1106219.196&amp;layers=ch.kantone.cadastralwebmap-farbe,ch.swisstopo.amtliches-strassenverzeichnis,ch.bfs.gebaeude_wohnungs_register,KML||https://tinyurl.com/yy7ya4g9/VS/6290_bdg_erw.kml</t>
  </si>
  <si>
    <t>2637861.377 1106742.959</t>
  </si>
  <si>
    <t>https://map.geo.admin.ch/?zoom=13&amp;E=2637861.377&amp;N=1106742.959&amp;layers=ch.kantone.cadastralwebmap-farbe,ch.swisstopo.amtliches-strassenverzeichnis,ch.bfs.gebaeude_wohnungs_register,KML||https://tinyurl.com/yy7ya4g9/VS/6290_bdg_erw.kml</t>
  </si>
  <si>
    <t>2637859.846 1106910.662</t>
  </si>
  <si>
    <t>https://map.geo.admin.ch/?zoom=13&amp;E=2637859.846&amp;N=1106910.662&amp;layers=ch.kantone.cadastralwebmap-farbe,ch.swisstopo.amtliches-strassenverzeichnis,ch.bfs.gebaeude_wohnungs_register,KML||https://tinyurl.com/yy7ya4g9/VS/6290_bdg_erw.kml</t>
  </si>
  <si>
    <t>2637829.567 1106434.793</t>
  </si>
  <si>
    <t>https://map.geo.admin.ch/?zoom=13&amp;E=2637829.567&amp;N=1106434.793&amp;layers=ch.kantone.cadastralwebmap-farbe,ch.swisstopo.amtliches-strassenverzeichnis,ch.bfs.gebaeude_wohnungs_register,KML||https://tinyurl.com/yy7ya4g9/VS/6290_bdg_erw.kml</t>
  </si>
  <si>
    <t>2637362.714 1106409.700</t>
  </si>
  <si>
    <t>https://map.geo.admin.ch/?zoom=13&amp;E=2637362.714&amp;N=1106409.7&amp;layers=ch.kantone.cadastralwebmap-farbe,ch.swisstopo.amtliches-strassenverzeichnis,ch.bfs.gebaeude_wohnungs_register,KML||https://tinyurl.com/yy7ya4g9/VS/6290_bdg_erw.kml</t>
  </si>
  <si>
    <t>2637694.000 1106883.000</t>
  </si>
  <si>
    <t>https://map.geo.admin.ch/?zoom=13&amp;E=2637694&amp;N=1106883&amp;layers=ch.kantone.cadastralwebmap-farbe,ch.swisstopo.amtliches-strassenverzeichnis,ch.bfs.gebaeude_wohnungs_register,KML||https://tinyurl.com/yy7ya4g9/VS/6290_bdg_erw.kml</t>
  </si>
  <si>
    <t>2638090.878 1107182.774</t>
  </si>
  <si>
    <t>https://map.geo.admin.ch/?zoom=13&amp;E=2638090.878&amp;N=1107182.774&amp;layers=ch.kantone.cadastralwebmap-farbe,ch.swisstopo.amtliches-strassenverzeichnis,ch.bfs.gebaeude_wohnungs_register,KML||https://tinyurl.com/yy7ya4g9/VS/6290_bdg_erw.kml</t>
  </si>
  <si>
    <t>2637867.407 1106842.660</t>
  </si>
  <si>
    <t>https://map.geo.admin.ch/?zoom=13&amp;E=2637867.407&amp;N=1106842.66&amp;layers=ch.kantone.cadastralwebmap-farbe,ch.swisstopo.amtliches-strassenverzeichnis,ch.bfs.gebaeude_wohnungs_register,KML||https://tinyurl.com/yy7ya4g9/VS/6290_bdg_erw.kml</t>
  </si>
  <si>
    <t>2637929.000 1106634.000</t>
  </si>
  <si>
    <t>https://map.geo.admin.ch/?zoom=13&amp;E=2637929&amp;N=1106634&amp;layers=ch.kantone.cadastralwebmap-farbe,ch.swisstopo.amtliches-strassenverzeichnis,ch.bfs.gebaeude_wohnungs_register,KML||https://tinyurl.com/yy7ya4g9/VS/6290_bdg_erw.kml</t>
  </si>
  <si>
    <t>2637652.000 1106010.000</t>
  </si>
  <si>
    <t>https://map.geo.admin.ch/?zoom=13&amp;E=2637652&amp;N=1106010&amp;layers=ch.kantone.cadastralwebmap-farbe,ch.swisstopo.amtliches-strassenverzeichnis,ch.bfs.gebaeude_wohnungs_register,KML||https://tinyurl.com/yy7ya4g9/VS/6290_bdg_erw.kml</t>
  </si>
  <si>
    <t>2637685.000 1106915.000</t>
  </si>
  <si>
    <t>https://map.geo.admin.ch/?zoom=13&amp;E=2637685&amp;N=1106915&amp;layers=ch.kantone.cadastralwebmap-farbe,ch.swisstopo.amtliches-strassenverzeichnis,ch.bfs.gebaeude_wohnungs_register,KML||https://tinyurl.com/yy7ya4g9/VS/6290_bdg_erw.kml</t>
  </si>
  <si>
    <t>2637798.000 1107042.649</t>
  </si>
  <si>
    <t>https://map.geo.admin.ch/?zoom=13&amp;E=2637798&amp;N=1107042.649&amp;layers=ch.kantone.cadastralwebmap-farbe,ch.swisstopo.amtliches-strassenverzeichnis,ch.bfs.gebaeude_wohnungs_register,KML||https://tinyurl.com/yy7ya4g9/VS/6290_bdg_erw.kml</t>
  </si>
  <si>
    <t>2637954.600 1106675.700</t>
  </si>
  <si>
    <t>https://map.geo.admin.ch/?zoom=13&amp;E=2637954.6&amp;N=1106675.7&amp;layers=ch.kantone.cadastralwebmap-farbe,ch.swisstopo.amtliches-strassenverzeichnis,ch.bfs.gebaeude_wohnungs_register,KML||https://tinyurl.com/yy7ya4g9/VS/6290_bdg_erw.kml</t>
  </si>
  <si>
    <t>2634822.000 1106521.000</t>
  </si>
  <si>
    <t>https://map.geo.admin.ch/?zoom=13&amp;E=2634822&amp;N=1106521&amp;layers=ch.kantone.cadastralwebmap-farbe,ch.swisstopo.amtliches-strassenverzeichnis,ch.bfs.gebaeude_wohnungs_register,KML||https://tinyurl.com/yy7ya4g9/VS/6290_bdg_erw.kml</t>
  </si>
  <si>
    <t>2634813.600 1106532.000</t>
  </si>
  <si>
    <t>https://map.geo.admin.ch/?zoom=13&amp;E=2634813.6&amp;N=1106532&amp;layers=ch.kantone.cadastralwebmap-farbe,ch.swisstopo.amtliches-strassenverzeichnis,ch.bfs.gebaeude_wohnungs_register,KML||https://tinyurl.com/yy7ya4g9/VS/6290_bdg_erw.kml</t>
  </si>
  <si>
    <t>2638155.800 1107230.100</t>
  </si>
  <si>
    <t>https://map.geo.admin.ch/?zoom=13&amp;E=2638155.8&amp;N=1107230.1&amp;layers=ch.kantone.cadastralwebmap-farbe,ch.swisstopo.amtliches-strassenverzeichnis,ch.bfs.gebaeude_wohnungs_register,KML||https://tinyurl.com/yy7ya4g9/VS/6290_bdg_erw.kml</t>
  </si>
  <si>
    <t>2637645.657 1106343.964</t>
  </si>
  <si>
    <t>https://map.geo.admin.ch/?zoom=13&amp;E=2637645.657&amp;N=1106343.964&amp;layers=ch.kantone.cadastralwebmap-farbe,ch.swisstopo.amtliches-strassenverzeichnis,ch.bfs.gebaeude_wohnungs_register,KML||https://tinyurl.com/yy7ya4g9/VS/6290_bdg_erw.kml</t>
  </si>
  <si>
    <t>2637923.000 1105362.800</t>
  </si>
  <si>
    <t>https://map.geo.admin.ch/?zoom=13&amp;E=2637923&amp;N=1105362.8&amp;layers=ch.kantone.cadastralwebmap-farbe,ch.swisstopo.amtliches-strassenverzeichnis,ch.bfs.gebaeude_wohnungs_register,KML||https://tinyurl.com/yy7ya4g9/VS/6290_bdg_erw.kml</t>
  </si>
  <si>
    <t>2637899.000 1105339.000</t>
  </si>
  <si>
    <t>https://map.geo.admin.ch/?zoom=13&amp;E=2637899&amp;N=1105339&amp;layers=ch.kantone.cadastralwebmap-farbe,ch.swisstopo.amtliches-strassenverzeichnis,ch.bfs.gebaeude_wohnungs_register,KML||https://tinyurl.com/yy7ya4g9/VS/6290_bdg_erw.kml</t>
  </si>
  <si>
    <t>2637902.700 1105326.800</t>
  </si>
  <si>
    <t>https://map.geo.admin.ch/?zoom=13&amp;E=2637902.7&amp;N=1105326.8&amp;layers=ch.kantone.cadastralwebmap-farbe,ch.swisstopo.amtliches-strassenverzeichnis,ch.bfs.gebaeude_wohnungs_register,KML||https://tinyurl.com/yy7ya4g9/VS/6290_bdg_erw.kml</t>
  </si>
  <si>
    <t>2638076.588 1107179.689</t>
  </si>
  <si>
    <t>https://map.geo.admin.ch/?zoom=13&amp;E=2638076.588&amp;N=1107179.689&amp;layers=ch.kantone.cadastralwebmap-farbe,ch.swisstopo.amtliches-strassenverzeichnis,ch.bfs.gebaeude_wohnungs_register,KML||https://tinyurl.com/yy7ya4g9/VS/6290_bdg_erw.kml</t>
  </si>
  <si>
    <t>2637483.353 1106261.109</t>
  </si>
  <si>
    <t>https://map.geo.admin.ch/?zoom=13&amp;E=2637483.353&amp;N=1106261.109&amp;layers=ch.kantone.cadastralwebmap-farbe,ch.swisstopo.amtliches-strassenverzeichnis,ch.bfs.gebaeude_wohnungs_register,KML||https://tinyurl.com/yy7ya4g9/VS/6290_bdg_erw.kml</t>
  </si>
  <si>
    <t>2637764.247 1106485.666</t>
  </si>
  <si>
    <t>https://map.geo.admin.ch/?zoom=13&amp;E=2637764.247&amp;N=1106485.666&amp;layers=ch.kantone.cadastralwebmap-farbe,ch.swisstopo.amtliches-strassenverzeichnis,ch.bfs.gebaeude_wohnungs_register,KML||https://tinyurl.com/yy7ya4g9/VS/6290_bdg_erw.kml</t>
  </si>
  <si>
    <t>2637775.360 1106493.367</t>
  </si>
  <si>
    <t>https://map.geo.admin.ch/?zoom=13&amp;E=2637775.36&amp;N=1106493.367&amp;layers=ch.kantone.cadastralwebmap-farbe,ch.swisstopo.amtliches-strassenverzeichnis,ch.bfs.gebaeude_wohnungs_register,KML||https://tinyurl.com/yy7ya4g9/VS/6290_bdg_erw.kml</t>
  </si>
  <si>
    <t>2637061.600 1106825.000</t>
  </si>
  <si>
    <t>https://map.geo.admin.ch/?zoom=13&amp;E=2637061.6&amp;N=1106825&amp;layers=ch.kantone.cadastralwebmap-farbe,ch.swisstopo.amtliches-strassenverzeichnis,ch.bfs.gebaeude_wohnungs_register,KML||https://tinyurl.com/yy7ya4g9/VS/6290_bdg_erw.kml</t>
  </si>
  <si>
    <t>2638730.523 1107342.020</t>
  </si>
  <si>
    <t>https://map.geo.admin.ch/?zoom=13&amp;E=2638730.523&amp;N=1107342.02&amp;layers=ch.kantone.cadastralwebmap-farbe,ch.swisstopo.amtliches-strassenverzeichnis,ch.bfs.gebaeude_wohnungs_register,KML||https://tinyurl.com/yy7ya4g9/VS/6291_bdg_erw.kml</t>
  </si>
  <si>
    <t>2638581.000 1107614.000</t>
  </si>
  <si>
    <t>https://map.geo.admin.ch/?zoom=13&amp;E=2638581&amp;N=1107614&amp;layers=ch.kantone.cadastralwebmap-farbe,ch.swisstopo.amtliches-strassenverzeichnis,ch.bfs.gebaeude_wohnungs_register,KML||https://tinyurl.com/yy7ya4g9/VS/6291_bdg_erw.kml</t>
  </si>
  <si>
    <t>2638860.000 1107340.000</t>
  </si>
  <si>
    <t>https://map.geo.admin.ch/?zoom=13&amp;E=2638860&amp;N=1107340&amp;layers=ch.kantone.cadastralwebmap-farbe,ch.swisstopo.amtliches-strassenverzeichnis,ch.bfs.gebaeude_wohnungs_register,KML||https://tinyurl.com/yy7ya4g9/VS/6291_bdg_erw.kml</t>
  </si>
  <si>
    <t>2638928.250 1107352.875</t>
  </si>
  <si>
    <t>https://map.geo.admin.ch/?zoom=13&amp;E=2638928.25&amp;N=1107352.875&amp;layers=ch.kantone.cadastralwebmap-farbe,ch.swisstopo.amtliches-strassenverzeichnis,ch.bfs.gebaeude_wohnungs_register,KML||https://tinyurl.com/yy7ya4g9/VS/6291_bdg_erw.kml</t>
  </si>
  <si>
    <t>2630295.000 1100079.000</t>
  </si>
  <si>
    <t>https://map.geo.admin.ch/?zoom=13&amp;E=2630295&amp;N=1100079&amp;layers=ch.kantone.cadastralwebmap-farbe,ch.swisstopo.amtliches-strassenverzeichnis,ch.bfs.gebaeude_wohnungs_register,KML||https://tinyurl.com/yy7ya4g9/VS/6295_bdg_erw.kml</t>
  </si>
  <si>
    <t>2628840.000 1100940.000</t>
  </si>
  <si>
    <t>https://map.geo.admin.ch/?zoom=13&amp;E=2628840&amp;N=1100940&amp;layers=ch.kantone.cadastralwebmap-farbe,ch.swisstopo.amtliches-strassenverzeichnis,ch.bfs.gebaeude_wohnungs_register,KML||https://tinyurl.com/yy7ya4g9/VS/6295_bdg_erw.kml</t>
  </si>
  <si>
    <t>2626194.416 1102106.788</t>
  </si>
  <si>
    <t>https://map.geo.admin.ch/?zoom=13&amp;E=2626194.416&amp;N=1102106.788&amp;layers=ch.kantone.cadastralwebmap-farbe,ch.swisstopo.amtliches-strassenverzeichnis,ch.bfs.gebaeude_wohnungs_register,KML||https://tinyurl.com/yy7ya4g9/VS/6295_bdg_erw.kml</t>
  </si>
  <si>
    <t>2626490.815 1101476.791</t>
  </si>
  <si>
    <t>https://map.geo.admin.ch/?zoom=13&amp;E=2626490.815&amp;N=1101476.791&amp;layers=ch.kantone.cadastralwebmap-farbe,ch.swisstopo.amtliches-strassenverzeichnis,ch.bfs.gebaeude_wohnungs_register,KML||https://tinyurl.com/yy7ya4g9/VS/6295_bdg_erw.kml</t>
  </si>
  <si>
    <t>2628725.000 1100927.000</t>
  </si>
  <si>
    <t>https://map.geo.admin.ch/?zoom=13&amp;E=2628725&amp;N=1100927&amp;layers=ch.kantone.cadastralwebmap-farbe,ch.swisstopo.amtliches-strassenverzeichnis,ch.bfs.gebaeude_wohnungs_register,KML||https://tinyurl.com/yy7ya4g9/VS/6295_bdg_erw.kml</t>
  </si>
  <si>
    <t>2626309.452 1102479.291</t>
  </si>
  <si>
    <t>https://map.geo.admin.ch/?zoom=13&amp;E=2626309.452&amp;N=1102479.291&amp;layers=ch.kantone.cadastralwebmap-farbe,ch.swisstopo.amtliches-strassenverzeichnis,ch.bfs.gebaeude_wohnungs_register,KML||https://tinyurl.com/yy7ya4g9/VS/6295_bdg_erw.kml</t>
  </si>
  <si>
    <t>2626290.361 1102652.245</t>
  </si>
  <si>
    <t>https://map.geo.admin.ch/?zoom=13&amp;E=2626290.361&amp;N=1102652.245&amp;layers=ch.kantone.cadastralwebmap-farbe,ch.swisstopo.amtliches-strassenverzeichnis,ch.bfs.gebaeude_wohnungs_register,KML||https://tinyurl.com/yy7ya4g9/VS/6295_bdg_erw.kml</t>
  </si>
  <si>
    <t>2626309.452 1102481.336</t>
  </si>
  <si>
    <t>https://map.geo.admin.ch/?zoom=13&amp;E=2626309.452&amp;N=1102481.336&amp;layers=ch.kantone.cadastralwebmap-farbe,ch.swisstopo.amtliches-strassenverzeichnis,ch.bfs.gebaeude_wohnungs_register,KML||https://tinyurl.com/yy7ya4g9/VS/6295_bdg_erw.kml</t>
  </si>
  <si>
    <t>2631193.000 1122144.000</t>
  </si>
  <si>
    <t>https://map.geo.admin.ch/?zoom=13&amp;E=2631193&amp;N=1122144&amp;layers=ch.kantone.cadastralwebmap-farbe,ch.swisstopo.amtliches-strassenverzeichnis,ch.bfs.gebaeude_wohnungs_register,KML||https://tinyurl.com/yy7ya4g9/VS/6296_bdg_erw.kml</t>
  </si>
  <si>
    <t>2630164.000 1122232.000</t>
  </si>
  <si>
    <t>https://map.geo.admin.ch/?zoom=13&amp;E=2630164&amp;N=1122232&amp;layers=ch.kantone.cadastralwebmap-farbe,ch.swisstopo.amtliches-strassenverzeichnis,ch.bfs.gebaeude_wohnungs_register,KML||https://tinyurl.com/yy7ya4g9/VS/6296_bdg_erw.kml</t>
  </si>
  <si>
    <t>2630125.000 1122322.000</t>
  </si>
  <si>
    <t>https://map.geo.admin.ch/?zoom=13&amp;E=2630125&amp;N=1122322&amp;layers=ch.kantone.cadastralwebmap-farbe,ch.swisstopo.amtliches-strassenverzeichnis,ch.bfs.gebaeude_wohnungs_register,KML||https://tinyurl.com/yy7ya4g9/VS/6296_bdg_erw.kml</t>
  </si>
  <si>
    <t>2630076.000 1122327.000</t>
  </si>
  <si>
    <t>https://map.geo.admin.ch/?zoom=13&amp;E=2630076&amp;N=1122327&amp;layers=ch.kantone.cadastralwebmap-farbe,ch.swisstopo.amtliches-strassenverzeichnis,ch.bfs.gebaeude_wohnungs_register,KML||https://tinyurl.com/yy7ya4g9/VS/6296_bdg_erw.kml</t>
  </si>
  <si>
    <t>2629984.000 1122536.000</t>
  </si>
  <si>
    <t>https://map.geo.admin.ch/?zoom=13&amp;E=2629984&amp;N=1122536&amp;layers=ch.kantone.cadastralwebmap-farbe,ch.swisstopo.amtliches-strassenverzeichnis,ch.bfs.gebaeude_wohnungs_register,KML||https://tinyurl.com/yy7ya4g9/VS/6296_bdg_erw.kml</t>
  </si>
  <si>
    <t>2629972.000 1122557.000</t>
  </si>
  <si>
    <t>https://map.geo.admin.ch/?zoom=13&amp;E=2629972&amp;N=1122557&amp;layers=ch.kantone.cadastralwebmap-farbe,ch.swisstopo.amtliches-strassenverzeichnis,ch.bfs.gebaeude_wohnungs_register,KML||https://tinyurl.com/yy7ya4g9/VS/6296_bdg_erw.kml</t>
  </si>
  <si>
    <t>2630148.000 1122613.000</t>
  </si>
  <si>
    <t>https://map.geo.admin.ch/?zoom=13&amp;E=2630148&amp;N=1122613&amp;layers=ch.kantone.cadastralwebmap-farbe,ch.swisstopo.amtliches-strassenverzeichnis,ch.bfs.gebaeude_wohnungs_register,KML||https://tinyurl.com/yy7ya4g9/VS/6296_bdg_erw.kml</t>
  </si>
  <si>
    <t>2630512.000 1120239.000</t>
  </si>
  <si>
    <t>https://map.geo.admin.ch/?zoom=13&amp;E=2630512&amp;N=1120239&amp;layers=ch.kantone.cadastralwebmap-farbe,ch.swisstopo.amtliches-strassenverzeichnis,ch.bfs.gebaeude_wohnungs_register,KML||https://tinyurl.com/yy7ya4g9/VS/6296_bdg_erw.kml</t>
  </si>
  <si>
    <t>2630800.000 1122260.000</t>
  </si>
  <si>
    <t>https://map.geo.admin.ch/?zoom=13&amp;E=2630800&amp;N=1122260&amp;layers=ch.kantone.cadastralwebmap-farbe,ch.swisstopo.amtliches-strassenverzeichnis,ch.bfs.gebaeude_wohnungs_register,KML||https://tinyurl.com/yy7ya4g9/VS/6296_bdg_erw.kml</t>
  </si>
  <si>
    <t>2630460.000 1122415.000</t>
  </si>
  <si>
    <t>https://map.geo.admin.ch/?zoom=13&amp;E=2630460&amp;N=1122415&amp;layers=ch.kantone.cadastralwebmap-farbe,ch.swisstopo.amtliches-strassenverzeichnis,ch.bfs.gebaeude_wohnungs_register,KML||https://tinyurl.com/yy7ya4g9/VS/6296_bdg_erw.kml</t>
  </si>
  <si>
    <t>2631735.000 1123295.000</t>
  </si>
  <si>
    <t>https://map.geo.admin.ch/?zoom=13&amp;E=2631735&amp;N=1123295&amp;layers=ch.kantone.cadastralwebmap-farbe,ch.swisstopo.amtliches-strassenverzeichnis,ch.bfs.gebaeude_wohnungs_register,KML||https://tinyurl.com/yy7ya4g9/VS/6296_bdg_erw.kml</t>
  </si>
  <si>
    <t>2626730.000 1092478.000</t>
  </si>
  <si>
    <t>https://map.geo.admin.ch/?zoom=13&amp;E=2626730&amp;N=1092478&amp;layers=ch.kantone.cadastralwebmap-farbe,ch.swisstopo.amtliches-strassenverzeichnis,ch.bfs.gebaeude_wohnungs_register,KML||https://tinyurl.com/yy7ya4g9/VS/6300_bdg_erw.kml</t>
  </si>
  <si>
    <t>2628906.000 1092870.000</t>
  </si>
  <si>
    <t>https://map.geo.admin.ch/?zoom=13&amp;E=2628906&amp;N=1092870&amp;layers=ch.kantone.cadastralwebmap-farbe,ch.swisstopo.amtliches-strassenverzeichnis,ch.bfs.gebaeude_wohnungs_register,KML||https://tinyurl.com/yy7ya4g9/VS/6300_bdg_erw.kml</t>
  </si>
  <si>
    <t>2625277.000 1092663.000</t>
  </si>
  <si>
    <t>https://map.geo.admin.ch/?zoom=13&amp;E=2625277&amp;N=1092663&amp;layers=ch.kantone.cadastralwebmap-farbe,ch.swisstopo.amtliches-strassenverzeichnis,ch.bfs.gebaeude_wohnungs_register,KML||https://tinyurl.com/yy7ya4g9/VS/6300_bdg_erw.kml</t>
  </si>
  <si>
    <t>2622234.000 1090340.000</t>
  </si>
  <si>
    <t>https://map.geo.admin.ch/?zoom=13&amp;E=2622234&amp;N=1090340&amp;layers=ch.kantone.cadastralwebmap-farbe,ch.swisstopo.amtliches-strassenverzeichnis,ch.bfs.gebaeude_wohnungs_register,KML||https://tinyurl.com/yy7ya4g9/VS/6300_bdg_erw.kml</t>
  </si>
  <si>
    <t>2626895.000 1096215.000</t>
  </si>
  <si>
    <t>https://map.geo.admin.ch/?zoom=13&amp;E=2626895&amp;N=1096215&amp;layers=ch.kantone.cadastralwebmap-farbe,ch.swisstopo.amtliches-strassenverzeichnis,ch.bfs.gebaeude_wohnungs_register,KML||https://tinyurl.com/yy7ya4g9/VS/6300_bdg_erw.kml</t>
  </si>
  <si>
    <t>2628832.000 1095755.000</t>
  </si>
  <si>
    <t>https://map.geo.admin.ch/?zoom=13&amp;E=2628832&amp;N=1095755&amp;layers=ch.kantone.cadastralwebmap-farbe,ch.swisstopo.amtliches-strassenverzeichnis,ch.bfs.gebaeude_wohnungs_register,KML||https://tinyurl.com/yy7ya4g9/VS/6300_bdg_erw.kml</t>
  </si>
  <si>
    <t>2627815.000 1096674.000</t>
  </si>
  <si>
    <t>https://map.geo.admin.ch/?zoom=13&amp;E=2627815&amp;N=1096674&amp;layers=ch.kantone.cadastralwebmap-farbe,ch.swisstopo.amtliches-strassenverzeichnis,ch.bfs.gebaeude_wohnungs_register,KML||https://tinyurl.com/yy7ya4g9/VS/6300_bdg_erw.kml</t>
  </si>
  <si>
    <t>2626619.236 1092475.593</t>
  </si>
  <si>
    <t>https://map.geo.admin.ch/?zoom=13&amp;E=2626619.236&amp;N=1092475.593&amp;layers=ch.kantone.cadastralwebmap-farbe,ch.swisstopo.amtliches-strassenverzeichnis,ch.bfs.gebaeude_wohnungs_register,KML||https://tinyurl.com/yy7ya4g9/VS/6300_bdg_erw.kml</t>
  </si>
  <si>
    <t>2624363.000 1093568.000</t>
  </si>
  <si>
    <t>https://map.geo.admin.ch/?zoom=13&amp;E=2624363&amp;N=1093568&amp;layers=ch.kantone.cadastralwebmap-farbe,ch.swisstopo.amtliches-strassenverzeichnis,ch.bfs.gebaeude_wohnungs_register,KML||https://tinyurl.com/yy7ya4g9/VS/6300_bdg_erw.kml</t>
  </si>
  <si>
    <t>2621869.000 1097650.000</t>
  </si>
  <si>
    <t>https://map.geo.admin.ch/?zoom=13&amp;E=2621869&amp;N=1097650&amp;layers=ch.kantone.cadastralwebmap-farbe,ch.swisstopo.amtliches-strassenverzeichnis,ch.bfs.gebaeude_wohnungs_register,KML||https://tinyurl.com/yy7ya4g9/VS/6300_bdg_erw.kml</t>
  </si>
  <si>
    <t>2625697.692 1095799.138</t>
  </si>
  <si>
    <t>https://map.geo.admin.ch/?zoom=13&amp;E=2625697.692&amp;N=1095799.138&amp;layers=ch.kantone.cadastralwebmap-farbe,ch.swisstopo.amtliches-strassenverzeichnis,ch.bfs.gebaeude_wohnungs_register,KML||https://tinyurl.com/yy7ya4g9/VS/6300_bdg_erw.kml</t>
  </si>
  <si>
    <t>2626420.000 1094988.000</t>
  </si>
  <si>
    <t>https://map.geo.admin.ch/?zoom=13&amp;E=2626420&amp;N=1094988&amp;layers=ch.kantone.cadastralwebmap-farbe,ch.swisstopo.amtliches-strassenverzeichnis,ch.bfs.gebaeude_wohnungs_register,KML||https://tinyurl.com/yy7ya4g9/VS/6300_bdg_erw.kml</t>
  </si>
  <si>
    <t>2625658.000 1096232.000</t>
  </si>
  <si>
    <t>https://map.geo.admin.ch/?zoom=13&amp;E=2625658&amp;N=1096232&amp;layers=ch.kantone.cadastralwebmap-farbe,ch.swisstopo.amtliches-strassenverzeichnis,ch.bfs.gebaeude_wohnungs_register,KML||https://tinyurl.com/yy7ya4g9/VS/6300_bdg_erw.kml</t>
  </si>
  <si>
    <t>2614754.000 1094511.000</t>
  </si>
  <si>
    <t>https://map.geo.admin.ch/?zoom=13&amp;E=2614754&amp;N=1094511&amp;layers=ch.kantone.cadastralwebmap-farbe,ch.swisstopo.amtliches-strassenverzeichnis,ch.bfs.gebaeude_wohnungs_register,KML||https://tinyurl.com/yy7ya4g9/VS/6300_bdg_erw.kml</t>
  </si>
  <si>
    <t>2623650.000 1095950.000</t>
  </si>
  <si>
    <t>https://map.geo.admin.ch/?zoom=13&amp;E=2623650&amp;N=1095950&amp;layers=ch.kantone.cadastralwebmap-farbe,ch.swisstopo.amtliches-strassenverzeichnis,ch.bfs.gebaeude_wohnungs_register,KML||https://tinyurl.com/yy7ya4g9/VS/6300_bdg_erw.kml</t>
  </si>
  <si>
    <t>2621505.000 1097814.000</t>
  </si>
  <si>
    <t>https://map.geo.admin.ch/?zoom=13&amp;E=2621505&amp;N=1097814&amp;layers=ch.kantone.cadastralwebmap-farbe,ch.swisstopo.amtliches-strassenverzeichnis,ch.bfs.gebaeude_wohnungs_register,KML||https://tinyurl.com/yy7ya4g9/VS/6300_bdg_erw.kml</t>
  </si>
  <si>
    <t>2621042.000 1093312.000</t>
  </si>
  <si>
    <t>https://map.geo.admin.ch/?zoom=13&amp;E=2621042&amp;N=1093312&amp;layers=ch.kantone.cadastralwebmap-farbe,ch.swisstopo.amtliches-strassenverzeichnis,ch.bfs.gebaeude_wohnungs_register,KML||https://tinyurl.com/yy7ya4g9/VS/6300_bdg_erw.kml</t>
  </si>
  <si>
    <t>2621971.000 1091143.000</t>
  </si>
  <si>
    <t>https://map.geo.admin.ch/?zoom=13&amp;E=2621971&amp;N=1091143&amp;layers=ch.kantone.cadastralwebmap-farbe,ch.swisstopo.amtliches-strassenverzeichnis,ch.bfs.gebaeude_wohnungs_register,KML||https://tinyurl.com/yy7ya4g9/VS/6300_bdg_erw.kml</t>
  </si>
  <si>
    <t>2620861.092 1087059.754</t>
  </si>
  <si>
    <t>https://map.geo.admin.ch/?zoom=13&amp;E=2620861.092&amp;N=1087059.754&amp;layers=ch.kantone.cadastralwebmap-farbe,ch.swisstopo.amtliches-strassenverzeichnis,ch.bfs.gebaeude_wohnungs_register,KML||https://tinyurl.com/yy7ya4g9/VS/6300_bdg_erw.kml</t>
  </si>
  <si>
    <t>2622783.000 1095032.000</t>
  </si>
  <si>
    <t>https://map.geo.admin.ch/?zoom=13&amp;E=2622783&amp;N=1095032&amp;layers=ch.kantone.cadastralwebmap-farbe,ch.swisstopo.amtliches-strassenverzeichnis,ch.bfs.gebaeude_wohnungs_register,KML||https://tinyurl.com/yy7ya4g9/VS/6300_bdg_erw.kml</t>
  </si>
  <si>
    <t>2622645.190 1094918.686</t>
  </si>
  <si>
    <t>https://map.geo.admin.ch/?zoom=13&amp;E=2622645.19&amp;N=1094918.686&amp;layers=ch.kantone.cadastralwebmap-farbe,ch.swisstopo.amtliches-strassenverzeichnis,ch.bfs.gebaeude_wohnungs_register,KML||https://tinyurl.com/yy7ya4g9/VS/6300_bdg_erw.kml</t>
  </si>
  <si>
    <t>2624379.000 1096895.000</t>
  </si>
  <si>
    <t>https://map.geo.admin.ch/?zoom=13&amp;E=2624379&amp;N=1096895&amp;layers=ch.kantone.cadastralwebmap-farbe,ch.swisstopo.amtliches-strassenverzeichnis,ch.bfs.gebaeude_wohnungs_register,KML||https://tinyurl.com/yy7ya4g9/VS/6300_bdg_erw.kml</t>
  </si>
  <si>
    <t>2624415.000 1097520.000</t>
  </si>
  <si>
    <t>https://map.geo.admin.ch/?zoom=13&amp;E=2624415&amp;N=1097520&amp;layers=ch.kantone.cadastralwebmap-farbe,ch.swisstopo.amtliches-strassenverzeichnis,ch.bfs.gebaeude_wohnungs_register,KML||https://tinyurl.com/yy7ya4g9/VS/6300_bdg_erw.kml</t>
  </si>
  <si>
    <t>2622739.000 1094786.000</t>
  </si>
  <si>
    <t>https://map.geo.admin.ch/?zoom=13&amp;E=2622739&amp;N=1094786&amp;layers=ch.kantone.cadastralwebmap-farbe,ch.swisstopo.amtliches-strassenverzeichnis,ch.bfs.gebaeude_wohnungs_register,KML||https://tinyurl.com/yy7ya4g9/VS/6300_bdg_erw.kml</t>
  </si>
  <si>
    <t>2623849.246 1095769.681</t>
  </si>
  <si>
    <t>https://map.geo.admin.ch/?zoom=13&amp;E=2623849.246&amp;N=1095769.681&amp;layers=ch.kantone.cadastralwebmap-farbe,ch.swisstopo.amtliches-strassenverzeichnis,ch.bfs.gebaeude_wohnungs_register,KML||https://tinyurl.com/yy7ya4g9/VS/6300_bdg_erw.kml</t>
  </si>
  <si>
    <t>2624035.000 1095590.000</t>
  </si>
  <si>
    <t>https://map.geo.admin.ch/?zoom=13&amp;E=2624035&amp;N=1095590&amp;layers=ch.kantone.cadastralwebmap-farbe,ch.swisstopo.amtliches-strassenverzeichnis,ch.bfs.gebaeude_wohnungs_register,KML||https://tinyurl.com/yy7ya4g9/VS/6300_bdg_erw.kml</t>
  </si>
  <si>
    <t>2623540.000 1095780.000</t>
  </si>
  <si>
    <t>https://map.geo.admin.ch/?zoom=13&amp;E=2623540&amp;N=1095780&amp;layers=ch.kantone.cadastralwebmap-farbe,ch.swisstopo.amtliches-strassenverzeichnis,ch.bfs.gebaeude_wohnungs_register,KML||https://tinyurl.com/yy7ya4g9/VS/6300_bdg_erw.kml</t>
  </si>
  <si>
    <t>2624050.000 1095750.000</t>
  </si>
  <si>
    <t>https://map.geo.admin.ch/?zoom=13&amp;E=2624050&amp;N=1095750&amp;layers=ch.kantone.cadastralwebmap-farbe,ch.swisstopo.amtliches-strassenverzeichnis,ch.bfs.gebaeude_wohnungs_register,KML||https://tinyurl.com/yy7ya4g9/VS/6300_bdg_erw.kml</t>
  </si>
  <si>
    <t>2624640.000 1096989.000</t>
  </si>
  <si>
    <t>https://map.geo.admin.ch/?zoom=13&amp;E=2624640&amp;N=1096989&amp;layers=ch.kantone.cadastralwebmap-farbe,ch.swisstopo.amtliches-strassenverzeichnis,ch.bfs.gebaeude_wohnungs_register,KML||https://tinyurl.com/yy7ya4g9/VS/6300_bdg_erw.kml</t>
  </si>
  <si>
    <t>2622590.000 1094510.000</t>
  </si>
  <si>
    <t>https://map.geo.admin.ch/?zoom=13&amp;E=2622590&amp;N=1094510&amp;layers=ch.kantone.cadastralwebmap-farbe,ch.swisstopo.amtliches-strassenverzeichnis,ch.bfs.gebaeude_wohnungs_register,KML||https://tinyurl.com/yy7ya4g9/VS/6300_bdg_erw.kml</t>
  </si>
  <si>
    <t>2622670.000 1094450.000</t>
  </si>
  <si>
    <t>https://map.geo.admin.ch/?zoom=13&amp;E=2622670&amp;N=1094450&amp;layers=ch.kantone.cadastralwebmap-farbe,ch.swisstopo.amtliches-strassenverzeichnis,ch.bfs.gebaeude_wohnungs_register,KML||https://tinyurl.com/yy7ya4g9/VS/6300_bdg_erw.kml</t>
  </si>
  <si>
    <t>2622544.104 1087358.721</t>
  </si>
  <si>
    <t>https://map.geo.admin.ch/?zoom=13&amp;E=2622544.104&amp;N=1087358.721&amp;layers=ch.kantone.cadastralwebmap-farbe,ch.swisstopo.amtliches-strassenverzeichnis,ch.bfs.gebaeude_wohnungs_register,KML||https://tinyurl.com/yy7ya4g9/VS/6300_bdg_erw.kml</t>
  </si>
  <si>
    <t>2623511.270 1096179.663</t>
  </si>
  <si>
    <t>https://map.geo.admin.ch/?zoom=13&amp;E=2623511.27&amp;N=1096179.663&amp;layers=ch.kantone.cadastralwebmap-farbe,ch.swisstopo.amtliches-strassenverzeichnis,ch.bfs.gebaeude_wohnungs_register,KML||https://tinyurl.com/yy7ya4g9/VS/6300_bdg_erw.kml</t>
  </si>
  <si>
    <t>2626248.000 1095797.000</t>
  </si>
  <si>
    <t>https://map.geo.admin.ch/?zoom=13&amp;E=2626248&amp;N=1095797&amp;layers=ch.kantone.cadastralwebmap-farbe,ch.swisstopo.amtliches-strassenverzeichnis,ch.bfs.gebaeude_wohnungs_register,KML||https://tinyurl.com/yy7ya4g9/VS/6300_bdg_erw.kml</t>
  </si>
  <si>
    <t>2622559.000 1087553.000</t>
  </si>
  <si>
    <t>https://map.geo.admin.ch/?zoom=13&amp;E=2622559&amp;N=1087553&amp;layers=ch.kantone.cadastralwebmap-farbe,ch.swisstopo.amtliches-strassenverzeichnis,ch.bfs.gebaeude_wohnungs_register,KML||https://tinyurl.com/yy7ya4g9/VS/6300_bdg_erw.kml</t>
  </si>
  <si>
    <t>2624391.000 1096754.000</t>
  </si>
  <si>
    <t>https://map.geo.admin.ch/?zoom=13&amp;E=2624391&amp;N=1096754&amp;layers=ch.kantone.cadastralwebmap-farbe,ch.swisstopo.amtliches-strassenverzeichnis,ch.bfs.gebaeude_wohnungs_register,KML||https://tinyurl.com/yy7ya4g9/VS/6300_bdg_erw.kml</t>
  </si>
  <si>
    <t>2623570.000 1095535.000</t>
  </si>
  <si>
    <t>https://map.geo.admin.ch/?zoom=13&amp;E=2623570&amp;N=1095535&amp;layers=ch.kantone.cadastralwebmap-farbe,ch.swisstopo.amtliches-strassenverzeichnis,ch.bfs.gebaeude_wohnungs_register,KML||https://tinyurl.com/yy7ya4g9/VS/6300_bdg_erw.kml</t>
  </si>
  <si>
    <t>2623590.000 1095505.000</t>
  </si>
  <si>
    <t>https://map.geo.admin.ch/?zoom=13&amp;E=2623590&amp;N=1095505&amp;layers=ch.kantone.cadastralwebmap-farbe,ch.swisstopo.amtliches-strassenverzeichnis,ch.bfs.gebaeude_wohnungs_register,KML||https://tinyurl.com/yy7ya4g9/VS/6300_bdg_erw.kml</t>
  </si>
  <si>
    <t>2624321.000 1096505.000</t>
  </si>
  <si>
    <t>https://map.geo.admin.ch/?zoom=13&amp;E=2624321&amp;N=1096505&amp;layers=ch.kantone.cadastralwebmap-farbe,ch.swisstopo.amtliches-strassenverzeichnis,ch.bfs.gebaeude_wohnungs_register,KML||https://tinyurl.com/yy7ya4g9/VS/6300_bdg_erw.kml</t>
  </si>
  <si>
    <t>2624369.223 1096875.661</t>
  </si>
  <si>
    <t>https://map.geo.admin.ch/?zoom=13&amp;E=2624369.223&amp;N=1096875.661&amp;layers=ch.kantone.cadastralwebmap-farbe,ch.swisstopo.amtliches-strassenverzeichnis,ch.bfs.gebaeude_wohnungs_register,KML||https://tinyurl.com/yy7ya4g9/VS/6300_bdg_erw.kml</t>
  </si>
  <si>
    <t>2624581.000 1097125.000</t>
  </si>
  <si>
    <t>https://map.geo.admin.ch/?zoom=13&amp;E=2624581&amp;N=1097125&amp;layers=ch.kantone.cadastralwebmap-farbe,ch.swisstopo.amtliches-strassenverzeichnis,ch.bfs.gebaeude_wohnungs_register,KML||https://tinyurl.com/yy7ya4g9/VS/6300_bdg_erw.kml</t>
  </si>
  <si>
    <t>2624111.000 1096996.000</t>
  </si>
  <si>
    <t>https://map.geo.admin.ch/?zoom=13&amp;E=2624111&amp;N=1096996&amp;layers=ch.kantone.cadastralwebmap-farbe,ch.swisstopo.amtliches-strassenverzeichnis,ch.bfs.gebaeude_wohnungs_register,KML||https://tinyurl.com/yy7ya4g9/VS/6300_bdg_erw.kml</t>
  </si>
  <si>
    <t>2622761.000 1095004.000</t>
  </si>
  <si>
    <t>https://map.geo.admin.ch/?zoom=13&amp;E=2622761&amp;N=1095004&amp;layers=ch.kantone.cadastralwebmap-farbe,ch.swisstopo.amtliches-strassenverzeichnis,ch.bfs.gebaeude_wohnungs_register,KML||https://tinyurl.com/yy7ya4g9/VS/6300_bdg_erw.kml</t>
  </si>
  <si>
    <t>2619262.000 1094780.000</t>
  </si>
  <si>
    <t>https://map.geo.admin.ch/?zoom=13&amp;E=2619262&amp;N=1094780&amp;layers=ch.kantone.cadastralwebmap-farbe,ch.swisstopo.amtliches-strassenverzeichnis,ch.bfs.gebaeude_wohnungs_register,KML||https://tinyurl.com/yy7ya4g9/VS/6300_bdg_erw.kml</t>
  </si>
  <si>
    <t>2622828.000 1094153.000</t>
  </si>
  <si>
    <t>https://map.geo.admin.ch/?zoom=13&amp;E=2622828&amp;N=1094153&amp;layers=ch.kantone.cadastralwebmap-farbe,ch.swisstopo.amtliches-strassenverzeichnis,ch.bfs.gebaeude_wohnungs_register,KML||https://tinyurl.com/yy7ya4g9/VS/6300_bdg_erw.kml</t>
  </si>
  <si>
    <t>2623555.000 1096182.000</t>
  </si>
  <si>
    <t>https://map.geo.admin.ch/?zoom=13&amp;E=2623555&amp;N=1096182&amp;layers=ch.kantone.cadastralwebmap-farbe,ch.swisstopo.amtliches-strassenverzeichnis,ch.bfs.gebaeude_wohnungs_register,KML||https://tinyurl.com/yy7ya4g9/VS/6300_bdg_erw.kml</t>
  </si>
  <si>
    <t>2623969.000 1096776.000</t>
  </si>
  <si>
    <t>https://map.geo.admin.ch/?zoom=13&amp;E=2623969&amp;N=1096776&amp;layers=ch.kantone.cadastralwebmap-farbe,ch.swisstopo.amtliches-strassenverzeichnis,ch.bfs.gebaeude_wohnungs_register,KML||https://tinyurl.com/yy7ya4g9/VS/6300_bdg_erw.kml</t>
  </si>
  <si>
    <t>2627025.000 1095334.000</t>
  </si>
  <si>
    <t>https://map.geo.admin.ch/?zoom=13&amp;E=2627025&amp;N=1095334&amp;layers=ch.kantone.cadastralwebmap-farbe,ch.swisstopo.amtliches-strassenverzeichnis,ch.bfs.gebaeude_wohnungs_register,KML||https://tinyurl.com/yy7ya4g9/VS/6300_bdg_erw.kml</t>
  </si>
  <si>
    <t>2623335.000 1095622.000</t>
  </si>
  <si>
    <t>https://map.geo.admin.ch/?zoom=13&amp;E=2623335&amp;N=1095622&amp;layers=ch.kantone.cadastralwebmap-farbe,ch.swisstopo.amtliches-strassenverzeichnis,ch.bfs.gebaeude_wohnungs_register,KML||https://tinyurl.com/yy7ya4g9/VS/6300_bdg_erw.kml</t>
  </si>
  <si>
    <t>2626690.000 1092508.000</t>
  </si>
  <si>
    <t>https://map.geo.admin.ch/?zoom=13&amp;E=2626690&amp;N=1092508&amp;layers=ch.kantone.cadastralwebmap-farbe,ch.swisstopo.amtliches-strassenverzeichnis,ch.bfs.gebaeude_wohnungs_register,KML||https://tinyurl.com/yy7ya4g9/VS/6300_bdg_erw.kml</t>
  </si>
  <si>
    <t>2623757.000 1096221.000</t>
  </si>
  <si>
    <t>https://map.geo.admin.ch/?zoom=13&amp;E=2623757&amp;N=1096221&amp;layers=ch.kantone.cadastralwebmap-farbe,ch.swisstopo.amtliches-strassenverzeichnis,ch.bfs.gebaeude_wohnungs_register,KML||https://tinyurl.com/yy7ya4g9/VS/6300_bdg_erw.kml</t>
  </si>
  <si>
    <t>2623979.000 1096695.000</t>
  </si>
  <si>
    <t>https://map.geo.admin.ch/?zoom=13&amp;E=2623979&amp;N=1096695&amp;layers=ch.kantone.cadastralwebmap-farbe,ch.swisstopo.amtliches-strassenverzeichnis,ch.bfs.gebaeude_wohnungs_register,KML||https://tinyurl.com/yy7ya4g9/VS/6300_bdg_erw.kml</t>
  </si>
  <si>
    <t>2623960.000 1095647.000</t>
  </si>
  <si>
    <t>https://map.geo.admin.ch/?zoom=13&amp;E=2623960&amp;N=1095647&amp;layers=ch.kantone.cadastralwebmap-farbe,ch.swisstopo.amtliches-strassenverzeichnis,ch.bfs.gebaeude_wohnungs_register,KML||https://tinyurl.com/yy7ya4g9/VS/6300_bdg_erw.kml</t>
  </si>
  <si>
    <t>2621915.000 1091148.000</t>
  </si>
  <si>
    <t>https://map.geo.admin.ch/?zoom=13&amp;E=2621915&amp;N=1091148&amp;layers=ch.kantone.cadastralwebmap-farbe,ch.swisstopo.amtliches-strassenverzeichnis,ch.bfs.gebaeude_wohnungs_register,KML||https://tinyurl.com/yy7ya4g9/VS/6300_bdg_erw.kml</t>
  </si>
  <si>
    <t>2627008.000 1096332.000</t>
  </si>
  <si>
    <t>https://map.geo.admin.ch/?zoom=13&amp;E=2627008&amp;N=1096332&amp;layers=ch.kantone.cadastralwebmap-farbe,ch.swisstopo.amtliches-strassenverzeichnis,ch.bfs.gebaeude_wohnungs_register,KML||https://tinyurl.com/yy7ya4g9/VS/6300_bdg_erw.kml</t>
  </si>
  <si>
    <t>2623560.000 1095505.000</t>
  </si>
  <si>
    <t>https://map.geo.admin.ch/?zoom=13&amp;E=2623560&amp;N=1095505&amp;layers=ch.kantone.cadastralwebmap-farbe,ch.swisstopo.amtliches-strassenverzeichnis,ch.bfs.gebaeude_wohnungs_register,KML||https://tinyurl.com/yy7ya4g9/VS/6300_bdg_erw.kml</t>
  </si>
  <si>
    <t>2623745.000 1095730.000</t>
  </si>
  <si>
    <t>https://map.geo.admin.ch/?zoom=13&amp;E=2623745&amp;N=1095730&amp;layers=ch.kantone.cadastralwebmap-farbe,ch.swisstopo.amtliches-strassenverzeichnis,ch.bfs.gebaeude_wohnungs_register,KML||https://tinyurl.com/yy7ya4g9/VS/6300_bdg_erw.kml</t>
  </si>
  <si>
    <t>2623715.000 1096790.000</t>
  </si>
  <si>
    <t>https://map.geo.admin.ch/?zoom=13&amp;E=2623715&amp;N=1096790&amp;layers=ch.kantone.cadastralwebmap-farbe,ch.swisstopo.amtliches-strassenverzeichnis,ch.bfs.gebaeude_wohnungs_register,KML||https://tinyurl.com/yy7ya4g9/VS/6300_bdg_erw.kml</t>
  </si>
  <si>
    <t>2624035.000 1096780.000</t>
  </si>
  <si>
    <t>https://map.geo.admin.ch/?zoom=13&amp;E=2624035&amp;N=1096780&amp;layers=ch.kantone.cadastralwebmap-farbe,ch.swisstopo.amtliches-strassenverzeichnis,ch.bfs.gebaeude_wohnungs_register,KML||https://tinyurl.com/yy7ya4g9/VS/6300_bdg_erw.kml</t>
  </si>
  <si>
    <t>2625758.000 1096132.000</t>
  </si>
  <si>
    <t>https://map.geo.admin.ch/?zoom=13&amp;E=2625758&amp;N=1096132&amp;layers=ch.kantone.cadastralwebmap-farbe,ch.swisstopo.amtliches-strassenverzeichnis,ch.bfs.gebaeude_wohnungs_register,KML||https://tinyurl.com/yy7ya4g9/VS/6300_bdg_erw.kml</t>
  </si>
  <si>
    <t>2625755.000 1096085.000</t>
  </si>
  <si>
    <t>https://map.geo.admin.ch/?zoom=13&amp;E=2625755&amp;N=1096085&amp;layers=ch.kantone.cadastralwebmap-farbe,ch.swisstopo.amtliches-strassenverzeichnis,ch.bfs.gebaeude_wohnungs_register,KML||https://tinyurl.com/yy7ya4g9/VS/6300_bdg_erw.kml</t>
  </si>
  <si>
    <t>2625860.000 1096085.000</t>
  </si>
  <si>
    <t>https://map.geo.admin.ch/?zoom=13&amp;E=2625860&amp;N=1096085&amp;layers=ch.kantone.cadastralwebmap-farbe,ch.swisstopo.amtliches-strassenverzeichnis,ch.bfs.gebaeude_wohnungs_register,KML||https://tinyurl.com/yy7ya4g9/VS/6300_bdg_erw.kml</t>
  </si>
  <si>
    <t>2625765.000 1096132.000</t>
  </si>
  <si>
    <t>https://map.geo.admin.ch/?zoom=13&amp;E=2625765&amp;N=1096132&amp;layers=ch.kantone.cadastralwebmap-farbe,ch.swisstopo.amtliches-strassenverzeichnis,ch.bfs.gebaeude_wohnungs_register,KML||https://tinyurl.com/yy7ya4g9/VS/6300_bdg_erw.kml</t>
  </si>
  <si>
    <t>2625875.000 1098280.000</t>
  </si>
  <si>
    <t>https://map.geo.admin.ch/?zoom=13&amp;E=2625875&amp;N=1098280&amp;layers=ch.kantone.cadastralwebmap-farbe,ch.swisstopo.amtliches-strassenverzeichnis,ch.bfs.gebaeude_wohnungs_register,KML||https://tinyurl.com/yy7ya4g9/VS/6300_bdg_erw.kml</t>
  </si>
  <si>
    <t>2627865.000 1096640.000</t>
  </si>
  <si>
    <t>https://map.geo.admin.ch/?zoom=13&amp;E=2627865&amp;N=1096640&amp;layers=ch.kantone.cadastralwebmap-farbe,ch.swisstopo.amtliches-strassenverzeichnis,ch.bfs.gebaeude_wohnungs_register,KML||https://tinyurl.com/yy7ya4g9/VS/6300_bdg_erw.kml</t>
  </si>
  <si>
    <t>2621945.000 1091005.000</t>
  </si>
  <si>
    <t>https://map.geo.admin.ch/?zoom=13&amp;E=2621945&amp;N=1091005&amp;layers=ch.kantone.cadastralwebmap-farbe,ch.swisstopo.amtliches-strassenverzeichnis,ch.bfs.gebaeude_wohnungs_register,KML||https://tinyurl.com/yy7ya4g9/VS/6300_bdg_erw.kml</t>
  </si>
  <si>
    <t>2622015.000 1090965.000</t>
  </si>
  <si>
    <t>https://map.geo.admin.ch/?zoom=13&amp;E=2622015&amp;N=1090965&amp;layers=ch.kantone.cadastralwebmap-farbe,ch.swisstopo.amtliches-strassenverzeichnis,ch.bfs.gebaeude_wohnungs_register,KML||https://tinyurl.com/yy7ya4g9/VS/6300_bdg_erw.kml</t>
  </si>
  <si>
    <t>2623372.000 1095577.000</t>
  </si>
  <si>
    <t>https://map.geo.admin.ch/?zoom=13&amp;E=2623372&amp;N=1095577&amp;layers=ch.kantone.cadastralwebmap-farbe,ch.swisstopo.amtliches-strassenverzeichnis,ch.bfs.gebaeude_wohnungs_register,KML||https://tinyurl.com/yy7ya4g9/VS/6300_bdg_erw.kml</t>
  </si>
  <si>
    <t>2627180.000 1098355.000</t>
  </si>
  <si>
    <t>https://map.geo.admin.ch/?zoom=13&amp;E=2627180&amp;N=1098355&amp;layers=ch.kantone.cadastralwebmap-farbe,ch.swisstopo.amtliches-strassenverzeichnis,ch.bfs.gebaeude_wohnungs_register,KML||https://tinyurl.com/yy7ya4g9/VS/6300_bdg_erw.kml</t>
  </si>
  <si>
    <t>2622713.000 1094095.000</t>
  </si>
  <si>
    <t>https://map.geo.admin.ch/?zoom=13&amp;E=2622713&amp;N=1094095&amp;layers=ch.kantone.cadastralwebmap-farbe,ch.swisstopo.amtliches-strassenverzeichnis,ch.bfs.gebaeude_wohnungs_register,KML||https://tinyurl.com/yy7ya4g9/VS/6300_bdg_erw.kml</t>
  </si>
  <si>
    <t>2624020.000 1096760.000</t>
  </si>
  <si>
    <t>https://map.geo.admin.ch/?zoom=13&amp;E=2624020&amp;N=1096760&amp;layers=ch.kantone.cadastralwebmap-farbe,ch.swisstopo.amtliches-strassenverzeichnis,ch.bfs.gebaeude_wohnungs_register,KML||https://tinyurl.com/yy7ya4g9/VS/6300_bdg_erw.kml</t>
  </si>
  <si>
    <t>2623896.000 1096600.000</t>
  </si>
  <si>
    <t>https://map.geo.admin.ch/?zoom=13&amp;E=2623896&amp;N=1096600&amp;layers=ch.kantone.cadastralwebmap-farbe,ch.swisstopo.amtliches-strassenverzeichnis,ch.bfs.gebaeude_wohnungs_register,KML||https://tinyurl.com/yy7ya4g9/VS/6300_bdg_erw.kml</t>
  </si>
  <si>
    <t>2624040.000 1095975.000</t>
  </si>
  <si>
    <t>https://map.geo.admin.ch/?zoom=13&amp;E=2624040&amp;N=1095975&amp;layers=ch.kantone.cadastralwebmap-farbe,ch.swisstopo.amtliches-strassenverzeichnis,ch.bfs.gebaeude_wohnungs_register,KML||https://tinyurl.com/yy7ya4g9/VS/6300_bdg_erw.kml</t>
  </si>
  <si>
    <t>2623778.000 1096533.000</t>
  </si>
  <si>
    <t>https://map.geo.admin.ch/?zoom=13&amp;E=2623778&amp;N=1096533&amp;layers=ch.kantone.cadastralwebmap-farbe,ch.swisstopo.amtliches-strassenverzeichnis,ch.bfs.gebaeude_wohnungs_register,KML||https://tinyurl.com/yy7ya4g9/VS/6300_bdg_erw.kml</t>
  </si>
  <si>
    <t>2625158.000 1093062.000</t>
  </si>
  <si>
    <t>https://map.geo.admin.ch/?zoom=13&amp;E=2625158&amp;N=1093062&amp;layers=ch.kantone.cadastralwebmap-farbe,ch.swisstopo.amtliches-strassenverzeichnis,ch.bfs.gebaeude_wohnungs_register,KML||https://tinyurl.com/yy7ya4g9/VS/6300_bdg_erw.kml</t>
  </si>
  <si>
    <t>2626981.000 1096201.000</t>
  </si>
  <si>
    <t>https://map.geo.admin.ch/?zoom=13&amp;E=2626981&amp;N=1096201&amp;layers=ch.kantone.cadastralwebmap-farbe,ch.swisstopo.amtliches-strassenverzeichnis,ch.bfs.gebaeude_wohnungs_register,KML||https://tinyurl.com/yy7ya4g9/VS/6300_bdg_erw.kml</t>
  </si>
  <si>
    <t>2621216.000 1092956.000</t>
  </si>
  <si>
    <t>https://map.geo.admin.ch/?zoom=13&amp;E=2621216&amp;N=1092956&amp;layers=ch.kantone.cadastralwebmap-farbe,ch.swisstopo.amtliches-strassenverzeichnis,ch.bfs.gebaeude_wohnungs_register,KML||https://tinyurl.com/yy7ya4g9/VS/6300_bdg_erw.kml</t>
  </si>
  <si>
    <t>2623749.000 1095906.000</t>
  </si>
  <si>
    <t>https://map.geo.admin.ch/?zoom=13&amp;E=2623749&amp;N=1095906&amp;layers=ch.kantone.cadastralwebmap-farbe,ch.swisstopo.amtliches-strassenverzeichnis,ch.bfs.gebaeude_wohnungs_register,KML||https://tinyurl.com/yy7ya4g9/VS/6300_bdg_erw.kml</t>
  </si>
  <si>
    <t>2624130.000 1096981.000</t>
  </si>
  <si>
    <t>https://map.geo.admin.ch/?zoom=13&amp;E=2624130&amp;N=1096981&amp;layers=ch.kantone.cadastralwebmap-farbe,ch.swisstopo.amtliches-strassenverzeichnis,ch.bfs.gebaeude_wohnungs_register,KML||https://tinyurl.com/yy7ya4g9/VS/6300_bdg_erw.kml</t>
  </si>
  <si>
    <t>2624190.000 1096362.000</t>
  </si>
  <si>
    <t>https://map.geo.admin.ch/?zoom=13&amp;E=2624190&amp;N=1096362&amp;layers=ch.kantone.cadastralwebmap-farbe,ch.swisstopo.amtliches-strassenverzeichnis,ch.bfs.gebaeude_wohnungs_register,KML||https://tinyurl.com/yy7ya4g9/VS/6300_bdg_erw.kml</t>
  </si>
  <si>
    <t>2623677.000 1095687.000</t>
  </si>
  <si>
    <t>https://map.geo.admin.ch/?zoom=13&amp;E=2623677&amp;N=1095687&amp;layers=ch.kantone.cadastralwebmap-farbe,ch.swisstopo.amtliches-strassenverzeichnis,ch.bfs.gebaeude_wohnungs_register,KML||https://tinyurl.com/yy7ya4g9/VS/6300_bdg_erw.kml</t>
  </si>
  <si>
    <t>2623647.000 1095990.000</t>
  </si>
  <si>
    <t>https://map.geo.admin.ch/?zoom=13&amp;E=2623647&amp;N=1095990&amp;layers=ch.kantone.cadastralwebmap-farbe,ch.swisstopo.amtliches-strassenverzeichnis,ch.bfs.gebaeude_wohnungs_register,KML||https://tinyurl.com/yy7ya4g9/VS/6300_bdg_erw.kml</t>
  </si>
  <si>
    <t>2624338.000 1096621.000</t>
  </si>
  <si>
    <t>https://map.geo.admin.ch/?zoom=13&amp;E=2624338&amp;N=1096621&amp;layers=ch.kantone.cadastralwebmap-farbe,ch.swisstopo.amtliches-strassenverzeichnis,ch.bfs.gebaeude_wohnungs_register,KML||https://tinyurl.com/yy7ya4g9/VS/6300_bdg_erw.kml</t>
  </si>
  <si>
    <t>2622648.750 1094412.708</t>
  </si>
  <si>
    <t>https://map.geo.admin.ch/?zoom=13&amp;E=2622648.75&amp;N=1094412.708&amp;layers=ch.kantone.cadastralwebmap-farbe,ch.swisstopo.amtliches-strassenverzeichnis,ch.bfs.gebaeude_wohnungs_register,KML||https://tinyurl.com/yy7ya4g9/VS/6300_bdg_erw.kml</t>
  </si>
  <si>
    <t>2623510.000 1095925.000</t>
  </si>
  <si>
    <t>https://map.geo.admin.ch/?zoom=13&amp;E=2623510&amp;N=1095925&amp;layers=ch.kantone.cadastralwebmap-farbe,ch.swisstopo.amtliches-strassenverzeichnis,ch.bfs.gebaeude_wohnungs_register,KML||https://tinyurl.com/yy7ya4g9/VS/6300_bdg_erw.kml</t>
  </si>
  <si>
    <t>31: Aucun bâtiment dans la MO pour l'EGID 891544</t>
  </si>
  <si>
    <t>31: Aucun bâtiment dans la MO pour l'EGID 190773589</t>
  </si>
  <si>
    <t>31: Aucun bâtiment dans la MO pour l'EGID 190910330</t>
  </si>
  <si>
    <t>31: Aucun bâtiment dans la MO pour l'EGID 191009910</t>
  </si>
  <si>
    <t>31: Aucun bâtiment dans la MO pour l'EGID 191708574</t>
  </si>
  <si>
    <t>31: Aucun bâtiment dans la MO pour l'EGID 191951282</t>
  </si>
  <si>
    <t>31: Aucun bâtiment dans la MO pour l'EGID 893961</t>
  </si>
  <si>
    <t>31: Aucun bâtiment dans la MO pour l'EGID 893962</t>
  </si>
  <si>
    <t>31: Aucun bâtiment dans la MO pour l'EGID 893963</t>
  </si>
  <si>
    <t>31: Aucun bâtiment dans la MO pour l'EGID 893964</t>
  </si>
  <si>
    <t>31: Aucun bâtiment dans la MO pour l'EGID 191805594</t>
  </si>
  <si>
    <t>31: Aucun bâtiment dans la MO pour l'EGID 191805596</t>
  </si>
  <si>
    <t>31: Aucun bâtiment dans la MO pour l'EGID 191805614</t>
  </si>
  <si>
    <t>31: Aucun bâtiment dans la MO pour l'EGID 191805615</t>
  </si>
  <si>
    <t>31: Aucun bâtiment dans la MO pour l'EGID 191805618</t>
  </si>
  <si>
    <t>31: Aucun bâtiment dans la MO pour l'EGID 191805619</t>
  </si>
  <si>
    <t>31: Aucun bâtiment dans la MO pour l'EGID 191805655</t>
  </si>
  <si>
    <t>31: Aucun bâtiment dans la MO pour l'EGID 191805656</t>
  </si>
  <si>
    <t>31: Aucun bâtiment dans la MO pour l'EGID 191805657</t>
  </si>
  <si>
    <t>31: Aucun bâtiment dans la MO pour l'EGID 191805659</t>
  </si>
  <si>
    <t>31: Aucun bâtiment dans la MO pour l'EGID 191805674</t>
  </si>
  <si>
    <t>31: Aucun bâtiment dans la MO pour l'EGID 191805675</t>
  </si>
  <si>
    <t>31: Aucun bâtiment dans la MO pour l'EGID 191805694</t>
  </si>
  <si>
    <t>31: Aucun bâtiment dans la MO pour l'EGID 191805695</t>
  </si>
  <si>
    <t>31: Aucun bâtiment dans la MO pour l'EGID 191805696</t>
  </si>
  <si>
    <t>31: Aucun bâtiment dans la MO pour l'EGID 191805698</t>
  </si>
  <si>
    <t>31: Aucun bâtiment dans la MO pour l'EGID 191869818</t>
  </si>
  <si>
    <t>31: Aucun bâtiment dans la MO pour l'EGID 191947248</t>
  </si>
  <si>
    <t>31: Aucun bâtiment dans la MO pour l'EGID 191947324</t>
  </si>
  <si>
    <t>31: Aucun bâtiment dans la MO pour l'EGID 191947325</t>
  </si>
  <si>
    <t>31: Aucun bâtiment dans la MO pour l'EGID 191956040</t>
  </si>
  <si>
    <t>31: Aucun bâtiment dans la MO pour l'EGID 191962790</t>
  </si>
  <si>
    <t>31: Aucun bâtiment dans la MO pour l'EGID 191962795</t>
  </si>
  <si>
    <t>31: Aucun bâtiment dans la MO pour l'EGID 191962809</t>
  </si>
  <si>
    <t>31: Aucun bâtiment dans la MO pour l'EGID 191962821</t>
  </si>
  <si>
    <t>31: Aucun bâtiment dans la MO pour l'EGID 191975862</t>
  </si>
  <si>
    <t>31: Aucun bâtiment dans la MO pour l'EGID 191986617</t>
  </si>
  <si>
    <t>31: Aucun bâtiment dans la MO pour l'EGID 191990779</t>
  </si>
  <si>
    <t>31: Aucun bâtiment dans la MO pour l'EGID 191990861</t>
  </si>
  <si>
    <t>31: Aucun bâtiment dans la MO pour l'EGID 191990872</t>
  </si>
  <si>
    <t>31: Aucun bâtiment dans la MO pour l'EGID 190017438</t>
  </si>
  <si>
    <t>31: Aucun bâtiment dans la MO pour l'EGID 190097598</t>
  </si>
  <si>
    <t>31: Aucun bâtiment dans la MO pour l'EGID 190162221</t>
  </si>
  <si>
    <t>31: Aucun bâtiment dans la MO pour l'EGID 190195415</t>
  </si>
  <si>
    <t>31: Aucun bâtiment dans la MO pour l'EGID 190195433</t>
  </si>
  <si>
    <t>31: Aucun bâtiment dans la MO pour l'EGID 191904298</t>
  </si>
  <si>
    <t>31: Aucun bâtiment dans la MO pour l'EGID 191958100</t>
  </si>
  <si>
    <t>31: Aucun bâtiment dans la MO pour l'EGID 502107949</t>
  </si>
  <si>
    <t>31: Aucun bâtiment dans la MO pour l'EGID 502107950</t>
  </si>
  <si>
    <t>31: Aucun bâtiment dans la MO pour l'EGID 502108034</t>
  </si>
  <si>
    <t>31: Aucun bâtiment dans la MO pour l'EGID 906803</t>
  </si>
  <si>
    <t>31: Aucun bâtiment dans la MO pour l'EGID 906804</t>
  </si>
  <si>
    <t>31: Aucun bâtiment dans la MO pour l'EGID 906805</t>
  </si>
  <si>
    <t>31: Aucun bâtiment dans la MO pour l'EGID 906806</t>
  </si>
  <si>
    <t>31: Aucun bâtiment dans la MO pour l'EGID 906807</t>
  </si>
  <si>
    <t>31: Aucun bâtiment dans la MO pour l'EGID 906808</t>
  </si>
  <si>
    <t>31: Aucun bâtiment dans la MO pour l'EGID 906809</t>
  </si>
  <si>
    <t>31: Aucun bâtiment dans la MO pour l'EGID 906810</t>
  </si>
  <si>
    <t>31: Aucun bâtiment dans la MO pour l'EGID 191950601</t>
  </si>
  <si>
    <t>31: Aucun bâtiment dans la MO pour l'EGID 191958199</t>
  </si>
  <si>
    <t>31: Aucun bâtiment dans la MO pour l'EGID 191987199</t>
  </si>
  <si>
    <t>31: Aucun bâtiment dans la MO pour l'EGID 191990598</t>
  </si>
  <si>
    <t>31: Aucun bâtiment dans la MO pour l'EGID 191990654</t>
  </si>
  <si>
    <t>31: Aucun bâtiment dans la MO pour l'EGID 502222648</t>
  </si>
  <si>
    <t>31: Aucun bâtiment dans la MO pour l'EGID 3164903</t>
  </si>
  <si>
    <t>31: Aucun bâtiment dans la MO pour l'EGID 191473651</t>
  </si>
  <si>
    <t>31: Aucun bâtiment dans la MO pour l'EGID 191473674</t>
  </si>
  <si>
    <t>31: Aucun bâtiment dans la MO pour l'EGID 191582691</t>
  </si>
  <si>
    <t>31: Aucun bâtiment dans la MO pour l'EGID 191582811</t>
  </si>
  <si>
    <t>31: Aucun bâtiment dans la MO pour l'EGID 191627771</t>
  </si>
  <si>
    <t>31: Aucun bâtiment dans la MO pour l'EGID 191627799</t>
  </si>
  <si>
    <t>31: Aucun bâtiment dans la MO pour l'EGID 502226218</t>
  </si>
  <si>
    <t>31: Aucun bâtiment dans la MO pour l'EGID 907610</t>
  </si>
  <si>
    <t>31: Aucun bâtiment dans la MO pour l'EGID 907611</t>
  </si>
  <si>
    <t>31: Aucun bâtiment dans la MO pour l'EGID 907612</t>
  </si>
  <si>
    <t>31: Aucun bâtiment dans la MO pour l'EGID 907615</t>
  </si>
  <si>
    <t>31: Aucun bâtiment dans la MO pour l'EGID 908010</t>
  </si>
  <si>
    <t>31: Aucun bâtiment dans la MO pour l'EGID 9030134</t>
  </si>
  <si>
    <t>31: Aucun bâtiment dans la MO pour l'EGID 190068537</t>
  </si>
  <si>
    <t>31: Aucun bâtiment dans la MO pour l'EGID 191027130</t>
  </si>
  <si>
    <t>31: Aucun bâtiment dans la MO pour l'EGID 191058930</t>
  </si>
  <si>
    <t>31: Aucun bâtiment dans la MO pour l'EGID 191058950</t>
  </si>
  <si>
    <t>31: Aucun bâtiment dans la MO pour l'EGID 191883570</t>
  </si>
  <si>
    <t>31: Aucun bâtiment dans la MO pour l'EGID 191947177</t>
  </si>
  <si>
    <t>31: Aucun bâtiment dans la MO pour l'EGID 191947431</t>
  </si>
  <si>
    <t>31: Aucun bâtiment dans la MO pour l'EGID 191961405</t>
  </si>
  <si>
    <t>31: Aucun bâtiment dans la MO pour l'EGID 191962360</t>
  </si>
  <si>
    <t>31: Aucun bâtiment dans la MO pour l'EGID 191963422</t>
  </si>
  <si>
    <t>31: Aucun bâtiment dans la MO pour l'EGID 191963559</t>
  </si>
  <si>
    <t>31: Aucun bâtiment dans la MO pour l'EGID 191974183</t>
  </si>
  <si>
    <t>31: Aucun bâtiment dans la MO pour l'EGID 191974189</t>
  </si>
  <si>
    <t>31: Aucun bâtiment dans la MO pour l'EGID 191974204</t>
  </si>
  <si>
    <t>31: Aucun bâtiment dans la MO pour l'EGID 191974206</t>
  </si>
  <si>
    <t>31: Aucun bâtiment dans la MO pour l'EGID 191978374</t>
  </si>
  <si>
    <t>31: Aucun bâtiment dans la MO pour l'EGID 191979138</t>
  </si>
  <si>
    <t>31: Aucun bâtiment dans la MO pour l'EGID 191979150</t>
  </si>
  <si>
    <t>31: Aucun bâtiment dans la MO pour l'EGID 191979155</t>
  </si>
  <si>
    <t>31: Aucun bâtiment dans la MO pour l'EGID 191979163</t>
  </si>
  <si>
    <t>31: Aucun bâtiment dans la MO pour l'EGID 191979245</t>
  </si>
  <si>
    <t>31: Aucun bâtiment dans la MO pour l'EGID 191982727</t>
  </si>
  <si>
    <t>31: Aucun bâtiment dans la MO pour l'EGID 191994985</t>
  </si>
  <si>
    <t>31: Aucun bâtiment dans la MO pour l'EGID 191628700</t>
  </si>
  <si>
    <t>31: Aucun bâtiment dans la MO pour l'EGID 191628701</t>
  </si>
  <si>
    <t>31: Aucun bâtiment dans la MO pour l'EGID 191628702</t>
  </si>
  <si>
    <t>31: Aucun bâtiment dans la MO pour l'EGID 191628703</t>
  </si>
  <si>
    <t>31: Aucun bâtiment dans la MO pour l'EGID 191628704</t>
  </si>
  <si>
    <t>31: Aucun bâtiment dans la MO pour l'EGID 191628705</t>
  </si>
  <si>
    <t>31: Aucun bâtiment dans la MO pour l'EGID 191628707</t>
  </si>
  <si>
    <t>31: Aucun bâtiment dans la MO pour l'EGID 191628709</t>
  </si>
  <si>
    <t>31: Aucun bâtiment dans la MO pour l'EGID 191628710</t>
  </si>
  <si>
    <t>31: Aucun bâtiment dans la MO pour l'EGID 191628711</t>
  </si>
  <si>
    <t>31: Aucun bâtiment dans la MO pour l'EGID 191628712</t>
  </si>
  <si>
    <t>31: Aucun bâtiment dans la MO pour l'EGID 191628713</t>
  </si>
  <si>
    <t>31: Aucun bâtiment dans la MO pour l'EGID 191628731</t>
  </si>
  <si>
    <t>31: Aucun bâtiment dans la MO pour l'EGID 191628736</t>
  </si>
  <si>
    <t>31: Aucun bâtiment dans la MO pour l'EGID 191911564</t>
  </si>
  <si>
    <t>31: Aucun bâtiment dans la MO pour l'EGID 191962439</t>
  </si>
  <si>
    <t>31: Aucun bâtiment dans la MO pour l'EGID 191963033</t>
  </si>
  <si>
    <t>31: Aucun bâtiment dans la MO pour l'EGID 191990921</t>
  </si>
  <si>
    <t>31: Aucun bâtiment dans la MO pour l'EGID 502006876</t>
  </si>
  <si>
    <t>31: Aucun bâtiment dans la MO pour l'EGID 502007336</t>
  </si>
  <si>
    <t>31: Aucun bâtiment dans la MO pour l'EGID 908284</t>
  </si>
  <si>
    <t>31: Aucun bâtiment dans la MO pour l'EGID 908285</t>
  </si>
  <si>
    <t>31: Aucun bâtiment dans la MO pour l'EGID 908286</t>
  </si>
  <si>
    <t>31: Aucun bâtiment dans la MO pour l'EGID 908288</t>
  </si>
  <si>
    <t>31: Aucun bâtiment dans la MO pour l'EGID 908289</t>
  </si>
  <si>
    <t>31: Aucun bâtiment dans la MO pour l'EGID 908330</t>
  </si>
  <si>
    <t>31: Aucun bâtiment dans la MO pour l'EGID 908361</t>
  </si>
  <si>
    <t>31: Aucun bâtiment dans la MO pour l'EGID 908915</t>
  </si>
  <si>
    <t>31: Aucun bâtiment dans la MO pour l'EGID 9031780</t>
  </si>
  <si>
    <t>31: Aucun bâtiment dans la MO pour l'EGID 9031782</t>
  </si>
  <si>
    <t>31: Aucun bâtiment dans la MO pour l'EGID 9051238</t>
  </si>
  <si>
    <t>31: Aucun bâtiment dans la MO pour l'EGID 11515363</t>
  </si>
  <si>
    <t>31: Aucun bâtiment dans la MO pour l'EGID 11515370</t>
  </si>
  <si>
    <t>31: Aucun bâtiment dans la MO pour l'EGID 190033883</t>
  </si>
  <si>
    <t>31: Aucun bâtiment dans la MO pour l'EGID 190033895</t>
  </si>
  <si>
    <t>31: Aucun bâtiment dans la MO pour l'EGID 190033897</t>
  </si>
  <si>
    <t>31: Aucun bâtiment dans la MO pour l'EGID 190044125</t>
  </si>
  <si>
    <t>31: Aucun bâtiment dans la MO pour l'EGID 190185006</t>
  </si>
  <si>
    <t>31: Aucun bâtiment dans la MO pour l'EGID 190244488</t>
  </si>
  <si>
    <t>31: Aucun bâtiment dans la MO pour l'EGID 190284451</t>
  </si>
  <si>
    <t>31: Aucun bâtiment dans la MO pour l'EGID 190290589</t>
  </si>
  <si>
    <t>31: Aucun bâtiment dans la MO pour l'EGID 190453529</t>
  </si>
  <si>
    <t>31: Aucun bâtiment dans la MO pour l'EGID 190480489</t>
  </si>
  <si>
    <t>31: Aucun bâtiment dans la MO pour l'EGID 191339899</t>
  </si>
  <si>
    <t>31: Aucun bâtiment dans la MO pour l'EGID 191339903</t>
  </si>
  <si>
    <t>31: Aucun bâtiment dans la MO pour l'EGID 191339904</t>
  </si>
  <si>
    <t>31: Aucun bâtiment dans la MO pour l'EGID 191339910</t>
  </si>
  <si>
    <t>31: Aucun bâtiment dans la MO pour l'EGID 191400270</t>
  </si>
  <si>
    <t>31: Aucun bâtiment dans la MO pour l'EGID 191414133</t>
  </si>
  <si>
    <t>31: Aucun bâtiment dans la MO pour l'EGID 191416050</t>
  </si>
  <si>
    <t>31: Aucun bâtiment dans la MO pour l'EGID 191546031</t>
  </si>
  <si>
    <t>31: Aucun bâtiment dans la MO pour l'EGID 191546293</t>
  </si>
  <si>
    <t>31: Aucun bâtiment dans la MO pour l'EGID 191578731</t>
  </si>
  <si>
    <t>31: Aucun bâtiment dans la MO pour l'EGID 191606711</t>
  </si>
  <si>
    <t>31: Aucun bâtiment dans la MO pour l'EGID 191641303</t>
  </si>
  <si>
    <t>31: Aucun bâtiment dans la MO pour l'EGID 191654047</t>
  </si>
  <si>
    <t>31: Aucun bâtiment dans la MO pour l'EGID 191675013</t>
  </si>
  <si>
    <t>31: Aucun bâtiment dans la MO pour l'EGID 191681359</t>
  </si>
  <si>
    <t>31: Aucun bâtiment dans la MO pour l'EGID 191701904</t>
  </si>
  <si>
    <t>31: Aucun bâtiment dans la MO pour l'EGID 191703095</t>
  </si>
  <si>
    <t>31: Aucun bâtiment dans la MO pour l'EGID 191767138</t>
  </si>
  <si>
    <t>31: Aucun bâtiment dans la MO pour l'EGID 191778311</t>
  </si>
  <si>
    <t>31: Aucun bâtiment dans la MO pour l'EGID 191783992</t>
  </si>
  <si>
    <t>31: Aucun bâtiment dans la MO pour l'EGID 191810818</t>
  </si>
  <si>
    <t>31: Aucun bâtiment dans la MO pour l'EGID 191865886</t>
  </si>
  <si>
    <t>31: Aucun bâtiment dans la MO pour l'EGID 191871361</t>
  </si>
  <si>
    <t>31: Aucun bâtiment dans la MO pour l'EGID 191892533</t>
  </si>
  <si>
    <t>31: Aucun bâtiment dans la MO pour l'EGID 191948898</t>
  </si>
  <si>
    <t>31: Aucun bâtiment dans la MO pour l'EGID 191949137</t>
  </si>
  <si>
    <t>31: Aucun bâtiment dans la MO pour l'EGID 191949862</t>
  </si>
  <si>
    <t>31: Aucun bâtiment dans la MO pour l'EGID 191949889</t>
  </si>
  <si>
    <t>31: Aucun bâtiment dans la MO pour l'EGID 191951098</t>
  </si>
  <si>
    <t>31: Aucun bâtiment dans la MO pour l'EGID 191951552</t>
  </si>
  <si>
    <t>31: Aucun bâtiment dans la MO pour l'EGID 191951807</t>
  </si>
  <si>
    <t>31: Aucun bâtiment dans la MO pour l'EGID 191952319</t>
  </si>
  <si>
    <t>31: Aucun bâtiment dans la MO pour l'EGID 191958283</t>
  </si>
  <si>
    <t>31: Aucun bâtiment dans la MO pour l'EGID 191964535</t>
  </si>
  <si>
    <t>31: Aucun bâtiment dans la MO pour l'EGID 191965132</t>
  </si>
  <si>
    <t>31: Aucun bâtiment dans la MO pour l'EGID 191971811</t>
  </si>
  <si>
    <t>31: Aucun bâtiment dans la MO pour l'EGID 191977424</t>
  </si>
  <si>
    <t>31: Aucun bâtiment dans la MO pour l'EGID 191978137</t>
  </si>
  <si>
    <t>31: Aucun bâtiment dans la MO pour l'EGID 191978140</t>
  </si>
  <si>
    <t>31: Aucun bâtiment dans la MO pour l'EGID 191978249</t>
  </si>
  <si>
    <t>31: Aucun bâtiment dans la MO pour l'EGID 190099178</t>
  </si>
  <si>
    <t>31: Aucun bâtiment dans la MO pour l'EGID 191122259</t>
  </si>
  <si>
    <t>31: Aucun bâtiment dans la MO pour l'EGID 191224970</t>
  </si>
  <si>
    <t>31: Aucun bâtiment dans la MO pour l'EGID 191662932</t>
  </si>
  <si>
    <t>31: Aucun bâtiment dans la MO pour l'EGID 400018013</t>
  </si>
  <si>
    <t>31: Aucun bâtiment dans la MO pour l'EGID 910530</t>
  </si>
  <si>
    <t>31: Aucun bâtiment dans la MO pour l'EGID 9025984</t>
  </si>
  <si>
    <t>31: Aucun bâtiment dans la MO pour l'EGID 9025985</t>
  </si>
  <si>
    <t>31: Aucun bâtiment dans la MO pour l'EGID 9063308</t>
  </si>
  <si>
    <t>31: Aucun bâtiment dans la MO pour l'EGID 190202961</t>
  </si>
  <si>
    <t>31: Aucun bâtiment dans la MO pour l'EGID 190202998</t>
  </si>
  <si>
    <t>31: Aucun bâtiment dans la MO pour l'EGID 190203006</t>
  </si>
  <si>
    <t>31: Aucun bâtiment dans la MO pour l'EGID 190367756</t>
  </si>
  <si>
    <t>31: Aucun bâtiment dans la MO pour l'EGID 190887709</t>
  </si>
  <si>
    <t>31: Aucun bâtiment dans la MO pour l'EGID 190887729</t>
  </si>
  <si>
    <t>31: Aucun bâtiment dans la MO pour l'EGID 191737407</t>
  </si>
  <si>
    <t>31: Aucun bâtiment dans la MO pour l'EGID 191737432</t>
  </si>
  <si>
    <t>31: Aucun bâtiment dans la MO pour l'EGID 191737615</t>
  </si>
  <si>
    <t>31: Aucun bâtiment dans la MO pour l'EGID 191855737</t>
  </si>
  <si>
    <t>31: Aucun bâtiment dans la MO pour l'EGID 191866733</t>
  </si>
  <si>
    <t>31: Aucun bâtiment dans la MO pour l'EGID 191874721</t>
  </si>
  <si>
    <t>31: Aucun bâtiment dans la MO pour l'EGID 191920288</t>
  </si>
  <si>
    <t>31: Aucun bâtiment dans la MO pour l'EGID 191949286</t>
  </si>
  <si>
    <t>31: Aucun bâtiment dans la MO pour l'EGID 191991265</t>
  </si>
  <si>
    <t>31: Aucun bâtiment dans la MO pour l'EGID 191991267</t>
  </si>
  <si>
    <t>31: Aucun bâtiment dans la MO pour l'EGID 191991268</t>
  </si>
  <si>
    <t>31: Aucun bâtiment dans la MO pour l'EGID 400014599</t>
  </si>
  <si>
    <t>31: Aucun bâtiment dans la MO pour l'EGID 400014600</t>
  </si>
  <si>
    <t>31: Aucun bâtiment dans la MO pour l'EGID 190102216</t>
  </si>
  <si>
    <t>31: Aucun bâtiment dans la MO pour l'EGID 191451151</t>
  </si>
  <si>
    <t>31: Aucun bâtiment dans la MO pour l'EGID 191451170</t>
  </si>
  <si>
    <t>31: Aucun bâtiment dans la MO pour l'EGID 191451171</t>
  </si>
  <si>
    <t>31: Aucun bâtiment dans la MO pour l'EGID 191451190</t>
  </si>
  <si>
    <t>31: Aucun bâtiment dans la MO pour l'EGID 191451191</t>
  </si>
  <si>
    <t>31: Aucun bâtiment dans la MO pour l'EGID 191451193</t>
  </si>
  <si>
    <t>31: Aucun bâtiment dans la MO pour l'EGID 191451194</t>
  </si>
  <si>
    <t>31: Aucun bâtiment dans la MO pour l'EGID 191451195</t>
  </si>
  <si>
    <t>31: Aucun bâtiment dans la MO pour l'EGID 191451196</t>
  </si>
  <si>
    <t>31: Aucun bâtiment dans la MO pour l'EGID 191451197</t>
  </si>
  <si>
    <t>31: Aucun bâtiment dans la MO pour l'EGID 191451198</t>
  </si>
  <si>
    <t>31: Aucun bâtiment dans la MO pour l'EGID 191451211</t>
  </si>
  <si>
    <t>31: Aucun bâtiment dans la MO pour l'EGID 191451212</t>
  </si>
  <si>
    <t>31: Aucun bâtiment dans la MO pour l'EGID 191451213</t>
  </si>
  <si>
    <t>31: Aucun bâtiment dans la MO pour l'EGID 191451310</t>
  </si>
  <si>
    <t>31: Aucun bâtiment dans la MO pour l'EGID 191451311</t>
  </si>
  <si>
    <t>31: Aucun bâtiment dans la MO pour l'EGID 191451312</t>
  </si>
  <si>
    <t>31: Aucun bâtiment dans la MO pour l'EGID 191451313</t>
  </si>
  <si>
    <t>31: Aucun bâtiment dans la MO pour l'EGID 191451314</t>
  </si>
  <si>
    <t>31: Aucun bâtiment dans la MO pour l'EGID 191451315</t>
  </si>
  <si>
    <t>31: Aucun bâtiment dans la MO pour l'EGID 191451316</t>
  </si>
  <si>
    <t>31: Aucun bâtiment dans la MO pour l'EGID 191451317</t>
  </si>
  <si>
    <t>31: Aucun bâtiment dans la MO pour l'EGID 191451318</t>
  </si>
  <si>
    <t>31: Aucun bâtiment dans la MO pour l'EGID 191451319</t>
  </si>
  <si>
    <t>31: Aucun bâtiment dans la MO pour l'EGID 191451320</t>
  </si>
  <si>
    <t>31: Aucun bâtiment dans la MO pour l'EGID 191451321</t>
  </si>
  <si>
    <t>31: Aucun bâtiment dans la MO pour l'EGID 191451322</t>
  </si>
  <si>
    <t>31: Aucun bâtiment dans la MO pour l'EGID 191451327</t>
  </si>
  <si>
    <t>31: Aucun bâtiment dans la MO pour l'EGID 191451328</t>
  </si>
  <si>
    <t>31: Aucun bâtiment dans la MO pour l'EGID 191451329</t>
  </si>
  <si>
    <t>31: Aucun bâtiment dans la MO pour l'EGID 191451330</t>
  </si>
  <si>
    <t>31: Aucun bâtiment dans la MO pour l'EGID 191451370</t>
  </si>
  <si>
    <t>31: Aucun bâtiment dans la MO pour l'EGID 191451371</t>
  </si>
  <si>
    <t>31: Aucun bâtiment dans la MO pour l'EGID 191451372</t>
  </si>
  <si>
    <t>31: Aucun bâtiment dans la MO pour l'EGID 191451373</t>
  </si>
  <si>
    <t>31: Aucun bâtiment dans la MO pour l'EGID 191451374</t>
  </si>
  <si>
    <t>31: Aucun bâtiment dans la MO pour l'EGID 191451375</t>
  </si>
  <si>
    <t>31: Aucun bâtiment dans la MO pour l'EGID 191451376</t>
  </si>
  <si>
    <t>31: Aucun bâtiment dans la MO pour l'EGID 191451390</t>
  </si>
  <si>
    <t>31: Aucun bâtiment dans la MO pour l'EGID 191451391</t>
  </si>
  <si>
    <t>31: Aucun bâtiment dans la MO pour l'EGID 191451392</t>
  </si>
  <si>
    <t>31: Aucun bâtiment dans la MO pour l'EGID 191451393</t>
  </si>
  <si>
    <t>31: Aucun bâtiment dans la MO pour l'EGID 191451394</t>
  </si>
  <si>
    <t>31: Aucun bâtiment dans la MO pour l'EGID 191451396</t>
  </si>
  <si>
    <t>31: Aucun bâtiment dans la MO pour l'EGID 191451397</t>
  </si>
  <si>
    <t>31: Aucun bâtiment dans la MO pour l'EGID 191451398</t>
  </si>
  <si>
    <t>31: Aucun bâtiment dans la MO pour l'EGID 191451399</t>
  </si>
  <si>
    <t>31: Aucun bâtiment dans la MO pour l'EGID 191451400</t>
  </si>
  <si>
    <t>31: Aucun bâtiment dans la MO pour l'EGID 191451401</t>
  </si>
  <si>
    <t>31: Aucun bâtiment dans la MO pour l'EGID 191451402</t>
  </si>
  <si>
    <t>31: Aucun bâtiment dans la MO pour l'EGID 191451403</t>
  </si>
  <si>
    <t>31: Aucun bâtiment dans la MO pour l'EGID 191451404</t>
  </si>
  <si>
    <t>31: Aucun bâtiment dans la MO pour l'EGID 191451405</t>
  </si>
  <si>
    <t>31: Aucun bâtiment dans la MO pour l'EGID 191451406</t>
  </si>
  <si>
    <t>31: Aucun bâtiment dans la MO pour l'EGID 191451407</t>
  </si>
  <si>
    <t>31: Aucun bâtiment dans la MO pour l'EGID 191451408</t>
  </si>
  <si>
    <t>31: Aucun bâtiment dans la MO pour l'EGID 191451410</t>
  </si>
  <si>
    <t>31: Aucun bâtiment dans la MO pour l'EGID 191451411</t>
  </si>
  <si>
    <t>31: Aucun bâtiment dans la MO pour l'EGID 191451451</t>
  </si>
  <si>
    <t>31: Aucun bâtiment dans la MO pour l'EGID 191451452</t>
  </si>
  <si>
    <t>31: Aucun bâtiment dans la MO pour l'EGID 191451453</t>
  </si>
  <si>
    <t>31: Aucun bâtiment dans la MO pour l'EGID 191451454</t>
  </si>
  <si>
    <t>31: Aucun bâtiment dans la MO pour l'EGID 191451455</t>
  </si>
  <si>
    <t>31: Aucun bâtiment dans la MO pour l'EGID 191451456</t>
  </si>
  <si>
    <t>31: Aucun bâtiment dans la MO pour l'EGID 191451459</t>
  </si>
  <si>
    <t>31: Aucun bâtiment dans la MO pour l'EGID 191451460</t>
  </si>
  <si>
    <t>31: Aucun bâtiment dans la MO pour l'EGID 191451462</t>
  </si>
  <si>
    <t>31: Aucun bâtiment dans la MO pour l'EGID 191451464</t>
  </si>
  <si>
    <t>31: Aucun bâtiment dans la MO pour l'EGID 191451466</t>
  </si>
  <si>
    <t>31: Aucun bâtiment dans la MO pour l'EGID 191451468</t>
  </si>
  <si>
    <t>31: Aucun bâtiment dans la MO pour l'EGID 191451470</t>
  </si>
  <si>
    <t>31: Aucun bâtiment dans la MO pour l'EGID 191451490</t>
  </si>
  <si>
    <t>31: Aucun bâtiment dans la MO pour l'EGID 191451491</t>
  </si>
  <si>
    <t>31: Aucun bâtiment dans la MO pour l'EGID 191451492</t>
  </si>
  <si>
    <t>31: Aucun bâtiment dans la MO pour l'EGID 191451750</t>
  </si>
  <si>
    <t>31: Aucun bâtiment dans la MO pour l'EGID 911903</t>
  </si>
  <si>
    <t>31: Aucun bâtiment dans la MO pour l'EGID 190181786</t>
  </si>
  <si>
    <t>31: Aucun bâtiment dans la MO pour l'EGID 190298689</t>
  </si>
  <si>
    <t>31: Aucun bâtiment dans la MO pour l'EGID 190457552</t>
  </si>
  <si>
    <t>31: Aucun bâtiment dans la MO pour l'EGID 191051810</t>
  </si>
  <si>
    <t>31: Aucun bâtiment dans la MO pour l'EGID 191610691</t>
  </si>
  <si>
    <t>31: Aucun bâtiment dans la MO pour l'EGID 191713897</t>
  </si>
  <si>
    <t>31: Aucun bâtiment dans la MO pour l'EGID 191714672</t>
  </si>
  <si>
    <t>31: Aucun bâtiment dans la MO pour l'EGID 191718792</t>
  </si>
  <si>
    <t>31: Aucun bâtiment dans la MO pour l'EGID 191718873</t>
  </si>
  <si>
    <t>31: Aucun bâtiment dans la MO pour l'EGID 191798854</t>
  </si>
  <si>
    <t>31: Aucun bâtiment dans la MO pour l'EGID 191877053</t>
  </si>
  <si>
    <t>31: Aucun bâtiment dans la MO pour l'EGID 191885569</t>
  </si>
  <si>
    <t>31: Aucun bâtiment dans la MO pour l'EGID 191899411</t>
  </si>
  <si>
    <t>31: Aucun bâtiment dans la MO pour l'EGID 191899412</t>
  </si>
  <si>
    <t>31: Aucun bâtiment dans la MO pour l'EGID 191908366</t>
  </si>
  <si>
    <t>31: Aucun bâtiment dans la MO pour l'EGID 191909215</t>
  </si>
  <si>
    <t>31: Aucun bâtiment dans la MO pour l'EGID 191949355</t>
  </si>
  <si>
    <t>31: Aucun bâtiment dans la MO pour l'EGID 191953261</t>
  </si>
  <si>
    <t>31: Aucun bâtiment dans la MO pour l'EGID 191953262</t>
  </si>
  <si>
    <t>31: Aucun bâtiment dans la MO pour l'EGID 191953501</t>
  </si>
  <si>
    <t>31: Aucun bâtiment dans la MO pour l'EGID 191953509</t>
  </si>
  <si>
    <t>31: Aucun bâtiment dans la MO pour l'EGID 191953512</t>
  </si>
  <si>
    <t>31: Aucun bâtiment dans la MO pour l'EGID 191953513</t>
  </si>
  <si>
    <t>31: Aucun bâtiment dans la MO pour l'EGID 191961856</t>
  </si>
  <si>
    <t>31: Aucun bâtiment dans la MO pour l'EGID 191961857</t>
  </si>
  <si>
    <t>31: Aucun bâtiment dans la MO pour l'EGID 191962402</t>
  </si>
  <si>
    <t>31: Aucun bâtiment dans la MO pour l'EGID 191962403</t>
  </si>
  <si>
    <t>31: Aucun bâtiment dans la MO pour l'EGID 191977601</t>
  </si>
  <si>
    <t>31: Aucun bâtiment dans la MO pour l'EGID 191992408</t>
  </si>
  <si>
    <t>31: Aucun bâtiment dans la MO pour l'EGID 191992411</t>
  </si>
  <si>
    <t>31: Aucun bâtiment dans la MO pour l'EGID 191992416</t>
  </si>
  <si>
    <t>31: Aucun bâtiment dans la MO pour l'EGID 191992417</t>
  </si>
  <si>
    <t>31: Aucun bâtiment dans la MO pour l'EGID 191993896</t>
  </si>
  <si>
    <t>31: Aucun bâtiment dans la MO pour l'EGID 191993900</t>
  </si>
  <si>
    <t>31: Aucun bâtiment dans la MO pour l'EGID 192001317</t>
  </si>
  <si>
    <t>31: Aucun bâtiment dans la MO pour l'EGID 192001318</t>
  </si>
  <si>
    <t>31: Aucun bâtiment dans la MO pour l'EGID 192002355</t>
  </si>
  <si>
    <t>31: Aucun bâtiment dans la MO pour l'EGID 192002356</t>
  </si>
  <si>
    <t>31: Aucun bâtiment dans la MO pour l'EGID 191969320</t>
  </si>
  <si>
    <t>31: Aucun bâtiment dans la MO pour l'EGID 191985975</t>
  </si>
  <si>
    <t>31: Aucun bâtiment dans la MO pour l'EGID 191985992</t>
  </si>
  <si>
    <t>31: Aucun bâtiment dans la MO pour l'EGID 191994818</t>
  </si>
  <si>
    <t>31: Aucun bâtiment dans la MO pour l'EGID 191951943</t>
  </si>
  <si>
    <t>31: Aucun bâtiment dans la MO pour l'EGID 191963871</t>
  </si>
  <si>
    <t>31: Aucun bâtiment dans la MO pour l'EGID 191988737</t>
  </si>
  <si>
    <t>31: Aucun bâtiment dans la MO pour l'EGID 191994986</t>
  </si>
  <si>
    <t>31: Aucun bâtiment dans la MO pour l'EGID 504105652</t>
  </si>
  <si>
    <t>31: Aucun bâtiment dans la MO pour l'EGID 504105698</t>
  </si>
  <si>
    <t>31: Aucun bâtiment dans la MO pour l'EGID 932359</t>
  </si>
  <si>
    <t>31: Aucun bâtiment dans la MO pour l'EGID 932446</t>
  </si>
  <si>
    <t>31: Aucun bâtiment dans la MO pour l'EGID 932454</t>
  </si>
  <si>
    <t>31: Aucun bâtiment dans la MO pour l'EGID 932455</t>
  </si>
  <si>
    <t>31: Aucun bâtiment dans la MO pour l'EGID 932456</t>
  </si>
  <si>
    <t>31: Aucun bâtiment dans la MO pour l'EGID 932458</t>
  </si>
  <si>
    <t>31: Aucun bâtiment dans la MO pour l'EGID 932460</t>
  </si>
  <si>
    <t>31: Aucun bâtiment dans la MO pour l'EGID 933075</t>
  </si>
  <si>
    <t>31: Aucun bâtiment dans la MO pour l'EGID 933084</t>
  </si>
  <si>
    <t>31: Aucun bâtiment dans la MO pour l'EGID 9040510</t>
  </si>
  <si>
    <t>31: Aucun bâtiment dans la MO pour l'EGID 9072619</t>
  </si>
  <si>
    <t>31: Aucun bâtiment dans la MO pour l'EGID 190146882</t>
  </si>
  <si>
    <t>31: Aucun bâtiment dans la MO pour l'EGID 190526888</t>
  </si>
  <si>
    <t>31: Aucun bâtiment dans la MO pour l'EGID 190526908</t>
  </si>
  <si>
    <t>31: Aucun bâtiment dans la MO pour l'EGID 190578509</t>
  </si>
  <si>
    <t>31: Aucun bâtiment dans la MO pour l'EGID 190649908</t>
  </si>
  <si>
    <t>31: Aucun bâtiment dans la MO pour l'EGID 191632099</t>
  </si>
  <si>
    <t>31: Aucun bâtiment dans la MO pour l'EGID 191632100</t>
  </si>
  <si>
    <t>31: Aucun bâtiment dans la MO pour l'EGID 191632102</t>
  </si>
  <si>
    <t>31: Aucun bâtiment dans la MO pour l'EGID 191632103</t>
  </si>
  <si>
    <t>31: Aucun bâtiment dans la MO pour l'EGID 191632104</t>
  </si>
  <si>
    <t>31: Aucun bâtiment dans la MO pour l'EGID 191632105</t>
  </si>
  <si>
    <t>31: Aucun bâtiment dans la MO pour l'EGID 191632106</t>
  </si>
  <si>
    <t>31: Aucun bâtiment dans la MO pour l'EGID 191632107</t>
  </si>
  <si>
    <t>31: Aucun bâtiment dans la MO pour l'EGID 191661339</t>
  </si>
  <si>
    <t>31: Aucun bâtiment dans la MO pour l'EGID 191758787</t>
  </si>
  <si>
    <t>31: Aucun bâtiment dans la MO pour l'EGID 191887809</t>
  </si>
  <si>
    <t>31: Aucun bâtiment dans la MO pour l'EGID 933153</t>
  </si>
  <si>
    <t>31: Aucun bâtiment dans la MO pour l'EGID 933186</t>
  </si>
  <si>
    <t>31: Aucun bâtiment dans la MO pour l'EGID 933194</t>
  </si>
  <si>
    <t>31: Aucun bâtiment dans la MO pour l'EGID 933240</t>
  </si>
  <si>
    <t>31: Aucun bâtiment dans la MO pour l'EGID 933255</t>
  </si>
  <si>
    <t>31: Aucun bâtiment dans la MO pour l'EGID 933256</t>
  </si>
  <si>
    <t>31: Aucun bâtiment dans la MO pour l'EGID 3130306</t>
  </si>
  <si>
    <t>31: Aucun bâtiment dans la MO pour l'EGID 3130311</t>
  </si>
  <si>
    <t>31: Aucun bâtiment dans la MO pour l'EGID 3130316</t>
  </si>
  <si>
    <t>31: Aucun bâtiment dans la MO pour l'EGID 3130319</t>
  </si>
  <si>
    <t>31: Aucun bâtiment dans la MO pour l'EGID 3130320</t>
  </si>
  <si>
    <t>31: Aucun bâtiment dans la MO pour l'EGID 3130321</t>
  </si>
  <si>
    <t>31: Aucun bâtiment dans la MO pour l'EGID 3130322</t>
  </si>
  <si>
    <t>31: Aucun bâtiment dans la MO pour l'EGID 3130323</t>
  </si>
  <si>
    <t>31: Aucun bâtiment dans la MO pour l'EGID 9024689</t>
  </si>
  <si>
    <t>31: Aucun bâtiment dans la MO pour l'EGID 9024690</t>
  </si>
  <si>
    <t>31: Aucun bâtiment dans la MO pour l'EGID 9024692</t>
  </si>
  <si>
    <t>31: Aucun bâtiment dans la MO pour l'EGID 9024695</t>
  </si>
  <si>
    <t>31: Aucun bâtiment dans la MO pour l'EGID 9024696</t>
  </si>
  <si>
    <t>31: Aucun bâtiment dans la MO pour l'EGID 9024698</t>
  </si>
  <si>
    <t>31: Aucun bâtiment dans la MO pour l'EGID 9030208</t>
  </si>
  <si>
    <t>31: Aucun bâtiment dans la MO pour l'EGID 101482910</t>
  </si>
  <si>
    <t>31: Aucun bâtiment dans la MO pour l'EGID 190023707</t>
  </si>
  <si>
    <t>31: Aucun bâtiment dans la MO pour l'EGID 190023708</t>
  </si>
  <si>
    <t>31: Aucun bâtiment dans la MO pour l'EGID 190095820</t>
  </si>
  <si>
    <t>31: Aucun bâtiment dans la MO pour l'EGID 190191712</t>
  </si>
  <si>
    <t>31: Aucun bâtiment dans la MO pour l'EGID 190196937</t>
  </si>
  <si>
    <t>31: Aucun bâtiment dans la MO pour l'EGID 190196944</t>
  </si>
  <si>
    <t>31: Aucun bâtiment dans la MO pour l'EGID 190205232</t>
  </si>
  <si>
    <t>31: Aucun bâtiment dans la MO pour l'EGID 190492789</t>
  </si>
  <si>
    <t>31: Aucun bâtiment dans la MO pour l'EGID 190492848</t>
  </si>
  <si>
    <t>31: Aucun bâtiment dans la MO pour l'EGID 190492988</t>
  </si>
  <si>
    <t>31: Aucun bâtiment dans la MO pour l'EGID 190573368</t>
  </si>
  <si>
    <t>31: Aucun bâtiment dans la MO pour l'EGID 190638730</t>
  </si>
  <si>
    <t>31: Aucun bâtiment dans la MO pour l'EGID 191047833</t>
  </si>
  <si>
    <t>31: Aucun bâtiment dans la MO pour l'EGID 191048271</t>
  </si>
  <si>
    <t>31: Aucun bâtiment dans la MO pour l'EGID 191154812</t>
  </si>
  <si>
    <t>31: Aucun bâtiment dans la MO pour l'EGID 191269551</t>
  </si>
  <si>
    <t>31: Aucun bâtiment dans la MO pour l'EGID 191395165</t>
  </si>
  <si>
    <t>31: Aucun bâtiment dans la MO pour l'EGID 191428871</t>
  </si>
  <si>
    <t>31: Aucun bâtiment dans la MO pour l'EGID 191577414</t>
  </si>
  <si>
    <t>31: Aucun bâtiment dans la MO pour l'EGID 191577451</t>
  </si>
  <si>
    <t>31: Aucun bâtiment dans la MO pour l'EGID 191687017</t>
  </si>
  <si>
    <t>31: Aucun bâtiment dans la MO pour l'EGID 191718815</t>
  </si>
  <si>
    <t>31: Aucun bâtiment dans la MO pour l'EGID 934615</t>
  </si>
  <si>
    <t>31: Aucun bâtiment dans la MO pour l'EGID 934698</t>
  </si>
  <si>
    <t>31: Aucun bâtiment dans la MO pour l'EGID 934855</t>
  </si>
  <si>
    <t>31: Aucun bâtiment dans la MO pour l'EGID 934857</t>
  </si>
  <si>
    <t>31: Aucun bâtiment dans la MO pour l'EGID 934871</t>
  </si>
  <si>
    <t>31: Aucun bâtiment dans la MO pour l'EGID 934875</t>
  </si>
  <si>
    <t>31: Aucun bâtiment dans la MO pour l'EGID 934895</t>
  </si>
  <si>
    <t>31: Aucun bâtiment dans la MO pour l'EGID 934897</t>
  </si>
  <si>
    <t>31: Aucun bâtiment dans la MO pour l'EGID 934899</t>
  </si>
  <si>
    <t>31: Aucun bâtiment dans la MO pour l'EGID 934900</t>
  </si>
  <si>
    <t>31: Aucun bâtiment dans la MO pour l'EGID 934901</t>
  </si>
  <si>
    <t>31: Aucun bâtiment dans la MO pour l'EGID 934905</t>
  </si>
  <si>
    <t>31: Aucun bâtiment dans la MO pour l'EGID 934936</t>
  </si>
  <si>
    <t>31: Aucun bâtiment dans la MO pour l'EGID 934941</t>
  </si>
  <si>
    <t>31: Aucun bâtiment dans la MO pour l'EGID 934952</t>
  </si>
  <si>
    <t>31: Aucun bâtiment dans la MO pour l'EGID 3111069</t>
  </si>
  <si>
    <t>31: Aucun bâtiment dans la MO pour l'EGID 3111094</t>
  </si>
  <si>
    <t>31: Aucun bâtiment dans la MO pour l'EGID 3111116</t>
  </si>
  <si>
    <t>31: Aucun bâtiment dans la MO pour l'EGID 3111131</t>
  </si>
  <si>
    <t>31: Aucun bâtiment dans la MO pour l'EGID 9024727</t>
  </si>
  <si>
    <t>31: Aucun bâtiment dans la MO pour l'EGID 9024729</t>
  </si>
  <si>
    <t>31: Aucun bâtiment dans la MO pour l'EGID 9024730</t>
  </si>
  <si>
    <t>31: Aucun bâtiment dans la MO pour l'EGID 9024731</t>
  </si>
  <si>
    <t>31: Aucun bâtiment dans la MO pour l'EGID 9024732</t>
  </si>
  <si>
    <t>31: Aucun bâtiment dans la MO pour l'EGID 9033901</t>
  </si>
  <si>
    <t>31: Aucun bâtiment dans la MO pour l'EGID 9033903</t>
  </si>
  <si>
    <t>31: Aucun bâtiment dans la MO pour l'EGID 9033909</t>
  </si>
  <si>
    <t>31: Aucun bâtiment dans la MO pour l'EGID 9033911</t>
  </si>
  <si>
    <t>31: Aucun bâtiment dans la MO pour l'EGID 9033915</t>
  </si>
  <si>
    <t>31: Aucun bâtiment dans la MO pour l'EGID 9033916</t>
  </si>
  <si>
    <t>31: Aucun bâtiment dans la MO pour l'EGID 9033919</t>
  </si>
  <si>
    <t>31: Aucun bâtiment dans la MO pour l'EGID 9033924</t>
  </si>
  <si>
    <t>31: Aucun bâtiment dans la MO pour l'EGID 9062046</t>
  </si>
  <si>
    <t>31: Aucun bâtiment dans la MO pour l'EGID 11528730</t>
  </si>
  <si>
    <t>31: Aucun bâtiment dans la MO pour l'EGID 190091358</t>
  </si>
  <si>
    <t>31: Aucun bâtiment dans la MO pour l'EGID 190408653</t>
  </si>
  <si>
    <t>31: Aucun bâtiment dans la MO pour l'EGID 190408669</t>
  </si>
  <si>
    <t>31: Aucun bâtiment dans la MO pour l'EGID 190619531</t>
  </si>
  <si>
    <t>31: Aucun bâtiment dans la MO pour l'EGID 191111771</t>
  </si>
  <si>
    <t>31: Aucun bâtiment dans la MO pour l'EGID 191706773</t>
  </si>
  <si>
    <t>31: Aucun bâtiment dans la MO pour l'EGID 191723818</t>
  </si>
  <si>
    <t>31: Aucun bâtiment dans la MO pour l'EGID 191749231</t>
  </si>
  <si>
    <t>31: Aucun bâtiment dans la MO pour l'EGID 191874940</t>
  </si>
  <si>
    <t>31: Aucun bâtiment dans la MO pour l'EGID 191903225</t>
  </si>
  <si>
    <t>31: Aucun bâtiment dans la MO pour l'EGID 191947563</t>
  </si>
  <si>
    <t>31: Aucun bâtiment dans la MO pour l'EGID 191954490</t>
  </si>
  <si>
    <t>31: Aucun bâtiment dans la MO pour l'EGID 191964618</t>
  </si>
  <si>
    <t>31: Aucun bâtiment dans la MO pour l'EGID 191975268</t>
  </si>
  <si>
    <t>31: Aucun bâtiment dans la MO pour l'EGID 191976566</t>
  </si>
  <si>
    <t>31: Aucun bâtiment dans la MO pour l'EGID 191991442</t>
  </si>
  <si>
    <t>31: Aucun bâtiment dans la MO pour l'EGID 9030164</t>
  </si>
  <si>
    <t>31: Aucun bâtiment dans la MO pour l'EGID 190075012</t>
  </si>
  <si>
    <t>31: Aucun bâtiment dans la MO pour l'EGID 190201633</t>
  </si>
  <si>
    <t>31: Aucun bâtiment dans la MO pour l'EGID 191970700</t>
  </si>
  <si>
    <t>31: Aucun bâtiment dans la MO pour l'EGID 190123774</t>
  </si>
  <si>
    <t>31: Aucun bâtiment dans la MO pour l'EGID 191434190</t>
  </si>
  <si>
    <t>31: Aucun bâtiment dans la MO pour l'EGID 191770057</t>
  </si>
  <si>
    <t>31: Aucun bâtiment dans la MO pour l'EGID 191903413</t>
  </si>
  <si>
    <t>31: Aucun bâtiment dans la MO pour l'EGID 191947905</t>
  </si>
  <si>
    <t>31: Aucun bâtiment dans la MO pour l'EGID 191960304</t>
  </si>
  <si>
    <t>31: Aucun bâtiment dans la MO pour l'EGID 191961950</t>
  </si>
  <si>
    <t>31: Aucun bâtiment dans la MO pour l'EGID 191635704</t>
  </si>
  <si>
    <t>31: Aucun bâtiment dans la MO pour l'EGID 191850706</t>
  </si>
  <si>
    <t>31: Aucun bâtiment dans la MO pour l'EGID 191862646</t>
  </si>
  <si>
    <t>31: Aucun bâtiment dans la MO pour l'EGID 191888234</t>
  </si>
  <si>
    <t>31: Aucun bâtiment dans la MO pour l'EGID 191908666</t>
  </si>
  <si>
    <t>31: Aucun bâtiment dans la MO pour l'EGID 191947562</t>
  </si>
  <si>
    <t>31: Aucun bâtiment dans la MO pour l'EGID 191956025</t>
  </si>
  <si>
    <t>31: Aucun bâtiment dans la MO pour l'EGID 191958157</t>
  </si>
  <si>
    <t>31: Aucun bâtiment dans la MO pour l'EGID 191960944</t>
  </si>
  <si>
    <t>31: Aucun bâtiment dans la MO pour l'EGID 191966626</t>
  </si>
  <si>
    <t>31: Aucun bâtiment dans la MO pour l'EGID 191966631</t>
  </si>
  <si>
    <t>31: Aucun bâtiment dans la MO pour l'EGID 191275470</t>
  </si>
  <si>
    <t>31: Aucun bâtiment dans la MO pour l'EGID 191628954</t>
  </si>
  <si>
    <t>31: Aucun bâtiment dans la MO pour l'EGID 191819314</t>
  </si>
  <si>
    <t>31: Aucun bâtiment dans la MO pour l'EGID 191828796</t>
  </si>
  <si>
    <t>31: Aucun bâtiment dans la MO pour l'EGID 191877146</t>
  </si>
  <si>
    <t>31: Aucun bâtiment dans la MO pour l'EGID 191898013</t>
  </si>
  <si>
    <t>31: Aucun bâtiment dans la MO pour l'EGID 191898027</t>
  </si>
  <si>
    <t>31: Aucun bâtiment dans la MO pour l'EGID 191903403</t>
  </si>
  <si>
    <t>31: Aucun bâtiment dans la MO pour l'EGID 191949537</t>
  </si>
  <si>
    <t>31: Aucun bâtiment dans la MO pour l'EGID 191949552</t>
  </si>
  <si>
    <t>31: Aucun bâtiment dans la MO pour l'EGID 191949553</t>
  </si>
  <si>
    <t>31: Aucun bâtiment dans la MO pour l'EGID 191949555</t>
  </si>
  <si>
    <t>31: Aucun bâtiment dans la MO pour l'EGID 191959587</t>
  </si>
  <si>
    <t>31: Aucun bâtiment dans la MO pour l'EGID 191972267</t>
  </si>
  <si>
    <t>31: Aucun bâtiment dans la MO pour l'EGID 938907</t>
  </si>
  <si>
    <t>31: Aucun bâtiment dans la MO pour l'EGID 938960</t>
  </si>
  <si>
    <t>31: Aucun bâtiment dans la MO pour l'EGID 939146</t>
  </si>
  <si>
    <t>31: Aucun bâtiment dans la MO pour l'EGID 3131011</t>
  </si>
  <si>
    <t>31: Aucun bâtiment dans la MO pour l'EGID 3131132</t>
  </si>
  <si>
    <t>31: Aucun bâtiment dans la MO pour l'EGID 9016844</t>
  </si>
  <si>
    <t>31: Aucun bâtiment dans la MO pour l'EGID 9016857</t>
  </si>
  <si>
    <t>31: Aucun bâtiment dans la MO pour l'EGID 9024904</t>
  </si>
  <si>
    <t>31: Aucun bâtiment dans la MO pour l'EGID 9024907</t>
  </si>
  <si>
    <t>31: Aucun bâtiment dans la MO pour l'EGID 9060021</t>
  </si>
  <si>
    <t>31: Aucun bâtiment dans la MO pour l'EGID 101167600</t>
  </si>
  <si>
    <t>31: Aucun bâtiment dans la MO pour l'EGID 190066325</t>
  </si>
  <si>
    <t>31: Aucun bâtiment dans la MO pour l'EGID 190130433</t>
  </si>
  <si>
    <t>31: Aucun bâtiment dans la MO pour l'EGID 190130437</t>
  </si>
  <si>
    <t>31: Aucun bâtiment dans la MO pour l'EGID 190130438</t>
  </si>
  <si>
    <t>31: Aucun bâtiment dans la MO pour l'EGID 190184790</t>
  </si>
  <si>
    <t>31: Aucun bâtiment dans la MO pour l'EGID 190184800</t>
  </si>
  <si>
    <t>31: Aucun bâtiment dans la MO pour l'EGID 190185729</t>
  </si>
  <si>
    <t>31: Aucun bâtiment dans la MO pour l'EGID 190189126</t>
  </si>
  <si>
    <t>31: Aucun bâtiment dans la MO pour l'EGID 190189136</t>
  </si>
  <si>
    <t>31: Aucun bâtiment dans la MO pour l'EGID 190189144</t>
  </si>
  <si>
    <t>31: Aucun bâtiment dans la MO pour l'EGID 190189146</t>
  </si>
  <si>
    <t>31: Aucun bâtiment dans la MO pour l'EGID 190189147</t>
  </si>
  <si>
    <t>31: Aucun bâtiment dans la MO pour l'EGID 190189148</t>
  </si>
  <si>
    <t>31: Aucun bâtiment dans la MO pour l'EGID 190189150</t>
  </si>
  <si>
    <t>31: Aucun bâtiment dans la MO pour l'EGID 190189152</t>
  </si>
  <si>
    <t>31: Aucun bâtiment dans la MO pour l'EGID 190189153</t>
  </si>
  <si>
    <t>31: Aucun bâtiment dans la MO pour l'EGID 190189170</t>
  </si>
  <si>
    <t>31: Aucun bâtiment dans la MO pour l'EGID 190189175</t>
  </si>
  <si>
    <t>31: Aucun bâtiment dans la MO pour l'EGID 190201131</t>
  </si>
  <si>
    <t>31: Aucun bâtiment dans la MO pour l'EGID 190204305</t>
  </si>
  <si>
    <t>31: Aucun bâtiment dans la MO pour l'EGID 190371629</t>
  </si>
  <si>
    <t>31: Aucun bâtiment dans la MO pour l'EGID 190456428</t>
  </si>
  <si>
    <t>31: Aucun bâtiment dans la MO pour l'EGID 190836749</t>
  </si>
  <si>
    <t>31: Aucun bâtiment dans la MO pour l'EGID 190867209</t>
  </si>
  <si>
    <t>31: Aucun bâtiment dans la MO pour l'EGID 190867232</t>
  </si>
  <si>
    <t>31: Aucun bâtiment dans la MO pour l'EGID 190867629</t>
  </si>
  <si>
    <t>31: Aucun bâtiment dans la MO pour l'EGID 190985032</t>
  </si>
  <si>
    <t>31: Aucun bâtiment dans la MO pour l'EGID 191048351</t>
  </si>
  <si>
    <t>31: Aucun bâtiment dans la MO pour l'EGID 191312490</t>
  </si>
  <si>
    <t>31: Aucun bâtiment dans la MO pour l'EGID 191312530</t>
  </si>
  <si>
    <t>31: Aucun bâtiment dans la MO pour l'EGID 191331670</t>
  </si>
  <si>
    <t>31: Aucun bâtiment dans la MO pour l'EGID 191331694</t>
  </si>
  <si>
    <t>31: Aucun bâtiment dans la MO pour l'EGID 191335011</t>
  </si>
  <si>
    <t>31: Aucun bâtiment dans la MO pour l'EGID 191482571</t>
  </si>
  <si>
    <t>31: Aucun bâtiment dans la MO pour l'EGID 191560891</t>
  </si>
  <si>
    <t>31: Aucun bâtiment dans la MO pour l'EGID 191632612</t>
  </si>
  <si>
    <t>31: Aucun bâtiment dans la MO pour l'EGID 191668139</t>
  </si>
  <si>
    <t>31: Aucun bâtiment dans la MO pour l'EGID 191675341</t>
  </si>
  <si>
    <t>31: Aucun bâtiment dans la MO pour l'EGID 191938020</t>
  </si>
  <si>
    <t>31: Aucun bâtiment dans la MO pour l'EGID 191966325</t>
  </si>
  <si>
    <t>31: Aucun bâtiment dans la MO pour l'EGID 191969633</t>
  </si>
  <si>
    <t>31: Aucun bâtiment dans la MO pour l'EGID 191972900</t>
  </si>
  <si>
    <t>31: Aucun bâtiment dans la MO pour l'EGID 191974933</t>
  </si>
  <si>
    <t>31: Aucun bâtiment dans la MO pour l'EGID 191977789</t>
  </si>
  <si>
    <t>31: Aucun bâtiment dans la MO pour l'EGID 191995360&lt;/br&gt;33: Le bâtiment 191995360 has GSTAT '1003 im Bau'</t>
  </si>
  <si>
    <t>31: Aucun bâtiment dans la MO pour l'EGID 400084395</t>
  </si>
  <si>
    <t>31: Aucun bâtiment dans la MO pour l'EGID 400084397</t>
  </si>
  <si>
    <t>31: Aucun bâtiment dans la MO pour l'EGID 400084398</t>
  </si>
  <si>
    <t>31: Aucun bâtiment dans la MO pour l'EGID 400084401</t>
  </si>
  <si>
    <t>31: Aucun bâtiment dans la MO pour l'EGID 400084402</t>
  </si>
  <si>
    <t>31: Aucun bâtiment dans la MO pour l'EGID 400084403</t>
  </si>
  <si>
    <t>31: Aucun bâtiment dans la MO pour l'EGID 400084404</t>
  </si>
  <si>
    <t>31: Aucun bâtiment dans la MO pour l'EGID 400084406</t>
  </si>
  <si>
    <t>31: Aucun bâtiment dans la MO pour l'EGID 400084407</t>
  </si>
  <si>
    <t>31: Aucun bâtiment dans la MO pour l'EGID 400084408</t>
  </si>
  <si>
    <t>31: Aucun bâtiment dans la MO pour l'EGID 400084409</t>
  </si>
  <si>
    <t>31: Aucun bâtiment dans la MO pour l'EGID 400084410</t>
  </si>
  <si>
    <t>31: Aucun bâtiment dans la MO pour l'EGID 400084411</t>
  </si>
  <si>
    <t>31: Aucun bâtiment dans la MO pour l'EGID 400084413</t>
  </si>
  <si>
    <t>31: Aucun bâtiment dans la MO pour l'EGID 400084414</t>
  </si>
  <si>
    <t>31: Aucun bâtiment dans la MO pour l'EGID 400084415</t>
  </si>
  <si>
    <t>31: Aucun bâtiment dans la MO pour l'EGID 400084416</t>
  </si>
  <si>
    <t>31: Aucun bâtiment dans la MO pour l'EGID 400084431</t>
  </si>
  <si>
    <t>31: Aucun bâtiment dans la MO pour l'EGID 400084432</t>
  </si>
  <si>
    <t>31: Aucun bâtiment dans la MO pour l'EGID 400084436</t>
  </si>
  <si>
    <t>31: Aucun bâtiment dans la MO pour l'EGID 400084539</t>
  </si>
  <si>
    <t>31: Aucun bâtiment dans la MO pour l'EGID 400084540</t>
  </si>
  <si>
    <t>31: Aucun bâtiment dans la MO pour l'EGID 400084541</t>
  </si>
  <si>
    <t>31: Aucun bâtiment dans la MO pour l'EGID 400084544</t>
  </si>
  <si>
    <t>31: Aucun bâtiment dans la MO pour l'EGID 400084546</t>
  </si>
  <si>
    <t>31: Aucun bâtiment dans la MO pour l'EGID 400084548</t>
  </si>
  <si>
    <t>31: Aucun bâtiment dans la MO pour l'EGID 400084550</t>
  </si>
  <si>
    <t>31: Aucun bâtiment dans la MO pour l'EGID 400084551</t>
  </si>
  <si>
    <t>31: Aucun bâtiment dans la MO pour l'EGID 400084552</t>
  </si>
  <si>
    <t>31: Aucun bâtiment dans la MO pour l'EGID 400084553</t>
  </si>
  <si>
    <t>31: Aucun bâtiment dans la MO pour l'EGID 400084554</t>
  </si>
  <si>
    <t>31: Aucun bâtiment dans la MO pour l'EGID 400084555</t>
  </si>
  <si>
    <t>31: Aucun bâtiment dans la MO pour l'EGID 400084556</t>
  </si>
  <si>
    <t>31: Aucun bâtiment dans la MO pour l'EGID 400084557</t>
  </si>
  <si>
    <t>31: Aucun bâtiment dans la MO pour l'EGID 400084558</t>
  </si>
  <si>
    <t>31: Aucun bâtiment dans la MO pour l'EGID 400084559</t>
  </si>
  <si>
    <t>31: Aucun bâtiment dans la MO pour l'EGID 400084560</t>
  </si>
  <si>
    <t>31: Aucun bâtiment dans la MO pour l'EGID 400084561</t>
  </si>
  <si>
    <t>31: Aucun bâtiment dans la MO pour l'EGID 400084562</t>
  </si>
  <si>
    <t>31: Aucun bâtiment dans la MO pour l'EGID 400084563</t>
  </si>
  <si>
    <t>31: Aucun bâtiment dans la MO pour l'EGID 400084564</t>
  </si>
  <si>
    <t>31: Aucun bâtiment dans la MO pour l'EGID 400084565</t>
  </si>
  <si>
    <t>31: Aucun bâtiment dans la MO pour l'EGID 400084566</t>
  </si>
  <si>
    <t>31: Aucun bâtiment dans la MO pour l'EGID 400084567</t>
  </si>
  <si>
    <t>31: Aucun bâtiment dans la MO pour l'EGID 400084568</t>
  </si>
  <si>
    <t>31: Aucun bâtiment dans la MO pour l'EGID 400084569</t>
  </si>
  <si>
    <t>31: Aucun bâtiment dans la MO pour l'EGID 400084570</t>
  </si>
  <si>
    <t>31: Aucun bâtiment dans la MO pour l'EGID 400084571</t>
  </si>
  <si>
    <t>31: Aucun bâtiment dans la MO pour l'EGID 400084572</t>
  </si>
  <si>
    <t>31: Aucun bâtiment dans la MO pour l'EGID 400084573</t>
  </si>
  <si>
    <t>31: Aucun bâtiment dans la MO pour l'EGID 400084627</t>
  </si>
  <si>
    <t>31: Aucun bâtiment dans la MO pour l'EGID 400084628</t>
  </si>
  <si>
    <t>31: Aucun bâtiment dans la MO pour l'EGID 400084629</t>
  </si>
  <si>
    <t>31: Aucun bâtiment dans la MO pour l'EGID 400084630</t>
  </si>
  <si>
    <t>31: Aucun bâtiment dans la MO pour l'EGID 400084631</t>
  </si>
  <si>
    <t>31: Aucun bâtiment dans la MO pour l'EGID 400084632</t>
  </si>
  <si>
    <t>31: Aucun bâtiment dans la MO pour l'EGID 400084756</t>
  </si>
  <si>
    <t>31: Aucun bâtiment dans la MO pour l'EGID 400085011</t>
  </si>
  <si>
    <t>31: Aucun bâtiment dans la MO pour l'EGID 400085013</t>
  </si>
  <si>
    <t>31: Aucun bâtiment dans la MO pour l'EGID 400085297</t>
  </si>
  <si>
    <t>31: Aucun bâtiment dans la MO pour l'EGID 400085337</t>
  </si>
  <si>
    <t>31: Aucun bâtiment dans la MO pour l'EGID 400085339</t>
  </si>
  <si>
    <t>31: Aucun bâtiment dans la MO pour l'EGID 400085348</t>
  </si>
  <si>
    <t>31: Aucun bâtiment dans la MO pour l'EGID 400085349</t>
  </si>
  <si>
    <t>31: Aucun bâtiment dans la MO pour l'EGID 400085351</t>
  </si>
  <si>
    <t>31: Aucun bâtiment dans la MO pour l'EGID 400085352</t>
  </si>
  <si>
    <t>31: Aucun bâtiment dans la MO pour l'EGID 400085353</t>
  </si>
  <si>
    <t>31: Aucun bâtiment dans la MO pour l'EGID 400085354</t>
  </si>
  <si>
    <t>31: Aucun bâtiment dans la MO pour l'EGID 400085355</t>
  </si>
  <si>
    <t>31: Aucun bâtiment dans la MO pour l'EGID 400085356</t>
  </si>
  <si>
    <t>31: Aucun bâtiment dans la MO pour l'EGID 400085357</t>
  </si>
  <si>
    <t>31: Aucun bâtiment dans la MO pour l'EGID 400085380</t>
  </si>
  <si>
    <t>31: Aucun bâtiment dans la MO pour l'EGID 400085382</t>
  </si>
  <si>
    <t>31: Aucun bâtiment dans la MO pour l'EGID 400085383</t>
  </si>
  <si>
    <t>31: Aucun bâtiment dans la MO pour l'EGID 400085384</t>
  </si>
  <si>
    <t>31: Aucun bâtiment dans la MO pour l'EGID 400085385</t>
  </si>
  <si>
    <t>31: Aucun bâtiment dans la MO pour l'EGID 400085526</t>
  </si>
  <si>
    <t>31: Aucun bâtiment dans la MO pour l'EGID 400085667</t>
  </si>
  <si>
    <t>31: Aucun bâtiment dans la MO pour l'EGID 400085668</t>
  </si>
  <si>
    <t>31: Aucun bâtiment dans la MO pour l'EGID 400085669</t>
  </si>
  <si>
    <t>31: Aucun bâtiment dans la MO pour l'EGID 400085715</t>
  </si>
  <si>
    <t>31: Aucun bâtiment dans la MO pour l'EGID 400085716</t>
  </si>
  <si>
    <t>31: Aucun bâtiment dans la MO pour l'EGID 400085717</t>
  </si>
  <si>
    <t>31: Aucun bâtiment dans la MO pour l'EGID 400085718</t>
  </si>
  <si>
    <t>31: Aucun bâtiment dans la MO pour l'EGID 400085719</t>
  </si>
  <si>
    <t>31: Aucun bâtiment dans la MO pour l'EGID 400085720</t>
  </si>
  <si>
    <t>31: Aucun bâtiment dans la MO pour l'EGID 400085721</t>
  </si>
  <si>
    <t>31: Aucun bâtiment dans la MO pour l'EGID 400085722</t>
  </si>
  <si>
    <t>31: Aucun bâtiment dans la MO pour l'EGID 400085723</t>
  </si>
  <si>
    <t>31: Aucun bâtiment dans la MO pour l'EGID 400085724</t>
  </si>
  <si>
    <t>31: Aucun bâtiment dans la MO pour l'EGID 400085725</t>
  </si>
  <si>
    <t>31: Aucun bâtiment dans la MO pour l'EGID 400085726</t>
  </si>
  <si>
    <t>31: Aucun bâtiment dans la MO pour l'EGID 400085727</t>
  </si>
  <si>
    <t>31: Aucun bâtiment dans la MO pour l'EGID 400085728</t>
  </si>
  <si>
    <t>31: Aucun bâtiment dans la MO pour l'EGID 400085729</t>
  </si>
  <si>
    <t>31: Aucun bâtiment dans la MO pour l'EGID 400085735</t>
  </si>
  <si>
    <t>31: Aucun bâtiment dans la MO pour l'EGID 400085736</t>
  </si>
  <si>
    <t>31: Aucun bâtiment dans la MO pour l'EGID 400085737</t>
  </si>
  <si>
    <t>31: Aucun bâtiment dans la MO pour l'EGID 400085738</t>
  </si>
  <si>
    <t>31: Aucun bâtiment dans la MO pour l'EGID 400085739</t>
  </si>
  <si>
    <t>31: Aucun bâtiment dans la MO pour l'EGID 400085740</t>
  </si>
  <si>
    <t>31: Aucun bâtiment dans la MO pour l'EGID 400085741</t>
  </si>
  <si>
    <t>31: Aucun bâtiment dans la MO pour l'EGID 400085742</t>
  </si>
  <si>
    <t>31: Aucun bâtiment dans la MO pour l'EGID 400085743</t>
  </si>
  <si>
    <t>31: Aucun bâtiment dans la MO pour l'EGID 400085744</t>
  </si>
  <si>
    <t>31: Aucun bâtiment dans la MO pour l'EGID 400085745</t>
  </si>
  <si>
    <t>31: Aucun bâtiment dans la MO pour l'EGID 400085746</t>
  </si>
  <si>
    <t>31: Aucun bâtiment dans la MO pour l'EGID 400085941</t>
  </si>
  <si>
    <t>31: Aucun bâtiment dans la MO pour l'EGID 400085942</t>
  </si>
  <si>
    <t>31: Aucun bâtiment dans la MO pour l'EGID 400085944</t>
  </si>
  <si>
    <t>31: Aucun bâtiment dans la MO pour l'EGID 400085956</t>
  </si>
  <si>
    <t>31: Aucun bâtiment dans la MO pour l'EGID 400086134</t>
  </si>
  <si>
    <t>31: Aucun bâtiment dans la MO pour l'EGID 400086135</t>
  </si>
  <si>
    <t>31: Aucun bâtiment dans la MO pour l'EGID 400086136</t>
  </si>
  <si>
    <t>31: Aucun bâtiment dans la MO pour l'EGID 400086137</t>
  </si>
  <si>
    <t>31: Aucun bâtiment dans la MO pour l'EGID 400086138</t>
  </si>
  <si>
    <t>31: Aucun bâtiment dans la MO pour l'EGID 400086139</t>
  </si>
  <si>
    <t>31: Aucun bâtiment dans la MO pour l'EGID 400086140</t>
  </si>
  <si>
    <t>31: Aucun bâtiment dans la MO pour l'EGID 400086141</t>
  </si>
  <si>
    <t>31: Aucun bâtiment dans la MO pour l'EGID 400086142</t>
  </si>
  <si>
    <t>31: Aucun bâtiment dans la MO pour l'EGID 400086143</t>
  </si>
  <si>
    <t>31: Aucun bâtiment dans la MO pour l'EGID 400086144</t>
  </si>
  <si>
    <t>31: Aucun bâtiment dans la MO pour l'EGID 400086145</t>
  </si>
  <si>
    <t>31: Aucun bâtiment dans la MO pour l'EGID 400086146</t>
  </si>
  <si>
    <t>31: Aucun bâtiment dans la MO pour l'EGID 400086147</t>
  </si>
  <si>
    <t>31: Aucun bâtiment dans la MO pour l'EGID 400086148</t>
  </si>
  <si>
    <t>31: Aucun bâtiment dans la MO pour l'EGID 400086149</t>
  </si>
  <si>
    <t>31: Aucun bâtiment dans la MO pour l'EGID 400086150</t>
  </si>
  <si>
    <t>31: Aucun bâtiment dans la MO pour l'EGID 400086151</t>
  </si>
  <si>
    <t>31: Aucun bâtiment dans la MO pour l'EGID 400086152</t>
  </si>
  <si>
    <t>31: Aucun bâtiment dans la MO pour l'EGID 400086153</t>
  </si>
  <si>
    <t>31: Aucun bâtiment dans la MO pour l'EGID 400086154</t>
  </si>
  <si>
    <t>31: Aucun bâtiment dans la MO pour l'EGID 400086155</t>
  </si>
  <si>
    <t>31: Aucun bâtiment dans la MO pour l'EGID 400086156</t>
  </si>
  <si>
    <t>31: Aucun bâtiment dans la MO pour l'EGID 400086157</t>
  </si>
  <si>
    <t>31: Aucun bâtiment dans la MO pour l'EGID 400086158</t>
  </si>
  <si>
    <t>31: Aucun bâtiment dans la MO pour l'EGID 400086164</t>
  </si>
  <si>
    <t>31: Aucun bâtiment dans la MO pour l'EGID 400086220</t>
  </si>
  <si>
    <t>31: Aucun bâtiment dans la MO pour l'EGID 400086280</t>
  </si>
  <si>
    <t>31: Aucun bâtiment dans la MO pour l'EGID 400086388</t>
  </si>
  <si>
    <t>31: Aucun bâtiment dans la MO pour l'EGID 400086410</t>
  </si>
  <si>
    <t>31: Aucun bâtiment dans la MO pour l'EGID 400086411</t>
  </si>
  <si>
    <t>31: Aucun bâtiment dans la MO pour l'EGID 400086412</t>
  </si>
  <si>
    <t>31: Aucun bâtiment dans la MO pour l'EGID 400086560</t>
  </si>
  <si>
    <t>31: Aucun bâtiment dans la MO pour l'EGID 400086561</t>
  </si>
  <si>
    <t>31: Aucun bâtiment dans la MO pour l'EGID 400086562</t>
  </si>
  <si>
    <t>31: Aucun bâtiment dans la MO pour l'EGID 400086607</t>
  </si>
  <si>
    <t>31: Aucun bâtiment dans la MO pour l'EGID 400086633</t>
  </si>
  <si>
    <t>31: Aucun bâtiment dans la MO pour l'EGID 400086652</t>
  </si>
  <si>
    <t>31: Aucun bâtiment dans la MO pour l'EGID 400086790</t>
  </si>
  <si>
    <t>31: Aucun bâtiment dans la MO pour l'EGID 400086793</t>
  </si>
  <si>
    <t>31: Aucun bâtiment dans la MO pour l'EGID 400086795</t>
  </si>
  <si>
    <t>31: Aucun bâtiment dans la MO pour l'EGID 400086797</t>
  </si>
  <si>
    <t>31: Aucun bâtiment dans la MO pour l'EGID 400086811</t>
  </si>
  <si>
    <t>31: Aucun bâtiment dans la MO pour l'EGID 400086818</t>
  </si>
  <si>
    <t>31: Aucun bâtiment dans la MO pour l'EGID 400086858</t>
  </si>
  <si>
    <t>31: Aucun bâtiment dans la MO pour l'EGID 400086945</t>
  </si>
  <si>
    <t>31: Aucun bâtiment dans la MO pour l'EGID 400086946</t>
  </si>
  <si>
    <t>31: Aucun bâtiment dans la MO pour l'EGID 400086947</t>
  </si>
  <si>
    <t>31: Aucun bâtiment dans la MO pour l'EGID 400086948</t>
  </si>
  <si>
    <t>31: Aucun bâtiment dans la MO pour l'EGID 400086949</t>
  </si>
  <si>
    <t>31: Aucun bâtiment dans la MO pour l'EGID 400086950</t>
  </si>
  <si>
    <t>31: Aucun bâtiment dans la MO pour l'EGID 400086951</t>
  </si>
  <si>
    <t>31: Aucun bâtiment dans la MO pour l'EGID 400086952</t>
  </si>
  <si>
    <t>31: Aucun bâtiment dans la MO pour l'EGID 400086953</t>
  </si>
  <si>
    <t>31: Aucun bâtiment dans la MO pour l'EGID 400086954</t>
  </si>
  <si>
    <t>31: Aucun bâtiment dans la MO pour l'EGID 400086955</t>
  </si>
  <si>
    <t>31: Aucun bâtiment dans la MO pour l'EGID 400087049</t>
  </si>
  <si>
    <t>31: Aucun bâtiment dans la MO pour l'EGID 400087120</t>
  </si>
  <si>
    <t>31: Aucun bâtiment dans la MO pour l'EGID 400087121</t>
  </si>
  <si>
    <t>31: Aucun bâtiment dans la MO pour l'EGID 400087187</t>
  </si>
  <si>
    <t>31: Aucun bâtiment dans la MO pour l'EGID 400087228</t>
  </si>
  <si>
    <t>31: Aucun bâtiment dans la MO pour l'EGID 400087264</t>
  </si>
  <si>
    <t>31: Aucun bâtiment dans la MO pour l'EGID 950497</t>
  </si>
  <si>
    <t>31: Aucun bâtiment dans la MO pour l'EGID 190674289</t>
  </si>
  <si>
    <t>31: Aucun bâtiment dans la MO pour l'EGID 190817909</t>
  </si>
  <si>
    <t>31: Aucun bâtiment dans la MO pour l'EGID 191113110</t>
  </si>
  <si>
    <t>31: Aucun bâtiment dans la MO pour l'EGID 191346030</t>
  </si>
  <si>
    <t>31: Aucun bâtiment dans la MO pour l'EGID 191346032</t>
  </si>
  <si>
    <t>31: Aucun bâtiment dans la MO pour l'EGID 191346033</t>
  </si>
  <si>
    <t>31: Aucun bâtiment dans la MO pour l'EGID 191346330</t>
  </si>
  <si>
    <t>31: Aucun bâtiment dans la MO pour l'EGID 191346331</t>
  </si>
  <si>
    <t>31: Aucun bâtiment dans la MO pour l'EGID 191346333</t>
  </si>
  <si>
    <t>31: Aucun bâtiment dans la MO pour l'EGID 191346334</t>
  </si>
  <si>
    <t>31: Aucun bâtiment dans la MO pour l'EGID 191346335</t>
  </si>
  <si>
    <t>31: Aucun bâtiment dans la MO pour l'EGID 191346336</t>
  </si>
  <si>
    <t>31: Aucun bâtiment dans la MO pour l'EGID 191645311</t>
  </si>
  <si>
    <t>31: Aucun bâtiment dans la MO pour l'EGID 191655616</t>
  </si>
  <si>
    <t>31: Aucun bâtiment dans la MO pour l'EGID 191786721</t>
  </si>
  <si>
    <t>31: Aucun bâtiment dans la MO pour l'EGID 191813294</t>
  </si>
  <si>
    <t>31: Aucun bâtiment dans la MO pour l'EGID 191831307</t>
  </si>
  <si>
    <t>31: Aucun bâtiment dans la MO pour l'EGID 191833303&lt;/br&gt;33: Le bâtiment 191833303 has GSTAT '1003 im Bau'</t>
  </si>
  <si>
    <t>31: Aucun bâtiment dans la MO pour l'EGID 191842939</t>
  </si>
  <si>
    <t>31: Aucun bâtiment dans la MO pour l'EGID 191860203</t>
  </si>
  <si>
    <t>31: Aucun bâtiment dans la MO pour l'EGID 191860211</t>
  </si>
  <si>
    <t>31: Aucun bâtiment dans la MO pour l'EGID 191862146</t>
  </si>
  <si>
    <t>31: Aucun bâtiment dans la MO pour l'EGID 191869293</t>
  </si>
  <si>
    <t>31: Aucun bâtiment dans la MO pour l'EGID 191869294</t>
  </si>
  <si>
    <t>31: Aucun bâtiment dans la MO pour l'EGID 191873174</t>
  </si>
  <si>
    <t>31: Aucun bâtiment dans la MO pour l'EGID 191873178</t>
  </si>
  <si>
    <t>31: Aucun bâtiment dans la MO pour l'EGID 191884205</t>
  </si>
  <si>
    <t>31: Aucun bâtiment dans la MO pour l'EGID 191890232</t>
  </si>
  <si>
    <t>31: Aucun bâtiment dans la MO pour l'EGID 191890233</t>
  </si>
  <si>
    <t>31: Aucun bâtiment dans la MO pour l'EGID 191890234</t>
  </si>
  <si>
    <t>31: Aucun bâtiment dans la MO pour l'EGID 191900931</t>
  </si>
  <si>
    <t>31: Aucun bâtiment dans la MO pour l'EGID 191900951</t>
  </si>
  <si>
    <t>31: Aucun bâtiment dans la MO pour l'EGID 191901074</t>
  </si>
  <si>
    <t>31: Aucun bâtiment dans la MO pour l'EGID 191907927</t>
  </si>
  <si>
    <t>31: Aucun bâtiment dans la MO pour l'EGID 191908803</t>
  </si>
  <si>
    <t>31: Aucun bâtiment dans la MO pour l'EGID 191908808</t>
  </si>
  <si>
    <t>31: Aucun bâtiment dans la MO pour l'EGID 191909500</t>
  </si>
  <si>
    <t>31: Aucun bâtiment dans la MO pour l'EGID 191910938</t>
  </si>
  <si>
    <t>31: Aucun bâtiment dans la MO pour l'EGID 191951698</t>
  </si>
  <si>
    <t>31: Aucun bâtiment dans la MO pour l'EGID 191957082&lt;/br&gt;33: Le bâtiment 191957082 has GSTAT '1003 im Bau'</t>
  </si>
  <si>
    <t>31: Aucun bâtiment dans la MO pour l'EGID 191957086</t>
  </si>
  <si>
    <t>31: Aucun bâtiment dans la MO pour l'EGID 191957104</t>
  </si>
  <si>
    <t>31: Aucun bâtiment dans la MO pour l'EGID 191957109</t>
  </si>
  <si>
    <t>31: Aucun bâtiment dans la MO pour l'EGID 191964494</t>
  </si>
  <si>
    <t>31: Aucun bâtiment dans la MO pour l'EGID 191964501</t>
  </si>
  <si>
    <t>31: Aucun bâtiment dans la MO pour l'EGID 191971580&lt;/br&gt;33: Le bâtiment 191971580 has GSTAT '1003 im Bau'</t>
  </si>
  <si>
    <t>31: Aucun bâtiment dans la MO pour l'EGID 191971590&lt;/br&gt;33: Le bâtiment 191971590 has GSTAT '1003 im Bau'</t>
  </si>
  <si>
    <t>31: Aucun bâtiment dans la MO pour l'EGID 191971615</t>
  </si>
  <si>
    <t>31: Aucun bâtiment dans la MO pour l'EGID 191971636&lt;/br&gt;33: Le bâtiment 191971636 has GSTAT '1003 im Bau'</t>
  </si>
  <si>
    <t>31: Aucun bâtiment dans la MO pour l'EGID 191971651</t>
  </si>
  <si>
    <t>31: Aucun bâtiment dans la MO pour l'EGID 191971710</t>
  </si>
  <si>
    <t>31: Aucun bâtiment dans la MO pour l'EGID 191971720</t>
  </si>
  <si>
    <t>31: Aucun bâtiment dans la MO pour l'EGID 191971726</t>
  </si>
  <si>
    <t>31: Aucun bâtiment dans la MO pour l'EGID 191971731</t>
  </si>
  <si>
    <t>31: Aucun bâtiment dans la MO pour l'EGID 191980241&lt;/br&gt;33: Le bâtiment 191980241 has GSTAT '1003 im Bau'</t>
  </si>
  <si>
    <t>31: Aucun bâtiment dans la MO pour l'EGID 191980434&lt;/br&gt;33: Le bâtiment 191980434 has GSTAT '1003 im Bau'</t>
  </si>
  <si>
    <t>31: Aucun bâtiment dans la MO pour l'EGID 191980438&lt;/br&gt;33: Le bâtiment 191980438 has GSTAT '1003 im Bau'</t>
  </si>
  <si>
    <t>31: Aucun bâtiment dans la MO pour l'EGID 191980478&lt;/br&gt;33: Le bâtiment 191980478 has GSTAT '1003 im Bau'</t>
  </si>
  <si>
    <t>31: Aucun bâtiment dans la MO pour l'EGID 191988125</t>
  </si>
  <si>
    <t>31: Aucun bâtiment dans la MO pour l'EGID 191992360</t>
  </si>
  <si>
    <t>31: Aucun bâtiment dans la MO pour l'EGID 191993623&lt;/br&gt;33: Le bâtiment 191993623 has GSTAT '1003 im Bau'</t>
  </si>
  <si>
    <t>31: Aucun bâtiment dans la MO pour l'EGID 191998604&lt;/br&gt;33: Le bâtiment 191998604 has GSTAT '1003 im Bau'</t>
  </si>
  <si>
    <t>31: Aucun bâtiment dans la MO pour l'EGID 192000526</t>
  </si>
  <si>
    <t>31: Aucun bâtiment dans la MO pour l'EGID 192000529</t>
  </si>
  <si>
    <t>31: Aucun bâtiment dans la MO pour l'EGID 192000570</t>
  </si>
  <si>
    <t>31: Aucun bâtiment dans la MO pour l'EGID 192000770</t>
  </si>
  <si>
    <t>31: Aucun bâtiment dans la MO pour l'EGID 190095826</t>
  </si>
  <si>
    <t>31: Aucun bâtiment dans la MO pour l'EGID 191516393</t>
  </si>
  <si>
    <t>31: Aucun bâtiment dans la MO pour l'EGID 191858669</t>
  </si>
  <si>
    <t>31: Aucun bâtiment dans la MO pour l'EGID 191858670</t>
  </si>
  <si>
    <t>31: Aucun bâtiment dans la MO pour l'EGID 191884868</t>
  </si>
  <si>
    <t>31: Aucun bâtiment dans la MO pour l'EGID 191884869</t>
  </si>
  <si>
    <t>31: Aucun bâtiment dans la MO pour l'EGID 191897874</t>
  </si>
  <si>
    <t>31: Aucun bâtiment dans la MO pour l'EGID 191968774</t>
  </si>
  <si>
    <t>31: Aucun bâtiment dans la MO pour l'EGID 191978581</t>
  </si>
  <si>
    <t>31: Aucun bâtiment dans la MO pour l'EGID 9030308</t>
  </si>
  <si>
    <t>31: Aucun bâtiment dans la MO pour l'EGID 190019163</t>
  </si>
  <si>
    <t>31: Aucun bâtiment dans la MO pour l'EGID 190088820</t>
  </si>
  <si>
    <t>31: Aucun bâtiment dans la MO pour l'EGID 191809895</t>
  </si>
  <si>
    <t>31: Aucun bâtiment dans la MO pour l'EGID 191809961</t>
  </si>
  <si>
    <t>31: Aucun bâtiment dans la MO pour l'EGID 191874991</t>
  </si>
  <si>
    <t>31: Aucun bâtiment dans la MO pour l'EGID 191958365</t>
  </si>
  <si>
    <t>31: Aucun bâtiment dans la MO pour l'EGID 191958374</t>
  </si>
  <si>
    <t>31: Aucun bâtiment dans la MO pour l'EGID 956575</t>
  </si>
  <si>
    <t>31: Aucun bâtiment dans la MO pour l'EGID 190186174</t>
  </si>
  <si>
    <t>31: Aucun bâtiment dans la MO pour l'EGID 190194214</t>
  </si>
  <si>
    <t>31: Aucun bâtiment dans la MO pour l'EGID 190976334</t>
  </si>
  <si>
    <t>31: Aucun bâtiment dans la MO pour l'EGID 191052236</t>
  </si>
  <si>
    <t>31: Aucun bâtiment dans la MO pour l'EGID 191106953</t>
  </si>
  <si>
    <t>31: Aucun bâtiment dans la MO pour l'EGID 190870069</t>
  </si>
  <si>
    <t>31: Aucun bâtiment dans la MO pour l'EGID 190990252</t>
  </si>
  <si>
    <t>31: Aucun bâtiment dans la MO pour l'EGID 191597435</t>
  </si>
  <si>
    <t>31: Aucun bâtiment dans la MO pour l'EGID 191862886</t>
  </si>
  <si>
    <t>31: Aucun bâtiment dans la MO pour l'EGID 191876059</t>
  </si>
  <si>
    <t>31: Aucun bâtiment dans la MO pour l'EGID 191889310</t>
  </si>
  <si>
    <t>31: Aucun bâtiment dans la MO pour l'EGID 191949207</t>
  </si>
  <si>
    <t>31: Aucun bâtiment dans la MO pour l'EGID 191974802</t>
  </si>
  <si>
    <t>31: Aucun bâtiment dans la MO pour l'EGID 500006645</t>
  </si>
  <si>
    <t>31: Aucun bâtiment dans la MO pour l'EGID 500006646</t>
  </si>
  <si>
    <t>31: Aucun bâtiment dans la MO pour l'EGID 504139837</t>
  </si>
  <si>
    <t>31: Aucun bâtiment dans la MO pour l'EGID 504139838</t>
  </si>
  <si>
    <t>31: Aucun bâtiment dans la MO pour l'EGID 504139839</t>
  </si>
  <si>
    <t>31: Aucun bâtiment dans la MO pour l'EGID 504139858</t>
  </si>
  <si>
    <t>31: Aucun bâtiment dans la MO pour l'EGID 504139989</t>
  </si>
  <si>
    <t>31: Aucun bâtiment dans la MO pour l'EGID 191960386</t>
  </si>
  <si>
    <t>31: Aucun bâtiment dans la MO pour l'EGID 191971113</t>
  </si>
  <si>
    <t>31: Aucun bâtiment dans la MO pour l'EGID 191987684</t>
  </si>
  <si>
    <t>31: Aucun bâtiment dans la MO pour l'EGID 9018319</t>
  </si>
  <si>
    <t>31: Aucun bâtiment dans la MO pour l'EGID 190755450</t>
  </si>
  <si>
    <t>31: Aucun bâtiment dans la MO pour l'EGID 191971712</t>
  </si>
  <si>
    <t>31: Aucun bâtiment dans la MO pour l'EGID 191972276</t>
  </si>
  <si>
    <t>31: Aucun bâtiment dans la MO pour l'EGID 191976933</t>
  </si>
  <si>
    <t>31: Aucun bâtiment dans la MO pour l'EGID 191984357</t>
  </si>
  <si>
    <t>31: Aucun bâtiment dans la MO pour l'EGID 958805</t>
  </si>
  <si>
    <t>31: Aucun bâtiment dans la MO pour l'EGID 958806</t>
  </si>
  <si>
    <t>31: Aucun bâtiment dans la MO pour l'EGID 958807</t>
  </si>
  <si>
    <t>31: Aucun bâtiment dans la MO pour l'EGID 958808</t>
  </si>
  <si>
    <t>31: Aucun bâtiment dans la MO pour l'EGID 958809</t>
  </si>
  <si>
    <t>31: Aucun bâtiment dans la MO pour l'EGID 958810</t>
  </si>
  <si>
    <t>31: Aucun bâtiment dans la MO pour l'EGID 958811</t>
  </si>
  <si>
    <t>31: Aucun bâtiment dans la MO pour l'EGID 958812</t>
  </si>
  <si>
    <t>31: Aucun bâtiment dans la MO pour l'EGID 190175747</t>
  </si>
  <si>
    <t>31: Aucun bâtiment dans la MO pour l'EGID 190175748</t>
  </si>
  <si>
    <t>31: Aucun bâtiment dans la MO pour l'EGID 190175751</t>
  </si>
  <si>
    <t>31: Aucun bâtiment dans la MO pour l'EGID 960710</t>
  </si>
  <si>
    <t>31: Aucun bâtiment dans la MO pour l'EGID 960711</t>
  </si>
  <si>
    <t>31: Aucun bâtiment dans la MO pour l'EGID 960723</t>
  </si>
  <si>
    <t>31: Aucun bâtiment dans la MO pour l'EGID 960742</t>
  </si>
  <si>
    <t>31: Aucun bâtiment dans la MO pour l'EGID 960783</t>
  </si>
  <si>
    <t>31: Aucun bâtiment dans la MO pour l'EGID 960784</t>
  </si>
  <si>
    <t>31: Aucun bâtiment dans la MO pour l'EGID 960786</t>
  </si>
  <si>
    <t>31: Aucun bâtiment dans la MO pour l'EGID 960799</t>
  </si>
  <si>
    <t>31: Aucun bâtiment dans la MO pour l'EGID 960804</t>
  </si>
  <si>
    <t>31: Aucun bâtiment dans la MO pour l'EGID 3166574</t>
  </si>
  <si>
    <t>31: Aucun bâtiment dans la MO pour l'EGID 3166630</t>
  </si>
  <si>
    <t>31: Aucun bâtiment dans la MO pour l'EGID 3166683</t>
  </si>
  <si>
    <t>31: Aucun bâtiment dans la MO pour l'EGID 9018228</t>
  </si>
  <si>
    <t>31: Aucun bâtiment dans la MO pour l'EGID 9066015</t>
  </si>
  <si>
    <t>31: Aucun bâtiment dans la MO pour l'EGID 190057295</t>
  </si>
  <si>
    <t>31: Aucun bâtiment dans la MO pour l'EGID 190941409</t>
  </si>
  <si>
    <t>31: Aucun bâtiment dans la MO pour l'EGID 191028094</t>
  </si>
  <si>
    <t>31: Aucun bâtiment dans la MO pour l'EGID 191028111</t>
  </si>
  <si>
    <t>31: Aucun bâtiment dans la MO pour l'EGID 191028170</t>
  </si>
  <si>
    <t>31: Aucun bâtiment dans la MO pour l'EGID 191085831</t>
  </si>
  <si>
    <t>31: Aucun bâtiment dans la MO pour l'EGID 191096211</t>
  </si>
  <si>
    <t>31: Aucun bâtiment dans la MO pour l'EGID 191221850</t>
  </si>
  <si>
    <t>31: Aucun bâtiment dans la MO pour l'EGID 191299713</t>
  </si>
  <si>
    <t>31: Aucun bâtiment dans la MO pour l'EGID 191301450</t>
  </si>
  <si>
    <t>31: Aucun bâtiment dans la MO pour l'EGID 191497891</t>
  </si>
  <si>
    <t>31: Aucun bâtiment dans la MO pour l'EGID 191510953</t>
  </si>
  <si>
    <t>31: Aucun bâtiment dans la MO pour l'EGID 191532691</t>
  </si>
  <si>
    <t>31: Aucun bâtiment dans la MO pour l'EGID 191568871</t>
  </si>
  <si>
    <t>31: Aucun bâtiment dans la MO pour l'EGID 191599511</t>
  </si>
  <si>
    <t>31: Aucun bâtiment dans la MO pour l'EGID 191646781</t>
  </si>
  <si>
    <t>31: Aucun bâtiment dans la MO pour l'EGID 191646881</t>
  </si>
  <si>
    <t>31: Aucun bâtiment dans la MO pour l'EGID 191650555</t>
  </si>
  <si>
    <t>31: Aucun bâtiment dans la MO pour l'EGID 191658134</t>
  </si>
  <si>
    <t>31: Aucun bâtiment dans la MO pour l'EGID 191659452</t>
  </si>
  <si>
    <t>31: Aucun bâtiment dans la MO pour l'EGID 191659742</t>
  </si>
  <si>
    <t>31: Aucun bâtiment dans la MO pour l'EGID 191669436</t>
  </si>
  <si>
    <t>31: Aucun bâtiment dans la MO pour l'EGID 191669437</t>
  </si>
  <si>
    <t>31: Aucun bâtiment dans la MO pour l'EGID 191669438</t>
  </si>
  <si>
    <t>31: Aucun bâtiment dans la MO pour l'EGID 191670526</t>
  </si>
  <si>
    <t>31: Aucun bâtiment dans la MO pour l'EGID 191679432</t>
  </si>
  <si>
    <t>31: Aucun bâtiment dans la MO pour l'EGID 191689327</t>
  </si>
  <si>
    <t>31: Aucun bâtiment dans la MO pour l'EGID 191706931</t>
  </si>
  <si>
    <t>31: Aucun bâtiment dans la MO pour l'EGID 191706933</t>
  </si>
  <si>
    <t>31: Aucun bâtiment dans la MO pour l'EGID 191706943</t>
  </si>
  <si>
    <t>31: Aucun bâtiment dans la MO pour l'EGID 191714360</t>
  </si>
  <si>
    <t>31: Aucun bâtiment dans la MO pour l'EGID 191722492</t>
  </si>
  <si>
    <t>31: Aucun bâtiment dans la MO pour l'EGID 191739135</t>
  </si>
  <si>
    <t>31: Aucun bâtiment dans la MO pour l'EGID 191741172</t>
  </si>
  <si>
    <t>31: Aucun bâtiment dans la MO pour l'EGID 191741257</t>
  </si>
  <si>
    <t>31: Aucun bâtiment dans la MO pour l'EGID 191743699</t>
  </si>
  <si>
    <t>31: Aucun bâtiment dans la MO pour l'EGID 191745912</t>
  </si>
  <si>
    <t>31: Aucun bâtiment dans la MO pour l'EGID 191745935</t>
  </si>
  <si>
    <t>31: Aucun bâtiment dans la MO pour l'EGID 191747653</t>
  </si>
  <si>
    <t>31: Aucun bâtiment dans la MO pour l'EGID 191750495</t>
  </si>
  <si>
    <t>31: Aucun bâtiment dans la MO pour l'EGID 191764633</t>
  </si>
  <si>
    <t>31: Aucun bâtiment dans la MO pour l'EGID 191765935</t>
  </si>
  <si>
    <t>31: Aucun bâtiment dans la MO pour l'EGID 191784951</t>
  </si>
  <si>
    <t>31: Aucun bâtiment dans la MO pour l'EGID 191794753</t>
  </si>
  <si>
    <t>31: Aucun bâtiment dans la MO pour l'EGID 191806664</t>
  </si>
  <si>
    <t>31: Aucun bâtiment dans la MO pour l'EGID 191808929</t>
  </si>
  <si>
    <t>31: Aucun bâtiment dans la MO pour l'EGID 191808938</t>
  </si>
  <si>
    <t>31: Aucun bâtiment dans la MO pour l'EGID 191809044</t>
  </si>
  <si>
    <t>31: Aucun bâtiment dans la MO pour l'EGID 191818164</t>
  </si>
  <si>
    <t>31: Aucun bâtiment dans la MO pour l'EGID 191820915</t>
  </si>
  <si>
    <t>31: Aucun bâtiment dans la MO pour l'EGID 191820954</t>
  </si>
  <si>
    <t>31: Aucun bâtiment dans la MO pour l'EGID 191832957</t>
  </si>
  <si>
    <t>31: Aucun bâtiment dans la MO pour l'EGID 191832964</t>
  </si>
  <si>
    <t>31: Aucun bâtiment dans la MO pour l'EGID 191846095</t>
  </si>
  <si>
    <t>31: Aucun bâtiment dans la MO pour l'EGID 191846297</t>
  </si>
  <si>
    <t>31: Aucun bâtiment dans la MO pour l'EGID 191847818</t>
  </si>
  <si>
    <t>31: Aucun bâtiment dans la MO pour l'EGID 191856689</t>
  </si>
  <si>
    <t>31: Aucun bâtiment dans la MO pour l'EGID 191860484</t>
  </si>
  <si>
    <t>31: Aucun bâtiment dans la MO pour l'EGID 191865727</t>
  </si>
  <si>
    <t>31: Aucun bâtiment dans la MO pour l'EGID 191875450</t>
  </si>
  <si>
    <t>31: Aucun bâtiment dans la MO pour l'EGID 191886192</t>
  </si>
  <si>
    <t>31: Aucun bâtiment dans la MO pour l'EGID 191886193</t>
  </si>
  <si>
    <t>31: Aucun bâtiment dans la MO pour l'EGID 191886194</t>
  </si>
  <si>
    <t>31: Aucun bâtiment dans la MO pour l'EGID 191886195</t>
  </si>
  <si>
    <t>31: Aucun bâtiment dans la MO pour l'EGID 191926574</t>
  </si>
  <si>
    <t>31: Aucun bâtiment dans la MO pour l'EGID 191948079</t>
  </si>
  <si>
    <t>31: Aucun bâtiment dans la MO pour l'EGID 191963170</t>
  </si>
  <si>
    <t>31: Aucun bâtiment dans la MO pour l'EGID 191967530</t>
  </si>
  <si>
    <t>31: Aucun bâtiment dans la MO pour l'EGID 191970564</t>
  </si>
  <si>
    <t>31: Aucun bâtiment dans la MO pour l'EGID 191970627</t>
  </si>
  <si>
    <t>31: Aucun bâtiment dans la MO pour l'EGID 191971078</t>
  </si>
  <si>
    <t>31: Aucun bâtiment dans la MO pour l'EGID 191983560</t>
  </si>
  <si>
    <t>35: Obsolète dans le RegBL. Le bâtiment de la MO est déjà lié au bâtiment ayant l'EGID 191881888</t>
  </si>
  <si>
    <t>35: Obsolète dans le RegBL. Le bâtiment de la MO est déjà lié au bâtiment ayant l'EGID 9030157</t>
  </si>
  <si>
    <t>35: Obsolète dans le RegBL. Le bâtiment de la MO est déjà lié au bâtiment ayant l'EGID 190212501</t>
  </si>
  <si>
    <t>35: Obsolète dans le RegBL. Le bâtiment de la MO est déjà lié au bâtiment ayant l'EGID 907183</t>
  </si>
  <si>
    <t>35: Obsolète dans le RegBL. Le bâtiment de la MO est déjà lié au bâtiment ayant l'EGID 190209199</t>
  </si>
  <si>
    <t>35: Obsolète dans le RegBL. Le bâtiment de la MO est déjà lié au bâtiment ayant l'EGID 909358</t>
  </si>
  <si>
    <t>35: Obsolète dans le RegBL. Le bâtiment de la MO est déjà lié au bâtiment ayant l'EGID 3129671</t>
  </si>
  <si>
    <t>35: Obsolète dans le RegBL. Le bâtiment de la MO est déjà lié au bâtiment ayant l'EGID 909303</t>
  </si>
  <si>
    <t>35: Obsolète dans le RegBL. Le bâtiment de la MO est déjà lié au bâtiment ayant l'EGID 11515374</t>
  </si>
  <si>
    <t>35: Obsolète dans le RegBL. Le bâtiment de la MO est déjà lié au bâtiment ayant l'EGID 190209760</t>
  </si>
  <si>
    <t>35: Obsolète dans le RegBL. Le bâtiment de la MO est déjà lié au bâtiment ayant l'EGID 909378</t>
  </si>
  <si>
    <t>35: Obsolète dans le RegBL. Le bâtiment de la MO est déjà lié au bâtiment ayant l'EGID 191873644</t>
  </si>
  <si>
    <t>35: Obsolète dans le RegBL. Le bâtiment de la MO est déjà lié au bâtiment ayant l'EGID 911551</t>
  </si>
  <si>
    <t>35: Obsolète dans le RegBL. Le bâtiment de la MO est déjà lié au bâtiment ayant l'EGID 911620</t>
  </si>
  <si>
    <t>35: Obsolète dans le RegBL. Le bâtiment de la MO est déjà lié au bâtiment ayant l'EGID 911607</t>
  </si>
  <si>
    <t>35: Obsolète dans le RegBL. Le bâtiment de la MO est déjà lié au bâtiment ayant l'EGID 911645</t>
  </si>
  <si>
    <t>35: Obsolète dans le RegBL. Le bâtiment de la MO est déjà lié au bâtiment ayant l'EGID 911666</t>
  </si>
  <si>
    <t>35: Obsolète dans le RegBL. Le bâtiment de la MO est déjà lié au bâtiment ayant l'EGID 911821</t>
  </si>
  <si>
    <t>35: Obsolète dans le RegBL. Le bâtiment de la MO est déjà lié au bâtiment ayant l'EGID 3108093</t>
  </si>
  <si>
    <t>35: Obsolète dans le RegBL. Le bâtiment de la MO est déjà lié au bâtiment ayant l'EGID 3108126</t>
  </si>
  <si>
    <t>35: Obsolète dans le RegBL. Le bâtiment de la MO est déjà lié au bâtiment ayant l'EGID 911661</t>
  </si>
  <si>
    <t>35: Obsolète dans le RegBL. Le bâtiment de la MO est déjà lié au bâtiment ayant l'EGID 3108210</t>
  </si>
  <si>
    <t>35: Obsolète dans le RegBL. Le bâtiment de la MO est déjà lié au bâtiment ayant l'EGID 911732</t>
  </si>
  <si>
    <t>35: Obsolète dans le RegBL. Le bâtiment de la MO est déjà lié au bâtiment ayant l'EGID 9024019</t>
  </si>
  <si>
    <t>35: Obsolète dans le RegBL. Le bâtiment de la MO est déjà lié au bâtiment ayant l'EGID 911561</t>
  </si>
  <si>
    <t>35: Obsolète dans le RegBL. Le bâtiment de la MO est déjà lié au bâtiment ayant l'EGID 911556</t>
  </si>
  <si>
    <t>35: Obsolète dans le RegBL. Le bâtiment de la MO est déjà lié au bâtiment ayant l'EGID 911560</t>
  </si>
  <si>
    <t>35: Obsolète dans le RegBL. Le bâtiment de la MO est déjà lié au bâtiment ayant l'EGID 190181950</t>
  </si>
  <si>
    <t>35: Obsolète dans le RegBL. Le bâtiment de la MO est déjà lié au bâtiment ayant l'EGID 911701</t>
  </si>
  <si>
    <t>35: Obsolète dans le RegBL. Le bâtiment de la MO est déjà lié au bâtiment ayant l'EGID 931569</t>
  </si>
  <si>
    <t>35: Obsolète dans le RegBL. Le bâtiment de la MO est déjà lié au bâtiment ayant l'EGID 938327</t>
  </si>
  <si>
    <t>35: Obsolète dans le RegBL. Le bâtiment de la MO est déjà lié au bâtiment ayant l'EGID 190175680</t>
  </si>
  <si>
    <t>35: Obsolète dans le RegBL. Le bâtiment de la MO est déjà lié au bâtiment ayant l'EGID 191532571</t>
  </si>
  <si>
    <t>35: Obsolète dans le RegBL. Le bâtiment de la MO est déjà lié au bâtiment ayant l'EGID 3130471</t>
  </si>
  <si>
    <t>35: Obsolète dans le RegBL. Le bâtiment de la MO est déjà lié au bâtiment ayant l'EGID 938364</t>
  </si>
  <si>
    <t>35: Obsolète dans le RegBL. Le bâtiment de la MO est déjà lié au bâtiment ayant l'EGID 191556515</t>
  </si>
  <si>
    <t>35: Obsolète dans le RegBL. Le bâtiment de la MO est déjà lié au bâtiment ayant l'EGID 190305308</t>
  </si>
  <si>
    <t>35: Obsolète dans le RegBL. Le bâtiment de la MO est déjà lié au bâtiment ayant l'EGID 938396</t>
  </si>
  <si>
    <t>35: Obsolète dans le RegBL. Le bâtiment de la MO est déjà lié au bâtiment ayant l'EGID 190732729</t>
  </si>
  <si>
    <t>35: Obsolète dans le RegBL. Le bâtiment de la MO est déjà lié au bâtiment ayant l'EGID 938454</t>
  </si>
  <si>
    <t>35: Obsolète dans le RegBL. Le bâtiment de la MO est déjà lié au bâtiment ayant l'EGID 938487</t>
  </si>
  <si>
    <t>35: Obsolète dans le RegBL. Le bâtiment de la MO est déjà lié au bâtiment ayant l'EGID 938535</t>
  </si>
  <si>
    <t>35: Obsolète dans le RegBL. Le bâtiment de la MO est déjà lié au bâtiment ayant l'EGID 190991592</t>
  </si>
  <si>
    <t>35: Obsolète dans le RegBL. Le bâtiment de la MO est déjà lié au bâtiment ayant l'EGID 3130482</t>
  </si>
  <si>
    <t>35: Obsolète dans le RegBL. Le bâtiment de la MO est déjà lié au bâtiment ayant l'EGID 191323011</t>
  </si>
  <si>
    <t>35: Obsolète dans le RegBL. Le bâtiment de la MO est déjà lié au bâtiment ayant l'EGID 938438</t>
  </si>
  <si>
    <t>35: Obsolète dans le RegBL. Le bâtiment de la MO est déjà lié au bâtiment ayant l'EGID 3130484</t>
  </si>
  <si>
    <t>35: Obsolète dans le RegBL. Le bâtiment de la MO est déjà lié au bâtiment ayant l'EGID 3130523</t>
  </si>
  <si>
    <t>35: Obsolète dans le RegBL. Le bâtiment de la MO est déjà lié au bâtiment ayant l'EGID 190304288</t>
  </si>
  <si>
    <t>35: Obsolète dans le RegBL. Le bâtiment de la MO est déjà lié au bâtiment ayant l'EGID 938440</t>
  </si>
  <si>
    <t>35: Obsolète dans le RegBL. Le bâtiment de la MO est déjà lié au bâtiment ayant l'EGID 938483</t>
  </si>
  <si>
    <t>35: Obsolète dans le RegBL. Le bâtiment de la MO est déjà lié au bâtiment ayant l'EGID 938481</t>
  </si>
  <si>
    <t>35: Obsolète dans le RegBL. Le bâtiment de la MO est déjà lié au bâtiment ayant l'EGID 938429</t>
  </si>
  <si>
    <t>35: Obsolète dans le RegBL. Le bâtiment de la MO est déjà lié au bâtiment ayant l'EGID 938470</t>
  </si>
  <si>
    <t>35: Obsolète dans le RegBL. Le bâtiment de la MO est déjà lié au bâtiment ayant l'EGID 190176007</t>
  </si>
  <si>
    <t>35: Obsolète dans le RegBL. Le bâtiment de la MO est déjà lié au bâtiment ayant l'EGID 938374</t>
  </si>
  <si>
    <t>35: Obsolète dans le RegBL. Le bâtiment de la MO est déjà lié au bâtiment ayant l'EGID 190303408</t>
  </si>
  <si>
    <t>35: Obsolète dans le RegBL. Le bâtiment de la MO est déjà lié au bâtiment ayant l'EGID 938356</t>
  </si>
  <si>
    <t>35: Obsolète dans le RegBL. Le bâtiment de la MO est déjà lié au bâtiment ayant l'EGID 938278</t>
  </si>
  <si>
    <t>35: Obsolète dans le RegBL. Le bâtiment de la MO est déjà lié au bâtiment ayant l'EGID 938323</t>
  </si>
  <si>
    <t>35: Obsolète dans le RegBL. Le bâtiment de la MO est déjà lié au bâtiment ayant l'EGID 938422</t>
  </si>
  <si>
    <t>35: Obsolète dans le RegBL. Le bâtiment de la MO est déjà lié au bâtiment ayant l'EGID 938522</t>
  </si>
  <si>
    <t>35: Obsolète dans le RegBL. Le bâtiment de la MO est déjà lié au bâtiment ayant l'EGID 938515</t>
  </si>
  <si>
    <t>35: Obsolète dans le RegBL. Le bâtiment de la MO est déjà lié au bâtiment ayant l'EGID 938373</t>
  </si>
  <si>
    <t>35: Obsolète dans le RegBL. Le bâtiment de la MO est déjà lié au bâtiment ayant l'EGID 938550</t>
  </si>
  <si>
    <t>35: Obsolète dans le RegBL. Le bâtiment de la MO est déjà lié au bâtiment ayant l'EGID 191703662</t>
  </si>
  <si>
    <t>35: Obsolète dans le RegBL. Le bâtiment de la MO est déjà lié au bâtiment ayant l'EGID 400086922</t>
  </si>
  <si>
    <t>35: Obsolète dans le RegBL. Le bâtiment de la MO est déjà lié au bâtiment ayant l'EGID 502070083</t>
  </si>
  <si>
    <t>35: Obsolète dans le RegBL. Le bâtiment de la MO est déjà lié au bâtiment ayant l'EGID 400085780</t>
  </si>
  <si>
    <t>35: Obsolète dans le RegBL. Le bâtiment de la MO est déjà lié au bâtiment ayant l'EGID 101168132</t>
  </si>
  <si>
    <t>35: Obsolète dans le RegBL. Le bâtiment de la MO est déjà lié au bâtiment ayant l'EGID 946862</t>
  </si>
  <si>
    <t>35: Obsolète dans le RegBL. Le bâtiment de la MO est déjà lié au bâtiment ayant l'EGID 502080459</t>
  </si>
  <si>
    <t>35: Obsolète dans le RegBL. Le bâtiment de la MO est déjà lié au bâtiment ayant l'EGID 956713</t>
  </si>
  <si>
    <t>35: Obsolète dans le RegBL. Le bâtiment de la MO est déjà lié au bâtiment ayant l'EGID 956861</t>
  </si>
  <si>
    <t>35: Obsolète dans le RegBL. Le bâtiment de la MO est déjà lié au bâtiment ayant l'EGID 957075</t>
  </si>
  <si>
    <t>35: Obsolète dans le RegBL. Le bâtiment de la MO est déjà lié au bâtiment ayant l'EGID 956741</t>
  </si>
  <si>
    <t>35: Obsolète dans le RegBL. Le bâtiment de la MO est déjà lié au bâtiment ayant l'EGID 191567234</t>
  </si>
  <si>
    <t>35: Obsolète dans le RegBL. Le bâtiment de la MO est déjà lié au bâtiment ayant l'EGID 3113583</t>
  </si>
  <si>
    <t>35: Obsolète dans le RegBL. Le bâtiment de la MO est déjà lié au bâtiment ayant l'EGID 957112</t>
  </si>
  <si>
    <t>35: Obsolète dans le RegBL. Le bâtiment de la MO est déjà lié au bâtiment ayant l'EGID 9024776</t>
  </si>
  <si>
    <t>35: Obsolète dans le RegBL. Le bâtiment de la MO est déjà lié au bâtiment ayant l'EGID 957072</t>
  </si>
  <si>
    <t>35: Obsolète dans le RegBL. Le bâtiment de la MO est déjà lié au bâtiment ayant l'EGID 191746202</t>
  </si>
  <si>
    <t>35: Obsolète dans le RegBL. Le bâtiment de la MO est déjà lié au bâtiment ayant l'EGID 958587</t>
  </si>
  <si>
    <t>H56 Grundwasser Aufbearbeitungsanlage</t>
  </si>
  <si>
    <t>3340/3341/38</t>
  </si>
  <si>
    <t>2659610.000 1145264.000</t>
  </si>
  <si>
    <t>https://map.geo.admin.ch/?zoom=13&amp;E=2659610&amp;N=1145264&amp;layers=ch.kantone.cadastralwebmap-farbe,ch.swisstopo.amtliches-strassenverzeichnis,ch.bfs.gebaeude_wohnungs_register,KML||https://tinyurl.com/yy7ya4g9/VS/6077_bdg_erw.kml</t>
  </si>
  <si>
    <t>2603164.000 1121656.000</t>
  </si>
  <si>
    <t>https://map.geo.admin.ch/?zoom=13&amp;E=2603164&amp;N=1121656&amp;layers=ch.kantone.cadastralwebmap-farbe,ch.swisstopo.amtliches-strassenverzeichnis,ch.bfs.gebaeude_wohnungs_register,KML||https://tinyurl.com/yy7ya4g9/VS/6238_bdg_erw.kml</t>
  </si>
  <si>
    <t>31: Aucun bâtiment dans la MO pour l'EGID 191909413</t>
  </si>
  <si>
    <t>31: Aucun bâtiment dans la MO pour l'EGID 191979363</t>
  </si>
  <si>
    <t>2605640.000 1106250.000</t>
  </si>
  <si>
    <t>https://map.geo.admin.ch/?zoom=13&amp;E=2605640&amp;N=1106250&amp;layers=ch.kantone.cadastralwebmap-farbe,ch.swisstopo.amtliches-strassenverzeichnis,ch.bfs.gebaeude_wohnungs_register,KML||https://tinyurl.com/yy7ya4g9/VS/6083_bdg_erw.kml</t>
  </si>
  <si>
    <t>2596865.000 1114010.000</t>
  </si>
  <si>
    <t>https://map.geo.admin.ch/?zoom=13&amp;E=2596865&amp;N=1114010&amp;layers=ch.kantone.cadastralwebmap-farbe,ch.swisstopo.amtliches-strassenverzeichnis,ch.bfs.gebaeude_wohnungs_register,KML||https://tinyurl.com/yy7ya4g9/VS/6084_bdg_erw.kml</t>
  </si>
  <si>
    <t>2596873.000 1113976.000</t>
  </si>
  <si>
    <t>https://map.geo.admin.ch/?zoom=13&amp;E=2596873&amp;N=1113976&amp;layers=ch.kantone.cadastralwebmap-farbe,ch.swisstopo.amtliches-strassenverzeichnis,ch.bfs.gebaeude_wohnungs_register,KML||https://tinyurl.com/yy7ya4g9/VS/6084_bdg_erw.kml</t>
  </si>
  <si>
    <t>2596890.000 1114005.000</t>
  </si>
  <si>
    <t>https://map.geo.admin.ch/?zoom=13&amp;E=2596890&amp;N=1114005&amp;layers=ch.kantone.cadastralwebmap-farbe,ch.swisstopo.amtliches-strassenverzeichnis,ch.bfs.gebaeude_wohnungs_register,KML||https://tinyurl.com/yy7ya4g9/VS/6084_bdg_erw.kml</t>
  </si>
  <si>
    <t>2596855.000 1113955.000</t>
  </si>
  <si>
    <t>https://map.geo.admin.ch/?zoom=13&amp;E=2596855&amp;N=1113955&amp;layers=ch.kantone.cadastralwebmap-farbe,ch.swisstopo.amtliches-strassenverzeichnis,ch.bfs.gebaeude_wohnungs_register,KML||https://tinyurl.com/yy7ya4g9/VS/6084_bdg_erw.kml</t>
  </si>
  <si>
    <t>2596860.000 1113925.000</t>
  </si>
  <si>
    <t>https://map.geo.admin.ch/?zoom=13&amp;E=2596860&amp;N=1113925&amp;layers=ch.kantone.cadastralwebmap-farbe,ch.swisstopo.amtliches-strassenverzeichnis,ch.bfs.gebaeude_wohnungs_register,KML||https://tinyurl.com/yy7ya4g9/VS/6084_bdg_erw.kml</t>
  </si>
  <si>
    <t>2611133.000 1114833.000</t>
  </si>
  <si>
    <t>https://map.geo.admin.ch/?zoom=13&amp;E=2611133&amp;N=1114833&amp;layers=ch.kantone.cadastralwebmap-farbe,ch.swisstopo.amtliches-strassenverzeichnis,ch.bfs.gebaeude_wohnungs_register,KML||https://tinyurl.com/yy7ya4g9/VS/6252_bdg_erw.kml</t>
  </si>
  <si>
    <t>2599037.770 1119738.792</t>
  </si>
  <si>
    <t>31: Aucun bâtiment dans la MO pour l'EGID 191863522</t>
  </si>
  <si>
    <t>31: Aucun bâtiment dans la MO pour l'EGID 191873646</t>
  </si>
  <si>
    <t>31: Aucun bâtiment dans la MO pour l'EGID 191890492</t>
  </si>
  <si>
    <t>31: Aucun bâtiment dans la MO pour l'EGID 191890499</t>
  </si>
  <si>
    <t>31: Aucun bâtiment dans la MO pour l'EGID 191890519</t>
  </si>
  <si>
    <t>31: Aucun bâtiment dans la MO pour l'EGID 191890520</t>
  </si>
  <si>
    <t>31: Aucun bâtiment dans la MO pour l'EGID 191991943</t>
  </si>
  <si>
    <t>31: Aucun bâtiment dans la MO pour l'EGID 192001794</t>
  </si>
  <si>
    <t>2557417.000 1132414.000</t>
  </si>
  <si>
    <t>https://map.geo.admin.ch/?zoom=13&amp;E=2557417&amp;N=1132414&amp;layers=ch.kantone.cadastralwebmap-farbe,ch.swisstopo.amtliches-strassenverzeichnis,ch.bfs.gebaeude_wohnungs_register,KML||https://tinyurl.com/yy7ya4g9/VS/6159_bdg_erw.kml</t>
  </si>
  <si>
    <t>2628291.000 1128548.000</t>
  </si>
  <si>
    <t>https://map.geo.admin.ch/?zoom=13&amp;E=2628291&amp;N=1128548&amp;layers=ch.kantone.cadastralwebmap-farbe,ch.swisstopo.amtliches-strassenverzeichnis,ch.bfs.gebaeude_wohnungs_register,KML||https://tinyurl.com/yy7ya4g9/VS/6199_bdg_erw.kml</t>
  </si>
  <si>
    <t>2602569.000 1127817.000</t>
  </si>
  <si>
    <t>https://map.geo.admin.ch/?zoom=13&amp;E=2602569&amp;N=1127817&amp;layers=ch.kantone.cadastralwebmap-farbe,ch.swisstopo.amtliches-strassenverzeichnis,ch.bfs.gebaeude_wohnungs_register,KML||https://tinyurl.com/yy7ya4g9/VS/6253_bdg_erw.kml</t>
  </si>
  <si>
    <t>41: Status 'bestehend' n'est pas cohérente avec le topic Couverture du sol projetée de la MO&lt;/br&gt;62: 2 bâtiments du RegBL (191819043, 191819044) à l'intérieur du même polygone de la MO</t>
  </si>
  <si>
    <t>62: 2 bâtiments du RegBL (192005431, 192005436) à l'intérieur du même polygone de la MO</t>
  </si>
  <si>
    <t>62: 2 bâtiments du RegBL (941311, 192005085) à l'intérieur du même polygone de la MO</t>
  </si>
  <si>
    <t>41: Status 'im Bau' n'est pas cohérente avec le topic Couverture du sol de la MO&lt;/br&gt;62: 2 bâtiments du RegBL (941311, 192005085) à l'intérieur du même polygone de la MO</t>
  </si>
  <si>
    <t>31: Aucun bâtiment dans la MO pour l'EGID 191961201</t>
  </si>
  <si>
    <t>31: Aucun bâtiment dans la MO pour l'EGID 191957093</t>
  </si>
  <si>
    <t>31: Aucun bâtiment dans la MO pour l'EGID 191957094</t>
  </si>
  <si>
    <t>CH443052674751</t>
  </si>
  <si>
    <t>CH964252301028</t>
  </si>
  <si>
    <t>16891</t>
  </si>
  <si>
    <t>16809</t>
  </si>
  <si>
    <t>2597392.000 1124930.000</t>
  </si>
  <si>
    <t>https://map.geo.admin.ch/?zoom=13&amp;E=2597392&amp;N=1124930&amp;layers=ch.kantone.cadastralwebmap-farbe,ch.swisstopo.amtliches-strassenverzeichnis,ch.bfs.gebaeude_wohnungs_register,KML||https://tinyurl.com/yy7ya4g9/VS/6082_bdg_erw.kml</t>
  </si>
  <si>
    <t>2561669.000 1126199.000</t>
  </si>
  <si>
    <t>https://map.geo.admin.ch/?zoom=13&amp;E=2561669&amp;N=1126199&amp;layers=ch.kantone.cadastralwebmap-farbe,ch.swisstopo.amtliches-strassenverzeichnis,ch.bfs.gebaeude_wohnungs_register,KML||https://tinyurl.com/yy7ya4g9/VS/6152_bdg_erw.kml</t>
  </si>
  <si>
    <t>2561701.000 1126240.000</t>
  </si>
  <si>
    <t>https://map.geo.admin.ch/?zoom=13&amp;E=2561701&amp;N=1126240&amp;layers=ch.kantone.cadastralwebmap-farbe,ch.swisstopo.amtliches-strassenverzeichnis,ch.bfs.gebaeude_wohnungs_register,KML||https://tinyurl.com/yy7ya4g9/VS/6152_bdg_erw.kml</t>
  </si>
  <si>
    <t>2561682.000 1126169.000</t>
  </si>
  <si>
    <t>https://map.geo.admin.ch/?zoom=13&amp;E=2561682&amp;N=1126169&amp;layers=ch.kantone.cadastralwebmap-farbe,ch.swisstopo.amtliches-strassenverzeichnis,ch.bfs.gebaeude_wohnungs_register,KML||https://tinyurl.com/yy7ya4g9/VS/6152_bdg_erw.kml</t>
  </si>
  <si>
    <t>2561747.000 1126227.000</t>
  </si>
  <si>
    <t>https://map.geo.admin.ch/?zoom=13&amp;E=2561747&amp;N=1126227&amp;layers=ch.kantone.cadastralwebmap-farbe,ch.swisstopo.amtliches-strassenverzeichnis,ch.bfs.gebaeude_wohnungs_register,KML||https://tinyurl.com/yy7ya4g9/VS/6152_bdg_erw.kml</t>
  </si>
  <si>
    <t>2561727.000 1126234.000</t>
  </si>
  <si>
    <t>https://map.geo.admin.ch/?zoom=13&amp;E=2561727&amp;N=1126234&amp;layers=ch.kantone.cadastralwebmap-farbe,ch.swisstopo.amtliches-strassenverzeichnis,ch.bfs.gebaeude_wohnungs_register,KML||https://tinyurl.com/yy7ya4g9/VS/6152_bdg_erw.kml</t>
  </si>
  <si>
    <t>2561738.000 1126222.000</t>
  </si>
  <si>
    <t>https://map.geo.admin.ch/?zoom=13&amp;E=2561738&amp;N=1126222&amp;layers=ch.kantone.cadastralwebmap-farbe,ch.swisstopo.amtliches-strassenverzeichnis,ch.bfs.gebaeude_wohnungs_register,KML||https://tinyurl.com/yy7ya4g9/VS/6152_bdg_erw.kml</t>
  </si>
  <si>
    <t>2560695.000 1125675.000</t>
  </si>
  <si>
    <t>https://map.geo.admin.ch/?zoom=13&amp;E=2560695&amp;N=1125675&amp;layers=ch.kantone.cadastralwebmap-farbe,ch.swisstopo.amtliches-strassenverzeichnis,ch.bfs.gebaeude_wohnungs_register,KML||https://tinyurl.com/yy7ya4g9/VS/6152_bdg_erw.kml</t>
  </si>
  <si>
    <t>2560804.000 1129087.000</t>
  </si>
  <si>
    <t>https://map.geo.admin.ch/?zoom=13&amp;E=2560804&amp;N=1129087&amp;layers=ch.kantone.cadastralwebmap-farbe,ch.swisstopo.amtliches-strassenverzeichnis,ch.bfs.gebaeude_wohnungs_register,KML||https://tinyurl.com/yy7ya4g9/VS/6152_bdg_erw.kml</t>
  </si>
  <si>
    <t>2560618.000 1129336.000</t>
  </si>
  <si>
    <t>https://map.geo.admin.ch/?zoom=13&amp;E=2560618&amp;N=1129336&amp;layers=ch.kantone.cadastralwebmap-farbe,ch.swisstopo.amtliches-strassenverzeichnis,ch.bfs.gebaeude_wohnungs_register,KML||https://tinyurl.com/yy7ya4g9/VS/6152_bdg_erw.kml</t>
  </si>
  <si>
    <t>2569182.000 1109094.000</t>
  </si>
  <si>
    <t>https://map.geo.admin.ch/?zoom=13&amp;E=2569182&amp;N=1109094&amp;layers=ch.kantone.cadastralwebmap-farbe,ch.swisstopo.amtliches-strassenverzeichnis,ch.bfs.gebaeude_wohnungs_register,KML||https://tinyurl.com/yy7ya4g9/VS/6219_bdg_erw.kml</t>
  </si>
  <si>
    <t>2596271.800 1123082.974</t>
  </si>
  <si>
    <t>https://map.geo.admin.ch/?zoom=13&amp;E=2596271.8&amp;N=1123082.974&amp;layers=ch.kantone.cadastralwebmap-farbe,ch.swisstopo.amtliches-strassenverzeichnis,ch.bfs.gebaeude_wohnungs_register,KML||https://tinyurl.com/yy7ya4g9/VS/6263_bdg_erw.kml</t>
  </si>
  <si>
    <t>2630721.000 1115988.000</t>
  </si>
  <si>
    <t>https://map.geo.admin.ch/?zoom=13&amp;E=2630721&amp;N=1115988&amp;layers=ch.kantone.cadastralwebmap-farbe,ch.swisstopo.amtliches-strassenverzeichnis,ch.bfs.gebaeude_wohnungs_register,KML||https://tinyurl.com/yy7ya4g9/VS/6285_bdg_erw.kml</t>
  </si>
  <si>
    <t>2630719.250 1115987.000</t>
  </si>
  <si>
    <t>https://map.geo.admin.ch/?zoom=13&amp;E=2630719.25&amp;N=1115987&amp;layers=ch.kantone.cadastralwebmap-farbe,ch.swisstopo.amtliches-strassenverzeichnis,ch.bfs.gebaeude_wohnungs_register,KML||https://tinyurl.com/yy7ya4g9/VS/6285_bdg_erw.kml</t>
  </si>
  <si>
    <t>62: 2 bâtiments du RegBL (945782, 192005571) à l'intérieur du même polygone de la MO</t>
  </si>
  <si>
    <t>62: 2 bâtiments du RegBL (190208574, 192005925) à l'intérieur du même polygone de la MO</t>
  </si>
  <si>
    <t>31: Aucun bâtiment dans la MO pour l'EGID 191876261</t>
  </si>
  <si>
    <t>31: Aucun bâtiment dans la MO pour l'EGID 908560</t>
  </si>
  <si>
    <t>31: Aucun bâtiment dans la MO pour l'EGID 192005692</t>
  </si>
  <si>
    <t>31: Aucun bâtiment dans la MO pour l'EGID 192005699</t>
  </si>
  <si>
    <t>31: Aucun bâtiment dans la MO pour l'EGID 192005700</t>
  </si>
  <si>
    <t>31: Aucun bâtiment dans la MO pour l'EGID 192005701</t>
  </si>
  <si>
    <t>31: Aucun bâtiment dans la MO pour l'EGID 192005706</t>
  </si>
  <si>
    <t>31: Aucun bâtiment dans la MO pour l'EGID 192005709</t>
  </si>
  <si>
    <t>31: Aucun bâtiment dans la MO pour l'EGID 192005712</t>
  </si>
  <si>
    <t>31: Aucun bâtiment dans la MO pour l'EGID 191919523</t>
  </si>
  <si>
    <t>3969</t>
  </si>
  <si>
    <t>2048</t>
  </si>
  <si>
    <t>CH464752303835</t>
  </si>
  <si>
    <t>Mittal</t>
  </si>
  <si>
    <t>CH668877663879</t>
  </si>
  <si>
    <t>CH368877663191</t>
  </si>
  <si>
    <t>CH128069776624</t>
  </si>
  <si>
    <t>CH103330295224</t>
  </si>
  <si>
    <t>2448</t>
  </si>
  <si>
    <t>Seiler Alexander</t>
  </si>
  <si>
    <t>CH313028523321</t>
  </si>
  <si>
    <t>Leiggener</t>
  </si>
  <si>
    <t>CH143052332979</t>
  </si>
  <si>
    <t>2668062.000 1152167.000</t>
  </si>
  <si>
    <t>https://map.geo.admin.ch/?zoom=13&amp;E=2668062&amp;N=1152167&amp;layers=ch.kantone.cadastralwebmap-farbe,ch.swisstopo.amtliches-strassenverzeichnis,ch.bfs.gebaeude_wohnungs_register,KML||https://tinyurl.com/yy7ya4g9/VS/6076_bdg_erw.kml</t>
  </si>
  <si>
    <t>2661616.750 1146985.875</t>
  </si>
  <si>
    <t>https://map.geo.admin.ch/?zoom=13&amp;E=2661616.75&amp;N=1146985.875&amp;layers=ch.kantone.cadastralwebmap-farbe,ch.swisstopo.amtliches-strassenverzeichnis,ch.bfs.gebaeude_wohnungs_register,KML||https://tinyurl.com/yy7ya4g9/VS/6077_bdg_erw.kml</t>
  </si>
  <si>
    <t>2627528.000 1128866.000</t>
  </si>
  <si>
    <t>https://map.geo.admin.ch/?zoom=13&amp;E=2627528&amp;N=1128866&amp;layers=ch.kantone.cadastralwebmap-farbe,ch.swisstopo.amtliches-strassenverzeichnis,ch.bfs.gebaeude_wohnungs_register,KML||https://tinyurl.com/yy7ya4g9/VS/6199_bdg_erw.kml</t>
  </si>
  <si>
    <t>2634450.806 1127979.712</t>
  </si>
  <si>
    <t>https://map.geo.admin.ch/?zoom=13&amp;E=2634450.806&amp;N=1127979.712&amp;layers=ch.kantone.cadastralwebmap-farbe,ch.swisstopo.amtliches-strassenverzeichnis,ch.bfs.gebaeude_wohnungs_register,KML||https://tinyurl.com/yy7ya4g9/VS/6286_bdg_erw.kml</t>
  </si>
  <si>
    <t>2635404.846 1127554.702</t>
  </si>
  <si>
    <t>https://map.geo.admin.ch/?zoom=13&amp;E=2635404.846&amp;N=1127554.702&amp;layers=ch.kantone.cadastralwebmap-farbe,ch.swisstopo.amtliches-strassenverzeichnis,ch.bfs.gebaeude_wohnungs_register,KML||https://tinyurl.com/yy7ya4g9/VS/6286_bdg_erw.kml</t>
  </si>
  <si>
    <t>2635994.850 1127612.699</t>
  </si>
  <si>
    <t>https://map.geo.admin.ch/?zoom=13&amp;E=2635994.85&amp;N=1127612.699&amp;layers=ch.kantone.cadastralwebmap-farbe,ch.swisstopo.amtliches-strassenverzeichnis,ch.bfs.gebaeude_wohnungs_register,KML||https://tinyurl.com/yy7ya4g9/VS/6286_bdg_erw.kml</t>
  </si>
  <si>
    <t>2635974.866 1127799.690</t>
  </si>
  <si>
    <t>https://map.geo.admin.ch/?zoom=13&amp;E=2635974.866&amp;N=1127799.69&amp;layers=ch.kantone.cadastralwebmap-farbe,ch.swisstopo.amtliches-strassenverzeichnis,ch.bfs.gebaeude_wohnungs_register,KML||https://tinyurl.com/yy7ya4g9/VS/6286_bdg_erw.kml</t>
  </si>
  <si>
    <t>2636010.000 1127490.000</t>
  </si>
  <si>
    <t>https://map.geo.admin.ch/?zoom=13&amp;E=2636010&amp;N=1127490&amp;layers=ch.kantone.cadastralwebmap-farbe,ch.swisstopo.amtliches-strassenverzeichnis,ch.bfs.gebaeude_wohnungs_register,KML||https://tinyurl.com/yy7ya4g9/VS/6286_bdg_erw.kml</t>
  </si>
  <si>
    <t>2635895.000 1127455.000</t>
  </si>
  <si>
    <t>https://map.geo.admin.ch/?zoom=13&amp;E=2635895&amp;N=1127455&amp;layers=ch.kantone.cadastralwebmap-farbe,ch.swisstopo.amtliches-strassenverzeichnis,ch.bfs.gebaeude_wohnungs_register,KML||https://tinyurl.com/yy7ya4g9/VS/6286_bdg_erw.kml</t>
  </si>
  <si>
    <t>2635479.852 1127837.696</t>
  </si>
  <si>
    <t>https://map.geo.admin.ch/?zoom=13&amp;E=2635479.852&amp;N=1127837.696&amp;layers=ch.kantone.cadastralwebmap-farbe,ch.swisstopo.amtliches-strassenverzeichnis,ch.bfs.gebaeude_wohnungs_register,KML||https://tinyurl.com/yy7ya4g9/VS/6286_bdg_erw.kml</t>
  </si>
  <si>
    <t>2635239.844 1127733.701</t>
  </si>
  <si>
    <t>https://map.geo.admin.ch/?zoom=13&amp;E=2635239.844&amp;N=1127733.701&amp;layers=ch.kantone.cadastralwebmap-farbe,ch.swisstopo.amtliches-strassenverzeichnis,ch.bfs.gebaeude_wohnungs_register,KML||https://tinyurl.com/yy7ya4g9/VS/6286_bdg_erw.kml</t>
  </si>
  <si>
    <t>2635560.000 1127840.000</t>
  </si>
  <si>
    <t>https://map.geo.admin.ch/?zoom=13&amp;E=2635560&amp;N=1127840&amp;layers=ch.kantone.cadastralwebmap-farbe,ch.swisstopo.amtliches-strassenverzeichnis,ch.bfs.gebaeude_wohnungs_register,KML||https://tinyurl.com/yy7ya4g9/VS/6286_bdg_erw.kml</t>
  </si>
  <si>
    <t>2636193.000 1127559.000</t>
  </si>
  <si>
    <t>https://map.geo.admin.ch/?zoom=13&amp;E=2636193&amp;N=1127559&amp;layers=ch.kantone.cadastralwebmap-farbe,ch.swisstopo.amtliches-strassenverzeichnis,ch.bfs.gebaeude_wohnungs_register,KML||https://tinyurl.com/yy7ya4g9/VS/6286_bdg_erw.kml</t>
  </si>
  <si>
    <t>2636045.000 1127635.000</t>
  </si>
  <si>
    <t>https://map.geo.admin.ch/?zoom=13&amp;E=2636045&amp;N=1127635&amp;layers=ch.kantone.cadastralwebmap-farbe,ch.swisstopo.amtliches-strassenverzeichnis,ch.bfs.gebaeude_wohnungs_register,KML||https://tinyurl.com/yy7ya4g9/VS/6286_bdg_erw.kml</t>
  </si>
  <si>
    <t>2636012.000 1127720.000</t>
  </si>
  <si>
    <t>https://map.geo.admin.ch/?zoom=13&amp;E=2636012&amp;N=1127720&amp;layers=ch.kantone.cadastralwebmap-farbe,ch.swisstopo.amtliches-strassenverzeichnis,ch.bfs.gebaeude_wohnungs_register,KML||https://tinyurl.com/yy7ya4g9/VS/6286_bdg_erw.kml</t>
  </si>
  <si>
    <t>2637932.000 1106906.000</t>
  </si>
  <si>
    <t>https://map.geo.admin.ch/?zoom=13&amp;E=2637932&amp;N=1106906&amp;layers=ch.kantone.cadastralwebmap-farbe,ch.swisstopo.amtliches-strassenverzeichnis,ch.bfs.gebaeude_wohnungs_register,KML||https://tinyurl.com/yy7ya4g9/VS/6290_bdg_erw.kml</t>
  </si>
  <si>
    <t>2637942.000 1106897.000</t>
  </si>
  <si>
    <t>https://map.geo.admin.ch/?zoom=13&amp;E=2637942&amp;N=1106897&amp;layers=ch.kantone.cadastralwebmap-farbe,ch.swisstopo.amtliches-strassenverzeichnis,ch.bfs.gebaeude_wohnungs_register,KML||https://tinyurl.com/yy7ya4g9/VS/6290_bdg_erw.kml</t>
  </si>
  <si>
    <t>2637961.000 1106901.000</t>
  </si>
  <si>
    <t>https://map.geo.admin.ch/?zoom=13&amp;E=2637961&amp;N=1106901&amp;layers=ch.kantone.cadastralwebmap-farbe,ch.swisstopo.amtliches-strassenverzeichnis,ch.bfs.gebaeude_wohnungs_register,KML||https://tinyurl.com/yy7ya4g9/VS/6290_bdg_erw.kml</t>
  </si>
  <si>
    <t>2637959.000 1106908.000</t>
  </si>
  <si>
    <t>https://map.geo.admin.ch/?zoom=13&amp;E=2637959&amp;N=1106908&amp;layers=ch.kantone.cadastralwebmap-farbe,ch.swisstopo.amtliches-strassenverzeichnis,ch.bfs.gebaeude_wohnungs_register,KML||https://tinyurl.com/yy7ya4g9/VS/6290_bdg_erw.kml</t>
  </si>
  <si>
    <t>2631907.000 1120665.750</t>
  </si>
  <si>
    <t>https://map.geo.admin.ch/?zoom=13&amp;E=2631907&amp;N=1120665.75&amp;layers=ch.kantone.cadastralwebmap-farbe,ch.swisstopo.amtliches-strassenverzeichnis,ch.bfs.gebaeude_wohnungs_register,KML||https://tinyurl.com/yy7ya4g9/VS/6296_bdg_erw.kml</t>
  </si>
  <si>
    <t>2637955.712 1106765.204</t>
  </si>
  <si>
    <t>31: Aucun bâtiment dans la MO pour l'EGID 191946988</t>
  </si>
  <si>
    <t>31: Aucun bâtiment dans la MO pour l'EGID 192007075</t>
  </si>
  <si>
    <t>31: Aucun bâtiment dans la MO pour l'EGID 191361951</t>
  </si>
  <si>
    <t>31: Aucun bâtiment dans la MO pour l'EGID 191477471</t>
  </si>
  <si>
    <t>31: Aucun bâtiment dans la MO pour l'EGID 191652932</t>
  </si>
  <si>
    <t>31: Aucun bâtiment dans la MO pour l'EGID 191687213</t>
  </si>
  <si>
    <t>31: Aucun bâtiment dans la MO pour l'EGID 191757772</t>
  </si>
  <si>
    <t>31: Aucun bâtiment dans la MO pour l'EGID 191787434</t>
  </si>
  <si>
    <t>31: Aucun bâtiment dans la MO pour l'EGID 191800255</t>
  </si>
  <si>
    <t>31: Aucun bâtiment dans la MO pour l'EGID 191800262</t>
  </si>
  <si>
    <t>31: Aucun bâtiment dans la MO pour l'EGID 191863787</t>
  </si>
  <si>
    <t>31: Aucun bâtiment dans la MO pour l'EGID 191873568</t>
  </si>
  <si>
    <t>31: Aucun bâtiment dans la MO pour l'EGID 191873577</t>
  </si>
  <si>
    <t>31: Aucun bâtiment dans la MO pour l'EGID 191890411</t>
  </si>
  <si>
    <t>31: Aucun bâtiment dans la MO pour l'EGID 191978384</t>
  </si>
  <si>
    <t>31: Aucun bâtiment dans la MO pour l'EGID 191978393</t>
  </si>
  <si>
    <t>31: Aucun bâtiment dans la MO pour l'EGID 191978394</t>
  </si>
  <si>
    <t>31: Aucun bâtiment dans la MO pour l'EGID 191978395</t>
  </si>
  <si>
    <t>31: Aucun bâtiment dans la MO pour l'EGID 192006913</t>
  </si>
  <si>
    <t>35: Obsolète dans le RegBL. Le bâtiment de la MO est déjà lié au bâtiment ayant l'EGID 907657</t>
  </si>
  <si>
    <t>2395</t>
  </si>
  <si>
    <t>2644878.291 1131083.458</t>
  </si>
  <si>
    <t>https://map.geo.admin.ch/?zoom=13&amp;E=2644878.291&amp;N=1131083.458&amp;layers=ch.kantone.cadastralwebmap-farbe,ch.swisstopo.amtliches-strassenverzeichnis,ch.bfs.gebaeude_wohnungs_register,KML||https://tinyurl.com/yy7ya4g9/VS/6010_bdg_erw.kml</t>
  </si>
  <si>
    <t>2597645.000 1125600.000</t>
  </si>
  <si>
    <t>https://map.geo.admin.ch/?zoom=13&amp;E=2597645&amp;N=1125600&amp;layers=ch.kantone.cadastralwebmap-farbe,ch.swisstopo.amtliches-strassenverzeichnis,ch.bfs.gebaeude_wohnungs_register,KML||https://tinyurl.com/yy7ya4g9/VS/6082_bdg_erw.kml</t>
  </si>
  <si>
    <t>2646167.942 1133504.181</t>
  </si>
  <si>
    <t>https://map.geo.admin.ch/?zoom=13&amp;E=2646167.942&amp;N=1133504.181&amp;layers=ch.kantone.cadastralwebmap-farbe,ch.swisstopo.amtliches-strassenverzeichnis,ch.bfs.gebaeude_wohnungs_register,KML||https://tinyurl.com/yy7ya4g9/VS/6203_bdg_erw.kml</t>
  </si>
  <si>
    <t>2646180.500 1133514.375</t>
  </si>
  <si>
    <t>https://map.geo.admin.ch/?zoom=13&amp;E=2646180.5&amp;N=1133514.375&amp;layers=ch.kantone.cadastralwebmap-farbe,ch.swisstopo.amtliches-strassenverzeichnis,ch.bfs.gebaeude_wohnungs_register,KML||https://tinyurl.com/yy7ya4g9/VS/6203_bdg_erw.kml</t>
  </si>
  <si>
    <t>2567873.000 1114230.000</t>
  </si>
  <si>
    <t>https://map.geo.admin.ch/?zoom=13&amp;E=2567873&amp;N=1114230&amp;layers=ch.kantone.cadastralwebmap-farbe,ch.swisstopo.amtliches-strassenverzeichnis,ch.bfs.gebaeude_wohnungs_register,KML||https://tinyurl.com/yy7ya4g9/VS/6213_bdg_erw.kml</t>
  </si>
  <si>
    <t>2601325.500 1122433.750</t>
  </si>
  <si>
    <t>https://map.geo.admin.ch/?zoom=13&amp;E=2601325.5&amp;N=1122433.75&amp;layers=ch.kantone.cadastralwebmap-farbe,ch.swisstopo.amtliches-strassenverzeichnis,ch.bfs.gebaeude_wohnungs_register,KML||https://tinyurl.com/yy7ya4g9/VS/6238_bdg_erw.kml</t>
  </si>
  <si>
    <t>2627111.189 1108444.693</t>
  </si>
  <si>
    <t>https://map.geo.admin.ch/?zoom=13&amp;E=2627111.189&amp;N=1108444.693&amp;layers=ch.kantone.cadastralwebmap-farbe,ch.swisstopo.amtliches-strassenverzeichnis,ch.bfs.gebaeude_wohnungs_register,KML||https://tinyurl.com/yy7ya4g9/VS/6292_bdg_erw.kml</t>
  </si>
  <si>
    <t>62: 2 bâtiments du RegBL (191870173, 192007431) à l'intérieur du même polygone de la MO</t>
  </si>
  <si>
    <t>41: Status 'im Bau' n'est pas cohérente avec le topic Couverture du sol de la MO&lt;/br&gt;62: 2 bâtiments du RegBL (191870173, 192007431) à l'intérieur du même polygone de la MO</t>
  </si>
  <si>
    <t>62: 2 bâtiments du RegBL (957716, 192007749) à l'intérieur du même polygone de la MO</t>
  </si>
  <si>
    <t>31: Aucun bâtiment dans la MO pour l'EGID 192007886</t>
  </si>
  <si>
    <t>31: Aucun bâtiment dans la MO pour l'EGID 191960800</t>
  </si>
  <si>
    <t>31: Aucun bâtiment dans la MO pour l'EGID 192007796</t>
  </si>
  <si>
    <t>31: Aucun bâtiment dans la MO pour l'EGID 191964520</t>
  </si>
  <si>
    <t>Überlandstrasse</t>
  </si>
  <si>
    <t>CH946677825190</t>
  </si>
  <si>
    <t>180.12630</t>
  </si>
  <si>
    <t>CH213087522913</t>
  </si>
  <si>
    <t>CH225950523063</t>
  </si>
  <si>
    <t>2644951.958 1130982.458</t>
  </si>
  <si>
    <t>https://map.geo.admin.ch/?zoom=13&amp;E=2644951.958&amp;N=1130982.458&amp;layers=ch.kantone.cadastralwebmap-farbe,ch.swisstopo.amtliches-strassenverzeichnis,ch.bfs.gebaeude_wohnungs_register,KML||https://tinyurl.com/yy7ya4g9/VS/6010_bdg_erw.kml</t>
  </si>
  <si>
    <t>2666240.000 1150405.000</t>
  </si>
  <si>
    <t>https://map.geo.admin.ch/?zoom=13&amp;E=2666240&amp;N=1150405&amp;layers=ch.kantone.cadastralwebmap-farbe,ch.swisstopo.amtliches-strassenverzeichnis,ch.bfs.gebaeude_wohnungs_register,KML||https://tinyurl.com/yy7ya4g9/VS/6076_bdg_erw.kml</t>
  </si>
  <si>
    <t>2666970.750 1150685.625</t>
  </si>
  <si>
    <t>https://map.geo.admin.ch/?zoom=13&amp;E=2666970.75&amp;N=1150685.625&amp;layers=ch.kantone.cadastralwebmap-farbe,ch.swisstopo.amtliches-strassenverzeichnis,ch.bfs.gebaeude_wohnungs_register,KML||https://tinyurl.com/yy7ya4g9/VS/6076_bdg_erw.kml</t>
  </si>
  <si>
    <t>2596665.000 1124490.000</t>
  </si>
  <si>
    <t>https://map.geo.admin.ch/?zoom=13&amp;E=2596665&amp;N=1124490&amp;layers=ch.kantone.cadastralwebmap-farbe,ch.swisstopo.amtliches-strassenverzeichnis,ch.bfs.gebaeude_wohnungs_register,KML||https://tinyurl.com/yy7ya4g9/VS/6082_bdg_erw.kml</t>
  </si>
  <si>
    <t>2561425.000 1125221.000</t>
  </si>
  <si>
    <t>https://map.geo.admin.ch/?zoom=13&amp;E=2561425&amp;N=1125221&amp;layers=ch.kantone.cadastralwebmap-farbe,ch.swisstopo.amtliches-strassenverzeichnis,ch.bfs.gebaeude_wohnungs_register,KML||https://tinyurl.com/yy7ya4g9/VS/6152_bdg_erw.kml</t>
  </si>
  <si>
    <t>2560210.000 1125255.000</t>
  </si>
  <si>
    <t>https://map.geo.admin.ch/?zoom=13&amp;E=2560210&amp;N=1125255&amp;layers=ch.kantone.cadastralwebmap-farbe,ch.swisstopo.amtliches-strassenverzeichnis,ch.bfs.gebaeude_wohnungs_register,KML||https://tinyurl.com/yy7ya4g9/VS/6152_bdg_erw.kml</t>
  </si>
  <si>
    <t>2626594.500 1105484.125</t>
  </si>
  <si>
    <t>https://map.geo.admin.ch/?zoom=13&amp;E=2626594.5&amp;N=1105484.125&amp;layers=ch.kantone.cadastralwebmap-farbe,ch.swisstopo.amtliches-strassenverzeichnis,ch.bfs.gebaeude_wohnungs_register,KML||https://tinyurl.com/yy7ya4g9/VS/6287_bdg_erw.kml</t>
  </si>
  <si>
    <t>2615205.000 1092730.000</t>
  </si>
  <si>
    <t>https://map.geo.admin.ch/?zoom=13&amp;E=2615205&amp;N=1092730&amp;layers=ch.kantone.cadastralwebmap-farbe,ch.swisstopo.amtliches-strassenverzeichnis,ch.bfs.gebaeude_wohnungs_register,KML||https://tinyurl.com/yy7ya4g9/VS/6300_bdg_erw.kml</t>
  </si>
  <si>
    <t>31: Aucun bâtiment dans la MO pour l'EGID 192007969</t>
  </si>
  <si>
    <t>31: Aucun bâtiment dans la MO pour l'EGID 191947232</t>
  </si>
  <si>
    <t>31: Aucun bâtiment dans la MO pour l'EGID 191721502</t>
  </si>
  <si>
    <t>31: Aucun bâtiment dans la MO pour l'EGID 191844542</t>
  </si>
  <si>
    <t>31: Aucun bâtiment dans la MO pour l'EGID 191965964</t>
  </si>
  <si>
    <t>31: Aucun bâtiment dans la MO pour l'EGID 192007931</t>
  </si>
  <si>
    <t>31: Aucun bâtiment dans la MO pour l'EGID 192007932</t>
  </si>
  <si>
    <t>31: Aucun bâtiment dans la MO pour l'EGID 191970734</t>
  </si>
  <si>
    <t>35: Obsolète dans le RegBL. Le bâtiment de la MO est déjà lié au bâtiment ayant l'EGID 190213736</t>
  </si>
  <si>
    <t>2596807.000 1123513.250</t>
  </si>
  <si>
    <t>https://map.geo.admin.ch/?zoom=13&amp;E=2596807&amp;N=1123513.25&amp;layers=ch.kantone.cadastralwebmap-farbe,ch.swisstopo.amtliches-strassenverzeichnis,ch.bfs.gebaeude_wohnungs_register,KML||https://tinyurl.com/yy7ya4g9/VS/6082_bdg_erw.kml</t>
  </si>
  <si>
    <t>2598155.000 1125975.250</t>
  </si>
  <si>
    <t>https://map.geo.admin.ch/?zoom=13&amp;E=2598155&amp;N=1125975.25&amp;layers=ch.kantone.cadastralwebmap-farbe,ch.swisstopo.amtliches-strassenverzeichnis,ch.bfs.gebaeude_wohnungs_register,KML||https://tinyurl.com/yy7ya4g9/VS/6082_bdg_erw.kml</t>
  </si>
  <si>
    <t>2551146.634 1138132.620</t>
  </si>
  <si>
    <t>31: Aucun bâtiment dans la MO pour l'EGID 191965200</t>
  </si>
  <si>
    <t>31: Aucun bâtiment dans la MO pour l'EGID 191965209</t>
  </si>
  <si>
    <t>31: Aucun bâtiment dans la MO pour l'EGID 191979506</t>
  </si>
  <si>
    <t>1595</t>
  </si>
  <si>
    <t>Obermattenring</t>
  </si>
  <si>
    <t>Obergesteln</t>
  </si>
  <si>
    <t>Haus C</t>
  </si>
  <si>
    <t>CH297789146695</t>
  </si>
  <si>
    <t>541</t>
  </si>
  <si>
    <t>CH168077662590</t>
  </si>
  <si>
    <t>13525</t>
  </si>
  <si>
    <t>2602701.500 1122891.500</t>
  </si>
  <si>
    <t>https://map.geo.admin.ch/?zoom=13&amp;E=2602701.5&amp;N=1122891.5&amp;layers=ch.kantone.cadastralwebmap-farbe,ch.swisstopo.amtliches-strassenverzeichnis,ch.bfs.gebaeude_wohnungs_register,KML||https://tinyurl.com/yy7ya4g9/VS/6238_bdg_erw.kml</t>
  </si>
  <si>
    <t>2596396.000 1122918.174</t>
  </si>
  <si>
    <t>https://map.geo.admin.ch/?zoom=13&amp;E=2596396&amp;N=1122918.174&amp;layers=ch.kantone.cadastralwebmap-farbe,ch.swisstopo.amtliches-strassenverzeichnis,ch.bfs.gebaeude_wohnungs_register,KML||https://tinyurl.com/yy7ya4g9/VS/6263_bdg_erw.kml</t>
  </si>
  <si>
    <t>31: Aucun bâtiment dans la MO pour l'EGID 191910237</t>
  </si>
  <si>
    <t>31: Aucun bâtiment dans la MO pour l'EGID 192009102</t>
  </si>
  <si>
    <t>Crans VS</t>
  </si>
  <si>
    <t>140</t>
  </si>
  <si>
    <t>1801</t>
  </si>
  <si>
    <t>2644401.625 1130220.458</t>
  </si>
  <si>
    <t>https://map.geo.admin.ch/?zoom=13&amp;E=2644401.625&amp;N=1130220.458&amp;layers=ch.kantone.cadastralwebmap-farbe,ch.swisstopo.amtliches-strassenverzeichnis,ch.bfs.gebaeude_wohnungs_register,KML||https://tinyurl.com/yy7ya4g9/VS/6010_bdg_erw.kml</t>
  </si>
  <si>
    <t>2668078.000 1152248.000</t>
  </si>
  <si>
    <t>https://map.geo.admin.ch/?zoom=13&amp;E=2668078&amp;N=1152248&amp;layers=ch.kantone.cadastralwebmap-farbe,ch.swisstopo.amtliches-strassenverzeichnis,ch.bfs.gebaeude_wohnungs_register,KML||https://tinyurl.com/yy7ya4g9/VS/6076_bdg_erw.kml</t>
  </si>
  <si>
    <t>2605775.000 1105095.000</t>
  </si>
  <si>
    <t>https://map.geo.admin.ch/?zoom=13&amp;E=2605775&amp;N=1105095&amp;layers=ch.kantone.cadastralwebmap-farbe,ch.swisstopo.amtliches-strassenverzeichnis,ch.bfs.gebaeude_wohnungs_register,KML||https://tinyurl.com/yy7ya4g9/VS/6083_bdg_erw.kml</t>
  </si>
  <si>
    <t>2623972.179 1096253.130</t>
  </si>
  <si>
    <t>https://map.geo.admin.ch/?zoom=13&amp;E=2623972.179&amp;N=1096253.13&amp;layers=ch.kantone.cadastralwebmap-farbe,ch.swisstopo.amtliches-strassenverzeichnis,ch.bfs.gebaeude_wohnungs_register,KML||https://tinyurl.com/yy7ya4g9/VS/6300_bdg_erw.kml</t>
  </si>
  <si>
    <t>41: Status 'bestehend' n'est pas cohérente avec le topic Couverture du sol projetée de la MO&lt;/br&gt;62: 5 bâtiments du RegBL (191875868, 191875869, 191875870, 191875871, 191875872) à l'intérieur du même polygone de la MO</t>
  </si>
  <si>
    <t>62: 2 bâtiments du RegBL (960540, 192009085) à l'intérieur du même polygone de la MO</t>
  </si>
  <si>
    <t>31: Aucun bâtiment dans la MO pour l'EGID 191990863</t>
  </si>
  <si>
    <t>31: Aucun bâtiment dans la MO pour l'EGID 191059190</t>
  </si>
  <si>
    <t>31: Aucun bâtiment dans la MO pour l'EGID 191986433</t>
  </si>
  <si>
    <t>35: Obsolète dans le RegBL. Le bâtiment de la MO est déjà lié au bâtiment ayant l'EGID 502023640</t>
  </si>
  <si>
    <t>2596911.750 1124675.000</t>
  </si>
  <si>
    <t>https://map.geo.admin.ch/?zoom=13&amp;E=2596911.75&amp;N=1124675&amp;layers=ch.kantone.cadastralwebmap-farbe,ch.swisstopo.amtliches-strassenverzeichnis,ch.bfs.gebaeude_wohnungs_register,KML||https://tinyurl.com/yy7ya4g9/VS/6082_bdg_erw.kml</t>
  </si>
  <si>
    <t>31: Aucun bâtiment dans la MO pour l'EGID 191972756</t>
  </si>
  <si>
    <t>2641987.805 1129346.765</t>
  </si>
  <si>
    <t>https://map.geo.admin.ch/?zoom=13&amp;E=2641987.805&amp;N=1129346.765&amp;layers=ch.kantone.cadastralwebmap-farbe,ch.swisstopo.amtliches-strassenverzeichnis,ch.bfs.gebaeude_wohnungs_register,KML||https://tinyurl.com/yy7ya4g9/VS/6002_bdg_erw.kml</t>
  </si>
  <si>
    <t>2645408.625 1130365.458</t>
  </si>
  <si>
    <t>https://map.geo.admin.ch/?zoom=13&amp;E=2645408.625&amp;N=1130365.458&amp;layers=ch.kantone.cadastralwebmap-farbe,ch.swisstopo.amtliches-strassenverzeichnis,ch.bfs.gebaeude_wohnungs_register,KML||https://tinyurl.com/yy7ya4g9/VS/6010_bdg_erw.kml</t>
  </si>
  <si>
    <t>2645277.458 1131172.791</t>
  </si>
  <si>
    <t>https://map.geo.admin.ch/?zoom=13&amp;E=2645277.458&amp;N=1131172.791&amp;layers=ch.kantone.cadastralwebmap-farbe,ch.swisstopo.amtliches-strassenverzeichnis,ch.bfs.gebaeude_wohnungs_register,KML||https://tinyurl.com/yy7ya4g9/VS/6010_bdg_erw.kml</t>
  </si>
  <si>
    <t>2645286.916 1131134.916</t>
  </si>
  <si>
    <t>https://map.geo.admin.ch/?zoom=13&amp;E=2645286.916&amp;N=1131134.916&amp;layers=ch.kantone.cadastralwebmap-farbe,ch.swisstopo.amtliches-strassenverzeichnis,ch.bfs.gebaeude_wohnungs_register,KML||https://tinyurl.com/yy7ya4g9/VS/6010_bdg_erw.kml</t>
  </si>
  <si>
    <t>2562327.000 1124796.000</t>
  </si>
  <si>
    <t>https://map.geo.admin.ch/?zoom=13&amp;E=2562327&amp;N=1124796&amp;layers=ch.kantone.cadastralwebmap-farbe,ch.swisstopo.amtliches-strassenverzeichnis,ch.bfs.gebaeude_wohnungs_register,KML||https://tinyurl.com/yy7ya4g9/VS/6152_bdg_erw.kml</t>
  </si>
  <si>
    <t>2562325.000 1124795.000</t>
  </si>
  <si>
    <t>https://map.geo.admin.ch/?zoom=13&amp;E=2562325&amp;N=1124795&amp;layers=ch.kantone.cadastralwebmap-farbe,ch.swisstopo.amtliches-strassenverzeichnis,ch.bfs.gebaeude_wohnungs_register,KML||https://tinyurl.com/yy7ya4g9/VS/6152_bdg_erw.kml</t>
  </si>
  <si>
    <t>2614410.750 1109300.625</t>
  </si>
  <si>
    <t>https://map.geo.admin.ch/?zoom=13&amp;E=2614410.75&amp;N=1109300.625&amp;layers=ch.kantone.cadastralwebmap-farbe,ch.swisstopo.amtliches-strassenverzeichnis,ch.bfs.gebaeude_wohnungs_register,KML||https://tinyurl.com/yy7ya4g9/VS/6252_bdg_erw.kml</t>
  </si>
  <si>
    <t>2614421.250 1109268.875</t>
  </si>
  <si>
    <t>https://map.geo.admin.ch/?zoom=13&amp;E=2614421.25&amp;N=1109268.875&amp;layers=ch.kantone.cadastralwebmap-farbe,ch.swisstopo.amtliches-strassenverzeichnis,ch.bfs.gebaeude_wohnungs_register,KML||https://tinyurl.com/yy7ya4g9/VS/6252_bdg_erw.kml</t>
  </si>
  <si>
    <t>2595285.225 1121972.500</t>
  </si>
  <si>
    <t>https://map.geo.admin.ch/?zoom=13&amp;E=2595285.225&amp;N=1121972.5&amp;layers=ch.kantone.cadastralwebmap-farbe,ch.swisstopo.amtliches-strassenverzeichnis,ch.bfs.gebaeude_wohnungs_register,KML||https://tinyurl.com/yy7ya4g9/VS/6263_bdg_erw.kml</t>
  </si>
  <si>
    <t>2635945.250 1127464.750</t>
  </si>
  <si>
    <t>https://map.geo.admin.ch/?zoom=13&amp;E=2635945.25&amp;N=1127464.75&amp;layers=ch.kantone.cadastralwebmap-farbe,ch.swisstopo.amtliches-strassenverzeichnis,ch.bfs.gebaeude_wohnungs_register,KML||https://tinyurl.com/yy7ya4g9/VS/6286_bdg_erw.kml</t>
  </si>
  <si>
    <t>2634148.570 1126603.690</t>
  </si>
  <si>
    <t>https://map.geo.admin.ch/?zoom=13&amp;E=2634148.57&amp;N=1126603.69&amp;layers=ch.kantone.cadastralwebmap-farbe,ch.swisstopo.amtliches-strassenverzeichnis,ch.bfs.gebaeude_wohnungs_register,KML||https://tinyurl.com/yy7ya4g9/VS/6297_bdg_erw.kml</t>
  </si>
  <si>
    <t>62: 2 bâtiments du RegBL (9014441, 192011495) à l'intérieur du même polygone de la MO</t>
  </si>
  <si>
    <t>42: la catégorie 1030 n'est pas cohérente avec le topic Objets divers de la MO&lt;/br&gt;62: 2 bâtiments du RegBL (192011563, 192011790) à l'intérieur du même polygone de la MO</t>
  </si>
  <si>
    <t>31: Aucun bâtiment dans la MO pour l'EGID 192007968</t>
  </si>
  <si>
    <t>31: Aucun bâtiment dans la MO pour l'EGID 192011087</t>
  </si>
  <si>
    <t>31: Aucun bâtiment dans la MO pour l'EGID 192011099</t>
  </si>
  <si>
    <t>31: Aucun bâtiment dans la MO pour l'EGID 191971833</t>
  </si>
  <si>
    <t>31: Aucun bâtiment dans la MO pour l'EGID 191971834</t>
  </si>
  <si>
    <t>31: Aucun bâtiment dans la MO pour l'EGID 192010370&lt;/br&gt;33: Le bâtiment 192010370 has GSTAT '1003 im Bau'</t>
  </si>
  <si>
    <t>31: Aucun bâtiment dans la MO pour l'EGID 191997924</t>
  </si>
  <si>
    <t>2654421.000 1141335.000</t>
  </si>
  <si>
    <t>https://map.geo.admin.ch/?zoom=13&amp;E=2654421&amp;N=1141335&amp;layers=ch.kantone.cadastralwebmap-farbe,ch.swisstopo.amtliches-strassenverzeichnis,ch.bfs.gebaeude_wohnungs_register,KML||https://tinyurl.com/yy7ya4g9/VS/6058_bdg_erw.kml</t>
  </si>
  <si>
    <t>2598715.000 1125928.000</t>
  </si>
  <si>
    <t>https://map.geo.admin.ch/?zoom=13&amp;E=2598715&amp;N=1125928&amp;layers=ch.kantone.cadastralwebmap-farbe,ch.swisstopo.amtliches-strassenverzeichnis,ch.bfs.gebaeude_wohnungs_register,KML||https://tinyurl.com/yy7ya4g9/VS/6082_bdg_erw.kml</t>
  </si>
  <si>
    <t>2604014.000 1107377.000</t>
  </si>
  <si>
    <t>https://map.geo.admin.ch/?zoom=13&amp;E=2604014&amp;N=1107377&amp;layers=ch.kantone.cadastralwebmap-farbe,ch.swisstopo.amtliches-strassenverzeichnis,ch.bfs.gebaeude_wohnungs_register,KML||https://tinyurl.com/yy7ya4g9/VS/6083_bdg_erw.kml</t>
  </si>
  <si>
    <t>2599010.000 1113205.000</t>
  </si>
  <si>
    <t>https://map.geo.admin.ch/?zoom=13&amp;E=2599010&amp;N=1113205&amp;layers=ch.kantone.cadastralwebmap-farbe,ch.swisstopo.amtliches-strassenverzeichnis,ch.bfs.gebaeude_wohnungs_register,KML||https://tinyurl.com/yy7ya4g9/VS/6084_bdg_erw.kml</t>
  </si>
  <si>
    <t>2614660.000 1129919.000</t>
  </si>
  <si>
    <t>https://map.geo.admin.ch/?zoom=13&amp;E=2614660&amp;N=1129919&amp;layers=ch.kantone.cadastralwebmap-farbe,ch.swisstopo.amtliches-strassenverzeichnis,ch.bfs.gebaeude_wohnungs_register,KML||https://tinyurl.com/yy7ya4g9/VS/6110_bdg_erw.kml</t>
  </si>
  <si>
    <t>2614647.000 1129924.000</t>
  </si>
  <si>
    <t>https://map.geo.admin.ch/?zoom=13&amp;E=2614647&amp;N=1129924&amp;layers=ch.kantone.cadastralwebmap-farbe,ch.swisstopo.amtliches-strassenverzeichnis,ch.bfs.gebaeude_wohnungs_register,KML||https://tinyurl.com/yy7ya4g9/VS/6110_bdg_erw.kml</t>
  </si>
  <si>
    <t>2644224.750 1131773.875</t>
  </si>
  <si>
    <t>https://map.geo.admin.ch/?zoom=13&amp;E=2644224.75&amp;N=1131773.875&amp;layers=ch.kantone.cadastralwebmap-farbe,ch.swisstopo.amtliches-strassenverzeichnis,ch.bfs.gebaeude_wohnungs_register,KML||https://tinyurl.com/yy7ya4g9/VS/6173_bdg_erw.kml</t>
  </si>
  <si>
    <t>2644230.500 1131755.375</t>
  </si>
  <si>
    <t>https://map.geo.admin.ch/?zoom=13&amp;E=2644230.5&amp;N=1131755.375&amp;layers=ch.kantone.cadastralwebmap-farbe,ch.swisstopo.amtliches-strassenverzeichnis,ch.bfs.gebaeude_wohnungs_register,KML||https://tinyurl.com/yy7ya4g9/VS/6173_bdg_erw.kml</t>
  </si>
  <si>
    <t>2644215.000 1131771.000</t>
  </si>
  <si>
    <t>https://map.geo.admin.ch/?zoom=13&amp;E=2644215&amp;N=1131771&amp;layers=ch.kantone.cadastralwebmap-farbe,ch.swisstopo.amtliches-strassenverzeichnis,ch.bfs.gebaeude_wohnungs_register,KML||https://tinyurl.com/yy7ya4g9/VS/6173_bdg_erw.kml</t>
  </si>
  <si>
    <t>2644531.250 1131808.375</t>
  </si>
  <si>
    <t>https://map.geo.admin.ch/?zoom=13&amp;E=2644531.25&amp;N=1131808.375&amp;layers=ch.kantone.cadastralwebmap-farbe,ch.swisstopo.amtliches-strassenverzeichnis,ch.bfs.gebaeude_wohnungs_register,KML||https://tinyurl.com/yy7ya4g9/VS/6173_bdg_erw.kml</t>
  </si>
  <si>
    <t>2648196.000 1137916.250</t>
  </si>
  <si>
    <t>https://map.geo.admin.ch/?zoom=13&amp;E=2648196&amp;N=1137916.25&amp;layers=ch.kantone.cadastralwebmap-farbe,ch.swisstopo.amtliches-strassenverzeichnis,ch.bfs.gebaeude_wohnungs_register,KML||https://tinyurl.com/yy7ya4g9/VS/6205_bdg_erw.kml</t>
  </si>
  <si>
    <t>2608037.250 1125197.875</t>
  </si>
  <si>
    <t>https://map.geo.admin.ch/?zoom=13&amp;E=2608037.25&amp;N=1125197.875&amp;layers=ch.kantone.cadastralwebmap-farbe,ch.swisstopo.amtliches-strassenverzeichnis,ch.bfs.gebaeude_wohnungs_register,KML||https://tinyurl.com/yy7ya4g9/VS/6235_bdg_erw.kml</t>
  </si>
  <si>
    <t>2608048.500 1125206.125</t>
  </si>
  <si>
    <t>https://map.geo.admin.ch/?zoom=13&amp;E=2608048.5&amp;N=1125206.125&amp;layers=ch.kantone.cadastralwebmap-farbe,ch.swisstopo.amtliches-strassenverzeichnis,ch.bfs.gebaeude_wohnungs_register,KML||https://tinyurl.com/yy7ya4g9/VS/6235_bdg_erw.kml</t>
  </si>
  <si>
    <t>2595584.000 1123550.000</t>
  </si>
  <si>
    <t>https://map.geo.admin.ch/?zoom=13&amp;E=2595584&amp;N=1123550&amp;layers=ch.kantone.cadastralwebmap-farbe,ch.swisstopo.amtliches-strassenverzeichnis,ch.bfs.gebaeude_wohnungs_register,KML||https://tinyurl.com/yy7ya4g9/VS/6263_bdg_erw.kml</t>
  </si>
  <si>
    <t>2595586.000 1123574.000</t>
  </si>
  <si>
    <t>https://map.geo.admin.ch/?zoom=13&amp;E=2595586&amp;N=1123574&amp;layers=ch.kantone.cadastralwebmap-farbe,ch.swisstopo.amtliches-strassenverzeichnis,ch.bfs.gebaeude_wohnungs_register,KML||https://tinyurl.com/yy7ya4g9/VS/6263_bdg_erw.kml</t>
  </si>
  <si>
    <t>2596398.599 1123159.974</t>
  </si>
  <si>
    <t>https://map.geo.admin.ch/?zoom=13&amp;E=2596398.599&amp;N=1123159.974&amp;layers=ch.kantone.cadastralwebmap-farbe,ch.swisstopo.amtliches-strassenverzeichnis,ch.bfs.gebaeude_wohnungs_register,KML||https://tinyurl.com/yy7ya4g9/VS/6263_bdg_erw.kml</t>
  </si>
  <si>
    <t>2596397.600 1123186.374</t>
  </si>
  <si>
    <t>https://map.geo.admin.ch/?zoom=13&amp;E=2596397.6&amp;N=1123186.374&amp;layers=ch.kantone.cadastralwebmap-farbe,ch.swisstopo.amtliches-strassenverzeichnis,ch.bfs.gebaeude_wohnungs_register,KML||https://tinyurl.com/yy7ya4g9/VS/6263_bdg_erw.kml</t>
  </si>
  <si>
    <t>2570428.801 1107247.530</t>
  </si>
  <si>
    <t>41: Status 'bestehend' n'est pas cohérente avec le topic Couverture du sol projetée de la MO&lt;/br&gt;62: 2 bâtiments du RegBL (191742360, 192012904) à l'intérieur du même polygone de la MO</t>
  </si>
  <si>
    <t>31: Aucun bâtiment dans la MO pour l'EGID 191952631</t>
  </si>
  <si>
    <t>31: Aucun bâtiment dans la MO pour l'EGID 191937226</t>
  </si>
  <si>
    <t>31: Aucun bâtiment dans la MO pour l'EGID 192012696</t>
  </si>
  <si>
    <t>31: Aucun bâtiment dans la MO pour l'EGID 192012698</t>
  </si>
  <si>
    <t>31: Aucun bâtiment dans la MO pour l'EGID 192012705</t>
  </si>
  <si>
    <t>31: Aucun bâtiment dans la MO pour l'EGID 192012919</t>
  </si>
  <si>
    <t>31: Aucun bâtiment dans la MO pour l'EGID 191970702</t>
  </si>
  <si>
    <t>31: Aucun bâtiment dans la MO pour l'EGID 191811080&lt;/br&gt;33: Le bâtiment 191811080 has GSTAT '1003 im Bau'</t>
  </si>
  <si>
    <t>31: Aucun bâtiment dans la MO pour l'EGID 191811081&lt;/br&gt;33: Le bâtiment 191811081 has GSTAT '1003 im Bau'</t>
  </si>
  <si>
    <t>31: Aucun bâtiment dans la MO pour l'EGID 192005325&lt;/br&gt;33: Le bâtiment 192005325 has GSTAT '1003 im Bau'</t>
  </si>
  <si>
    <t>31: Aucun bâtiment dans la MO pour l'EGID 192005358&lt;/br&gt;33: Le bâtiment 192005358 has GSTAT '1003 im Bau'</t>
  </si>
  <si>
    <t>35: Obsolète dans le RegBL. Le bâtiment de la MO est déjà lié au bâtiment ayant l'EGID 502222536</t>
  </si>
  <si>
    <t>Güterverwaltung/Bürogebäude</t>
  </si>
  <si>
    <t>392</t>
  </si>
  <si>
    <t>1428</t>
  </si>
  <si>
    <t>Obere Dorfgasse</t>
  </si>
  <si>
    <t>Feejoch</t>
  </si>
  <si>
    <t>CH435212302531</t>
  </si>
  <si>
    <t>Feegletscher</t>
  </si>
  <si>
    <t>CH243052133797</t>
  </si>
  <si>
    <t>E31</t>
  </si>
  <si>
    <t>2597638.000 1125982.000</t>
  </si>
  <si>
    <t>https://map.geo.admin.ch/?zoom=13&amp;E=2597638&amp;N=1125982&amp;layers=ch.kantone.cadastralwebmap-farbe,ch.swisstopo.amtliches-strassenverzeichnis,ch.bfs.gebaeude_wohnungs_register,KML||https://tinyurl.com/yy7ya4g9/VS/6082_bdg_erw.kml</t>
  </si>
  <si>
    <t>2597725.000 1124745.000</t>
  </si>
  <si>
    <t>https://map.geo.admin.ch/?zoom=13&amp;E=2597725&amp;N=1124745&amp;layers=ch.kantone.cadastralwebmap-farbe,ch.swisstopo.amtliches-strassenverzeichnis,ch.bfs.gebaeude_wohnungs_register,KML||https://tinyurl.com/yy7ya4g9/VS/6082_bdg_erw.kml</t>
  </si>
  <si>
    <t>2598392.250 1126039.000</t>
  </si>
  <si>
    <t>https://map.geo.admin.ch/?zoom=13&amp;E=2598392.25&amp;N=1126039&amp;layers=ch.kantone.cadastralwebmap-farbe,ch.swisstopo.amtliches-strassenverzeichnis,ch.bfs.gebaeude_wohnungs_register,KML||https://tinyurl.com/yy7ya4g9/VS/6082_bdg_erw.kml</t>
  </si>
  <si>
    <t>2605011.561 1103009.943</t>
  </si>
  <si>
    <t>https://map.geo.admin.ch/?zoom=13&amp;E=2605011.561&amp;N=1103009.943&amp;layers=ch.kantone.cadastralwebmap-farbe,ch.swisstopo.amtliches-strassenverzeichnis,ch.bfs.gebaeude_wohnungs_register,KML||https://tinyurl.com/yy7ya4g9/VS/6083_bdg_erw.kml</t>
  </si>
  <si>
    <t>2602968.000 1124716.000</t>
  </si>
  <si>
    <t>https://map.geo.admin.ch/?zoom=13&amp;E=2602968&amp;N=1124716&amp;layers=ch.kantone.cadastralwebmap-farbe,ch.swisstopo.amtliches-strassenverzeichnis,ch.bfs.gebaeude_wohnungs_register,KML||https://tinyurl.com/yy7ya4g9/VS/6253_bdg_erw.kml</t>
  </si>
  <si>
    <t>2637533.000 1106257.000</t>
  </si>
  <si>
    <t>https://map.geo.admin.ch/?zoom=13&amp;E=2637533&amp;N=1106257&amp;layers=ch.kantone.cadastralwebmap-farbe,ch.swisstopo.amtliches-strassenverzeichnis,ch.bfs.gebaeude_wohnungs_register,KML||https://tinyurl.com/yy7ya4g9/VS/6290_bdg_erw.kml</t>
  </si>
  <si>
    <t>2634711.000 1127229.000</t>
  </si>
  <si>
    <t>https://map.geo.admin.ch/?zoom=13&amp;E=2634711&amp;N=1127229&amp;layers=ch.kantone.cadastralwebmap-farbe,ch.swisstopo.amtliches-strassenverzeichnis,ch.bfs.gebaeude_wohnungs_register,KML||https://tinyurl.com/yy7ya4g9/VS/6297_bdg_erw.kml</t>
  </si>
  <si>
    <t>2634346.000 1127232.000</t>
  </si>
  <si>
    <t>https://map.geo.admin.ch/?zoom=13&amp;E=2634346&amp;N=1127232&amp;layers=ch.kantone.cadastralwebmap-farbe,ch.swisstopo.amtliches-strassenverzeichnis,ch.bfs.gebaeude_wohnungs_register,KML||https://tinyurl.com/yy7ya4g9/VS/6297_bdg_erw.kml</t>
  </si>
  <si>
    <t>2634185.000 1127717.000</t>
  </si>
  <si>
    <t>https://map.geo.admin.ch/?zoom=13&amp;E=2634185&amp;N=1127717&amp;layers=ch.kantone.cadastralwebmap-farbe,ch.swisstopo.amtliches-strassenverzeichnis,ch.bfs.gebaeude_wohnungs_register,KML||https://tinyurl.com/yy7ya4g9/VS/6297_bdg_erw.kml</t>
  </si>
  <si>
    <t>2634829.000 1127376.000</t>
  </si>
  <si>
    <t>https://map.geo.admin.ch/?zoom=13&amp;E=2634829&amp;N=1127376&amp;layers=ch.kantone.cadastralwebmap-farbe,ch.swisstopo.amtliches-strassenverzeichnis,ch.bfs.gebaeude_wohnungs_register,KML||https://tinyurl.com/yy7ya4g9/VS/6297_bdg_erw.kml</t>
  </si>
  <si>
    <t>2634303.000 1127582.000</t>
  </si>
  <si>
    <t>https://map.geo.admin.ch/?zoom=13&amp;E=2634303&amp;N=1127582&amp;layers=ch.kantone.cadastralwebmap-farbe,ch.swisstopo.amtliches-strassenverzeichnis,ch.bfs.gebaeude_wohnungs_register,KML||https://tinyurl.com/yy7ya4g9/VS/6297_bdg_erw.kml</t>
  </si>
  <si>
    <t>62: 2 bâtiments du RegBL (909857, 192013754) à l'intérieur du même polygone de la MO</t>
  </si>
  <si>
    <t>62: 2 bâtiments du RegBL (935541, 191984461) à l'intérieur du même polygone de la MO</t>
  </si>
  <si>
    <t>41: Status 'im Bau' n'est pas cohérente avec le topic Couverture du sol de la MO&lt;/br&gt;62: 2 bâtiments du RegBL (191689291, 191952926) à l'intérieur du même polygone de la MO</t>
  </si>
  <si>
    <t>41: Status 'im Bau' n'est pas cohérente avec le topic Couverture du sol de la MO&lt;/br&gt;62: 4 bâtiments du RegBL (191232990, 191955769, 191965004, 191969000) à l'intérieur du même polygone de la MO</t>
  </si>
  <si>
    <t>31: Aucun bâtiment dans la MO pour l'EGID 191971290</t>
  </si>
  <si>
    <t>31: Aucun bâtiment dans la MO pour l'EGID 191974710</t>
  </si>
  <si>
    <t>31: Aucun bâtiment dans la MO pour l'EGID 192013691</t>
  </si>
  <si>
    <t>Route cantonale</t>
  </si>
  <si>
    <t>639</t>
  </si>
  <si>
    <t>7260</t>
  </si>
  <si>
    <t>2576826.000 1096966.000</t>
  </si>
  <si>
    <t>https://map.geo.admin.ch/?zoom=13&amp;E=2576826&amp;N=1096966&amp;layers=ch.kantone.cadastralwebmap-farbe,ch.swisstopo.amtliches-strassenverzeichnis,ch.bfs.gebaeude_wohnungs_register,KML||https://tinyurl.com/yy7ya4g9/VS/6034_bdg_erw.kml</t>
  </si>
  <si>
    <t>2567776.000 1113239.000</t>
  </si>
  <si>
    <t>https://map.geo.admin.ch/?zoom=13&amp;E=2567776&amp;N=1113239&amp;layers=ch.kantone.cadastralwebmap-farbe,ch.swisstopo.amtliches-strassenverzeichnis,ch.bfs.gebaeude_wohnungs_register,KML||https://tinyurl.com/yy7ya4g9/VS/6213_bdg_erw.kml</t>
  </si>
  <si>
    <t>2569095.000 1109670.000</t>
  </si>
  <si>
    <t>https://map.geo.admin.ch/?zoom=13&amp;E=2569095&amp;N=1109670&amp;layers=ch.kantone.cadastralwebmap-farbe,ch.swisstopo.amtliches-strassenverzeichnis,ch.bfs.gebaeude_wohnungs_register,KML||https://tinyurl.com/yy7ya4g9/VS/6219_bdg_erw.kml</t>
  </si>
  <si>
    <t>2568444.000 1111098.000</t>
  </si>
  <si>
    <t>https://map.geo.admin.ch/?zoom=13&amp;E=2568444&amp;N=1111098&amp;layers=ch.kantone.cadastralwebmap-farbe,ch.swisstopo.amtliches-strassenverzeichnis,ch.bfs.gebaeude_wohnungs_register,KML||https://tinyurl.com/yy7ya4g9/VS/6219_bdg_erw.kml</t>
  </si>
  <si>
    <t>2595936.250 1122833.375</t>
  </si>
  <si>
    <t>https://map.geo.admin.ch/?zoom=13&amp;E=2595936.25&amp;N=1122833.375&amp;layers=ch.kantone.cadastralwebmap-farbe,ch.swisstopo.amtliches-strassenverzeichnis,ch.bfs.gebaeude_wohnungs_register,KML||https://tinyurl.com/yy7ya4g9/VS/6263_bdg_erw.kml</t>
  </si>
  <si>
    <t>2595930.000 1122848.375</t>
  </si>
  <si>
    <t>https://map.geo.admin.ch/?zoom=13&amp;E=2595930&amp;N=1122848.375&amp;layers=ch.kantone.cadastralwebmap-farbe,ch.swisstopo.amtliches-strassenverzeichnis,ch.bfs.gebaeude_wohnungs_register,KML||https://tinyurl.com/yy7ya4g9/VS/6263_bdg_erw.kml</t>
  </si>
  <si>
    <t>62: 2 bâtiments du RegBL (903292, 192013825) à l'intérieur du même polygone de la MO</t>
  </si>
  <si>
    <t>31: Aucun bâtiment dans la MO pour l'EGID 192014513</t>
  </si>
  <si>
    <t>31: Aucun bâtiment dans la MO pour l'EGID 191962067</t>
  </si>
  <si>
    <t>31: Aucun bâtiment dans la MO pour l'EGID 191981535</t>
  </si>
  <si>
    <t>31: Aucun bâtiment dans la MO pour l'EGID 192014219&lt;/br&gt;33: Le bâtiment 192014219 has GSTAT '1003 im Bau'</t>
  </si>
  <si>
    <t>31: Aucun bâtiment dans la MO pour l'EGID 192014222&lt;/br&gt;33: Le bâtiment 192014222 has GSTAT '1003 im Bau'</t>
  </si>
  <si>
    <t>2586657.000 1117278.000</t>
  </si>
  <si>
    <t>https://map.geo.admin.ch/?zoom=13&amp;E=2586657&amp;N=1117278&amp;layers=ch.kantone.cadastralwebmap-farbe,ch.swisstopo.amtliches-strassenverzeichnis,ch.bfs.gebaeude_wohnungs_register,KML||https://tinyurl.com/yy7ya4g9/VS/6021_bdg_erw.kml</t>
  </si>
  <si>
    <t>2577402.000 1097189.000</t>
  </si>
  <si>
    <t>https://map.geo.admin.ch/?zoom=13&amp;E=2577402&amp;N=1097189&amp;layers=ch.kantone.cadastralwebmap-farbe,ch.swisstopo.amtliches-strassenverzeichnis,ch.bfs.gebaeude_wohnungs_register,KML||https://tinyurl.com/yy7ya4g9/VS/6034_bdg_erw.kml</t>
  </si>
  <si>
    <t>2597265.000 1122921.750</t>
  </si>
  <si>
    <t>https://map.geo.admin.ch/?zoom=13&amp;E=2597265&amp;N=1122921.75&amp;layers=ch.kantone.cadastralwebmap-farbe,ch.swisstopo.amtliches-strassenverzeichnis,ch.bfs.gebaeude_wohnungs_register,KML||https://tinyurl.com/yy7ya4g9/VS/6082_bdg_erw.kml</t>
  </si>
  <si>
    <t>2597901.441 1126705.991</t>
  </si>
  <si>
    <t>https://map.geo.admin.ch/?zoom=13&amp;E=2597901.441&amp;N=1126705.991&amp;layers=ch.kantone.cadastralwebmap-farbe,ch.swisstopo.amtliches-strassenverzeichnis,ch.bfs.gebaeude_wohnungs_register,KML||https://tinyurl.com/yy7ya4g9/VS/6082_bdg_erw.kml</t>
  </si>
  <si>
    <t>2620983.000 1126771.000</t>
  </si>
  <si>
    <t>https://map.geo.admin.ch/?zoom=13&amp;E=2620983&amp;N=1126771&amp;layers=ch.kantone.cadastralwebmap-farbe,ch.swisstopo.amtliches-strassenverzeichnis,ch.bfs.gebaeude_wohnungs_register,KML||https://tinyurl.com/yy7ya4g9/VS/6104_bdg_erw.kml</t>
  </si>
  <si>
    <t>2580588.000 1112838.000</t>
  </si>
  <si>
    <t>https://map.geo.admin.ch/?zoom=13&amp;E=2580588&amp;N=1112838&amp;layers=ch.kantone.cadastralwebmap-farbe,ch.swisstopo.amtliches-strassenverzeichnis,ch.bfs.gebaeude_wohnungs_register,KML||https://tinyurl.com/yy7ya4g9/VS/6140_bdg_erw.kml</t>
  </si>
  <si>
    <t>2580575.000 1112830.000</t>
  </si>
  <si>
    <t>https://map.geo.admin.ch/?zoom=13&amp;E=2580575&amp;N=1112830&amp;layers=ch.kantone.cadastralwebmap-farbe,ch.swisstopo.amtliches-strassenverzeichnis,ch.bfs.gebaeude_wohnungs_register,KML||https://tinyurl.com/yy7ya4g9/VS/6140_bdg_erw.kml</t>
  </si>
  <si>
    <t>2580593.000 1112838.000</t>
  </si>
  <si>
    <t>https://map.geo.admin.ch/?zoom=13&amp;E=2580593&amp;N=1112838&amp;layers=ch.kantone.cadastralwebmap-farbe,ch.swisstopo.amtliches-strassenverzeichnis,ch.bfs.gebaeude_wohnungs_register,KML||https://tinyurl.com/yy7ya4g9/VS/6140_bdg_erw.kml</t>
  </si>
  <si>
    <t>41: Status 'bestehend' n'est pas cohérente avec le topic Couverture du sol projetée de la MO&lt;/br&gt;62: 2 bâtiments du RegBL (191177330, 191971933) à l'intérieur du même polygone de la MO</t>
  </si>
  <si>
    <t>62: 2 bâtiments du RegBL (191852720, 192015442) à l'intérieur du même polygone de la MO</t>
  </si>
  <si>
    <t>62: 3 bâtiments du RegBL (191662878, 191662879, 191662880) à l'intérieur du même polygone de la MO</t>
  </si>
  <si>
    <t>31: Aucun bâtiment dans la MO pour l'EGID 191990659</t>
  </si>
  <si>
    <t>31: Aucun bâtiment dans la MO pour l'EGID 191978969</t>
  </si>
  <si>
    <t>31: Aucun bâtiment dans la MO pour l'EGID 192015216</t>
  </si>
  <si>
    <t>Obere Wildistrasse</t>
  </si>
  <si>
    <t>21a</t>
  </si>
  <si>
    <t>Lartaud</t>
  </si>
  <si>
    <t>1429</t>
  </si>
  <si>
    <t>CH235205306030</t>
  </si>
  <si>
    <t>I11 Laborgebäude</t>
  </si>
  <si>
    <t>2667471.500 1150733.625</t>
  </si>
  <si>
    <t>https://map.geo.admin.ch/?zoom=13&amp;E=2667471.5&amp;N=1150733.625&amp;layers=ch.kantone.cadastralwebmap-farbe,ch.swisstopo.amtliches-strassenverzeichnis,ch.bfs.gebaeude_wohnungs_register,KML||https://tinyurl.com/yy7ya4g9/VS/6076_bdg_erw.kml</t>
  </si>
  <si>
    <t>2633503.000 1128254.000</t>
  </si>
  <si>
    <t>https://map.geo.admin.ch/?zoom=13&amp;E=2633503&amp;N=1128254&amp;layers=ch.kantone.cadastralwebmap-farbe,ch.swisstopo.amtliches-strassenverzeichnis,ch.bfs.gebaeude_wohnungs_register,KML||https://tinyurl.com/yy7ya4g9/VS/6281_bdg_erw.kml</t>
  </si>
  <si>
    <t>62: 2 bâtiments du RegBL (191744523, 191744526) à l'intérieur du même polygone de la MO</t>
  </si>
  <si>
    <t>31: Aucun bâtiment dans la MO pour l'EGID 191987140</t>
  </si>
  <si>
    <t>31: Aucun bâtiment dans la MO pour l'EGID 191978579</t>
  </si>
  <si>
    <t>Sentier de la Grimpette</t>
  </si>
  <si>
    <t>2137</t>
  </si>
  <si>
    <t>Chemin de l'Avantché</t>
  </si>
  <si>
    <t>2176</t>
  </si>
  <si>
    <t>2205</t>
  </si>
  <si>
    <t>2145</t>
  </si>
  <si>
    <t>2183</t>
  </si>
  <si>
    <t>3a</t>
  </si>
  <si>
    <t>575</t>
  </si>
  <si>
    <t>2642640.471 1129187.034</t>
  </si>
  <si>
    <t>https://map.geo.admin.ch/?zoom=13&amp;E=2642640.471&amp;N=1129187.034&amp;layers=ch.kantone.cadastralwebmap-farbe,ch.swisstopo.amtliches-strassenverzeichnis,ch.bfs.gebaeude_wohnungs_register,KML||https://tinyurl.com/yy7ya4g9/VS/6002_bdg_erw.kml</t>
  </si>
  <si>
    <t>2642393.488 1129542.010</t>
  </si>
  <si>
    <t>https://map.geo.admin.ch/?zoom=13&amp;E=2642393.488&amp;N=1129542.01&amp;layers=ch.kantone.cadastralwebmap-farbe,ch.swisstopo.amtliches-strassenverzeichnis,ch.bfs.gebaeude_wohnungs_register,KML||https://tinyurl.com/yy7ya4g9/VS/6002_bdg_erw.kml</t>
  </si>
  <si>
    <t>2642379.000 1129529.000</t>
  </si>
  <si>
    <t>https://map.geo.admin.ch/?zoom=13&amp;E=2642379&amp;N=1129529&amp;layers=ch.kantone.cadastralwebmap-farbe,ch.swisstopo.amtliches-strassenverzeichnis,ch.bfs.gebaeude_wohnungs_register,KML||https://tinyurl.com/yy7ya4g9/VS/6002_bdg_erw.kml</t>
  </si>
  <si>
    <t>2642297.387 1129848.816</t>
  </si>
  <si>
    <t>https://map.geo.admin.ch/?zoom=13&amp;E=2642297.387&amp;N=1129848.816&amp;layers=ch.kantone.cadastralwebmap-farbe,ch.swisstopo.amtliches-strassenverzeichnis,ch.bfs.gebaeude_wohnungs_register,KML||https://tinyurl.com/yy7ya4g9/VS/6002_bdg_erw.kml</t>
  </si>
  <si>
    <t>2642257.000 1129799.000</t>
  </si>
  <si>
    <t>https://map.geo.admin.ch/?zoom=13&amp;E=2642257&amp;N=1129799&amp;layers=ch.kantone.cadastralwebmap-farbe,ch.swisstopo.amtliches-strassenverzeichnis,ch.bfs.gebaeude_wohnungs_register,KML||https://tinyurl.com/yy7ya4g9/VS/6002_bdg_erw.kml</t>
  </si>
  <si>
    <t>2642602.370 1129701.274</t>
  </si>
  <si>
    <t>https://map.geo.admin.ch/?zoom=13&amp;E=2642602.37&amp;N=1129701.274&amp;layers=ch.kantone.cadastralwebmap-farbe,ch.swisstopo.amtliches-strassenverzeichnis,ch.bfs.gebaeude_wohnungs_register,KML||https://tinyurl.com/yy7ya4g9/VS/6002_bdg_erw.kml</t>
  </si>
  <si>
    <t>2642620.825 1129735.607</t>
  </si>
  <si>
    <t>https://map.geo.admin.ch/?zoom=13&amp;E=2642620.825&amp;N=1129735.607&amp;layers=ch.kantone.cadastralwebmap-farbe,ch.swisstopo.amtliches-strassenverzeichnis,ch.bfs.gebaeude_wohnungs_register,KML||https://tinyurl.com/yy7ya4g9/VS/6002_bdg_erw.kml</t>
  </si>
  <si>
    <t>2642345.540 1129591.731</t>
  </si>
  <si>
    <t>https://map.geo.admin.ch/?zoom=13&amp;E=2642345.54&amp;N=1129591.731&amp;layers=ch.kantone.cadastralwebmap-farbe,ch.swisstopo.amtliches-strassenverzeichnis,ch.bfs.gebaeude_wohnungs_register,KML||https://tinyurl.com/yy7ya4g9/VS/6002_bdg_erw.kml</t>
  </si>
  <si>
    <t>2642492.000 1129648.000</t>
  </si>
  <si>
    <t>https://map.geo.admin.ch/?zoom=13&amp;E=2642492&amp;N=1129648&amp;layers=ch.kantone.cadastralwebmap-farbe,ch.swisstopo.amtliches-strassenverzeichnis,ch.bfs.gebaeude_wohnungs_register,KML||https://tinyurl.com/yy7ya4g9/VS/6002_bdg_erw.kml</t>
  </si>
  <si>
    <t>2642465.520 1129565.344</t>
  </si>
  <si>
    <t>https://map.geo.admin.ch/?zoom=13&amp;E=2642465.52&amp;N=1129565.344&amp;layers=ch.kantone.cadastralwebmap-farbe,ch.swisstopo.amtliches-strassenverzeichnis,ch.bfs.gebaeude_wohnungs_register,KML||https://tinyurl.com/yy7ya4g9/VS/6002_bdg_erw.kml</t>
  </si>
  <si>
    <t>2642330.000 1129604.000</t>
  </si>
  <si>
    <t>https://map.geo.admin.ch/?zoom=13&amp;E=2642330&amp;N=1129604&amp;layers=ch.kantone.cadastralwebmap-farbe,ch.swisstopo.amtliches-strassenverzeichnis,ch.bfs.gebaeude_wohnungs_register,KML||https://tinyurl.com/yy7ya4g9/VS/6002_bdg_erw.kml</t>
  </si>
  <si>
    <t>2643070.000 1129394.000</t>
  </si>
  <si>
    <t>https://map.geo.admin.ch/?zoom=13&amp;E=2643070&amp;N=1129394&amp;layers=ch.kantone.cadastralwebmap-farbe,ch.swisstopo.amtliches-strassenverzeichnis,ch.bfs.gebaeude_wohnungs_register,KML||https://tinyurl.com/yy7ya4g9/VS/6002_bdg_erw.kml</t>
  </si>
  <si>
    <t>2643017.686 1129301.360</t>
  </si>
  <si>
    <t>https://map.geo.admin.ch/?zoom=13&amp;E=2643017.686&amp;N=1129301.36&amp;layers=ch.kantone.cadastralwebmap-farbe,ch.swisstopo.amtliches-strassenverzeichnis,ch.bfs.gebaeude_wohnungs_register,KML||https://tinyurl.com/yy7ya4g9/VS/6002_bdg_erw.kml</t>
  </si>
  <si>
    <t>2643056.677 1129308.855</t>
  </si>
  <si>
    <t>https://map.geo.admin.ch/?zoom=13&amp;E=2643056.677&amp;N=1129308.855&amp;layers=ch.kantone.cadastralwebmap-farbe,ch.swisstopo.amtliches-strassenverzeichnis,ch.bfs.gebaeude_wohnungs_register,KML||https://tinyurl.com/yy7ya4g9/VS/6002_bdg_erw.kml</t>
  </si>
  <si>
    <t>2643058.000 1129309.000</t>
  </si>
  <si>
    <t>https://map.geo.admin.ch/?zoom=13&amp;E=2643058&amp;N=1129309&amp;layers=ch.kantone.cadastralwebmap-farbe,ch.swisstopo.amtliches-strassenverzeichnis,ch.bfs.gebaeude_wohnungs_register,KML||https://tinyurl.com/yy7ya4g9/VS/6002_bdg_erw.kml</t>
  </si>
  <si>
    <t>2642830.691 1129243.287</t>
  </si>
  <si>
    <t>https://map.geo.admin.ch/?zoom=13&amp;E=2642830.691&amp;N=1129243.287&amp;layers=ch.kantone.cadastralwebmap-farbe,ch.swisstopo.amtliches-strassenverzeichnis,ch.bfs.gebaeude_wohnungs_register,KML||https://tinyurl.com/yy7ya4g9/VS/6002_bdg_erw.kml</t>
  </si>
  <si>
    <t>2642833.000 1129244.000</t>
  </si>
  <si>
    <t>https://map.geo.admin.ch/?zoom=13&amp;E=2642833&amp;N=1129244&amp;layers=ch.kantone.cadastralwebmap-farbe,ch.swisstopo.amtliches-strassenverzeichnis,ch.bfs.gebaeude_wohnungs_register,KML||https://tinyurl.com/yy7ya4g9/VS/6002_bdg_erw.kml</t>
  </si>
  <si>
    <t>2642942.818 1129264.797</t>
  </si>
  <si>
    <t>https://map.geo.admin.ch/?zoom=13&amp;E=2642942.818&amp;N=1129264.797&amp;layers=ch.kantone.cadastralwebmap-farbe,ch.swisstopo.amtliches-strassenverzeichnis,ch.bfs.gebaeude_wohnungs_register,KML||https://tinyurl.com/yy7ya4g9/VS/6002_bdg_erw.kml</t>
  </si>
  <si>
    <t>2642941.000 1129276.000</t>
  </si>
  <si>
    <t>https://map.geo.admin.ch/?zoom=13&amp;E=2642941&amp;N=1129276&amp;layers=ch.kantone.cadastralwebmap-farbe,ch.swisstopo.amtliches-strassenverzeichnis,ch.bfs.gebaeude_wohnungs_register,KML||https://tinyurl.com/yy7ya4g9/VS/6002_bdg_erw.kml</t>
  </si>
  <si>
    <t>2643152.748 1129366.531</t>
  </si>
  <si>
    <t>https://map.geo.admin.ch/?zoom=13&amp;E=2643152.748&amp;N=1129366.531&amp;layers=ch.kantone.cadastralwebmap-farbe,ch.swisstopo.amtliches-strassenverzeichnis,ch.bfs.gebaeude_wohnungs_register,KML||https://tinyurl.com/yy7ya4g9/VS/6002_bdg_erw.kml</t>
  </si>
  <si>
    <t>2642989.000 1129660.000</t>
  </si>
  <si>
    <t>https://map.geo.admin.ch/?zoom=13&amp;E=2642989&amp;N=1129660&amp;layers=ch.kantone.cadastralwebmap-farbe,ch.swisstopo.amtliches-strassenverzeichnis,ch.bfs.gebaeude_wohnungs_register,KML||https://tinyurl.com/yy7ya4g9/VS/6002_bdg_erw.kml</t>
  </si>
  <si>
    <t>2643320.000 1128916.000</t>
  </si>
  <si>
    <t>https://map.geo.admin.ch/?zoom=13&amp;E=2643320&amp;N=1128916&amp;layers=ch.kantone.cadastralwebmap-farbe,ch.swisstopo.amtliches-strassenverzeichnis,ch.bfs.gebaeude_wohnungs_register,KML||https://tinyurl.com/yy7ya4g9/VS/6002_bdg_erw.kml</t>
  </si>
  <si>
    <t>2643452.488 1130087.841</t>
  </si>
  <si>
    <t>https://map.geo.admin.ch/?zoom=13&amp;E=2643452.488&amp;N=1130087.841&amp;layers=ch.kantone.cadastralwebmap-farbe,ch.swisstopo.amtliches-strassenverzeichnis,ch.bfs.gebaeude_wohnungs_register,KML||https://tinyurl.com/yy7ya4g9/VS/6002_bdg_erw.kml</t>
  </si>
  <si>
    <t>2643110.757 1129849.301</t>
  </si>
  <si>
    <t>https://map.geo.admin.ch/?zoom=13&amp;E=2643110.757&amp;N=1129849.301&amp;layers=ch.kantone.cadastralwebmap-farbe,ch.swisstopo.amtliches-strassenverzeichnis,ch.bfs.gebaeude_wohnungs_register,KML||https://tinyurl.com/yy7ya4g9/VS/6002_bdg_erw.kml</t>
  </si>
  <si>
    <t>2642248.107 1129726.368</t>
  </si>
  <si>
    <t>https://map.geo.admin.ch/?zoom=13&amp;E=2642248.107&amp;N=1129726.368&amp;layers=ch.kantone.cadastralwebmap-farbe,ch.swisstopo.amtliches-strassenverzeichnis,ch.bfs.gebaeude_wohnungs_register,KML||https://tinyurl.com/yy7ya4g9/VS/6002_bdg_erw.kml</t>
  </si>
  <si>
    <t>2642190.147 1129723.647</t>
  </si>
  <si>
    <t>https://map.geo.admin.ch/?zoom=13&amp;E=2642190.147&amp;N=1129723.647&amp;layers=ch.kantone.cadastralwebmap-farbe,ch.swisstopo.amtliches-strassenverzeichnis,ch.bfs.gebaeude_wohnungs_register,KML||https://tinyurl.com/yy7ya4g9/VS/6002_bdg_erw.kml</t>
  </si>
  <si>
    <t>2642777.316 1129913.137</t>
  </si>
  <si>
    <t>https://map.geo.admin.ch/?zoom=13&amp;E=2642777.316&amp;N=1129913.137&amp;layers=ch.kantone.cadastralwebmap-farbe,ch.swisstopo.amtliches-strassenverzeichnis,ch.bfs.gebaeude_wohnungs_register,KML||https://tinyurl.com/yy7ya4g9/VS/6002_bdg_erw.kml</t>
  </si>
  <si>
    <t>2642774.000 1129910.000</t>
  </si>
  <si>
    <t>https://map.geo.admin.ch/?zoom=13&amp;E=2642774&amp;N=1129910&amp;layers=ch.kantone.cadastralwebmap-farbe,ch.swisstopo.amtliches-strassenverzeichnis,ch.bfs.gebaeude_wohnungs_register,KML||https://tinyurl.com/yy7ya4g9/VS/6002_bdg_erw.kml</t>
  </si>
  <si>
    <t>2642790.000 1129917.000</t>
  </si>
  <si>
    <t>https://map.geo.admin.ch/?zoom=13&amp;E=2642790&amp;N=1129917&amp;layers=ch.kantone.cadastralwebmap-farbe,ch.swisstopo.amtliches-strassenverzeichnis,ch.bfs.gebaeude_wohnungs_register,KML||https://tinyurl.com/yy7ya4g9/VS/6002_bdg_erw.kml</t>
  </si>
  <si>
    <t>2642808.000 1129878.000</t>
  </si>
  <si>
    <t>https://map.geo.admin.ch/?zoom=13&amp;E=2642808&amp;N=1129878&amp;layers=ch.kantone.cadastralwebmap-farbe,ch.swisstopo.amtliches-strassenverzeichnis,ch.bfs.gebaeude_wohnungs_register,KML||https://tinyurl.com/yy7ya4g9/VS/6002_bdg_erw.kml</t>
  </si>
  <si>
    <t>2642793.000 1129868.000</t>
  </si>
  <si>
    <t>https://map.geo.admin.ch/?zoom=13&amp;E=2642793&amp;N=1129868&amp;layers=ch.kantone.cadastralwebmap-farbe,ch.swisstopo.amtliches-strassenverzeichnis,ch.bfs.gebaeude_wohnungs_register,KML||https://tinyurl.com/yy7ya4g9/VS/6002_bdg_erw.kml</t>
  </si>
  <si>
    <t>2642800.167 1129872.181</t>
  </si>
  <si>
    <t>https://map.geo.admin.ch/?zoom=13&amp;E=2642800.167&amp;N=1129872.181&amp;layers=ch.kantone.cadastralwebmap-farbe,ch.swisstopo.amtliches-strassenverzeichnis,ch.bfs.gebaeude_wohnungs_register,KML||https://tinyurl.com/yy7ya4g9/VS/6002_bdg_erw.kml</t>
  </si>
  <si>
    <t>2642341.260 1129686.538</t>
  </si>
  <si>
    <t>https://map.geo.admin.ch/?zoom=13&amp;E=2642341.26&amp;N=1129686.538&amp;layers=ch.kantone.cadastralwebmap-farbe,ch.swisstopo.amtliches-strassenverzeichnis,ch.bfs.gebaeude_wohnungs_register,KML||https://tinyurl.com/yy7ya4g9/VS/6002_bdg_erw.kml</t>
  </si>
  <si>
    <t>2642459.905 1129735.091</t>
  </si>
  <si>
    <t>https://map.geo.admin.ch/?zoom=13&amp;E=2642459.905&amp;N=1129735.091&amp;layers=ch.kantone.cadastralwebmap-farbe,ch.swisstopo.amtliches-strassenverzeichnis,ch.bfs.gebaeude_wohnungs_register,KML||https://tinyurl.com/yy7ya4g9/VS/6002_bdg_erw.kml</t>
  </si>
  <si>
    <t>2642545.318 1129816.668</t>
  </si>
  <si>
    <t>https://map.geo.admin.ch/?zoom=13&amp;E=2642545.318&amp;N=1129816.668&amp;layers=ch.kantone.cadastralwebmap-farbe,ch.swisstopo.amtliches-strassenverzeichnis,ch.bfs.gebaeude_wohnungs_register,KML||https://tinyurl.com/yy7ya4g9/VS/6002_bdg_erw.kml</t>
  </si>
  <si>
    <t>2642545.000 1129822.000</t>
  </si>
  <si>
    <t>https://map.geo.admin.ch/?zoom=13&amp;E=2642545&amp;N=1129822&amp;layers=ch.kantone.cadastralwebmap-farbe,ch.swisstopo.amtliches-strassenverzeichnis,ch.bfs.gebaeude_wohnungs_register,KML||https://tinyurl.com/yy7ya4g9/VS/6002_bdg_erw.kml</t>
  </si>
  <si>
    <t>2642522.000 1129858.000</t>
  </si>
  <si>
    <t>https://map.geo.admin.ch/?zoom=13&amp;E=2642522&amp;N=1129858&amp;layers=ch.kantone.cadastralwebmap-farbe,ch.swisstopo.amtliches-strassenverzeichnis,ch.bfs.gebaeude_wohnungs_register,KML||https://tinyurl.com/yy7ya4g9/VS/6002_bdg_erw.kml</t>
  </si>
  <si>
    <t>2642509.000 1129851.000</t>
  </si>
  <si>
    <t>https://map.geo.admin.ch/?zoom=13&amp;E=2642509&amp;N=1129851&amp;layers=ch.kantone.cadastralwebmap-farbe,ch.swisstopo.amtliches-strassenverzeichnis,ch.bfs.gebaeude_wohnungs_register,KML||https://tinyurl.com/yy7ya4g9/VS/6002_bdg_erw.kml</t>
  </si>
  <si>
    <t>2642450.119 1129837.679</t>
  </si>
  <si>
    <t>https://map.geo.admin.ch/?zoom=13&amp;E=2642450.119&amp;N=1129837.679&amp;layers=ch.kantone.cadastralwebmap-farbe,ch.swisstopo.amtliches-strassenverzeichnis,ch.bfs.gebaeude_wohnungs_register,KML||https://tinyurl.com/yy7ya4g9/VS/6002_bdg_erw.kml</t>
  </si>
  <si>
    <t>2642437.000 1129838.000</t>
  </si>
  <si>
    <t>https://map.geo.admin.ch/?zoom=13&amp;E=2642437&amp;N=1129838&amp;layers=ch.kantone.cadastralwebmap-farbe,ch.swisstopo.amtliches-strassenverzeichnis,ch.bfs.gebaeude_wohnungs_register,KML||https://tinyurl.com/yy7ya4g9/VS/6002_bdg_erw.kml</t>
  </si>
  <si>
    <t>2643163.000 1129916.000</t>
  </si>
  <si>
    <t>https://map.geo.admin.ch/?zoom=13&amp;E=2643163&amp;N=1129916&amp;layers=ch.kantone.cadastralwebmap-farbe,ch.swisstopo.amtliches-strassenverzeichnis,ch.bfs.gebaeude_wohnungs_register,KML||https://tinyurl.com/yy7ya4g9/VS/6002_bdg_erw.kml</t>
  </si>
  <si>
    <t>2643436.146 1128952.235</t>
  </si>
  <si>
    <t>https://map.geo.admin.ch/?zoom=13&amp;E=2643436.146&amp;N=1128952.235&amp;layers=ch.kantone.cadastralwebmap-farbe,ch.swisstopo.amtliches-strassenverzeichnis,ch.bfs.gebaeude_wohnungs_register,KML||https://tinyurl.com/yy7ya4g9/VS/6002_bdg_erw.kml</t>
  </si>
  <si>
    <t>2642100.179 1129705.981</t>
  </si>
  <si>
    <t>https://map.geo.admin.ch/?zoom=13&amp;E=2642100.179&amp;N=1129705.981&amp;layers=ch.kantone.cadastralwebmap-farbe,ch.swisstopo.amtliches-strassenverzeichnis,ch.bfs.gebaeude_wohnungs_register,KML||https://tinyurl.com/yy7ya4g9/VS/6002_bdg_erw.kml</t>
  </si>
  <si>
    <t>2637078.000 1127619.000</t>
  </si>
  <si>
    <t>https://map.geo.admin.ch/?zoom=13&amp;E=2637078&amp;N=1127619&amp;layers=ch.kantone.cadastralwebmap-farbe,ch.swisstopo.amtliches-strassenverzeichnis,ch.bfs.gebaeude_wohnungs_register,KML||https://tinyurl.com/yy7ya4g9/VS/6002_bdg_erw.kml</t>
  </si>
  <si>
    <t>2642063.000 1129770.000</t>
  </si>
  <si>
    <t>https://map.geo.admin.ch/?zoom=13&amp;E=2642063&amp;N=1129770&amp;layers=ch.kantone.cadastralwebmap-farbe,ch.swisstopo.amtliches-strassenverzeichnis,ch.bfs.gebaeude_wohnungs_register,KML||https://tinyurl.com/yy7ya4g9/VS/6002_bdg_erw.kml</t>
  </si>
  <si>
    <t>2640123.000 1128697.000</t>
  </si>
  <si>
    <t>https://map.geo.admin.ch/?zoom=13&amp;E=2640123&amp;N=1128697&amp;layers=ch.kantone.cadastralwebmap-farbe,ch.swisstopo.amtliches-strassenverzeichnis,ch.bfs.gebaeude_wohnungs_register,KML||https://tinyurl.com/yy7ya4g9/VS/6002_bdg_erw.kml</t>
  </si>
  <si>
    <t>2642755.000 1129030.000</t>
  </si>
  <si>
    <t>https://map.geo.admin.ch/?zoom=13&amp;E=2642755&amp;N=1129030&amp;layers=ch.kantone.cadastralwebmap-farbe,ch.swisstopo.amtliches-strassenverzeichnis,ch.bfs.gebaeude_wohnungs_register,KML||https://tinyurl.com/yy7ya4g9/VS/6002_bdg_erw.kml</t>
  </si>
  <si>
    <t>2642032.000 1129754.000</t>
  </si>
  <si>
    <t>https://map.geo.admin.ch/?zoom=13&amp;E=2642032&amp;N=1129754&amp;layers=ch.kantone.cadastralwebmap-farbe,ch.swisstopo.amtliches-strassenverzeichnis,ch.bfs.gebaeude_wohnungs_register,KML||https://tinyurl.com/yy7ya4g9/VS/6002_bdg_erw.kml</t>
  </si>
  <si>
    <t>2643261.248 1129997.594</t>
  </si>
  <si>
    <t>https://map.geo.admin.ch/?zoom=13&amp;E=2643261.248&amp;N=1129997.594&amp;layers=ch.kantone.cadastralwebmap-farbe,ch.swisstopo.amtliches-strassenverzeichnis,ch.bfs.gebaeude_wohnungs_register,KML||https://tinyurl.com/yy7ya4g9/VS/6002_bdg_erw.kml</t>
  </si>
  <si>
    <t>2642350.000 1129850.000</t>
  </si>
  <si>
    <t>https://map.geo.admin.ch/?zoom=13&amp;E=2642350&amp;N=1129850&amp;layers=ch.kantone.cadastralwebmap-farbe,ch.swisstopo.amtliches-strassenverzeichnis,ch.bfs.gebaeude_wohnungs_register,KML||https://tinyurl.com/yy7ya4g9/VS/6002_bdg_erw.kml</t>
  </si>
  <si>
    <t>2642466.000 1129739.000</t>
  </si>
  <si>
    <t>https://map.geo.admin.ch/?zoom=13&amp;E=2642466&amp;N=1129739&amp;layers=ch.kantone.cadastralwebmap-farbe,ch.swisstopo.amtliches-strassenverzeichnis,ch.bfs.gebaeude_wohnungs_register,KML||https://tinyurl.com/yy7ya4g9/VS/6002_bdg_erw.kml</t>
  </si>
  <si>
    <t>2636894.000 1127661.000</t>
  </si>
  <si>
    <t>https://map.geo.admin.ch/?zoom=13&amp;E=2636894&amp;N=1127661&amp;layers=ch.kantone.cadastralwebmap-farbe,ch.swisstopo.amtliches-strassenverzeichnis,ch.bfs.gebaeude_wohnungs_register,KML||https://tinyurl.com/yy7ya4g9/VS/6002_bdg_erw.kml</t>
  </si>
  <si>
    <t>2642997.000 1128705.000</t>
  </si>
  <si>
    <t>https://map.geo.admin.ch/?zoom=13&amp;E=2642997&amp;N=1128705&amp;layers=ch.kantone.cadastralwebmap-farbe,ch.swisstopo.amtliches-strassenverzeichnis,ch.bfs.gebaeude_wohnungs_register,KML||https://tinyurl.com/yy7ya4g9/VS/6002_bdg_erw.kml</t>
  </si>
  <si>
    <t>2640950.000 1128447.000</t>
  </si>
  <si>
    <t>https://map.geo.admin.ch/?zoom=13&amp;E=2640950&amp;N=1128447&amp;layers=ch.kantone.cadastralwebmap-farbe,ch.swisstopo.amtliches-strassenverzeichnis,ch.bfs.gebaeude_wohnungs_register,KML||https://tinyurl.com/yy7ya4g9/VS/6002_bdg_erw.kml</t>
  </si>
  <si>
    <t>2639996.763 1128649.722</t>
  </si>
  <si>
    <t>https://map.geo.admin.ch/?zoom=13&amp;E=2639996.763&amp;N=1128649.722&amp;layers=ch.kantone.cadastralwebmap-farbe,ch.swisstopo.amtliches-strassenverzeichnis,ch.bfs.gebaeude_wohnungs_register,KML||https://tinyurl.com/yy7ya4g9/VS/6002_bdg_erw.kml</t>
  </si>
  <si>
    <t>2642366.800 1129785.600</t>
  </si>
  <si>
    <t>https://map.geo.admin.ch/?zoom=13&amp;E=2642366.8&amp;N=1129785.6&amp;layers=ch.kantone.cadastralwebmap-farbe,ch.swisstopo.amtliches-strassenverzeichnis,ch.bfs.gebaeude_wohnungs_register,KML||https://tinyurl.com/yy7ya4g9/VS/6002_bdg_erw.kml</t>
  </si>
  <si>
    <t>2642827.000 1129836.000</t>
  </si>
  <si>
    <t>https://map.geo.admin.ch/?zoom=13&amp;E=2642827&amp;N=1129836&amp;layers=ch.kantone.cadastralwebmap-farbe,ch.swisstopo.amtliches-strassenverzeichnis,ch.bfs.gebaeude_wohnungs_register,KML||https://tinyurl.com/yy7ya4g9/VS/6002_bdg_erw.kml</t>
  </si>
  <si>
    <t>2641042.000 1128586.000</t>
  </si>
  <si>
    <t>https://map.geo.admin.ch/?zoom=13&amp;E=2641042&amp;N=1128586&amp;layers=ch.kantone.cadastralwebmap-farbe,ch.swisstopo.amtliches-strassenverzeichnis,ch.bfs.gebaeude_wohnungs_register,KML||https://tinyurl.com/yy7ya4g9/VS/6002_bdg_erw.kml</t>
  </si>
  <si>
    <t>2641272.000 1129484.000</t>
  </si>
  <si>
    <t>https://map.geo.admin.ch/?zoom=13&amp;E=2641272&amp;N=1129484&amp;layers=ch.kantone.cadastralwebmap-farbe,ch.swisstopo.amtliches-strassenverzeichnis,ch.bfs.gebaeude_wohnungs_register,KML||https://tinyurl.com/yy7ya4g9/VS/6002_bdg_erw.kml</t>
  </si>
  <si>
    <t>2640555.000 1128711.000</t>
  </si>
  <si>
    <t>https://map.geo.admin.ch/?zoom=13&amp;E=2640555&amp;N=1128711&amp;layers=ch.kantone.cadastralwebmap-farbe,ch.swisstopo.amtliches-strassenverzeichnis,ch.bfs.gebaeude_wohnungs_register,KML||https://tinyurl.com/yy7ya4g9/VS/6002_bdg_erw.kml</t>
  </si>
  <si>
    <t>2641374.000 1128587.000</t>
  </si>
  <si>
    <t>https://map.geo.admin.ch/?zoom=13&amp;E=2641374&amp;N=1128587&amp;layers=ch.kantone.cadastralwebmap-farbe,ch.swisstopo.amtliches-strassenverzeichnis,ch.bfs.gebaeude_wohnungs_register,KML||https://tinyurl.com/yy7ya4g9/VS/6002_bdg_erw.kml</t>
  </si>
  <si>
    <t>2641968.300 1129740.100</t>
  </si>
  <si>
    <t>https://map.geo.admin.ch/?zoom=13&amp;E=2641968.3&amp;N=1129740.1&amp;layers=ch.kantone.cadastralwebmap-farbe,ch.swisstopo.amtliches-strassenverzeichnis,ch.bfs.gebaeude_wohnungs_register,KML||https://tinyurl.com/yy7ya4g9/VS/6002_bdg_erw.kml</t>
  </si>
  <si>
    <t>2641365.000 1129347.000</t>
  </si>
  <si>
    <t>https://map.geo.admin.ch/?zoom=13&amp;E=2641365&amp;N=1129347&amp;layers=ch.kantone.cadastralwebmap-farbe,ch.swisstopo.amtliches-strassenverzeichnis,ch.bfs.gebaeude_wohnungs_register,KML||https://tinyurl.com/yy7ya4g9/VS/6002_bdg_erw.kml</t>
  </si>
  <si>
    <t>2642713.000 1129073.000</t>
  </si>
  <si>
    <t>https://map.geo.admin.ch/?zoom=13&amp;E=2642713&amp;N=1129073&amp;layers=ch.kantone.cadastralwebmap-farbe,ch.swisstopo.amtliches-strassenverzeichnis,ch.bfs.gebaeude_wohnungs_register,KML||https://tinyurl.com/yy7ya4g9/VS/6002_bdg_erw.kml</t>
  </si>
  <si>
    <t>2641295.000 1129498.000</t>
  </si>
  <si>
    <t>https://map.geo.admin.ch/?zoom=13&amp;E=2641295&amp;N=1129498&amp;layers=ch.kantone.cadastralwebmap-farbe,ch.swisstopo.amtliches-strassenverzeichnis,ch.bfs.gebaeude_wohnungs_register,KML||https://tinyurl.com/yy7ya4g9/VS/6002_bdg_erw.kml</t>
  </si>
  <si>
    <t>2639485.000 1128192.000</t>
  </si>
  <si>
    <t>https://map.geo.admin.ch/?zoom=13&amp;E=2639485&amp;N=1128192&amp;layers=ch.kantone.cadastralwebmap-farbe,ch.swisstopo.amtliches-strassenverzeichnis,ch.bfs.gebaeude_wohnungs_register,KML||https://tinyurl.com/yy7ya4g9/VS/6002_bdg_erw.kml</t>
  </si>
  <si>
    <t>2641344.000 1128410.000</t>
  </si>
  <si>
    <t>https://map.geo.admin.ch/?zoom=13&amp;E=2641344&amp;N=1128410&amp;layers=ch.kantone.cadastralwebmap-farbe,ch.swisstopo.amtliches-strassenverzeichnis,ch.bfs.gebaeude_wohnungs_register,KML||https://tinyurl.com/yy7ya4g9/VS/6002_bdg_erw.kml</t>
  </si>
  <si>
    <t>2641291.000 1129500.000</t>
  </si>
  <si>
    <t>https://map.geo.admin.ch/?zoom=13&amp;E=2641291&amp;N=1129500&amp;layers=ch.kantone.cadastralwebmap-farbe,ch.swisstopo.amtliches-strassenverzeichnis,ch.bfs.gebaeude_wohnungs_register,KML||https://tinyurl.com/yy7ya4g9/VS/6002_bdg_erw.kml</t>
  </si>
  <si>
    <t>2641034.000 1128540.000</t>
  </si>
  <si>
    <t>https://map.geo.admin.ch/?zoom=13&amp;E=2641034&amp;N=1128540&amp;layers=ch.kantone.cadastralwebmap-farbe,ch.swisstopo.amtliches-strassenverzeichnis,ch.bfs.gebaeude_wohnungs_register,KML||https://tinyurl.com/yy7ya4g9/VS/6002_bdg_erw.kml</t>
  </si>
  <si>
    <t>2637584.000 1127878.000</t>
  </si>
  <si>
    <t>https://map.geo.admin.ch/?zoom=13&amp;E=2637584&amp;N=1127878&amp;layers=ch.kantone.cadastralwebmap-farbe,ch.swisstopo.amtliches-strassenverzeichnis,ch.bfs.gebaeude_wohnungs_register,KML||https://tinyurl.com/yy7ya4g9/VS/6002_bdg_erw.kml</t>
  </si>
  <si>
    <t>2639393.000 1128130.000</t>
  </si>
  <si>
    <t>https://map.geo.admin.ch/?zoom=13&amp;E=2639393&amp;N=1128130&amp;layers=ch.kantone.cadastralwebmap-farbe,ch.swisstopo.amtliches-strassenverzeichnis,ch.bfs.gebaeude_wohnungs_register,KML||https://tinyurl.com/yy7ya4g9/VS/6002_bdg_erw.kml</t>
  </si>
  <si>
    <t>2642963.000 1129800.000</t>
  </si>
  <si>
    <t>https://map.geo.admin.ch/?zoom=13&amp;E=2642963&amp;N=1129800&amp;layers=ch.kantone.cadastralwebmap-farbe,ch.swisstopo.amtliches-strassenverzeichnis,ch.bfs.gebaeude_wohnungs_register,KML||https://tinyurl.com/yy7ya4g9/VS/6002_bdg_erw.kml</t>
  </si>
  <si>
    <t>2639444.000 1127660.000</t>
  </si>
  <si>
    <t>https://map.geo.admin.ch/?zoom=13&amp;E=2639444&amp;N=1127660&amp;layers=ch.kantone.cadastralwebmap-farbe,ch.swisstopo.amtliches-strassenverzeichnis,ch.bfs.gebaeude_wohnungs_register,KML||https://tinyurl.com/yy7ya4g9/VS/6002_bdg_erw.kml</t>
  </si>
  <si>
    <t>2636940.000 1127670.000</t>
  </si>
  <si>
    <t>https://map.geo.admin.ch/?zoom=13&amp;E=2636940&amp;N=1127670&amp;layers=ch.kantone.cadastralwebmap-farbe,ch.swisstopo.amtliches-strassenverzeichnis,ch.bfs.gebaeude_wohnungs_register,KML||https://tinyurl.com/yy7ya4g9/VS/6002_bdg_erw.kml</t>
  </si>
  <si>
    <t>2641111.000 1129050.000</t>
  </si>
  <si>
    <t>https://map.geo.admin.ch/?zoom=13&amp;E=2641111&amp;N=1129050&amp;layers=ch.kantone.cadastralwebmap-farbe,ch.swisstopo.amtliches-strassenverzeichnis,ch.bfs.gebaeude_wohnungs_register,KML||https://tinyurl.com/yy7ya4g9/VS/6002_bdg_erw.kml</t>
  </si>
  <si>
    <t>2641262.000 1129469.000</t>
  </si>
  <si>
    <t>https://map.geo.admin.ch/?zoom=13&amp;E=2641262&amp;N=1129469&amp;layers=ch.kantone.cadastralwebmap-farbe,ch.swisstopo.amtliches-strassenverzeichnis,ch.bfs.gebaeude_wohnungs_register,KML||https://tinyurl.com/yy7ya4g9/VS/6002_bdg_erw.kml</t>
  </si>
  <si>
    <t>2636935.000 1127609.000</t>
  </si>
  <si>
    <t>https://map.geo.admin.ch/?zoom=13&amp;E=2636935&amp;N=1127609&amp;layers=ch.kantone.cadastralwebmap-farbe,ch.swisstopo.amtliches-strassenverzeichnis,ch.bfs.gebaeude_wohnungs_register,KML||https://tinyurl.com/yy7ya4g9/VS/6002_bdg_erw.kml</t>
  </si>
  <si>
    <t>2641303.000 1129488.000</t>
  </si>
  <si>
    <t>https://map.geo.admin.ch/?zoom=13&amp;E=2641303&amp;N=1129488&amp;layers=ch.kantone.cadastralwebmap-farbe,ch.swisstopo.amtliches-strassenverzeichnis,ch.bfs.gebaeude_wohnungs_register,KML||https://tinyurl.com/yy7ya4g9/VS/6002_bdg_erw.kml</t>
  </si>
  <si>
    <t>2639957.000 1128453.000</t>
  </si>
  <si>
    <t>https://map.geo.admin.ch/?zoom=13&amp;E=2639957&amp;N=1128453&amp;layers=ch.kantone.cadastralwebmap-farbe,ch.swisstopo.amtliches-strassenverzeichnis,ch.bfs.gebaeude_wohnungs_register,KML||https://tinyurl.com/yy7ya4g9/VS/6002_bdg_erw.kml</t>
  </si>
  <si>
    <t>2637678.070 1127892.580</t>
  </si>
  <si>
    <t>https://map.geo.admin.ch/?zoom=13&amp;E=2637678.07&amp;N=1127892.58&amp;layers=ch.kantone.cadastralwebmap-farbe,ch.swisstopo.amtliches-strassenverzeichnis,ch.bfs.gebaeude_wohnungs_register,KML||https://tinyurl.com/yy7ya4g9/VS/6002_bdg_erw.kml</t>
  </si>
  <si>
    <t>2641294.000 1129500.000</t>
  </si>
  <si>
    <t>https://map.geo.admin.ch/?zoom=13&amp;E=2641294&amp;N=1129500&amp;layers=ch.kantone.cadastralwebmap-farbe,ch.swisstopo.amtliches-strassenverzeichnis,ch.bfs.gebaeude_wohnungs_register,KML||https://tinyurl.com/yy7ya4g9/VS/6002_bdg_erw.kml</t>
  </si>
  <si>
    <t>2636813.000 1127732.000</t>
  </si>
  <si>
    <t>https://map.geo.admin.ch/?zoom=13&amp;E=2636813&amp;N=1127732&amp;layers=ch.kantone.cadastralwebmap-farbe,ch.swisstopo.amtliches-strassenverzeichnis,ch.bfs.gebaeude_wohnungs_register,KML||https://tinyurl.com/yy7ya4g9/VS/6002_bdg_erw.kml</t>
  </si>
  <si>
    <t>2640052.000 1128660.000</t>
  </si>
  <si>
    <t>https://map.geo.admin.ch/?zoom=13&amp;E=2640052&amp;N=1128660&amp;layers=ch.kantone.cadastralwebmap-farbe,ch.swisstopo.amtliches-strassenverzeichnis,ch.bfs.gebaeude_wohnungs_register,KML||https://tinyurl.com/yy7ya4g9/VS/6002_bdg_erw.kml</t>
  </si>
  <si>
    <t>2643060.000 1129990.000</t>
  </si>
  <si>
    <t>https://map.geo.admin.ch/?zoom=13&amp;E=2643060&amp;N=1129990&amp;layers=ch.kantone.cadastralwebmap-farbe,ch.swisstopo.amtliches-strassenverzeichnis,ch.bfs.gebaeude_wohnungs_register,KML||https://tinyurl.com/yy7ya4g9/VS/6002_bdg_erw.kml</t>
  </si>
  <si>
    <t>2640786.000 1128612.000</t>
  </si>
  <si>
    <t>https://map.geo.admin.ch/?zoom=13&amp;E=2640786&amp;N=1128612&amp;layers=ch.kantone.cadastralwebmap-farbe,ch.swisstopo.amtliches-strassenverzeichnis,ch.bfs.gebaeude_wohnungs_register,KML||https://tinyurl.com/yy7ya4g9/VS/6002_bdg_erw.kml</t>
  </si>
  <si>
    <t>2639850.000 1127976.000</t>
  </si>
  <si>
    <t>https://map.geo.admin.ch/?zoom=13&amp;E=2639850&amp;N=1127976&amp;layers=ch.kantone.cadastralwebmap-farbe,ch.swisstopo.amtliches-strassenverzeichnis,ch.bfs.gebaeude_wohnungs_register,KML||https://tinyurl.com/yy7ya4g9/VS/6002_bdg_erw.kml</t>
  </si>
  <si>
    <t>2643384.000 1129013.000</t>
  </si>
  <si>
    <t>https://map.geo.admin.ch/?zoom=13&amp;E=2643384&amp;N=1129013&amp;layers=ch.kantone.cadastralwebmap-farbe,ch.swisstopo.amtliches-strassenverzeichnis,ch.bfs.gebaeude_wohnungs_register,KML||https://tinyurl.com/yy7ya4g9/VS/6002_bdg_erw.kml</t>
  </si>
  <si>
    <t>2643391.000 1129017.000</t>
  </si>
  <si>
    <t>https://map.geo.admin.ch/?zoom=13&amp;E=2643391&amp;N=1129017&amp;layers=ch.kantone.cadastralwebmap-farbe,ch.swisstopo.amtliches-strassenverzeichnis,ch.bfs.gebaeude_wohnungs_register,KML||https://tinyurl.com/yy7ya4g9/VS/6002_bdg_erw.kml</t>
  </si>
  <si>
    <t>2642848.000 1129971.000</t>
  </si>
  <si>
    <t>https://map.geo.admin.ch/?zoom=13&amp;E=2642848&amp;N=1129971&amp;layers=ch.kantone.cadastralwebmap-farbe,ch.swisstopo.amtliches-strassenverzeichnis,ch.bfs.gebaeude_wohnungs_register,KML||https://tinyurl.com/yy7ya4g9/VS/6002_bdg_erw.kml</t>
  </si>
  <si>
    <t>2641865.085 1130086.696</t>
  </si>
  <si>
    <t>https://map.geo.admin.ch/?zoom=13&amp;E=2641865.085&amp;N=1130086.696&amp;layers=ch.kantone.cadastralwebmap-farbe,ch.swisstopo.amtliches-strassenverzeichnis,ch.bfs.gebaeude_wohnungs_register,KML||https://tinyurl.com/yy7ya4g9/VS/6007_bdg_erw.kml</t>
  </si>
  <si>
    <t>2642064.000 1130375.000</t>
  </si>
  <si>
    <t>https://map.geo.admin.ch/?zoom=13&amp;E=2642064&amp;N=1130375&amp;layers=ch.kantone.cadastralwebmap-farbe,ch.swisstopo.amtliches-strassenverzeichnis,ch.bfs.gebaeude_wohnungs_register,KML||https://tinyurl.com/yy7ya4g9/VS/6007_bdg_erw.kml</t>
  </si>
  <si>
    <t>2642086.000 1130376.000</t>
  </si>
  <si>
    <t>https://map.geo.admin.ch/?zoom=13&amp;E=2642086&amp;N=1130376&amp;layers=ch.kantone.cadastralwebmap-farbe,ch.swisstopo.amtliches-strassenverzeichnis,ch.bfs.gebaeude_wohnungs_register,KML||https://tinyurl.com/yy7ya4g9/VS/6007_bdg_erw.kml</t>
  </si>
  <si>
    <t>2642086.000 1130392.000</t>
  </si>
  <si>
    <t>https://map.geo.admin.ch/?zoom=13&amp;E=2642086&amp;N=1130392&amp;layers=ch.kantone.cadastralwebmap-farbe,ch.swisstopo.amtliches-strassenverzeichnis,ch.bfs.gebaeude_wohnungs_register,KML||https://tinyurl.com/yy7ya4g9/VS/6007_bdg_erw.kml</t>
  </si>
  <si>
    <t>2642094.000 1130408.000</t>
  </si>
  <si>
    <t>https://map.geo.admin.ch/?zoom=13&amp;E=2642094&amp;N=1130408&amp;layers=ch.kantone.cadastralwebmap-farbe,ch.swisstopo.amtliches-strassenverzeichnis,ch.bfs.gebaeude_wohnungs_register,KML||https://tinyurl.com/yy7ya4g9/VS/6007_bdg_erw.kml</t>
  </si>
  <si>
    <t>2642176.055 1130512.605</t>
  </si>
  <si>
    <t>https://map.geo.admin.ch/?zoom=13&amp;E=2642176.055&amp;N=1130512.605&amp;layers=ch.kantone.cadastralwebmap-farbe,ch.swisstopo.amtliches-strassenverzeichnis,ch.bfs.gebaeude_wohnungs_register,KML||https://tinyurl.com/yy7ya4g9/VS/6007_bdg_erw.kml</t>
  </si>
  <si>
    <t>2642190.000 1130561.000</t>
  </si>
  <si>
    <t>https://map.geo.admin.ch/?zoom=13&amp;E=2642190&amp;N=1130561&amp;layers=ch.kantone.cadastralwebmap-farbe,ch.swisstopo.amtliches-strassenverzeichnis,ch.bfs.gebaeude_wohnungs_register,KML||https://tinyurl.com/yy7ya4g9/VS/6007_bdg_erw.kml</t>
  </si>
  <si>
    <t>2642200.386 1130602.279</t>
  </si>
  <si>
    <t>https://map.geo.admin.ch/?zoom=13&amp;E=2642200.386&amp;N=1130602.279&amp;layers=ch.kantone.cadastralwebmap-farbe,ch.swisstopo.amtliches-strassenverzeichnis,ch.bfs.gebaeude_wohnungs_register,KML||https://tinyurl.com/yy7ya4g9/VS/6007_bdg_erw.kml</t>
  </si>
  <si>
    <t>2642209.000 1130574.000</t>
  </si>
  <si>
    <t>https://map.geo.admin.ch/?zoom=13&amp;E=2642209&amp;N=1130574&amp;layers=ch.kantone.cadastralwebmap-farbe,ch.swisstopo.amtliches-strassenverzeichnis,ch.bfs.gebaeude_wohnungs_register,KML||https://tinyurl.com/yy7ya4g9/VS/6007_bdg_erw.kml</t>
  </si>
  <si>
    <t>2642121.506 1130870.701</t>
  </si>
  <si>
    <t>https://map.geo.admin.ch/?zoom=13&amp;E=2642121.506&amp;N=1130870.701&amp;layers=ch.kantone.cadastralwebmap-farbe,ch.swisstopo.amtliches-strassenverzeichnis,ch.bfs.gebaeude_wohnungs_register,KML||https://tinyurl.com/yy7ya4g9/VS/6007_bdg_erw.kml</t>
  </si>
  <si>
    <t>2642281.000 1130718.000</t>
  </si>
  <si>
    <t>https://map.geo.admin.ch/?zoom=13&amp;E=2642281&amp;N=1130718&amp;layers=ch.kantone.cadastralwebmap-farbe,ch.swisstopo.amtliches-strassenverzeichnis,ch.bfs.gebaeude_wohnungs_register,KML||https://tinyurl.com/yy7ya4g9/VS/6007_bdg_erw.kml</t>
  </si>
  <si>
    <t>2642222.377 1130669.715</t>
  </si>
  <si>
    <t>https://map.geo.admin.ch/?zoom=13&amp;E=2642222.377&amp;N=1130669.715&amp;layers=ch.kantone.cadastralwebmap-farbe,ch.swisstopo.amtliches-strassenverzeichnis,ch.bfs.gebaeude_wohnungs_register,KML||https://tinyurl.com/yy7ya4g9/VS/6007_bdg_erw.kml</t>
  </si>
  <si>
    <t>2642303.680 1130813.397</t>
  </si>
  <si>
    <t>https://map.geo.admin.ch/?zoom=13&amp;E=2642303.68&amp;N=1130813.397&amp;layers=ch.kantone.cadastralwebmap-farbe,ch.swisstopo.amtliches-strassenverzeichnis,ch.bfs.gebaeude_wohnungs_register,KML||https://tinyurl.com/yy7ya4g9/VS/6007_bdg_erw.kml</t>
  </si>
  <si>
    <t>2642341.145 1130751.312</t>
  </si>
  <si>
    <t>https://map.geo.admin.ch/?zoom=13&amp;E=2642341.145&amp;N=1130751.312&amp;layers=ch.kantone.cadastralwebmap-farbe,ch.swisstopo.amtliches-strassenverzeichnis,ch.bfs.gebaeude_wohnungs_register,KML||https://tinyurl.com/yy7ya4g9/VS/6007_bdg_erw.kml</t>
  </si>
  <si>
    <t>2642354.876 1130746.954</t>
  </si>
  <si>
    <t>https://map.geo.admin.ch/?zoom=13&amp;E=2642354.876&amp;N=1130746.954&amp;layers=ch.kantone.cadastralwebmap-farbe,ch.swisstopo.amtliches-strassenverzeichnis,ch.bfs.gebaeude_wohnungs_register,KML||https://tinyurl.com/yy7ya4g9/VS/6007_bdg_erw.kml</t>
  </si>
  <si>
    <t>2642370.447 1130743.627</t>
  </si>
  <si>
    <t>https://map.geo.admin.ch/?zoom=13&amp;E=2642370.447&amp;N=1130743.627&amp;layers=ch.kantone.cadastralwebmap-farbe,ch.swisstopo.amtliches-strassenverzeichnis,ch.bfs.gebaeude_wohnungs_register,KML||https://tinyurl.com/yy7ya4g9/VS/6007_bdg_erw.kml</t>
  </si>
  <si>
    <t>2642390.000 1130711.000</t>
  </si>
  <si>
    <t>https://map.geo.admin.ch/?zoom=13&amp;E=2642390&amp;N=1130711&amp;layers=ch.kantone.cadastralwebmap-farbe,ch.swisstopo.amtliches-strassenverzeichnis,ch.bfs.gebaeude_wohnungs_register,KML||https://tinyurl.com/yy7ya4g9/VS/6007_bdg_erw.kml</t>
  </si>
  <si>
    <t>2642286.831 1130688.748</t>
  </si>
  <si>
    <t>https://map.geo.admin.ch/?zoom=13&amp;E=2642286.831&amp;N=1130688.748&amp;layers=ch.kantone.cadastralwebmap-farbe,ch.swisstopo.amtliches-strassenverzeichnis,ch.bfs.gebaeude_wohnungs_register,KML||https://tinyurl.com/yy7ya4g9/VS/6007_bdg_erw.kml</t>
  </si>
  <si>
    <t>2642342.000 1130653.000</t>
  </si>
  <si>
    <t>https://map.geo.admin.ch/?zoom=13&amp;E=2642342&amp;N=1130653&amp;layers=ch.kantone.cadastralwebmap-farbe,ch.swisstopo.amtliches-strassenverzeichnis,ch.bfs.gebaeude_wohnungs_register,KML||https://tinyurl.com/yy7ya4g9/VS/6007_bdg_erw.kml</t>
  </si>
  <si>
    <t>2642282.960 1130657.730</t>
  </si>
  <si>
    <t>https://map.geo.admin.ch/?zoom=13&amp;E=2642282.96&amp;N=1130657.73&amp;layers=ch.kantone.cadastralwebmap-farbe,ch.swisstopo.amtliches-strassenverzeichnis,ch.bfs.gebaeude_wohnungs_register,KML||https://tinyurl.com/yy7ya4g9/VS/6007_bdg_erw.kml</t>
  </si>
  <si>
    <t>2642336.767 1130617.266</t>
  </si>
  <si>
    <t>https://map.geo.admin.ch/?zoom=13&amp;E=2642336.767&amp;N=1130617.266&amp;layers=ch.kantone.cadastralwebmap-farbe,ch.swisstopo.amtliches-strassenverzeichnis,ch.bfs.gebaeude_wohnungs_register,KML||https://tinyurl.com/yy7ya4g9/VS/6007_bdg_erw.kml</t>
  </si>
  <si>
    <t>2642127.834 1130341.738</t>
  </si>
  <si>
    <t>https://map.geo.admin.ch/?zoom=13&amp;E=2642127.834&amp;N=1130341.738&amp;layers=ch.kantone.cadastralwebmap-farbe,ch.swisstopo.amtliches-strassenverzeichnis,ch.bfs.gebaeude_wohnungs_register,KML||https://tinyurl.com/yy7ya4g9/VS/6007_bdg_erw.kml</t>
  </si>
  <si>
    <t>2642315.537 1130467.407</t>
  </si>
  <si>
    <t>https://map.geo.admin.ch/?zoom=13&amp;E=2642315.537&amp;N=1130467.407&amp;layers=ch.kantone.cadastralwebmap-farbe,ch.swisstopo.amtliches-strassenverzeichnis,ch.bfs.gebaeude_wohnungs_register,KML||https://tinyurl.com/yy7ya4g9/VS/6007_bdg_erw.kml</t>
  </si>
  <si>
    <t>2642468.000 1130598.000</t>
  </si>
  <si>
    <t>https://map.geo.admin.ch/?zoom=13&amp;E=2642468&amp;N=1130598&amp;layers=ch.kantone.cadastralwebmap-farbe,ch.swisstopo.amtliches-strassenverzeichnis,ch.bfs.gebaeude_wohnungs_register,KML||https://tinyurl.com/yy7ya4g9/VS/6007_bdg_erw.kml</t>
  </si>
  <si>
    <t>2642475.835 1130599.744</t>
  </si>
  <si>
    <t>https://map.geo.admin.ch/?zoom=13&amp;E=2642475.835&amp;N=1130599.744&amp;layers=ch.kantone.cadastralwebmap-farbe,ch.swisstopo.amtliches-strassenverzeichnis,ch.bfs.gebaeude_wohnungs_register,KML||https://tinyurl.com/yy7ya4g9/VS/6007_bdg_erw.kml</t>
  </si>
  <si>
    <t>2642588.024 1130608.453</t>
  </si>
  <si>
    <t>https://map.geo.admin.ch/?zoom=13&amp;E=2642588.024&amp;N=1130608.453&amp;layers=ch.kantone.cadastralwebmap-farbe,ch.swisstopo.amtliches-strassenverzeichnis,ch.bfs.gebaeude_wohnungs_register,KML||https://tinyurl.com/yy7ya4g9/VS/6007_bdg_erw.kml</t>
  </si>
  <si>
    <t>2642600.705 1130582.081</t>
  </si>
  <si>
    <t>https://map.geo.admin.ch/?zoom=13&amp;E=2642600.705&amp;N=1130582.081&amp;layers=ch.kantone.cadastralwebmap-farbe,ch.swisstopo.amtliches-strassenverzeichnis,ch.bfs.gebaeude_wohnungs_register,KML||https://tinyurl.com/yy7ya4g9/VS/6007_bdg_erw.kml</t>
  </si>
  <si>
    <t>2642795.000 1130695.000</t>
  </si>
  <si>
    <t>https://map.geo.admin.ch/?zoom=13&amp;E=2642795&amp;N=1130695&amp;layers=ch.kantone.cadastralwebmap-farbe,ch.swisstopo.amtliches-strassenverzeichnis,ch.bfs.gebaeude_wohnungs_register,KML||https://tinyurl.com/yy7ya4g9/VS/6007_bdg_erw.kml</t>
  </si>
  <si>
    <t>2642829.010 1130720.035</t>
  </si>
  <si>
    <t>https://map.geo.admin.ch/?zoom=13&amp;E=2642829.01&amp;N=1130720.035&amp;layers=ch.kantone.cadastralwebmap-farbe,ch.swisstopo.amtliches-strassenverzeichnis,ch.bfs.gebaeude_wohnungs_register,KML||https://tinyurl.com/yy7ya4g9/VS/6007_bdg_erw.kml</t>
  </si>
  <si>
    <t>2642761.789 1130656.889</t>
  </si>
  <si>
    <t>https://map.geo.admin.ch/?zoom=13&amp;E=2642761.789&amp;N=1130656.889&amp;layers=ch.kantone.cadastralwebmap-farbe,ch.swisstopo.amtliches-strassenverzeichnis,ch.bfs.gebaeude_wohnungs_register,KML||https://tinyurl.com/yy7ya4g9/VS/6007_bdg_erw.kml</t>
  </si>
  <si>
    <t>2643093.124 1130977.964</t>
  </si>
  <si>
    <t>https://map.geo.admin.ch/?zoom=13&amp;E=2643093.124&amp;N=1130977.964&amp;layers=ch.kantone.cadastralwebmap-farbe,ch.swisstopo.amtliches-strassenverzeichnis,ch.bfs.gebaeude_wohnungs_register,KML||https://tinyurl.com/yy7ya4g9/VS/6007_bdg_erw.kml</t>
  </si>
  <si>
    <t>2643092.000 1130979.000</t>
  </si>
  <si>
    <t>https://map.geo.admin.ch/?zoom=13&amp;E=2643092&amp;N=1130979&amp;layers=ch.kantone.cadastralwebmap-farbe,ch.swisstopo.amtliches-strassenverzeichnis,ch.bfs.gebaeude_wohnungs_register,KML||https://tinyurl.com/yy7ya4g9/VS/6007_bdg_erw.kml</t>
  </si>
  <si>
    <t>2643053.821 1130984.759</t>
  </si>
  <si>
    <t>https://map.geo.admin.ch/?zoom=13&amp;E=2643053.821&amp;N=1130984.759&amp;layers=ch.kantone.cadastralwebmap-farbe,ch.swisstopo.amtliches-strassenverzeichnis,ch.bfs.gebaeude_wohnungs_register,KML||https://tinyurl.com/yy7ya4g9/VS/6007_bdg_erw.kml</t>
  </si>
  <si>
    <t>2643031.577 1130854.230</t>
  </si>
  <si>
    <t>https://map.geo.admin.ch/?zoom=13&amp;E=2643031.577&amp;N=1130854.23&amp;layers=ch.kantone.cadastralwebmap-farbe,ch.swisstopo.amtliches-strassenverzeichnis,ch.bfs.gebaeude_wohnungs_register,KML||https://tinyurl.com/yy7ya4g9/VS/6007_bdg_erw.kml</t>
  </si>
  <si>
    <t>2643501.000 1130941.000</t>
  </si>
  <si>
    <t>https://map.geo.admin.ch/?zoom=13&amp;E=2643501&amp;N=1130941&amp;layers=ch.kantone.cadastralwebmap-farbe,ch.swisstopo.amtliches-strassenverzeichnis,ch.bfs.gebaeude_wohnungs_register,KML||https://tinyurl.com/yy7ya4g9/VS/6007_bdg_erw.kml</t>
  </si>
  <si>
    <t>2643499.555 1130967.151</t>
  </si>
  <si>
    <t>https://map.geo.admin.ch/?zoom=13&amp;E=2643499.555&amp;N=1130967.151&amp;layers=ch.kantone.cadastralwebmap-farbe,ch.swisstopo.amtliches-strassenverzeichnis,ch.bfs.gebaeude_wohnungs_register,KML||https://tinyurl.com/yy7ya4g9/VS/6007_bdg_erw.kml</t>
  </si>
  <si>
    <t>2643030.593 1130570.693</t>
  </si>
  <si>
    <t>https://map.geo.admin.ch/?zoom=13&amp;E=2643030.593&amp;N=1130570.693&amp;layers=ch.kantone.cadastralwebmap-farbe,ch.swisstopo.amtliches-strassenverzeichnis,ch.bfs.gebaeude_wohnungs_register,KML||https://tinyurl.com/yy7ya4g9/VS/6007_bdg_erw.kml</t>
  </si>
  <si>
    <t>2643703.082 1130860.242</t>
  </si>
  <si>
    <t>https://map.geo.admin.ch/?zoom=13&amp;E=2643703.082&amp;N=1130860.242&amp;layers=ch.kantone.cadastralwebmap-farbe,ch.swisstopo.amtliches-strassenverzeichnis,ch.bfs.gebaeude_wohnungs_register,KML||https://tinyurl.com/yy7ya4g9/VS/6007_bdg_erw.kml</t>
  </si>
  <si>
    <t>2643703.000 1130860.000</t>
  </si>
  <si>
    <t>https://map.geo.admin.ch/?zoom=13&amp;E=2643703&amp;N=1130860&amp;layers=ch.kantone.cadastralwebmap-farbe,ch.swisstopo.amtliches-strassenverzeichnis,ch.bfs.gebaeude_wohnungs_register,KML||https://tinyurl.com/yy7ya4g9/VS/6007_bdg_erw.kml</t>
  </si>
  <si>
    <t>2643688.741 1130880.648</t>
  </si>
  <si>
    <t>https://map.geo.admin.ch/?zoom=13&amp;E=2643688.741&amp;N=1130880.648&amp;layers=ch.kantone.cadastralwebmap-farbe,ch.swisstopo.amtliches-strassenverzeichnis,ch.bfs.gebaeude_wohnungs_register,KML||https://tinyurl.com/yy7ya4g9/VS/6007_bdg_erw.kml</t>
  </si>
  <si>
    <t>2643688.000 1130883.000</t>
  </si>
  <si>
    <t>https://map.geo.admin.ch/?zoom=13&amp;E=2643688&amp;N=1130883&amp;layers=ch.kantone.cadastralwebmap-farbe,ch.swisstopo.amtliches-strassenverzeichnis,ch.bfs.gebaeude_wohnungs_register,KML||https://tinyurl.com/yy7ya4g9/VS/6007_bdg_erw.kml</t>
  </si>
  <si>
    <t>2643677.327 1130857.244</t>
  </si>
  <si>
    <t>https://map.geo.admin.ch/?zoom=13&amp;E=2643677.327&amp;N=1130857.244&amp;layers=ch.kantone.cadastralwebmap-farbe,ch.swisstopo.amtliches-strassenverzeichnis,ch.bfs.gebaeude_wohnungs_register,KML||https://tinyurl.com/yy7ya4g9/VS/6007_bdg_erw.kml</t>
  </si>
  <si>
    <t>2643677.000 1130859.000</t>
  </si>
  <si>
    <t>https://map.geo.admin.ch/?zoom=13&amp;E=2643677&amp;N=1130859&amp;layers=ch.kantone.cadastralwebmap-farbe,ch.swisstopo.amtliches-strassenverzeichnis,ch.bfs.gebaeude_wohnungs_register,KML||https://tinyurl.com/yy7ya4g9/VS/6007_bdg_erw.kml</t>
  </si>
  <si>
    <t>2642000.413 1134661.646</t>
  </si>
  <si>
    <t>https://map.geo.admin.ch/?zoom=13&amp;E=2642000.413&amp;N=1134661.646&amp;layers=ch.kantone.cadastralwebmap-farbe,ch.swisstopo.amtliches-strassenverzeichnis,ch.bfs.gebaeude_wohnungs_register,KML||https://tinyurl.com/yy7ya4g9/VS/6007_bdg_erw.kml</t>
  </si>
  <si>
    <t>2641989.737 1134635.192</t>
  </si>
  <si>
    <t>https://map.geo.admin.ch/?zoom=13&amp;E=2641989.737&amp;N=1134635.192&amp;layers=ch.kantone.cadastralwebmap-farbe,ch.swisstopo.amtliches-strassenverzeichnis,ch.bfs.gebaeude_wohnungs_register,KML||https://tinyurl.com/yy7ya4g9/VS/6007_bdg_erw.kml</t>
  </si>
  <si>
    <t>2641637.000 1134806.000</t>
  </si>
  <si>
    <t>https://map.geo.admin.ch/?zoom=13&amp;E=2641637&amp;N=1134806&amp;layers=ch.kantone.cadastralwebmap-farbe,ch.swisstopo.amtliches-strassenverzeichnis,ch.bfs.gebaeude_wohnungs_register,KML||https://tinyurl.com/yy7ya4g9/VS/6007_bdg_erw.kml</t>
  </si>
  <si>
    <t>2641356.209 1135177.817</t>
  </si>
  <si>
    <t>https://map.geo.admin.ch/?zoom=13&amp;E=2641356.209&amp;N=1135177.817&amp;layers=ch.kantone.cadastralwebmap-farbe,ch.swisstopo.amtliches-strassenverzeichnis,ch.bfs.gebaeude_wohnungs_register,KML||https://tinyurl.com/yy7ya4g9/VS/6007_bdg_erw.kml</t>
  </si>
  <si>
    <t>2641377.448 1134751.990</t>
  </si>
  <si>
    <t>https://map.geo.admin.ch/?zoom=13&amp;E=2641377.448&amp;N=1134751.99&amp;layers=ch.kantone.cadastralwebmap-farbe,ch.swisstopo.amtliches-strassenverzeichnis,ch.bfs.gebaeude_wohnungs_register,KML||https://tinyurl.com/yy7ya4g9/VS/6007_bdg_erw.kml</t>
  </si>
  <si>
    <t>2642399.336 1136706.059</t>
  </si>
  <si>
    <t>https://map.geo.admin.ch/?zoom=13&amp;E=2642399.336&amp;N=1136706.059&amp;layers=ch.kantone.cadastralwebmap-farbe,ch.swisstopo.amtliches-strassenverzeichnis,ch.bfs.gebaeude_wohnungs_register,KML||https://tinyurl.com/yy7ya4g9/VS/6007_bdg_erw.kml</t>
  </si>
  <si>
    <t>2640751.000 1135246.000</t>
  </si>
  <si>
    <t>https://map.geo.admin.ch/?zoom=13&amp;E=2640751&amp;N=1135246&amp;layers=ch.kantone.cadastralwebmap-farbe,ch.swisstopo.amtliches-strassenverzeichnis,ch.bfs.gebaeude_wohnungs_register,KML||https://tinyurl.com/yy7ya4g9/VS/6007_bdg_erw.kml</t>
  </si>
  <si>
    <t>2640698.890 1135165.398</t>
  </si>
  <si>
    <t>https://map.geo.admin.ch/?zoom=13&amp;E=2640698.89&amp;N=1135165.398&amp;layers=ch.kantone.cadastralwebmap-farbe,ch.swisstopo.amtliches-strassenverzeichnis,ch.bfs.gebaeude_wohnungs_register,KML||https://tinyurl.com/yy7ya4g9/VS/6007_bdg_erw.kml</t>
  </si>
  <si>
    <t>2640710.654 1135143.547</t>
  </si>
  <si>
    <t>https://map.geo.admin.ch/?zoom=13&amp;E=2640710.654&amp;N=1135143.547&amp;layers=ch.kantone.cadastralwebmap-farbe,ch.swisstopo.amtliches-strassenverzeichnis,ch.bfs.gebaeude_wohnungs_register,KML||https://tinyurl.com/yy7ya4g9/VS/6007_bdg_erw.kml</t>
  </si>
  <si>
    <t>2640630.000 1135106.000</t>
  </si>
  <si>
    <t>https://map.geo.admin.ch/?zoom=13&amp;E=2640630&amp;N=1135106&amp;layers=ch.kantone.cadastralwebmap-farbe,ch.swisstopo.amtliches-strassenverzeichnis,ch.bfs.gebaeude_wohnungs_register,KML||https://tinyurl.com/yy7ya4g9/VS/6007_bdg_erw.kml</t>
  </si>
  <si>
    <t>2640555.448 1135006.122</t>
  </si>
  <si>
    <t>https://map.geo.admin.ch/?zoom=13&amp;E=2640555.448&amp;N=1135006.122&amp;layers=ch.kantone.cadastralwebmap-farbe,ch.swisstopo.amtliches-strassenverzeichnis,ch.bfs.gebaeude_wohnungs_register,KML||https://tinyurl.com/yy7ya4g9/VS/6007_bdg_erw.kml</t>
  </si>
  <si>
    <t>2640530.000 1134954.000</t>
  </si>
  <si>
    <t>https://map.geo.admin.ch/?zoom=13&amp;E=2640530&amp;N=1134954&amp;layers=ch.kantone.cadastralwebmap-farbe,ch.swisstopo.amtliches-strassenverzeichnis,ch.bfs.gebaeude_wohnungs_register,KML||https://tinyurl.com/yy7ya4g9/VS/6007_bdg_erw.kml</t>
  </si>
  <si>
    <t>2641724.576 1136269.133</t>
  </si>
  <si>
    <t>https://map.geo.admin.ch/?zoom=13&amp;E=2641724.576&amp;N=1136269.133&amp;layers=ch.kantone.cadastralwebmap-farbe,ch.swisstopo.amtliches-strassenverzeichnis,ch.bfs.gebaeude_wohnungs_register,KML||https://tinyurl.com/yy7ya4g9/VS/6007_bdg_erw.kml</t>
  </si>
  <si>
    <t>2641858.173 1136456.543</t>
  </si>
  <si>
    <t>https://map.geo.admin.ch/?zoom=13&amp;E=2641858.173&amp;N=1136456.543&amp;layers=ch.kantone.cadastralwebmap-farbe,ch.swisstopo.amtliches-strassenverzeichnis,ch.bfs.gebaeude_wohnungs_register,KML||https://tinyurl.com/yy7ya4g9/VS/6007_bdg_erw.kml</t>
  </si>
  <si>
    <t>2641898.680 1136466.975</t>
  </si>
  <si>
    <t>https://map.geo.admin.ch/?zoom=13&amp;E=2641898.68&amp;N=1136466.975&amp;layers=ch.kantone.cadastralwebmap-farbe,ch.swisstopo.amtliches-strassenverzeichnis,ch.bfs.gebaeude_wohnungs_register,KML||https://tinyurl.com/yy7ya4g9/VS/6007_bdg_erw.kml</t>
  </si>
  <si>
    <t>2641924.511 1136536.271</t>
  </si>
  <si>
    <t>https://map.geo.admin.ch/?zoom=13&amp;E=2641924.511&amp;N=1136536.271&amp;layers=ch.kantone.cadastralwebmap-farbe,ch.swisstopo.amtliches-strassenverzeichnis,ch.bfs.gebaeude_wohnungs_register,KML||https://tinyurl.com/yy7ya4g9/VS/6007_bdg_erw.kml</t>
  </si>
  <si>
    <t>2642017.876 1136622.089</t>
  </si>
  <si>
    <t>https://map.geo.admin.ch/?zoom=13&amp;E=2642017.876&amp;N=1136622.089&amp;layers=ch.kantone.cadastralwebmap-farbe,ch.swisstopo.amtliches-strassenverzeichnis,ch.bfs.gebaeude_wohnungs_register,KML||https://tinyurl.com/yy7ya4g9/VS/6007_bdg_erw.kml</t>
  </si>
  <si>
    <t>2642057.671 1136621.461</t>
  </si>
  <si>
    <t>https://map.geo.admin.ch/?zoom=13&amp;E=2642057.671&amp;N=1136621.461&amp;layers=ch.kantone.cadastralwebmap-farbe,ch.swisstopo.amtliches-strassenverzeichnis,ch.bfs.gebaeude_wohnungs_register,KML||https://tinyurl.com/yy7ya4g9/VS/6007_bdg_erw.kml</t>
  </si>
  <si>
    <t>2642098.556 1136659.829</t>
  </si>
  <si>
    <t>https://map.geo.admin.ch/?zoom=13&amp;E=2642098.556&amp;N=1136659.829&amp;layers=ch.kantone.cadastralwebmap-farbe,ch.swisstopo.amtliches-strassenverzeichnis,ch.bfs.gebaeude_wohnungs_register,KML||https://tinyurl.com/yy7ya4g9/VS/6007_bdg_erw.kml</t>
  </si>
  <si>
    <t>2643083.428 1130857.933</t>
  </si>
  <si>
    <t>https://map.geo.admin.ch/?zoom=13&amp;E=2643083.428&amp;N=1130857.933&amp;layers=ch.kantone.cadastralwebmap-farbe,ch.swisstopo.amtliches-strassenverzeichnis,ch.bfs.gebaeude_wohnungs_register,KML||https://tinyurl.com/yy7ya4g9/VS/6007_bdg_erw.kml</t>
  </si>
  <si>
    <t>2642917.260 1131023.112</t>
  </si>
  <si>
    <t>https://map.geo.admin.ch/?zoom=13&amp;E=2642917.26&amp;N=1131023.112&amp;layers=ch.kantone.cadastralwebmap-farbe,ch.swisstopo.amtliches-strassenverzeichnis,ch.bfs.gebaeude_wohnungs_register,KML||https://tinyurl.com/yy7ya4g9/VS/6007_bdg_erw.kml</t>
  </si>
  <si>
    <t>2642918.000 1131020.000</t>
  </si>
  <si>
    <t>https://map.geo.admin.ch/?zoom=13&amp;E=2642918&amp;N=1131020&amp;layers=ch.kantone.cadastralwebmap-farbe,ch.swisstopo.amtliches-strassenverzeichnis,ch.bfs.gebaeude_wohnungs_register,KML||https://tinyurl.com/yy7ya4g9/VS/6007_bdg_erw.kml</t>
  </si>
  <si>
    <t>2642925.000 1131026.000</t>
  </si>
  <si>
    <t>https://map.geo.admin.ch/?zoom=13&amp;E=2642925&amp;N=1131026&amp;layers=ch.kantone.cadastralwebmap-farbe,ch.swisstopo.amtliches-strassenverzeichnis,ch.bfs.gebaeude_wohnungs_register,KML||https://tinyurl.com/yy7ya4g9/VS/6007_bdg_erw.kml</t>
  </si>
  <si>
    <t>2641813.412 1130060.464</t>
  </si>
  <si>
    <t>https://map.geo.admin.ch/?zoom=13&amp;E=2641813.412&amp;N=1130060.464&amp;layers=ch.kantone.cadastralwebmap-farbe,ch.swisstopo.amtliches-strassenverzeichnis,ch.bfs.gebaeude_wohnungs_register,KML||https://tinyurl.com/yy7ya4g9/VS/6007_bdg_erw.kml</t>
  </si>
  <si>
    <t>2643738.742 1130758.447</t>
  </si>
  <si>
    <t>https://map.geo.admin.ch/?zoom=13&amp;E=2643738.742&amp;N=1130758.447&amp;layers=ch.kantone.cadastralwebmap-farbe,ch.swisstopo.amtliches-strassenverzeichnis,ch.bfs.gebaeude_wohnungs_register,KML||https://tinyurl.com/yy7ya4g9/VS/6007_bdg_erw.kml</t>
  </si>
  <si>
    <t>2643712.000 1130750.000</t>
  </si>
  <si>
    <t>https://map.geo.admin.ch/?zoom=13&amp;E=2643712&amp;N=1130750&amp;layers=ch.kantone.cadastralwebmap-farbe,ch.swisstopo.amtliches-strassenverzeichnis,ch.bfs.gebaeude_wohnungs_register,KML||https://tinyurl.com/yy7ya4g9/VS/6007_bdg_erw.kml</t>
  </si>
  <si>
    <t>2643776.834 1131016.753</t>
  </si>
  <si>
    <t>https://map.geo.admin.ch/?zoom=13&amp;E=2643776.834&amp;N=1131016.753&amp;layers=ch.kantone.cadastralwebmap-farbe,ch.swisstopo.amtliches-strassenverzeichnis,ch.bfs.gebaeude_wohnungs_register,KML||https://tinyurl.com/yy7ya4g9/VS/6007_bdg_erw.kml</t>
  </si>
  <si>
    <t>2643770.000 1131023.000</t>
  </si>
  <si>
    <t>https://map.geo.admin.ch/?zoom=13&amp;E=2643770&amp;N=1131023&amp;layers=ch.kantone.cadastralwebmap-farbe,ch.swisstopo.amtliches-strassenverzeichnis,ch.bfs.gebaeude_wohnungs_register,KML||https://tinyurl.com/yy7ya4g9/VS/6007_bdg_erw.kml</t>
  </si>
  <si>
    <t>2642393.000 1130706.000</t>
  </si>
  <si>
    <t>https://map.geo.admin.ch/?zoom=13&amp;E=2642393&amp;N=1130706&amp;layers=ch.kantone.cadastralwebmap-farbe,ch.swisstopo.amtliches-strassenverzeichnis,ch.bfs.gebaeude_wohnungs_register,KML||https://tinyurl.com/yy7ya4g9/VS/6007_bdg_erw.kml</t>
  </si>
  <si>
    <t>2642454.000 1130590.000</t>
  </si>
  <si>
    <t>https://map.geo.admin.ch/?zoom=13&amp;E=2642454&amp;N=1130590&amp;layers=ch.kantone.cadastralwebmap-farbe,ch.swisstopo.amtliches-strassenverzeichnis,ch.bfs.gebaeude_wohnungs_register,KML||https://tinyurl.com/yy7ya4g9/VS/6007_bdg_erw.kml</t>
  </si>
  <si>
    <t>2642283.000 1130755.000</t>
  </si>
  <si>
    <t>https://map.geo.admin.ch/?zoom=13&amp;E=2642283&amp;N=1130755&amp;layers=ch.kantone.cadastralwebmap-farbe,ch.swisstopo.amtliches-strassenverzeichnis,ch.bfs.gebaeude_wohnungs_register,KML||https://tinyurl.com/yy7ya4g9/VS/6007_bdg_erw.kml</t>
  </si>
  <si>
    <t>2642190.000 1130598.000</t>
  </si>
  <si>
    <t>https://map.geo.admin.ch/?zoom=13&amp;E=2642190&amp;N=1130598&amp;layers=ch.kantone.cadastralwebmap-farbe,ch.swisstopo.amtliches-strassenverzeichnis,ch.bfs.gebaeude_wohnungs_register,KML||https://tinyurl.com/yy7ya4g9/VS/6007_bdg_erw.kml</t>
  </si>
  <si>
    <t>2642974.647 1130809.631</t>
  </si>
  <si>
    <t>https://map.geo.admin.ch/?zoom=13&amp;E=2642974.647&amp;N=1130809.631&amp;layers=ch.kantone.cadastralwebmap-farbe,ch.swisstopo.amtliches-strassenverzeichnis,ch.bfs.gebaeude_wohnungs_register,KML||https://tinyurl.com/yy7ya4g9/VS/6007_bdg_erw.kml</t>
  </si>
  <si>
    <t>2643365.612 1130718.990</t>
  </si>
  <si>
    <t>https://map.geo.admin.ch/?zoom=13&amp;E=2643365.612&amp;N=1130718.99&amp;layers=ch.kantone.cadastralwebmap-farbe,ch.swisstopo.amtliches-strassenverzeichnis,ch.bfs.gebaeude_wohnungs_register,KML||https://tinyurl.com/yy7ya4g9/VS/6007_bdg_erw.kml</t>
  </si>
  <si>
    <t>2641917.087 1134544.226</t>
  </si>
  <si>
    <t>https://map.geo.admin.ch/?zoom=13&amp;E=2641917.087&amp;N=1134544.226&amp;layers=ch.kantone.cadastralwebmap-farbe,ch.swisstopo.amtliches-strassenverzeichnis,ch.bfs.gebaeude_wohnungs_register,KML||https://tinyurl.com/yy7ya4g9/VS/6007_bdg_erw.kml</t>
  </si>
  <si>
    <t>2642699.088 1131567.392</t>
  </si>
  <si>
    <t>https://map.geo.admin.ch/?zoom=13&amp;E=2642699.088&amp;N=1131567.392&amp;layers=ch.kantone.cadastralwebmap-farbe,ch.swisstopo.amtliches-strassenverzeichnis,ch.bfs.gebaeude_wohnungs_register,KML||https://tinyurl.com/yy7ya4g9/VS/6007_bdg_erw.kml</t>
  </si>
  <si>
    <t>2642929.825 1130870.755</t>
  </si>
  <si>
    <t>https://map.geo.admin.ch/?zoom=13&amp;E=2642929.825&amp;N=1130870.755&amp;layers=ch.kantone.cadastralwebmap-farbe,ch.swisstopo.amtliches-strassenverzeichnis,ch.bfs.gebaeude_wohnungs_register,KML||https://tinyurl.com/yy7ya4g9/VS/6007_bdg_erw.kml</t>
  </si>
  <si>
    <t>2642372.000 1130614.000</t>
  </si>
  <si>
    <t>https://map.geo.admin.ch/?zoom=13&amp;E=2642372&amp;N=1130614&amp;layers=ch.kantone.cadastralwebmap-farbe,ch.swisstopo.amtliches-strassenverzeichnis,ch.bfs.gebaeude_wohnungs_register,KML||https://tinyurl.com/yy7ya4g9/VS/6007_bdg_erw.kml</t>
  </si>
  <si>
    <t>2642269.688 1130565.347</t>
  </si>
  <si>
    <t>https://map.geo.admin.ch/?zoom=13&amp;E=2642269.688&amp;N=1130565.347&amp;layers=ch.kantone.cadastralwebmap-farbe,ch.swisstopo.amtliches-strassenverzeichnis,ch.bfs.gebaeude_wohnungs_register,KML||https://tinyurl.com/yy7ya4g9/VS/6007_bdg_erw.kml</t>
  </si>
  <si>
    <t>2642189.823 1130896.756</t>
  </si>
  <si>
    <t>https://map.geo.admin.ch/?zoom=13&amp;E=2642189.823&amp;N=1130896.756&amp;layers=ch.kantone.cadastralwebmap-farbe,ch.swisstopo.amtliches-strassenverzeichnis,ch.bfs.gebaeude_wohnungs_register,KML||https://tinyurl.com/yy7ya4g9/VS/6007_bdg_erw.kml</t>
  </si>
  <si>
    <t>2643042.832 1130698.748</t>
  </si>
  <si>
    <t>https://map.geo.admin.ch/?zoom=13&amp;E=2643042.832&amp;N=1130698.748&amp;layers=ch.kantone.cadastralwebmap-farbe,ch.swisstopo.amtliches-strassenverzeichnis,ch.bfs.gebaeude_wohnungs_register,KML||https://tinyurl.com/yy7ya4g9/VS/6007_bdg_erw.kml</t>
  </si>
  <si>
    <t>2642895.899 1130859.664</t>
  </si>
  <si>
    <t>https://map.geo.admin.ch/?zoom=13&amp;E=2642895.899&amp;N=1130859.664&amp;layers=ch.kantone.cadastralwebmap-farbe,ch.swisstopo.amtliches-strassenverzeichnis,ch.bfs.gebaeude_wohnungs_register,KML||https://tinyurl.com/yy7ya4g9/VS/6007_bdg_erw.kml</t>
  </si>
  <si>
    <t>2643806.833 1130957.755</t>
  </si>
  <si>
    <t>https://map.geo.admin.ch/?zoom=13&amp;E=2643806.833&amp;N=1130957.755&amp;layers=ch.kantone.cadastralwebmap-farbe,ch.swisstopo.amtliches-strassenverzeichnis,ch.bfs.gebaeude_wohnungs_register,KML||https://tinyurl.com/yy7ya4g9/VS/6007_bdg_erw.kml</t>
  </si>
  <si>
    <t>2638464.000 1129257.000</t>
  </si>
  <si>
    <t>https://map.geo.admin.ch/?zoom=13&amp;E=2638464&amp;N=1129257&amp;layers=ch.kantone.cadastralwebmap-farbe,ch.swisstopo.amtliches-strassenverzeichnis,ch.bfs.gebaeude_wohnungs_register,KML||https://tinyurl.com/yy7ya4g9/VS/6007_bdg_erw.kml</t>
  </si>
  <si>
    <t>2638599.000 1130367.000</t>
  </si>
  <si>
    <t>https://map.geo.admin.ch/?zoom=13&amp;E=2638599&amp;N=1130367&amp;layers=ch.kantone.cadastralwebmap-farbe,ch.swisstopo.amtliches-strassenverzeichnis,ch.bfs.gebaeude_wohnungs_register,KML||https://tinyurl.com/yy7ya4g9/VS/6007_bdg_erw.kml</t>
  </si>
  <si>
    <t>2641856.128 1133198.810</t>
  </si>
  <si>
    <t>https://map.geo.admin.ch/?zoom=13&amp;E=2641856.128&amp;N=1133198.81&amp;layers=ch.kantone.cadastralwebmap-farbe,ch.swisstopo.amtliches-strassenverzeichnis,ch.bfs.gebaeude_wohnungs_register,KML||https://tinyurl.com/yy7ya4g9/VS/6007_bdg_erw.kml</t>
  </si>
  <si>
    <t>2642100.000 1134514.000</t>
  </si>
  <si>
    <t>https://map.geo.admin.ch/?zoom=13&amp;E=2642100&amp;N=1134514&amp;layers=ch.kantone.cadastralwebmap-farbe,ch.swisstopo.amtliches-strassenverzeichnis,ch.bfs.gebaeude_wohnungs_register,KML||https://tinyurl.com/yy7ya4g9/VS/6007_bdg_erw.kml</t>
  </si>
  <si>
    <t>2642303.831 1130694.748</t>
  </si>
  <si>
    <t>https://map.geo.admin.ch/?zoom=13&amp;E=2642303.831&amp;N=1130694.748&amp;layers=ch.kantone.cadastralwebmap-farbe,ch.swisstopo.amtliches-strassenverzeichnis,ch.bfs.gebaeude_wohnungs_register,KML||https://tinyurl.com/yy7ya4g9/VS/6007_bdg_erw.kml</t>
  </si>
  <si>
    <t>2642001.000 1134662.000</t>
  </si>
  <si>
    <t>https://map.geo.admin.ch/?zoom=13&amp;E=2642001&amp;N=1134662&amp;layers=ch.kantone.cadastralwebmap-farbe,ch.swisstopo.amtliches-strassenverzeichnis,ch.bfs.gebaeude_wohnungs_register,KML||https://tinyurl.com/yy7ya4g9/VS/6007_bdg_erw.kml</t>
  </si>
  <si>
    <t>2641991.000 1134633.000</t>
  </si>
  <si>
    <t>https://map.geo.admin.ch/?zoom=13&amp;E=2641991&amp;N=1134633&amp;layers=ch.kantone.cadastralwebmap-farbe,ch.swisstopo.amtliches-strassenverzeichnis,ch.bfs.gebaeude_wohnungs_register,KML||https://tinyurl.com/yy7ya4g9/VS/6007_bdg_erw.kml</t>
  </si>
  <si>
    <t>2642080.000 1130306.000</t>
  </si>
  <si>
    <t>https://map.geo.admin.ch/?zoom=13&amp;E=2642080&amp;N=1130306&amp;layers=ch.kantone.cadastralwebmap-farbe,ch.swisstopo.amtliches-strassenverzeichnis,ch.bfs.gebaeude_wohnungs_register,KML||https://tinyurl.com/yy7ya4g9/VS/6007_bdg_erw.kml</t>
  </si>
  <si>
    <t>2642981.276 1131559.122</t>
  </si>
  <si>
    <t>https://map.geo.admin.ch/?zoom=13&amp;E=2642981.276&amp;N=1131559.122&amp;layers=ch.kantone.cadastralwebmap-farbe,ch.swisstopo.amtliches-strassenverzeichnis,ch.bfs.gebaeude_wohnungs_register,KML||https://tinyurl.com/yy7ya4g9/VS/6007_bdg_erw.kml</t>
  </si>
  <si>
    <t>2642204.517 1130460.033</t>
  </si>
  <si>
    <t>https://map.geo.admin.ch/?zoom=13&amp;E=2642204.517&amp;N=1130460.033&amp;layers=ch.kantone.cadastralwebmap-farbe,ch.swisstopo.amtliches-strassenverzeichnis,ch.bfs.gebaeude_wohnungs_register,KML||https://tinyurl.com/yy7ya4g9/VS/6007_bdg_erw.kml</t>
  </si>
  <si>
    <t>2644023.833 1130877.763</t>
  </si>
  <si>
    <t>https://map.geo.admin.ch/?zoom=13&amp;E=2644023.833&amp;N=1130877.763&amp;layers=ch.kantone.cadastralwebmap-farbe,ch.swisstopo.amtliches-strassenverzeichnis,ch.bfs.gebaeude_wohnungs_register,KML||https://tinyurl.com/yy7ya4g9/VS/6007_bdg_erw.kml</t>
  </si>
  <si>
    <t>2643997.000 1130843.000</t>
  </si>
  <si>
    <t>https://map.geo.admin.ch/?zoom=13&amp;E=2643997&amp;N=1130843&amp;layers=ch.kantone.cadastralwebmap-farbe,ch.swisstopo.amtliches-strassenverzeichnis,ch.bfs.gebaeude_wohnungs_register,KML||https://tinyurl.com/yy7ya4g9/VS/6007_bdg_erw.kml</t>
  </si>
  <si>
    <t>2642007.761 1134242.801</t>
  </si>
  <si>
    <t>https://map.geo.admin.ch/?zoom=13&amp;E=2642007.761&amp;N=1134242.801&amp;layers=ch.kantone.cadastralwebmap-farbe,ch.swisstopo.amtliches-strassenverzeichnis,ch.bfs.gebaeude_wohnungs_register,KML||https://tinyurl.com/yy7ya4g9/VS/6007_bdg_erw.kml</t>
  </si>
  <si>
    <t>2641550.000 1136260.000</t>
  </si>
  <si>
    <t>https://map.geo.admin.ch/?zoom=13&amp;E=2641550&amp;N=1136260&amp;layers=ch.kantone.cadastralwebmap-farbe,ch.swisstopo.amtliches-strassenverzeichnis,ch.bfs.gebaeude_wohnungs_register,KML||https://tinyurl.com/yy7ya4g9/VS/6007_bdg_erw.kml</t>
  </si>
  <si>
    <t>2641457.000 1135219.000</t>
  </si>
  <si>
    <t>https://map.geo.admin.ch/?zoom=13&amp;E=2641457&amp;N=1135219&amp;layers=ch.kantone.cadastralwebmap-farbe,ch.swisstopo.amtliches-strassenverzeichnis,ch.bfs.gebaeude_wohnungs_register,KML||https://tinyurl.com/yy7ya4g9/VS/6007_bdg_erw.kml</t>
  </si>
  <si>
    <t>2640012.000 1129762.000</t>
  </si>
  <si>
    <t>https://map.geo.admin.ch/?zoom=13&amp;E=2640012&amp;N=1129762&amp;layers=ch.kantone.cadastralwebmap-farbe,ch.swisstopo.amtliches-strassenverzeichnis,ch.bfs.gebaeude_wohnungs_register,KML||https://tinyurl.com/yy7ya4g9/VS/6007_bdg_erw.kml</t>
  </si>
  <si>
    <t>2637010.000 1129631.000</t>
  </si>
  <si>
    <t>https://map.geo.admin.ch/?zoom=13&amp;E=2637010&amp;N=1129631&amp;layers=ch.kantone.cadastralwebmap-farbe,ch.swisstopo.amtliches-strassenverzeichnis,ch.bfs.gebaeude_wohnungs_register,KML||https://tinyurl.com/yy7ya4g9/VS/6007_bdg_erw.kml</t>
  </si>
  <si>
    <t>2636675.000 1130025.000</t>
  </si>
  <si>
    <t>https://map.geo.admin.ch/?zoom=13&amp;E=2636675&amp;N=1130025&amp;layers=ch.kantone.cadastralwebmap-farbe,ch.swisstopo.amtliches-strassenverzeichnis,ch.bfs.gebaeude_wohnungs_register,KML||https://tinyurl.com/yy7ya4g9/VS/6007_bdg_erw.kml</t>
  </si>
  <si>
    <t>2636975.000 1129637.000</t>
  </si>
  <si>
    <t>https://map.geo.admin.ch/?zoom=13&amp;E=2636975&amp;N=1129637&amp;layers=ch.kantone.cadastralwebmap-farbe,ch.swisstopo.amtliches-strassenverzeichnis,ch.bfs.gebaeude_wohnungs_register,KML||https://tinyurl.com/yy7ya4g9/VS/6007_bdg_erw.kml</t>
  </si>
  <si>
    <t>2642700.000 1131675.000</t>
  </si>
  <si>
    <t>https://map.geo.admin.ch/?zoom=13&amp;E=2642700&amp;N=1131675&amp;layers=ch.kantone.cadastralwebmap-farbe,ch.swisstopo.amtliches-strassenverzeichnis,ch.bfs.gebaeude_wohnungs_register,KML||https://tinyurl.com/yy7ya4g9/VS/6007_bdg_erw.kml</t>
  </si>
  <si>
    <t>2641838.833 1130233.735</t>
  </si>
  <si>
    <t>https://map.geo.admin.ch/?zoom=13&amp;E=2641838.833&amp;N=1130233.735&amp;layers=ch.kantone.cadastralwebmap-farbe,ch.swisstopo.amtliches-strassenverzeichnis,ch.bfs.gebaeude_wohnungs_register,KML||https://tinyurl.com/yy7ya4g9/VS/6007_bdg_erw.kml</t>
  </si>
  <si>
    <t>2642388.000 1130537.000</t>
  </si>
  <si>
    <t>https://map.geo.admin.ch/?zoom=13&amp;E=2642388&amp;N=1130537&amp;layers=ch.kantone.cadastralwebmap-farbe,ch.swisstopo.amtliches-strassenverzeichnis,ch.bfs.gebaeude_wohnungs_register,KML||https://tinyurl.com/yy7ya4g9/VS/6007_bdg_erw.kml</t>
  </si>
  <si>
    <t>2641808.000 1130052.000</t>
  </si>
  <si>
    <t>https://map.geo.admin.ch/?zoom=13&amp;E=2641808&amp;N=1130052&amp;layers=ch.kantone.cadastralwebmap-farbe,ch.swisstopo.amtliches-strassenverzeichnis,ch.bfs.gebaeude_wohnungs_register,KML||https://tinyurl.com/yy7ya4g9/VS/6007_bdg_erw.kml</t>
  </si>
  <si>
    <t>2641633.000 1129978.000</t>
  </si>
  <si>
    <t>https://map.geo.admin.ch/?zoom=13&amp;E=2641633&amp;N=1129978&amp;layers=ch.kantone.cadastralwebmap-farbe,ch.swisstopo.amtliches-strassenverzeichnis,ch.bfs.gebaeude_wohnungs_register,KML||https://tinyurl.com/yy7ya4g9/VS/6007_bdg_erw.kml</t>
  </si>
  <si>
    <t>2642172.000 1130367.000</t>
  </si>
  <si>
    <t>https://map.geo.admin.ch/?zoom=13&amp;E=2642172&amp;N=1130367&amp;layers=ch.kantone.cadastralwebmap-farbe,ch.swisstopo.amtliches-strassenverzeichnis,ch.bfs.gebaeude_wohnungs_register,KML||https://tinyurl.com/yy7ya4g9/VS/6007_bdg_erw.kml</t>
  </si>
  <si>
    <t>2642721.000 1130905.000</t>
  </si>
  <si>
    <t>https://map.geo.admin.ch/?zoom=13&amp;E=2642721&amp;N=1130905&amp;layers=ch.kantone.cadastralwebmap-farbe,ch.swisstopo.amtliches-strassenverzeichnis,ch.bfs.gebaeude_wohnungs_register,KML||https://tinyurl.com/yy7ya4g9/VS/6007_bdg_erw.kml</t>
  </si>
  <si>
    <t>2643500.000 1131500.000</t>
  </si>
  <si>
    <t>https://map.geo.admin.ch/?zoom=13&amp;E=2643500&amp;N=1131500&amp;layers=ch.kantone.cadastralwebmap-farbe,ch.swisstopo.amtliches-strassenverzeichnis,ch.bfs.gebaeude_wohnungs_register,KML||https://tinyurl.com/yy7ya4g9/VS/6007_bdg_erw.kml</t>
  </si>
  <si>
    <t>2637703.000 1129822.000</t>
  </si>
  <si>
    <t>https://map.geo.admin.ch/?zoom=13&amp;E=2637703&amp;N=1129822&amp;layers=ch.kantone.cadastralwebmap-farbe,ch.swisstopo.amtliches-strassenverzeichnis,ch.bfs.gebaeude_wohnungs_register,KML||https://tinyurl.com/yy7ya4g9/VS/6007_bdg_erw.kml</t>
  </si>
  <si>
    <t>2643625.000 1130915.000</t>
  </si>
  <si>
    <t>https://map.geo.admin.ch/?zoom=13&amp;E=2643625&amp;N=1130915&amp;layers=ch.kantone.cadastralwebmap-farbe,ch.swisstopo.amtliches-strassenverzeichnis,ch.bfs.gebaeude_wohnungs_register,KML||https://tinyurl.com/yy7ya4g9/VS/6007_bdg_erw.kml</t>
  </si>
  <si>
    <t>2641695.088 1136405.051</t>
  </si>
  <si>
    <t>https://map.geo.admin.ch/?zoom=13&amp;E=2641695.088&amp;N=1136405.051&amp;layers=ch.kantone.cadastralwebmap-farbe,ch.swisstopo.amtliches-strassenverzeichnis,ch.bfs.gebaeude_wohnungs_register,KML||https://tinyurl.com/yy7ya4g9/VS/6007_bdg_erw.kml</t>
  </si>
  <si>
    <t>2642357.834 1130608.745</t>
  </si>
  <si>
    <t>https://map.geo.admin.ch/?zoom=13&amp;E=2642357.834&amp;N=1130608.745&amp;layers=ch.kantone.cadastralwebmap-farbe,ch.swisstopo.amtliches-strassenverzeichnis,ch.bfs.gebaeude_wohnungs_register,KML||https://tinyurl.com/yy7ya4g9/VS/6007_bdg_erw.kml</t>
  </si>
  <si>
    <t>2638075.000 1128778.000</t>
  </si>
  <si>
    <t>https://map.geo.admin.ch/?zoom=13&amp;E=2638075&amp;N=1128778&amp;layers=ch.kantone.cadastralwebmap-farbe,ch.swisstopo.amtliches-strassenverzeichnis,ch.bfs.gebaeude_wohnungs_register,KML||https://tinyurl.com/yy7ya4g9/VS/6007_bdg_erw.kml</t>
  </si>
  <si>
    <t>2642198.836 1130560.743</t>
  </si>
  <si>
    <t>https://map.geo.admin.ch/?zoom=13&amp;E=2642198.836&amp;N=1130560.743&amp;layers=ch.kantone.cadastralwebmap-farbe,ch.swisstopo.amtliches-strassenverzeichnis,ch.bfs.gebaeude_wohnungs_register,KML||https://tinyurl.com/yy7ya4g9/VS/6007_bdg_erw.kml</t>
  </si>
  <si>
    <t>2642269.839 1130475.740</t>
  </si>
  <si>
    <t>https://map.geo.admin.ch/?zoom=13&amp;E=2642269.839&amp;N=1130475.74&amp;layers=ch.kantone.cadastralwebmap-farbe,ch.swisstopo.amtliches-strassenverzeichnis,ch.bfs.gebaeude_wohnungs_register,KML||https://tinyurl.com/yy7ya4g9/VS/6007_bdg_erw.kml</t>
  </si>
  <si>
    <t>2639671.861 1129462.659</t>
  </si>
  <si>
    <t>https://map.geo.admin.ch/?zoom=13&amp;E=2639671.861&amp;N=1129462.659&amp;layers=ch.kantone.cadastralwebmap-farbe,ch.swisstopo.amtliches-strassenverzeichnis,ch.bfs.gebaeude_wohnungs_register,KML||https://tinyurl.com/yy7ya4g9/VS/6007_bdg_erw.kml</t>
  </si>
  <si>
    <t>2641788.749 1134220.813</t>
  </si>
  <si>
    <t>https://map.geo.admin.ch/?zoom=13&amp;E=2641788.749&amp;N=1134220.813&amp;layers=ch.kantone.cadastralwebmap-farbe,ch.swisstopo.amtliches-strassenverzeichnis,ch.bfs.gebaeude_wohnungs_register,KML||https://tinyurl.com/yy7ya4g9/VS/6007_bdg_erw.kml</t>
  </si>
  <si>
    <t>2643005.000 1131375.000</t>
  </si>
  <si>
    <t>https://map.geo.admin.ch/?zoom=13&amp;E=2643005&amp;N=1131375&amp;layers=ch.kantone.cadastralwebmap-farbe,ch.swisstopo.amtliches-strassenverzeichnis,ch.bfs.gebaeude_wohnungs_register,KML||https://tinyurl.com/yy7ya4g9/VS/6007_bdg_erw.kml</t>
  </si>
  <si>
    <t>2643875.000 1130840.000</t>
  </si>
  <si>
    <t>https://map.geo.admin.ch/?zoom=13&amp;E=2643875&amp;N=1130840&amp;layers=ch.kantone.cadastralwebmap-farbe,ch.swisstopo.amtliches-strassenverzeichnis,ch.bfs.gebaeude_wohnungs_register,KML||https://tinyurl.com/yy7ya4g9/VS/6007_bdg_erw.kml</t>
  </si>
  <si>
    <t>2642236.000 1130432.000</t>
  </si>
  <si>
    <t>https://map.geo.admin.ch/?zoom=13&amp;E=2642236&amp;N=1130432&amp;layers=ch.kantone.cadastralwebmap-farbe,ch.swisstopo.amtliches-strassenverzeichnis,ch.bfs.gebaeude_wohnungs_register,KML||https://tinyurl.com/yy7ya4g9/VS/6007_bdg_erw.kml</t>
  </si>
  <si>
    <t>2642225.000 1130407.000</t>
  </si>
  <si>
    <t>https://map.geo.admin.ch/?zoom=13&amp;E=2642225&amp;N=1130407&amp;layers=ch.kantone.cadastralwebmap-farbe,ch.swisstopo.amtliches-strassenverzeichnis,ch.bfs.gebaeude_wohnungs_register,KML||https://tinyurl.com/yy7ya4g9/VS/6007_bdg_erw.kml</t>
  </si>
  <si>
    <t>2643410.000 1131128.000</t>
  </si>
  <si>
    <t>https://map.geo.admin.ch/?zoom=13&amp;E=2643410&amp;N=1131128&amp;layers=ch.kantone.cadastralwebmap-farbe,ch.swisstopo.amtliches-strassenverzeichnis,ch.bfs.gebaeude_wohnungs_register,KML||https://tinyurl.com/yy7ya4g9/VS/6007_bdg_erw.kml</t>
  </si>
  <si>
    <t>2642949.823 1130924.757</t>
  </si>
  <si>
    <t>https://map.geo.admin.ch/?zoom=13&amp;E=2642949.823&amp;N=1130924.757&amp;layers=ch.kantone.cadastralwebmap-farbe,ch.swisstopo.amtliches-strassenverzeichnis,ch.bfs.gebaeude_wohnungs_register,KML||https://tinyurl.com/yy7ya4g9/VS/6007_bdg_erw.kml</t>
  </si>
  <si>
    <t>2642172.000 1130406.000</t>
  </si>
  <si>
    <t>https://map.geo.admin.ch/?zoom=13&amp;E=2642172&amp;N=1130406&amp;layers=ch.kantone.cadastralwebmap-farbe,ch.swisstopo.amtliches-strassenverzeichnis,ch.bfs.gebaeude_wohnungs_register,KML||https://tinyurl.com/yy7ya4g9/VS/6007_bdg_erw.kml</t>
  </si>
  <si>
    <t>2643200.000 1131050.000</t>
  </si>
  <si>
    <t>https://map.geo.admin.ch/?zoom=13&amp;E=2643200&amp;N=1131050&amp;layers=ch.kantone.cadastralwebmap-farbe,ch.swisstopo.amtliches-strassenverzeichnis,ch.bfs.gebaeude_wohnungs_register,KML||https://tinyurl.com/yy7ya4g9/VS/6007_bdg_erw.kml</t>
  </si>
  <si>
    <t>2642497.000 1135226.000</t>
  </si>
  <si>
    <t>https://map.geo.admin.ch/?zoom=13&amp;E=2642497&amp;N=1135226&amp;layers=ch.kantone.cadastralwebmap-farbe,ch.swisstopo.amtliches-strassenverzeichnis,ch.bfs.gebaeude_wohnungs_register,KML||https://tinyurl.com/yy7ya4g9/VS/6007_bdg_erw.kml</t>
  </si>
  <si>
    <t>2642470.834 1130629.745</t>
  </si>
  <si>
    <t>https://map.geo.admin.ch/?zoom=13&amp;E=2642470.834&amp;N=1130629.745&amp;layers=ch.kantone.cadastralwebmap-farbe,ch.swisstopo.amtliches-strassenverzeichnis,ch.bfs.gebaeude_wohnungs_register,KML||https://tinyurl.com/yy7ya4g9/VS/6007_bdg_erw.kml</t>
  </si>
  <si>
    <t>2642032.600 1130269.400</t>
  </si>
  <si>
    <t>https://map.geo.admin.ch/?zoom=13&amp;E=2642032.6&amp;N=1130269.4&amp;layers=ch.kantone.cadastralwebmap-farbe,ch.swisstopo.amtliches-strassenverzeichnis,ch.bfs.gebaeude_wohnungs_register,KML||https://tinyurl.com/yy7ya4g9/VS/6007_bdg_erw.kml</t>
  </si>
  <si>
    <t>2643420.000 1130940.000</t>
  </si>
  <si>
    <t>https://map.geo.admin.ch/?zoom=13&amp;E=2643420&amp;N=1130940&amp;layers=ch.kantone.cadastralwebmap-farbe,ch.swisstopo.amtliches-strassenverzeichnis,ch.bfs.gebaeude_wohnungs_register,KML||https://tinyurl.com/yy7ya4g9/VS/6007_bdg_erw.kml</t>
  </si>
  <si>
    <t>2642152.600 1130534.400</t>
  </si>
  <si>
    <t>https://map.geo.admin.ch/?zoom=13&amp;E=2642152.6&amp;N=1130534.4&amp;layers=ch.kantone.cadastralwebmap-farbe,ch.swisstopo.amtliches-strassenverzeichnis,ch.bfs.gebaeude_wohnungs_register,KML||https://tinyurl.com/yy7ya4g9/VS/6007_bdg_erw.kml</t>
  </si>
  <si>
    <t>2643425.000 1131063.000</t>
  </si>
  <si>
    <t>https://map.geo.admin.ch/?zoom=13&amp;E=2643425&amp;N=1131063&amp;layers=ch.kantone.cadastralwebmap-farbe,ch.swisstopo.amtliches-strassenverzeichnis,ch.bfs.gebaeude_wohnungs_register,KML||https://tinyurl.com/yy7ya4g9/VS/6007_bdg_erw.kml</t>
  </si>
  <si>
    <t>2641820.000 1133089.000</t>
  </si>
  <si>
    <t>https://map.geo.admin.ch/?zoom=13&amp;E=2641820&amp;N=1133089&amp;layers=ch.kantone.cadastralwebmap-farbe,ch.swisstopo.amtliches-strassenverzeichnis,ch.bfs.gebaeude_wohnungs_register,KML||https://tinyurl.com/yy7ya4g9/VS/6007_bdg_erw.kml</t>
  </si>
  <si>
    <t>2642713.000 1131597.000</t>
  </si>
  <si>
    <t>https://map.geo.admin.ch/?zoom=13&amp;E=2642713&amp;N=1131597&amp;layers=ch.kantone.cadastralwebmap-farbe,ch.swisstopo.amtliches-strassenverzeichnis,ch.bfs.gebaeude_wohnungs_register,KML||https://tinyurl.com/yy7ya4g9/VS/6007_bdg_erw.kml</t>
  </si>
  <si>
    <t>2643998.000 1130759.100</t>
  </si>
  <si>
    <t>https://map.geo.admin.ch/?zoom=13&amp;E=2643998&amp;N=1130759.1&amp;layers=ch.kantone.cadastralwebmap-farbe,ch.swisstopo.amtliches-strassenverzeichnis,ch.bfs.gebaeude_wohnungs_register,KML||https://tinyurl.com/yy7ya4g9/VS/6007_bdg_erw.kml</t>
  </si>
  <si>
    <t>2641976.000 1132325.000</t>
  </si>
  <si>
    <t>https://map.geo.admin.ch/?zoom=13&amp;E=2641976&amp;N=1132325&amp;layers=ch.kantone.cadastralwebmap-farbe,ch.swisstopo.amtliches-strassenverzeichnis,ch.bfs.gebaeude_wohnungs_register,KML||https://tinyurl.com/yy7ya4g9/VS/6007_bdg_erw.kml</t>
  </si>
  <si>
    <t>2642537.000 1131565.000</t>
  </si>
  <si>
    <t>https://map.geo.admin.ch/?zoom=13&amp;E=2642537&amp;N=1131565&amp;layers=ch.kantone.cadastralwebmap-farbe,ch.swisstopo.amtliches-strassenverzeichnis,ch.bfs.gebaeude_wohnungs_register,KML||https://tinyurl.com/yy7ya4g9/VS/6007_bdg_erw.kml</t>
  </si>
  <si>
    <t>2641999.900 1134441.100</t>
  </si>
  <si>
    <t>https://map.geo.admin.ch/?zoom=13&amp;E=2641999.9&amp;N=1134441.1&amp;layers=ch.kantone.cadastralwebmap-farbe,ch.swisstopo.amtliches-strassenverzeichnis,ch.bfs.gebaeude_wohnungs_register,KML||https://tinyurl.com/yy7ya4g9/VS/6007_bdg_erw.kml</t>
  </si>
  <si>
    <t>2643332.500 1130992.900</t>
  </si>
  <si>
    <t>https://map.geo.admin.ch/?zoom=13&amp;E=2643332.5&amp;N=1130992.9&amp;layers=ch.kantone.cadastralwebmap-farbe,ch.swisstopo.amtliches-strassenverzeichnis,ch.bfs.gebaeude_wohnungs_register,KML||https://tinyurl.com/yy7ya4g9/VS/6007_bdg_erw.kml</t>
  </si>
  <si>
    <t>2642341.000 1130971.000</t>
  </si>
  <si>
    <t>https://map.geo.admin.ch/?zoom=13&amp;E=2642341&amp;N=1130971&amp;layers=ch.kantone.cadastralwebmap-farbe,ch.swisstopo.amtliches-strassenverzeichnis,ch.bfs.gebaeude_wohnungs_register,KML||https://tinyurl.com/yy7ya4g9/VS/6007_bdg_erw.kml</t>
  </si>
  <si>
    <t>2638239.000 1129570.000</t>
  </si>
  <si>
    <t>https://map.geo.admin.ch/?zoom=13&amp;E=2638239&amp;N=1129570&amp;layers=ch.kantone.cadastralwebmap-farbe,ch.swisstopo.amtliches-strassenverzeichnis,ch.bfs.gebaeude_wohnungs_register,KML||https://tinyurl.com/yy7ya4g9/VS/6007_bdg_erw.kml</t>
  </si>
  <si>
    <t>2643200.000 1130779.000</t>
  </si>
  <si>
    <t>https://map.geo.admin.ch/?zoom=13&amp;E=2643200&amp;N=1130779&amp;layers=ch.kantone.cadastralwebmap-farbe,ch.swisstopo.amtliches-strassenverzeichnis,ch.bfs.gebaeude_wohnungs_register,KML||https://tinyurl.com/yy7ya4g9/VS/6007_bdg_erw.kml</t>
  </si>
  <si>
    <t>2643565.000 1130730.000</t>
  </si>
  <si>
    <t>https://map.geo.admin.ch/?zoom=13&amp;E=2643565&amp;N=1130730&amp;layers=ch.kantone.cadastralwebmap-farbe,ch.swisstopo.amtliches-strassenverzeichnis,ch.bfs.gebaeude_wohnungs_register,KML||https://tinyurl.com/yy7ya4g9/VS/6007_bdg_erw.kml</t>
  </si>
  <si>
    <t>2642820.000 1130645.000</t>
  </si>
  <si>
    <t>https://map.geo.admin.ch/?zoom=13&amp;E=2642820&amp;N=1130645&amp;layers=ch.kantone.cadastralwebmap-farbe,ch.swisstopo.amtliches-strassenverzeichnis,ch.bfs.gebaeude_wohnungs_register,KML||https://tinyurl.com/yy7ya4g9/VS/6007_bdg_erw.kml</t>
  </si>
  <si>
    <t>2642575.000 1130450.000</t>
  </si>
  <si>
    <t>https://map.geo.admin.ch/?zoom=13&amp;E=2642575&amp;N=1130450&amp;layers=ch.kantone.cadastralwebmap-farbe,ch.swisstopo.amtliches-strassenverzeichnis,ch.bfs.gebaeude_wohnungs_register,KML||https://tinyurl.com/yy7ya4g9/VS/6007_bdg_erw.kml</t>
  </si>
  <si>
    <t>2642875.000 1130960.000</t>
  </si>
  <si>
    <t>https://map.geo.admin.ch/?zoom=13&amp;E=2642875&amp;N=1130960&amp;layers=ch.kantone.cadastralwebmap-farbe,ch.swisstopo.amtliches-strassenverzeichnis,ch.bfs.gebaeude_wohnungs_register,KML||https://tinyurl.com/yy7ya4g9/VS/6007_bdg_erw.kml</t>
  </si>
  <si>
    <t>2642840.000 1131650.000</t>
  </si>
  <si>
    <t>https://map.geo.admin.ch/?zoom=13&amp;E=2642840&amp;N=1131650&amp;layers=ch.kantone.cadastralwebmap-farbe,ch.swisstopo.amtliches-strassenverzeichnis,ch.bfs.gebaeude_wohnungs_register,KML||https://tinyurl.com/yy7ya4g9/VS/6007_bdg_erw.kml</t>
  </si>
  <si>
    <t>2643260.000 1131094.000</t>
  </si>
  <si>
    <t>https://map.geo.admin.ch/?zoom=13&amp;E=2643260&amp;N=1131094&amp;layers=ch.kantone.cadastralwebmap-farbe,ch.swisstopo.amtliches-strassenverzeichnis,ch.bfs.gebaeude_wohnungs_register,KML||https://tinyurl.com/yy7ya4g9/VS/6007_bdg_erw.kml</t>
  </si>
  <si>
    <t>2642808.000 1131288.000</t>
  </si>
  <si>
    <t>https://map.geo.admin.ch/?zoom=13&amp;E=2642808&amp;N=1131288&amp;layers=ch.kantone.cadastralwebmap-farbe,ch.swisstopo.amtliches-strassenverzeichnis,ch.bfs.gebaeude_wohnungs_register,KML||https://tinyurl.com/yy7ya4g9/VS/6007_bdg_erw.kml</t>
  </si>
  <si>
    <t>2644658.000 1127504.000</t>
  </si>
  <si>
    <t>https://map.geo.admin.ch/?zoom=13&amp;E=2644658&amp;N=1127504&amp;layers=ch.kantone.cadastralwebmap-farbe,ch.swisstopo.amtliches-strassenverzeichnis,ch.bfs.gebaeude_wohnungs_register,KML||https://tinyurl.com/yy7ya4g9/VS/6008_bdg_erw.kml</t>
  </si>
  <si>
    <t>2644665.814 1129866.786</t>
  </si>
  <si>
    <t>https://map.geo.admin.ch/?zoom=13&amp;E=2644665.814&amp;N=1129866.786&amp;layers=ch.kantone.cadastralwebmap-farbe,ch.swisstopo.amtliches-strassenverzeichnis,ch.bfs.gebaeude_wohnungs_register,KML||https://tinyurl.com/yy7ya4g9/VS/6008_bdg_erw.kml</t>
  </si>
  <si>
    <t>2644270.000 1129001.000</t>
  </si>
  <si>
    <t>https://map.geo.admin.ch/?zoom=13&amp;E=2644270&amp;N=1129001&amp;layers=ch.kantone.cadastralwebmap-farbe,ch.swisstopo.amtliches-strassenverzeichnis,ch.bfs.gebaeude_wohnungs_register,KML||https://tinyurl.com/yy7ya4g9/VS/6008_bdg_erw.kml</t>
  </si>
  <si>
    <t>2644030.000 1128680.000</t>
  </si>
  <si>
    <t>https://map.geo.admin.ch/?zoom=13&amp;E=2644030&amp;N=1128680&amp;layers=ch.kantone.cadastralwebmap-farbe,ch.swisstopo.amtliches-strassenverzeichnis,ch.bfs.gebaeude_wohnungs_register,KML||https://tinyurl.com/yy7ya4g9/VS/6008_bdg_erw.kml</t>
  </si>
  <si>
    <t>2644720.000 1129780.000</t>
  </si>
  <si>
    <t>https://map.geo.admin.ch/?zoom=13&amp;E=2644720&amp;N=1129780&amp;layers=ch.kantone.cadastralwebmap-farbe,ch.swisstopo.amtliches-strassenverzeichnis,ch.bfs.gebaeude_wohnungs_register,KML||https://tinyurl.com/yy7ya4g9/VS/6008_bdg_erw.kml</t>
  </si>
  <si>
    <t>2644878.000 1127806.000</t>
  </si>
  <si>
    <t>https://map.geo.admin.ch/?zoom=13&amp;E=2644878&amp;N=1127806&amp;layers=ch.kantone.cadastralwebmap-farbe,ch.swisstopo.amtliches-strassenverzeichnis,ch.bfs.gebaeude_wohnungs_register,KML||https://tinyurl.com/yy7ya4g9/VS/6008_bdg_erw.kml</t>
  </si>
  <si>
    <t>2646220.000 1127420.000</t>
  </si>
  <si>
    <t>https://map.geo.admin.ch/?zoom=13&amp;E=2646220&amp;N=1127420&amp;layers=ch.kantone.cadastralwebmap-farbe,ch.swisstopo.amtliches-strassenverzeichnis,ch.bfs.gebaeude_wohnungs_register,KML||https://tinyurl.com/yy7ya4g9/VS/6008_bdg_erw.kml</t>
  </si>
  <si>
    <t>2647759.000 1127137.000</t>
  </si>
  <si>
    <t>https://map.geo.admin.ch/?zoom=13&amp;E=2647759&amp;N=1127137&amp;layers=ch.kantone.cadastralwebmap-farbe,ch.swisstopo.amtliches-strassenverzeichnis,ch.bfs.gebaeude_wohnungs_register,KML||https://tinyurl.com/yy7ya4g9/VS/6008_bdg_erw.kml</t>
  </si>
  <si>
    <t>2647717.000 1127119.000</t>
  </si>
  <si>
    <t>https://map.geo.admin.ch/?zoom=13&amp;E=2647717&amp;N=1127119&amp;layers=ch.kantone.cadastralwebmap-farbe,ch.swisstopo.amtliches-strassenverzeichnis,ch.bfs.gebaeude_wohnungs_register,KML||https://tinyurl.com/yy7ya4g9/VS/6008_bdg_erw.kml</t>
  </si>
  <si>
    <t>2646624.000 1127015.000</t>
  </si>
  <si>
    <t>https://map.geo.admin.ch/?zoom=13&amp;E=2646624&amp;N=1127015&amp;layers=ch.kantone.cadastralwebmap-farbe,ch.swisstopo.amtliches-strassenverzeichnis,ch.bfs.gebaeude_wohnungs_register,KML||https://tinyurl.com/yy7ya4g9/VS/6008_bdg_erw.kml</t>
  </si>
  <si>
    <t>2646043.000 1128833.000</t>
  </si>
  <si>
    <t>https://map.geo.admin.ch/?zoom=13&amp;E=2646043&amp;N=1128833&amp;layers=ch.kantone.cadastralwebmap-farbe,ch.swisstopo.amtliches-strassenverzeichnis,ch.bfs.gebaeude_wohnungs_register,KML||https://tinyurl.com/yy7ya4g9/VS/6008_bdg_erw.kml</t>
  </si>
  <si>
    <t>2647694.000 1128113.000</t>
  </si>
  <si>
    <t>https://map.geo.admin.ch/?zoom=13&amp;E=2647694&amp;N=1128113&amp;layers=ch.kantone.cadastralwebmap-farbe,ch.swisstopo.amtliches-strassenverzeichnis,ch.bfs.gebaeude_wohnungs_register,KML||https://tinyurl.com/yy7ya4g9/VS/6008_bdg_erw.kml</t>
  </si>
  <si>
    <t>2649332.000 1127169.000</t>
  </si>
  <si>
    <t>https://map.geo.admin.ch/?zoom=13&amp;E=2649332&amp;N=1127169&amp;layers=ch.kantone.cadastralwebmap-farbe,ch.swisstopo.amtliches-strassenverzeichnis,ch.bfs.gebaeude_wohnungs_register,KML||https://tinyurl.com/yy7ya4g9/VS/6008_bdg_erw.kml</t>
  </si>
  <si>
    <t>2649349.000 1127186.000</t>
  </si>
  <si>
    <t>https://map.geo.admin.ch/?zoom=13&amp;E=2649349&amp;N=1127186&amp;layers=ch.kantone.cadastralwebmap-farbe,ch.swisstopo.amtliches-strassenverzeichnis,ch.bfs.gebaeude_wohnungs_register,KML||https://tinyurl.com/yy7ya4g9/VS/6008_bdg_erw.kml</t>
  </si>
  <si>
    <t>2649166.000 1126884.000</t>
  </si>
  <si>
    <t>https://map.geo.admin.ch/?zoom=13&amp;E=2649166&amp;N=1126884&amp;layers=ch.kantone.cadastralwebmap-farbe,ch.swisstopo.amtliches-strassenverzeichnis,ch.bfs.gebaeude_wohnungs_register,KML||https://tinyurl.com/yy7ya4g9/VS/6008_bdg_erw.kml</t>
  </si>
  <si>
    <t>2649165.000 1126884.000</t>
  </si>
  <si>
    <t>https://map.geo.admin.ch/?zoom=13&amp;E=2649165&amp;N=1126884&amp;layers=ch.kantone.cadastralwebmap-farbe,ch.swisstopo.amtliches-strassenverzeichnis,ch.bfs.gebaeude_wohnungs_register,KML||https://tinyurl.com/yy7ya4g9/VS/6008_bdg_erw.kml</t>
  </si>
  <si>
    <t>2647336.000 1125801.000</t>
  </si>
  <si>
    <t>https://map.geo.admin.ch/?zoom=13&amp;E=2647336&amp;N=1125801&amp;layers=ch.kantone.cadastralwebmap-farbe,ch.swisstopo.amtliches-strassenverzeichnis,ch.bfs.gebaeude_wohnungs_register,KML||https://tinyurl.com/yy7ya4g9/VS/6008_bdg_erw.kml</t>
  </si>
  <si>
    <t>2647936.000 1125751.000</t>
  </si>
  <si>
    <t>https://map.geo.admin.ch/?zoom=13&amp;E=2647936&amp;N=1125751&amp;layers=ch.kantone.cadastralwebmap-farbe,ch.swisstopo.amtliches-strassenverzeichnis,ch.bfs.gebaeude_wohnungs_register,KML||https://tinyurl.com/yy7ya4g9/VS/6008_bdg_erw.kml</t>
  </si>
  <si>
    <t>2647984.000 1125667.000</t>
  </si>
  <si>
    <t>https://map.geo.admin.ch/?zoom=13&amp;E=2647984&amp;N=1125667&amp;layers=ch.kantone.cadastralwebmap-farbe,ch.swisstopo.amtliches-strassenverzeichnis,ch.bfs.gebaeude_wohnungs_register,KML||https://tinyurl.com/yy7ya4g9/VS/6008_bdg_erw.kml</t>
  </si>
  <si>
    <t>2647926.000 1125677.000</t>
  </si>
  <si>
    <t>https://map.geo.admin.ch/?zoom=13&amp;E=2647926&amp;N=1125677&amp;layers=ch.kantone.cadastralwebmap-farbe,ch.swisstopo.amtliches-strassenverzeichnis,ch.bfs.gebaeude_wohnungs_register,KML||https://tinyurl.com/yy7ya4g9/VS/6008_bdg_erw.kml</t>
  </si>
  <si>
    <t>2646300.000 1124138.000</t>
  </si>
  <si>
    <t>https://map.geo.admin.ch/?zoom=13&amp;E=2646300&amp;N=1124138&amp;layers=ch.kantone.cadastralwebmap-farbe,ch.swisstopo.amtliches-strassenverzeichnis,ch.bfs.gebaeude_wohnungs_register,KML||https://tinyurl.com/yy7ya4g9/VS/6008_bdg_erw.kml</t>
  </si>
  <si>
    <t>2646213.000 1124143.000</t>
  </si>
  <si>
    <t>https://map.geo.admin.ch/?zoom=13&amp;E=2646213&amp;N=1124143&amp;layers=ch.kantone.cadastralwebmap-farbe,ch.swisstopo.amtliches-strassenverzeichnis,ch.bfs.gebaeude_wohnungs_register,KML||https://tinyurl.com/yy7ya4g9/VS/6008_bdg_erw.kml</t>
  </si>
  <si>
    <t>2646703.000 1122950.000</t>
  </si>
  <si>
    <t>https://map.geo.admin.ch/?zoom=13&amp;E=2646703&amp;N=1122950&amp;layers=ch.kantone.cadastralwebmap-farbe,ch.swisstopo.amtliches-strassenverzeichnis,ch.bfs.gebaeude_wohnungs_register,KML||https://tinyurl.com/yy7ya4g9/VS/6008_bdg_erw.kml</t>
  </si>
  <si>
    <t>2646765.000 1122959.000</t>
  </si>
  <si>
    <t>https://map.geo.admin.ch/?zoom=13&amp;E=2646765&amp;N=1122959&amp;layers=ch.kantone.cadastralwebmap-farbe,ch.swisstopo.amtliches-strassenverzeichnis,ch.bfs.gebaeude_wohnungs_register,KML||https://tinyurl.com/yy7ya4g9/VS/6008_bdg_erw.kml</t>
  </si>
  <si>
    <t>2646452.000 1125542.000</t>
  </si>
  <si>
    <t>https://map.geo.admin.ch/?zoom=13&amp;E=2646452&amp;N=1125542&amp;layers=ch.kantone.cadastralwebmap-farbe,ch.swisstopo.amtliches-strassenverzeichnis,ch.bfs.gebaeude_wohnungs_register,KML||https://tinyurl.com/yy7ya4g9/VS/6008_bdg_erw.kml</t>
  </si>
  <si>
    <t>2647739.000 1127119.000</t>
  </si>
  <si>
    <t>https://map.geo.admin.ch/?zoom=13&amp;E=2647739&amp;N=1127119&amp;layers=ch.kantone.cadastralwebmap-farbe,ch.swisstopo.amtliches-strassenverzeichnis,ch.bfs.gebaeude_wohnungs_register,KML||https://tinyurl.com/yy7ya4g9/VS/6008_bdg_erw.kml</t>
  </si>
  <si>
    <t>2646703.800 1127045.563</t>
  </si>
  <si>
    <t>https://map.geo.admin.ch/?zoom=13&amp;E=2646703.8&amp;N=1127045.563&amp;layers=ch.kantone.cadastralwebmap-farbe,ch.swisstopo.amtliches-strassenverzeichnis,ch.bfs.gebaeude_wohnungs_register,KML||https://tinyurl.com/yy7ya4g9/VS/6008_bdg_erw.kml</t>
  </si>
  <si>
    <t>2647070.819 1127758.578</t>
  </si>
  <si>
    <t>https://map.geo.admin.ch/?zoom=13&amp;E=2647070.819&amp;N=1127758.578&amp;layers=ch.kantone.cadastralwebmap-farbe,ch.swisstopo.amtliches-strassenverzeichnis,ch.bfs.gebaeude_wohnungs_register,KML||https://tinyurl.com/yy7ya4g9/VS/6008_bdg_erw.kml</t>
  </si>
  <si>
    <t>2647018.798 1126448.564</t>
  </si>
  <si>
    <t>https://map.geo.admin.ch/?zoom=13&amp;E=2647018.798&amp;N=1126448.564&amp;layers=ch.kantone.cadastralwebmap-farbe,ch.swisstopo.amtliches-strassenverzeichnis,ch.bfs.gebaeude_wohnungs_register,KML||https://tinyurl.com/yy7ya4g9/VS/6008_bdg_erw.kml</t>
  </si>
  <si>
    <t>2646632.669 1122995.590</t>
  </si>
  <si>
    <t>https://map.geo.admin.ch/?zoom=13&amp;E=2646632.669&amp;N=1122995.59&amp;layers=ch.kantone.cadastralwebmap-farbe,ch.swisstopo.amtliches-strassenverzeichnis,ch.bfs.gebaeude_wohnungs_register,KML||https://tinyurl.com/yy7ya4g9/VS/6008_bdg_erw.kml</t>
  </si>
  <si>
    <t>2647554.793 1125630.566</t>
  </si>
  <si>
    <t>https://map.geo.admin.ch/?zoom=13&amp;E=2647554.793&amp;N=1125630.566&amp;layers=ch.kantone.cadastralwebmap-farbe,ch.swisstopo.amtliches-strassenverzeichnis,ch.bfs.gebaeude_wohnungs_register,KML||https://tinyurl.com/yy7ya4g9/VS/6008_bdg_erw.kml</t>
  </si>
  <si>
    <t>2644999.836 1127023.556</t>
  </si>
  <si>
    <t>https://map.geo.admin.ch/?zoom=13&amp;E=2644999.836&amp;N=1127023.556&amp;layers=ch.kantone.cadastralwebmap-farbe,ch.swisstopo.amtliches-strassenverzeichnis,ch.bfs.gebaeude_wohnungs_register,KML||https://tinyurl.com/yy7ya4g9/VS/6008_bdg_erw.kml</t>
  </si>
  <si>
    <t>2643755.824 1128450.716</t>
  </si>
  <si>
    <t>https://map.geo.admin.ch/?zoom=13&amp;E=2643755.824&amp;N=1128450.716&amp;layers=ch.kantone.cadastralwebmap-farbe,ch.swisstopo.amtliches-strassenverzeichnis,ch.bfs.gebaeude_wohnungs_register,KML||https://tinyurl.com/yy7ya4g9/VS/6008_bdg_erw.kml</t>
  </si>
  <si>
    <t>2649524.777 1126673.573</t>
  </si>
  <si>
    <t>https://map.geo.admin.ch/?zoom=13&amp;E=2649524.777&amp;N=1126673.573&amp;layers=ch.kantone.cadastralwebmap-farbe,ch.swisstopo.amtliches-strassenverzeichnis,ch.bfs.gebaeude_wohnungs_register,KML||https://tinyurl.com/yy7ya4g9/VS/6008_bdg_erw.kml</t>
  </si>
  <si>
    <t>2651117.000 1125112.000</t>
  </si>
  <si>
    <t>https://map.geo.admin.ch/?zoom=13&amp;E=2651117&amp;N=1125112&amp;layers=ch.kantone.cadastralwebmap-farbe,ch.swisstopo.amtliches-strassenverzeichnis,ch.bfs.gebaeude_wohnungs_register,KML||https://tinyurl.com/yy7ya4g9/VS/6008_bdg_erw.kml</t>
  </si>
  <si>
    <t>2650342.000 1127142.000</t>
  </si>
  <si>
    <t>https://map.geo.admin.ch/?zoom=13&amp;E=2650342&amp;N=1127142&amp;layers=ch.kantone.cadastralwebmap-farbe,ch.swisstopo.amtliches-strassenverzeichnis,ch.bfs.gebaeude_wohnungs_register,KML||https://tinyurl.com/yy7ya4g9/VS/6008_bdg_erw.kml</t>
  </si>
  <si>
    <t>2650420.000 1127168.000</t>
  </si>
  <si>
    <t>https://map.geo.admin.ch/?zoom=13&amp;E=2650420&amp;N=1127168&amp;layers=ch.kantone.cadastralwebmap-farbe,ch.swisstopo.amtliches-strassenverzeichnis,ch.bfs.gebaeude_wohnungs_register,KML||https://tinyurl.com/yy7ya4g9/VS/6008_bdg_erw.kml</t>
  </si>
  <si>
    <t>2650372.000 1127134.000</t>
  </si>
  <si>
    <t>https://map.geo.admin.ch/?zoom=13&amp;E=2650372&amp;N=1127134&amp;layers=ch.kantone.cadastralwebmap-farbe,ch.swisstopo.amtliches-strassenverzeichnis,ch.bfs.gebaeude_wohnungs_register,KML||https://tinyurl.com/yy7ya4g9/VS/6008_bdg_erw.kml</t>
  </si>
  <si>
    <t>2647342.000 1125919.000</t>
  </si>
  <si>
    <t>https://map.geo.admin.ch/?zoom=13&amp;E=2647342&amp;N=1125919&amp;layers=ch.kantone.cadastralwebmap-farbe,ch.swisstopo.amtliches-strassenverzeichnis,ch.bfs.gebaeude_wohnungs_register,KML||https://tinyurl.com/yy7ya4g9/VS/6008_bdg_erw.kml</t>
  </si>
  <si>
    <t>2649465.720 1123471.580</t>
  </si>
  <si>
    <t>https://map.geo.admin.ch/?zoom=13&amp;E=2649465.72&amp;N=1123471.58&amp;layers=ch.kantone.cadastralwebmap-farbe,ch.swisstopo.amtliches-strassenverzeichnis,ch.bfs.gebaeude_wohnungs_register,KML||https://tinyurl.com/yy7ya4g9/VS/6008_bdg_erw.kml</t>
  </si>
  <si>
    <t>2652113.741 1126593.563</t>
  </si>
  <si>
    <t>https://map.geo.admin.ch/?zoom=13&amp;E=2652113.741&amp;N=1126593.563&amp;layers=ch.kantone.cadastralwebmap-farbe,ch.swisstopo.amtliches-strassenverzeichnis,ch.bfs.gebaeude_wohnungs_register,KML||https://tinyurl.com/yy7ya4g9/VS/6008_bdg_erw.kml</t>
  </si>
  <si>
    <t>2644525.682 1130161.691</t>
  </si>
  <si>
    <t>https://map.geo.admin.ch/?zoom=13&amp;E=2644525.682&amp;N=1130161.691&amp;layers=ch.kantone.cadastralwebmap-farbe,ch.swisstopo.amtliches-strassenverzeichnis,ch.bfs.gebaeude_wohnungs_register,KML||https://tinyurl.com/yy7ya4g9/VS/6008_bdg_erw.kml</t>
  </si>
  <si>
    <t>2644409.833 1129079.735</t>
  </si>
  <si>
    <t>https://map.geo.admin.ch/?zoom=13&amp;E=2644409.833&amp;N=1129079.735&amp;layers=ch.kantone.cadastralwebmap-farbe,ch.swisstopo.amtliches-strassenverzeichnis,ch.bfs.gebaeude_wohnungs_register,KML||https://tinyurl.com/yy7ya4g9/VS/6008_bdg_erw.kml</t>
  </si>
  <si>
    <t>2644569.000 1129795.000</t>
  </si>
  <si>
    <t>https://map.geo.admin.ch/?zoom=13&amp;E=2644569&amp;N=1129795&amp;layers=ch.kantone.cadastralwebmap-farbe,ch.swisstopo.amtliches-strassenverzeichnis,ch.bfs.gebaeude_wohnungs_register,KML||https://tinyurl.com/yy7ya4g9/VS/6008_bdg_erw.kml</t>
  </si>
  <si>
    <t>2644660.000 1129305.000</t>
  </si>
  <si>
    <t>https://map.geo.admin.ch/?zoom=13&amp;E=2644660&amp;N=1129305&amp;layers=ch.kantone.cadastralwebmap-farbe,ch.swisstopo.amtliches-strassenverzeichnis,ch.bfs.gebaeude_wohnungs_register,KML||https://tinyurl.com/yy7ya4g9/VS/6008_bdg_erw.kml</t>
  </si>
  <si>
    <t>2644282.000 1129259.000</t>
  </si>
  <si>
    <t>https://map.geo.admin.ch/?zoom=13&amp;E=2644282&amp;N=1129259&amp;layers=ch.kantone.cadastralwebmap-farbe,ch.swisstopo.amtliches-strassenverzeichnis,ch.bfs.gebaeude_wohnungs_register,KML||https://tinyurl.com/yy7ya4g9/VS/6008_bdg_erw.kml</t>
  </si>
  <si>
    <t>2646121.000 1129865.000</t>
  </si>
  <si>
    <t>https://map.geo.admin.ch/?zoom=13&amp;E=2646121&amp;N=1129865&amp;layers=ch.kantone.cadastralwebmap-farbe,ch.swisstopo.amtliches-strassenverzeichnis,ch.bfs.gebaeude_wohnungs_register,KML||https://tinyurl.com/yy7ya4g9/VS/6008_bdg_erw.kml</t>
  </si>
  <si>
    <t>2644838.000 1129872.000</t>
  </si>
  <si>
    <t>https://map.geo.admin.ch/?zoom=13&amp;E=2644838&amp;N=1129872&amp;layers=ch.kantone.cadastralwebmap-farbe,ch.swisstopo.amtliches-strassenverzeichnis,ch.bfs.gebaeude_wohnungs_register,KML||https://tinyurl.com/yy7ya4g9/VS/6008_bdg_erw.kml</t>
  </si>
  <si>
    <t>2644633.000 1129899.000</t>
  </si>
  <si>
    <t>https://map.geo.admin.ch/?zoom=13&amp;E=2644633&amp;N=1129899&amp;layers=ch.kantone.cadastralwebmap-farbe,ch.swisstopo.amtliches-strassenverzeichnis,ch.bfs.gebaeude_wohnungs_register,KML||https://tinyurl.com/yy7ya4g9/VS/6008_bdg_erw.kml</t>
  </si>
  <si>
    <t>2644926.200 1129957.250</t>
  </si>
  <si>
    <t>https://map.geo.admin.ch/?zoom=13&amp;E=2644926.2&amp;N=1129957.25&amp;layers=ch.kantone.cadastralwebmap-farbe,ch.swisstopo.amtliches-strassenverzeichnis,ch.bfs.gebaeude_wohnungs_register,KML||https://tinyurl.com/yy7ya4g9/VS/6008_bdg_erw.kml</t>
  </si>
  <si>
    <t>2645026.600 1129752.524</t>
  </si>
  <si>
    <t>https://map.geo.admin.ch/?zoom=13&amp;E=2645026.6&amp;N=1129752.524&amp;layers=ch.kantone.cadastralwebmap-farbe,ch.swisstopo.amtliches-strassenverzeichnis,ch.bfs.gebaeude_wohnungs_register,KML||https://tinyurl.com/yy7ya4g9/VS/6008_bdg_erw.kml</t>
  </si>
  <si>
    <t>2644489.400 1129432.725</t>
  </si>
  <si>
    <t>https://map.geo.admin.ch/?zoom=13&amp;E=2644489.4&amp;N=1129432.725&amp;layers=ch.kantone.cadastralwebmap-farbe,ch.swisstopo.amtliches-strassenverzeichnis,ch.bfs.gebaeude_wohnungs_register,KML||https://tinyurl.com/yy7ya4g9/VS/6008_bdg_erw.kml</t>
  </si>
  <si>
    <t>2644949.800 1129994.525</t>
  </si>
  <si>
    <t>https://map.geo.admin.ch/?zoom=13&amp;E=2644949.8&amp;N=1129994.525&amp;layers=ch.kantone.cadastralwebmap-farbe,ch.swisstopo.amtliches-strassenverzeichnis,ch.bfs.gebaeude_wohnungs_register,KML||https://tinyurl.com/yy7ya4g9/VS/6008_bdg_erw.kml</t>
  </si>
  <si>
    <t>2644931.000 1129970.525</t>
  </si>
  <si>
    <t>https://map.geo.admin.ch/?zoom=13&amp;E=2644931&amp;N=1129970.525&amp;layers=ch.kantone.cadastralwebmap-farbe,ch.swisstopo.amtliches-strassenverzeichnis,ch.bfs.gebaeude_wohnungs_register,KML||https://tinyurl.com/yy7ya4g9/VS/6008_bdg_erw.kml</t>
  </si>
  <si>
    <t>2644940.200 1129982.924</t>
  </si>
  <si>
    <t>https://map.geo.admin.ch/?zoom=13&amp;E=2644940.2&amp;N=1129982.924&amp;layers=ch.kantone.cadastralwebmap-farbe,ch.swisstopo.amtliches-strassenverzeichnis,ch.bfs.gebaeude_wohnungs_register,KML||https://tinyurl.com/yy7ya4g9/VS/6008_bdg_erw.kml</t>
  </si>
  <si>
    <t>2644391.000 1129096.000</t>
  </si>
  <si>
    <t>https://map.geo.admin.ch/?zoom=13&amp;E=2644391&amp;N=1129096&amp;layers=ch.kantone.cadastralwebmap-farbe,ch.swisstopo.amtliches-strassenverzeichnis,ch.bfs.gebaeude_wohnungs_register,KML||https://tinyurl.com/yy7ya4g9/VS/6008_bdg_erw.kml</t>
  </si>
  <si>
    <t>2644340.400 1129278.925</t>
  </si>
  <si>
    <t>https://map.geo.admin.ch/?zoom=13&amp;E=2644340.4&amp;N=1129278.925&amp;layers=ch.kantone.cadastralwebmap-farbe,ch.swisstopo.amtliches-strassenverzeichnis,ch.bfs.gebaeude_wohnungs_register,KML||https://tinyurl.com/yy7ya4g9/VS/6008_bdg_erw.kml</t>
  </si>
  <si>
    <t>2644958.600 1129924.924</t>
  </si>
  <si>
    <t>https://map.geo.admin.ch/?zoom=13&amp;E=2644958.6&amp;N=1129924.924&amp;layers=ch.kantone.cadastralwebmap-farbe,ch.swisstopo.amtliches-strassenverzeichnis,ch.bfs.gebaeude_wohnungs_register,KML||https://tinyurl.com/yy7ya4g9/VS/6008_bdg_erw.kml</t>
  </si>
  <si>
    <t>2644724.800 1129274.124</t>
  </si>
  <si>
    <t>https://map.geo.admin.ch/?zoom=13&amp;E=2644724.8&amp;N=1129274.124&amp;layers=ch.kantone.cadastralwebmap-farbe,ch.swisstopo.amtliches-strassenverzeichnis,ch.bfs.gebaeude_wohnungs_register,KML||https://tinyurl.com/yy7ya4g9/VS/6008_bdg_erw.kml</t>
  </si>
  <si>
    <t>2644590.800 1129430.725</t>
  </si>
  <si>
    <t>https://map.geo.admin.ch/?zoom=13&amp;E=2644590.8&amp;N=1129430.725&amp;layers=ch.kantone.cadastralwebmap-farbe,ch.swisstopo.amtliches-strassenverzeichnis,ch.bfs.gebaeude_wohnungs_register,KML||https://tinyurl.com/yy7ya4g9/VS/6008_bdg_erw.kml</t>
  </si>
  <si>
    <t>2644445.850 1129658.324</t>
  </si>
  <si>
    <t>https://map.geo.admin.ch/?zoom=13&amp;E=2644445.85&amp;N=1129658.324&amp;layers=ch.kantone.cadastralwebmap-farbe,ch.swisstopo.amtliches-strassenverzeichnis,ch.bfs.gebaeude_wohnungs_register,KML||https://tinyurl.com/yy7ya4g9/VS/6008_bdg_erw.kml</t>
  </si>
  <si>
    <t>2644620.200 1129373.299</t>
  </si>
  <si>
    <t>https://map.geo.admin.ch/?zoom=13&amp;E=2644620.2&amp;N=1129373.299&amp;layers=ch.kantone.cadastralwebmap-farbe,ch.swisstopo.amtliches-strassenverzeichnis,ch.bfs.gebaeude_wohnungs_register,KML||https://tinyurl.com/yy7ya4g9/VS/6008_bdg_erw.kml</t>
  </si>
  <si>
    <t>2644620.400 1129350.725</t>
  </si>
  <si>
    <t>https://map.geo.admin.ch/?zoom=13&amp;E=2644620.4&amp;N=1129350.725&amp;layers=ch.kantone.cadastralwebmap-farbe,ch.swisstopo.amtliches-strassenverzeichnis,ch.bfs.gebaeude_wohnungs_register,KML||https://tinyurl.com/yy7ya4g9/VS/6008_bdg_erw.kml</t>
  </si>
  <si>
    <t>2645193.000 1129809.300</t>
  </si>
  <si>
    <t>https://map.geo.admin.ch/?zoom=13&amp;E=2645193&amp;N=1129809.3&amp;layers=ch.kantone.cadastralwebmap-farbe,ch.swisstopo.amtliches-strassenverzeichnis,ch.bfs.gebaeude_wohnungs_register,KML||https://tinyurl.com/yy7ya4g9/VS/6008_bdg_erw.kml</t>
  </si>
  <si>
    <t>2644748.200 1129799.324</t>
  </si>
  <si>
    <t>https://map.geo.admin.ch/?zoom=13&amp;E=2644748.2&amp;N=1129799.324&amp;layers=ch.kantone.cadastralwebmap-farbe,ch.swisstopo.amtliches-strassenverzeichnis,ch.bfs.gebaeude_wohnungs_register,KML||https://tinyurl.com/yy7ya4g9/VS/6008_bdg_erw.kml</t>
  </si>
  <si>
    <t>2644248.425 1129810.850</t>
  </si>
  <si>
    <t>https://map.geo.admin.ch/?zoom=13&amp;E=2644248.425&amp;N=1129810.85&amp;layers=ch.kantone.cadastralwebmap-farbe,ch.swisstopo.amtliches-strassenverzeichnis,ch.bfs.gebaeude_wohnungs_register,KML||https://tinyurl.com/yy7ya4g9/VS/6008_bdg_erw.kml</t>
  </si>
  <si>
    <t>2644225.025 1129800.649</t>
  </si>
  <si>
    <t>https://map.geo.admin.ch/?zoom=13&amp;E=2644225.025&amp;N=1129800.649&amp;layers=ch.kantone.cadastralwebmap-farbe,ch.swisstopo.amtliches-strassenverzeichnis,ch.bfs.gebaeude_wohnungs_register,KML||https://tinyurl.com/yy7ya4g9/VS/6008_bdg_erw.kml</t>
  </si>
  <si>
    <t>2644234.024 1129806.250</t>
  </si>
  <si>
    <t>https://map.geo.admin.ch/?zoom=13&amp;E=2644234.024&amp;N=1129806.25&amp;layers=ch.kantone.cadastralwebmap-farbe,ch.swisstopo.amtliches-strassenverzeichnis,ch.bfs.gebaeude_wohnungs_register,KML||https://tinyurl.com/yy7ya4g9/VS/6008_bdg_erw.kml</t>
  </si>
  <si>
    <t>2644280.825 1129806.049</t>
  </si>
  <si>
    <t>https://map.geo.admin.ch/?zoom=13&amp;E=2644280.825&amp;N=1129806.049&amp;layers=ch.kantone.cadastralwebmap-farbe,ch.swisstopo.amtliches-strassenverzeichnis,ch.bfs.gebaeude_wohnungs_register,KML||https://tinyurl.com/yy7ya4g9/VS/6008_bdg_erw.kml</t>
  </si>
  <si>
    <t>2644473.625 1129329.049</t>
  </si>
  <si>
    <t>https://map.geo.admin.ch/?zoom=13&amp;E=2644473.625&amp;N=1129329.049&amp;layers=ch.kantone.cadastralwebmap-farbe,ch.swisstopo.amtliches-strassenverzeichnis,ch.bfs.gebaeude_wohnungs_register,KML||https://tinyurl.com/yy7ya4g9/VS/6008_bdg_erw.kml</t>
  </si>
  <si>
    <t>2644774.475 1129649.449</t>
  </si>
  <si>
    <t>https://map.geo.admin.ch/?zoom=13&amp;E=2644774.475&amp;N=1129649.449&amp;layers=ch.kantone.cadastralwebmap-farbe,ch.swisstopo.amtliches-strassenverzeichnis,ch.bfs.gebaeude_wohnungs_register,KML||https://tinyurl.com/yy7ya4g9/VS/6008_bdg_erw.kml</t>
  </si>
  <si>
    <t>2644372.225 1129581.849</t>
  </si>
  <si>
    <t>https://map.geo.admin.ch/?zoom=13&amp;E=2644372.225&amp;N=1129581.849&amp;layers=ch.kantone.cadastralwebmap-farbe,ch.swisstopo.amtliches-strassenverzeichnis,ch.bfs.gebaeude_wohnungs_register,KML||https://tinyurl.com/yy7ya4g9/VS/6008_bdg_erw.kml</t>
  </si>
  <si>
    <t>2647411.598 1116498.628</t>
  </si>
  <si>
    <t>https://map.geo.admin.ch/?zoom=13&amp;E=2647411.598&amp;N=1116498.628&amp;layers=ch.kantone.cadastralwebmap-farbe,ch.swisstopo.amtliches-strassenverzeichnis,ch.bfs.gebaeude_wohnungs_register,KML||https://tinyurl.com/yy7ya4g9/VS/6009_bdg_erw.kml</t>
  </si>
  <si>
    <t>2653293.000 1114253.000</t>
  </si>
  <si>
    <t>https://map.geo.admin.ch/?zoom=13&amp;E=2653293&amp;N=1114253&amp;layers=ch.kantone.cadastralwebmap-farbe,ch.swisstopo.amtliches-strassenverzeichnis,ch.bfs.gebaeude_wohnungs_register,KML||https://tinyurl.com/yy7ya4g9/VS/6011_bdg_erw.kml</t>
  </si>
  <si>
    <t>2649897.000 1114692.000</t>
  </si>
  <si>
    <t>https://map.geo.admin.ch/?zoom=13&amp;E=2649897&amp;N=1114692&amp;layers=ch.kantone.cadastralwebmap-farbe,ch.swisstopo.amtliches-strassenverzeichnis,ch.bfs.gebaeude_wohnungs_register,KML||https://tinyurl.com/yy7ya4g9/VS/6011_bdg_erw.kml</t>
  </si>
  <si>
    <t>2651025.000 1113877.000</t>
  </si>
  <si>
    <t>https://map.geo.admin.ch/?zoom=13&amp;E=2651025&amp;N=1113877&amp;layers=ch.kantone.cadastralwebmap-farbe,ch.swisstopo.amtliches-strassenverzeichnis,ch.bfs.gebaeude_wohnungs_register,KML||https://tinyurl.com/yy7ya4g9/VS/6011_bdg_erw.kml</t>
  </si>
  <si>
    <t>2654238.000 1112808.000</t>
  </si>
  <si>
    <t>https://map.geo.admin.ch/?zoom=13&amp;E=2654238&amp;N=1112808&amp;layers=ch.kantone.cadastralwebmap-farbe,ch.swisstopo.amtliches-strassenverzeichnis,ch.bfs.gebaeude_wohnungs_register,KML||https://tinyurl.com/yy7ya4g9/VS/6011_bdg_erw.kml</t>
  </si>
  <si>
    <t>2652245.000 1112547.000</t>
  </si>
  <si>
    <t>https://map.geo.admin.ch/?zoom=13&amp;E=2652245&amp;N=1112547&amp;layers=ch.kantone.cadastralwebmap-farbe,ch.swisstopo.amtliches-strassenverzeichnis,ch.bfs.gebaeude_wohnungs_register,KML||https://tinyurl.com/yy7ya4g9/VS/6011_bdg_erw.kml</t>
  </si>
  <si>
    <t>2653497.000 1114450.000</t>
  </si>
  <si>
    <t>https://map.geo.admin.ch/?zoom=13&amp;E=2653497&amp;N=1114450&amp;layers=ch.kantone.cadastralwebmap-farbe,ch.swisstopo.amtliches-strassenverzeichnis,ch.bfs.gebaeude_wohnungs_register,KML||https://tinyurl.com/yy7ya4g9/VS/6011_bdg_erw.kml</t>
  </si>
  <si>
    <t>2654044.000 1115417.000</t>
  </si>
  <si>
    <t>https://map.geo.admin.ch/?zoom=13&amp;E=2654044&amp;N=1115417&amp;layers=ch.kantone.cadastralwebmap-farbe,ch.swisstopo.amtliches-strassenverzeichnis,ch.bfs.gebaeude_wohnungs_register,KML||https://tinyurl.com/yy7ya4g9/VS/6011_bdg_erw.kml</t>
  </si>
  <si>
    <t>2654156.000 1115530.000</t>
  </si>
  <si>
    <t>https://map.geo.admin.ch/?zoom=13&amp;E=2654156&amp;N=1115530&amp;layers=ch.kantone.cadastralwebmap-farbe,ch.swisstopo.amtliches-strassenverzeichnis,ch.bfs.gebaeude_wohnungs_register,KML||https://tinyurl.com/yy7ya4g9/VS/6011_bdg_erw.kml</t>
  </si>
  <si>
    <t>2654158.000 1115826.000</t>
  </si>
  <si>
    <t>https://map.geo.admin.ch/?zoom=13&amp;E=2654158&amp;N=1115826&amp;layers=ch.kantone.cadastralwebmap-farbe,ch.swisstopo.amtliches-strassenverzeichnis,ch.bfs.gebaeude_wohnungs_register,KML||https://tinyurl.com/yy7ya4g9/VS/6011_bdg_erw.kml</t>
  </si>
  <si>
    <t>2654189.000 1116309.000</t>
  </si>
  <si>
    <t>https://map.geo.admin.ch/?zoom=13&amp;E=2654189&amp;N=1116309&amp;layers=ch.kantone.cadastralwebmap-farbe,ch.swisstopo.amtliches-strassenverzeichnis,ch.bfs.gebaeude_wohnungs_register,KML||https://tinyurl.com/yy7ya4g9/VS/6011_bdg_erw.kml</t>
  </si>
  <si>
    <t>2649323.000 1114918.000</t>
  </si>
  <si>
    <t>https://map.geo.admin.ch/?zoom=13&amp;E=2649323&amp;N=1114918&amp;layers=ch.kantone.cadastralwebmap-farbe,ch.swisstopo.amtliches-strassenverzeichnis,ch.bfs.gebaeude_wohnungs_register,KML||https://tinyurl.com/yy7ya4g9/VS/6011_bdg_erw.kml</t>
  </si>
  <si>
    <t>2586726.400 1117406.168</t>
  </si>
  <si>
    <t>https://map.geo.admin.ch/?zoom=13&amp;E=2586726.4&amp;N=1117406.168&amp;layers=ch.kantone.cadastralwebmap-farbe,ch.swisstopo.amtliches-strassenverzeichnis,ch.bfs.gebaeude_wohnungs_register,KML||https://tinyurl.com/yy7ya4g9/VS/6021_bdg_erw.kml</t>
  </si>
  <si>
    <t>2586662.400 1117409.167</t>
  </si>
  <si>
    <t>https://map.geo.admin.ch/?zoom=13&amp;E=2586662.4&amp;N=1117409.167&amp;layers=ch.kantone.cadastralwebmap-farbe,ch.swisstopo.amtliches-strassenverzeichnis,ch.bfs.gebaeude_wohnungs_register,KML||https://tinyurl.com/yy7ya4g9/VS/6021_bdg_erw.kml</t>
  </si>
  <si>
    <t>2586255.000 1117790.000</t>
  </si>
  <si>
    <t>https://map.geo.admin.ch/?zoom=13&amp;E=2586255&amp;N=1117790&amp;layers=ch.kantone.cadastralwebmap-farbe,ch.swisstopo.amtliches-strassenverzeichnis,ch.bfs.gebaeude_wohnungs_register,KML||https://tinyurl.com/yy7ya4g9/VS/6021_bdg_erw.kml</t>
  </si>
  <si>
    <t>2586242.000 1117776.000</t>
  </si>
  <si>
    <t>https://map.geo.admin.ch/?zoom=13&amp;E=2586242&amp;N=1117776&amp;layers=ch.kantone.cadastralwebmap-farbe,ch.swisstopo.amtliches-strassenverzeichnis,ch.bfs.gebaeude_wohnungs_register,KML||https://tinyurl.com/yy7ya4g9/VS/6021_bdg_erw.kml</t>
  </si>
  <si>
    <t>2585762.000 1117670.000</t>
  </si>
  <si>
    <t>https://map.geo.admin.ch/?zoom=13&amp;E=2585762&amp;N=1117670&amp;layers=ch.kantone.cadastralwebmap-farbe,ch.swisstopo.amtliches-strassenverzeichnis,ch.bfs.gebaeude_wohnungs_register,KML||https://tinyurl.com/yy7ya4g9/VS/6021_bdg_erw.kml</t>
  </si>
  <si>
    <t>2585790.000 1117040.000</t>
  </si>
  <si>
    <t>https://map.geo.admin.ch/?zoom=13&amp;E=2585790&amp;N=1117040&amp;layers=ch.kantone.cadastralwebmap-farbe,ch.swisstopo.amtliches-strassenverzeichnis,ch.bfs.gebaeude_wohnungs_register,KML||https://tinyurl.com/yy7ya4g9/VS/6021_bdg_erw.kml</t>
  </si>
  <si>
    <t>2585985.000 1117223.000</t>
  </si>
  <si>
    <t>https://map.geo.admin.ch/?zoom=13&amp;E=2585985&amp;N=1117223&amp;layers=ch.kantone.cadastralwebmap-farbe,ch.swisstopo.amtliches-strassenverzeichnis,ch.bfs.gebaeude_wohnungs_register,KML||https://tinyurl.com/yy7ya4g9/VS/6021_bdg_erw.kml</t>
  </si>
  <si>
    <t>2585912.500 1117214.000</t>
  </si>
  <si>
    <t>https://map.geo.admin.ch/?zoom=13&amp;E=2585912.5&amp;N=1117214&amp;layers=ch.kantone.cadastralwebmap-farbe,ch.swisstopo.amtliches-strassenverzeichnis,ch.bfs.gebaeude_wohnungs_register,KML||https://tinyurl.com/yy7ya4g9/VS/6021_bdg_erw.kml</t>
  </si>
  <si>
    <t>2586195.750 1117378.750</t>
  </si>
  <si>
    <t>https://map.geo.admin.ch/?zoom=13&amp;E=2586195.75&amp;N=1117378.75&amp;layers=ch.kantone.cadastralwebmap-farbe,ch.swisstopo.amtliches-strassenverzeichnis,ch.bfs.gebaeude_wohnungs_register,KML||https://tinyurl.com/yy7ya4g9/VS/6021_bdg_erw.kml</t>
  </si>
  <si>
    <t>2586441.750 1117738.250</t>
  </si>
  <si>
    <t>https://map.geo.admin.ch/?zoom=13&amp;E=2586441.75&amp;N=1117738.25&amp;layers=ch.kantone.cadastralwebmap-farbe,ch.swisstopo.amtliches-strassenverzeichnis,ch.bfs.gebaeude_wohnungs_register,KML||https://tinyurl.com/yy7ya4g9/VS/6021_bdg_erw.kml</t>
  </si>
  <si>
    <t>2585837.000 1116963.750</t>
  </si>
  <si>
    <t>https://map.geo.admin.ch/?zoom=13&amp;E=2585837&amp;N=1116963.75&amp;layers=ch.kantone.cadastralwebmap-farbe,ch.swisstopo.amtliches-strassenverzeichnis,ch.bfs.gebaeude_wohnungs_register,KML||https://tinyurl.com/yy7ya4g9/VS/6021_bdg_erw.kml</t>
  </si>
  <si>
    <t>2585842.500 1116946.000</t>
  </si>
  <si>
    <t>https://map.geo.admin.ch/?zoom=13&amp;E=2585842.5&amp;N=1116946&amp;layers=ch.kantone.cadastralwebmap-farbe,ch.swisstopo.amtliches-strassenverzeichnis,ch.bfs.gebaeude_wohnungs_register,KML||https://tinyurl.com/yy7ya4g9/VS/6021_bdg_erw.kml</t>
  </si>
  <si>
    <t>2585850.750 1116929.000</t>
  </si>
  <si>
    <t>https://map.geo.admin.ch/?zoom=13&amp;E=2585850.75&amp;N=1116929&amp;layers=ch.kantone.cadastralwebmap-farbe,ch.swisstopo.amtliches-strassenverzeichnis,ch.bfs.gebaeude_wohnungs_register,KML||https://tinyurl.com/yy7ya4g9/VS/6021_bdg_erw.kml</t>
  </si>
  <si>
    <t>2586652.750 1116751.500</t>
  </si>
  <si>
    <t>https://map.geo.admin.ch/?zoom=13&amp;E=2586652.75&amp;N=1116751.5&amp;layers=ch.kantone.cadastralwebmap-farbe,ch.swisstopo.amtliches-strassenverzeichnis,ch.bfs.gebaeude_wohnungs_register,KML||https://tinyurl.com/yy7ya4g9/VS/6021_bdg_erw.kml</t>
  </si>
  <si>
    <t>2586764.750 1116739.750</t>
  </si>
  <si>
    <t>https://map.geo.admin.ch/?zoom=13&amp;E=2586764.75&amp;N=1116739.75&amp;layers=ch.kantone.cadastralwebmap-farbe,ch.swisstopo.amtliches-strassenverzeichnis,ch.bfs.gebaeude_wohnungs_register,KML||https://tinyurl.com/yy7ya4g9/VS/6021_bdg_erw.kml</t>
  </si>
  <si>
    <t>2586754.000 1116757.750</t>
  </si>
  <si>
    <t>https://map.geo.admin.ch/?zoom=13&amp;E=2586754&amp;N=1116757.75&amp;layers=ch.kantone.cadastralwebmap-farbe,ch.swisstopo.amtliches-strassenverzeichnis,ch.bfs.gebaeude_wohnungs_register,KML||https://tinyurl.com/yy7ya4g9/VS/6021_bdg_erw.kml</t>
  </si>
  <si>
    <t>2586566.000 1117494.500</t>
  </si>
  <si>
    <t>https://map.geo.admin.ch/?zoom=13&amp;E=2586566&amp;N=1117494.5&amp;layers=ch.kantone.cadastralwebmap-farbe,ch.swisstopo.amtliches-strassenverzeichnis,ch.bfs.gebaeude_wohnungs_register,KML||https://tinyurl.com/yy7ya4g9/VS/6021_bdg_erw.kml</t>
  </si>
  <si>
    <t>2586555.250 1117498.000</t>
  </si>
  <si>
    <t>https://map.geo.admin.ch/?zoom=13&amp;E=2586555.25&amp;N=1117498&amp;layers=ch.kantone.cadastralwebmap-farbe,ch.swisstopo.amtliches-strassenverzeichnis,ch.bfs.gebaeude_wohnungs_register,KML||https://tinyurl.com/yy7ya4g9/VS/6021_bdg_erw.kml</t>
  </si>
  <si>
    <t>2585869.000 1116935.750</t>
  </si>
  <si>
    <t>https://map.geo.admin.ch/?zoom=13&amp;E=2585869&amp;N=1116935.75&amp;layers=ch.kantone.cadastralwebmap-farbe,ch.swisstopo.amtliches-strassenverzeichnis,ch.bfs.gebaeude_wohnungs_register,KML||https://tinyurl.com/yy7ya4g9/VS/6021_bdg_erw.kml</t>
  </si>
  <si>
    <t>2585819.750 1116964.000</t>
  </si>
  <si>
    <t>https://map.geo.admin.ch/?zoom=13&amp;E=2585819.75&amp;N=1116964&amp;layers=ch.kantone.cadastralwebmap-farbe,ch.swisstopo.amtliches-strassenverzeichnis,ch.bfs.gebaeude_wohnungs_register,KML||https://tinyurl.com/yy7ya4g9/VS/6021_bdg_erw.kml</t>
  </si>
  <si>
    <t>2586719.000 1116617.000</t>
  </si>
  <si>
    <t>https://map.geo.admin.ch/?zoom=13&amp;E=2586719&amp;N=1116617&amp;layers=ch.kantone.cadastralwebmap-farbe,ch.swisstopo.amtliches-strassenverzeichnis,ch.bfs.gebaeude_wohnungs_register,KML||https://tinyurl.com/yy7ya4g9/VS/6021_bdg_erw.kml</t>
  </si>
  <si>
    <t>2585852.500 1116989.750</t>
  </si>
  <si>
    <t>https://map.geo.admin.ch/?zoom=13&amp;E=2585852.5&amp;N=1116989.75&amp;layers=ch.kantone.cadastralwebmap-farbe,ch.swisstopo.amtliches-strassenverzeichnis,ch.bfs.gebaeude_wohnungs_register,KML||https://tinyurl.com/yy7ya4g9/VS/6021_bdg_erw.kml</t>
  </si>
  <si>
    <t>2585881.750 1116972.250</t>
  </si>
  <si>
    <t>https://map.geo.admin.ch/?zoom=13&amp;E=2585881.75&amp;N=1116972.25&amp;layers=ch.kantone.cadastralwebmap-farbe,ch.swisstopo.amtliches-strassenverzeichnis,ch.bfs.gebaeude_wohnungs_register,KML||https://tinyurl.com/yy7ya4g9/VS/6021_bdg_erw.kml</t>
  </si>
  <si>
    <t>2586493.750 1117708.250</t>
  </si>
  <si>
    <t>https://map.geo.admin.ch/?zoom=13&amp;E=2586493.75&amp;N=1117708.25&amp;layers=ch.kantone.cadastralwebmap-farbe,ch.swisstopo.amtliches-strassenverzeichnis,ch.bfs.gebaeude_wohnungs_register,KML||https://tinyurl.com/yy7ya4g9/VS/6021_bdg_erw.kml</t>
  </si>
  <si>
    <t>2586408.750 1117361.000</t>
  </si>
  <si>
    <t>https://map.geo.admin.ch/?zoom=13&amp;E=2586408.75&amp;N=1117361&amp;layers=ch.kantone.cadastralwebmap-farbe,ch.swisstopo.amtliches-strassenverzeichnis,ch.bfs.gebaeude_wohnungs_register,KML||https://tinyurl.com/yy7ya4g9/VS/6021_bdg_erw.kml</t>
  </si>
  <si>
    <t>2586589.250 1117802.750</t>
  </si>
  <si>
    <t>https://map.geo.admin.ch/?zoom=13&amp;E=2586589.25&amp;N=1117802.75&amp;layers=ch.kantone.cadastralwebmap-farbe,ch.swisstopo.amtliches-strassenverzeichnis,ch.bfs.gebaeude_wohnungs_register,KML||https://tinyurl.com/yy7ya4g9/VS/6021_bdg_erw.kml</t>
  </si>
  <si>
    <t>2585893.250 1116952.750</t>
  </si>
  <si>
    <t>https://map.geo.admin.ch/?zoom=13&amp;E=2585893.25&amp;N=1116952.75&amp;layers=ch.kantone.cadastralwebmap-farbe,ch.swisstopo.amtliches-strassenverzeichnis,ch.bfs.gebaeude_wohnungs_register,KML||https://tinyurl.com/yy7ya4g9/VS/6021_bdg_erw.kml</t>
  </si>
  <si>
    <t>2585865.750 1117102.000</t>
  </si>
  <si>
    <t>https://map.geo.admin.ch/?zoom=13&amp;E=2585865.75&amp;N=1117102&amp;layers=ch.kantone.cadastralwebmap-farbe,ch.swisstopo.amtliches-strassenverzeichnis,ch.bfs.gebaeude_wohnungs_register,KML||https://tinyurl.com/yy7ya4g9/VS/6021_bdg_erw.kml</t>
  </si>
  <si>
    <t>2585874.250 1117073.250</t>
  </si>
  <si>
    <t>https://map.geo.admin.ch/?zoom=13&amp;E=2585874.25&amp;N=1117073.25&amp;layers=ch.kantone.cadastralwebmap-farbe,ch.swisstopo.amtliches-strassenverzeichnis,ch.bfs.gebaeude_wohnungs_register,KML||https://tinyurl.com/yy7ya4g9/VS/6021_bdg_erw.kml</t>
  </si>
  <si>
    <t>2585762.268 1117661.291</t>
  </si>
  <si>
    <t>https://map.geo.admin.ch/?zoom=13&amp;E=2585762.268&amp;N=1117661.291&amp;layers=ch.kantone.cadastralwebmap-farbe,ch.swisstopo.amtliches-strassenverzeichnis,ch.bfs.gebaeude_wohnungs_register,KML||https://tinyurl.com/yy7ya4g9/VS/6021_bdg_erw.kml</t>
  </si>
  <si>
    <t>2586282.556 1117704.836</t>
  </si>
  <si>
    <t>https://map.geo.admin.ch/?zoom=13&amp;E=2586282.556&amp;N=1117704.836&amp;layers=ch.kantone.cadastralwebmap-farbe,ch.swisstopo.amtliches-strassenverzeichnis,ch.bfs.gebaeude_wohnungs_register,KML||https://tinyurl.com/yy7ya4g9/VS/6021_bdg_erw.kml</t>
  </si>
  <si>
    <t>2587393.899 1117115.316</t>
  </si>
  <si>
    <t>https://map.geo.admin.ch/?zoom=13&amp;E=2587393.899&amp;N=1117115.316&amp;layers=ch.kantone.cadastralwebmap-farbe,ch.swisstopo.amtliches-strassenverzeichnis,ch.bfs.gebaeude_wohnungs_register,KML||https://tinyurl.com/yy7ya4g9/VS/6021_bdg_erw.kml</t>
  </si>
  <si>
    <t>2587441.492 1117085.984</t>
  </si>
  <si>
    <t>https://map.geo.admin.ch/?zoom=13&amp;E=2587441.492&amp;N=1117085.984&amp;layers=ch.kantone.cadastralwebmap-farbe,ch.swisstopo.amtliches-strassenverzeichnis,ch.bfs.gebaeude_wohnungs_register,KML||https://tinyurl.com/yy7ya4g9/VS/6021_bdg_erw.kml</t>
  </si>
  <si>
    <t>2580823.384 1116876.191</t>
  </si>
  <si>
    <t>https://map.geo.admin.ch/?zoom=13&amp;E=2580823.384&amp;N=1116876.191&amp;layers=ch.kantone.cadastralwebmap-farbe,ch.swisstopo.amtliches-strassenverzeichnis,ch.bfs.gebaeude_wohnungs_register,KML||https://tinyurl.com/yy7ya4g9/VS/6022_bdg_erw.kml</t>
  </si>
  <si>
    <t>2581515.000 1117981.000</t>
  </si>
  <si>
    <t>https://map.geo.admin.ch/?zoom=13&amp;E=2581515&amp;N=1117981&amp;layers=ch.kantone.cadastralwebmap-farbe,ch.swisstopo.amtliches-strassenverzeichnis,ch.bfs.gebaeude_wohnungs_register,KML||https://tinyurl.com/yy7ya4g9/VS/6022_bdg_erw.kml</t>
  </si>
  <si>
    <t>2585031.000 1115748.000</t>
  </si>
  <si>
    <t>https://map.geo.admin.ch/?zoom=13&amp;E=2585031&amp;N=1115748&amp;layers=ch.kantone.cadastralwebmap-farbe,ch.swisstopo.amtliches-strassenverzeichnis,ch.bfs.gebaeude_wohnungs_register,KML||https://tinyurl.com/yy7ya4g9/VS/6022_bdg_erw.kml</t>
  </si>
  <si>
    <t>2584465.000 1115327.000</t>
  </si>
  <si>
    <t>https://map.geo.admin.ch/?zoom=13&amp;E=2584465&amp;N=1115327&amp;layers=ch.kantone.cadastralwebmap-farbe,ch.swisstopo.amtliches-strassenverzeichnis,ch.bfs.gebaeude_wohnungs_register,KML||https://tinyurl.com/yy7ya4g9/VS/6022_bdg_erw.kml</t>
  </si>
  <si>
    <t>2584436.000 1115300.000</t>
  </si>
  <si>
    <t>https://map.geo.admin.ch/?zoom=13&amp;E=2584436&amp;N=1115300&amp;layers=ch.kantone.cadastralwebmap-farbe,ch.swisstopo.amtliches-strassenverzeichnis,ch.bfs.gebaeude_wohnungs_register,KML||https://tinyurl.com/yy7ya4g9/VS/6022_bdg_erw.kml</t>
  </si>
  <si>
    <t>2584403.000 1115291.000</t>
  </si>
  <si>
    <t>https://map.geo.admin.ch/?zoom=13&amp;E=2584403&amp;N=1115291&amp;layers=ch.kantone.cadastralwebmap-farbe,ch.swisstopo.amtliches-strassenverzeichnis,ch.bfs.gebaeude_wohnungs_register,KML||https://tinyurl.com/yy7ya4g9/VS/6022_bdg_erw.kml</t>
  </si>
  <si>
    <t>2580582.000 1117178.000</t>
  </si>
  <si>
    <t>https://map.geo.admin.ch/?zoom=13&amp;E=2580582&amp;N=1117178&amp;layers=ch.kantone.cadastralwebmap-farbe,ch.swisstopo.amtliches-strassenverzeichnis,ch.bfs.gebaeude_wohnungs_register,KML||https://tinyurl.com/yy7ya4g9/VS/6022_bdg_erw.kml</t>
  </si>
  <si>
    <t>2583408.000 1116977.000</t>
  </si>
  <si>
    <t>https://map.geo.admin.ch/?zoom=13&amp;E=2583408&amp;N=1116977&amp;layers=ch.kantone.cadastralwebmap-farbe,ch.swisstopo.amtliches-strassenverzeichnis,ch.bfs.gebaeude_wohnungs_register,KML||https://tinyurl.com/yy7ya4g9/VS/6022_bdg_erw.kml</t>
  </si>
  <si>
    <t>2580412.000 1117252.000</t>
  </si>
  <si>
    <t>https://map.geo.admin.ch/?zoom=13&amp;E=2580412&amp;N=1117252&amp;layers=ch.kantone.cadastralwebmap-farbe,ch.swisstopo.amtliches-strassenverzeichnis,ch.bfs.gebaeude_wohnungs_register,KML||https://tinyurl.com/yy7ya4g9/VS/6022_bdg_erw.kml</t>
  </si>
  <si>
    <t>2581015.000 1117083.000</t>
  </si>
  <si>
    <t>https://map.geo.admin.ch/?zoom=13&amp;E=2581015&amp;N=1117083&amp;layers=ch.kantone.cadastralwebmap-farbe,ch.swisstopo.amtliches-strassenverzeichnis,ch.bfs.gebaeude_wohnungs_register,KML||https://tinyurl.com/yy7ya4g9/VS/6022_bdg_erw.kml</t>
  </si>
  <si>
    <t>2583203.000 1116898.000</t>
  </si>
  <si>
    <t>https://map.geo.admin.ch/?zoom=13&amp;E=2583203&amp;N=1116898&amp;layers=ch.kantone.cadastralwebmap-farbe,ch.swisstopo.amtliches-strassenverzeichnis,ch.bfs.gebaeude_wohnungs_register,KML||https://tinyurl.com/yy7ya4g9/VS/6022_bdg_erw.kml</t>
  </si>
  <si>
    <t>2583145.000 1116975.000</t>
  </si>
  <si>
    <t>https://map.geo.admin.ch/?zoom=13&amp;E=2583145&amp;N=1116975&amp;layers=ch.kantone.cadastralwebmap-farbe,ch.swisstopo.amtliches-strassenverzeichnis,ch.bfs.gebaeude_wohnungs_register,KML||https://tinyurl.com/yy7ya4g9/VS/6022_bdg_erw.kml</t>
  </si>
  <si>
    <t>2583160.000 1116959.000</t>
  </si>
  <si>
    <t>https://map.geo.admin.ch/?zoom=13&amp;E=2583160&amp;N=1116959&amp;layers=ch.kantone.cadastralwebmap-farbe,ch.swisstopo.amtliches-strassenverzeichnis,ch.bfs.gebaeude_wohnungs_register,KML||https://tinyurl.com/yy7ya4g9/VS/6022_bdg_erw.kml</t>
  </si>
  <si>
    <t>2583210.000 1117178.500</t>
  </si>
  <si>
    <t>https://map.geo.admin.ch/?zoom=13&amp;E=2583210&amp;N=1117178.5&amp;layers=ch.kantone.cadastralwebmap-farbe,ch.swisstopo.amtliches-strassenverzeichnis,ch.bfs.gebaeude_wohnungs_register,KML||https://tinyurl.com/yy7ya4g9/VS/6022_bdg_erw.kml</t>
  </si>
  <si>
    <t>2584539.000 1115650.000</t>
  </si>
  <si>
    <t>https://map.geo.admin.ch/?zoom=13&amp;E=2584539&amp;N=1115650&amp;layers=ch.kantone.cadastralwebmap-farbe,ch.swisstopo.amtliches-strassenverzeichnis,ch.bfs.gebaeude_wohnungs_register,KML||https://tinyurl.com/yy7ya4g9/VS/6022_bdg_erw.kml</t>
  </si>
  <si>
    <t>2583421.750 1117645.000</t>
  </si>
  <si>
    <t>https://map.geo.admin.ch/?zoom=13&amp;E=2583421.75&amp;N=1117645&amp;layers=ch.kantone.cadastralwebmap-farbe,ch.swisstopo.amtliches-strassenverzeichnis,ch.bfs.gebaeude_wohnungs_register,KML||https://tinyurl.com/yy7ya4g9/VS/6022_bdg_erw.kml</t>
  </si>
  <si>
    <t>2583496.250 1117096.875</t>
  </si>
  <si>
    <t>https://map.geo.admin.ch/?zoom=13&amp;E=2583496.25&amp;N=1117096.875&amp;layers=ch.kantone.cadastralwebmap-farbe,ch.swisstopo.amtliches-strassenverzeichnis,ch.bfs.gebaeude_wohnungs_register,KML||https://tinyurl.com/yy7ya4g9/VS/6022_bdg_erw.kml</t>
  </si>
  <si>
    <t>2582119.750 1117544.625</t>
  </si>
  <si>
    <t>https://map.geo.admin.ch/?zoom=13&amp;E=2582119.75&amp;N=1117544.625&amp;layers=ch.kantone.cadastralwebmap-farbe,ch.swisstopo.amtliches-strassenverzeichnis,ch.bfs.gebaeude_wohnungs_register,KML||https://tinyurl.com/yy7ya4g9/VS/6022_bdg_erw.kml</t>
  </si>
  <si>
    <t>2584541.750 1115585.625</t>
  </si>
  <si>
    <t>https://map.geo.admin.ch/?zoom=13&amp;E=2584541.75&amp;N=1115585.625&amp;layers=ch.kantone.cadastralwebmap-farbe,ch.swisstopo.amtliches-strassenverzeichnis,ch.bfs.gebaeude_wohnungs_register,KML||https://tinyurl.com/yy7ya4g9/VS/6022_bdg_erw.kml</t>
  </si>
  <si>
    <t>2580588.000 1116958.000</t>
  </si>
  <si>
    <t>https://map.geo.admin.ch/?zoom=13&amp;E=2580588&amp;N=1116958&amp;layers=ch.kantone.cadastralwebmap-farbe,ch.swisstopo.amtliches-strassenverzeichnis,ch.bfs.gebaeude_wohnungs_register,KML||https://tinyurl.com/yy7ya4g9/VS/6022_bdg_erw.kml</t>
  </si>
  <si>
    <t>2580431.000 1117256.000</t>
  </si>
  <si>
    <t>https://map.geo.admin.ch/?zoom=13&amp;E=2580431&amp;N=1117256&amp;layers=ch.kantone.cadastralwebmap-farbe,ch.swisstopo.amtliches-strassenverzeichnis,ch.bfs.gebaeude_wohnungs_register,KML||https://tinyurl.com/yy7ya4g9/VS/6022_bdg_erw.kml</t>
  </si>
  <si>
    <t>2580433.000 1117226.000</t>
  </si>
  <si>
    <t>https://map.geo.admin.ch/?zoom=13&amp;E=2580433&amp;N=1117226&amp;layers=ch.kantone.cadastralwebmap-farbe,ch.swisstopo.amtliches-strassenverzeichnis,ch.bfs.gebaeude_wohnungs_register,KML||https://tinyurl.com/yy7ya4g9/VS/6022_bdg_erw.kml</t>
  </si>
  <si>
    <t>2580401.000 1117226.000</t>
  </si>
  <si>
    <t>https://map.geo.admin.ch/?zoom=13&amp;E=2580401&amp;N=1117226&amp;layers=ch.kantone.cadastralwebmap-farbe,ch.swisstopo.amtliches-strassenverzeichnis,ch.bfs.gebaeude_wohnungs_register,KML||https://tinyurl.com/yy7ya4g9/VS/6022_bdg_erw.kml</t>
  </si>
  <si>
    <t>2583401.250 1117931.875</t>
  </si>
  <si>
    <t>https://map.geo.admin.ch/?zoom=13&amp;E=2583401.25&amp;N=1117931.875&amp;layers=ch.kantone.cadastralwebmap-farbe,ch.swisstopo.amtliches-strassenverzeichnis,ch.bfs.gebaeude_wohnungs_register,KML||https://tinyurl.com/yy7ya4g9/VS/6022_bdg_erw.kml</t>
  </si>
  <si>
    <t>2584236.750 1115750.125</t>
  </si>
  <si>
    <t>https://map.geo.admin.ch/?zoom=13&amp;E=2584236.75&amp;N=1115750.125&amp;layers=ch.kantone.cadastralwebmap-farbe,ch.swisstopo.amtliches-strassenverzeichnis,ch.bfs.gebaeude_wohnungs_register,KML||https://tinyurl.com/yy7ya4g9/VS/6022_bdg_erw.kml</t>
  </si>
  <si>
    <t>2583603.000 1116301.125</t>
  </si>
  <si>
    <t>https://map.geo.admin.ch/?zoom=13&amp;E=2583603&amp;N=1116301.125&amp;layers=ch.kantone.cadastralwebmap-farbe,ch.swisstopo.amtliches-strassenverzeichnis,ch.bfs.gebaeude_wohnungs_register,KML||https://tinyurl.com/yy7ya4g9/VS/6022_bdg_erw.kml</t>
  </si>
  <si>
    <t>2583133.750 1117389.875</t>
  </si>
  <si>
    <t>https://map.geo.admin.ch/?zoom=13&amp;E=2583133.75&amp;N=1117389.875&amp;layers=ch.kantone.cadastralwebmap-farbe,ch.swisstopo.amtliches-strassenverzeichnis,ch.bfs.gebaeude_wohnungs_register,KML||https://tinyurl.com/yy7ya4g9/VS/6022_bdg_erw.kml</t>
  </si>
  <si>
    <t>2583364.750 1116436.375</t>
  </si>
  <si>
    <t>https://map.geo.admin.ch/?zoom=13&amp;E=2583364.75&amp;N=1116436.375&amp;layers=ch.kantone.cadastralwebmap-farbe,ch.swisstopo.amtliches-strassenverzeichnis,ch.bfs.gebaeude_wohnungs_register,KML||https://tinyurl.com/yy7ya4g9/VS/6022_bdg_erw.kml</t>
  </si>
  <si>
    <t>2583314.250 1117751.125</t>
  </si>
  <si>
    <t>https://map.geo.admin.ch/?zoom=13&amp;E=2583314.25&amp;N=1117751.125&amp;layers=ch.kantone.cadastralwebmap-farbe,ch.swisstopo.amtliches-strassenverzeichnis,ch.bfs.gebaeude_wohnungs_register,KML||https://tinyurl.com/yy7ya4g9/VS/6022_bdg_erw.kml</t>
  </si>
  <si>
    <t>2583532.750 1116298.875</t>
  </si>
  <si>
    <t>https://map.geo.admin.ch/?zoom=13&amp;E=2583532.75&amp;N=1116298.875&amp;layers=ch.kantone.cadastralwebmap-farbe,ch.swisstopo.amtliches-strassenverzeichnis,ch.bfs.gebaeude_wohnungs_register,KML||https://tinyurl.com/yy7ya4g9/VS/6022_bdg_erw.kml</t>
  </si>
  <si>
    <t>2583117.000 1118168.000</t>
  </si>
  <si>
    <t>https://map.geo.admin.ch/?zoom=13&amp;E=2583117&amp;N=1118168&amp;layers=ch.kantone.cadastralwebmap-farbe,ch.swisstopo.amtliches-strassenverzeichnis,ch.bfs.gebaeude_wohnungs_register,KML||https://tinyurl.com/yy7ya4g9/VS/6022_bdg_erw.kml</t>
  </si>
  <si>
    <t>2581471.000 1117973.000</t>
  </si>
  <si>
    <t>https://map.geo.admin.ch/?zoom=13&amp;E=2581471&amp;N=1117973&amp;layers=ch.kantone.cadastralwebmap-farbe,ch.swisstopo.amtliches-strassenverzeichnis,ch.bfs.gebaeude_wohnungs_register,KML||https://tinyurl.com/yy7ya4g9/VS/6022_bdg_erw.kml</t>
  </si>
  <si>
    <t>2584560.000 1115566.000</t>
  </si>
  <si>
    <t>https://map.geo.admin.ch/?zoom=13&amp;E=2584560&amp;N=1115566&amp;layers=ch.kantone.cadastralwebmap-farbe,ch.swisstopo.amtliches-strassenverzeichnis,ch.bfs.gebaeude_wohnungs_register,KML||https://tinyurl.com/yy7ya4g9/VS/6022_bdg_erw.kml</t>
  </si>
  <si>
    <t>2589866.000 1122662.000</t>
  </si>
  <si>
    <t>https://map.geo.admin.ch/?zoom=13&amp;E=2589866&amp;N=1122662&amp;layers=ch.kantone.cadastralwebmap-farbe,ch.swisstopo.amtliches-strassenverzeichnis,ch.bfs.gebaeude_wohnungs_register,KML||https://tinyurl.com/yy7ya4g9/VS/6023_bdg_erw.kml</t>
  </si>
  <si>
    <t>2587849.461 1121210.184</t>
  </si>
  <si>
    <t>https://map.geo.admin.ch/?zoom=13&amp;E=2587849.461&amp;N=1121210.184&amp;layers=ch.kantone.cadastralwebmap-farbe,ch.swisstopo.amtliches-strassenverzeichnis,ch.bfs.gebaeude_wohnungs_register,KML||https://tinyurl.com/yy7ya4g9/VS/6023_bdg_erw.kml</t>
  </si>
  <si>
    <t>2588864.433 1120985.135</t>
  </si>
  <si>
    <t>https://map.geo.admin.ch/?zoom=13&amp;E=2588864.433&amp;N=1120985.135&amp;layers=ch.kantone.cadastralwebmap-farbe,ch.swisstopo.amtliches-strassenverzeichnis,ch.bfs.gebaeude_wohnungs_register,KML||https://tinyurl.com/yy7ya4g9/VS/6023_bdg_erw.kml</t>
  </si>
  <si>
    <t>2589207.000 1119338.000</t>
  </si>
  <si>
    <t>https://map.geo.admin.ch/?zoom=13&amp;E=2589207&amp;N=1119338&amp;layers=ch.kantone.cadastralwebmap-farbe,ch.swisstopo.amtliches-strassenverzeichnis,ch.bfs.gebaeude_wohnungs_register,KML||https://tinyurl.com/yy7ya4g9/VS/6023_bdg_erw.kml</t>
  </si>
  <si>
    <t>2589608.000 1122399.000</t>
  </si>
  <si>
    <t>https://map.geo.admin.ch/?zoom=13&amp;E=2589608&amp;N=1122399&amp;layers=ch.kantone.cadastralwebmap-farbe,ch.swisstopo.amtliches-strassenverzeichnis,ch.bfs.gebaeude_wohnungs_register,KML||https://tinyurl.com/yy7ya4g9/VS/6023_bdg_erw.kml</t>
  </si>
  <si>
    <t>2589140.000 1118870.000</t>
  </si>
  <si>
    <t>https://map.geo.admin.ch/?zoom=13&amp;E=2589140&amp;N=1118870&amp;layers=ch.kantone.cadastralwebmap-farbe,ch.swisstopo.amtliches-strassenverzeichnis,ch.bfs.gebaeude_wohnungs_register,KML||https://tinyurl.com/yy7ya4g9/VS/6023_bdg_erw.kml</t>
  </si>
  <si>
    <t>2590055.000 1120805.000</t>
  </si>
  <si>
    <t>https://map.geo.admin.ch/?zoom=13&amp;E=2590055&amp;N=1120805&amp;layers=ch.kantone.cadastralwebmap-farbe,ch.swisstopo.amtliches-strassenverzeichnis,ch.bfs.gebaeude_wohnungs_register,KML||https://tinyurl.com/yy7ya4g9/VS/6023_bdg_erw.kml</t>
  </si>
  <si>
    <t>2589864.000 1119616.000</t>
  </si>
  <si>
    <t>https://map.geo.admin.ch/?zoom=13&amp;E=2589864&amp;N=1119616&amp;layers=ch.kantone.cadastralwebmap-farbe,ch.swisstopo.amtliches-strassenverzeichnis,ch.bfs.gebaeude_wohnungs_register,KML||https://tinyurl.com/yy7ya4g9/VS/6023_bdg_erw.kml</t>
  </si>
  <si>
    <t>2587487.000 1120792.000</t>
  </si>
  <si>
    <t>https://map.geo.admin.ch/?zoom=13&amp;E=2587487&amp;N=1120792&amp;layers=ch.kantone.cadastralwebmap-farbe,ch.swisstopo.amtliches-strassenverzeichnis,ch.bfs.gebaeude_wohnungs_register,KML||https://tinyurl.com/yy7ya4g9/VS/6023_bdg_erw.kml</t>
  </si>
  <si>
    <t>2589343.000 1119543.000</t>
  </si>
  <si>
    <t>https://map.geo.admin.ch/?zoom=13&amp;E=2589343&amp;N=1119543&amp;layers=ch.kantone.cadastralwebmap-farbe,ch.swisstopo.amtliches-strassenverzeichnis,ch.bfs.gebaeude_wohnungs_register,KML||https://tinyurl.com/yy7ya4g9/VS/6023_bdg_erw.kml</t>
  </si>
  <si>
    <t>2589752.000 1119570.000</t>
  </si>
  <si>
    <t>https://map.geo.admin.ch/?zoom=13&amp;E=2589752&amp;N=1119570&amp;layers=ch.kantone.cadastralwebmap-farbe,ch.swisstopo.amtliches-strassenverzeichnis,ch.bfs.gebaeude_wohnungs_register,KML||https://tinyurl.com/yy7ya4g9/VS/6023_bdg_erw.kml</t>
  </si>
  <si>
    <t>2589828.000 1119876.000</t>
  </si>
  <si>
    <t>https://map.geo.admin.ch/?zoom=13&amp;E=2589828&amp;N=1119876&amp;layers=ch.kantone.cadastralwebmap-farbe,ch.swisstopo.amtliches-strassenverzeichnis,ch.bfs.gebaeude_wohnungs_register,KML||https://tinyurl.com/yy7ya4g9/VS/6023_bdg_erw.kml</t>
  </si>
  <si>
    <t>2589809.000 1119522.000</t>
  </si>
  <si>
    <t>https://map.geo.admin.ch/?zoom=13&amp;E=2589809&amp;N=1119522&amp;layers=ch.kantone.cadastralwebmap-farbe,ch.swisstopo.amtliches-strassenverzeichnis,ch.bfs.gebaeude_wohnungs_register,KML||https://tinyurl.com/yy7ya4g9/VS/6023_bdg_erw.kml</t>
  </si>
  <si>
    <t>2590227.000 1123397.000</t>
  </si>
  <si>
    <t>https://map.geo.admin.ch/?zoom=13&amp;E=2590227&amp;N=1123397&amp;layers=ch.kantone.cadastralwebmap-farbe,ch.swisstopo.amtliches-strassenverzeichnis,ch.bfs.gebaeude_wohnungs_register,KML||https://tinyurl.com/yy7ya4g9/VS/6023_bdg_erw.kml</t>
  </si>
  <si>
    <t>2588571.000 1121174.000</t>
  </si>
  <si>
    <t>https://map.geo.admin.ch/?zoom=13&amp;E=2588571&amp;N=1121174&amp;layers=ch.kantone.cadastralwebmap-farbe,ch.swisstopo.amtliches-strassenverzeichnis,ch.bfs.gebaeude_wohnungs_register,KML||https://tinyurl.com/yy7ya4g9/VS/6023_bdg_erw.kml</t>
  </si>
  <si>
    <t>2589949.000 1122831.000</t>
  </si>
  <si>
    <t>https://map.geo.admin.ch/?zoom=13&amp;E=2589949&amp;N=1122831&amp;layers=ch.kantone.cadastralwebmap-farbe,ch.swisstopo.amtliches-strassenverzeichnis,ch.bfs.gebaeude_wohnungs_register,KML||https://tinyurl.com/yy7ya4g9/VS/6023_bdg_erw.kml</t>
  </si>
  <si>
    <t>2589951.000 1121168.000</t>
  </si>
  <si>
    <t>https://map.geo.admin.ch/?zoom=13&amp;E=2589951&amp;N=1121168&amp;layers=ch.kantone.cadastralwebmap-farbe,ch.swisstopo.amtliches-strassenverzeichnis,ch.bfs.gebaeude_wohnungs_register,KML||https://tinyurl.com/yy7ya4g9/VS/6023_bdg_erw.kml</t>
  </si>
  <si>
    <t>2589385.000 1118115.000</t>
  </si>
  <si>
    <t>https://map.geo.admin.ch/?zoom=13&amp;E=2589385&amp;N=1118115&amp;layers=ch.kantone.cadastralwebmap-farbe,ch.swisstopo.amtliches-strassenverzeichnis,ch.bfs.gebaeude_wohnungs_register,KML||https://tinyurl.com/yy7ya4g9/VS/6023_bdg_erw.kml</t>
  </si>
  <si>
    <t>2589229.000 1118099.000</t>
  </si>
  <si>
    <t>https://map.geo.admin.ch/?zoom=13&amp;E=2589229&amp;N=1118099&amp;layers=ch.kantone.cadastralwebmap-farbe,ch.swisstopo.amtliches-strassenverzeichnis,ch.bfs.gebaeude_wohnungs_register,KML||https://tinyurl.com/yy7ya4g9/VS/6023_bdg_erw.kml</t>
  </si>
  <si>
    <t>2589375.000 1118150.000</t>
  </si>
  <si>
    <t>https://map.geo.admin.ch/?zoom=13&amp;E=2589375&amp;N=1118150&amp;layers=ch.kantone.cadastralwebmap-farbe,ch.swisstopo.amtliches-strassenverzeichnis,ch.bfs.gebaeude_wohnungs_register,KML||https://tinyurl.com/yy7ya4g9/VS/6023_bdg_erw.kml</t>
  </si>
  <si>
    <t>2589210.000 1119335.000</t>
  </si>
  <si>
    <t>https://map.geo.admin.ch/?zoom=13&amp;E=2589210&amp;N=1119335&amp;layers=ch.kantone.cadastralwebmap-farbe,ch.swisstopo.amtliches-strassenverzeichnis,ch.bfs.gebaeude_wohnungs_register,KML||https://tinyurl.com/yy7ya4g9/VS/6023_bdg_erw.kml</t>
  </si>
  <si>
    <t>2587182.000 1120711.000</t>
  </si>
  <si>
    <t>https://map.geo.admin.ch/?zoom=13&amp;E=2587182&amp;N=1120711&amp;layers=ch.kantone.cadastralwebmap-farbe,ch.swisstopo.amtliches-strassenverzeichnis,ch.bfs.gebaeude_wohnungs_register,KML||https://tinyurl.com/yy7ya4g9/VS/6023_bdg_erw.kml</t>
  </si>
  <si>
    <t>2589340.000 1118115.000</t>
  </si>
  <si>
    <t>https://map.geo.admin.ch/?zoom=13&amp;E=2589340&amp;N=1118115&amp;layers=ch.kantone.cadastralwebmap-farbe,ch.swisstopo.amtliches-strassenverzeichnis,ch.bfs.gebaeude_wohnungs_register,KML||https://tinyurl.com/yy7ya4g9/VS/6023_bdg_erw.kml</t>
  </si>
  <si>
    <t>2589288.000 1119500.000</t>
  </si>
  <si>
    <t>https://map.geo.admin.ch/?zoom=13&amp;E=2589288&amp;N=1119500&amp;layers=ch.kantone.cadastralwebmap-farbe,ch.swisstopo.amtliches-strassenverzeichnis,ch.bfs.gebaeude_wohnungs_register,KML||https://tinyurl.com/yy7ya4g9/VS/6023_bdg_erw.kml</t>
  </si>
  <si>
    <t>2589562.000 1119403.000</t>
  </si>
  <si>
    <t>https://map.geo.admin.ch/?zoom=13&amp;E=2589562&amp;N=1119403&amp;layers=ch.kantone.cadastralwebmap-farbe,ch.swisstopo.amtliches-strassenverzeichnis,ch.bfs.gebaeude_wohnungs_register,KML||https://tinyurl.com/yy7ya4g9/VS/6023_bdg_erw.kml</t>
  </si>
  <si>
    <t>2588290.000 1120846.000</t>
  </si>
  <si>
    <t>https://map.geo.admin.ch/?zoom=13&amp;E=2588290&amp;N=1120846&amp;layers=ch.kantone.cadastralwebmap-farbe,ch.swisstopo.amtliches-strassenverzeichnis,ch.bfs.gebaeude_wohnungs_register,KML||https://tinyurl.com/yy7ya4g9/VS/6023_bdg_erw.kml</t>
  </si>
  <si>
    <t>2589350.000 1119169.000</t>
  </si>
  <si>
    <t>https://map.geo.admin.ch/?zoom=13&amp;E=2589350&amp;N=1119169&amp;layers=ch.kantone.cadastralwebmap-farbe,ch.swisstopo.amtliches-strassenverzeichnis,ch.bfs.gebaeude_wohnungs_register,KML||https://tinyurl.com/yy7ya4g9/VS/6023_bdg_erw.kml</t>
  </si>
  <si>
    <t>2589946.000 1122636.000</t>
  </si>
  <si>
    <t>https://map.geo.admin.ch/?zoom=13&amp;E=2589946&amp;N=1122636&amp;layers=ch.kantone.cadastralwebmap-farbe,ch.swisstopo.amtliches-strassenverzeichnis,ch.bfs.gebaeude_wohnungs_register,KML||https://tinyurl.com/yy7ya4g9/VS/6023_bdg_erw.kml</t>
  </si>
  <si>
    <t>2589436.000 1121896.000</t>
  </si>
  <si>
    <t>https://map.geo.admin.ch/?zoom=13&amp;E=2589436&amp;N=1121896&amp;layers=ch.kantone.cadastralwebmap-farbe,ch.swisstopo.amtliches-strassenverzeichnis,ch.bfs.gebaeude_wohnungs_register,KML||https://tinyurl.com/yy7ya4g9/VS/6023_bdg_erw.kml</t>
  </si>
  <si>
    <t>2588735.000 1120800.000</t>
  </si>
  <si>
    <t>https://map.geo.admin.ch/?zoom=13&amp;E=2588735&amp;N=1120800&amp;layers=ch.kantone.cadastralwebmap-farbe,ch.swisstopo.amtliches-strassenverzeichnis,ch.bfs.gebaeude_wohnungs_register,KML||https://tinyurl.com/yy7ya4g9/VS/6023_bdg_erw.kml</t>
  </si>
  <si>
    <t>2588175.000 1120695.000</t>
  </si>
  <si>
    <t>https://map.geo.admin.ch/?zoom=13&amp;E=2588175&amp;N=1120695&amp;layers=ch.kantone.cadastralwebmap-farbe,ch.swisstopo.amtliches-strassenverzeichnis,ch.bfs.gebaeude_wohnungs_register,KML||https://tinyurl.com/yy7ya4g9/VS/6023_bdg_erw.kml</t>
  </si>
  <si>
    <t>2590102.000 1119465.000</t>
  </si>
  <si>
    <t>https://map.geo.admin.ch/?zoom=13&amp;E=2590102&amp;N=1119465&amp;layers=ch.kantone.cadastralwebmap-farbe,ch.swisstopo.amtliches-strassenverzeichnis,ch.bfs.gebaeude_wohnungs_register,KML||https://tinyurl.com/yy7ya4g9/VS/6023_bdg_erw.kml</t>
  </si>
  <si>
    <t>2590127.000 1119450.000</t>
  </si>
  <si>
    <t>https://map.geo.admin.ch/?zoom=13&amp;E=2590127&amp;N=1119450&amp;layers=ch.kantone.cadastralwebmap-farbe,ch.swisstopo.amtliches-strassenverzeichnis,ch.bfs.gebaeude_wohnungs_register,KML||https://tinyurl.com/yy7ya4g9/VS/6023_bdg_erw.kml</t>
  </si>
  <si>
    <t>2590105.000 1119440.000</t>
  </si>
  <si>
    <t>https://map.geo.admin.ch/?zoom=13&amp;E=2590105&amp;N=1119440&amp;layers=ch.kantone.cadastralwebmap-farbe,ch.swisstopo.amtliches-strassenverzeichnis,ch.bfs.gebaeude_wohnungs_register,KML||https://tinyurl.com/yy7ya4g9/VS/6023_bdg_erw.kml</t>
  </si>
  <si>
    <t>2589158.000 1119626.000</t>
  </si>
  <si>
    <t>https://map.geo.admin.ch/?zoom=13&amp;E=2589158&amp;N=1119626&amp;layers=ch.kantone.cadastralwebmap-farbe,ch.swisstopo.amtliches-strassenverzeichnis,ch.bfs.gebaeude_wohnungs_register,KML||https://tinyurl.com/yy7ya4g9/VS/6023_bdg_erw.kml</t>
  </si>
  <si>
    <t>2590108.000 1119419.000</t>
  </si>
  <si>
    <t>https://map.geo.admin.ch/?zoom=13&amp;E=2590108&amp;N=1119419&amp;layers=ch.kantone.cadastralwebmap-farbe,ch.swisstopo.amtliches-strassenverzeichnis,ch.bfs.gebaeude_wohnungs_register,KML||https://tinyurl.com/yy7ya4g9/VS/6023_bdg_erw.kml</t>
  </si>
  <si>
    <t>2590076.000 1119486.000</t>
  </si>
  <si>
    <t>https://map.geo.admin.ch/?zoom=13&amp;E=2590076&amp;N=1119486&amp;layers=ch.kantone.cadastralwebmap-farbe,ch.swisstopo.amtliches-strassenverzeichnis,ch.bfs.gebaeude_wohnungs_register,KML||https://tinyurl.com/yy7ya4g9/VS/6023_bdg_erw.kml</t>
  </si>
  <si>
    <t>2589722.000 1120030.000</t>
  </si>
  <si>
    <t>https://map.geo.admin.ch/?zoom=13&amp;E=2589722&amp;N=1120030&amp;layers=ch.kantone.cadastralwebmap-farbe,ch.swisstopo.amtliches-strassenverzeichnis,ch.bfs.gebaeude_wohnungs_register,KML||https://tinyurl.com/yy7ya4g9/VS/6023_bdg_erw.kml</t>
  </si>
  <si>
    <t>2590130.000 1119420.000</t>
  </si>
  <si>
    <t>https://map.geo.admin.ch/?zoom=13&amp;E=2590130&amp;N=1119420&amp;layers=ch.kantone.cadastralwebmap-farbe,ch.swisstopo.amtliches-strassenverzeichnis,ch.bfs.gebaeude_wohnungs_register,KML||https://tinyurl.com/yy7ya4g9/VS/6023_bdg_erw.kml</t>
  </si>
  <si>
    <t>2589249.000 1119368.000</t>
  </si>
  <si>
    <t>https://map.geo.admin.ch/?zoom=13&amp;E=2589249&amp;N=1119368&amp;layers=ch.kantone.cadastralwebmap-farbe,ch.swisstopo.amtliches-strassenverzeichnis,ch.bfs.gebaeude_wohnungs_register,KML||https://tinyurl.com/yy7ya4g9/VS/6023_bdg_erw.kml</t>
  </si>
  <si>
    <t>2590076.000 1119436.000</t>
  </si>
  <si>
    <t>https://map.geo.admin.ch/?zoom=13&amp;E=2590076&amp;N=1119436&amp;layers=ch.kantone.cadastralwebmap-farbe,ch.swisstopo.amtliches-strassenverzeichnis,ch.bfs.gebaeude_wohnungs_register,KML||https://tinyurl.com/yy7ya4g9/VS/6023_bdg_erw.kml</t>
  </si>
  <si>
    <t>2589075.750 1121278.750</t>
  </si>
  <si>
    <t>https://map.geo.admin.ch/?zoom=13&amp;E=2589075.75&amp;N=1121278.75&amp;layers=ch.kantone.cadastralwebmap-farbe,ch.swisstopo.amtliches-strassenverzeichnis,ch.bfs.gebaeude_wohnungs_register,KML||https://tinyurl.com/yy7ya4g9/VS/6023_bdg_erw.kml</t>
  </si>
  <si>
    <t>2589558.000 1118200.750</t>
  </si>
  <si>
    <t>https://map.geo.admin.ch/?zoom=13&amp;E=2589558&amp;N=1118200.75&amp;layers=ch.kantone.cadastralwebmap-farbe,ch.swisstopo.amtliches-strassenverzeichnis,ch.bfs.gebaeude_wohnungs_register,KML||https://tinyurl.com/yy7ya4g9/VS/6023_bdg_erw.kml</t>
  </si>
  <si>
    <t>2589415.750 1118757.625</t>
  </si>
  <si>
    <t>https://map.geo.admin.ch/?zoom=13&amp;E=2589415.75&amp;N=1118757.625&amp;layers=ch.kantone.cadastralwebmap-farbe,ch.swisstopo.amtliches-strassenverzeichnis,ch.bfs.gebaeude_wohnungs_register,KML||https://tinyurl.com/yy7ya4g9/VS/6023_bdg_erw.kml</t>
  </si>
  <si>
    <t>2589731.000 1120017.375</t>
  </si>
  <si>
    <t>https://map.geo.admin.ch/?zoom=13&amp;E=2589731&amp;N=1120017.375&amp;layers=ch.kantone.cadastralwebmap-farbe,ch.swisstopo.amtliches-strassenverzeichnis,ch.bfs.gebaeude_wohnungs_register,KML||https://tinyurl.com/yy7ya4g9/VS/6023_bdg_erw.kml</t>
  </si>
  <si>
    <t>2589937.750 1122800.125</t>
  </si>
  <si>
    <t>https://map.geo.admin.ch/?zoom=13&amp;E=2589937.75&amp;N=1122800.125&amp;layers=ch.kantone.cadastralwebmap-farbe,ch.swisstopo.amtliches-strassenverzeichnis,ch.bfs.gebaeude_wohnungs_register,KML||https://tinyurl.com/yy7ya4g9/VS/6023_bdg_erw.kml</t>
  </si>
  <si>
    <t>2589398.250 1118751.875</t>
  </si>
  <si>
    <t>https://map.geo.admin.ch/?zoom=13&amp;E=2589398.25&amp;N=1118751.875&amp;layers=ch.kantone.cadastralwebmap-farbe,ch.swisstopo.amtliches-strassenverzeichnis,ch.bfs.gebaeude_wohnungs_register,KML||https://tinyurl.com/yy7ya4g9/VS/6023_bdg_erw.kml</t>
  </si>
  <si>
    <t>2589916.000 1119158.000</t>
  </si>
  <si>
    <t>https://map.geo.admin.ch/?zoom=13&amp;E=2589916&amp;N=1119158&amp;layers=ch.kantone.cadastralwebmap-farbe,ch.swisstopo.amtliches-strassenverzeichnis,ch.bfs.gebaeude_wohnungs_register,KML||https://tinyurl.com/yy7ya4g9/VS/6023_bdg_erw.kml</t>
  </si>
  <si>
    <t>2588203.000 1120678.000</t>
  </si>
  <si>
    <t>https://map.geo.admin.ch/?zoom=13&amp;E=2588203&amp;N=1120678&amp;layers=ch.kantone.cadastralwebmap-farbe,ch.swisstopo.amtliches-strassenverzeichnis,ch.bfs.gebaeude_wohnungs_register,KML||https://tinyurl.com/yy7ya4g9/VS/6023_bdg_erw.kml</t>
  </si>
  <si>
    <t>2587867.500 1121294.625</t>
  </si>
  <si>
    <t>https://map.geo.admin.ch/?zoom=13&amp;E=2587867.5&amp;N=1121294.625&amp;layers=ch.kantone.cadastralwebmap-farbe,ch.swisstopo.amtliches-strassenverzeichnis,ch.bfs.gebaeude_wohnungs_register,KML||https://tinyurl.com/yy7ya4g9/VS/6023_bdg_erw.kml</t>
  </si>
  <si>
    <t>2590098.500 1120019.875</t>
  </si>
  <si>
    <t>https://map.geo.admin.ch/?zoom=13&amp;E=2590098.5&amp;N=1120019.875&amp;layers=ch.kantone.cadastralwebmap-farbe,ch.swisstopo.amtliches-strassenverzeichnis,ch.bfs.gebaeude_wohnungs_register,KML||https://tinyurl.com/yy7ya4g9/VS/6023_bdg_erw.kml</t>
  </si>
  <si>
    <t>2589351.250 1119533.125</t>
  </si>
  <si>
    <t>https://map.geo.admin.ch/?zoom=13&amp;E=2589351.25&amp;N=1119533.125&amp;layers=ch.kantone.cadastralwebmap-farbe,ch.swisstopo.amtliches-strassenverzeichnis,ch.bfs.gebaeude_wohnungs_register,KML||https://tinyurl.com/yy7ya4g9/VS/6023_bdg_erw.kml</t>
  </si>
  <si>
    <t>2589961.500 1121180.875</t>
  </si>
  <si>
    <t>https://map.geo.admin.ch/?zoom=13&amp;E=2589961.5&amp;N=1121180.875&amp;layers=ch.kantone.cadastralwebmap-farbe,ch.swisstopo.amtliches-strassenverzeichnis,ch.bfs.gebaeude_wohnungs_register,KML||https://tinyurl.com/yy7ya4g9/VS/6023_bdg_erw.kml</t>
  </si>
  <si>
    <t>2589529.500 1123968.375</t>
  </si>
  <si>
    <t>https://map.geo.admin.ch/?zoom=13&amp;E=2589529.5&amp;N=1123968.375&amp;layers=ch.kantone.cadastralwebmap-farbe,ch.swisstopo.amtliches-strassenverzeichnis,ch.bfs.gebaeude_wohnungs_register,KML||https://tinyurl.com/yy7ya4g9/VS/6023_bdg_erw.kml</t>
  </si>
  <si>
    <t>2589031.000 1119082.375</t>
  </si>
  <si>
    <t>https://map.geo.admin.ch/?zoom=13&amp;E=2589031&amp;N=1119082.375&amp;layers=ch.kantone.cadastralwebmap-farbe,ch.swisstopo.amtliches-strassenverzeichnis,ch.bfs.gebaeude_wohnungs_register,KML||https://tinyurl.com/yy7ya4g9/VS/6023_bdg_erw.kml</t>
  </si>
  <si>
    <t>2590091.500 1119990.875</t>
  </si>
  <si>
    <t>https://map.geo.admin.ch/?zoom=13&amp;E=2590091.5&amp;N=1119990.875&amp;layers=ch.kantone.cadastralwebmap-farbe,ch.swisstopo.amtliches-strassenverzeichnis,ch.bfs.gebaeude_wohnungs_register,KML||https://tinyurl.com/yy7ya4g9/VS/6023_bdg_erw.kml</t>
  </si>
  <si>
    <t>2587925.000 1122661.000</t>
  </si>
  <si>
    <t>https://map.geo.admin.ch/?zoom=13&amp;E=2587925&amp;N=1122661&amp;layers=ch.kantone.cadastralwebmap-farbe,ch.swisstopo.amtliches-strassenverzeichnis,ch.bfs.gebaeude_wohnungs_register,KML||https://tinyurl.com/yy7ya4g9/VS/6023_bdg_erw.kml</t>
  </si>
  <si>
    <t>2589964.500 1119326.875</t>
  </si>
  <si>
    <t>https://map.geo.admin.ch/?zoom=13&amp;E=2589964.5&amp;N=1119326.875&amp;layers=ch.kantone.cadastralwebmap-farbe,ch.swisstopo.amtliches-strassenverzeichnis,ch.bfs.gebaeude_wohnungs_register,KML||https://tinyurl.com/yy7ya4g9/VS/6023_bdg_erw.kml</t>
  </si>
  <si>
    <t>2589749.000 1119555.000</t>
  </si>
  <si>
    <t>https://map.geo.admin.ch/?zoom=13&amp;E=2589749&amp;N=1119555&amp;layers=ch.kantone.cadastralwebmap-farbe,ch.swisstopo.amtliches-strassenverzeichnis,ch.bfs.gebaeude_wohnungs_register,KML||https://tinyurl.com/yy7ya4g9/VS/6023_bdg_erw.kml</t>
  </si>
  <si>
    <t>2589065.000 1123081.000</t>
  </si>
  <si>
    <t>https://map.geo.admin.ch/?zoom=13&amp;E=2589065&amp;N=1123081&amp;layers=ch.kantone.cadastralwebmap-farbe,ch.swisstopo.amtliches-strassenverzeichnis,ch.bfs.gebaeude_wohnungs_register,KML||https://tinyurl.com/yy7ya4g9/VS/6023_bdg_erw.kml</t>
  </si>
  <si>
    <t>2589421.250 1118849.875</t>
  </si>
  <si>
    <t>https://map.geo.admin.ch/?zoom=13&amp;E=2589421.25&amp;N=1118849.875&amp;layers=ch.kantone.cadastralwebmap-farbe,ch.swisstopo.amtliches-strassenverzeichnis,ch.bfs.gebaeude_wohnungs_register,KML||https://tinyurl.com/yy7ya4g9/VS/6023_bdg_erw.kml</t>
  </si>
  <si>
    <t>2590841.750 1125543.125</t>
  </si>
  <si>
    <t>https://map.geo.admin.ch/?zoom=13&amp;E=2590841.75&amp;N=1125543.125&amp;layers=ch.kantone.cadastralwebmap-farbe,ch.swisstopo.amtliches-strassenverzeichnis,ch.bfs.gebaeude_wohnungs_register,KML||https://tinyurl.com/yy7ya4g9/VS/6023_bdg_erw.kml</t>
  </si>
  <si>
    <t>2584783.250 1125740.125</t>
  </si>
  <si>
    <t>https://map.geo.admin.ch/?zoom=13&amp;E=2584783.25&amp;N=1125740.125&amp;layers=ch.kantone.cadastralwebmap-farbe,ch.swisstopo.amtliches-strassenverzeichnis,ch.bfs.gebaeude_wohnungs_register,KML||https://tinyurl.com/yy7ya4g9/VS/6023_bdg_erw.kml</t>
  </si>
  <si>
    <t>2589814.750 1119508.375</t>
  </si>
  <si>
    <t>https://map.geo.admin.ch/?zoom=13&amp;E=2589814.75&amp;N=1119508.375&amp;layers=ch.kantone.cadastralwebmap-farbe,ch.swisstopo.amtliches-strassenverzeichnis,ch.bfs.gebaeude_wohnungs_register,KML||https://tinyurl.com/yy7ya4g9/VS/6023_bdg_erw.kml</t>
  </si>
  <si>
    <t>2591341.250 1127319.875</t>
  </si>
  <si>
    <t>https://map.geo.admin.ch/?zoom=13&amp;E=2591341.25&amp;N=1127319.875&amp;layers=ch.kantone.cadastralwebmap-farbe,ch.swisstopo.amtliches-strassenverzeichnis,ch.bfs.gebaeude_wohnungs_register,KML||https://tinyurl.com/yy7ya4g9/VS/6023_bdg_erw.kml</t>
  </si>
  <si>
    <t>2587945.750 1121301.125</t>
  </si>
  <si>
    <t>https://map.geo.admin.ch/?zoom=13&amp;E=2587945.75&amp;N=1121301.125&amp;layers=ch.kantone.cadastralwebmap-farbe,ch.swisstopo.amtliches-strassenverzeichnis,ch.bfs.gebaeude_wohnungs_register,KML||https://tinyurl.com/yy7ya4g9/VS/6023_bdg_erw.kml</t>
  </si>
  <si>
    <t>2589019.250 1121435.375</t>
  </si>
  <si>
    <t>https://map.geo.admin.ch/?zoom=13&amp;E=2589019.25&amp;N=1121435.375&amp;layers=ch.kantone.cadastralwebmap-farbe,ch.swisstopo.amtliches-strassenverzeichnis,ch.bfs.gebaeude_wohnungs_register,KML||https://tinyurl.com/yy7ya4g9/VS/6023_bdg_erw.kml</t>
  </si>
  <si>
    <t>2589390.000 1118682.000</t>
  </si>
  <si>
    <t>https://map.geo.admin.ch/?zoom=13&amp;E=2589390&amp;N=1118682&amp;layers=ch.kantone.cadastralwebmap-farbe,ch.swisstopo.amtliches-strassenverzeichnis,ch.bfs.gebaeude_wohnungs_register,KML||https://tinyurl.com/yy7ya4g9/VS/6023_bdg_erw.kml</t>
  </si>
  <si>
    <t>2588623.000 1123673.125</t>
  </si>
  <si>
    <t>https://map.geo.admin.ch/?zoom=13&amp;E=2588623&amp;N=1123673.125&amp;layers=ch.kantone.cadastralwebmap-farbe,ch.swisstopo.amtliches-strassenverzeichnis,ch.bfs.gebaeude_wohnungs_register,KML||https://tinyurl.com/yy7ya4g9/VS/6023_bdg_erw.kml</t>
  </si>
  <si>
    <t>2588488.000 1114796.000</t>
  </si>
  <si>
    <t>https://map.geo.admin.ch/?zoom=13&amp;E=2588488&amp;N=1114796&amp;layers=ch.kantone.cadastralwebmap-farbe,ch.swisstopo.amtliches-strassenverzeichnis,ch.bfs.gebaeude_wohnungs_register,KML||https://tinyurl.com/yy7ya4g9/VS/6024_bdg_erw.kml</t>
  </si>
  <si>
    <t>2591861.000 1109824.000</t>
  </si>
  <si>
    <t>https://map.geo.admin.ch/?zoom=13&amp;E=2591861&amp;N=1109824&amp;layers=ch.kantone.cadastralwebmap-farbe,ch.swisstopo.amtliches-strassenverzeichnis,ch.bfs.gebaeude_wohnungs_register,KML||https://tinyurl.com/yy7ya4g9/VS/6024_bdg_erw.kml</t>
  </si>
  <si>
    <t>2587986.000 1112255.000</t>
  </si>
  <si>
    <t>https://map.geo.admin.ch/?zoom=13&amp;E=2587986&amp;N=1112255&amp;layers=ch.kantone.cadastralwebmap-farbe,ch.swisstopo.amtliches-strassenverzeichnis,ch.bfs.gebaeude_wohnungs_register,KML||https://tinyurl.com/yy7ya4g9/VS/6024_bdg_erw.kml</t>
  </si>
  <si>
    <t>2589594.000 1106875.000</t>
  </si>
  <si>
    <t>https://map.geo.admin.ch/?zoom=13&amp;E=2589594&amp;N=1106875&amp;layers=ch.kantone.cadastralwebmap-farbe,ch.swisstopo.amtliches-strassenverzeichnis,ch.bfs.gebaeude_wohnungs_register,KML||https://tinyurl.com/yy7ya4g9/VS/6024_bdg_erw.kml</t>
  </si>
  <si>
    <t>2589405.000 1103688.000</t>
  </si>
  <si>
    <t>https://map.geo.admin.ch/?zoom=13&amp;E=2589405&amp;N=1103688&amp;layers=ch.kantone.cadastralwebmap-farbe,ch.swisstopo.amtliches-strassenverzeichnis,ch.bfs.gebaeude_wohnungs_register,KML||https://tinyurl.com/yy7ya4g9/VS/6024_bdg_erw.kml</t>
  </si>
  <si>
    <t>2589559.000 1106904.000</t>
  </si>
  <si>
    <t>https://map.geo.admin.ch/?zoom=13&amp;E=2589559&amp;N=1106904&amp;layers=ch.kantone.cadastralwebmap-farbe,ch.swisstopo.amtliches-strassenverzeichnis,ch.bfs.gebaeude_wohnungs_register,KML||https://tinyurl.com/yy7ya4g9/VS/6024_bdg_erw.kml</t>
  </si>
  <si>
    <t>2590161.000 1103722.000</t>
  </si>
  <si>
    <t>https://map.geo.admin.ch/?zoom=13&amp;E=2590161&amp;N=1103722&amp;layers=ch.kantone.cadastralwebmap-farbe,ch.swisstopo.amtliches-strassenverzeichnis,ch.bfs.gebaeude_wohnungs_register,KML||https://tinyurl.com/yy7ya4g9/VS/6024_bdg_erw.kml</t>
  </si>
  <si>
    <t>2590693.000 1103184.000</t>
  </si>
  <si>
    <t>https://map.geo.admin.ch/?zoom=13&amp;E=2590693&amp;N=1103184&amp;layers=ch.kantone.cadastralwebmap-farbe,ch.swisstopo.amtliches-strassenverzeichnis,ch.bfs.gebaeude_wohnungs_register,KML||https://tinyurl.com/yy7ya4g9/VS/6024_bdg_erw.kml</t>
  </si>
  <si>
    <t>2586847.000 1113513.000</t>
  </si>
  <si>
    <t>https://map.geo.admin.ch/?zoom=13&amp;E=2586847&amp;N=1113513&amp;layers=ch.kantone.cadastralwebmap-farbe,ch.swisstopo.amtliches-strassenverzeichnis,ch.bfs.gebaeude_wohnungs_register,KML||https://tinyurl.com/yy7ya4g9/VS/6024_bdg_erw.kml</t>
  </si>
  <si>
    <t>2589660.000 1106905.000</t>
  </si>
  <si>
    <t>https://map.geo.admin.ch/?zoom=13&amp;E=2589660&amp;N=1106905&amp;layers=ch.kantone.cadastralwebmap-farbe,ch.swisstopo.amtliches-strassenverzeichnis,ch.bfs.gebaeude_wohnungs_register,KML||https://tinyurl.com/yy7ya4g9/VS/6024_bdg_erw.kml</t>
  </si>
  <si>
    <t>2589430.000 1114665.088</t>
  </si>
  <si>
    <t>https://map.geo.admin.ch/?zoom=13&amp;E=2589430&amp;N=1114665.088&amp;layers=ch.kantone.cadastralwebmap-farbe,ch.swisstopo.amtliches-strassenverzeichnis,ch.bfs.gebaeude_wohnungs_register,KML||https://tinyurl.com/yy7ya4g9/VS/6024_bdg_erw.kml</t>
  </si>
  <si>
    <t>2589390.000 1114880.000</t>
  </si>
  <si>
    <t>https://map.geo.admin.ch/?zoom=13&amp;E=2589390&amp;N=1114880&amp;layers=ch.kantone.cadastralwebmap-farbe,ch.swisstopo.amtliches-strassenverzeichnis,ch.bfs.gebaeude_wohnungs_register,KML||https://tinyurl.com/yy7ya4g9/VS/6024_bdg_erw.kml</t>
  </si>
  <si>
    <t>2591780.000 1105185.000</t>
  </si>
  <si>
    <t>https://map.geo.admin.ch/?zoom=13&amp;E=2591780&amp;N=1105185&amp;layers=ch.kantone.cadastralwebmap-farbe,ch.swisstopo.amtliches-strassenverzeichnis,ch.bfs.gebaeude_wohnungs_register,KML||https://tinyurl.com/yy7ya4g9/VS/6024_bdg_erw.kml</t>
  </si>
  <si>
    <t>2587129.366 1113902.101</t>
  </si>
  <si>
    <t>https://map.geo.admin.ch/?zoom=13&amp;E=2587129.366&amp;N=1113902.101&amp;layers=ch.kantone.cadastralwebmap-farbe,ch.swisstopo.amtliches-strassenverzeichnis,ch.bfs.gebaeude_wohnungs_register,KML||https://tinyurl.com/yy7ya4g9/VS/6024_bdg_erw.kml</t>
  </si>
  <si>
    <t>2592117.000 1105700.000</t>
  </si>
  <si>
    <t>https://map.geo.admin.ch/?zoom=13&amp;E=2592117&amp;N=1105700&amp;layers=ch.kantone.cadastralwebmap-farbe,ch.swisstopo.amtliches-strassenverzeichnis,ch.bfs.gebaeude_wohnungs_register,KML||https://tinyurl.com/yy7ya4g9/VS/6024_bdg_erw.kml</t>
  </si>
  <si>
    <t>2589874.000 1109547.000</t>
  </si>
  <si>
    <t>https://map.geo.admin.ch/?zoom=13&amp;E=2589874&amp;N=1109547&amp;layers=ch.kantone.cadastralwebmap-farbe,ch.swisstopo.amtliches-strassenverzeichnis,ch.bfs.gebaeude_wohnungs_register,KML||https://tinyurl.com/yy7ya4g9/VS/6024_bdg_erw.kml</t>
  </si>
  <si>
    <t>2589662.000 1107343.000</t>
  </si>
  <si>
    <t>https://map.geo.admin.ch/?zoom=13&amp;E=2589662&amp;N=1107343&amp;layers=ch.kantone.cadastralwebmap-farbe,ch.swisstopo.amtliches-strassenverzeichnis,ch.bfs.gebaeude_wohnungs_register,KML||https://tinyurl.com/yy7ya4g9/VS/6024_bdg_erw.kml</t>
  </si>
  <si>
    <t>2591962.000 1110131.000</t>
  </si>
  <si>
    <t>https://map.geo.admin.ch/?zoom=13&amp;E=2591962&amp;N=1110131&amp;layers=ch.kantone.cadastralwebmap-farbe,ch.swisstopo.amtliches-strassenverzeichnis,ch.bfs.gebaeude_wohnungs_register,KML||https://tinyurl.com/yy7ya4g9/VS/6024_bdg_erw.kml</t>
  </si>
  <si>
    <t>2592295.000 1111585.000</t>
  </si>
  <si>
    <t>https://map.geo.admin.ch/?zoom=13&amp;E=2592295&amp;N=1111585&amp;layers=ch.kantone.cadastralwebmap-farbe,ch.swisstopo.amtliches-strassenverzeichnis,ch.bfs.gebaeude_wohnungs_register,KML||https://tinyurl.com/yy7ya4g9/VS/6024_bdg_erw.kml</t>
  </si>
  <si>
    <t>2589916.399 1113397.000</t>
  </si>
  <si>
    <t>https://map.geo.admin.ch/?zoom=13&amp;E=2589916.399&amp;N=1113397&amp;layers=ch.kantone.cadastralwebmap-farbe,ch.swisstopo.amtliches-strassenverzeichnis,ch.bfs.gebaeude_wohnungs_register,KML||https://tinyurl.com/yy7ya4g9/VS/6024_bdg_erw.kml</t>
  </si>
  <si>
    <t>2590062.000 1113350.000</t>
  </si>
  <si>
    <t>https://map.geo.admin.ch/?zoom=13&amp;E=2590062&amp;N=1113350&amp;layers=ch.kantone.cadastralwebmap-farbe,ch.swisstopo.amtliches-strassenverzeichnis,ch.bfs.gebaeude_wohnungs_register,KML||https://tinyurl.com/yy7ya4g9/VS/6024_bdg_erw.kml</t>
  </si>
  <si>
    <t>2588012.350 1113402.117</t>
  </si>
  <si>
    <t>https://map.geo.admin.ch/?zoom=13&amp;E=2588012.35&amp;N=1113402.117&amp;layers=ch.kantone.cadastralwebmap-farbe,ch.swisstopo.amtliches-strassenverzeichnis,ch.bfs.gebaeude_wohnungs_register,KML||https://tinyurl.com/yy7ya4g9/VS/6024_bdg_erw.kml</t>
  </si>
  <si>
    <t>2588193.342 1113634.113</t>
  </si>
  <si>
    <t>https://map.geo.admin.ch/?zoom=13&amp;E=2588193.342&amp;N=1113634.113&amp;layers=ch.kantone.cadastralwebmap-farbe,ch.swisstopo.amtliches-strassenverzeichnis,ch.bfs.gebaeude_wohnungs_register,KML||https://tinyurl.com/yy7ya4g9/VS/6024_bdg_erw.kml</t>
  </si>
  <si>
    <t>2589645.000 1114468.000</t>
  </si>
  <si>
    <t>https://map.geo.admin.ch/?zoom=13&amp;E=2589645&amp;N=1114468&amp;layers=ch.kantone.cadastralwebmap-farbe,ch.swisstopo.amtliches-strassenverzeichnis,ch.bfs.gebaeude_wohnungs_register,KML||https://tinyurl.com/yy7ya4g9/VS/6024_bdg_erw.kml</t>
  </si>
  <si>
    <t>2590790.000 1110886.068</t>
  </si>
  <si>
    <t>https://map.geo.admin.ch/?zoom=13&amp;E=2590790&amp;N=1110886.068&amp;layers=ch.kantone.cadastralwebmap-farbe,ch.swisstopo.amtliches-strassenverzeichnis,ch.bfs.gebaeude_wohnungs_register,KML||https://tinyurl.com/yy7ya4g9/VS/6024_bdg_erw.kml</t>
  </si>
  <si>
    <t>2592825.000 1111985.000</t>
  </si>
  <si>
    <t>https://map.geo.admin.ch/?zoom=13&amp;E=2592825&amp;N=1111985&amp;layers=ch.kantone.cadastralwebmap-farbe,ch.swisstopo.amtliches-strassenverzeichnis,ch.bfs.gebaeude_wohnungs_register,KML||https://tinyurl.com/yy7ya4g9/VS/6024_bdg_erw.kml</t>
  </si>
  <si>
    <t>2590500.000 1114080.000</t>
  </si>
  <si>
    <t>https://map.geo.admin.ch/?zoom=13&amp;E=2590500&amp;N=1114080&amp;layers=ch.kantone.cadastralwebmap-farbe,ch.swisstopo.amtliches-strassenverzeichnis,ch.bfs.gebaeude_wohnungs_register,KML||https://tinyurl.com/yy7ya4g9/VS/6024_bdg_erw.kml</t>
  </si>
  <si>
    <t>2588413.324 1114468.124</t>
  </si>
  <si>
    <t>https://map.geo.admin.ch/?zoom=13&amp;E=2588413.324&amp;N=1114468.124&amp;layers=ch.kantone.cadastralwebmap-farbe,ch.swisstopo.amtliches-strassenverzeichnis,ch.bfs.gebaeude_wohnungs_register,KML||https://tinyurl.com/yy7ya4g9/VS/6024_bdg_erw.kml</t>
  </si>
  <si>
    <t>2588234.000 1113505.000</t>
  </si>
  <si>
    <t>https://map.geo.admin.ch/?zoom=13&amp;E=2588234&amp;N=1113505&amp;layers=ch.kantone.cadastralwebmap-farbe,ch.swisstopo.amtliches-strassenverzeichnis,ch.bfs.gebaeude_wohnungs_register,KML||https://tinyurl.com/yy7ya4g9/VS/6024_bdg_erw.kml</t>
  </si>
  <si>
    <t>2588040.000 1113593.113</t>
  </si>
  <si>
    <t>https://map.geo.admin.ch/?zoom=13&amp;E=2588040&amp;N=1113593.113&amp;layers=ch.kantone.cadastralwebmap-farbe,ch.swisstopo.amtliches-strassenverzeichnis,ch.bfs.gebaeude_wohnungs_register,KML||https://tinyurl.com/yy7ya4g9/VS/6024_bdg_erw.kml</t>
  </si>
  <si>
    <t>2588065.000 1113620.000</t>
  </si>
  <si>
    <t>https://map.geo.admin.ch/?zoom=13&amp;E=2588065&amp;N=1113620&amp;layers=ch.kantone.cadastralwebmap-farbe,ch.swisstopo.amtliches-strassenverzeichnis,ch.bfs.gebaeude_wohnungs_register,KML||https://tinyurl.com/yy7ya4g9/VS/6024_bdg_erw.kml</t>
  </si>
  <si>
    <t>2589448.000 1115780.000</t>
  </si>
  <si>
    <t>https://map.geo.admin.ch/?zoom=13&amp;E=2589448&amp;N=1115780&amp;layers=ch.kantone.cadastralwebmap-farbe,ch.swisstopo.amtliches-strassenverzeichnis,ch.bfs.gebaeude_wohnungs_register,KML||https://tinyurl.com/yy7ya4g9/VS/6024_bdg_erw.kml</t>
  </si>
  <si>
    <t>2587115.000 1113869.000</t>
  </si>
  <si>
    <t>https://map.geo.admin.ch/?zoom=13&amp;E=2587115&amp;N=1113869&amp;layers=ch.kantone.cadastralwebmap-farbe,ch.swisstopo.amtliches-strassenverzeichnis,ch.bfs.gebaeude_wohnungs_register,KML||https://tinyurl.com/yy7ya4g9/VS/6024_bdg_erw.kml</t>
  </si>
  <si>
    <t>2588557.000 1113775.000</t>
  </si>
  <si>
    <t>https://map.geo.admin.ch/?zoom=13&amp;E=2588557&amp;N=1113775&amp;layers=ch.kantone.cadastralwebmap-farbe,ch.swisstopo.amtliches-strassenverzeichnis,ch.bfs.gebaeude_wohnungs_register,KML||https://tinyurl.com/yy7ya4g9/VS/6024_bdg_erw.kml</t>
  </si>
  <si>
    <t>2589416.000 1114319.000</t>
  </si>
  <si>
    <t>https://map.geo.admin.ch/?zoom=13&amp;E=2589416&amp;N=1114319&amp;layers=ch.kantone.cadastralwebmap-farbe,ch.swisstopo.amtliches-strassenverzeichnis,ch.bfs.gebaeude_wohnungs_register,KML||https://tinyurl.com/yy7ya4g9/VS/6024_bdg_erw.kml</t>
  </si>
  <si>
    <t>2587896.000 1112117.000</t>
  </si>
  <si>
    <t>https://map.geo.admin.ch/?zoom=13&amp;E=2587896&amp;N=1112117&amp;layers=ch.kantone.cadastralwebmap-farbe,ch.swisstopo.amtliches-strassenverzeichnis,ch.bfs.gebaeude_wohnungs_register,KML||https://tinyurl.com/yy7ya4g9/VS/6024_bdg_erw.kml</t>
  </si>
  <si>
    <t>2586436.000 1113518.000</t>
  </si>
  <si>
    <t>https://map.geo.admin.ch/?zoom=13&amp;E=2586436&amp;N=1113518&amp;layers=ch.kantone.cadastralwebmap-farbe,ch.swisstopo.amtliches-strassenverzeichnis,ch.bfs.gebaeude_wohnungs_register,KML||https://tinyurl.com/yy7ya4g9/VS/6024_bdg_erw.kml</t>
  </si>
  <si>
    <t>2586834.000 1115230.000</t>
  </si>
  <si>
    <t>https://map.geo.admin.ch/?zoom=13&amp;E=2586834&amp;N=1115230&amp;layers=ch.kantone.cadastralwebmap-farbe,ch.swisstopo.amtliches-strassenverzeichnis,ch.bfs.gebaeude_wohnungs_register,KML||https://tinyurl.com/yy7ya4g9/VS/6024_bdg_erw.kml</t>
  </si>
  <si>
    <t>2591379.456 1117055.000</t>
  </si>
  <si>
    <t>https://map.geo.admin.ch/?zoom=13&amp;E=2591379.456&amp;N=1117055&amp;layers=ch.kantone.cadastralwebmap-farbe,ch.swisstopo.amtliches-strassenverzeichnis,ch.bfs.gebaeude_wohnungs_register,KML||https://tinyurl.com/yy7ya4g9/VS/6024_bdg_erw.kml</t>
  </si>
  <si>
    <t>2591400.456 1117047.035</t>
  </si>
  <si>
    <t>https://map.geo.admin.ch/?zoom=13&amp;E=2591400.456&amp;N=1117047.035&amp;layers=ch.kantone.cadastralwebmap-farbe,ch.swisstopo.amtliches-strassenverzeichnis,ch.bfs.gebaeude_wohnungs_register,KML||https://tinyurl.com/yy7ya4g9/VS/6024_bdg_erw.kml</t>
  </si>
  <si>
    <t>2591413.456 1117061.035</t>
  </si>
  <si>
    <t>https://map.geo.admin.ch/?zoom=13&amp;E=2591413.456&amp;N=1117061.035&amp;layers=ch.kantone.cadastralwebmap-farbe,ch.swisstopo.amtliches-strassenverzeichnis,ch.bfs.gebaeude_wohnungs_register,KML||https://tinyurl.com/yy7ya4g9/VS/6024_bdg_erw.kml</t>
  </si>
  <si>
    <t>2591428.456 1117068.036</t>
  </si>
  <si>
    <t>https://map.geo.admin.ch/?zoom=13&amp;E=2591428.456&amp;N=1117068.036&amp;layers=ch.kantone.cadastralwebmap-farbe,ch.swisstopo.amtliches-strassenverzeichnis,ch.bfs.gebaeude_wohnungs_register,KML||https://tinyurl.com/yy7ya4g9/VS/6024_bdg_erw.kml</t>
  </si>
  <si>
    <t>2587674.000 1115925.000</t>
  </si>
  <si>
    <t>https://map.geo.admin.ch/?zoom=13&amp;E=2587674&amp;N=1115925&amp;layers=ch.kantone.cadastralwebmap-farbe,ch.swisstopo.amtliches-strassenverzeichnis,ch.bfs.gebaeude_wohnungs_register,KML||https://tinyurl.com/yy7ya4g9/VS/6024_bdg_erw.kml</t>
  </si>
  <si>
    <t>2590009.000 1116865.000</t>
  </si>
  <si>
    <t>https://map.geo.admin.ch/?zoom=13&amp;E=2590009&amp;N=1116865&amp;layers=ch.kantone.cadastralwebmap-farbe,ch.swisstopo.amtliches-strassenverzeichnis,ch.bfs.gebaeude_wohnungs_register,KML||https://tinyurl.com/yy7ya4g9/VS/6024_bdg_erw.kml</t>
  </si>
  <si>
    <t>2590024.000 1116840.000</t>
  </si>
  <si>
    <t>https://map.geo.admin.ch/?zoom=13&amp;E=2590024&amp;N=1116840&amp;layers=ch.kantone.cadastralwebmap-farbe,ch.swisstopo.amtliches-strassenverzeichnis,ch.bfs.gebaeude_wohnungs_register,KML||https://tinyurl.com/yy7ya4g9/VS/6024_bdg_erw.kml</t>
  </si>
  <si>
    <t>2591479.455 1117095.038</t>
  </si>
  <si>
    <t>https://map.geo.admin.ch/?zoom=13&amp;E=2591479.455&amp;N=1117095.038&amp;layers=ch.kantone.cadastralwebmap-farbe,ch.swisstopo.amtliches-strassenverzeichnis,ch.bfs.gebaeude_wohnungs_register,KML||https://tinyurl.com/yy7ya4g9/VS/6024_bdg_erw.kml</t>
  </si>
  <si>
    <t>2588451.000 1114875.000</t>
  </si>
  <si>
    <t>https://map.geo.admin.ch/?zoom=13&amp;E=2588451&amp;N=1114875&amp;layers=ch.kantone.cadastralwebmap-farbe,ch.swisstopo.amtliches-strassenverzeichnis,ch.bfs.gebaeude_wohnungs_register,KML||https://tinyurl.com/yy7ya4g9/VS/6024_bdg_erw.kml</t>
  </si>
  <si>
    <t>2590209.455 1116939.976</t>
  </si>
  <si>
    <t>https://map.geo.admin.ch/?zoom=13&amp;E=2590209.455&amp;N=1116939.976&amp;layers=ch.kantone.cadastralwebmap-farbe,ch.swisstopo.amtliches-strassenverzeichnis,ch.bfs.gebaeude_wohnungs_register,KML||https://tinyurl.com/yy7ya4g9/VS/6024_bdg_erw.kml</t>
  </si>
  <si>
    <t>2590169.456 1116919.974</t>
  </si>
  <si>
    <t>https://map.geo.admin.ch/?zoom=13&amp;E=2590169.456&amp;N=1116919.974&amp;layers=ch.kantone.cadastralwebmap-farbe,ch.swisstopo.amtliches-strassenverzeichnis,ch.bfs.gebaeude_wohnungs_register,KML||https://tinyurl.com/yy7ya4g9/VS/6024_bdg_erw.kml</t>
  </si>
  <si>
    <t>2591417.446 1114512.953</t>
  </si>
  <si>
    <t>https://map.geo.admin.ch/?zoom=13&amp;E=2591417.446&amp;N=1114512.953&amp;layers=ch.kantone.cadastralwebmap-farbe,ch.swisstopo.amtliches-strassenverzeichnis,ch.bfs.gebaeude_wohnungs_register,KML||https://tinyurl.com/yy7ya4g9/VS/6024_bdg_erw.kml</t>
  </si>
  <si>
    <t>2591978.455 1116993.049</t>
  </si>
  <si>
    <t>https://map.geo.admin.ch/?zoom=13&amp;E=2591978.455&amp;N=1116993.049&amp;layers=ch.kantone.cadastralwebmap-farbe,ch.swisstopo.amtliches-strassenverzeichnis,ch.bfs.gebaeude_wohnungs_register,KML||https://tinyurl.com/yy7ya4g9/VS/6024_bdg_erw.kml</t>
  </si>
  <si>
    <t>2591982.780 1117088.680</t>
  </si>
  <si>
    <t>https://map.geo.admin.ch/?zoom=13&amp;E=2591982.78&amp;N=1117088.68&amp;layers=ch.kantone.cadastralwebmap-farbe,ch.swisstopo.amtliches-strassenverzeichnis,ch.bfs.gebaeude_wohnungs_register,KML||https://tinyurl.com/yy7ya4g9/VS/6024_bdg_erw.kml</t>
  </si>
  <si>
    <t>2587924.000 1113480.000</t>
  </si>
  <si>
    <t>https://map.geo.admin.ch/?zoom=13&amp;E=2587924&amp;N=1113480&amp;layers=ch.kantone.cadastralwebmap-farbe,ch.swisstopo.amtliches-strassenverzeichnis,ch.bfs.gebaeude_wohnungs_register,KML||https://tinyurl.com/yy7ya4g9/VS/6024_bdg_erw.kml</t>
  </si>
  <si>
    <t>2589999.468 1116959.986</t>
  </si>
  <si>
    <t>https://map.geo.admin.ch/?zoom=13&amp;E=2589999.468&amp;N=1116959.986&amp;layers=ch.kantone.cadastralwebmap-farbe,ch.swisstopo.amtliches-strassenverzeichnis,ch.bfs.gebaeude_wohnungs_register,KML||https://tinyurl.com/yy7ya4g9/VS/6024_bdg_erw.kml</t>
  </si>
  <si>
    <t>2590024.465 1116934.986</t>
  </si>
  <si>
    <t>https://map.geo.admin.ch/?zoom=13&amp;E=2590024.465&amp;N=1116934.986&amp;layers=ch.kantone.cadastralwebmap-farbe,ch.swisstopo.amtliches-strassenverzeichnis,ch.bfs.gebaeude_wohnungs_register,KML||https://tinyurl.com/yy7ya4g9/VS/6024_bdg_erw.kml</t>
  </si>
  <si>
    <t>2590089.459 1116889.970</t>
  </si>
  <si>
    <t>https://map.geo.admin.ch/?zoom=13&amp;E=2590089.459&amp;N=1116889.97&amp;layers=ch.kantone.cadastralwebmap-farbe,ch.swisstopo.amtliches-strassenverzeichnis,ch.bfs.gebaeude_wohnungs_register,KML||https://tinyurl.com/yy7ya4g9/VS/6024_bdg_erw.kml</t>
  </si>
  <si>
    <t>2590064.459 1116924.972</t>
  </si>
  <si>
    <t>https://map.geo.admin.ch/?zoom=13&amp;E=2590064.459&amp;N=1116924.972&amp;layers=ch.kantone.cadastralwebmap-farbe,ch.swisstopo.amtliches-strassenverzeichnis,ch.bfs.gebaeude_wohnungs_register,KML||https://tinyurl.com/yy7ya4g9/VS/6024_bdg_erw.kml</t>
  </si>
  <si>
    <t>2589855.537 1115370.056</t>
  </si>
  <si>
    <t>https://map.geo.admin.ch/?zoom=13&amp;E=2589855.537&amp;N=1115370.056&amp;layers=ch.kantone.cadastralwebmap-farbe,ch.swisstopo.amtliches-strassenverzeichnis,ch.bfs.gebaeude_wohnungs_register,KML||https://tinyurl.com/yy7ya4g9/VS/6024_bdg_erw.kml</t>
  </si>
  <si>
    <t>2588639.327 1113850.174</t>
  </si>
  <si>
    <t>https://map.geo.admin.ch/?zoom=13&amp;E=2588639.327&amp;N=1113850.174&amp;layers=ch.kantone.cadastralwebmap-farbe,ch.swisstopo.amtliches-strassenverzeichnis,ch.bfs.gebaeude_wohnungs_register,KML||https://tinyurl.com/yy7ya4g9/VS/6024_bdg_erw.kml</t>
  </si>
  <si>
    <t>2590203.496 1115816.986</t>
  </si>
  <si>
    <t>https://map.geo.admin.ch/?zoom=13&amp;E=2590203.496&amp;N=1115816.986&amp;layers=ch.kantone.cadastralwebmap-farbe,ch.swisstopo.amtliches-strassenverzeichnis,ch.bfs.gebaeude_wohnungs_register,KML||https://tinyurl.com/yy7ya4g9/VS/6024_bdg_erw.kml</t>
  </si>
  <si>
    <t>2591307.459 1116966.031</t>
  </si>
  <si>
    <t>https://map.geo.admin.ch/?zoom=13&amp;E=2591307.459&amp;N=1116966.031&amp;layers=ch.kantone.cadastralwebmap-farbe,ch.swisstopo.amtliches-strassenverzeichnis,ch.bfs.gebaeude_wohnungs_register,KML||https://tinyurl.com/yy7ya4g9/VS/6024_bdg_erw.kml</t>
  </si>
  <si>
    <t>2591328.459 1116970.032</t>
  </si>
  <si>
    <t>https://map.geo.admin.ch/?zoom=13&amp;E=2591328.459&amp;N=1116970.032&amp;layers=ch.kantone.cadastralwebmap-farbe,ch.swisstopo.amtliches-strassenverzeichnis,ch.bfs.gebaeude_wohnungs_register,KML||https://tinyurl.com/yy7ya4g9/VS/6024_bdg_erw.kml</t>
  </si>
  <si>
    <t>2589779.000 1116974.000</t>
  </si>
  <si>
    <t>https://map.geo.admin.ch/?zoom=13&amp;E=2589779&amp;N=1116974&amp;layers=ch.kantone.cadastralwebmap-farbe,ch.swisstopo.amtliches-strassenverzeichnis,ch.bfs.gebaeude_wohnungs_register,KML||https://tinyurl.com/yy7ya4g9/VS/6024_bdg_erw.kml</t>
  </si>
  <si>
    <t>2590050.000 1116950.000</t>
  </si>
  <si>
    <t>https://map.geo.admin.ch/?zoom=13&amp;E=2590050&amp;N=1116950&amp;layers=ch.kantone.cadastralwebmap-farbe,ch.swisstopo.amtliches-strassenverzeichnis,ch.bfs.gebaeude_wohnungs_register,KML||https://tinyurl.com/yy7ya4g9/VS/6024_bdg_erw.kml</t>
  </si>
  <si>
    <t>2590030.000 1116970.000</t>
  </si>
  <si>
    <t>https://map.geo.admin.ch/?zoom=13&amp;E=2590030&amp;N=1116970&amp;layers=ch.kantone.cadastralwebmap-farbe,ch.swisstopo.amtliches-strassenverzeichnis,ch.bfs.gebaeude_wohnungs_register,KML||https://tinyurl.com/yy7ya4g9/VS/6024_bdg_erw.kml</t>
  </si>
  <si>
    <t>2589639.524 1116819.982</t>
  </si>
  <si>
    <t>https://map.geo.admin.ch/?zoom=13&amp;E=2589639.524&amp;N=1116819.982&amp;layers=ch.kantone.cadastralwebmap-farbe,ch.swisstopo.amtliches-strassenverzeichnis,ch.bfs.gebaeude_wohnungs_register,KML||https://tinyurl.com/yy7ya4g9/VS/6024_bdg_erw.kml</t>
  </si>
  <si>
    <t>2591915.000 1116982.000</t>
  </si>
  <si>
    <t>https://map.geo.admin.ch/?zoom=13&amp;E=2591915&amp;N=1116982&amp;layers=ch.kantone.cadastralwebmap-farbe,ch.swisstopo.amtliches-strassenverzeichnis,ch.bfs.gebaeude_wohnungs_register,KML||https://tinyurl.com/yy7ya4g9/VS/6024_bdg_erw.kml</t>
  </si>
  <si>
    <t>2592170.000 1115446.000</t>
  </si>
  <si>
    <t>https://map.geo.admin.ch/?zoom=13&amp;E=2592170&amp;N=1115446&amp;layers=ch.kantone.cadastralwebmap-farbe,ch.swisstopo.amtliches-strassenverzeichnis,ch.bfs.gebaeude_wohnungs_register,KML||https://tinyurl.com/yy7ya4g9/VS/6024_bdg_erw.kml</t>
  </si>
  <si>
    <t>2589796.000 1114687.000</t>
  </si>
  <si>
    <t>https://map.geo.admin.ch/?zoom=13&amp;E=2589796&amp;N=1114687&amp;layers=ch.kantone.cadastralwebmap-farbe,ch.swisstopo.amtliches-strassenverzeichnis,ch.bfs.gebaeude_wohnungs_register,KML||https://tinyurl.com/yy7ya4g9/VS/6024_bdg_erw.kml</t>
  </si>
  <si>
    <t>2589845.000 1116982.000</t>
  </si>
  <si>
    <t>https://map.geo.admin.ch/?zoom=13&amp;E=2589845&amp;N=1116982&amp;layers=ch.kantone.cadastralwebmap-farbe,ch.swisstopo.amtliches-strassenverzeichnis,ch.bfs.gebaeude_wohnungs_register,KML||https://tinyurl.com/yy7ya4g9/VS/6024_bdg_erw.kml</t>
  </si>
  <si>
    <t>2589863.000 1116995.000</t>
  </si>
  <si>
    <t>https://map.geo.admin.ch/?zoom=13&amp;E=2589863&amp;N=1116995&amp;layers=ch.kantone.cadastralwebmap-farbe,ch.swisstopo.amtliches-strassenverzeichnis,ch.bfs.gebaeude_wohnungs_register,KML||https://tinyurl.com/yy7ya4g9/VS/6024_bdg_erw.kml</t>
  </si>
  <si>
    <t>2589822.000 1117047.000</t>
  </si>
  <si>
    <t>https://map.geo.admin.ch/?zoom=13&amp;E=2589822&amp;N=1117047&amp;layers=ch.kantone.cadastralwebmap-farbe,ch.swisstopo.amtliches-strassenverzeichnis,ch.bfs.gebaeude_wohnungs_register,KML||https://tinyurl.com/yy7ya4g9/VS/6024_bdg_erw.kml</t>
  </si>
  <si>
    <t>2589803.000 1117032.000</t>
  </si>
  <si>
    <t>https://map.geo.admin.ch/?zoom=13&amp;E=2589803&amp;N=1117032&amp;layers=ch.kantone.cadastralwebmap-farbe,ch.swisstopo.amtliches-strassenverzeichnis,ch.bfs.gebaeude_wohnungs_register,KML||https://tinyurl.com/yy7ya4g9/VS/6024_bdg_erw.kml</t>
  </si>
  <si>
    <t>2589785.000 1117018.000</t>
  </si>
  <si>
    <t>https://map.geo.admin.ch/?zoom=13&amp;E=2589785&amp;N=1117018&amp;layers=ch.kantone.cadastralwebmap-farbe,ch.swisstopo.amtliches-strassenverzeichnis,ch.bfs.gebaeude_wohnungs_register,KML||https://tinyurl.com/yy7ya4g9/VS/6024_bdg_erw.kml</t>
  </si>
  <si>
    <t>2589825.000 1116970.000</t>
  </si>
  <si>
    <t>https://map.geo.admin.ch/?zoom=13&amp;E=2589825&amp;N=1116970&amp;layers=ch.kantone.cadastralwebmap-farbe,ch.swisstopo.amtliches-strassenverzeichnis,ch.bfs.gebaeude_wohnungs_register,KML||https://tinyurl.com/yy7ya4g9/VS/6024_bdg_erw.kml</t>
  </si>
  <si>
    <t>2589812.000 1116985.000</t>
  </si>
  <si>
    <t>https://map.geo.admin.ch/?zoom=13&amp;E=2589812&amp;N=1116985&amp;layers=ch.kantone.cadastralwebmap-farbe,ch.swisstopo.amtliches-strassenverzeichnis,ch.bfs.gebaeude_wohnungs_register,KML||https://tinyurl.com/yy7ya4g9/VS/6024_bdg_erw.kml</t>
  </si>
  <si>
    <t>2589800.000 1117000.000</t>
  </si>
  <si>
    <t>https://map.geo.admin.ch/?zoom=13&amp;E=2589800&amp;N=1117000&amp;layers=ch.kantone.cadastralwebmap-farbe,ch.swisstopo.amtliches-strassenverzeichnis,ch.bfs.gebaeude_wohnungs_register,KML||https://tinyurl.com/yy7ya4g9/VS/6024_bdg_erw.kml</t>
  </si>
  <si>
    <t>2589817.000 1117015.000</t>
  </si>
  <si>
    <t>https://map.geo.admin.ch/?zoom=13&amp;E=2589817&amp;N=1117015&amp;layers=ch.kantone.cadastralwebmap-farbe,ch.swisstopo.amtliches-strassenverzeichnis,ch.bfs.gebaeude_wohnungs_register,KML||https://tinyurl.com/yy7ya4g9/VS/6024_bdg_erw.kml</t>
  </si>
  <si>
    <t>2589832.000 1117000.000</t>
  </si>
  <si>
    <t>https://map.geo.admin.ch/?zoom=13&amp;E=2589832&amp;N=1117000&amp;layers=ch.kantone.cadastralwebmap-farbe,ch.swisstopo.amtliches-strassenverzeichnis,ch.bfs.gebaeude_wohnungs_register,KML||https://tinyurl.com/yy7ya4g9/VS/6024_bdg_erw.kml</t>
  </si>
  <si>
    <t>2589930.000 1117270.000</t>
  </si>
  <si>
    <t>https://map.geo.admin.ch/?zoom=13&amp;E=2589930&amp;N=1117270&amp;layers=ch.kantone.cadastralwebmap-farbe,ch.swisstopo.amtliches-strassenverzeichnis,ch.bfs.gebaeude_wohnungs_register,KML||https://tinyurl.com/yy7ya4g9/VS/6024_bdg_erw.kml</t>
  </si>
  <si>
    <t>2589915.474 1117114.974</t>
  </si>
  <si>
    <t>https://map.geo.admin.ch/?zoom=13&amp;E=2589915.474&amp;N=1117114.974&amp;layers=ch.kantone.cadastralwebmap-farbe,ch.swisstopo.amtliches-strassenverzeichnis,ch.bfs.gebaeude_wohnungs_register,KML||https://tinyurl.com/yy7ya4g9/VS/6024_bdg_erw.kml</t>
  </si>
  <si>
    <t>2591335.000 1117050.000</t>
  </si>
  <si>
    <t>https://map.geo.admin.ch/?zoom=13&amp;E=2591335&amp;N=1117050&amp;layers=ch.kantone.cadastralwebmap-farbe,ch.swisstopo.amtliches-strassenverzeichnis,ch.bfs.gebaeude_wohnungs_register,KML||https://tinyurl.com/yy7ya4g9/VS/6024_bdg_erw.kml</t>
  </si>
  <si>
    <t>2591317.000 1117064.000</t>
  </si>
  <si>
    <t>https://map.geo.admin.ch/?zoom=13&amp;E=2591317&amp;N=1117064&amp;layers=ch.kantone.cadastralwebmap-farbe,ch.swisstopo.amtliches-strassenverzeichnis,ch.bfs.gebaeude_wohnungs_register,KML||https://tinyurl.com/yy7ya4g9/VS/6024_bdg_erw.kml</t>
  </si>
  <si>
    <t>2591282.000 1117047.000</t>
  </si>
  <si>
    <t>https://map.geo.admin.ch/?zoom=13&amp;E=2591282&amp;N=1117047&amp;layers=ch.kantone.cadastralwebmap-farbe,ch.swisstopo.amtliches-strassenverzeichnis,ch.bfs.gebaeude_wohnungs_register,KML||https://tinyurl.com/yy7ya4g9/VS/6024_bdg_erw.kml</t>
  </si>
  <si>
    <t>2589763.000 1114708.000</t>
  </si>
  <si>
    <t>https://map.geo.admin.ch/?zoom=13&amp;E=2589763&amp;N=1114708&amp;layers=ch.kantone.cadastralwebmap-farbe,ch.swisstopo.amtliches-strassenverzeichnis,ch.bfs.gebaeude_wohnungs_register,KML||https://tinyurl.com/yy7ya4g9/VS/6024_bdg_erw.kml</t>
  </si>
  <si>
    <t>2591124.000 1116889.000</t>
  </si>
  <si>
    <t>https://map.geo.admin.ch/?zoom=13&amp;E=2591124&amp;N=1116889&amp;layers=ch.kantone.cadastralwebmap-farbe,ch.swisstopo.amtliches-strassenverzeichnis,ch.bfs.gebaeude_wohnungs_register,KML||https://tinyurl.com/yy7ya4g9/VS/6024_bdg_erw.kml</t>
  </si>
  <si>
    <t>2590505.000 1115617.000</t>
  </si>
  <si>
    <t>https://map.geo.admin.ch/?zoom=13&amp;E=2590505&amp;N=1115617&amp;layers=ch.kantone.cadastralwebmap-farbe,ch.swisstopo.amtliches-strassenverzeichnis,ch.bfs.gebaeude_wohnungs_register,KML||https://tinyurl.com/yy7ya4g9/VS/6024_bdg_erw.kml</t>
  </si>
  <si>
    <t>2589545.000 1115230.000</t>
  </si>
  <si>
    <t>https://map.geo.admin.ch/?zoom=13&amp;E=2589545&amp;N=1115230&amp;layers=ch.kantone.cadastralwebmap-farbe,ch.swisstopo.amtliches-strassenverzeichnis,ch.bfs.gebaeude_wohnungs_register,KML||https://tinyurl.com/yy7ya4g9/VS/6024_bdg_erw.kml</t>
  </si>
  <si>
    <t>2588380.000 1114560.000</t>
  </si>
  <si>
    <t>https://map.geo.admin.ch/?zoom=13&amp;E=2588380&amp;N=1114560&amp;layers=ch.kantone.cadastralwebmap-farbe,ch.swisstopo.amtliches-strassenverzeichnis,ch.bfs.gebaeude_wohnungs_register,KML||https://tinyurl.com/yy7ya4g9/VS/6024_bdg_erw.kml</t>
  </si>
  <si>
    <t>2590356.000 1113747.000</t>
  </si>
  <si>
    <t>https://map.geo.admin.ch/?zoom=13&amp;E=2590356&amp;N=1113747&amp;layers=ch.kantone.cadastralwebmap-farbe,ch.swisstopo.amtliches-strassenverzeichnis,ch.bfs.gebaeude_wohnungs_register,KML||https://tinyurl.com/yy7ya4g9/VS/6024_bdg_erw.kml</t>
  </si>
  <si>
    <t>2590795.000 1113980.000</t>
  </si>
  <si>
    <t>https://map.geo.admin.ch/?zoom=13&amp;E=2590795&amp;N=1113980&amp;layers=ch.kantone.cadastralwebmap-farbe,ch.swisstopo.amtliches-strassenverzeichnis,ch.bfs.gebaeude_wohnungs_register,KML||https://tinyurl.com/yy7ya4g9/VS/6024_bdg_erw.kml</t>
  </si>
  <si>
    <t>2590945.000 1116780.000</t>
  </si>
  <si>
    <t>https://map.geo.admin.ch/?zoom=13&amp;E=2590945&amp;N=1116780&amp;layers=ch.kantone.cadastralwebmap-farbe,ch.swisstopo.amtliches-strassenverzeichnis,ch.bfs.gebaeude_wohnungs_register,KML||https://tinyurl.com/yy7ya4g9/VS/6024_bdg_erw.kml</t>
  </si>
  <si>
    <t>2590965.000 1116785.000</t>
  </si>
  <si>
    <t>https://map.geo.admin.ch/?zoom=13&amp;E=2590965&amp;N=1116785&amp;layers=ch.kantone.cadastralwebmap-farbe,ch.swisstopo.amtliches-strassenverzeichnis,ch.bfs.gebaeude_wohnungs_register,KML||https://tinyurl.com/yy7ya4g9/VS/6024_bdg_erw.kml</t>
  </si>
  <si>
    <t>2590965.000 1116765.000</t>
  </si>
  <si>
    <t>https://map.geo.admin.ch/?zoom=13&amp;E=2590965&amp;N=1116765&amp;layers=ch.kantone.cadastralwebmap-farbe,ch.swisstopo.amtliches-strassenverzeichnis,ch.bfs.gebaeude_wohnungs_register,KML||https://tinyurl.com/yy7ya4g9/VS/6024_bdg_erw.kml</t>
  </si>
  <si>
    <t>2588543.000 1114980.000</t>
  </si>
  <si>
    <t>https://map.geo.admin.ch/?zoom=13&amp;E=2588543&amp;N=1114980&amp;layers=ch.kantone.cadastralwebmap-farbe,ch.swisstopo.amtliches-strassenverzeichnis,ch.bfs.gebaeude_wohnungs_register,KML||https://tinyurl.com/yy7ya4g9/VS/6024_bdg_erw.kml</t>
  </si>
  <si>
    <t>2590418.000 1116995.000</t>
  </si>
  <si>
    <t>https://map.geo.admin.ch/?zoom=13&amp;E=2590418&amp;N=1116995&amp;layers=ch.kantone.cadastralwebmap-farbe,ch.swisstopo.amtliches-strassenverzeichnis,ch.bfs.gebaeude_wohnungs_register,KML||https://tinyurl.com/yy7ya4g9/VS/6024_bdg_erw.kml</t>
  </si>
  <si>
    <t>2589828.000 1117028.000</t>
  </si>
  <si>
    <t>https://map.geo.admin.ch/?zoom=13&amp;E=2589828&amp;N=1117028&amp;layers=ch.kantone.cadastralwebmap-farbe,ch.swisstopo.amtliches-strassenverzeichnis,ch.bfs.gebaeude_wohnungs_register,KML||https://tinyurl.com/yy7ya4g9/VS/6024_bdg_erw.kml</t>
  </si>
  <si>
    <t>2590057.000 1117095.000</t>
  </si>
  <si>
    <t>https://map.geo.admin.ch/?zoom=13&amp;E=2590057&amp;N=1117095&amp;layers=ch.kantone.cadastralwebmap-farbe,ch.swisstopo.amtliches-strassenverzeichnis,ch.bfs.gebaeude_wohnungs_register,KML||https://tinyurl.com/yy7ya4g9/VS/6024_bdg_erw.kml</t>
  </si>
  <si>
    <t>2590040.000 1117085.000</t>
  </si>
  <si>
    <t>https://map.geo.admin.ch/?zoom=13&amp;E=2590040&amp;N=1117085&amp;layers=ch.kantone.cadastralwebmap-farbe,ch.swisstopo.amtliches-strassenverzeichnis,ch.bfs.gebaeude_wohnungs_register,KML||https://tinyurl.com/yy7ya4g9/VS/6024_bdg_erw.kml</t>
  </si>
  <si>
    <t>2588706.000 1115030.000</t>
  </si>
  <si>
    <t>https://map.geo.admin.ch/?zoom=13&amp;E=2588706&amp;N=1115030&amp;layers=ch.kantone.cadastralwebmap-farbe,ch.swisstopo.amtliches-strassenverzeichnis,ch.bfs.gebaeude_wohnungs_register,KML||https://tinyurl.com/yy7ya4g9/VS/6024_bdg_erw.kml</t>
  </si>
  <si>
    <t>2590060.000 1117060.000</t>
  </si>
  <si>
    <t>https://map.geo.admin.ch/?zoom=13&amp;E=2590060&amp;N=1117060&amp;layers=ch.kantone.cadastralwebmap-farbe,ch.swisstopo.amtliches-strassenverzeichnis,ch.bfs.gebaeude_wohnungs_register,KML||https://tinyurl.com/yy7ya4g9/VS/6024_bdg_erw.kml</t>
  </si>
  <si>
    <t>2588872.000 1115156.000</t>
  </si>
  <si>
    <t>https://map.geo.admin.ch/?zoom=13&amp;E=2588872&amp;N=1115156&amp;layers=ch.kantone.cadastralwebmap-farbe,ch.swisstopo.amtliches-strassenverzeichnis,ch.bfs.gebaeude_wohnungs_register,KML||https://tinyurl.com/yy7ya4g9/VS/6024_bdg_erw.kml</t>
  </si>
  <si>
    <t>2589757.000 1114720.000</t>
  </si>
  <si>
    <t>https://map.geo.admin.ch/?zoom=13&amp;E=2589757&amp;N=1114720&amp;layers=ch.kantone.cadastralwebmap-farbe,ch.swisstopo.amtliches-strassenverzeichnis,ch.bfs.gebaeude_wohnungs_register,KML||https://tinyurl.com/yy7ya4g9/VS/6024_bdg_erw.kml</t>
  </si>
  <si>
    <t>2588188.000 1113823.000</t>
  </si>
  <si>
    <t>https://map.geo.admin.ch/?zoom=13&amp;E=2588188&amp;N=1113823&amp;layers=ch.kantone.cadastralwebmap-farbe,ch.swisstopo.amtliches-strassenverzeichnis,ch.bfs.gebaeude_wohnungs_register,KML||https://tinyurl.com/yy7ya4g9/VS/6024_bdg_erw.kml</t>
  </si>
  <si>
    <t>2591715.000 1117160.000</t>
  </si>
  <si>
    <t>https://map.geo.admin.ch/?zoom=13&amp;E=2591715&amp;N=1117160&amp;layers=ch.kantone.cadastralwebmap-farbe,ch.swisstopo.amtliches-strassenverzeichnis,ch.bfs.gebaeude_wohnungs_register,KML||https://tinyurl.com/yy7ya4g9/VS/6024_bdg_erw.kml</t>
  </si>
  <si>
    <t>2588319.000 1114513.000</t>
  </si>
  <si>
    <t>https://map.geo.admin.ch/?zoom=13&amp;E=2588319&amp;N=1114513&amp;layers=ch.kantone.cadastralwebmap-farbe,ch.swisstopo.amtliches-strassenverzeichnis,ch.bfs.gebaeude_wohnungs_register,KML||https://tinyurl.com/yy7ya4g9/VS/6024_bdg_erw.kml</t>
  </si>
  <si>
    <t>2588975.000 1114862.000</t>
  </si>
  <si>
    <t>https://map.geo.admin.ch/?zoom=13&amp;E=2588975&amp;N=1114862&amp;layers=ch.kantone.cadastralwebmap-farbe,ch.swisstopo.amtliches-strassenverzeichnis,ch.bfs.gebaeude_wohnungs_register,KML||https://tinyurl.com/yy7ya4g9/VS/6024_bdg_erw.kml</t>
  </si>
  <si>
    <t>2591190.000 1114930.000</t>
  </si>
  <si>
    <t>https://map.geo.admin.ch/?zoom=13&amp;E=2591190&amp;N=1114930&amp;layers=ch.kantone.cadastralwebmap-farbe,ch.swisstopo.amtliches-strassenverzeichnis,ch.bfs.gebaeude_wohnungs_register,KML||https://tinyurl.com/yy7ya4g9/VS/6024_bdg_erw.kml</t>
  </si>
  <si>
    <t>2589155.000 1114360.000</t>
  </si>
  <si>
    <t>https://map.geo.admin.ch/?zoom=13&amp;E=2589155&amp;N=1114360&amp;layers=ch.kantone.cadastralwebmap-farbe,ch.swisstopo.amtliches-strassenverzeichnis,ch.bfs.gebaeude_wohnungs_register,KML||https://tinyurl.com/yy7ya4g9/VS/6024_bdg_erw.kml</t>
  </si>
  <si>
    <t>2590305.000 1117060.000</t>
  </si>
  <si>
    <t>https://map.geo.admin.ch/?zoom=13&amp;E=2590305&amp;N=1117060&amp;layers=ch.kantone.cadastralwebmap-farbe,ch.swisstopo.amtliches-strassenverzeichnis,ch.bfs.gebaeude_wohnungs_register,KML||https://tinyurl.com/yy7ya4g9/VS/6024_bdg_erw.kml</t>
  </si>
  <si>
    <t>2588835.000 1115210.000</t>
  </si>
  <si>
    <t>https://map.geo.admin.ch/?zoom=13&amp;E=2588835&amp;N=1115210&amp;layers=ch.kantone.cadastralwebmap-farbe,ch.swisstopo.amtliches-strassenverzeichnis,ch.bfs.gebaeude_wohnungs_register,KML||https://tinyurl.com/yy7ya4g9/VS/6024_bdg_erw.kml</t>
  </si>
  <si>
    <t>2589032.000 1114671.000</t>
  </si>
  <si>
    <t>https://map.geo.admin.ch/?zoom=13&amp;E=2589032&amp;N=1114671&amp;layers=ch.kantone.cadastralwebmap-farbe,ch.swisstopo.amtliches-strassenverzeichnis,ch.bfs.gebaeude_wohnungs_register,KML||https://tinyurl.com/yy7ya4g9/VS/6024_bdg_erw.kml</t>
  </si>
  <si>
    <t>2590953.000 1116742.000</t>
  </si>
  <si>
    <t>https://map.geo.admin.ch/?zoom=13&amp;E=2590953&amp;N=1116742&amp;layers=ch.kantone.cadastralwebmap-farbe,ch.swisstopo.amtliches-strassenverzeichnis,ch.bfs.gebaeude_wohnungs_register,KML||https://tinyurl.com/yy7ya4g9/VS/6024_bdg_erw.kml</t>
  </si>
  <si>
    <t>2589725.000 1116883.000</t>
  </si>
  <si>
    <t>https://map.geo.admin.ch/?zoom=13&amp;E=2589725&amp;N=1116883&amp;layers=ch.kantone.cadastralwebmap-farbe,ch.swisstopo.amtliches-strassenverzeichnis,ch.bfs.gebaeude_wohnungs_register,KML||https://tinyurl.com/yy7ya4g9/VS/6024_bdg_erw.kml</t>
  </si>
  <si>
    <t>2590047.000 1114892.000</t>
  </si>
  <si>
    <t>https://map.geo.admin.ch/?zoom=13&amp;E=2590047&amp;N=1114892&amp;layers=ch.kantone.cadastralwebmap-farbe,ch.swisstopo.amtliches-strassenverzeichnis,ch.bfs.gebaeude_wohnungs_register,KML||https://tinyurl.com/yy7ya4g9/VS/6024_bdg_erw.kml</t>
  </si>
  <si>
    <t>2590420.000 1117410.000</t>
  </si>
  <si>
    <t>https://map.geo.admin.ch/?zoom=13&amp;E=2590420&amp;N=1117410&amp;layers=ch.kantone.cadastralwebmap-farbe,ch.swisstopo.amtliches-strassenverzeichnis,ch.bfs.gebaeude_wohnungs_register,KML||https://tinyurl.com/yy7ya4g9/VS/6024_bdg_erw.kml</t>
  </si>
  <si>
    <t>2589952.000 1117062.000</t>
  </si>
  <si>
    <t>https://map.geo.admin.ch/?zoom=13&amp;E=2589952&amp;N=1117062&amp;layers=ch.kantone.cadastralwebmap-farbe,ch.swisstopo.amtliches-strassenverzeichnis,ch.bfs.gebaeude_wohnungs_register,KML||https://tinyurl.com/yy7ya4g9/VS/6024_bdg_erw.kml</t>
  </si>
  <si>
    <t>2591382.000 1115866.000</t>
  </si>
  <si>
    <t>https://map.geo.admin.ch/?zoom=13&amp;E=2591382&amp;N=1115866&amp;layers=ch.kantone.cadastralwebmap-farbe,ch.swisstopo.amtliches-strassenverzeichnis,ch.bfs.gebaeude_wohnungs_register,KML||https://tinyurl.com/yy7ya4g9/VS/6024_bdg_erw.kml</t>
  </si>
  <si>
    <t>2587929.000 1113915.000</t>
  </si>
  <si>
    <t>https://map.geo.admin.ch/?zoom=13&amp;E=2587929&amp;N=1113915&amp;layers=ch.kantone.cadastralwebmap-farbe,ch.swisstopo.amtliches-strassenverzeichnis,ch.bfs.gebaeude_wohnungs_register,KML||https://tinyurl.com/yy7ya4g9/VS/6024_bdg_erw.kml</t>
  </si>
  <si>
    <t>2588868.000 1114841.000</t>
  </si>
  <si>
    <t>https://map.geo.admin.ch/?zoom=13&amp;E=2588868&amp;N=1114841&amp;layers=ch.kantone.cadastralwebmap-farbe,ch.swisstopo.amtliches-strassenverzeichnis,ch.bfs.gebaeude_wohnungs_register,KML||https://tinyurl.com/yy7ya4g9/VS/6024_bdg_erw.kml</t>
  </si>
  <si>
    <t>2587382.000 1114915.000</t>
  </si>
  <si>
    <t>https://map.geo.admin.ch/?zoom=13&amp;E=2587382&amp;N=1114915&amp;layers=ch.kantone.cadastralwebmap-farbe,ch.swisstopo.amtliches-strassenverzeichnis,ch.bfs.gebaeude_wohnungs_register,KML||https://tinyurl.com/yy7ya4g9/VS/6024_bdg_erw.kml</t>
  </si>
  <si>
    <t>2591227.000 1114402.000</t>
  </si>
  <si>
    <t>https://map.geo.admin.ch/?zoom=13&amp;E=2591227&amp;N=1114402&amp;layers=ch.kantone.cadastralwebmap-farbe,ch.swisstopo.amtliches-strassenverzeichnis,ch.bfs.gebaeude_wohnungs_register,KML||https://tinyurl.com/yy7ya4g9/VS/6024_bdg_erw.kml</t>
  </si>
  <si>
    <t>2588683.000 1114651.000</t>
  </si>
  <si>
    <t>https://map.geo.admin.ch/?zoom=13&amp;E=2588683&amp;N=1114651&amp;layers=ch.kantone.cadastralwebmap-farbe,ch.swisstopo.amtliches-strassenverzeichnis,ch.bfs.gebaeude_wohnungs_register,KML||https://tinyurl.com/yy7ya4g9/VS/6024_bdg_erw.kml</t>
  </si>
  <si>
    <t>2589745.000 1116946.000</t>
  </si>
  <si>
    <t>https://map.geo.admin.ch/?zoom=13&amp;E=2589745&amp;N=1116946&amp;layers=ch.kantone.cadastralwebmap-farbe,ch.swisstopo.amtliches-strassenverzeichnis,ch.bfs.gebaeude_wohnungs_register,KML||https://tinyurl.com/yy7ya4g9/VS/6024_bdg_erw.kml</t>
  </si>
  <si>
    <t>2589930.000 1117080.000</t>
  </si>
  <si>
    <t>https://map.geo.admin.ch/?zoom=13&amp;E=2589930&amp;N=1117080&amp;layers=ch.kantone.cadastralwebmap-farbe,ch.swisstopo.amtliches-strassenverzeichnis,ch.bfs.gebaeude_wohnungs_register,KML||https://tinyurl.com/yy7ya4g9/VS/6024_bdg_erw.kml</t>
  </si>
  <si>
    <t>2590068.000 1113480.000</t>
  </si>
  <si>
    <t>https://map.geo.admin.ch/?zoom=13&amp;E=2590068&amp;N=1113480&amp;layers=ch.kantone.cadastralwebmap-farbe,ch.swisstopo.amtliches-strassenverzeichnis,ch.bfs.gebaeude_wohnungs_register,KML||https://tinyurl.com/yy7ya4g9/VS/6024_bdg_erw.kml</t>
  </si>
  <si>
    <t>2589213.000 1114450.000</t>
  </si>
  <si>
    <t>https://map.geo.admin.ch/?zoom=13&amp;E=2589213&amp;N=1114450&amp;layers=ch.kantone.cadastralwebmap-farbe,ch.swisstopo.amtliches-strassenverzeichnis,ch.bfs.gebaeude_wohnungs_register,KML||https://tinyurl.com/yy7ya4g9/VS/6024_bdg_erw.kml</t>
  </si>
  <si>
    <t>2590825.000 1114005.000</t>
  </si>
  <si>
    <t>https://map.geo.admin.ch/?zoom=13&amp;E=2590825&amp;N=1114005&amp;layers=ch.kantone.cadastralwebmap-farbe,ch.swisstopo.amtliches-strassenverzeichnis,ch.bfs.gebaeude_wohnungs_register,KML||https://tinyurl.com/yy7ya4g9/VS/6024_bdg_erw.kml</t>
  </si>
  <si>
    <t>2590203.000 1115908.000</t>
  </si>
  <si>
    <t>https://map.geo.admin.ch/?zoom=13&amp;E=2590203&amp;N=1115908&amp;layers=ch.kantone.cadastralwebmap-farbe,ch.swisstopo.amtliches-strassenverzeichnis,ch.bfs.gebaeude_wohnungs_register,KML||https://tinyurl.com/yy7ya4g9/VS/6024_bdg_erw.kml</t>
  </si>
  <si>
    <t>2590050.000 1117315.000</t>
  </si>
  <si>
    <t>https://map.geo.admin.ch/?zoom=13&amp;E=2590050&amp;N=1117315&amp;layers=ch.kantone.cadastralwebmap-farbe,ch.swisstopo.amtliches-strassenverzeichnis,ch.bfs.gebaeude_wohnungs_register,KML||https://tinyurl.com/yy7ya4g9/VS/6024_bdg_erw.kml</t>
  </si>
  <si>
    <t>2589914.000 1117110.000</t>
  </si>
  <si>
    <t>https://map.geo.admin.ch/?zoom=13&amp;E=2589914&amp;N=1117110&amp;layers=ch.kantone.cadastralwebmap-farbe,ch.swisstopo.amtliches-strassenverzeichnis,ch.bfs.gebaeude_wohnungs_register,KML||https://tinyurl.com/yy7ya4g9/VS/6024_bdg_erw.kml</t>
  </si>
  <si>
    <t>2589802.000 1115668.000</t>
  </si>
  <si>
    <t>https://map.geo.admin.ch/?zoom=13&amp;E=2589802&amp;N=1115668&amp;layers=ch.kantone.cadastralwebmap-farbe,ch.swisstopo.amtliches-strassenverzeichnis,ch.bfs.gebaeude_wohnungs_register,KML||https://tinyurl.com/yy7ya4g9/VS/6024_bdg_erw.kml</t>
  </si>
  <si>
    <t>2591320.000 1117067.000</t>
  </si>
  <si>
    <t>https://map.geo.admin.ch/?zoom=13&amp;E=2591320&amp;N=1117067&amp;layers=ch.kantone.cadastralwebmap-farbe,ch.swisstopo.amtliches-strassenverzeichnis,ch.bfs.gebaeude_wohnungs_register,KML||https://tinyurl.com/yy7ya4g9/VS/6024_bdg_erw.kml</t>
  </si>
  <si>
    <t>2587720.000 1116090.000</t>
  </si>
  <si>
    <t>https://map.geo.admin.ch/?zoom=13&amp;E=2587720&amp;N=1116090&amp;layers=ch.kantone.cadastralwebmap-farbe,ch.swisstopo.amtliches-strassenverzeichnis,ch.bfs.gebaeude_wohnungs_register,KML||https://tinyurl.com/yy7ya4g9/VS/6024_bdg_erw.kml</t>
  </si>
  <si>
    <t>2589252.000 1115430.000</t>
  </si>
  <si>
    <t>https://map.geo.admin.ch/?zoom=13&amp;E=2589252&amp;N=1115430&amp;layers=ch.kantone.cadastralwebmap-farbe,ch.swisstopo.amtliches-strassenverzeichnis,ch.bfs.gebaeude_wohnungs_register,KML||https://tinyurl.com/yy7ya4g9/VS/6024_bdg_erw.kml</t>
  </si>
  <si>
    <t>2590457.000 1116587.000</t>
  </si>
  <si>
    <t>https://map.geo.admin.ch/?zoom=13&amp;E=2590457&amp;N=1116587&amp;layers=ch.kantone.cadastralwebmap-farbe,ch.swisstopo.amtliches-strassenverzeichnis,ch.bfs.gebaeude_wohnungs_register,KML||https://tinyurl.com/yy7ya4g9/VS/6024_bdg_erw.kml</t>
  </si>
  <si>
    <t>2591835.000 1117012.000</t>
  </si>
  <si>
    <t>https://map.geo.admin.ch/?zoom=13&amp;E=2591835&amp;N=1117012&amp;layers=ch.kantone.cadastralwebmap-farbe,ch.swisstopo.amtliches-strassenverzeichnis,ch.bfs.gebaeude_wohnungs_register,KML||https://tinyurl.com/yy7ya4g9/VS/6024_bdg_erw.kml</t>
  </si>
  <si>
    <t>2587710.931 1117589.136</t>
  </si>
  <si>
    <t>https://map.geo.admin.ch/?zoom=13&amp;E=2587710.931&amp;N=1117589.136&amp;layers=ch.kantone.cadastralwebmap-farbe,ch.swisstopo.amtliches-strassenverzeichnis,ch.bfs.gebaeude_wohnungs_register,KML||https://tinyurl.com/yy7ya4g9/VS/6025_bdg_erw.kml</t>
  </si>
  <si>
    <t>2587669.437 1119250.143</t>
  </si>
  <si>
    <t>https://map.geo.admin.ch/?zoom=13&amp;E=2587669.437&amp;N=1119250.143&amp;layers=ch.kantone.cadastralwebmap-farbe,ch.swisstopo.amtliches-strassenverzeichnis,ch.bfs.gebaeude_wohnungs_register,KML||https://tinyurl.com/yy7ya4g9/VS/6025_bdg_erw.kml</t>
  </si>
  <si>
    <t>2587248.000 1118460.000</t>
  </si>
  <si>
    <t>https://map.geo.admin.ch/?zoom=13&amp;E=2587248&amp;N=1118460&amp;layers=ch.kantone.cadastralwebmap-farbe,ch.swisstopo.amtliches-strassenverzeichnis,ch.bfs.gebaeude_wohnungs_register,KML||https://tinyurl.com/yy7ya4g9/VS/6025_bdg_erw.kml</t>
  </si>
  <si>
    <t>2586569.000 1118465.000</t>
  </si>
  <si>
    <t>https://map.geo.admin.ch/?zoom=13&amp;E=2586569&amp;N=1118465&amp;layers=ch.kantone.cadastralwebmap-farbe,ch.swisstopo.amtliches-strassenverzeichnis,ch.bfs.gebaeude_wohnungs_register,KML||https://tinyurl.com/yy7ya4g9/VS/6025_bdg_erw.kml</t>
  </si>
  <si>
    <t>2586580.000 1118474.000</t>
  </si>
  <si>
    <t>https://map.geo.admin.ch/?zoom=13&amp;E=2586580&amp;N=1118474&amp;layers=ch.kantone.cadastralwebmap-farbe,ch.swisstopo.amtliches-strassenverzeichnis,ch.bfs.gebaeude_wohnungs_register,KML||https://tinyurl.com/yy7ya4g9/VS/6025_bdg_erw.kml</t>
  </si>
  <si>
    <t>2586635.000 1118450.000</t>
  </si>
  <si>
    <t>https://map.geo.admin.ch/?zoom=13&amp;E=2586635&amp;N=1118450&amp;layers=ch.kantone.cadastralwebmap-farbe,ch.swisstopo.amtliches-strassenverzeichnis,ch.bfs.gebaeude_wohnungs_register,KML||https://tinyurl.com/yy7ya4g9/VS/6025_bdg_erw.kml</t>
  </si>
  <si>
    <t>2586630.000 1118442.000</t>
  </si>
  <si>
    <t>https://map.geo.admin.ch/?zoom=13&amp;E=2586630&amp;N=1118442&amp;layers=ch.kantone.cadastralwebmap-farbe,ch.swisstopo.amtliches-strassenverzeichnis,ch.bfs.gebaeude_wohnungs_register,KML||https://tinyurl.com/yy7ya4g9/VS/6025_bdg_erw.kml</t>
  </si>
  <si>
    <t>2587753.000 1118924.000</t>
  </si>
  <si>
    <t>https://map.geo.admin.ch/?zoom=13&amp;E=2587753&amp;N=1118924&amp;layers=ch.kantone.cadastralwebmap-farbe,ch.swisstopo.amtliches-strassenverzeichnis,ch.bfs.gebaeude_wohnungs_register,KML||https://tinyurl.com/yy7ya4g9/VS/6025_bdg_erw.kml</t>
  </si>
  <si>
    <t>2587767.000 1118886.000</t>
  </si>
  <si>
    <t>https://map.geo.admin.ch/?zoom=13&amp;E=2587767&amp;N=1118886&amp;layers=ch.kantone.cadastralwebmap-farbe,ch.swisstopo.amtliches-strassenverzeichnis,ch.bfs.gebaeude_wohnungs_register,KML||https://tinyurl.com/yy7ya4g9/VS/6025_bdg_erw.kml</t>
  </si>
  <si>
    <t>2587811.000 1118878.000</t>
  </si>
  <si>
    <t>https://map.geo.admin.ch/?zoom=13&amp;E=2587811&amp;N=1118878&amp;layers=ch.kantone.cadastralwebmap-farbe,ch.swisstopo.amtliches-strassenverzeichnis,ch.bfs.gebaeude_wohnungs_register,KML||https://tinyurl.com/yy7ya4g9/VS/6025_bdg_erw.kml</t>
  </si>
  <si>
    <t>2586843.000 1118919.100</t>
  </si>
  <si>
    <t>https://map.geo.admin.ch/?zoom=13&amp;E=2586843&amp;N=1118919.1&amp;layers=ch.kantone.cadastralwebmap-farbe,ch.swisstopo.amtliches-strassenverzeichnis,ch.bfs.gebaeude_wohnungs_register,KML||https://tinyurl.com/yy7ya4g9/VS/6025_bdg_erw.kml</t>
  </si>
  <si>
    <t>2586859.400 1118934.700</t>
  </si>
  <si>
    <t>https://map.geo.admin.ch/?zoom=13&amp;E=2586859.4&amp;N=1118934.7&amp;layers=ch.kantone.cadastralwebmap-farbe,ch.swisstopo.amtliches-strassenverzeichnis,ch.bfs.gebaeude_wohnungs_register,KML||https://tinyurl.com/yy7ya4g9/VS/6025_bdg_erw.kml</t>
  </si>
  <si>
    <t>2586934.000 1118150.000</t>
  </si>
  <si>
    <t>https://map.geo.admin.ch/?zoom=13&amp;E=2586934&amp;N=1118150&amp;layers=ch.kantone.cadastralwebmap-farbe,ch.swisstopo.amtliches-strassenverzeichnis,ch.bfs.gebaeude_wohnungs_register,KML||https://tinyurl.com/yy7ya4g9/VS/6025_bdg_erw.kml</t>
  </si>
  <si>
    <t>2586610.000 1118395.000</t>
  </si>
  <si>
    <t>https://map.geo.admin.ch/?zoom=13&amp;E=2586610&amp;N=1118395&amp;layers=ch.kantone.cadastralwebmap-farbe,ch.swisstopo.amtliches-strassenverzeichnis,ch.bfs.gebaeude_wohnungs_register,KML||https://tinyurl.com/yy7ya4g9/VS/6025_bdg_erw.kml</t>
  </si>
  <si>
    <t>2588061.000 1119165.500</t>
  </si>
  <si>
    <t>https://map.geo.admin.ch/?zoom=13&amp;E=2588061&amp;N=1119165.5&amp;layers=ch.kantone.cadastralwebmap-farbe,ch.swisstopo.amtliches-strassenverzeichnis,ch.bfs.gebaeude_wohnungs_register,KML||https://tinyurl.com/yy7ya4g9/VS/6025_bdg_erw.kml</t>
  </si>
  <si>
    <t>2587842.500 1117033.000</t>
  </si>
  <si>
    <t>https://map.geo.admin.ch/?zoom=13&amp;E=2587842.5&amp;N=1117033&amp;layers=ch.kantone.cadastralwebmap-farbe,ch.swisstopo.amtliches-strassenverzeichnis,ch.bfs.gebaeude_wohnungs_register,KML||https://tinyurl.com/yy7ya4g9/VS/6025_bdg_erw.kml</t>
  </si>
  <si>
    <t>2588291.000 1116817.500</t>
  </si>
  <si>
    <t>https://map.geo.admin.ch/?zoom=13&amp;E=2588291&amp;N=1116817.5&amp;layers=ch.kantone.cadastralwebmap-farbe,ch.swisstopo.amtliches-strassenverzeichnis,ch.bfs.gebaeude_wohnungs_register,KML||https://tinyurl.com/yy7ya4g9/VS/6025_bdg_erw.kml</t>
  </si>
  <si>
    <t>2588338.500 1116766.750</t>
  </si>
  <si>
    <t>https://map.geo.admin.ch/?zoom=13&amp;E=2588338.5&amp;N=1116766.75&amp;layers=ch.kantone.cadastralwebmap-farbe,ch.swisstopo.amtliches-strassenverzeichnis,ch.bfs.gebaeude_wohnungs_register,KML||https://tinyurl.com/yy7ya4g9/VS/6025_bdg_erw.kml</t>
  </si>
  <si>
    <t>2588657.250 1119171.750</t>
  </si>
  <si>
    <t>https://map.geo.admin.ch/?zoom=13&amp;E=2588657.25&amp;N=1119171.75&amp;layers=ch.kantone.cadastralwebmap-farbe,ch.swisstopo.amtliches-strassenverzeichnis,ch.bfs.gebaeude_wohnungs_register,KML||https://tinyurl.com/yy7ya4g9/VS/6025_bdg_erw.kml</t>
  </si>
  <si>
    <t>2588668.500 1119168.750</t>
  </si>
  <si>
    <t>https://map.geo.admin.ch/?zoom=13&amp;E=2588668.5&amp;N=1119168.75&amp;layers=ch.kantone.cadastralwebmap-farbe,ch.swisstopo.amtliches-strassenverzeichnis,ch.bfs.gebaeude_wohnungs_register,KML||https://tinyurl.com/yy7ya4g9/VS/6025_bdg_erw.kml</t>
  </si>
  <si>
    <t>2587794.000 1118876.000</t>
  </si>
  <si>
    <t>https://map.geo.admin.ch/?zoom=13&amp;E=2587794&amp;N=1118876&amp;layers=ch.kantone.cadastralwebmap-farbe,ch.swisstopo.amtliches-strassenverzeichnis,ch.bfs.gebaeude_wohnungs_register,KML||https://tinyurl.com/yy7ya4g9/VS/6025_bdg_erw.kml</t>
  </si>
  <si>
    <t>2588347.000 1118982.000</t>
  </si>
  <si>
    <t>https://map.geo.admin.ch/?zoom=13&amp;E=2588347&amp;N=1118982&amp;layers=ch.kantone.cadastralwebmap-farbe,ch.swisstopo.amtliches-strassenverzeichnis,ch.bfs.gebaeude_wohnungs_register,KML||https://tinyurl.com/yy7ya4g9/VS/6025_bdg_erw.kml</t>
  </si>
  <si>
    <t>2587858.400 1117191.509</t>
  </si>
  <si>
    <t>https://map.geo.admin.ch/?zoom=13&amp;E=2587858.4&amp;N=1117191.509&amp;layers=ch.kantone.cadastralwebmap-farbe,ch.swisstopo.amtliches-strassenverzeichnis,ch.bfs.gebaeude_wohnungs_register,KML||https://tinyurl.com/yy7ya4g9/VS/6025_bdg_erw.kml</t>
  </si>
  <si>
    <t>2587209.250 1118554.125</t>
  </si>
  <si>
    <t>https://map.geo.admin.ch/?zoom=13&amp;E=2587209.25&amp;N=1118554.125&amp;layers=ch.kantone.cadastralwebmap-farbe,ch.swisstopo.amtliches-strassenverzeichnis,ch.bfs.gebaeude_wohnungs_register,KML||https://tinyurl.com/yy7ya4g9/VS/6025_bdg_erw.kml</t>
  </si>
  <si>
    <t>2587771.000 1118858.000</t>
  </si>
  <si>
    <t>https://map.geo.admin.ch/?zoom=13&amp;E=2587771&amp;N=1118858&amp;layers=ch.kantone.cadastralwebmap-farbe,ch.swisstopo.amtliches-strassenverzeichnis,ch.bfs.gebaeude_wohnungs_register,KML||https://tinyurl.com/yy7ya4g9/VS/6025_bdg_erw.kml</t>
  </si>
  <si>
    <t>2588333.250 1118375.875</t>
  </si>
  <si>
    <t>https://map.geo.admin.ch/?zoom=13&amp;E=2588333.25&amp;N=1118375.875&amp;layers=ch.kantone.cadastralwebmap-farbe,ch.swisstopo.amtliches-strassenverzeichnis,ch.bfs.gebaeude_wohnungs_register,KML||https://tinyurl.com/yy7ya4g9/VS/6025_bdg_erw.kml</t>
  </si>
  <si>
    <t>2588357.500 1118343.125</t>
  </si>
  <si>
    <t>https://map.geo.admin.ch/?zoom=13&amp;E=2588357.5&amp;N=1118343.125&amp;layers=ch.kantone.cadastralwebmap-farbe,ch.swisstopo.amtliches-strassenverzeichnis,ch.bfs.gebaeude_wohnungs_register,KML||https://tinyurl.com/yy7ya4g9/VS/6025_bdg_erw.kml</t>
  </si>
  <si>
    <t>2588505.000 1119453.625</t>
  </si>
  <si>
    <t>https://map.geo.admin.ch/?zoom=13&amp;E=2588505&amp;N=1119453.625&amp;layers=ch.kantone.cadastralwebmap-farbe,ch.swisstopo.amtliches-strassenverzeichnis,ch.bfs.gebaeude_wohnungs_register,KML||https://tinyurl.com/yy7ya4g9/VS/6025_bdg_erw.kml</t>
  </si>
  <si>
    <t>2587015.750 1118511.375</t>
  </si>
  <si>
    <t>https://map.geo.admin.ch/?zoom=13&amp;E=2587015.75&amp;N=1118511.375&amp;layers=ch.kantone.cadastralwebmap-farbe,ch.swisstopo.amtliches-strassenverzeichnis,ch.bfs.gebaeude_wohnungs_register,KML||https://tinyurl.com/yy7ya4g9/VS/6025_bdg_erw.kml</t>
  </si>
  <si>
    <t>2586433.000 1118396.375</t>
  </si>
  <si>
    <t>https://map.geo.admin.ch/?zoom=13&amp;E=2586433&amp;N=1118396.375&amp;layers=ch.kantone.cadastralwebmap-farbe,ch.swisstopo.amtliches-strassenverzeichnis,ch.bfs.gebaeude_wohnungs_register,KML||https://tinyurl.com/yy7ya4g9/VS/6025_bdg_erw.kml</t>
  </si>
  <si>
    <t>2586667.000 1118629.125</t>
  </si>
  <si>
    <t>https://map.geo.admin.ch/?zoom=13&amp;E=2586667&amp;N=1118629.125&amp;layers=ch.kantone.cadastralwebmap-farbe,ch.swisstopo.amtliches-strassenverzeichnis,ch.bfs.gebaeude_wohnungs_register,KML||https://tinyurl.com/yy7ya4g9/VS/6025_bdg_erw.kml</t>
  </si>
  <si>
    <t>2586748.250 1118541.625</t>
  </si>
  <si>
    <t>https://map.geo.admin.ch/?zoom=13&amp;E=2586748.25&amp;N=1118541.625&amp;layers=ch.kantone.cadastralwebmap-farbe,ch.swisstopo.amtliches-strassenverzeichnis,ch.bfs.gebaeude_wohnungs_register,KML||https://tinyurl.com/yy7ya4g9/VS/6025_bdg_erw.kml</t>
  </si>
  <si>
    <t>2588594.250 1118600.375</t>
  </si>
  <si>
    <t>https://map.geo.admin.ch/?zoom=13&amp;E=2588594.25&amp;N=1118600.375&amp;layers=ch.kantone.cadastralwebmap-farbe,ch.swisstopo.amtliches-strassenverzeichnis,ch.bfs.gebaeude_wohnungs_register,KML||https://tinyurl.com/yy7ya4g9/VS/6025_bdg_erw.kml</t>
  </si>
  <si>
    <t>2586995.500 1118946.875</t>
  </si>
  <si>
    <t>https://map.geo.admin.ch/?zoom=13&amp;E=2586995.5&amp;N=1118946.875&amp;layers=ch.kantone.cadastralwebmap-farbe,ch.swisstopo.amtliches-strassenverzeichnis,ch.bfs.gebaeude_wohnungs_register,KML||https://tinyurl.com/yy7ya4g9/VS/6025_bdg_erw.kml</t>
  </si>
  <si>
    <t>2587245.000 1118431.125</t>
  </si>
  <si>
    <t>https://map.geo.admin.ch/?zoom=13&amp;E=2587245&amp;N=1118431.125&amp;layers=ch.kantone.cadastralwebmap-farbe,ch.swisstopo.amtliches-strassenverzeichnis,ch.bfs.gebaeude_wohnungs_register,KML||https://tinyurl.com/yy7ya4g9/VS/6025_bdg_erw.kml</t>
  </si>
  <si>
    <t>2586778.250 1118891.375</t>
  </si>
  <si>
    <t>https://map.geo.admin.ch/?zoom=13&amp;E=2586778.25&amp;N=1118891.375&amp;layers=ch.kantone.cadastralwebmap-farbe,ch.swisstopo.amtliches-strassenverzeichnis,ch.bfs.gebaeude_wohnungs_register,KML||https://tinyurl.com/yy7ya4g9/VS/6025_bdg_erw.kml</t>
  </si>
  <si>
    <t>2586557.750 1118384.375</t>
  </si>
  <si>
    <t>https://map.geo.admin.ch/?zoom=13&amp;E=2586557.75&amp;N=1118384.375&amp;layers=ch.kantone.cadastralwebmap-farbe,ch.swisstopo.amtliches-strassenverzeichnis,ch.bfs.gebaeude_wohnungs_register,KML||https://tinyurl.com/yy7ya4g9/VS/6025_bdg_erw.kml</t>
  </si>
  <si>
    <t>2586764.000 1118531.625</t>
  </si>
  <si>
    <t>https://map.geo.admin.ch/?zoom=13&amp;E=2586764&amp;N=1118531.625&amp;layers=ch.kantone.cadastralwebmap-farbe,ch.swisstopo.amtliches-strassenverzeichnis,ch.bfs.gebaeude_wohnungs_register,KML||https://tinyurl.com/yy7ya4g9/VS/6025_bdg_erw.kml</t>
  </si>
  <si>
    <t>2587321.500 1118645.875</t>
  </si>
  <si>
    <t>https://map.geo.admin.ch/?zoom=13&amp;E=2587321.5&amp;N=1118645.875&amp;layers=ch.kantone.cadastralwebmap-farbe,ch.swisstopo.amtliches-strassenverzeichnis,ch.bfs.gebaeude_wohnungs_register,KML||https://tinyurl.com/yy7ya4g9/VS/6025_bdg_erw.kml</t>
  </si>
  <si>
    <t>2587075.250 1118366.625</t>
  </si>
  <si>
    <t>https://map.geo.admin.ch/?zoom=13&amp;E=2587075.25&amp;N=1118366.625&amp;layers=ch.kantone.cadastralwebmap-farbe,ch.swisstopo.amtliches-strassenverzeichnis,ch.bfs.gebaeude_wohnungs_register,KML||https://tinyurl.com/yy7ya4g9/VS/6025_bdg_erw.kml</t>
  </si>
  <si>
    <t>2587025.000 1118378.875</t>
  </si>
  <si>
    <t>https://map.geo.admin.ch/?zoom=13&amp;E=2587025&amp;N=1118378.875&amp;layers=ch.kantone.cadastralwebmap-farbe,ch.swisstopo.amtliches-strassenverzeichnis,ch.bfs.gebaeude_wohnungs_register,KML||https://tinyurl.com/yy7ya4g9/VS/6025_bdg_erw.kml</t>
  </si>
  <si>
    <t>2586721.250 1118212.875</t>
  </si>
  <si>
    <t>https://map.geo.admin.ch/?zoom=13&amp;E=2586721.25&amp;N=1118212.875&amp;layers=ch.kantone.cadastralwebmap-farbe,ch.swisstopo.amtliches-strassenverzeichnis,ch.bfs.gebaeude_wohnungs_register,KML||https://tinyurl.com/yy7ya4g9/VS/6025_bdg_erw.kml</t>
  </si>
  <si>
    <t>2586725.500 1118256.125</t>
  </si>
  <si>
    <t>https://map.geo.admin.ch/?zoom=13&amp;E=2586725.5&amp;N=1118256.125&amp;layers=ch.kantone.cadastralwebmap-farbe,ch.swisstopo.amtliches-strassenverzeichnis,ch.bfs.gebaeude_wohnungs_register,KML||https://tinyurl.com/yy7ya4g9/VS/6025_bdg_erw.kml</t>
  </si>
  <si>
    <t>2587523.000 1117225.125</t>
  </si>
  <si>
    <t>https://map.geo.admin.ch/?zoom=13&amp;E=2587523&amp;N=1117225.125&amp;layers=ch.kantone.cadastralwebmap-farbe,ch.swisstopo.amtliches-strassenverzeichnis,ch.bfs.gebaeude_wohnungs_register,KML||https://tinyurl.com/yy7ya4g9/VS/6025_bdg_erw.kml</t>
  </si>
  <si>
    <t>2587822.000 1116993.500</t>
  </si>
  <si>
    <t>https://map.geo.admin.ch/?zoom=13&amp;E=2587822&amp;N=1116993.5&amp;layers=ch.kantone.cadastralwebmap-farbe,ch.swisstopo.amtliches-strassenverzeichnis,ch.bfs.gebaeude_wohnungs_register,KML||https://tinyurl.com/yy7ya4g9/VS/6025_bdg_erw.kml</t>
  </si>
  <si>
    <t>2588355.750 1119241.375</t>
  </si>
  <si>
    <t>https://map.geo.admin.ch/?zoom=13&amp;E=2588355.75&amp;N=1119241.375&amp;layers=ch.kantone.cadastralwebmap-farbe,ch.swisstopo.amtliches-strassenverzeichnis,ch.bfs.gebaeude_wohnungs_register,KML||https://tinyurl.com/yy7ya4g9/VS/6025_bdg_erw.kml</t>
  </si>
  <si>
    <t>2582314.000 1089351.000</t>
  </si>
  <si>
    <t>https://map.geo.admin.ch/?zoom=13&amp;E=2582314&amp;N=1089351&amp;layers=ch.kantone.cadastralwebmap-farbe,ch.swisstopo.amtliches-strassenverzeichnis,ch.bfs.gebaeude_wohnungs_register,KML||https://tinyurl.com/yy7ya4g9/VS/6032_bdg_erw.kml</t>
  </si>
  <si>
    <t>2582216.000 1089414.000</t>
  </si>
  <si>
    <t>https://map.geo.admin.ch/?zoom=13&amp;E=2582216&amp;N=1089414&amp;layers=ch.kantone.cadastralwebmap-farbe,ch.swisstopo.amtliches-strassenverzeichnis,ch.bfs.gebaeude_wohnungs_register,KML||https://tinyurl.com/yy7ya4g9/VS/6032_bdg_erw.kml</t>
  </si>
  <si>
    <t>2582126.187 1088952.650</t>
  </si>
  <si>
    <t>https://map.geo.admin.ch/?zoom=13&amp;E=2582126.187&amp;N=1088952.65&amp;layers=ch.kantone.cadastralwebmap-farbe,ch.swisstopo.amtliches-strassenverzeichnis,ch.bfs.gebaeude_wohnungs_register,KML||https://tinyurl.com/yy7ya4g9/VS/6032_bdg_erw.kml</t>
  </si>
  <si>
    <t>2582119.651 1088831.362</t>
  </si>
  <si>
    <t>https://map.geo.admin.ch/?zoom=13&amp;E=2582119.651&amp;N=1088831.362&amp;layers=ch.kantone.cadastralwebmap-farbe,ch.swisstopo.amtliches-strassenverzeichnis,ch.bfs.gebaeude_wohnungs_register,KML||https://tinyurl.com/yy7ya4g9/VS/6032_bdg_erw.kml</t>
  </si>
  <si>
    <t>2582097.636 1088767.122</t>
  </si>
  <si>
    <t>https://map.geo.admin.ch/?zoom=13&amp;E=2582097.636&amp;N=1088767.122&amp;layers=ch.kantone.cadastralwebmap-farbe,ch.swisstopo.amtliches-strassenverzeichnis,ch.bfs.gebaeude_wohnungs_register,KML||https://tinyurl.com/yy7ya4g9/VS/6032_bdg_erw.kml</t>
  </si>
  <si>
    <t>2582098.152 1088757.118</t>
  </si>
  <si>
    <t>https://map.geo.admin.ch/?zoom=13&amp;E=2582098.152&amp;N=1088757.118&amp;layers=ch.kantone.cadastralwebmap-farbe,ch.swisstopo.amtliches-strassenverzeichnis,ch.bfs.gebaeude_wohnungs_register,KML||https://tinyurl.com/yy7ya4g9/VS/6032_bdg_erw.kml</t>
  </si>
  <si>
    <t>2582136.337 1088706.139</t>
  </si>
  <si>
    <t>https://map.geo.admin.ch/?zoom=13&amp;E=2582136.337&amp;N=1088706.139&amp;layers=ch.kantone.cadastralwebmap-farbe,ch.swisstopo.amtliches-strassenverzeichnis,ch.bfs.gebaeude_wohnungs_register,KML||https://tinyurl.com/yy7ya4g9/VS/6032_bdg_erw.kml</t>
  </si>
  <si>
    <t>2582082.000 1088702.000</t>
  </si>
  <si>
    <t>https://map.geo.admin.ch/?zoom=13&amp;E=2582082&amp;N=1088702&amp;layers=ch.kantone.cadastralwebmap-farbe,ch.swisstopo.amtliches-strassenverzeichnis,ch.bfs.gebaeude_wohnungs_register,KML||https://tinyurl.com/yy7ya4g9/VS/6032_bdg_erw.kml</t>
  </si>
  <si>
    <t>2582084.507 1088643.257</t>
  </si>
  <si>
    <t>https://map.geo.admin.ch/?zoom=13&amp;E=2582084.507&amp;N=1088643.257&amp;layers=ch.kantone.cadastralwebmap-farbe,ch.swisstopo.amtliches-strassenverzeichnis,ch.bfs.gebaeude_wohnungs_register,KML||https://tinyurl.com/yy7ya4g9/VS/6032_bdg_erw.kml</t>
  </si>
  <si>
    <t>2582161.592 1088700.745</t>
  </si>
  <si>
    <t>https://map.geo.admin.ch/?zoom=13&amp;E=2582161.592&amp;N=1088700.745&amp;layers=ch.kantone.cadastralwebmap-farbe,ch.swisstopo.amtliches-strassenverzeichnis,ch.bfs.gebaeude_wohnungs_register,KML||https://tinyurl.com/yy7ya4g9/VS/6032_bdg_erw.kml</t>
  </si>
  <si>
    <t>2582161.102 1088699.844</t>
  </si>
  <si>
    <t>https://map.geo.admin.ch/?zoom=13&amp;E=2582161.102&amp;N=1088699.844&amp;layers=ch.kantone.cadastralwebmap-farbe,ch.swisstopo.amtliches-strassenverzeichnis,ch.bfs.gebaeude_wohnungs_register,KML||https://tinyurl.com/yy7ya4g9/VS/6032_bdg_erw.kml</t>
  </si>
  <si>
    <t>2582198.361 1088623.392</t>
  </si>
  <si>
    <t>https://map.geo.admin.ch/?zoom=13&amp;E=2582198.361&amp;N=1088623.392&amp;layers=ch.kantone.cadastralwebmap-farbe,ch.swisstopo.amtliches-strassenverzeichnis,ch.bfs.gebaeude_wohnungs_register,KML||https://tinyurl.com/yy7ya4g9/VS/6032_bdg_erw.kml</t>
  </si>
  <si>
    <t>2582200.450 1088613.982</t>
  </si>
  <si>
    <t>https://map.geo.admin.ch/?zoom=13&amp;E=2582200.45&amp;N=1088613.982&amp;layers=ch.kantone.cadastralwebmap-farbe,ch.swisstopo.amtliches-strassenverzeichnis,ch.bfs.gebaeude_wohnungs_register,KML||https://tinyurl.com/yy7ya4g9/VS/6032_bdg_erw.kml</t>
  </si>
  <si>
    <t>2582177.000 1088589.000</t>
  </si>
  <si>
    <t>https://map.geo.admin.ch/?zoom=13&amp;E=2582177&amp;N=1088589&amp;layers=ch.kantone.cadastralwebmap-farbe,ch.swisstopo.amtliches-strassenverzeichnis,ch.bfs.gebaeude_wohnungs_register,KML||https://tinyurl.com/yy7ya4g9/VS/6032_bdg_erw.kml</t>
  </si>
  <si>
    <t>2587045.000 1086544.000</t>
  </si>
  <si>
    <t>https://map.geo.admin.ch/?zoom=13&amp;E=2587045&amp;N=1086544&amp;layers=ch.kantone.cadastralwebmap-farbe,ch.swisstopo.amtliches-strassenverzeichnis,ch.bfs.gebaeude_wohnungs_register,KML||https://tinyurl.com/yy7ya4g9/VS/6032_bdg_erw.kml</t>
  </si>
  <si>
    <t>2582117.514 1088830.979</t>
  </si>
  <si>
    <t>https://map.geo.admin.ch/?zoom=13&amp;E=2582117.514&amp;N=1088830.979&amp;layers=ch.kantone.cadastralwebmap-farbe,ch.swisstopo.amtliches-strassenverzeichnis,ch.bfs.gebaeude_wohnungs_register,KML||https://tinyurl.com/yy7ya4g9/VS/6032_bdg_erw.kml</t>
  </si>
  <si>
    <t>2582117.000 1088780.000</t>
  </si>
  <si>
    <t>https://map.geo.admin.ch/?zoom=13&amp;E=2582117&amp;N=1088780&amp;layers=ch.kantone.cadastralwebmap-farbe,ch.swisstopo.amtliches-strassenverzeichnis,ch.bfs.gebaeude_wohnungs_register,KML||https://tinyurl.com/yy7ya4g9/VS/6032_bdg_erw.kml</t>
  </si>
  <si>
    <t>2582231.000 1089370.000</t>
  </si>
  <si>
    <t>https://map.geo.admin.ch/?zoom=13&amp;E=2582231&amp;N=1089370&amp;layers=ch.kantone.cadastralwebmap-farbe,ch.swisstopo.amtliches-strassenverzeichnis,ch.bfs.gebaeude_wohnungs_register,KML||https://tinyurl.com/yy7ya4g9/VS/6032_bdg_erw.kml</t>
  </si>
  <si>
    <t>2582074.000 1088962.000</t>
  </si>
  <si>
    <t>https://map.geo.admin.ch/?zoom=13&amp;E=2582074&amp;N=1088962&amp;layers=ch.kantone.cadastralwebmap-farbe,ch.swisstopo.amtliches-strassenverzeichnis,ch.bfs.gebaeude_wohnungs_register,KML||https://tinyurl.com/yy7ya4g9/VS/6032_bdg_erw.kml</t>
  </si>
  <si>
    <t>2581992.000 1088842.000</t>
  </si>
  <si>
    <t>https://map.geo.admin.ch/?zoom=13&amp;E=2581992&amp;N=1088842&amp;layers=ch.kantone.cadastralwebmap-farbe,ch.swisstopo.amtliches-strassenverzeichnis,ch.bfs.gebaeude_wohnungs_register,KML||https://tinyurl.com/yy7ya4g9/VS/6032_bdg_erw.kml</t>
  </si>
  <si>
    <t>2580970.000 1083190.000</t>
  </si>
  <si>
    <t>https://map.geo.admin.ch/?zoom=13&amp;E=2580970&amp;N=1083190&amp;layers=ch.kantone.cadastralwebmap-farbe,ch.swisstopo.amtliches-strassenverzeichnis,ch.bfs.gebaeude_wohnungs_register,KML||https://tinyurl.com/yy7ya4g9/VS/6032_bdg_erw.kml</t>
  </si>
  <si>
    <t>2582104.155 1088876.115</t>
  </si>
  <si>
    <t>https://map.geo.admin.ch/?zoom=13&amp;E=2582104.155&amp;N=1088876.115&amp;layers=ch.kantone.cadastralwebmap-farbe,ch.swisstopo.amtliches-strassenverzeichnis,ch.bfs.gebaeude_wohnungs_register,KML||https://tinyurl.com/yy7ya4g9/VS/6032_bdg_erw.kml</t>
  </si>
  <si>
    <t>2582293.125 1088659.120</t>
  </si>
  <si>
    <t>https://map.geo.admin.ch/?zoom=13&amp;E=2582293.125&amp;N=1088659.12&amp;layers=ch.kantone.cadastralwebmap-farbe,ch.swisstopo.amtliches-strassenverzeichnis,ch.bfs.gebaeude_wohnungs_register,KML||https://tinyurl.com/yy7ya4g9/VS/6032_bdg_erw.kml</t>
  </si>
  <si>
    <t>2582057.000 1088886.000</t>
  </si>
  <si>
    <t>https://map.geo.admin.ch/?zoom=13&amp;E=2582057&amp;N=1088886&amp;layers=ch.kantone.cadastralwebmap-farbe,ch.swisstopo.amtliches-strassenverzeichnis,ch.bfs.gebaeude_wohnungs_register,KML||https://tinyurl.com/yy7ya4g9/VS/6032_bdg_erw.kml</t>
  </si>
  <si>
    <t>2582122.800 1088742.400</t>
  </si>
  <si>
    <t>https://map.geo.admin.ch/?zoom=13&amp;E=2582122.8&amp;N=1088742.4&amp;layers=ch.kantone.cadastralwebmap-farbe,ch.swisstopo.amtliches-strassenverzeichnis,ch.bfs.gebaeude_wohnungs_register,KML||https://tinyurl.com/yy7ya4g9/VS/6032_bdg_erw.kml</t>
  </si>
  <si>
    <t>2582155.000 1089390.000</t>
  </si>
  <si>
    <t>https://map.geo.admin.ch/?zoom=13&amp;E=2582155&amp;N=1089390&amp;layers=ch.kantone.cadastralwebmap-farbe,ch.swisstopo.amtliches-strassenverzeichnis,ch.bfs.gebaeude_wohnungs_register,KML||https://tinyurl.com/yy7ya4g9/VS/6032_bdg_erw.kml</t>
  </si>
  <si>
    <t>2582060.000 1088910.000</t>
  </si>
  <si>
    <t>https://map.geo.admin.ch/?zoom=13&amp;E=2582060&amp;N=1088910&amp;layers=ch.kantone.cadastralwebmap-farbe,ch.swisstopo.amtliches-strassenverzeichnis,ch.bfs.gebaeude_wohnungs_register,KML||https://tinyurl.com/yy7ya4g9/VS/6032_bdg_erw.kml</t>
  </si>
  <si>
    <t>2577789.896 1098536.784</t>
  </si>
  <si>
    <t>https://map.geo.admin.ch/?zoom=13&amp;E=2577789.896&amp;N=1098536.784&amp;layers=ch.kantone.cadastralwebmap-farbe,ch.swisstopo.amtliches-strassenverzeichnis,ch.bfs.gebaeude_wohnungs_register,KML||https://tinyurl.com/yy7ya4g9/VS/6034_bdg_erw.kml</t>
  </si>
  <si>
    <t>2577947.294 1100382.138</t>
  </si>
  <si>
    <t>https://map.geo.admin.ch/?zoom=13&amp;E=2577947.294&amp;N=1100382.138&amp;layers=ch.kantone.cadastralwebmap-farbe,ch.swisstopo.amtliches-strassenverzeichnis,ch.bfs.gebaeude_wohnungs_register,KML||https://tinyurl.com/yy7ya4g9/VS/6034_bdg_erw.kml</t>
  </si>
  <si>
    <t>2577240.000 1097544.000</t>
  </si>
  <si>
    <t>https://map.geo.admin.ch/?zoom=13&amp;E=2577240&amp;N=1097544&amp;layers=ch.kantone.cadastralwebmap-farbe,ch.swisstopo.amtliches-strassenverzeichnis,ch.bfs.gebaeude_wohnungs_register,KML||https://tinyurl.com/yy7ya4g9/VS/6034_bdg_erw.kml</t>
  </si>
  <si>
    <t>2574191.052 1089002.228</t>
  </si>
  <si>
    <t>https://map.geo.admin.ch/?zoom=13&amp;E=2574191.052&amp;N=1089002.228&amp;layers=ch.kantone.cadastralwebmap-farbe,ch.swisstopo.amtliches-strassenverzeichnis,ch.bfs.gebaeude_wohnungs_register,KML||https://tinyurl.com/yy7ya4g9/VS/6034_bdg_erw.kml</t>
  </si>
  <si>
    <t>2577557.296 1099298.133</t>
  </si>
  <si>
    <t>https://map.geo.admin.ch/?zoom=13&amp;E=2577557.296&amp;N=1099298.133&amp;layers=ch.kantone.cadastralwebmap-farbe,ch.swisstopo.amtliches-strassenverzeichnis,ch.bfs.gebaeude_wohnungs_register,KML||https://tinyurl.com/yy7ya4g9/VS/6034_bdg_erw.kml</t>
  </si>
  <si>
    <t>2578044.000 1097746.000</t>
  </si>
  <si>
    <t>https://map.geo.admin.ch/?zoom=13&amp;E=2578044&amp;N=1097746&amp;layers=ch.kantone.cadastralwebmap-farbe,ch.swisstopo.amtliches-strassenverzeichnis,ch.bfs.gebaeude_wohnungs_register,KML||https://tinyurl.com/yy7ya4g9/VS/6034_bdg_erw.kml</t>
  </si>
  <si>
    <t>2577424.000 1097909.000</t>
  </si>
  <si>
    <t>https://map.geo.admin.ch/?zoom=13&amp;E=2577424&amp;N=1097909&amp;layers=ch.kantone.cadastralwebmap-farbe,ch.swisstopo.amtliches-strassenverzeichnis,ch.bfs.gebaeude_wohnungs_register,KML||https://tinyurl.com/yy7ya4g9/VS/6034_bdg_erw.kml</t>
  </si>
  <si>
    <t>2575232.018 1092739.235</t>
  </si>
  <si>
    <t>https://map.geo.admin.ch/?zoom=13&amp;E=2575232.018&amp;N=1092739.235&amp;layers=ch.kantone.cadastralwebmap-farbe,ch.swisstopo.amtliches-strassenverzeichnis,ch.bfs.gebaeude_wohnungs_register,KML||https://tinyurl.com/yy7ya4g9/VS/6034_bdg_erw.kml</t>
  </si>
  <si>
    <t>2580858.000 1097458.000</t>
  </si>
  <si>
    <t>https://map.geo.admin.ch/?zoom=13&amp;E=2580858&amp;N=1097458&amp;layers=ch.kantone.cadastralwebmap-farbe,ch.swisstopo.amtliches-strassenverzeichnis,ch.bfs.gebaeude_wohnungs_register,KML||https://tinyurl.com/yy7ya4g9/VS/6034_bdg_erw.kml</t>
  </si>
  <si>
    <t>2577328.000 1099199.000</t>
  </si>
  <si>
    <t>https://map.geo.admin.ch/?zoom=13&amp;E=2577328&amp;N=1099199&amp;layers=ch.kantone.cadastralwebmap-farbe,ch.swisstopo.amtliches-strassenverzeichnis,ch.bfs.gebaeude_wohnungs_register,KML||https://tinyurl.com/yy7ya4g9/VS/6034_bdg_erw.kml</t>
  </si>
  <si>
    <t>2574646.000 1086315.000</t>
  </si>
  <si>
    <t>https://map.geo.admin.ch/?zoom=13&amp;E=2574646&amp;N=1086315&amp;layers=ch.kantone.cadastralwebmap-farbe,ch.swisstopo.amtliches-strassenverzeichnis,ch.bfs.gebaeude_wohnungs_register,KML||https://tinyurl.com/yy7ya4g9/VS/6034_bdg_erw.kml</t>
  </si>
  <si>
    <t>2573864.000 1089187.000</t>
  </si>
  <si>
    <t>https://map.geo.admin.ch/?zoom=13&amp;E=2573864&amp;N=1089187&amp;layers=ch.kantone.cadastralwebmap-farbe,ch.swisstopo.amtliches-strassenverzeichnis,ch.bfs.gebaeude_wohnungs_register,KML||https://tinyurl.com/yy7ya4g9/VS/6034_bdg_erw.kml</t>
  </si>
  <si>
    <t>2574429.000 1090554.000</t>
  </si>
  <si>
    <t>https://map.geo.admin.ch/?zoom=13&amp;E=2574429&amp;N=1090554&amp;layers=ch.kantone.cadastralwebmap-farbe,ch.swisstopo.amtliches-strassenverzeichnis,ch.bfs.gebaeude_wohnungs_register,KML||https://tinyurl.com/yy7ya4g9/VS/6034_bdg_erw.kml</t>
  </si>
  <si>
    <t>2579010.000 1096940.000</t>
  </si>
  <si>
    <t>https://map.geo.admin.ch/?zoom=13&amp;E=2579010&amp;N=1096940&amp;layers=ch.kantone.cadastralwebmap-farbe,ch.swisstopo.amtliches-strassenverzeichnis,ch.bfs.gebaeude_wohnungs_register,KML||https://tinyurl.com/yy7ya4g9/VS/6034_bdg_erw.kml</t>
  </si>
  <si>
    <t>2577380.000 1098086.000</t>
  </si>
  <si>
    <t>https://map.geo.admin.ch/?zoom=13&amp;E=2577380&amp;N=1098086&amp;layers=ch.kantone.cadastralwebmap-farbe,ch.swisstopo.amtliches-strassenverzeichnis,ch.bfs.gebaeude_wohnungs_register,KML||https://tinyurl.com/yy7ya4g9/VS/6034_bdg_erw.kml</t>
  </si>
  <si>
    <t>2575629.057 1094640.214</t>
  </si>
  <si>
    <t>https://map.geo.admin.ch/?zoom=13&amp;E=2575629.057&amp;N=1094640.214&amp;layers=ch.kantone.cadastralwebmap-farbe,ch.swisstopo.amtliches-strassenverzeichnis,ch.bfs.gebaeude_wohnungs_register,KML||https://tinyurl.com/yy7ya4g9/VS/6034_bdg_erw.kml</t>
  </si>
  <si>
    <t>2575074.000 1092350.000</t>
  </si>
  <si>
    <t>https://map.geo.admin.ch/?zoom=13&amp;E=2575074&amp;N=1092350&amp;layers=ch.kantone.cadastralwebmap-farbe,ch.swisstopo.amtliches-strassenverzeichnis,ch.bfs.gebaeude_wohnungs_register,KML||https://tinyurl.com/yy7ya4g9/VS/6034_bdg_erw.kml</t>
  </si>
  <si>
    <t>2577794.000 1098625.000</t>
  </si>
  <si>
    <t>https://map.geo.admin.ch/?zoom=13&amp;E=2577794&amp;N=1098625&amp;layers=ch.kantone.cadastralwebmap-farbe,ch.swisstopo.amtliches-strassenverzeichnis,ch.bfs.gebaeude_wohnungs_register,KML||https://tinyurl.com/yy7ya4g9/VS/6034_bdg_erw.kml</t>
  </si>
  <si>
    <t>2574944.044 1092335.208</t>
  </si>
  <si>
    <t>https://map.geo.admin.ch/?zoom=13&amp;E=2574944.044&amp;N=1092335.208&amp;layers=ch.kantone.cadastralwebmap-farbe,ch.swisstopo.amtliches-strassenverzeichnis,ch.bfs.gebaeude_wohnungs_register,KML||https://tinyurl.com/yy7ya4g9/VS/6034_bdg_erw.kml</t>
  </si>
  <si>
    <t>2575598.990 1092600.261</t>
  </si>
  <si>
    <t>https://map.geo.admin.ch/?zoom=13&amp;E=2575598.99&amp;N=1092600.261&amp;layers=ch.kantone.cadastralwebmap-farbe,ch.swisstopo.amtliches-strassenverzeichnis,ch.bfs.gebaeude_wohnungs_register,KML||https://tinyurl.com/yy7ya4g9/VS/6034_bdg_erw.kml</t>
  </si>
  <si>
    <t>2575911.000 1093914.000</t>
  </si>
  <si>
    <t>https://map.geo.admin.ch/?zoom=13&amp;E=2575911&amp;N=1093914&amp;layers=ch.kantone.cadastralwebmap-farbe,ch.swisstopo.amtliches-strassenverzeichnis,ch.bfs.gebaeude_wohnungs_register,KML||https://tinyurl.com/yy7ya4g9/VS/6034_bdg_erw.kml</t>
  </si>
  <si>
    <t>2576260.000 1096550.000</t>
  </si>
  <si>
    <t>https://map.geo.admin.ch/?zoom=13&amp;E=2576260&amp;N=1096550&amp;layers=ch.kantone.cadastralwebmap-farbe,ch.swisstopo.amtliches-strassenverzeichnis,ch.bfs.gebaeude_wohnungs_register,KML||https://tinyurl.com/yy7ya4g9/VS/6034_bdg_erw.kml</t>
  </si>
  <si>
    <t>2577030.000 1097320.000</t>
  </si>
  <si>
    <t>https://map.geo.admin.ch/?zoom=13&amp;E=2577030&amp;N=1097320&amp;layers=ch.kantone.cadastralwebmap-farbe,ch.swisstopo.amtliches-strassenverzeichnis,ch.bfs.gebaeude_wohnungs_register,KML||https://tinyurl.com/yy7ya4g9/VS/6034_bdg_erw.kml</t>
  </si>
  <si>
    <t>2575698.000 1094576.000</t>
  </si>
  <si>
    <t>https://map.geo.admin.ch/?zoom=13&amp;E=2575698&amp;N=1094576&amp;layers=ch.kantone.cadastralwebmap-farbe,ch.swisstopo.amtliches-strassenverzeichnis,ch.bfs.gebaeude_wohnungs_register,KML||https://tinyurl.com/yy7ya4g9/VS/6034_bdg_erw.kml</t>
  </si>
  <si>
    <t>2574677.000 1084136.000</t>
  </si>
  <si>
    <t>https://map.geo.admin.ch/?zoom=13&amp;E=2574677&amp;N=1084136&amp;layers=ch.kantone.cadastralwebmap-farbe,ch.swisstopo.amtliches-strassenverzeichnis,ch.bfs.gebaeude_wohnungs_register,KML||https://tinyurl.com/yy7ya4g9/VS/6034_bdg_erw.kml</t>
  </si>
  <si>
    <t>2575573.250 1092610.500</t>
  </si>
  <si>
    <t>https://map.geo.admin.ch/?zoom=13&amp;E=2575573.25&amp;N=1092610.5&amp;layers=ch.kantone.cadastralwebmap-farbe,ch.swisstopo.amtliches-strassenverzeichnis,ch.bfs.gebaeude_wohnungs_register,KML||https://tinyurl.com/yy7ya4g9/VS/6034_bdg_erw.kml</t>
  </si>
  <si>
    <t>2577793.500 1098612.750</t>
  </si>
  <si>
    <t>https://map.geo.admin.ch/?zoom=13&amp;E=2577793.5&amp;N=1098612.75&amp;layers=ch.kantone.cadastralwebmap-farbe,ch.swisstopo.amtliches-strassenverzeichnis,ch.bfs.gebaeude_wohnungs_register,KML||https://tinyurl.com/yy7ya4g9/VS/6034_bdg_erw.kml</t>
  </si>
  <si>
    <t>2574870.250 1090898.500</t>
  </si>
  <si>
    <t>https://map.geo.admin.ch/?zoom=13&amp;E=2574870.25&amp;N=1090898.5&amp;layers=ch.kantone.cadastralwebmap-farbe,ch.swisstopo.amtliches-strassenverzeichnis,ch.bfs.gebaeude_wohnungs_register,KML||https://tinyurl.com/yy7ya4g9/VS/6034_bdg_erw.kml</t>
  </si>
  <si>
    <t>2576408.750 1096538.000</t>
  </si>
  <si>
    <t>https://map.geo.admin.ch/?zoom=13&amp;E=2576408.75&amp;N=1096538&amp;layers=ch.kantone.cadastralwebmap-farbe,ch.swisstopo.amtliches-strassenverzeichnis,ch.bfs.gebaeude_wohnungs_register,KML||https://tinyurl.com/yy7ya4g9/VS/6034_bdg_erw.kml</t>
  </si>
  <si>
    <t>2580105.500 1099413.000</t>
  </si>
  <si>
    <t>https://map.geo.admin.ch/?zoom=13&amp;E=2580105.5&amp;N=1099413&amp;layers=ch.kantone.cadastralwebmap-farbe,ch.swisstopo.amtliches-strassenverzeichnis,ch.bfs.gebaeude_wohnungs_register,KML||https://tinyurl.com/yy7ya4g9/VS/6034_bdg_erw.kml</t>
  </si>
  <si>
    <t>2575206.250 1097652.000</t>
  </si>
  <si>
    <t>https://map.geo.admin.ch/?zoom=13&amp;E=2575206.25&amp;N=1097652&amp;layers=ch.kantone.cadastralwebmap-farbe,ch.swisstopo.amtliches-strassenverzeichnis,ch.bfs.gebaeude_wohnungs_register,KML||https://tinyurl.com/yy7ya4g9/VS/6034_bdg_erw.kml</t>
  </si>
  <si>
    <t>2656122.854 1142267.614</t>
  </si>
  <si>
    <t>https://map.geo.admin.ch/?zoom=13&amp;E=2656122.854&amp;N=1142267.614&amp;layers=ch.kantone.cadastralwebmap-farbe,ch.swisstopo.amtliches-strassenverzeichnis,ch.bfs.gebaeude_wohnungs_register,KML||https://tinyurl.com/yy7ya4g9/VS/6052_bdg_erw.kml</t>
  </si>
  <si>
    <t>2656088.853 1142225.613</t>
  </si>
  <si>
    <t>https://map.geo.admin.ch/?zoom=13&amp;E=2656088.853&amp;N=1142225.613&amp;layers=ch.kantone.cadastralwebmap-farbe,ch.swisstopo.amtliches-strassenverzeichnis,ch.bfs.gebaeude_wohnungs_register,KML||https://tinyurl.com/yy7ya4g9/VS/6052_bdg_erw.kml</t>
  </si>
  <si>
    <t>2655240.000 1141540.000</t>
  </si>
  <si>
    <t>https://map.geo.admin.ch/?zoom=13&amp;E=2655240&amp;N=1141540&amp;layers=ch.kantone.cadastralwebmap-farbe,ch.swisstopo.amtliches-strassenverzeichnis,ch.bfs.gebaeude_wohnungs_register,KML||https://tinyurl.com/yy7ya4g9/VS/6052_bdg_erw.kml</t>
  </si>
  <si>
    <t>2655375.000 1141517.000</t>
  </si>
  <si>
    <t>https://map.geo.admin.ch/?zoom=13&amp;E=2655375&amp;N=1141517&amp;layers=ch.kantone.cadastralwebmap-farbe,ch.swisstopo.amtliches-strassenverzeichnis,ch.bfs.gebaeude_wohnungs_register,KML||https://tinyurl.com/yy7ya4g9/VS/6052_bdg_erw.kml</t>
  </si>
  <si>
    <t>2655127.000 1142303.000</t>
  </si>
  <si>
    <t>https://map.geo.admin.ch/?zoom=13&amp;E=2655127&amp;N=1142303&amp;layers=ch.kantone.cadastralwebmap-farbe,ch.swisstopo.amtliches-strassenverzeichnis,ch.bfs.gebaeude_wohnungs_register,KML||https://tinyurl.com/yy7ya4g9/VS/6052_bdg_erw.kml</t>
  </si>
  <si>
    <t>2654733.750 1140159.000</t>
  </si>
  <si>
    <t>https://map.geo.admin.ch/?zoom=13&amp;E=2654733.75&amp;N=1140159&amp;layers=ch.kantone.cadastralwebmap-farbe,ch.swisstopo.amtliches-strassenverzeichnis,ch.bfs.gebaeude_wohnungs_register,KML||https://tinyurl.com/yy7ya4g9/VS/6052_bdg_erw.kml</t>
  </si>
  <si>
    <t>2655213.750 1142226.000</t>
  </si>
  <si>
    <t>https://map.geo.admin.ch/?zoom=13&amp;E=2655213.75&amp;N=1142226&amp;layers=ch.kantone.cadastralwebmap-farbe,ch.swisstopo.amtliches-strassenverzeichnis,ch.bfs.gebaeude_wohnungs_register,KML||https://tinyurl.com/yy7ya4g9/VS/6052_bdg_erw.kml</t>
  </si>
  <si>
    <t>2655177.000 1142192.250</t>
  </si>
  <si>
    <t>https://map.geo.admin.ch/?zoom=13&amp;E=2655177&amp;N=1142192.25&amp;layers=ch.kantone.cadastralwebmap-farbe,ch.swisstopo.amtliches-strassenverzeichnis,ch.bfs.gebaeude_wohnungs_register,KML||https://tinyurl.com/yy7ya4g9/VS/6052_bdg_erw.kml</t>
  </si>
  <si>
    <t>2655516.250 1142026.875</t>
  </si>
  <si>
    <t>https://map.geo.admin.ch/?zoom=13&amp;E=2655516.25&amp;N=1142026.875&amp;layers=ch.kantone.cadastralwebmap-farbe,ch.swisstopo.amtliches-strassenverzeichnis,ch.bfs.gebaeude_wohnungs_register,KML||https://tinyurl.com/yy7ya4g9/VS/6052_bdg_erw.kml</t>
  </si>
  <si>
    <t>2654893.000 1141784.000</t>
  </si>
  <si>
    <t>https://map.geo.admin.ch/?zoom=13&amp;E=2654893&amp;N=1141784&amp;layers=ch.kantone.cadastralwebmap-farbe,ch.swisstopo.amtliches-strassenverzeichnis,ch.bfs.gebaeude_wohnungs_register,KML||https://tinyurl.com/yy7ya4g9/VS/6052_bdg_erw.kml</t>
  </si>
  <si>
    <t>2656175.500 1142432.375</t>
  </si>
  <si>
    <t>https://map.geo.admin.ch/?zoom=13&amp;E=2656175.5&amp;N=1142432.375&amp;layers=ch.kantone.cadastralwebmap-farbe,ch.swisstopo.amtliches-strassenverzeichnis,ch.bfs.gebaeude_wohnungs_register,KML||https://tinyurl.com/yy7ya4g9/VS/6052_bdg_erw.kml</t>
  </si>
  <si>
    <t>2655587.500 1141928.875</t>
  </si>
  <si>
    <t>https://map.geo.admin.ch/?zoom=13&amp;E=2655587.5&amp;N=1141928.875&amp;layers=ch.kantone.cadastralwebmap-farbe,ch.swisstopo.amtliches-strassenverzeichnis,ch.bfs.gebaeude_wohnungs_register,KML||https://tinyurl.com/yy7ya4g9/VS/6052_bdg_erw.kml</t>
  </si>
  <si>
    <t>2654702.250 1140141.375</t>
  </si>
  <si>
    <t>https://map.geo.admin.ch/?zoom=13&amp;E=2654702.25&amp;N=1140141.375&amp;layers=ch.kantone.cadastralwebmap-farbe,ch.swisstopo.amtliches-strassenverzeichnis,ch.bfs.gebaeude_wohnungs_register,KML||https://tinyurl.com/yy7ya4g9/VS/6052_bdg_erw.kml</t>
  </si>
  <si>
    <t>2655122.250 1142282.125</t>
  </si>
  <si>
    <t>https://map.geo.admin.ch/?zoom=13&amp;E=2655122.25&amp;N=1142282.125&amp;layers=ch.kantone.cadastralwebmap-farbe,ch.swisstopo.amtliches-strassenverzeichnis,ch.bfs.gebaeude_wohnungs_register,KML||https://tinyurl.com/yy7ya4g9/VS/6052_bdg_erw.kml</t>
  </si>
  <si>
    <t>2655938.500 1142260.875</t>
  </si>
  <si>
    <t>https://map.geo.admin.ch/?zoom=13&amp;E=2655938.5&amp;N=1142260.875&amp;layers=ch.kantone.cadastralwebmap-farbe,ch.swisstopo.amtliches-strassenverzeichnis,ch.bfs.gebaeude_wohnungs_register,KML||https://tinyurl.com/yy7ya4g9/VS/6052_bdg_erw.kml</t>
  </si>
  <si>
    <t>2656076.750 1142493.875</t>
  </si>
  <si>
    <t>https://map.geo.admin.ch/?zoom=13&amp;E=2656076.75&amp;N=1142493.875&amp;layers=ch.kantone.cadastralwebmap-farbe,ch.swisstopo.amtliches-strassenverzeichnis,ch.bfs.gebaeude_wohnungs_register,KML||https://tinyurl.com/yy7ya4g9/VS/6052_bdg_erw.kml</t>
  </si>
  <si>
    <t>2656086.750 1142455.875</t>
  </si>
  <si>
    <t>https://map.geo.admin.ch/?zoom=13&amp;E=2656086.75&amp;N=1142455.875&amp;layers=ch.kantone.cadastralwebmap-farbe,ch.swisstopo.amtliches-strassenverzeichnis,ch.bfs.gebaeude_wohnungs_register,KML||https://tinyurl.com/yy7ya4g9/VS/6052_bdg_erw.kml</t>
  </si>
  <si>
    <t>2659674.000 1135611.000</t>
  </si>
  <si>
    <t>https://map.geo.admin.ch/?zoom=13&amp;E=2659674&amp;N=1135611&amp;layers=ch.kantone.cadastralwebmap-farbe,ch.swisstopo.amtliches-strassenverzeichnis,ch.bfs.gebaeude_wohnungs_register,KML||https://tinyurl.com/yy7ya4g9/VS/6054_bdg_erw.kml</t>
  </si>
  <si>
    <t>2660283.000 1135143.000</t>
  </si>
  <si>
    <t>https://map.geo.admin.ch/?zoom=13&amp;E=2660283&amp;N=1135143&amp;layers=ch.kantone.cadastralwebmap-farbe,ch.swisstopo.amtliches-strassenverzeichnis,ch.bfs.gebaeude_wohnungs_register,KML||https://tinyurl.com/yy7ya4g9/VS/6054_bdg_erw.kml</t>
  </si>
  <si>
    <t>2659646.000 1134828.000</t>
  </si>
  <si>
    <t>https://map.geo.admin.ch/?zoom=13&amp;E=2659646&amp;N=1134828&amp;layers=ch.kantone.cadastralwebmap-farbe,ch.swisstopo.amtliches-strassenverzeichnis,ch.bfs.gebaeude_wohnungs_register,KML||https://tinyurl.com/yy7ya4g9/VS/6054_bdg_erw.kml</t>
  </si>
  <si>
    <t>2660842.000 1136463.000</t>
  </si>
  <si>
    <t>https://map.geo.admin.ch/?zoom=13&amp;E=2660842&amp;N=1136463&amp;layers=ch.kantone.cadastralwebmap-farbe,ch.swisstopo.amtliches-strassenverzeichnis,ch.bfs.gebaeude_wohnungs_register,KML||https://tinyurl.com/yy7ya4g9/VS/6054_bdg_erw.kml</t>
  </si>
  <si>
    <t>2662725.000 1136503.000</t>
  </si>
  <si>
    <t>https://map.geo.admin.ch/?zoom=13&amp;E=2662725&amp;N=1136503&amp;layers=ch.kantone.cadastralwebmap-farbe,ch.swisstopo.amtliches-strassenverzeichnis,ch.bfs.gebaeude_wohnungs_register,KML||https://tinyurl.com/yy7ya4g9/VS/6054_bdg_erw.kml</t>
  </si>
  <si>
    <t>2661867.000 1136419.000</t>
  </si>
  <si>
    <t>https://map.geo.admin.ch/?zoom=13&amp;E=2661867&amp;N=1136419&amp;layers=ch.kantone.cadastralwebmap-farbe,ch.swisstopo.amtliches-strassenverzeichnis,ch.bfs.gebaeude_wohnungs_register,KML||https://tinyurl.com/yy7ya4g9/VS/6054_bdg_erw.kml</t>
  </si>
  <si>
    <t>2656834.000 1134836.000</t>
  </si>
  <si>
    <t>https://map.geo.admin.ch/?zoom=13&amp;E=2656834&amp;N=1134836&amp;layers=ch.kantone.cadastralwebmap-farbe,ch.swisstopo.amtliches-strassenverzeichnis,ch.bfs.gebaeude_wohnungs_register,KML||https://tinyurl.com/yy7ya4g9/VS/6054_bdg_erw.kml</t>
  </si>
  <si>
    <t>2660284.000 1135142.000</t>
  </si>
  <si>
    <t>https://map.geo.admin.ch/?zoom=13&amp;E=2660284&amp;N=1135142&amp;layers=ch.kantone.cadastralwebmap-farbe,ch.swisstopo.amtliches-strassenverzeichnis,ch.bfs.gebaeude_wohnungs_register,KML||https://tinyurl.com/yy7ya4g9/VS/6054_bdg_erw.kml</t>
  </si>
  <si>
    <t>2656342.000 1138529.000</t>
  </si>
  <si>
    <t>https://map.geo.admin.ch/?zoom=13&amp;E=2656342&amp;N=1138529&amp;layers=ch.kantone.cadastralwebmap-farbe,ch.swisstopo.amtliches-strassenverzeichnis,ch.bfs.gebaeude_wohnungs_register,KML||https://tinyurl.com/yy7ya4g9/VS/6056_bdg_erw.kml</t>
  </si>
  <si>
    <t>2656194.000 1138550.000</t>
  </si>
  <si>
    <t>https://map.geo.admin.ch/?zoom=13&amp;E=2656194&amp;N=1138550&amp;layers=ch.kantone.cadastralwebmap-farbe,ch.swisstopo.amtliches-strassenverzeichnis,ch.bfs.gebaeude_wohnungs_register,KML||https://tinyurl.com/yy7ya4g9/VS/6056_bdg_erw.kml</t>
  </si>
  <si>
    <t>2656448.000 1138402.000</t>
  </si>
  <si>
    <t>https://map.geo.admin.ch/?zoom=13&amp;E=2656448&amp;N=1138402&amp;layers=ch.kantone.cadastralwebmap-farbe,ch.swisstopo.amtliches-strassenverzeichnis,ch.bfs.gebaeude_wohnungs_register,KML||https://tinyurl.com/yy7ya4g9/VS/6056_bdg_erw.kml</t>
  </si>
  <si>
    <t>2655690.000 1138354.000</t>
  </si>
  <si>
    <t>https://map.geo.admin.ch/?zoom=13&amp;E=2655690&amp;N=1138354&amp;layers=ch.kantone.cadastralwebmap-farbe,ch.swisstopo.amtliches-strassenverzeichnis,ch.bfs.gebaeude_wohnungs_register,KML||https://tinyurl.com/yy7ya4g9/VS/6056_bdg_erw.kml</t>
  </si>
  <si>
    <t>2655243.000 1138114.000</t>
  </si>
  <si>
    <t>https://map.geo.admin.ch/?zoom=13&amp;E=2655243&amp;N=1138114&amp;layers=ch.kantone.cadastralwebmap-farbe,ch.swisstopo.amtliches-strassenverzeichnis,ch.bfs.gebaeude_wohnungs_register,KML||https://tinyurl.com/yy7ya4g9/VS/6056_bdg_erw.kml</t>
  </si>
  <si>
    <t>2656753.000 1139997.000</t>
  </si>
  <si>
    <t>https://map.geo.admin.ch/?zoom=13&amp;E=2656753&amp;N=1139997&amp;layers=ch.kantone.cadastralwebmap-farbe,ch.swisstopo.amtliches-strassenverzeichnis,ch.bfs.gebaeude_wohnungs_register,KML||https://tinyurl.com/yy7ya4g9/VS/6056_bdg_erw.kml</t>
  </si>
  <si>
    <t>2656860.000 1139669.000</t>
  </si>
  <si>
    <t>https://map.geo.admin.ch/?zoom=13&amp;E=2656860&amp;N=1139669&amp;layers=ch.kantone.cadastralwebmap-farbe,ch.swisstopo.amtliches-strassenverzeichnis,ch.bfs.gebaeude_wohnungs_register,KML||https://tinyurl.com/yy7ya4g9/VS/6056_bdg_erw.kml</t>
  </si>
  <si>
    <t>2656872.000 1139560.000</t>
  </si>
  <si>
    <t>https://map.geo.admin.ch/?zoom=13&amp;E=2656872&amp;N=1139560&amp;layers=ch.kantone.cadastralwebmap-farbe,ch.swisstopo.amtliches-strassenverzeichnis,ch.bfs.gebaeude_wohnungs_register,KML||https://tinyurl.com/yy7ya4g9/VS/6056_bdg_erw.kml</t>
  </si>
  <si>
    <t>2657244.000 1139455.000</t>
  </si>
  <si>
    <t>https://map.geo.admin.ch/?zoom=13&amp;E=2657244&amp;N=1139455&amp;layers=ch.kantone.cadastralwebmap-farbe,ch.swisstopo.amtliches-strassenverzeichnis,ch.bfs.gebaeude_wohnungs_register,KML||https://tinyurl.com/yy7ya4g9/VS/6056_bdg_erw.kml</t>
  </si>
  <si>
    <t>2657729.000 1139273.000</t>
  </si>
  <si>
    <t>https://map.geo.admin.ch/?zoom=13&amp;E=2657729&amp;N=1139273&amp;layers=ch.kantone.cadastralwebmap-farbe,ch.swisstopo.amtliches-strassenverzeichnis,ch.bfs.gebaeude_wohnungs_register,KML||https://tinyurl.com/yy7ya4g9/VS/6056_bdg_erw.kml</t>
  </si>
  <si>
    <t>2657749.000 1139006.000</t>
  </si>
  <si>
    <t>https://map.geo.admin.ch/?zoom=13&amp;E=2657749&amp;N=1139006&amp;layers=ch.kantone.cadastralwebmap-farbe,ch.swisstopo.amtliches-strassenverzeichnis,ch.bfs.gebaeude_wohnungs_register,KML||https://tinyurl.com/yy7ya4g9/VS/6056_bdg_erw.kml</t>
  </si>
  <si>
    <t>2658288.000 1139506.000</t>
  </si>
  <si>
    <t>https://map.geo.admin.ch/?zoom=13&amp;E=2658288&amp;N=1139506&amp;layers=ch.kantone.cadastralwebmap-farbe,ch.swisstopo.amtliches-strassenverzeichnis,ch.bfs.gebaeude_wohnungs_register,KML||https://tinyurl.com/yy7ya4g9/VS/6056_bdg_erw.kml</t>
  </si>
  <si>
    <t>2656999.000 1141275.000</t>
  </si>
  <si>
    <t>https://map.geo.admin.ch/?zoom=13&amp;E=2656999&amp;N=1141275&amp;layers=ch.kantone.cadastralwebmap-farbe,ch.swisstopo.amtliches-strassenverzeichnis,ch.bfs.gebaeude_wohnungs_register,KML||https://tinyurl.com/yy7ya4g9/VS/6056_bdg_erw.kml</t>
  </si>
  <si>
    <t>2657104.000 1140732.000</t>
  </si>
  <si>
    <t>https://map.geo.admin.ch/?zoom=13&amp;E=2657104&amp;N=1140732&amp;layers=ch.kantone.cadastralwebmap-farbe,ch.swisstopo.amtliches-strassenverzeichnis,ch.bfs.gebaeude_wohnungs_register,KML||https://tinyurl.com/yy7ya4g9/VS/6056_bdg_erw.kml</t>
  </si>
  <si>
    <t>2657511.000 1140323.000</t>
  </si>
  <si>
    <t>https://map.geo.admin.ch/?zoom=13&amp;E=2657511&amp;N=1140323&amp;layers=ch.kantone.cadastralwebmap-farbe,ch.swisstopo.amtliches-strassenverzeichnis,ch.bfs.gebaeude_wohnungs_register,KML||https://tinyurl.com/yy7ya4g9/VS/6056_bdg_erw.kml</t>
  </si>
  <si>
    <t>2658192.000 1141531.000</t>
  </si>
  <si>
    <t>https://map.geo.admin.ch/?zoom=13&amp;E=2658192&amp;N=1141531&amp;layers=ch.kantone.cadastralwebmap-farbe,ch.swisstopo.amtliches-strassenverzeichnis,ch.bfs.gebaeude_wohnungs_register,KML||https://tinyurl.com/yy7ya4g9/VS/6056_bdg_erw.kml</t>
  </si>
  <si>
    <t>2655544.000 1136824.000</t>
  </si>
  <si>
    <t>https://map.geo.admin.ch/?zoom=13&amp;E=2655544&amp;N=1136824&amp;layers=ch.kantone.cadastralwebmap-farbe,ch.swisstopo.amtliches-strassenverzeichnis,ch.bfs.gebaeude_wohnungs_register,KML||https://tinyurl.com/yy7ya4g9/VS/6056_bdg_erw.kml</t>
  </si>
  <si>
    <t>2655694.000 1136918.000</t>
  </si>
  <si>
    <t>https://map.geo.admin.ch/?zoom=13&amp;E=2655694&amp;N=1136918&amp;layers=ch.kantone.cadastralwebmap-farbe,ch.swisstopo.amtliches-strassenverzeichnis,ch.bfs.gebaeude_wohnungs_register,KML||https://tinyurl.com/yy7ya4g9/VS/6056_bdg_erw.kml</t>
  </si>
  <si>
    <t>2656042.000 1136359.000</t>
  </si>
  <si>
    <t>https://map.geo.admin.ch/?zoom=13&amp;E=2656042&amp;N=1136359&amp;layers=ch.kantone.cadastralwebmap-farbe,ch.swisstopo.amtliches-strassenverzeichnis,ch.bfs.gebaeude_wohnungs_register,KML||https://tinyurl.com/yy7ya4g9/VS/6056_bdg_erw.kml</t>
  </si>
  <si>
    <t>2656104.000 1136218.000</t>
  </si>
  <si>
    <t>https://map.geo.admin.ch/?zoom=13&amp;E=2656104&amp;N=1136218&amp;layers=ch.kantone.cadastralwebmap-farbe,ch.swisstopo.amtliches-strassenverzeichnis,ch.bfs.gebaeude_wohnungs_register,KML||https://tinyurl.com/yy7ya4g9/VS/6056_bdg_erw.kml</t>
  </si>
  <si>
    <t>2656172.000 1136235.000</t>
  </si>
  <si>
    <t>https://map.geo.admin.ch/?zoom=13&amp;E=2656172&amp;N=1136235&amp;layers=ch.kantone.cadastralwebmap-farbe,ch.swisstopo.amtliches-strassenverzeichnis,ch.bfs.gebaeude_wohnungs_register,KML||https://tinyurl.com/yy7ya4g9/VS/6056_bdg_erw.kml</t>
  </si>
  <si>
    <t>2656266.000 1136159.000</t>
  </si>
  <si>
    <t>https://map.geo.admin.ch/?zoom=13&amp;E=2656266&amp;N=1136159&amp;layers=ch.kantone.cadastralwebmap-farbe,ch.swisstopo.amtliches-strassenverzeichnis,ch.bfs.gebaeude_wohnungs_register,KML||https://tinyurl.com/yy7ya4g9/VS/6056_bdg_erw.kml</t>
  </si>
  <si>
    <t>2656507.000 1136163.000</t>
  </si>
  <si>
    <t>https://map.geo.admin.ch/?zoom=13&amp;E=2656507&amp;N=1136163&amp;layers=ch.kantone.cadastralwebmap-farbe,ch.swisstopo.amtliches-strassenverzeichnis,ch.bfs.gebaeude_wohnungs_register,KML||https://tinyurl.com/yy7ya4g9/VS/6056_bdg_erw.kml</t>
  </si>
  <si>
    <t>2654725.000 1139210.125</t>
  </si>
  <si>
    <t>https://map.geo.admin.ch/?zoom=13&amp;E=2654725&amp;N=1139210.125&amp;layers=ch.kantone.cadastralwebmap-farbe,ch.swisstopo.amtliches-strassenverzeichnis,ch.bfs.gebaeude_wohnungs_register,KML||https://tinyurl.com/yy7ya4g9/VS/6056_bdg_erw.kml</t>
  </si>
  <si>
    <t>2654835.500 1139430.375</t>
  </si>
  <si>
    <t>https://map.geo.admin.ch/?zoom=13&amp;E=2654835.5&amp;N=1139430.375&amp;layers=ch.kantone.cadastralwebmap-farbe,ch.swisstopo.amtliches-strassenverzeichnis,ch.bfs.gebaeude_wohnungs_register,KML||https://tinyurl.com/yy7ya4g9/VS/6056_bdg_erw.kml</t>
  </si>
  <si>
    <t>2598047.500 1126063.750</t>
  </si>
  <si>
    <t>https://map.geo.admin.ch/?zoom=13&amp;E=2598047.5&amp;N=1126063.75&amp;layers=ch.kantone.cadastralwebmap-farbe,ch.swisstopo.amtliches-strassenverzeichnis,ch.bfs.gebaeude_wohnungs_register,KML||https://tinyurl.com/yy7ya4g9/VS/6082_bdg_erw.kml</t>
  </si>
  <si>
    <t>2600250.288 1117346.873</t>
  </si>
  <si>
    <t>https://map.geo.admin.ch/?zoom=13&amp;E=2600250.288&amp;N=1117346.873&amp;layers=ch.kantone.cadastralwebmap-farbe,ch.swisstopo.amtliches-strassenverzeichnis,ch.bfs.gebaeude_wohnungs_register,KML||https://tinyurl.com/yy7ya4g9/VS/6090_bdg_erw.kml</t>
  </si>
  <si>
    <t>2599593.363 1115927.815</t>
  </si>
  <si>
    <t>https://map.geo.admin.ch/?zoom=13&amp;E=2599593.363&amp;N=1115927.815&amp;layers=ch.kantone.cadastralwebmap-farbe,ch.swisstopo.amtliches-strassenverzeichnis,ch.bfs.gebaeude_wohnungs_register,KML||https://tinyurl.com/yy7ya4g9/VS/6090_bdg_erw.kml</t>
  </si>
  <si>
    <t>2600234.280 1117473.877</t>
  </si>
  <si>
    <t>https://map.geo.admin.ch/?zoom=13&amp;E=2600234.28&amp;N=1117473.877&amp;layers=ch.kantone.cadastralwebmap-farbe,ch.swisstopo.amtliches-strassenverzeichnis,ch.bfs.gebaeude_wohnungs_register,KML||https://tinyurl.com/yy7ya4g9/VS/6090_bdg_erw.kml</t>
  </si>
  <si>
    <t>2599815.000 1116520.000</t>
  </si>
  <si>
    <t>https://map.geo.admin.ch/?zoom=13&amp;E=2599815&amp;N=1116520&amp;layers=ch.kantone.cadastralwebmap-farbe,ch.swisstopo.amtliches-strassenverzeichnis,ch.bfs.gebaeude_wohnungs_register,KML||https://tinyurl.com/yy7ya4g9/VS/6090_bdg_erw.kml</t>
  </si>
  <si>
    <t>2600200.000 1116425.000</t>
  </si>
  <si>
    <t>https://map.geo.admin.ch/?zoom=13&amp;E=2600200&amp;N=1116425&amp;layers=ch.kantone.cadastralwebmap-farbe,ch.swisstopo.amtliches-strassenverzeichnis,ch.bfs.gebaeude_wohnungs_register,KML||https://tinyurl.com/yy7ya4g9/VS/6090_bdg_erw.kml</t>
  </si>
  <si>
    <t>2600140.000 1116275.000</t>
  </si>
  <si>
    <t>https://map.geo.admin.ch/?zoom=13&amp;E=2600140&amp;N=1116275&amp;layers=ch.kantone.cadastralwebmap-farbe,ch.swisstopo.amtliches-strassenverzeichnis,ch.bfs.gebaeude_wohnungs_register,KML||https://tinyurl.com/yy7ya4g9/VS/6090_bdg_erw.kml</t>
  </si>
  <si>
    <t>2599887.000 1120020.000</t>
  </si>
  <si>
    <t>https://map.geo.admin.ch/?zoom=13&amp;E=2599887&amp;N=1120020&amp;layers=ch.kantone.cadastralwebmap-farbe,ch.swisstopo.amtliches-strassenverzeichnis,ch.bfs.gebaeude_wohnungs_register,KML||https://tinyurl.com/yy7ya4g9/VS/6090_bdg_erw.kml</t>
  </si>
  <si>
    <t>2599642.000 1119892.000</t>
  </si>
  <si>
    <t>https://map.geo.admin.ch/?zoom=13&amp;E=2599642&amp;N=1119892&amp;layers=ch.kantone.cadastralwebmap-farbe,ch.swisstopo.amtliches-strassenverzeichnis,ch.bfs.gebaeude_wohnungs_register,KML||https://tinyurl.com/yy7ya4g9/VS/6090_bdg_erw.kml</t>
  </si>
  <si>
    <t>2600201.500 1116242.000</t>
  </si>
  <si>
    <t>https://map.geo.admin.ch/?zoom=13&amp;E=2600201.5&amp;N=1116242&amp;layers=ch.kantone.cadastralwebmap-farbe,ch.swisstopo.amtliches-strassenverzeichnis,ch.bfs.gebaeude_wohnungs_register,KML||https://tinyurl.com/yy7ya4g9/VS/6090_bdg_erw.kml</t>
  </si>
  <si>
    <t>2599315.000 1119170.000</t>
  </si>
  <si>
    <t>https://map.geo.admin.ch/?zoom=13&amp;E=2599315&amp;N=1119170&amp;layers=ch.kantone.cadastralwebmap-farbe,ch.swisstopo.amtliches-strassenverzeichnis,ch.bfs.gebaeude_wohnungs_register,KML||https://tinyurl.com/yy7ya4g9/VS/6090_bdg_erw.kml</t>
  </si>
  <si>
    <t>2599145.625 1119306.500</t>
  </si>
  <si>
    <t>https://map.geo.admin.ch/?zoom=13&amp;E=2599145.625&amp;N=1119306.5&amp;layers=ch.kantone.cadastralwebmap-farbe,ch.swisstopo.amtliches-strassenverzeichnis,ch.bfs.gebaeude_wohnungs_register,KML||https://tinyurl.com/yy7ya4g9/VS/6090_bdg_erw.kml</t>
  </si>
  <si>
    <t>2599834.000 1119941.000</t>
  </si>
  <si>
    <t>https://map.geo.admin.ch/?zoom=13&amp;E=2599834&amp;N=1119941&amp;layers=ch.kantone.cadastralwebmap-farbe,ch.swisstopo.amtliches-strassenverzeichnis,ch.bfs.gebaeude_wohnungs_register,KML||https://tinyurl.com/yy7ya4g9/VS/6090_bdg_erw.kml</t>
  </si>
  <si>
    <t>2599200.000 1119861.000</t>
  </si>
  <si>
    <t>https://map.geo.admin.ch/?zoom=13&amp;E=2599200&amp;N=1119861&amp;layers=ch.kantone.cadastralwebmap-farbe,ch.swisstopo.amtliches-strassenverzeichnis,ch.bfs.gebaeude_wohnungs_register,KML||https://tinyurl.com/yy7ya4g9/VS/6090_bdg_erw.kml</t>
  </si>
  <si>
    <t>2599787.000 1119755.000</t>
  </si>
  <si>
    <t>https://map.geo.admin.ch/?zoom=13&amp;E=2599787&amp;N=1119755&amp;layers=ch.kantone.cadastralwebmap-farbe,ch.swisstopo.amtliches-strassenverzeichnis,ch.bfs.gebaeude_wohnungs_register,KML||https://tinyurl.com/yy7ya4g9/VS/6090_bdg_erw.kml</t>
  </si>
  <si>
    <t>2617556.000 1126906.000</t>
  </si>
  <si>
    <t>https://map.geo.admin.ch/?zoom=13&amp;E=2617556&amp;N=1126906&amp;layers=ch.kantone.cadastralwebmap-farbe,ch.swisstopo.amtliches-strassenverzeichnis,ch.bfs.gebaeude_wohnungs_register,KML||https://tinyurl.com/yy7ya4g9/VS/6101_bdg_erw.kml</t>
  </si>
  <si>
    <t>2617738.000 1126968.000</t>
  </si>
  <si>
    <t>https://map.geo.admin.ch/?zoom=13&amp;E=2617738&amp;N=1126968&amp;layers=ch.kantone.cadastralwebmap-farbe,ch.swisstopo.amtliches-strassenverzeichnis,ch.bfs.gebaeude_wohnungs_register,KML||https://tinyurl.com/yy7ya4g9/VS/6101_bdg_erw.kml</t>
  </si>
  <si>
    <t>2617418.750 1127032.375</t>
  </si>
  <si>
    <t>https://map.geo.admin.ch/?zoom=13&amp;E=2617418.75&amp;N=1127032.375&amp;layers=ch.kantone.cadastralwebmap-farbe,ch.swisstopo.amtliches-strassenverzeichnis,ch.bfs.gebaeude_wohnungs_register,KML||https://tinyurl.com/yy7ya4g9/VS/6101_bdg_erw.kml</t>
  </si>
  <si>
    <t>2617730.000 1127275.000</t>
  </si>
  <si>
    <t>https://map.geo.admin.ch/?zoom=13&amp;E=2617730&amp;N=1127275&amp;layers=ch.kantone.cadastralwebmap-farbe,ch.swisstopo.amtliches-strassenverzeichnis,ch.bfs.gebaeude_wohnungs_register,KML||https://tinyurl.com/yy7ya4g9/VS/6101_bdg_erw.kml</t>
  </si>
  <si>
    <t>2614224.000 1134386.000</t>
  </si>
  <si>
    <t>https://map.geo.admin.ch/?zoom=13&amp;E=2614224&amp;N=1134386&amp;layers=ch.kantone.cadastralwebmap-farbe,ch.swisstopo.amtliches-strassenverzeichnis,ch.bfs.gebaeude_wohnungs_register,KML||https://tinyurl.com/yy7ya4g9/VS/6102_bdg_erw.kml</t>
  </si>
  <si>
    <t>2615170.000 1134467.000</t>
  </si>
  <si>
    <t>https://map.geo.admin.ch/?zoom=13&amp;E=2615170&amp;N=1134467&amp;layers=ch.kantone.cadastralwebmap-farbe,ch.swisstopo.amtliches-strassenverzeichnis,ch.bfs.gebaeude_wohnungs_register,KML||https://tinyurl.com/yy7ya4g9/VS/6102_bdg_erw.kml</t>
  </si>
  <si>
    <t>2615091.000 1134438.000</t>
  </si>
  <si>
    <t>https://map.geo.admin.ch/?zoom=13&amp;E=2615091&amp;N=1134438&amp;layers=ch.kantone.cadastralwebmap-farbe,ch.swisstopo.amtliches-strassenverzeichnis,ch.bfs.gebaeude_wohnungs_register,KML||https://tinyurl.com/yy7ya4g9/VS/6102_bdg_erw.kml</t>
  </si>
  <si>
    <t>2616768.000 1135615.000</t>
  </si>
  <si>
    <t>https://map.geo.admin.ch/?zoom=13&amp;E=2616768&amp;N=1135615&amp;layers=ch.kantone.cadastralwebmap-farbe,ch.swisstopo.amtliches-strassenverzeichnis,ch.bfs.gebaeude_wohnungs_register,KML||https://tinyurl.com/yy7ya4g9/VS/6102_bdg_erw.kml</t>
  </si>
  <si>
    <t>2616175.000 1135297.000</t>
  </si>
  <si>
    <t>https://map.geo.admin.ch/?zoom=13&amp;E=2616175&amp;N=1135297&amp;layers=ch.kantone.cadastralwebmap-farbe,ch.swisstopo.amtliches-strassenverzeichnis,ch.bfs.gebaeude_wohnungs_register,KML||https://tinyurl.com/yy7ya4g9/VS/6102_bdg_erw.kml</t>
  </si>
  <si>
    <t>2615555.000 1134491.000</t>
  </si>
  <si>
    <t>https://map.geo.admin.ch/?zoom=13&amp;E=2615555&amp;N=1134491&amp;layers=ch.kantone.cadastralwebmap-farbe,ch.swisstopo.amtliches-strassenverzeichnis,ch.bfs.gebaeude_wohnungs_register,KML||https://tinyurl.com/yy7ya4g9/VS/6102_bdg_erw.kml</t>
  </si>
  <si>
    <t>2616681.000 1133023.000</t>
  </si>
  <si>
    <t>https://map.geo.admin.ch/?zoom=13&amp;E=2616681&amp;N=1133023&amp;layers=ch.kantone.cadastralwebmap-farbe,ch.swisstopo.amtliches-strassenverzeichnis,ch.bfs.gebaeude_wohnungs_register,KML||https://tinyurl.com/yy7ya4g9/VS/6102_bdg_erw.kml</t>
  </si>
  <si>
    <t>2616740.000 1132820.000</t>
  </si>
  <si>
    <t>https://map.geo.admin.ch/?zoom=13&amp;E=2616740&amp;N=1132820&amp;layers=ch.kantone.cadastralwebmap-farbe,ch.swisstopo.amtliches-strassenverzeichnis,ch.bfs.gebaeude_wohnungs_register,KML||https://tinyurl.com/yy7ya4g9/VS/6102_bdg_erw.kml</t>
  </si>
  <si>
    <t>2615173.000 1131797.125</t>
  </si>
  <si>
    <t>https://map.geo.admin.ch/?zoom=13&amp;E=2615173&amp;N=1131797.125&amp;layers=ch.kantone.cadastralwebmap-farbe,ch.swisstopo.amtliches-strassenverzeichnis,ch.bfs.gebaeude_wohnungs_register,KML||https://tinyurl.com/yy7ya4g9/VS/6102_bdg_erw.kml</t>
  </si>
  <si>
    <t>2614905.250 1132254.125</t>
  </si>
  <si>
    <t>https://map.geo.admin.ch/?zoom=13&amp;E=2614905.25&amp;N=1132254.125&amp;layers=ch.kantone.cadastralwebmap-farbe,ch.swisstopo.amtliches-strassenverzeichnis,ch.bfs.gebaeude_wohnungs_register,KML||https://tinyurl.com/yy7ya4g9/VS/6102_bdg_erw.kml</t>
  </si>
  <si>
    <t>2615204.000 1132279.625</t>
  </si>
  <si>
    <t>https://map.geo.admin.ch/?zoom=13&amp;E=2615204&amp;N=1132279.625&amp;layers=ch.kantone.cadastralwebmap-farbe,ch.swisstopo.amtliches-strassenverzeichnis,ch.bfs.gebaeude_wohnungs_register,KML||https://tinyurl.com/yy7ya4g9/VS/6102_bdg_erw.kml</t>
  </si>
  <si>
    <t>2622267.000 1126275.000</t>
  </si>
  <si>
    <t>https://map.geo.admin.ch/?zoom=13&amp;E=2622267&amp;N=1126275&amp;layers=ch.kantone.cadastralwebmap-farbe,ch.swisstopo.amtliches-strassenverzeichnis,ch.bfs.gebaeude_wohnungs_register,KML||https://tinyurl.com/yy7ya4g9/VS/6104_bdg_erw.kml</t>
  </si>
  <si>
    <t>2621996.000 1127148.000</t>
  </si>
  <si>
    <t>https://map.geo.admin.ch/?zoom=13&amp;E=2621996&amp;N=1127148&amp;layers=ch.kantone.cadastralwebmap-farbe,ch.swisstopo.amtliches-strassenverzeichnis,ch.bfs.gebaeude_wohnungs_register,KML||https://tinyurl.com/yy7ya4g9/VS/6104_bdg_erw.kml</t>
  </si>
  <si>
    <t>2622374.000 1127341.000</t>
  </si>
  <si>
    <t>https://map.geo.admin.ch/?zoom=13&amp;E=2622374&amp;N=1127341&amp;layers=ch.kantone.cadastralwebmap-farbe,ch.swisstopo.amtliches-strassenverzeichnis,ch.bfs.gebaeude_wohnungs_register,KML||https://tinyurl.com/yy7ya4g9/VS/6104_bdg_erw.kml</t>
  </si>
  <si>
    <t>2622560.000 1127164.000</t>
  </si>
  <si>
    <t>https://map.geo.admin.ch/?zoom=13&amp;E=2622560&amp;N=1127164&amp;layers=ch.kantone.cadastralwebmap-farbe,ch.swisstopo.amtliches-strassenverzeichnis,ch.bfs.gebaeude_wohnungs_register,KML||https://tinyurl.com/yy7ya4g9/VS/6104_bdg_erw.kml</t>
  </si>
  <si>
    <t>2620100.000 1126500.000</t>
  </si>
  <si>
    <t>https://map.geo.admin.ch/?zoom=13&amp;E=2620100&amp;N=1126500&amp;layers=ch.kantone.cadastralwebmap-farbe,ch.swisstopo.amtliches-strassenverzeichnis,ch.bfs.gebaeude_wohnungs_register,KML||https://tinyurl.com/yy7ya4g9/VS/6104_bdg_erw.kml</t>
  </si>
  <si>
    <t>2620200.000 1126700.000</t>
  </si>
  <si>
    <t>https://map.geo.admin.ch/?zoom=13&amp;E=2620200&amp;N=1126700&amp;layers=ch.kantone.cadastralwebmap-farbe,ch.swisstopo.amtliches-strassenverzeichnis,ch.bfs.gebaeude_wohnungs_register,KML||https://tinyurl.com/yy7ya4g9/VS/6104_bdg_erw.kml</t>
  </si>
  <si>
    <t>2620607.000 1125962.000</t>
  </si>
  <si>
    <t>https://map.geo.admin.ch/?zoom=13&amp;E=2620607&amp;N=1125962&amp;layers=ch.kantone.cadastralwebmap-farbe,ch.swisstopo.amtliches-strassenverzeichnis,ch.bfs.gebaeude_wohnungs_register,KML||https://tinyurl.com/yy7ya4g9/VS/6104_bdg_erw.kml</t>
  </si>
  <si>
    <t>2620399.000 1126157.000</t>
  </si>
  <si>
    <t>https://map.geo.admin.ch/?zoom=13&amp;E=2620399&amp;N=1126157&amp;layers=ch.kantone.cadastralwebmap-farbe,ch.swisstopo.amtliches-strassenverzeichnis,ch.bfs.gebaeude_wohnungs_register,KML||https://tinyurl.com/yy7ya4g9/VS/6104_bdg_erw.kml</t>
  </si>
  <si>
    <t>2621105.000 1126943.000</t>
  </si>
  <si>
    <t>https://map.geo.admin.ch/?zoom=13&amp;E=2621105&amp;N=1126943&amp;layers=ch.kantone.cadastralwebmap-farbe,ch.swisstopo.amtliches-strassenverzeichnis,ch.bfs.gebaeude_wohnungs_register,KML||https://tinyurl.com/yy7ya4g9/VS/6104_bdg_erw.kml</t>
  </si>
  <si>
    <t>2621573.000 1126368.000</t>
  </si>
  <si>
    <t>https://map.geo.admin.ch/?zoom=13&amp;E=2621573&amp;N=1126368&amp;layers=ch.kantone.cadastralwebmap-farbe,ch.swisstopo.amtliches-strassenverzeichnis,ch.bfs.gebaeude_wohnungs_register,KML||https://tinyurl.com/yy7ya4g9/VS/6104_bdg_erw.kml</t>
  </si>
  <si>
    <t>2621727.000 1127528.000</t>
  </si>
  <si>
    <t>https://map.geo.admin.ch/?zoom=13&amp;E=2621727&amp;N=1127528&amp;layers=ch.kantone.cadastralwebmap-farbe,ch.swisstopo.amtliches-strassenverzeichnis,ch.bfs.gebaeude_wohnungs_register,KML||https://tinyurl.com/yy7ya4g9/VS/6104_bdg_erw.kml</t>
  </si>
  <si>
    <t>2621090.000 1126420.000</t>
  </si>
  <si>
    <t>https://map.geo.admin.ch/?zoom=13&amp;E=2621090&amp;N=1126420&amp;layers=ch.kantone.cadastralwebmap-farbe,ch.swisstopo.amtliches-strassenverzeichnis,ch.bfs.gebaeude_wohnungs_register,KML||https://tinyurl.com/yy7ya4g9/VS/6104_bdg_erw.kml</t>
  </si>
  <si>
    <t>2622099.622 1126057.965</t>
  </si>
  <si>
    <t>https://map.geo.admin.ch/?zoom=13&amp;E=2622099.622&amp;N=1126057.965&amp;layers=ch.kantone.cadastralwebmap-farbe,ch.swisstopo.amtliches-strassenverzeichnis,ch.bfs.gebaeude_wohnungs_register,KML||https://tinyurl.com/yy7ya4g9/VS/6104_bdg_erw.kml</t>
  </si>
  <si>
    <t>2620907.620 1126812.008</t>
  </si>
  <si>
    <t>https://map.geo.admin.ch/?zoom=13&amp;E=2620907.62&amp;N=1126812.008&amp;layers=ch.kantone.cadastralwebmap-farbe,ch.swisstopo.amtliches-strassenverzeichnis,ch.bfs.gebaeude_wohnungs_register,KML||https://tinyurl.com/yy7ya4g9/VS/6104_bdg_erw.kml</t>
  </si>
  <si>
    <t>2621499.611 1127200.037</t>
  </si>
  <si>
    <t>https://map.geo.admin.ch/?zoom=13&amp;E=2621499.611&amp;N=1127200.037&amp;layers=ch.kantone.cadastralwebmap-farbe,ch.swisstopo.amtliches-strassenverzeichnis,ch.bfs.gebaeude_wohnungs_register,KML||https://tinyurl.com/yy7ya4g9/VS/6104_bdg_erw.kml</t>
  </si>
  <si>
    <t>2620939.619 1126812.010</t>
  </si>
  <si>
    <t>https://map.geo.admin.ch/?zoom=13&amp;E=2620939.619&amp;N=1126812.01&amp;layers=ch.kantone.cadastralwebmap-farbe,ch.swisstopo.amtliches-strassenverzeichnis,ch.bfs.gebaeude_wohnungs_register,KML||https://tinyurl.com/yy7ya4g9/VS/6104_bdg_erw.kml</t>
  </si>
  <si>
    <t>2622000.623 1125917.960</t>
  </si>
  <si>
    <t>https://map.geo.admin.ch/?zoom=13&amp;E=2622000.623&amp;N=1125917.96&amp;layers=ch.kantone.cadastralwebmap-farbe,ch.swisstopo.amtliches-strassenverzeichnis,ch.bfs.gebaeude_wohnungs_register,KML||https://tinyurl.com/yy7ya4g9/VS/6104_bdg_erw.kml</t>
  </si>
  <si>
    <t>2621531.000 1118926.000</t>
  </si>
  <si>
    <t>https://map.geo.admin.ch/?zoom=13&amp;E=2621531&amp;N=1118926&amp;layers=ch.kantone.cadastralwebmap-farbe,ch.swisstopo.amtliches-strassenverzeichnis,ch.bfs.gebaeude_wohnungs_register,KML||https://tinyurl.com/yy7ya4g9/VS/6104_bdg_erw.kml</t>
  </si>
  <si>
    <t>2622557.000 1127468.000</t>
  </si>
  <si>
    <t>https://map.geo.admin.ch/?zoom=13&amp;E=2622557&amp;N=1127468&amp;layers=ch.kantone.cadastralwebmap-farbe,ch.swisstopo.amtliches-strassenverzeichnis,ch.bfs.gebaeude_wohnungs_register,KML||https://tinyurl.com/yy7ya4g9/VS/6104_bdg_erw.kml</t>
  </si>
  <si>
    <t>2621284.000 1122666.000</t>
  </si>
  <si>
    <t>https://map.geo.admin.ch/?zoom=13&amp;E=2621284&amp;N=1122666&amp;layers=ch.kantone.cadastralwebmap-farbe,ch.swisstopo.amtliches-strassenverzeichnis,ch.bfs.gebaeude_wohnungs_register,KML||https://tinyurl.com/yy7ya4g9/VS/6104_bdg_erw.kml</t>
  </si>
  <si>
    <t>2621769.000 1127096.000</t>
  </si>
  <si>
    <t>https://map.geo.admin.ch/?zoom=13&amp;E=2621769&amp;N=1127096&amp;layers=ch.kantone.cadastralwebmap-farbe,ch.swisstopo.amtliches-strassenverzeichnis,ch.bfs.gebaeude_wohnungs_register,KML||https://tinyurl.com/yy7ya4g9/VS/6104_bdg_erw.kml</t>
  </si>
  <si>
    <t>2612625.000 1134440.000</t>
  </si>
  <si>
    <t>https://map.geo.admin.ch/?zoom=13&amp;E=2612625&amp;N=1134440&amp;layers=ch.kantone.cadastralwebmap-farbe,ch.swisstopo.amtliches-strassenverzeichnis,ch.bfs.gebaeude_wohnungs_register,KML||https://tinyurl.com/yy7ya4g9/VS/6109_bdg_erw.kml</t>
  </si>
  <si>
    <t>2619718.844 1128970.309</t>
  </si>
  <si>
    <t>https://map.geo.admin.ch/?zoom=13&amp;E=2619718.844&amp;N=1128970.309&amp;layers=ch.kantone.cadastralwebmap-farbe,ch.swisstopo.amtliches-strassenverzeichnis,ch.bfs.gebaeude_wohnungs_register,KML||https://tinyurl.com/yy7ya4g9/VS/6110_bdg_erw.kml</t>
  </si>
  <si>
    <t>2616165.000 1127669.000</t>
  </si>
  <si>
    <t>https://map.geo.admin.ch/?zoom=13&amp;E=2616165&amp;N=1127669&amp;layers=ch.kantone.cadastralwebmap-farbe,ch.swisstopo.amtliches-strassenverzeichnis,ch.bfs.gebaeude_wohnungs_register,KML||https://tinyurl.com/yy7ya4g9/VS/6110_bdg_erw.kml</t>
  </si>
  <si>
    <t>2615262.000 1128684.000</t>
  </si>
  <si>
    <t>https://map.geo.admin.ch/?zoom=13&amp;E=2615262&amp;N=1128684&amp;layers=ch.kantone.cadastralwebmap-farbe,ch.swisstopo.amtliches-strassenverzeichnis,ch.bfs.gebaeude_wohnungs_register,KML||https://tinyurl.com/yy7ya4g9/VS/6110_bdg_erw.kml</t>
  </si>
  <si>
    <t>2618888.699 1133475.950</t>
  </si>
  <si>
    <t>https://map.geo.admin.ch/?zoom=13&amp;E=2618888.699&amp;N=1133475.95&amp;layers=ch.kantone.cadastralwebmap-farbe,ch.swisstopo.amtliches-strassenverzeichnis,ch.bfs.gebaeude_wohnungs_register,KML||https://tinyurl.com/yy7ya4g9/VS/6110_bdg_erw.kml</t>
  </si>
  <si>
    <t>2618897.699 1133490.950</t>
  </si>
  <si>
    <t>https://map.geo.admin.ch/?zoom=13&amp;E=2618897.699&amp;N=1133490.95&amp;layers=ch.kantone.cadastralwebmap-farbe,ch.swisstopo.amtliches-strassenverzeichnis,ch.bfs.gebaeude_wohnungs_register,KML||https://tinyurl.com/yy7ya4g9/VS/6110_bdg_erw.kml</t>
  </si>
  <si>
    <t>2618903.700 1133541.950</t>
  </si>
  <si>
    <t>https://map.geo.admin.ch/?zoom=13&amp;E=2618903.7&amp;N=1133541.95&amp;layers=ch.kantone.cadastralwebmap-farbe,ch.swisstopo.amtliches-strassenverzeichnis,ch.bfs.gebaeude_wohnungs_register,KML||https://tinyurl.com/yy7ya4g9/VS/6110_bdg_erw.kml</t>
  </si>
  <si>
    <t>2618910.700 1133558.950</t>
  </si>
  <si>
    <t>https://map.geo.admin.ch/?zoom=13&amp;E=2618910.7&amp;N=1133558.95&amp;layers=ch.kantone.cadastralwebmap-farbe,ch.swisstopo.amtliches-strassenverzeichnis,ch.bfs.gebaeude_wohnungs_register,KML||https://tinyurl.com/yy7ya4g9/VS/6110_bdg_erw.kml</t>
  </si>
  <si>
    <t>2618924.700 1133569.950</t>
  </si>
  <si>
    <t>https://map.geo.admin.ch/?zoom=13&amp;E=2618924.7&amp;N=1133569.95&amp;layers=ch.kantone.cadastralwebmap-farbe,ch.swisstopo.amtliches-strassenverzeichnis,ch.bfs.gebaeude_wohnungs_register,KML||https://tinyurl.com/yy7ya4g9/VS/6110_bdg_erw.kml</t>
  </si>
  <si>
    <t>2618927.700 1133574.950</t>
  </si>
  <si>
    <t>https://map.geo.admin.ch/?zoom=13&amp;E=2618927.7&amp;N=1133574.95&amp;layers=ch.kantone.cadastralwebmap-farbe,ch.swisstopo.amtliches-strassenverzeichnis,ch.bfs.gebaeude_wohnungs_register,KML||https://tinyurl.com/yy7ya4g9/VS/6110_bdg_erw.kml</t>
  </si>
  <si>
    <t>2618929.700 1133560.950</t>
  </si>
  <si>
    <t>https://map.geo.admin.ch/?zoom=13&amp;E=2618929.7&amp;N=1133560.95&amp;layers=ch.kantone.cadastralwebmap-farbe,ch.swisstopo.amtliches-strassenverzeichnis,ch.bfs.gebaeude_wohnungs_register,KML||https://tinyurl.com/yy7ya4g9/VS/6110_bdg_erw.kml</t>
  </si>
  <si>
    <t>2618920.700 1133553.950</t>
  </si>
  <si>
    <t>https://map.geo.admin.ch/?zoom=13&amp;E=2618920.7&amp;N=1133553.95&amp;layers=ch.kantone.cadastralwebmap-farbe,ch.swisstopo.amtliches-strassenverzeichnis,ch.bfs.gebaeude_wohnungs_register,KML||https://tinyurl.com/yy7ya4g9/VS/6110_bdg_erw.kml</t>
  </si>
  <si>
    <t>2618915.700 1133544.950</t>
  </si>
  <si>
    <t>https://map.geo.admin.ch/?zoom=13&amp;E=2618915.7&amp;N=1133544.95&amp;layers=ch.kantone.cadastralwebmap-farbe,ch.swisstopo.amtliches-strassenverzeichnis,ch.bfs.gebaeude_wohnungs_register,KML||https://tinyurl.com/yy7ya4g9/VS/6110_bdg_erw.kml</t>
  </si>
  <si>
    <t>2618913.700 1133539.950</t>
  </si>
  <si>
    <t>https://map.geo.admin.ch/?zoom=13&amp;E=2618913.7&amp;N=1133539.95&amp;layers=ch.kantone.cadastralwebmap-farbe,ch.swisstopo.amtliches-strassenverzeichnis,ch.bfs.gebaeude_wohnungs_register,KML||https://tinyurl.com/yy7ya4g9/VS/6110_bdg_erw.kml</t>
  </si>
  <si>
    <t>2618924.700 1133547.950</t>
  </si>
  <si>
    <t>https://map.geo.admin.ch/?zoom=13&amp;E=2618924.7&amp;N=1133547.95&amp;layers=ch.kantone.cadastralwebmap-farbe,ch.swisstopo.amtliches-strassenverzeichnis,ch.bfs.gebaeude_wohnungs_register,KML||https://tinyurl.com/yy7ya4g9/VS/6110_bdg_erw.kml</t>
  </si>
  <si>
    <t>2618925.700 1133532.950</t>
  </si>
  <si>
    <t>https://map.geo.admin.ch/?zoom=13&amp;E=2618925.7&amp;N=1133532.95&amp;layers=ch.kantone.cadastralwebmap-farbe,ch.swisstopo.amtliches-strassenverzeichnis,ch.bfs.gebaeude_wohnungs_register,KML||https://tinyurl.com/yy7ya4g9/VS/6110_bdg_erw.kml</t>
  </si>
  <si>
    <t>2618929.700 1133538.950</t>
  </si>
  <si>
    <t>https://map.geo.admin.ch/?zoom=13&amp;E=2618929.7&amp;N=1133538.95&amp;layers=ch.kantone.cadastralwebmap-farbe,ch.swisstopo.amtliches-strassenverzeichnis,ch.bfs.gebaeude_wohnungs_register,KML||https://tinyurl.com/yy7ya4g9/VS/6110_bdg_erw.kml</t>
  </si>
  <si>
    <t>2618935.700 1133549.950</t>
  </si>
  <si>
    <t>https://map.geo.admin.ch/?zoom=13&amp;E=2618935.7&amp;N=1133549.95&amp;layers=ch.kantone.cadastralwebmap-farbe,ch.swisstopo.amtliches-strassenverzeichnis,ch.bfs.gebaeude_wohnungs_register,KML||https://tinyurl.com/yy7ya4g9/VS/6110_bdg_erw.kml</t>
  </si>
  <si>
    <t>2618941.700 1133566.949</t>
  </si>
  <si>
    <t>https://map.geo.admin.ch/?zoom=13&amp;E=2618941.7&amp;N=1133566.949&amp;layers=ch.kantone.cadastralwebmap-farbe,ch.swisstopo.amtliches-strassenverzeichnis,ch.bfs.gebaeude_wohnungs_register,KML||https://tinyurl.com/yy7ya4g9/VS/6110_bdg_erw.kml</t>
  </si>
  <si>
    <t>2618950.700 1133566.949</t>
  </si>
  <si>
    <t>https://map.geo.admin.ch/?zoom=13&amp;E=2618950.7&amp;N=1133566.949&amp;layers=ch.kantone.cadastralwebmap-farbe,ch.swisstopo.amtliches-strassenverzeichnis,ch.bfs.gebaeude_wohnungs_register,KML||https://tinyurl.com/yy7ya4g9/VS/6110_bdg_erw.kml</t>
  </si>
  <si>
    <t>2618956.701 1133556.949</t>
  </si>
  <si>
    <t>https://map.geo.admin.ch/?zoom=13&amp;E=2618956.701&amp;N=1133556.949&amp;layers=ch.kantone.cadastralwebmap-farbe,ch.swisstopo.amtliches-strassenverzeichnis,ch.bfs.gebaeude_wohnungs_register,KML||https://tinyurl.com/yy7ya4g9/VS/6110_bdg_erw.kml</t>
  </si>
  <si>
    <t>2618962.701 1133551.949</t>
  </si>
  <si>
    <t>https://map.geo.admin.ch/?zoom=13&amp;E=2618962.701&amp;N=1133551.949&amp;layers=ch.kantone.cadastralwebmap-farbe,ch.swisstopo.amtliches-strassenverzeichnis,ch.bfs.gebaeude_wohnungs_register,KML||https://tinyurl.com/yy7ya4g9/VS/6110_bdg_erw.kml</t>
  </si>
  <si>
    <t>2618949.700 1133546.949</t>
  </si>
  <si>
    <t>https://map.geo.admin.ch/?zoom=13&amp;E=2618949.7&amp;N=1133546.949&amp;layers=ch.kantone.cadastralwebmap-farbe,ch.swisstopo.amtliches-strassenverzeichnis,ch.bfs.gebaeude_wohnungs_register,KML||https://tinyurl.com/yy7ya4g9/VS/6110_bdg_erw.kml</t>
  </si>
  <si>
    <t>2618942.700 1133538.949</t>
  </si>
  <si>
    <t>https://map.geo.admin.ch/?zoom=13&amp;E=2618942.7&amp;N=1133538.949&amp;layers=ch.kantone.cadastralwebmap-farbe,ch.swisstopo.amtliches-strassenverzeichnis,ch.bfs.gebaeude_wohnungs_register,KML||https://tinyurl.com/yy7ya4g9/VS/6110_bdg_erw.kml</t>
  </si>
  <si>
    <t>2618932.700 1133525.950</t>
  </si>
  <si>
    <t>https://map.geo.admin.ch/?zoom=13&amp;E=2618932.7&amp;N=1133525.95&amp;layers=ch.kantone.cadastralwebmap-farbe,ch.swisstopo.amtliches-strassenverzeichnis,ch.bfs.gebaeude_wohnungs_register,KML||https://tinyurl.com/yy7ya4g9/VS/6110_bdg_erw.kml</t>
  </si>
  <si>
    <t>2618940.700 1133519.949</t>
  </si>
  <si>
    <t>https://map.geo.admin.ch/?zoom=13&amp;E=2618940.7&amp;N=1133519.949&amp;layers=ch.kantone.cadastralwebmap-farbe,ch.swisstopo.amtliches-strassenverzeichnis,ch.bfs.gebaeude_wohnungs_register,KML||https://tinyurl.com/yy7ya4g9/VS/6110_bdg_erw.kml</t>
  </si>
  <si>
    <t>2618950.700 1133527.949</t>
  </si>
  <si>
    <t>https://map.geo.admin.ch/?zoom=13&amp;E=2618950.7&amp;N=1133527.949&amp;layers=ch.kantone.cadastralwebmap-farbe,ch.swisstopo.amtliches-strassenverzeichnis,ch.bfs.gebaeude_wohnungs_register,KML||https://tinyurl.com/yy7ya4g9/VS/6110_bdg_erw.kml</t>
  </si>
  <si>
    <t>2618954.700 1133514.949</t>
  </si>
  <si>
    <t>https://map.geo.admin.ch/?zoom=13&amp;E=2618954.7&amp;N=1133514.949&amp;layers=ch.kantone.cadastralwebmap-farbe,ch.swisstopo.amtliches-strassenverzeichnis,ch.bfs.gebaeude_wohnungs_register,KML||https://tinyurl.com/yy7ya4g9/VS/6110_bdg_erw.kml</t>
  </si>
  <si>
    <t>2618959.701 1133534.949</t>
  </si>
  <si>
    <t>https://map.geo.admin.ch/?zoom=13&amp;E=2618959.701&amp;N=1133534.949&amp;layers=ch.kantone.cadastralwebmap-farbe,ch.swisstopo.amtliches-strassenverzeichnis,ch.bfs.gebaeude_wohnungs_register,KML||https://tinyurl.com/yy7ya4g9/VS/6110_bdg_erw.kml</t>
  </si>
  <si>
    <t>2618967.701 1133537.949</t>
  </si>
  <si>
    <t>https://map.geo.admin.ch/?zoom=13&amp;E=2618967.701&amp;N=1133537.949&amp;layers=ch.kantone.cadastralwebmap-farbe,ch.swisstopo.amtliches-strassenverzeichnis,ch.bfs.gebaeude_wohnungs_register,KML||https://tinyurl.com/yy7ya4g9/VS/6110_bdg_erw.kml</t>
  </si>
  <si>
    <t>2618977.701 1133540.949</t>
  </si>
  <si>
    <t>https://map.geo.admin.ch/?zoom=13&amp;E=2618977.701&amp;N=1133540.949&amp;layers=ch.kantone.cadastralwebmap-farbe,ch.swisstopo.amtliches-strassenverzeichnis,ch.bfs.gebaeude_wohnungs_register,KML||https://tinyurl.com/yy7ya4g9/VS/6110_bdg_erw.kml</t>
  </si>
  <si>
    <t>2618986.701 1133551.949</t>
  </si>
  <si>
    <t>https://map.geo.admin.ch/?zoom=13&amp;E=2618986.701&amp;N=1133551.949&amp;layers=ch.kantone.cadastralwebmap-farbe,ch.swisstopo.amtliches-strassenverzeichnis,ch.bfs.gebaeude_wohnungs_register,KML||https://tinyurl.com/yy7ya4g9/VS/6110_bdg_erw.kml</t>
  </si>
  <si>
    <t>2618991.701 1133543.949</t>
  </si>
  <si>
    <t>https://map.geo.admin.ch/?zoom=13&amp;E=2618991.701&amp;N=1133543.949&amp;layers=ch.kantone.cadastralwebmap-farbe,ch.swisstopo.amtliches-strassenverzeichnis,ch.bfs.gebaeude_wohnungs_register,KML||https://tinyurl.com/yy7ya4g9/VS/6110_bdg_erw.kml</t>
  </si>
  <si>
    <t>2618970.701 1133523.949</t>
  </si>
  <si>
    <t>https://map.geo.admin.ch/?zoom=13&amp;E=2618970.701&amp;N=1133523.949&amp;layers=ch.kantone.cadastralwebmap-farbe,ch.swisstopo.amtliches-strassenverzeichnis,ch.bfs.gebaeude_wohnungs_register,KML||https://tinyurl.com/yy7ya4g9/VS/6110_bdg_erw.kml</t>
  </si>
  <si>
    <t>2618965.701 1133517.949</t>
  </si>
  <si>
    <t>https://map.geo.admin.ch/?zoom=13&amp;E=2618965.701&amp;N=1133517.949&amp;layers=ch.kantone.cadastralwebmap-farbe,ch.swisstopo.amtliches-strassenverzeichnis,ch.bfs.gebaeude_wohnungs_register,KML||https://tinyurl.com/yy7ya4g9/VS/6110_bdg_erw.kml</t>
  </si>
  <si>
    <t>2618962.701 1133512.949</t>
  </si>
  <si>
    <t>https://map.geo.admin.ch/?zoom=13&amp;E=2618962.701&amp;N=1133512.949&amp;layers=ch.kantone.cadastralwebmap-farbe,ch.swisstopo.amtliches-strassenverzeichnis,ch.bfs.gebaeude_wohnungs_register,KML||https://tinyurl.com/yy7ya4g9/VS/6110_bdg_erw.kml</t>
  </si>
  <si>
    <t>2619017.701 1133524.948</t>
  </si>
  <si>
    <t>https://map.geo.admin.ch/?zoom=13&amp;E=2619017.701&amp;N=1133524.948&amp;layers=ch.kantone.cadastralwebmap-farbe,ch.swisstopo.amtliches-strassenverzeichnis,ch.bfs.gebaeude_wohnungs_register,KML||https://tinyurl.com/yy7ya4g9/VS/6110_bdg_erw.kml</t>
  </si>
  <si>
    <t>2619007.701 1133508.948</t>
  </si>
  <si>
    <t>https://map.geo.admin.ch/?zoom=13&amp;E=2619007.701&amp;N=1133508.948&amp;layers=ch.kantone.cadastralwebmap-farbe,ch.swisstopo.amtliches-strassenverzeichnis,ch.bfs.gebaeude_wohnungs_register,KML||https://tinyurl.com/yy7ya4g9/VS/6110_bdg_erw.kml</t>
  </si>
  <si>
    <t>2618981.701 1133495.950</t>
  </si>
  <si>
    <t>https://map.geo.admin.ch/?zoom=13&amp;E=2618981.701&amp;N=1133495.95&amp;layers=ch.kantone.cadastralwebmap-farbe,ch.swisstopo.amtliches-strassenverzeichnis,ch.bfs.gebaeude_wohnungs_register,KML||https://tinyurl.com/yy7ya4g9/VS/6110_bdg_erw.kml</t>
  </si>
  <si>
    <t>2618996.701 1133499.949</t>
  </si>
  <si>
    <t>https://map.geo.admin.ch/?zoom=13&amp;E=2618996.701&amp;N=1133499.949&amp;layers=ch.kantone.cadastralwebmap-farbe,ch.swisstopo.amtliches-strassenverzeichnis,ch.bfs.gebaeude_wohnungs_register,KML||https://tinyurl.com/yy7ya4g9/VS/6110_bdg_erw.kml</t>
  </si>
  <si>
    <t>2619011.701 1133493.948</t>
  </si>
  <si>
    <t>https://map.geo.admin.ch/?zoom=13&amp;E=2619011.701&amp;N=1133493.948&amp;layers=ch.kantone.cadastralwebmap-farbe,ch.swisstopo.amtliches-strassenverzeichnis,ch.bfs.gebaeude_wohnungs_register,KML||https://tinyurl.com/yy7ya4g9/VS/6110_bdg_erw.kml</t>
  </si>
  <si>
    <t>2619018.701 1133486.948</t>
  </si>
  <si>
    <t>https://map.geo.admin.ch/?zoom=13&amp;E=2619018.701&amp;N=1133486.948&amp;layers=ch.kantone.cadastralwebmap-farbe,ch.swisstopo.amtliches-strassenverzeichnis,ch.bfs.gebaeude_wohnungs_register,KML||https://tinyurl.com/yy7ya4g9/VS/6110_bdg_erw.kml</t>
  </si>
  <si>
    <t>2619003.701 1133479.948</t>
  </si>
  <si>
    <t>https://map.geo.admin.ch/?zoom=13&amp;E=2619003.701&amp;N=1133479.948&amp;layers=ch.kantone.cadastralwebmap-farbe,ch.swisstopo.amtliches-strassenverzeichnis,ch.bfs.gebaeude_wohnungs_register,KML||https://tinyurl.com/yy7ya4g9/VS/6110_bdg_erw.kml</t>
  </si>
  <si>
    <t>2619001.701 1133476.949</t>
  </si>
  <si>
    <t>https://map.geo.admin.ch/?zoom=13&amp;E=2619001.701&amp;N=1133476.949&amp;layers=ch.kantone.cadastralwebmap-farbe,ch.swisstopo.amtliches-strassenverzeichnis,ch.bfs.gebaeude_wohnungs_register,KML||https://tinyurl.com/yy7ya4g9/VS/6110_bdg_erw.kml</t>
  </si>
  <si>
    <t>2618993.701 1133481.949</t>
  </si>
  <si>
    <t>https://map.geo.admin.ch/?zoom=13&amp;E=2618993.701&amp;N=1133481.949&amp;layers=ch.kantone.cadastralwebmap-farbe,ch.swisstopo.amtliches-strassenverzeichnis,ch.bfs.gebaeude_wohnungs_register,KML||https://tinyurl.com/yy7ya4g9/VS/6110_bdg_erw.kml</t>
  </si>
  <si>
    <t>2618982.701 1133485.949</t>
  </si>
  <si>
    <t>https://map.geo.admin.ch/?zoom=13&amp;E=2618982.701&amp;N=1133485.949&amp;layers=ch.kantone.cadastralwebmap-farbe,ch.swisstopo.amtliches-strassenverzeichnis,ch.bfs.gebaeude_wohnungs_register,KML||https://tinyurl.com/yy7ya4g9/VS/6110_bdg_erw.kml</t>
  </si>
  <si>
    <t>2618984.701 1133458.949</t>
  </si>
  <si>
    <t>https://map.geo.admin.ch/?zoom=13&amp;E=2618984.701&amp;N=1133458.949&amp;layers=ch.kantone.cadastralwebmap-farbe,ch.swisstopo.amtliches-strassenverzeichnis,ch.bfs.gebaeude_wohnungs_register,KML||https://tinyurl.com/yy7ya4g9/VS/6110_bdg_erw.kml</t>
  </si>
  <si>
    <t>2618979.701 1133457.949</t>
  </si>
  <si>
    <t>https://map.geo.admin.ch/?zoom=13&amp;E=2618979.701&amp;N=1133457.949&amp;layers=ch.kantone.cadastralwebmap-farbe,ch.swisstopo.amtliches-strassenverzeichnis,ch.bfs.gebaeude_wohnungs_register,KML||https://tinyurl.com/yy7ya4g9/VS/6110_bdg_erw.kml</t>
  </si>
  <si>
    <t>2618956.700 1133519.949</t>
  </si>
  <si>
    <t>https://map.geo.admin.ch/?zoom=13&amp;E=2618956.7&amp;N=1133519.949&amp;layers=ch.kantone.cadastralwebmap-farbe,ch.swisstopo.amtliches-strassenverzeichnis,ch.bfs.gebaeude_wohnungs_register,KML||https://tinyurl.com/yy7ya4g9/VS/6110_bdg_erw.kml</t>
  </si>
  <si>
    <t>2618941.700 1133577.950</t>
  </si>
  <si>
    <t>https://map.geo.admin.ch/?zoom=13&amp;E=2618941.7&amp;N=1133577.95&amp;layers=ch.kantone.cadastralwebmap-farbe,ch.swisstopo.amtliches-strassenverzeichnis,ch.bfs.gebaeude_wohnungs_register,KML||https://tinyurl.com/yy7ya4g9/VS/6110_bdg_erw.kml</t>
  </si>
  <si>
    <t>2615389.661 1127125.024</t>
  </si>
  <si>
    <t>https://map.geo.admin.ch/?zoom=13&amp;E=2615389.661&amp;N=1127125.024&amp;layers=ch.kantone.cadastralwebmap-farbe,ch.swisstopo.amtliches-strassenverzeichnis,ch.bfs.gebaeude_wohnungs_register,KML||https://tinyurl.com/yy7ya4g9/VS/6110_bdg_erw.kml</t>
  </si>
  <si>
    <t>2614617.683 1129803.058</t>
  </si>
  <si>
    <t>https://map.geo.admin.ch/?zoom=13&amp;E=2614617.683&amp;N=1129803.058&amp;layers=ch.kantone.cadastralwebmap-farbe,ch.swisstopo.amtliches-strassenverzeichnis,ch.bfs.gebaeude_wohnungs_register,KML||https://tinyurl.com/yy7ya4g9/VS/6110_bdg_erw.kml</t>
  </si>
  <si>
    <t>2619763.616 1128906.014</t>
  </si>
  <si>
    <t>https://map.geo.admin.ch/?zoom=13&amp;E=2619763.616&amp;N=1128906.014&amp;layers=ch.kantone.cadastralwebmap-farbe,ch.swisstopo.amtliches-strassenverzeichnis,ch.bfs.gebaeude_wohnungs_register,KML||https://tinyurl.com/yy7ya4g9/VS/6110_bdg_erw.kml</t>
  </si>
  <si>
    <t>2619778.615 1128906.014</t>
  </si>
  <si>
    <t>https://map.geo.admin.ch/?zoom=13&amp;E=2619778.615&amp;N=1128906.014&amp;layers=ch.kantone.cadastralwebmap-farbe,ch.swisstopo.amtliches-strassenverzeichnis,ch.bfs.gebaeude_wohnungs_register,KML||https://tinyurl.com/yy7ya4g9/VS/6110_bdg_erw.kml</t>
  </si>
  <si>
    <t>2615551.671 1127250.019</t>
  </si>
  <si>
    <t>https://map.geo.admin.ch/?zoom=13&amp;E=2615551.671&amp;N=1127250.019&amp;layers=ch.kantone.cadastralwebmap-farbe,ch.swisstopo.amtliches-strassenverzeichnis,ch.bfs.gebaeude_wohnungs_register,KML||https://tinyurl.com/yy7ya4g9/VS/6110_bdg_erw.kml</t>
  </si>
  <si>
    <t>2616227.682 1128265.048</t>
  </si>
  <si>
    <t>https://map.geo.admin.ch/?zoom=13&amp;E=2616227.682&amp;N=1128265.048&amp;layers=ch.kantone.cadastralwebmap-farbe,ch.swisstopo.amtliches-strassenverzeichnis,ch.bfs.gebaeude_wohnungs_register,KML||https://tinyurl.com/yy7ya4g9/VS/6110_bdg_erw.kml</t>
  </si>
  <si>
    <t>2616002.679 1127239.007</t>
  </si>
  <si>
    <t>https://map.geo.admin.ch/?zoom=13&amp;E=2616002.679&amp;N=1127239.007&amp;layers=ch.kantone.cadastralwebmap-farbe,ch.swisstopo.amtliches-strassenverzeichnis,ch.bfs.gebaeude_wohnungs_register,KML||https://tinyurl.com/yy7ya4g9/VS/6110_bdg_erw.kml</t>
  </si>
  <si>
    <t>2616762.693 1128116.025</t>
  </si>
  <si>
    <t>https://map.geo.admin.ch/?zoom=13&amp;E=2616762.693&amp;N=1128116.025&amp;layers=ch.kantone.cadastralwebmap-farbe,ch.swisstopo.amtliches-strassenverzeichnis,ch.bfs.gebaeude_wohnungs_register,KML||https://tinyurl.com/yy7ya4g9/VS/6110_bdg_erw.kml</t>
  </si>
  <si>
    <t>2616574.688 1128253.039</t>
  </si>
  <si>
    <t>https://map.geo.admin.ch/?zoom=13&amp;E=2616574.688&amp;N=1128253.039&amp;layers=ch.kantone.cadastralwebmap-farbe,ch.swisstopo.amtliches-strassenverzeichnis,ch.bfs.gebaeude_wohnungs_register,KML||https://tinyurl.com/yy7ya4g9/VS/6110_bdg_erw.kml</t>
  </si>
  <si>
    <t>2614684.678 1130452.087</t>
  </si>
  <si>
    <t>https://map.geo.admin.ch/?zoom=13&amp;E=2614684.678&amp;N=1130452.087&amp;layers=ch.kantone.cadastralwebmap-farbe,ch.swisstopo.amtliches-strassenverzeichnis,ch.bfs.gebaeude_wohnungs_register,KML||https://tinyurl.com/yy7ya4g9/VS/6110_bdg_erw.kml</t>
  </si>
  <si>
    <t>2615566.000 1128308.000</t>
  </si>
  <si>
    <t>https://map.geo.admin.ch/?zoom=13&amp;E=2615566&amp;N=1128308&amp;layers=ch.kantone.cadastralwebmap-farbe,ch.swisstopo.amtliches-strassenverzeichnis,ch.bfs.gebaeude_wohnungs_register,KML||https://tinyurl.com/yy7ya4g9/VS/6110_bdg_erw.kml</t>
  </si>
  <si>
    <t>2617227.000 1128360.000</t>
  </si>
  <si>
    <t>https://map.geo.admin.ch/?zoom=13&amp;E=2617227&amp;N=1128360&amp;layers=ch.kantone.cadastralwebmap-farbe,ch.swisstopo.amtliches-strassenverzeichnis,ch.bfs.gebaeude_wohnungs_register,KML||https://tinyurl.com/yy7ya4g9/VS/6110_bdg_erw.kml</t>
  </si>
  <si>
    <t>2619283.000 1129965.000</t>
  </si>
  <si>
    <t>https://map.geo.admin.ch/?zoom=13&amp;E=2619283&amp;N=1129965&amp;layers=ch.kantone.cadastralwebmap-farbe,ch.swisstopo.amtliches-strassenverzeichnis,ch.bfs.gebaeude_wohnungs_register,KML||https://tinyurl.com/yy7ya4g9/VS/6110_bdg_erw.kml</t>
  </si>
  <si>
    <t>2616556.000 1128442.000</t>
  </si>
  <si>
    <t>https://map.geo.admin.ch/?zoom=13&amp;E=2616556&amp;N=1128442&amp;layers=ch.kantone.cadastralwebmap-farbe,ch.swisstopo.amtliches-strassenverzeichnis,ch.bfs.gebaeude_wohnungs_register,KML||https://tinyurl.com/yy7ya4g9/VS/6110_bdg_erw.kml</t>
  </si>
  <si>
    <t>2615686.000 1128558.000</t>
  </si>
  <si>
    <t>https://map.geo.admin.ch/?zoom=13&amp;E=2615686&amp;N=1128558&amp;layers=ch.kantone.cadastralwebmap-farbe,ch.swisstopo.amtliches-strassenverzeichnis,ch.bfs.gebaeude_wohnungs_register,KML||https://tinyurl.com/yy7ya4g9/VS/6110_bdg_erw.kml</t>
  </si>
  <si>
    <t>2616712.693 1128028.022</t>
  </si>
  <si>
    <t>https://map.geo.admin.ch/?zoom=13&amp;E=2616712.693&amp;N=1128028.022&amp;layers=ch.kantone.cadastralwebmap-farbe,ch.swisstopo.amtliches-strassenverzeichnis,ch.bfs.gebaeude_wohnungs_register,KML||https://tinyurl.com/yy7ya4g9/VS/6110_bdg_erw.kml</t>
  </si>
  <si>
    <t>2615865.000 1128883.000</t>
  </si>
  <si>
    <t>https://map.geo.admin.ch/?zoom=13&amp;E=2615865&amp;N=1128883&amp;layers=ch.kantone.cadastralwebmap-farbe,ch.swisstopo.amtliches-strassenverzeichnis,ch.bfs.gebaeude_wohnungs_register,KML||https://tinyurl.com/yy7ya4g9/VS/6110_bdg_erw.kml</t>
  </si>
  <si>
    <t>2617814.000 1128213.000</t>
  </si>
  <si>
    <t>https://map.geo.admin.ch/?zoom=13&amp;E=2617814&amp;N=1128213&amp;layers=ch.kantone.cadastralwebmap-farbe,ch.swisstopo.amtliches-strassenverzeichnis,ch.bfs.gebaeude_wohnungs_register,KML||https://tinyurl.com/yy7ya4g9/VS/6110_bdg_erw.kml</t>
  </si>
  <si>
    <t>2614692.000 1129800.000</t>
  </si>
  <si>
    <t>https://map.geo.admin.ch/?zoom=13&amp;E=2614692&amp;N=1129800&amp;layers=ch.kantone.cadastralwebmap-farbe,ch.swisstopo.amtliches-strassenverzeichnis,ch.bfs.gebaeude_wohnungs_register,KML||https://tinyurl.com/yy7ya4g9/VS/6110_bdg_erw.kml</t>
  </si>
  <si>
    <t>2615878.000 1128665.000</t>
  </si>
  <si>
    <t>https://map.geo.admin.ch/?zoom=13&amp;E=2615878&amp;N=1128665&amp;layers=ch.kantone.cadastralwebmap-farbe,ch.swisstopo.amtliches-strassenverzeichnis,ch.bfs.gebaeude_wohnungs_register,KML||https://tinyurl.com/yy7ya4g9/VS/6110_bdg_erw.kml</t>
  </si>
  <si>
    <t>2619675.000 1130200.000</t>
  </si>
  <si>
    <t>https://map.geo.admin.ch/?zoom=13&amp;E=2619675&amp;N=1130200&amp;layers=ch.kantone.cadastralwebmap-farbe,ch.swisstopo.amtliches-strassenverzeichnis,ch.bfs.gebaeude_wohnungs_register,KML||https://tinyurl.com/yy7ya4g9/VS/6110_bdg_erw.kml</t>
  </si>
  <si>
    <t>2619622.000 1130180.000</t>
  </si>
  <si>
    <t>https://map.geo.admin.ch/?zoom=13&amp;E=2619622&amp;N=1130180&amp;layers=ch.kantone.cadastralwebmap-farbe,ch.swisstopo.amtliches-strassenverzeichnis,ch.bfs.gebaeude_wohnungs_register,KML||https://tinyurl.com/yy7ya4g9/VS/6110_bdg_erw.kml</t>
  </si>
  <si>
    <t>2615521.000 1128533.000</t>
  </si>
  <si>
    <t>https://map.geo.admin.ch/?zoom=13&amp;E=2615521&amp;N=1128533&amp;layers=ch.kantone.cadastralwebmap-farbe,ch.swisstopo.amtliches-strassenverzeichnis,ch.bfs.gebaeude_wohnungs_register,KML||https://tinyurl.com/yy7ya4g9/VS/6110_bdg_erw.kml</t>
  </si>
  <si>
    <t>2617587.000 1128146.000</t>
  </si>
  <si>
    <t>https://map.geo.admin.ch/?zoom=13&amp;E=2617587&amp;N=1128146&amp;layers=ch.kantone.cadastralwebmap-farbe,ch.swisstopo.amtliches-strassenverzeichnis,ch.bfs.gebaeude_wohnungs_register,KML||https://tinyurl.com/yy7ya4g9/VS/6110_bdg_erw.kml</t>
  </si>
  <si>
    <t>2617013.000 1128126.000</t>
  </si>
  <si>
    <t>https://map.geo.admin.ch/?zoom=13&amp;E=2617013&amp;N=1128126&amp;layers=ch.kantone.cadastralwebmap-farbe,ch.swisstopo.amtliches-strassenverzeichnis,ch.bfs.gebaeude_wohnungs_register,KML||https://tinyurl.com/yy7ya4g9/VS/6110_bdg_erw.kml</t>
  </si>
  <si>
    <t>2619730.000 1130030.000</t>
  </si>
  <si>
    <t>https://map.geo.admin.ch/?zoom=13&amp;E=2619730&amp;N=1130030&amp;layers=ch.kantone.cadastralwebmap-farbe,ch.swisstopo.amtliches-strassenverzeichnis,ch.bfs.gebaeude_wohnungs_register,KML||https://tinyurl.com/yy7ya4g9/VS/6110_bdg_erw.kml</t>
  </si>
  <si>
    <t>2615387.000 1128434.000</t>
  </si>
  <si>
    <t>https://map.geo.admin.ch/?zoom=13&amp;E=2615387&amp;N=1128434&amp;layers=ch.kantone.cadastralwebmap-farbe,ch.swisstopo.amtliches-strassenverzeichnis,ch.bfs.gebaeude_wohnungs_register,KML||https://tinyurl.com/yy7ya4g9/VS/6110_bdg_erw.kml</t>
  </si>
  <si>
    <t>2616148.000 1129691.000</t>
  </si>
  <si>
    <t>https://map.geo.admin.ch/?zoom=13&amp;E=2616148&amp;N=1129691&amp;layers=ch.kantone.cadastralwebmap-farbe,ch.swisstopo.amtliches-strassenverzeichnis,ch.bfs.gebaeude_wohnungs_register,KML||https://tinyurl.com/yy7ya4g9/VS/6110_bdg_erw.kml</t>
  </si>
  <si>
    <t>2616218.000 1127686.000</t>
  </si>
  <si>
    <t>https://map.geo.admin.ch/?zoom=13&amp;E=2616218&amp;N=1127686&amp;layers=ch.kantone.cadastralwebmap-farbe,ch.swisstopo.amtliches-strassenverzeichnis,ch.bfs.gebaeude_wohnungs_register,KML||https://tinyurl.com/yy7ya4g9/VS/6110_bdg_erw.kml</t>
  </si>
  <si>
    <t>2616588.000 1128588.000</t>
  </si>
  <si>
    <t>https://map.geo.admin.ch/?zoom=13&amp;E=2616588&amp;N=1128588&amp;layers=ch.kantone.cadastralwebmap-farbe,ch.swisstopo.amtliches-strassenverzeichnis,ch.bfs.gebaeude_wohnungs_register,KML||https://tinyurl.com/yy7ya4g9/VS/6110_bdg_erw.kml</t>
  </si>
  <si>
    <t>2614804.000 1129561.000</t>
  </si>
  <si>
    <t>https://map.geo.admin.ch/?zoom=13&amp;E=2614804&amp;N=1129561&amp;layers=ch.kantone.cadastralwebmap-farbe,ch.swisstopo.amtliches-strassenverzeichnis,ch.bfs.gebaeude_wohnungs_register,KML||https://tinyurl.com/yy7ya4g9/VS/6110_bdg_erw.kml</t>
  </si>
  <si>
    <t>2617273.000 1128092.000</t>
  </si>
  <si>
    <t>https://map.geo.admin.ch/?zoom=13&amp;E=2617273&amp;N=1128092&amp;layers=ch.kantone.cadastralwebmap-farbe,ch.swisstopo.amtliches-strassenverzeichnis,ch.bfs.gebaeude_wohnungs_register,KML||https://tinyurl.com/yy7ya4g9/VS/6110_bdg_erw.kml</t>
  </si>
  <si>
    <t>2615654.000 1128687.000</t>
  </si>
  <si>
    <t>https://map.geo.admin.ch/?zoom=13&amp;E=2615654&amp;N=1128687&amp;layers=ch.kantone.cadastralwebmap-farbe,ch.swisstopo.amtliches-strassenverzeichnis,ch.bfs.gebaeude_wohnungs_register,KML||https://tinyurl.com/yy7ya4g9/VS/6110_bdg_erw.kml</t>
  </si>
  <si>
    <t>2615405.000 1128396.000</t>
  </si>
  <si>
    <t>https://map.geo.admin.ch/?zoom=13&amp;E=2615405&amp;N=1128396&amp;layers=ch.kantone.cadastralwebmap-farbe,ch.swisstopo.amtliches-strassenverzeichnis,ch.bfs.gebaeude_wohnungs_register,KML||https://tinyurl.com/yy7ya4g9/VS/6110_bdg_erw.kml</t>
  </si>
  <si>
    <t>2615787.000 1127283.000</t>
  </si>
  <si>
    <t>https://map.geo.admin.ch/?zoom=13&amp;E=2615787&amp;N=1127283&amp;layers=ch.kantone.cadastralwebmap-farbe,ch.swisstopo.amtliches-strassenverzeichnis,ch.bfs.gebaeude_wohnungs_register,KML||https://tinyurl.com/yy7ya4g9/VS/6110_bdg_erw.kml</t>
  </si>
  <si>
    <t>2614861.000 1129705.000</t>
  </si>
  <si>
    <t>https://map.geo.admin.ch/?zoom=13&amp;E=2614861&amp;N=1129705&amp;layers=ch.kantone.cadastralwebmap-farbe,ch.swisstopo.amtliches-strassenverzeichnis,ch.bfs.gebaeude_wohnungs_register,KML||https://tinyurl.com/yy7ya4g9/VS/6110_bdg_erw.kml</t>
  </si>
  <si>
    <t>2616161.000 1127727.000</t>
  </si>
  <si>
    <t>https://map.geo.admin.ch/?zoom=13&amp;E=2616161&amp;N=1127727&amp;layers=ch.kantone.cadastralwebmap-farbe,ch.swisstopo.amtliches-strassenverzeichnis,ch.bfs.gebaeude_wohnungs_register,KML||https://tinyurl.com/yy7ya4g9/VS/6110_bdg_erw.kml</t>
  </si>
  <si>
    <t>2617113.000 1127451.000</t>
  </si>
  <si>
    <t>https://map.geo.admin.ch/?zoom=13&amp;E=2617113&amp;N=1127451&amp;layers=ch.kantone.cadastralwebmap-farbe,ch.swisstopo.amtliches-strassenverzeichnis,ch.bfs.gebaeude_wohnungs_register,KML||https://tinyurl.com/yy7ya4g9/VS/6110_bdg_erw.kml</t>
  </si>
  <si>
    <t>2615728.000 1128738.000</t>
  </si>
  <si>
    <t>https://map.geo.admin.ch/?zoom=13&amp;E=2615728&amp;N=1128738&amp;layers=ch.kantone.cadastralwebmap-farbe,ch.swisstopo.amtliches-strassenverzeichnis,ch.bfs.gebaeude_wohnungs_register,KML||https://tinyurl.com/yy7ya4g9/VS/6110_bdg_erw.kml</t>
  </si>
  <si>
    <t>2615356.000 1127355.000</t>
  </si>
  <si>
    <t>https://map.geo.admin.ch/?zoom=13&amp;E=2615356&amp;N=1127355&amp;layers=ch.kantone.cadastralwebmap-farbe,ch.swisstopo.amtliches-strassenverzeichnis,ch.bfs.gebaeude_wohnungs_register,KML||https://tinyurl.com/yy7ya4g9/VS/6110_bdg_erw.kml</t>
  </si>
  <si>
    <t>2615819.000 1128578.000</t>
  </si>
  <si>
    <t>https://map.geo.admin.ch/?zoom=13&amp;E=2615819&amp;N=1128578&amp;layers=ch.kantone.cadastralwebmap-farbe,ch.swisstopo.amtliches-strassenverzeichnis,ch.bfs.gebaeude_wohnungs_register,KML||https://tinyurl.com/yy7ya4g9/VS/6110_bdg_erw.kml</t>
  </si>
  <si>
    <t>2615374.000 1128649.000</t>
  </si>
  <si>
    <t>https://map.geo.admin.ch/?zoom=13&amp;E=2615374&amp;N=1128649&amp;layers=ch.kantone.cadastralwebmap-farbe,ch.swisstopo.amtliches-strassenverzeichnis,ch.bfs.gebaeude_wohnungs_register,KML||https://tinyurl.com/yy7ya4g9/VS/6110_bdg_erw.kml</t>
  </si>
  <si>
    <t>2615613.000 1127262.000</t>
  </si>
  <si>
    <t>https://map.geo.admin.ch/?zoom=13&amp;E=2615613&amp;N=1127262&amp;layers=ch.kantone.cadastralwebmap-farbe,ch.swisstopo.amtliches-strassenverzeichnis,ch.bfs.gebaeude_wohnungs_register,KML||https://tinyurl.com/yy7ya4g9/VS/6110_bdg_erw.kml</t>
  </si>
  <si>
    <t>2619406.000 1129980.000</t>
  </si>
  <si>
    <t>https://map.geo.admin.ch/?zoom=13&amp;E=2619406&amp;N=1129980&amp;layers=ch.kantone.cadastralwebmap-farbe,ch.swisstopo.amtliches-strassenverzeichnis,ch.bfs.gebaeude_wohnungs_register,KML||https://tinyurl.com/yy7ya4g9/VS/6110_bdg_erw.kml</t>
  </si>
  <si>
    <t>2616222.000 1128970.000</t>
  </si>
  <si>
    <t>https://map.geo.admin.ch/?zoom=13&amp;E=2616222&amp;N=1128970&amp;layers=ch.kantone.cadastralwebmap-farbe,ch.swisstopo.amtliches-strassenverzeichnis,ch.bfs.gebaeude_wohnungs_register,KML||https://tinyurl.com/yy7ya4g9/VS/6110_bdg_erw.kml</t>
  </si>
  <si>
    <t>2616065.332 1128030.034</t>
  </si>
  <si>
    <t>https://map.geo.admin.ch/?zoom=13&amp;E=2616065.332&amp;N=1128030.034&amp;layers=ch.kantone.cadastralwebmap-farbe,ch.swisstopo.amtliches-strassenverzeichnis,ch.bfs.gebaeude_wohnungs_register,KML||https://tinyurl.com/yy7ya4g9/VS/6110_bdg_erw.kml</t>
  </si>
  <si>
    <t>2613611.000 1138499.000</t>
  </si>
  <si>
    <t>https://map.geo.admin.ch/?zoom=13&amp;E=2613611&amp;N=1138499&amp;layers=ch.kantone.cadastralwebmap-farbe,ch.swisstopo.amtliches-strassenverzeichnis,ch.bfs.gebaeude_wohnungs_register,KML||https://tinyurl.com/yy7ya4g9/VS/6111_bdg_erw.kml</t>
  </si>
  <si>
    <t>2614316.000 1142324.000</t>
  </si>
  <si>
    <t>https://map.geo.admin.ch/?zoom=13&amp;E=2614316&amp;N=1142324&amp;layers=ch.kantone.cadastralwebmap-farbe,ch.swisstopo.amtliches-strassenverzeichnis,ch.bfs.gebaeude_wohnungs_register,KML||https://tinyurl.com/yy7ya4g9/VS/6111_bdg_erw.kml</t>
  </si>
  <si>
    <t>2616335.000 1137896.000</t>
  </si>
  <si>
    <t>https://map.geo.admin.ch/?zoom=13&amp;E=2616335&amp;N=1137896&amp;layers=ch.kantone.cadastralwebmap-farbe,ch.swisstopo.amtliches-strassenverzeichnis,ch.bfs.gebaeude_wohnungs_register,KML||https://tinyurl.com/yy7ya4g9/VS/6111_bdg_erw.kml</t>
  </si>
  <si>
    <t>2616268.000 1137908.000</t>
  </si>
  <si>
    <t>https://map.geo.admin.ch/?zoom=13&amp;E=2616268&amp;N=1137908&amp;layers=ch.kantone.cadastralwebmap-farbe,ch.swisstopo.amtliches-strassenverzeichnis,ch.bfs.gebaeude_wohnungs_register,KML||https://tinyurl.com/yy7ya4g9/VS/6111_bdg_erw.kml</t>
  </si>
  <si>
    <t>2616322.000 1137901.000</t>
  </si>
  <si>
    <t>https://map.geo.admin.ch/?zoom=13&amp;E=2616322&amp;N=1137901&amp;layers=ch.kantone.cadastralwebmap-farbe,ch.swisstopo.amtliches-strassenverzeichnis,ch.bfs.gebaeude_wohnungs_register,KML||https://tinyurl.com/yy7ya4g9/VS/6111_bdg_erw.kml</t>
  </si>
  <si>
    <t>2616306.000 1137903.000</t>
  </si>
  <si>
    <t>https://map.geo.admin.ch/?zoom=13&amp;E=2616306&amp;N=1137903&amp;layers=ch.kantone.cadastralwebmap-farbe,ch.swisstopo.amtliches-strassenverzeichnis,ch.bfs.gebaeude_wohnungs_register,KML||https://tinyurl.com/yy7ya4g9/VS/6111_bdg_erw.kml</t>
  </si>
  <si>
    <t>2616294.000 1137906.000</t>
  </si>
  <si>
    <t>https://map.geo.admin.ch/?zoom=13&amp;E=2616294&amp;N=1137906&amp;layers=ch.kantone.cadastralwebmap-farbe,ch.swisstopo.amtliches-strassenverzeichnis,ch.bfs.gebaeude_wohnungs_register,KML||https://tinyurl.com/yy7ya4g9/VS/6111_bdg_erw.kml</t>
  </si>
  <si>
    <t>2616280.000 1137907.000</t>
  </si>
  <si>
    <t>https://map.geo.admin.ch/?zoom=13&amp;E=2616280&amp;N=1137907&amp;layers=ch.kantone.cadastralwebmap-farbe,ch.swisstopo.amtliches-strassenverzeichnis,ch.bfs.gebaeude_wohnungs_register,KML||https://tinyurl.com/yy7ya4g9/VS/6111_bdg_erw.kml</t>
  </si>
  <si>
    <t>2616238.000 1137910.000</t>
  </si>
  <si>
    <t>https://map.geo.admin.ch/?zoom=13&amp;E=2616238&amp;N=1137910&amp;layers=ch.kantone.cadastralwebmap-farbe,ch.swisstopo.amtliches-strassenverzeichnis,ch.bfs.gebaeude_wohnungs_register,KML||https://tinyurl.com/yy7ya4g9/VS/6111_bdg_erw.kml</t>
  </si>
  <si>
    <t>2616252.000 1137909.000</t>
  </si>
  <si>
    <t>https://map.geo.admin.ch/?zoom=13&amp;E=2616252&amp;N=1137909&amp;layers=ch.kantone.cadastralwebmap-farbe,ch.swisstopo.amtliches-strassenverzeichnis,ch.bfs.gebaeude_wohnungs_register,KML||https://tinyurl.com/yy7ya4g9/VS/6111_bdg_erw.kml</t>
  </si>
  <si>
    <t>2618531.000 1125899.000</t>
  </si>
  <si>
    <t>https://map.geo.admin.ch/?zoom=13&amp;E=2618531&amp;N=1125899&amp;layers=ch.kantone.cadastralwebmap-farbe,ch.swisstopo.amtliches-strassenverzeichnis,ch.bfs.gebaeude_wohnungs_register,KML||https://tinyurl.com/yy7ya4g9/VS/6112_bdg_erw.kml</t>
  </si>
  <si>
    <t>2618480.000 1125918.000</t>
  </si>
  <si>
    <t>https://map.geo.admin.ch/?zoom=13&amp;E=2618480&amp;N=1125918&amp;layers=ch.kantone.cadastralwebmap-farbe,ch.swisstopo.amtliches-strassenverzeichnis,ch.bfs.gebaeude_wohnungs_register,KML||https://tinyurl.com/yy7ya4g9/VS/6112_bdg_erw.kml</t>
  </si>
  <si>
    <t>2619026.000 1125895.000</t>
  </si>
  <si>
    <t>https://map.geo.admin.ch/?zoom=13&amp;E=2619026&amp;N=1125895&amp;layers=ch.kantone.cadastralwebmap-farbe,ch.swisstopo.amtliches-strassenverzeichnis,ch.bfs.gebaeude_wohnungs_register,KML||https://tinyurl.com/yy7ya4g9/VS/6112_bdg_erw.kml</t>
  </si>
  <si>
    <t>2619000.000 1125873.000</t>
  </si>
  <si>
    <t>https://map.geo.admin.ch/?zoom=13&amp;E=2619000&amp;N=1125873&amp;layers=ch.kantone.cadastralwebmap-farbe,ch.swisstopo.amtliches-strassenverzeichnis,ch.bfs.gebaeude_wohnungs_register,KML||https://tinyurl.com/yy7ya4g9/VS/6112_bdg_erw.kml</t>
  </si>
  <si>
    <t>2618974.000 1125879.000</t>
  </si>
  <si>
    <t>https://map.geo.admin.ch/?zoom=13&amp;E=2618974&amp;N=1125879&amp;layers=ch.kantone.cadastralwebmap-farbe,ch.swisstopo.amtliches-strassenverzeichnis,ch.bfs.gebaeude_wohnungs_register,KML||https://tinyurl.com/yy7ya4g9/VS/6112_bdg_erw.kml</t>
  </si>
  <si>
    <t>2618884.000 1125830.000</t>
  </si>
  <si>
    <t>https://map.geo.admin.ch/?zoom=13&amp;E=2618884&amp;N=1125830&amp;layers=ch.kantone.cadastralwebmap-farbe,ch.swisstopo.amtliches-strassenverzeichnis,ch.bfs.gebaeude_wohnungs_register,KML||https://tinyurl.com/yy7ya4g9/VS/6112_bdg_erw.kml</t>
  </si>
  <si>
    <t>2619161.000 1125981.000</t>
  </si>
  <si>
    <t>https://map.geo.admin.ch/?zoom=13&amp;E=2619161&amp;N=1125981&amp;layers=ch.kantone.cadastralwebmap-farbe,ch.swisstopo.amtliches-strassenverzeichnis,ch.bfs.gebaeude_wohnungs_register,KML||https://tinyurl.com/yy7ya4g9/VS/6112_bdg_erw.kml</t>
  </si>
  <si>
    <t>2619291.000 1126065.000</t>
  </si>
  <si>
    <t>https://map.geo.admin.ch/?zoom=13&amp;E=2619291&amp;N=1126065&amp;layers=ch.kantone.cadastralwebmap-farbe,ch.swisstopo.amtliches-strassenverzeichnis,ch.bfs.gebaeude_wohnungs_register,KML||https://tinyurl.com/yy7ya4g9/VS/6112_bdg_erw.kml</t>
  </si>
  <si>
    <t>2619780.000 1125836.000</t>
  </si>
  <si>
    <t>https://map.geo.admin.ch/?zoom=13&amp;E=2619780&amp;N=1125836&amp;layers=ch.kantone.cadastralwebmap-farbe,ch.swisstopo.amtliches-strassenverzeichnis,ch.bfs.gebaeude_wohnungs_register,KML||https://tinyurl.com/yy7ya4g9/VS/6112_bdg_erw.kml</t>
  </si>
  <si>
    <t>2619808.000 1125627.000</t>
  </si>
  <si>
    <t>https://map.geo.admin.ch/?zoom=13&amp;E=2619808&amp;N=1125627&amp;layers=ch.kantone.cadastralwebmap-farbe,ch.swisstopo.amtliches-strassenverzeichnis,ch.bfs.gebaeude_wohnungs_register,KML||https://tinyurl.com/yy7ya4g9/VS/6112_bdg_erw.kml</t>
  </si>
  <si>
    <t>2619860.000 1125596.000</t>
  </si>
  <si>
    <t>https://map.geo.admin.ch/?zoom=13&amp;E=2619860&amp;N=1125596&amp;layers=ch.kantone.cadastralwebmap-farbe,ch.swisstopo.amtliches-strassenverzeichnis,ch.bfs.gebaeude_wohnungs_register,KML||https://tinyurl.com/yy7ya4g9/VS/6112_bdg_erw.kml</t>
  </si>
  <si>
    <t>2619864.000 1125583.000</t>
  </si>
  <si>
    <t>https://map.geo.admin.ch/?zoom=13&amp;E=2619864&amp;N=1125583&amp;layers=ch.kantone.cadastralwebmap-farbe,ch.swisstopo.amtliches-strassenverzeichnis,ch.bfs.gebaeude_wohnungs_register,KML||https://tinyurl.com/yy7ya4g9/VS/6112_bdg_erw.kml</t>
  </si>
  <si>
    <t>2619753.000 1125616.000</t>
  </si>
  <si>
    <t>https://map.geo.admin.ch/?zoom=13&amp;E=2619753&amp;N=1125616&amp;layers=ch.kantone.cadastralwebmap-farbe,ch.swisstopo.amtliches-strassenverzeichnis,ch.bfs.gebaeude_wohnungs_register,KML||https://tinyurl.com/yy7ya4g9/VS/6112_bdg_erw.kml</t>
  </si>
  <si>
    <t>2619810.000 1125476.000</t>
  </si>
  <si>
    <t>https://map.geo.admin.ch/?zoom=13&amp;E=2619810&amp;N=1125476&amp;layers=ch.kantone.cadastralwebmap-farbe,ch.swisstopo.amtliches-strassenverzeichnis,ch.bfs.gebaeude_wohnungs_register,KML||https://tinyurl.com/yy7ya4g9/VS/6112_bdg_erw.kml</t>
  </si>
  <si>
    <t>2619711.000 1125627.000</t>
  </si>
  <si>
    <t>https://map.geo.admin.ch/?zoom=13&amp;E=2619711&amp;N=1125627&amp;layers=ch.kantone.cadastralwebmap-farbe,ch.swisstopo.amtliches-strassenverzeichnis,ch.bfs.gebaeude_wohnungs_register,KML||https://tinyurl.com/yy7ya4g9/VS/6112_bdg_erw.kml</t>
  </si>
  <si>
    <t>2619663.000 1125614.000</t>
  </si>
  <si>
    <t>https://map.geo.admin.ch/?zoom=13&amp;E=2619663&amp;N=1125614&amp;layers=ch.kantone.cadastralwebmap-farbe,ch.swisstopo.amtliches-strassenverzeichnis,ch.bfs.gebaeude_wohnungs_register,KML||https://tinyurl.com/yy7ya4g9/VS/6112_bdg_erw.kml</t>
  </si>
  <si>
    <t>2619685.000 1125715.000</t>
  </si>
  <si>
    <t>https://map.geo.admin.ch/?zoom=13&amp;E=2619685&amp;N=1125715&amp;layers=ch.kantone.cadastralwebmap-farbe,ch.swisstopo.amtliches-strassenverzeichnis,ch.bfs.gebaeude_wohnungs_register,KML||https://tinyurl.com/yy7ya4g9/VS/6112_bdg_erw.kml</t>
  </si>
  <si>
    <t>2619592.000 1125651.000</t>
  </si>
  <si>
    <t>https://map.geo.admin.ch/?zoom=13&amp;E=2619592&amp;N=1125651&amp;layers=ch.kantone.cadastralwebmap-farbe,ch.swisstopo.amtliches-strassenverzeichnis,ch.bfs.gebaeude_wohnungs_register,KML||https://tinyurl.com/yy7ya4g9/VS/6112_bdg_erw.kml</t>
  </si>
  <si>
    <t>2619553.000 1125676.000</t>
  </si>
  <si>
    <t>https://map.geo.admin.ch/?zoom=13&amp;E=2619553&amp;N=1125676&amp;layers=ch.kantone.cadastralwebmap-farbe,ch.swisstopo.amtliches-strassenverzeichnis,ch.bfs.gebaeude_wohnungs_register,KML||https://tinyurl.com/yy7ya4g9/VS/6112_bdg_erw.kml</t>
  </si>
  <si>
    <t>2618354.000 1125992.000</t>
  </si>
  <si>
    <t>https://map.geo.admin.ch/?zoom=13&amp;E=2618354&amp;N=1125992&amp;layers=ch.kantone.cadastralwebmap-farbe,ch.swisstopo.amtliches-strassenverzeichnis,ch.bfs.gebaeude_wohnungs_register,KML||https://tinyurl.com/yy7ya4g9/VS/6112_bdg_erw.kml</t>
  </si>
  <si>
    <t>2619812.000 1125328.000</t>
  </si>
  <si>
    <t>https://map.geo.admin.ch/?zoom=13&amp;E=2619812&amp;N=1125328&amp;layers=ch.kantone.cadastralwebmap-farbe,ch.swisstopo.amtliches-strassenverzeichnis,ch.bfs.gebaeude_wohnungs_register,KML||https://tinyurl.com/yy7ya4g9/VS/6112_bdg_erw.kml</t>
  </si>
  <si>
    <t>2619854.000 1125616.000</t>
  </si>
  <si>
    <t>https://map.geo.admin.ch/?zoom=13&amp;E=2619854&amp;N=1125616&amp;layers=ch.kantone.cadastralwebmap-farbe,ch.swisstopo.amtliches-strassenverzeichnis,ch.bfs.gebaeude_wohnungs_register,KML||https://tinyurl.com/yy7ya4g9/VS/6112_bdg_erw.kml</t>
  </si>
  <si>
    <t>2619787.000 1125551.000</t>
  </si>
  <si>
    <t>https://map.geo.admin.ch/?zoom=13&amp;E=2619787&amp;N=1125551&amp;layers=ch.kantone.cadastralwebmap-farbe,ch.swisstopo.amtliches-strassenverzeichnis,ch.bfs.gebaeude_wohnungs_register,KML||https://tinyurl.com/yy7ya4g9/VS/6112_bdg_erw.kml</t>
  </si>
  <si>
    <t>2619789.000 1125601.000</t>
  </si>
  <si>
    <t>https://map.geo.admin.ch/?zoom=13&amp;E=2619789&amp;N=1125601&amp;layers=ch.kantone.cadastralwebmap-farbe,ch.swisstopo.amtliches-strassenverzeichnis,ch.bfs.gebaeude_wohnungs_register,KML||https://tinyurl.com/yy7ya4g9/VS/6112_bdg_erw.kml</t>
  </si>
  <si>
    <t>2619804.000 1125465.000</t>
  </si>
  <si>
    <t>https://map.geo.admin.ch/?zoom=13&amp;E=2619804&amp;N=1125465&amp;layers=ch.kantone.cadastralwebmap-farbe,ch.swisstopo.amtliches-strassenverzeichnis,ch.bfs.gebaeude_wohnungs_register,KML||https://tinyurl.com/yy7ya4g9/VS/6112_bdg_erw.kml</t>
  </si>
  <si>
    <t>2619610.000 1125654.000</t>
  </si>
  <si>
    <t>https://map.geo.admin.ch/?zoom=13&amp;E=2619610&amp;N=1125654&amp;layers=ch.kantone.cadastralwebmap-farbe,ch.swisstopo.amtliches-strassenverzeichnis,ch.bfs.gebaeude_wohnungs_register,KML||https://tinyurl.com/yy7ya4g9/VS/6112_bdg_erw.kml</t>
  </si>
  <si>
    <t>2619539.000 1126033.000</t>
  </si>
  <si>
    <t>https://map.geo.admin.ch/?zoom=13&amp;E=2619539&amp;N=1126033&amp;layers=ch.kantone.cadastralwebmap-farbe,ch.swisstopo.amtliches-strassenverzeichnis,ch.bfs.gebaeude_wohnungs_register,KML||https://tinyurl.com/yy7ya4g9/VS/6112_bdg_erw.kml</t>
  </si>
  <si>
    <t>2619274.000 1126082.000</t>
  </si>
  <si>
    <t>https://map.geo.admin.ch/?zoom=13&amp;E=2619274&amp;N=1126082&amp;layers=ch.kantone.cadastralwebmap-farbe,ch.swisstopo.amtliches-strassenverzeichnis,ch.bfs.gebaeude_wohnungs_register,KML||https://tinyurl.com/yy7ya4g9/VS/6112_bdg_erw.kml</t>
  </si>
  <si>
    <t>2619298.000 1126091.000</t>
  </si>
  <si>
    <t>https://map.geo.admin.ch/?zoom=13&amp;E=2619298&amp;N=1126091&amp;layers=ch.kantone.cadastralwebmap-farbe,ch.swisstopo.amtliches-strassenverzeichnis,ch.bfs.gebaeude_wohnungs_register,KML||https://tinyurl.com/yy7ya4g9/VS/6112_bdg_erw.kml</t>
  </si>
  <si>
    <t>2619203.000 1125996.000</t>
  </si>
  <si>
    <t>https://map.geo.admin.ch/?zoom=13&amp;E=2619203&amp;N=1125996&amp;layers=ch.kantone.cadastralwebmap-farbe,ch.swisstopo.amtliches-strassenverzeichnis,ch.bfs.gebaeude_wohnungs_register,KML||https://tinyurl.com/yy7ya4g9/VS/6112_bdg_erw.kml</t>
  </si>
  <si>
    <t>2619329.000 1126044.000</t>
  </si>
  <si>
    <t>https://map.geo.admin.ch/?zoom=13&amp;E=2619329&amp;N=1126044&amp;layers=ch.kantone.cadastralwebmap-farbe,ch.swisstopo.amtliches-strassenverzeichnis,ch.bfs.gebaeude_wohnungs_register,KML||https://tinyurl.com/yy7ya4g9/VS/6112_bdg_erw.kml</t>
  </si>
  <si>
    <t>2619293.000 1125939.000</t>
  </si>
  <si>
    <t>https://map.geo.admin.ch/?zoom=13&amp;E=2619293&amp;N=1125939&amp;layers=ch.kantone.cadastralwebmap-farbe,ch.swisstopo.amtliches-strassenverzeichnis,ch.bfs.gebaeude_wohnungs_register,KML||https://tinyurl.com/yy7ya4g9/VS/6112_bdg_erw.kml</t>
  </si>
  <si>
    <t>2619013.000 1125889.000</t>
  </si>
  <si>
    <t>https://map.geo.admin.ch/?zoom=13&amp;E=2619013&amp;N=1125889&amp;layers=ch.kantone.cadastralwebmap-farbe,ch.swisstopo.amtliches-strassenverzeichnis,ch.bfs.gebaeude_wohnungs_register,KML||https://tinyurl.com/yy7ya4g9/VS/6112_bdg_erw.kml</t>
  </si>
  <si>
    <t>2618965.000 1125869.000</t>
  </si>
  <si>
    <t>https://map.geo.admin.ch/?zoom=13&amp;E=2618965&amp;N=1125869&amp;layers=ch.kantone.cadastralwebmap-farbe,ch.swisstopo.amtliches-strassenverzeichnis,ch.bfs.gebaeude_wohnungs_register,KML||https://tinyurl.com/yy7ya4g9/VS/6112_bdg_erw.kml</t>
  </si>
  <si>
    <t>2618998.000 1125895.000</t>
  </si>
  <si>
    <t>https://map.geo.admin.ch/?zoom=13&amp;E=2618998&amp;N=1125895&amp;layers=ch.kantone.cadastralwebmap-farbe,ch.swisstopo.amtliches-strassenverzeichnis,ch.bfs.gebaeude_wohnungs_register,KML||https://tinyurl.com/yy7ya4g9/VS/6112_bdg_erw.kml</t>
  </si>
  <si>
    <t>2619026.000 1126072.000</t>
  </si>
  <si>
    <t>https://map.geo.admin.ch/?zoom=13&amp;E=2619026&amp;N=1126072&amp;layers=ch.kantone.cadastralwebmap-farbe,ch.swisstopo.amtliches-strassenverzeichnis,ch.bfs.gebaeude_wohnungs_register,KML||https://tinyurl.com/yy7ya4g9/VS/6112_bdg_erw.kml</t>
  </si>
  <si>
    <t>2619010.000 1126180.000</t>
  </si>
  <si>
    <t>https://map.geo.admin.ch/?zoom=13&amp;E=2619010&amp;N=1126180&amp;layers=ch.kantone.cadastralwebmap-farbe,ch.swisstopo.amtliches-strassenverzeichnis,ch.bfs.gebaeude_wohnungs_register,KML||https://tinyurl.com/yy7ya4g9/VS/6112_bdg_erw.kml</t>
  </si>
  <si>
    <t>2618726.000 1125952.000</t>
  </si>
  <si>
    <t>https://map.geo.admin.ch/?zoom=13&amp;E=2618726&amp;N=1125952&amp;layers=ch.kantone.cadastralwebmap-farbe,ch.swisstopo.amtliches-strassenverzeichnis,ch.bfs.gebaeude_wohnungs_register,KML||https://tinyurl.com/yy7ya4g9/VS/6112_bdg_erw.kml</t>
  </si>
  <si>
    <t>2618594.000 1125933.000</t>
  </si>
  <si>
    <t>https://map.geo.admin.ch/?zoom=13&amp;E=2618594&amp;N=1125933&amp;layers=ch.kantone.cadastralwebmap-farbe,ch.swisstopo.amtliches-strassenverzeichnis,ch.bfs.gebaeude_wohnungs_register,KML||https://tinyurl.com/yy7ya4g9/VS/6112_bdg_erw.kml</t>
  </si>
  <si>
    <t>2618677.000 1126173.000</t>
  </si>
  <si>
    <t>https://map.geo.admin.ch/?zoom=13&amp;E=2618677&amp;N=1126173&amp;layers=ch.kantone.cadastralwebmap-farbe,ch.swisstopo.amtliches-strassenverzeichnis,ch.bfs.gebaeude_wohnungs_register,KML||https://tinyurl.com/yy7ya4g9/VS/6112_bdg_erw.kml</t>
  </si>
  <si>
    <t>2618666.000 1126166.000</t>
  </si>
  <si>
    <t>https://map.geo.admin.ch/?zoom=13&amp;E=2618666&amp;N=1126166&amp;layers=ch.kantone.cadastralwebmap-farbe,ch.swisstopo.amtliches-strassenverzeichnis,ch.bfs.gebaeude_wohnungs_register,KML||https://tinyurl.com/yy7ya4g9/VS/6112_bdg_erw.kml</t>
  </si>
  <si>
    <t>2618518.000 1125971.000</t>
  </si>
  <si>
    <t>https://map.geo.admin.ch/?zoom=13&amp;E=2618518&amp;N=1125971&amp;layers=ch.kantone.cadastralwebmap-farbe,ch.swisstopo.amtliches-strassenverzeichnis,ch.bfs.gebaeude_wohnungs_register,KML||https://tinyurl.com/yy7ya4g9/VS/6112_bdg_erw.kml</t>
  </si>
  <si>
    <t>2619842.000 1125673.000</t>
  </si>
  <si>
    <t>https://map.geo.admin.ch/?zoom=13&amp;E=2619842&amp;N=1125673&amp;layers=ch.kantone.cadastralwebmap-farbe,ch.swisstopo.amtliches-strassenverzeichnis,ch.bfs.gebaeude_wohnungs_register,KML||https://tinyurl.com/yy7ya4g9/VS/6112_bdg_erw.kml</t>
  </si>
  <si>
    <t>2619713.000 1125905.000</t>
  </si>
  <si>
    <t>https://map.geo.admin.ch/?zoom=13&amp;E=2619713&amp;N=1125905&amp;layers=ch.kantone.cadastralwebmap-farbe,ch.swisstopo.amtliches-strassenverzeichnis,ch.bfs.gebaeude_wohnungs_register,KML||https://tinyurl.com/yy7ya4g9/VS/6112_bdg_erw.kml</t>
  </si>
  <si>
    <t>2619830.000 1125640.000</t>
  </si>
  <si>
    <t>https://map.geo.admin.ch/?zoom=13&amp;E=2619830&amp;N=1125640&amp;layers=ch.kantone.cadastralwebmap-farbe,ch.swisstopo.amtliches-strassenverzeichnis,ch.bfs.gebaeude_wohnungs_register,KML||https://tinyurl.com/yy7ya4g9/VS/6112_bdg_erw.kml</t>
  </si>
  <si>
    <t>2620884.000 1122772.000</t>
  </si>
  <si>
    <t>https://map.geo.admin.ch/?zoom=13&amp;E=2620884&amp;N=1122772&amp;layers=ch.kantone.cadastralwebmap-farbe,ch.swisstopo.amtliches-strassenverzeichnis,ch.bfs.gebaeude_wohnungs_register,KML||https://tinyurl.com/yy7ya4g9/VS/6112_bdg_erw.kml</t>
  </si>
  <si>
    <t>2620174.000 1118532.000</t>
  </si>
  <si>
    <t>https://map.geo.admin.ch/?zoom=13&amp;E=2620174&amp;N=1118532&amp;layers=ch.kantone.cadastralwebmap-farbe,ch.swisstopo.amtliches-strassenverzeichnis,ch.bfs.gebaeude_wohnungs_register,KML||https://tinyurl.com/yy7ya4g9/VS/6112_bdg_erw.kml</t>
  </si>
  <si>
    <t>2618839.630 1126023.991</t>
  </si>
  <si>
    <t>https://map.geo.admin.ch/?zoom=13&amp;E=2618839.63&amp;N=1126023.991&amp;layers=ch.kantone.cadastralwebmap-farbe,ch.swisstopo.amtliches-strassenverzeichnis,ch.bfs.gebaeude_wohnungs_register,KML||https://tinyurl.com/yy7ya4g9/VS/6112_bdg_erw.kml</t>
  </si>
  <si>
    <t>2619769.000 1117874.000</t>
  </si>
  <si>
    <t>https://map.geo.admin.ch/?zoom=13&amp;E=2619769&amp;N=1117874&amp;layers=ch.kantone.cadastralwebmap-farbe,ch.swisstopo.amtliches-strassenverzeichnis,ch.bfs.gebaeude_wohnungs_register,KML||https://tinyurl.com/yy7ya4g9/VS/6112_bdg_erw.kml</t>
  </si>
  <si>
    <t>2619702.000 1125706.000</t>
  </si>
  <si>
    <t>https://map.geo.admin.ch/?zoom=13&amp;E=2619702&amp;N=1125706&amp;layers=ch.kantone.cadastralwebmap-farbe,ch.swisstopo.amtliches-strassenverzeichnis,ch.bfs.gebaeude_wohnungs_register,KML||https://tinyurl.com/yy7ya4g9/VS/6112_bdg_erw.kml</t>
  </si>
  <si>
    <t>2618528.000 1125923.000</t>
  </si>
  <si>
    <t>https://map.geo.admin.ch/?zoom=13&amp;E=2618528&amp;N=1125923&amp;layers=ch.kantone.cadastralwebmap-farbe,ch.swisstopo.amtliches-strassenverzeichnis,ch.bfs.gebaeude_wohnungs_register,KML||https://tinyurl.com/yy7ya4g9/VS/6112_bdg_erw.kml</t>
  </si>
  <si>
    <t>2619729.621 1125724.965</t>
  </si>
  <si>
    <t>https://map.geo.admin.ch/?zoom=13&amp;E=2619729.621&amp;N=1125724.965&amp;layers=ch.kantone.cadastralwebmap-farbe,ch.swisstopo.amtliches-strassenverzeichnis,ch.bfs.gebaeude_wohnungs_register,KML||https://tinyurl.com/yy7ya4g9/VS/6112_bdg_erw.kml</t>
  </si>
  <si>
    <t>2618971.619 1125768.978</t>
  </si>
  <si>
    <t>https://map.geo.admin.ch/?zoom=13&amp;E=2618971.619&amp;N=1125768.978&amp;layers=ch.kantone.cadastralwebmap-farbe,ch.swisstopo.amtliches-strassenverzeichnis,ch.bfs.gebaeude_wohnungs_register,KML||https://tinyurl.com/yy7ya4g9/VS/6112_bdg_erw.kml</t>
  </si>
  <si>
    <t>2619777.000 1125554.000</t>
  </si>
  <si>
    <t>https://map.geo.admin.ch/?zoom=13&amp;E=2619777&amp;N=1125554&amp;layers=ch.kantone.cadastralwebmap-farbe,ch.swisstopo.amtliches-strassenverzeichnis,ch.bfs.gebaeude_wohnungs_register,KML||https://tinyurl.com/yy7ya4g9/VS/6112_bdg_erw.kml</t>
  </si>
  <si>
    <t>2619722.000 1125598.000</t>
  </si>
  <si>
    <t>https://map.geo.admin.ch/?zoom=13&amp;E=2619722&amp;N=1125598&amp;layers=ch.kantone.cadastralwebmap-farbe,ch.swisstopo.amtliches-strassenverzeichnis,ch.bfs.gebaeude_wohnungs_register,KML||https://tinyurl.com/yy7ya4g9/VS/6112_bdg_erw.kml</t>
  </si>
  <si>
    <t>2609693.000 1127808.000</t>
  </si>
  <si>
    <t>https://map.geo.admin.ch/?zoom=13&amp;E=2609693&amp;N=1127808&amp;layers=ch.kantone.cadastralwebmap-farbe,ch.swisstopo.amtliches-strassenverzeichnis,ch.bfs.gebaeude_wohnungs_register,KML||https://tinyurl.com/yy7ya4g9/VS/6113_bdg_erw.kml</t>
  </si>
  <si>
    <t>2610896.600 1128541.100</t>
  </si>
  <si>
    <t>https://map.geo.admin.ch/?zoom=13&amp;E=2610896.6&amp;N=1128541.1&amp;layers=ch.kantone.cadastralwebmap-farbe,ch.swisstopo.amtliches-strassenverzeichnis,ch.bfs.gebaeude_wohnungs_register,KML||https://tinyurl.com/yy7ya4g9/VS/6113_bdg_erw.kml</t>
  </si>
  <si>
    <t>2610155.000 1128720.000</t>
  </si>
  <si>
    <t>https://map.geo.admin.ch/?zoom=13&amp;E=2610155&amp;N=1128720&amp;layers=ch.kantone.cadastralwebmap-farbe,ch.swisstopo.amtliches-strassenverzeichnis,ch.bfs.gebaeude_wohnungs_register,KML||https://tinyurl.com/yy7ya4g9/VS/6113_bdg_erw.kml</t>
  </si>
  <si>
    <t>2609709.000 1127686.000</t>
  </si>
  <si>
    <t>https://map.geo.admin.ch/?zoom=13&amp;E=2609709&amp;N=1127686&amp;layers=ch.kantone.cadastralwebmap-farbe,ch.swisstopo.amtliches-strassenverzeichnis,ch.bfs.gebaeude_wohnungs_register,KML||https://tinyurl.com/yy7ya4g9/VS/6113_bdg_erw.kml</t>
  </si>
  <si>
    <t>2613030.000 1129540.000</t>
  </si>
  <si>
    <t>https://map.geo.admin.ch/?zoom=13&amp;E=2613030&amp;N=1129540&amp;layers=ch.kantone.cadastralwebmap-farbe,ch.swisstopo.amtliches-strassenverzeichnis,ch.bfs.gebaeude_wohnungs_register,KML||https://tinyurl.com/yy7ya4g9/VS/6116_bdg_erw.kml</t>
  </si>
  <si>
    <t>2612822.000 1129484.000</t>
  </si>
  <si>
    <t>https://map.geo.admin.ch/?zoom=13&amp;E=2612822&amp;N=1129484&amp;layers=ch.kantone.cadastralwebmap-farbe,ch.swisstopo.amtliches-strassenverzeichnis,ch.bfs.gebaeude_wohnungs_register,KML||https://tinyurl.com/yy7ya4g9/VS/6116_bdg_erw.kml</t>
  </si>
  <si>
    <t>2613054.663 1129543.092</t>
  </si>
  <si>
    <t>https://map.geo.admin.ch/?zoom=13&amp;E=2613054.663&amp;N=1129543.092&amp;layers=ch.kantone.cadastralwebmap-farbe,ch.swisstopo.amtliches-strassenverzeichnis,ch.bfs.gebaeude_wohnungs_register,KML||https://tinyurl.com/yy7ya4g9/VS/6116_bdg_erw.kml</t>
  </si>
  <si>
    <t>2613480.000 1130064.000</t>
  </si>
  <si>
    <t>https://map.geo.admin.ch/?zoom=13&amp;E=2613480&amp;N=1130064&amp;layers=ch.kantone.cadastralwebmap-farbe,ch.swisstopo.amtliches-strassenverzeichnis,ch.bfs.gebaeude_wohnungs_register,KML||https://tinyurl.com/yy7ya4g9/VS/6116_bdg_erw.kml</t>
  </si>
  <si>
    <t>2613285.000 1129795.000</t>
  </si>
  <si>
    <t>https://map.geo.admin.ch/?zoom=13&amp;E=2613285&amp;N=1129795&amp;layers=ch.kantone.cadastralwebmap-farbe,ch.swisstopo.amtliches-strassenverzeichnis,ch.bfs.gebaeude_wohnungs_register,KML||https://tinyurl.com/yy7ya4g9/VS/6116_bdg_erw.kml</t>
  </si>
  <si>
    <t>2613359.000 1129830.500</t>
  </si>
  <si>
    <t>https://map.geo.admin.ch/?zoom=13&amp;E=2613359&amp;N=1129830.5&amp;layers=ch.kantone.cadastralwebmap-farbe,ch.swisstopo.amtliches-strassenverzeichnis,ch.bfs.gebaeude_wohnungs_register,KML||https://tinyurl.com/yy7ya4g9/VS/6116_bdg_erw.kml</t>
  </si>
  <si>
    <t>2611954.000 1132527.000</t>
  </si>
  <si>
    <t>https://map.geo.admin.ch/?zoom=13&amp;E=2611954&amp;N=1132527&amp;layers=ch.kantone.cadastralwebmap-farbe,ch.swisstopo.amtliches-strassenverzeichnis,ch.bfs.gebaeude_wohnungs_register,KML||https://tinyurl.com/yy7ya4g9/VS/6116_bdg_erw.kml</t>
  </si>
  <si>
    <t>2612568.000 1132200.000</t>
  </si>
  <si>
    <t>https://map.geo.admin.ch/?zoom=13&amp;E=2612568&amp;N=1132200&amp;layers=ch.kantone.cadastralwebmap-farbe,ch.swisstopo.amtliches-strassenverzeichnis,ch.bfs.gebaeude_wohnungs_register,KML||https://tinyurl.com/yy7ya4g9/VS/6116_bdg_erw.kml</t>
  </si>
  <si>
    <t>2612590.000 1131994.000</t>
  </si>
  <si>
    <t>https://map.geo.admin.ch/?zoom=13&amp;E=2612590&amp;N=1131994&amp;layers=ch.kantone.cadastralwebmap-farbe,ch.swisstopo.amtliches-strassenverzeichnis,ch.bfs.gebaeude_wohnungs_register,KML||https://tinyurl.com/yy7ya4g9/VS/6116_bdg_erw.kml</t>
  </si>
  <si>
    <t>2613162.250 1129877.375</t>
  </si>
  <si>
    <t>https://map.geo.admin.ch/?zoom=13&amp;E=2613162.25&amp;N=1129877.375&amp;layers=ch.kantone.cadastralwebmap-farbe,ch.swisstopo.amtliches-strassenverzeichnis,ch.bfs.gebaeude_wohnungs_register,KML||https://tinyurl.com/yy7ya4g9/VS/6116_bdg_erw.kml</t>
  </si>
  <si>
    <t>2613313.000 1129827.125</t>
  </si>
  <si>
    <t>https://map.geo.admin.ch/?zoom=13&amp;E=2613313&amp;N=1129827.125&amp;layers=ch.kantone.cadastralwebmap-farbe,ch.swisstopo.amtliches-strassenverzeichnis,ch.bfs.gebaeude_wohnungs_register,KML||https://tinyurl.com/yy7ya4g9/VS/6116_bdg_erw.kml</t>
  </si>
  <si>
    <t>2618715.000 1134090.000</t>
  </si>
  <si>
    <t>https://map.geo.admin.ch/?zoom=13&amp;E=2618715&amp;N=1134090&amp;layers=ch.kantone.cadastralwebmap-farbe,ch.swisstopo.amtliches-strassenverzeichnis,ch.bfs.gebaeude_wohnungs_register,KML||https://tinyurl.com/yy7ya4g9/VS/6117_bdg_erw.kml</t>
  </si>
  <si>
    <t>2618716.000 1134090.000</t>
  </si>
  <si>
    <t>https://map.geo.admin.ch/?zoom=13&amp;E=2618716&amp;N=1134090&amp;layers=ch.kantone.cadastralwebmap-farbe,ch.swisstopo.amtliches-strassenverzeichnis,ch.bfs.gebaeude_wohnungs_register,KML||https://tinyurl.com/yy7ya4g9/VS/6117_bdg_erw.kml</t>
  </si>
  <si>
    <t>2618714.000 1134091.000</t>
  </si>
  <si>
    <t>https://map.geo.admin.ch/?zoom=13&amp;E=2618714&amp;N=1134091&amp;layers=ch.kantone.cadastralwebmap-farbe,ch.swisstopo.amtliches-strassenverzeichnis,ch.bfs.gebaeude_wohnungs_register,KML||https://tinyurl.com/yy7ya4g9/VS/6117_bdg_erw.kml</t>
  </si>
  <si>
    <t>2618714.000 1134092.000</t>
  </si>
  <si>
    <t>https://map.geo.admin.ch/?zoom=13&amp;E=2618714&amp;N=1134092&amp;layers=ch.kantone.cadastralwebmap-farbe,ch.swisstopo.amtliches-strassenverzeichnis,ch.bfs.gebaeude_wohnungs_register,KML||https://tinyurl.com/yy7ya4g9/VS/6117_bdg_erw.kml</t>
  </si>
  <si>
    <t>2618716.000 1134091.000</t>
  </si>
  <si>
    <t>https://map.geo.admin.ch/?zoom=13&amp;E=2618716&amp;N=1134091&amp;layers=ch.kantone.cadastralwebmap-farbe,ch.swisstopo.amtliches-strassenverzeichnis,ch.bfs.gebaeude_wohnungs_register,KML||https://tinyurl.com/yy7ya4g9/VS/6117_bdg_erw.kml</t>
  </si>
  <si>
    <t>2618714.000 1134090.000</t>
  </si>
  <si>
    <t>https://map.geo.admin.ch/?zoom=13&amp;E=2618714&amp;N=1134090&amp;layers=ch.kantone.cadastralwebmap-farbe,ch.swisstopo.amtliches-strassenverzeichnis,ch.bfs.gebaeude_wohnungs_register,KML||https://tinyurl.com/yy7ya4g9/VS/6117_bdg_erw.kml</t>
  </si>
  <si>
    <t>2618715.000 1134091.000</t>
  </si>
  <si>
    <t>https://map.geo.admin.ch/?zoom=13&amp;E=2618715&amp;N=1134091&amp;layers=ch.kantone.cadastralwebmap-farbe,ch.swisstopo.amtliches-strassenverzeichnis,ch.bfs.gebaeude_wohnungs_register,KML||https://tinyurl.com/yy7ya4g9/VS/6117_bdg_erw.kml</t>
  </si>
  <si>
    <t>2618715.000 1134092.000</t>
  </si>
  <si>
    <t>https://map.geo.admin.ch/?zoom=13&amp;E=2618715&amp;N=1134092&amp;layers=ch.kantone.cadastralwebmap-farbe,ch.swisstopo.amtliches-strassenverzeichnis,ch.bfs.gebaeude_wohnungs_register,KML||https://tinyurl.com/yy7ya4g9/VS/6117_bdg_erw.kml</t>
  </si>
  <si>
    <t>2618716.000 1134092.000</t>
  </si>
  <si>
    <t>https://map.geo.admin.ch/?zoom=13&amp;E=2618716&amp;N=1134092&amp;layers=ch.kantone.cadastralwebmap-farbe,ch.swisstopo.amtliches-strassenverzeichnis,ch.bfs.gebaeude_wohnungs_register,KML||https://tinyurl.com/yy7ya4g9/VS/6117_bdg_erw.kml</t>
  </si>
  <si>
    <t>2618655.000 1134040.000</t>
  </si>
  <si>
    <t>https://map.geo.admin.ch/?zoom=13&amp;E=2618655&amp;N=1134040&amp;layers=ch.kantone.cadastralwebmap-farbe,ch.swisstopo.amtliches-strassenverzeichnis,ch.bfs.gebaeude_wohnungs_register,KML||https://tinyurl.com/yy7ya4g9/VS/6117_bdg_erw.kml</t>
  </si>
  <si>
    <t>2618058.000 1132317.000</t>
  </si>
  <si>
    <t>https://map.geo.admin.ch/?zoom=13&amp;E=2618058&amp;N=1132317&amp;layers=ch.kantone.cadastralwebmap-farbe,ch.swisstopo.amtliches-strassenverzeichnis,ch.bfs.gebaeude_wohnungs_register,KML||https://tinyurl.com/yy7ya4g9/VS/6117_bdg_erw.kml</t>
  </si>
  <si>
    <t>2618056.000 1132315.000</t>
  </si>
  <si>
    <t>https://map.geo.admin.ch/?zoom=13&amp;E=2618056&amp;N=1132315&amp;layers=ch.kantone.cadastralwebmap-farbe,ch.swisstopo.amtliches-strassenverzeichnis,ch.bfs.gebaeude_wohnungs_register,KML||https://tinyurl.com/yy7ya4g9/VS/6117_bdg_erw.kml</t>
  </si>
  <si>
    <t>2618054.000 1132315.000</t>
  </si>
  <si>
    <t>https://map.geo.admin.ch/?zoom=13&amp;E=2618054&amp;N=1132315&amp;layers=ch.kantone.cadastralwebmap-farbe,ch.swisstopo.amtliches-strassenverzeichnis,ch.bfs.gebaeude_wohnungs_register,KML||https://tinyurl.com/yy7ya4g9/VS/6117_bdg_erw.kml</t>
  </si>
  <si>
    <t>2618058.000 1132313.000</t>
  </si>
  <si>
    <t>https://map.geo.admin.ch/?zoom=13&amp;E=2618058&amp;N=1132313&amp;layers=ch.kantone.cadastralwebmap-farbe,ch.swisstopo.amtliches-strassenverzeichnis,ch.bfs.gebaeude_wohnungs_register,KML||https://tinyurl.com/yy7ya4g9/VS/6117_bdg_erw.kml</t>
  </si>
  <si>
    <t>2618054.000 1132317.000</t>
  </si>
  <si>
    <t>https://map.geo.admin.ch/?zoom=13&amp;E=2618054&amp;N=1132317&amp;layers=ch.kantone.cadastralwebmap-farbe,ch.swisstopo.amtliches-strassenverzeichnis,ch.bfs.gebaeude_wohnungs_register,KML||https://tinyurl.com/yy7ya4g9/VS/6117_bdg_erw.kml</t>
  </si>
  <si>
    <t>2618056.000 1132313.000</t>
  </si>
  <si>
    <t>https://map.geo.admin.ch/?zoom=13&amp;E=2618056&amp;N=1132313&amp;layers=ch.kantone.cadastralwebmap-farbe,ch.swisstopo.amtliches-strassenverzeichnis,ch.bfs.gebaeude_wohnungs_register,KML||https://tinyurl.com/yy7ya4g9/VS/6117_bdg_erw.kml</t>
  </si>
  <si>
    <t>2618054.000 1132313.000</t>
  </si>
  <si>
    <t>https://map.geo.admin.ch/?zoom=13&amp;E=2618054&amp;N=1132313&amp;layers=ch.kantone.cadastralwebmap-farbe,ch.swisstopo.amtliches-strassenverzeichnis,ch.bfs.gebaeude_wohnungs_register,KML||https://tinyurl.com/yy7ya4g9/VS/6117_bdg_erw.kml</t>
  </si>
  <si>
    <t>2618058.000 1132315.000</t>
  </si>
  <si>
    <t>https://map.geo.admin.ch/?zoom=13&amp;E=2618058&amp;N=1132315&amp;layers=ch.kantone.cadastralwebmap-farbe,ch.swisstopo.amtliches-strassenverzeichnis,ch.bfs.gebaeude_wohnungs_register,KML||https://tinyurl.com/yy7ya4g9/VS/6117_bdg_erw.kml</t>
  </si>
  <si>
    <t>2618056.000 1132317.000</t>
  </si>
  <si>
    <t>https://map.geo.admin.ch/?zoom=13&amp;E=2618056&amp;N=1132317&amp;layers=ch.kantone.cadastralwebmap-farbe,ch.swisstopo.amtliches-strassenverzeichnis,ch.bfs.gebaeude_wohnungs_register,KML||https://tinyurl.com/yy7ya4g9/VS/6117_bdg_erw.kml</t>
  </si>
  <si>
    <t>2618746.000 1134050.000</t>
  </si>
  <si>
    <t>https://map.geo.admin.ch/?zoom=13&amp;E=2618746&amp;N=1134050&amp;layers=ch.kantone.cadastralwebmap-farbe,ch.swisstopo.amtliches-strassenverzeichnis,ch.bfs.gebaeude_wohnungs_register,KML||https://tinyurl.com/yy7ya4g9/VS/6117_bdg_erw.kml</t>
  </si>
  <si>
    <t>2617845.000 1129970.000</t>
  </si>
  <si>
    <t>https://map.geo.admin.ch/?zoom=13&amp;E=2617845&amp;N=1129970&amp;layers=ch.kantone.cadastralwebmap-farbe,ch.swisstopo.amtliches-strassenverzeichnis,ch.bfs.gebaeude_wohnungs_register,KML||https://tinyurl.com/yy7ya4g9/VS/6117_bdg_erw.kml</t>
  </si>
  <si>
    <t>2617875.000 1130035.000</t>
  </si>
  <si>
    <t>https://map.geo.admin.ch/?zoom=13&amp;E=2617875&amp;N=1130035&amp;layers=ch.kantone.cadastralwebmap-farbe,ch.swisstopo.amtliches-strassenverzeichnis,ch.bfs.gebaeude_wohnungs_register,KML||https://tinyurl.com/yy7ya4g9/VS/6117_bdg_erw.kml</t>
  </si>
  <si>
    <t>2617950.000 1130175.000</t>
  </si>
  <si>
    <t>https://map.geo.admin.ch/?zoom=13&amp;E=2617950&amp;N=1130175&amp;layers=ch.kantone.cadastralwebmap-farbe,ch.swisstopo.amtliches-strassenverzeichnis,ch.bfs.gebaeude_wohnungs_register,KML||https://tinyurl.com/yy7ya4g9/VS/6117_bdg_erw.kml</t>
  </si>
  <si>
    <t>2617847.000 1130017.000</t>
  </si>
  <si>
    <t>https://map.geo.admin.ch/?zoom=13&amp;E=2617847&amp;N=1130017&amp;layers=ch.kantone.cadastralwebmap-farbe,ch.swisstopo.amtliches-strassenverzeichnis,ch.bfs.gebaeude_wohnungs_register,KML||https://tinyurl.com/yy7ya4g9/VS/6117_bdg_erw.kml</t>
  </si>
  <si>
    <t>2617256.000 1130105.000</t>
  </si>
  <si>
    <t>https://map.geo.admin.ch/?zoom=13&amp;E=2617256&amp;N=1130105&amp;layers=ch.kantone.cadastralwebmap-farbe,ch.swisstopo.amtliches-strassenverzeichnis,ch.bfs.gebaeude_wohnungs_register,KML||https://tinyurl.com/yy7ya4g9/VS/6117_bdg_erw.kml</t>
  </si>
  <si>
    <t>2617645.000 1130065.000</t>
  </si>
  <si>
    <t>https://map.geo.admin.ch/?zoom=13&amp;E=2617645&amp;N=1130065&amp;layers=ch.kantone.cadastralwebmap-farbe,ch.swisstopo.amtliches-strassenverzeichnis,ch.bfs.gebaeude_wohnungs_register,KML||https://tinyurl.com/yy7ya4g9/VS/6117_bdg_erw.kml</t>
  </si>
  <si>
    <t>2617611.750 1130095.125</t>
  </si>
  <si>
    <t>https://map.geo.admin.ch/?zoom=13&amp;E=2617611.75&amp;N=1130095.125&amp;layers=ch.kantone.cadastralwebmap-farbe,ch.swisstopo.amtliches-strassenverzeichnis,ch.bfs.gebaeude_wohnungs_register,KML||https://tinyurl.com/yy7ya4g9/VS/6117_bdg_erw.kml</t>
  </si>
  <si>
    <t>2618537.650 1130994.000</t>
  </si>
  <si>
    <t>https://map.geo.admin.ch/?zoom=13&amp;E=2618537.65&amp;N=1130994&amp;layers=ch.kantone.cadastralwebmap-farbe,ch.swisstopo.amtliches-strassenverzeichnis,ch.bfs.gebaeude_wohnungs_register,KML||https://tinyurl.com/yy7ya4g9/VS/6117_bdg_erw.kml</t>
  </si>
  <si>
    <t>2617191.873 1129922.609</t>
  </si>
  <si>
    <t>https://map.geo.admin.ch/?zoom=13&amp;E=2617191.873&amp;N=1129922.609&amp;layers=ch.kantone.cadastralwebmap-farbe,ch.swisstopo.amtliches-strassenverzeichnis,ch.bfs.gebaeude_wohnungs_register,KML||https://tinyurl.com/yy7ya4g9/VS/6117_bdg_erw.kml</t>
  </si>
  <si>
    <t>2617236.594 1129835.618</t>
  </si>
  <si>
    <t>https://map.geo.admin.ch/?zoom=13&amp;E=2617236.594&amp;N=1129835.618&amp;layers=ch.kantone.cadastralwebmap-farbe,ch.swisstopo.amtliches-strassenverzeichnis,ch.bfs.gebaeude_wohnungs_register,KML||https://tinyurl.com/yy7ya4g9/VS/6117_bdg_erw.kml</t>
  </si>
  <si>
    <t>2618118.000 1130435.000</t>
  </si>
  <si>
    <t>https://map.geo.admin.ch/?zoom=13&amp;E=2618118&amp;N=1130435&amp;layers=ch.kantone.cadastralwebmap-farbe,ch.swisstopo.amtliches-strassenverzeichnis,ch.bfs.gebaeude_wohnungs_register,KML||https://tinyurl.com/yy7ya4g9/VS/6117_bdg_erw.kml</t>
  </si>
  <si>
    <t>2618360.000 1132780.000</t>
  </si>
  <si>
    <t>https://map.geo.admin.ch/?zoom=13&amp;E=2618360&amp;N=1132780&amp;layers=ch.kantone.cadastralwebmap-farbe,ch.swisstopo.amtliches-strassenverzeichnis,ch.bfs.gebaeude_wohnungs_register,KML||https://tinyurl.com/yy7ya4g9/VS/6117_bdg_erw.kml</t>
  </si>
  <si>
    <t>2618369.000 1132803.000</t>
  </si>
  <si>
    <t>https://map.geo.admin.ch/?zoom=13&amp;E=2618369&amp;N=1132803&amp;layers=ch.kantone.cadastralwebmap-farbe,ch.swisstopo.amtliches-strassenverzeichnis,ch.bfs.gebaeude_wohnungs_register,KML||https://tinyurl.com/yy7ya4g9/VS/6117_bdg_erw.kml</t>
  </si>
  <si>
    <t>2617376.500 1130398.625</t>
  </si>
  <si>
    <t>https://map.geo.admin.ch/?zoom=13&amp;E=2617376.5&amp;N=1130398.625&amp;layers=ch.kantone.cadastralwebmap-farbe,ch.swisstopo.amtliches-strassenverzeichnis,ch.bfs.gebaeude_wohnungs_register,KML||https://tinyurl.com/yy7ya4g9/VS/6117_bdg_erw.kml</t>
  </si>
  <si>
    <t>2617371.750 1130400.375</t>
  </si>
  <si>
    <t>https://map.geo.admin.ch/?zoom=13&amp;E=2617371.75&amp;N=1130400.375&amp;layers=ch.kantone.cadastralwebmap-farbe,ch.swisstopo.amtliches-strassenverzeichnis,ch.bfs.gebaeude_wohnungs_register,KML||https://tinyurl.com/yy7ya4g9/VS/6117_bdg_erw.kml</t>
  </si>
  <si>
    <t>2617539.000 1130435.875</t>
  </si>
  <si>
    <t>https://map.geo.admin.ch/?zoom=13&amp;E=2617539&amp;N=1130435.875&amp;layers=ch.kantone.cadastralwebmap-farbe,ch.swisstopo.amtliches-strassenverzeichnis,ch.bfs.gebaeude_wohnungs_register,KML||https://tinyurl.com/yy7ya4g9/VS/6117_bdg_erw.kml</t>
  </si>
  <si>
    <t>2617573.500 1130456.375</t>
  </si>
  <si>
    <t>https://map.geo.admin.ch/?zoom=13&amp;E=2617573.5&amp;N=1130456.375&amp;layers=ch.kantone.cadastralwebmap-farbe,ch.swisstopo.amtliches-strassenverzeichnis,ch.bfs.gebaeude_wohnungs_register,KML||https://tinyurl.com/yy7ya4g9/VS/6117_bdg_erw.kml</t>
  </si>
  <si>
    <t>2617573.750 1130383.625</t>
  </si>
  <si>
    <t>https://map.geo.admin.ch/?zoom=13&amp;E=2617573.75&amp;N=1130383.625&amp;layers=ch.kantone.cadastralwebmap-farbe,ch.swisstopo.amtliches-strassenverzeichnis,ch.bfs.gebaeude_wohnungs_register,KML||https://tinyurl.com/yy7ya4g9/VS/6117_bdg_erw.kml</t>
  </si>
  <si>
    <t>2618603.000 1130904.125</t>
  </si>
  <si>
    <t>https://map.geo.admin.ch/?zoom=13&amp;E=2618603&amp;N=1130904.125&amp;layers=ch.kantone.cadastralwebmap-farbe,ch.swisstopo.amtliches-strassenverzeichnis,ch.bfs.gebaeude_wohnungs_register,KML||https://tinyurl.com/yy7ya4g9/VS/6117_bdg_erw.kml</t>
  </si>
  <si>
    <t>2618613.000 1130877.625</t>
  </si>
  <si>
    <t>https://map.geo.admin.ch/?zoom=13&amp;E=2618613&amp;N=1130877.625&amp;layers=ch.kantone.cadastralwebmap-farbe,ch.swisstopo.amtliches-strassenverzeichnis,ch.bfs.gebaeude_wohnungs_register,KML||https://tinyurl.com/yy7ya4g9/VS/6117_bdg_erw.kml</t>
  </si>
  <si>
    <t>2618639.000 1130854.375</t>
  </si>
  <si>
    <t>https://map.geo.admin.ch/?zoom=13&amp;E=2618639&amp;N=1130854.375&amp;layers=ch.kantone.cadastralwebmap-farbe,ch.swisstopo.amtliches-strassenverzeichnis,ch.bfs.gebaeude_wohnungs_register,KML||https://tinyurl.com/yy7ya4g9/VS/6117_bdg_erw.kml</t>
  </si>
  <si>
    <t>2618591.500 1131098.875</t>
  </si>
  <si>
    <t>https://map.geo.admin.ch/?zoom=13&amp;E=2618591.5&amp;N=1131098.875&amp;layers=ch.kantone.cadastralwebmap-farbe,ch.swisstopo.amtliches-strassenverzeichnis,ch.bfs.gebaeude_wohnungs_register,KML||https://tinyurl.com/yy7ya4g9/VS/6117_bdg_erw.kml</t>
  </si>
  <si>
    <t>2618582.750 1130971.875</t>
  </si>
  <si>
    <t>https://map.geo.admin.ch/?zoom=13&amp;E=2618582.75&amp;N=1130971.875&amp;layers=ch.kantone.cadastralwebmap-farbe,ch.swisstopo.amtliches-strassenverzeichnis,ch.bfs.gebaeude_wohnungs_register,KML||https://tinyurl.com/yy7ya4g9/VS/6117_bdg_erw.kml</t>
  </si>
  <si>
    <t>2621926.604 1130479.919</t>
  </si>
  <si>
    <t>https://map.geo.admin.ch/?zoom=13&amp;E=2621926.604&amp;N=1130479.919&amp;layers=ch.kantone.cadastralwebmap-farbe,ch.swisstopo.amtliches-strassenverzeichnis,ch.bfs.gebaeude_wohnungs_register,KML||https://tinyurl.com/yy7ya4g9/VS/6118_bdg_erw.kml</t>
  </si>
  <si>
    <t>2622027.601 1130505.916</t>
  </si>
  <si>
    <t>https://map.geo.admin.ch/?zoom=13&amp;E=2622027.601&amp;N=1130505.916&amp;layers=ch.kantone.cadastralwebmap-farbe,ch.swisstopo.amtliches-strassenverzeichnis,ch.bfs.gebaeude_wohnungs_register,KML||https://tinyurl.com/yy7ya4g9/VS/6118_bdg_erw.kml</t>
  </si>
  <si>
    <t>2621596.000 1130897.000</t>
  </si>
  <si>
    <t>https://map.geo.admin.ch/?zoom=13&amp;E=2621596&amp;N=1130897&amp;layers=ch.kantone.cadastralwebmap-farbe,ch.swisstopo.amtliches-strassenverzeichnis,ch.bfs.gebaeude_wohnungs_register,KML||https://tinyurl.com/yy7ya4g9/VS/6118_bdg_erw.kml</t>
  </si>
  <si>
    <t>2621647.000 1130909.000</t>
  </si>
  <si>
    <t>https://map.geo.admin.ch/?zoom=13&amp;E=2621647&amp;N=1130909&amp;layers=ch.kantone.cadastralwebmap-farbe,ch.swisstopo.amtliches-strassenverzeichnis,ch.bfs.gebaeude_wohnungs_register,KML||https://tinyurl.com/yy7ya4g9/VS/6118_bdg_erw.kml</t>
  </si>
  <si>
    <t>2621276.000 1129067.000</t>
  </si>
  <si>
    <t>https://map.geo.admin.ch/?zoom=13&amp;E=2621276&amp;N=1129067&amp;layers=ch.kantone.cadastralwebmap-farbe,ch.swisstopo.amtliches-strassenverzeichnis,ch.bfs.gebaeude_wohnungs_register,KML||https://tinyurl.com/yy7ya4g9/VS/6118_bdg_erw.kml</t>
  </si>
  <si>
    <t>2623293.000 1128565.000</t>
  </si>
  <si>
    <t>https://map.geo.admin.ch/?zoom=13&amp;E=2623293&amp;N=1128565&amp;layers=ch.kantone.cadastralwebmap-farbe,ch.swisstopo.amtliches-strassenverzeichnis,ch.bfs.gebaeude_wohnungs_register,KML||https://tinyurl.com/yy7ya4g9/VS/6118_bdg_erw.kml</t>
  </si>
  <si>
    <t>2622007.627 1132133.876</t>
  </si>
  <si>
    <t>https://map.geo.admin.ch/?zoom=13&amp;E=2622007.627&amp;N=1132133.876&amp;layers=ch.kantone.cadastralwebmap-farbe,ch.swisstopo.amtliches-strassenverzeichnis,ch.bfs.gebaeude_wohnungs_register,KML||https://tinyurl.com/yy7ya4g9/VS/6118_bdg_erw.kml</t>
  </si>
  <si>
    <t>2622257.644 1129197.009</t>
  </si>
  <si>
    <t>https://map.geo.admin.ch/?zoom=13&amp;E=2622257.644&amp;N=1129197.009&amp;layers=ch.kantone.cadastralwebmap-farbe,ch.swisstopo.amtliches-strassenverzeichnis,ch.bfs.gebaeude_wohnungs_register,KML||https://tinyurl.com/yy7ya4g9/VS/6118_bdg_erw.kml</t>
  </si>
  <si>
    <t>2623526.000 1128586.000</t>
  </si>
  <si>
    <t>https://map.geo.admin.ch/?zoom=13&amp;E=2623526&amp;N=1128586&amp;layers=ch.kantone.cadastralwebmap-farbe,ch.swisstopo.amtliches-strassenverzeichnis,ch.bfs.gebaeude_wohnungs_register,KML||https://tinyurl.com/yy7ya4g9/VS/6118_bdg_erw.kml</t>
  </si>
  <si>
    <t>2623288.000 1128513.000</t>
  </si>
  <si>
    <t>https://map.geo.admin.ch/?zoom=13&amp;E=2623288&amp;N=1128513&amp;layers=ch.kantone.cadastralwebmap-farbe,ch.swisstopo.amtliches-strassenverzeichnis,ch.bfs.gebaeude_wohnungs_register,KML||https://tinyurl.com/yy7ya4g9/VS/6118_bdg_erw.kml</t>
  </si>
  <si>
    <t>2621935.000 1131480.000</t>
  </si>
  <si>
    <t>https://map.geo.admin.ch/?zoom=13&amp;E=2621935&amp;N=1131480&amp;layers=ch.kantone.cadastralwebmap-farbe,ch.swisstopo.amtliches-strassenverzeichnis,ch.bfs.gebaeude_wohnungs_register,KML||https://tinyurl.com/yy7ya4g9/VS/6118_bdg_erw.kml</t>
  </si>
  <si>
    <t>2622506.630 1129209.987</t>
  </si>
  <si>
    <t>https://map.geo.admin.ch/?zoom=13&amp;E=2622506.63&amp;N=1129209.987&amp;layers=ch.kantone.cadastralwebmap-farbe,ch.swisstopo.amtliches-strassenverzeichnis,ch.bfs.gebaeude_wohnungs_register,KML||https://tinyurl.com/yy7ya4g9/VS/6118_bdg_erw.kml</t>
  </si>
  <si>
    <t>2622840.000 1129190.000</t>
  </si>
  <si>
    <t>https://map.geo.admin.ch/?zoom=13&amp;E=2622840&amp;N=1129190&amp;layers=ch.kantone.cadastralwebmap-farbe,ch.swisstopo.amtliches-strassenverzeichnis,ch.bfs.gebaeude_wohnungs_register,KML||https://tinyurl.com/yy7ya4g9/VS/6118_bdg_erw.kml</t>
  </si>
  <si>
    <t>2621118.000 1129090.000</t>
  </si>
  <si>
    <t>https://map.geo.admin.ch/?zoom=13&amp;E=2621118&amp;N=1129090&amp;layers=ch.kantone.cadastralwebmap-farbe,ch.swisstopo.amtliches-strassenverzeichnis,ch.bfs.gebaeude_wohnungs_register,KML||https://tinyurl.com/yy7ya4g9/VS/6118_bdg_erw.kml</t>
  </si>
  <si>
    <t>2622958.000 1129031.000</t>
  </si>
  <si>
    <t>https://map.geo.admin.ch/?zoom=13&amp;E=2622958&amp;N=1129031&amp;layers=ch.kantone.cadastralwebmap-farbe,ch.swisstopo.amtliches-strassenverzeichnis,ch.bfs.gebaeude_wohnungs_register,KML||https://tinyurl.com/yy7ya4g9/VS/6118_bdg_erw.kml</t>
  </si>
  <si>
    <t>2622937.617 1129037.956</t>
  </si>
  <si>
    <t>https://map.geo.admin.ch/?zoom=13&amp;E=2622937.617&amp;N=1129037.956&amp;layers=ch.kantone.cadastralwebmap-farbe,ch.swisstopo.amtliches-strassenverzeichnis,ch.bfs.gebaeude_wohnungs_register,KML||https://tinyurl.com/yy7ya4g9/VS/6118_bdg_erw.kml</t>
  </si>
  <si>
    <t>2620775.000 1128950.000</t>
  </si>
  <si>
    <t>https://map.geo.admin.ch/?zoom=13&amp;E=2620775&amp;N=1128950&amp;layers=ch.kantone.cadastralwebmap-farbe,ch.swisstopo.amtliches-strassenverzeichnis,ch.bfs.gebaeude_wohnungs_register,KML||https://tinyurl.com/yy7ya4g9/VS/6118_bdg_erw.kml</t>
  </si>
  <si>
    <t>2623045.000 1129211.000</t>
  </si>
  <si>
    <t>https://map.geo.admin.ch/?zoom=13&amp;E=2623045&amp;N=1129211&amp;layers=ch.kantone.cadastralwebmap-farbe,ch.swisstopo.amtliches-strassenverzeichnis,ch.bfs.gebaeude_wohnungs_register,KML||https://tinyurl.com/yy7ya4g9/VS/6118_bdg_erw.kml</t>
  </si>
  <si>
    <t>2623150.000 1129130.000</t>
  </si>
  <si>
    <t>https://map.geo.admin.ch/?zoom=13&amp;E=2623150&amp;N=1129130&amp;layers=ch.kantone.cadastralwebmap-farbe,ch.swisstopo.amtliches-strassenverzeichnis,ch.bfs.gebaeude_wohnungs_register,KML||https://tinyurl.com/yy7ya4g9/VS/6118_bdg_erw.kml</t>
  </si>
  <si>
    <t>2620997.000 1130777.000</t>
  </si>
  <si>
    <t>https://map.geo.admin.ch/?zoom=13&amp;E=2620997&amp;N=1130777&amp;layers=ch.kantone.cadastralwebmap-farbe,ch.swisstopo.amtliches-strassenverzeichnis,ch.bfs.gebaeude_wohnungs_register,KML||https://tinyurl.com/yy7ya4g9/VS/6118_bdg_erw.kml</t>
  </si>
  <si>
    <t>2620860.000 1130800.000</t>
  </si>
  <si>
    <t>https://map.geo.admin.ch/?zoom=13&amp;E=2620860&amp;N=1130800&amp;layers=ch.kantone.cadastralwebmap-farbe,ch.swisstopo.amtliches-strassenverzeichnis,ch.bfs.gebaeude_wohnungs_register,KML||https://tinyurl.com/yy7ya4g9/VS/6118_bdg_erw.kml</t>
  </si>
  <si>
    <t>2622890.000 1129329.000</t>
  </si>
  <si>
    <t>https://map.geo.admin.ch/?zoom=13&amp;E=2622890&amp;N=1129329&amp;layers=ch.kantone.cadastralwebmap-farbe,ch.swisstopo.amtliches-strassenverzeichnis,ch.bfs.gebaeude_wohnungs_register,KML||https://tinyurl.com/yy7ya4g9/VS/6118_bdg_erw.kml</t>
  </si>
  <si>
    <t>2623109.000 1129293.000</t>
  </si>
  <si>
    <t>https://map.geo.admin.ch/?zoom=13&amp;E=2623109&amp;N=1129293&amp;layers=ch.kantone.cadastralwebmap-farbe,ch.swisstopo.amtliches-strassenverzeichnis,ch.bfs.gebaeude_wohnungs_register,KML||https://tinyurl.com/yy7ya4g9/VS/6118_bdg_erw.kml</t>
  </si>
  <si>
    <t>2623050.000 1128960.000</t>
  </si>
  <si>
    <t>https://map.geo.admin.ch/?zoom=13&amp;E=2623050&amp;N=1128960&amp;layers=ch.kantone.cadastralwebmap-farbe,ch.swisstopo.amtliches-strassenverzeichnis,ch.bfs.gebaeude_wohnungs_register,KML||https://tinyurl.com/yy7ya4g9/VS/6118_bdg_erw.kml</t>
  </si>
  <si>
    <t>2621175.000 1129100.000</t>
  </si>
  <si>
    <t>https://map.geo.admin.ch/?zoom=13&amp;E=2621175&amp;N=1129100&amp;layers=ch.kantone.cadastralwebmap-farbe,ch.swisstopo.amtliches-strassenverzeichnis,ch.bfs.gebaeude_wohnungs_register,KML||https://tinyurl.com/yy7ya4g9/VS/6118_bdg_erw.kml</t>
  </si>
  <si>
    <t>2622955.000 1129120.000</t>
  </si>
  <si>
    <t>https://map.geo.admin.ch/?zoom=13&amp;E=2622955&amp;N=1129120&amp;layers=ch.kantone.cadastralwebmap-farbe,ch.swisstopo.amtliches-strassenverzeichnis,ch.bfs.gebaeude_wohnungs_register,KML||https://tinyurl.com/yy7ya4g9/VS/6118_bdg_erw.kml</t>
  </si>
  <si>
    <t>2623285.000 1129178.000</t>
  </si>
  <si>
    <t>https://map.geo.admin.ch/?zoom=13&amp;E=2623285&amp;N=1129178&amp;layers=ch.kantone.cadastralwebmap-farbe,ch.swisstopo.amtliches-strassenverzeichnis,ch.bfs.gebaeude_wohnungs_register,KML||https://tinyurl.com/yy7ya4g9/VS/6118_bdg_erw.kml</t>
  </si>
  <si>
    <t>2622068.000 1132189.000</t>
  </si>
  <si>
    <t>https://map.geo.admin.ch/?zoom=13&amp;E=2622068&amp;N=1132189&amp;layers=ch.kantone.cadastralwebmap-farbe,ch.swisstopo.amtliches-strassenverzeichnis,ch.bfs.gebaeude_wohnungs_register,KML||https://tinyurl.com/yy7ya4g9/VS/6118_bdg_erw.kml</t>
  </si>
  <si>
    <t>2622036.000 1132163.000</t>
  </si>
  <si>
    <t>https://map.geo.admin.ch/?zoom=13&amp;E=2622036&amp;N=1132163&amp;layers=ch.kantone.cadastralwebmap-farbe,ch.swisstopo.amtliches-strassenverzeichnis,ch.bfs.gebaeude_wohnungs_register,KML||https://tinyurl.com/yy7ya4g9/VS/6118_bdg_erw.kml</t>
  </si>
  <si>
    <t>2622024.000 1132144.000</t>
  </si>
  <si>
    <t>https://map.geo.admin.ch/?zoom=13&amp;E=2622024&amp;N=1132144&amp;layers=ch.kantone.cadastralwebmap-farbe,ch.swisstopo.amtliches-strassenverzeichnis,ch.bfs.gebaeude_wohnungs_register,KML||https://tinyurl.com/yy7ya4g9/VS/6118_bdg_erw.kml</t>
  </si>
  <si>
    <t>2622011.000 1132119.000</t>
  </si>
  <si>
    <t>https://map.geo.admin.ch/?zoom=13&amp;E=2622011&amp;N=1132119&amp;layers=ch.kantone.cadastralwebmap-farbe,ch.swisstopo.amtliches-strassenverzeichnis,ch.bfs.gebaeude_wohnungs_register,KML||https://tinyurl.com/yy7ya4g9/VS/6118_bdg_erw.kml</t>
  </si>
  <si>
    <t>2621997.000 1132118.000</t>
  </si>
  <si>
    <t>https://map.geo.admin.ch/?zoom=13&amp;E=2621997&amp;N=1132118&amp;layers=ch.kantone.cadastralwebmap-farbe,ch.swisstopo.amtliches-strassenverzeichnis,ch.bfs.gebaeude_wohnungs_register,KML||https://tinyurl.com/yy7ya4g9/VS/6118_bdg_erw.kml</t>
  </si>
  <si>
    <t>2622017.000 1132101.000</t>
  </si>
  <si>
    <t>https://map.geo.admin.ch/?zoom=13&amp;E=2622017&amp;N=1132101&amp;layers=ch.kantone.cadastralwebmap-farbe,ch.swisstopo.amtliches-strassenverzeichnis,ch.bfs.gebaeude_wohnungs_register,KML||https://tinyurl.com/yy7ya4g9/VS/6118_bdg_erw.kml</t>
  </si>
  <si>
    <t>2622021.000 1132085.000</t>
  </si>
  <si>
    <t>https://map.geo.admin.ch/?zoom=13&amp;E=2622021&amp;N=1132085&amp;layers=ch.kantone.cadastralwebmap-farbe,ch.swisstopo.amtliches-strassenverzeichnis,ch.bfs.gebaeude_wohnungs_register,KML||https://tinyurl.com/yy7ya4g9/VS/6118_bdg_erw.kml</t>
  </si>
  <si>
    <t>2621993.000 1132052.000</t>
  </si>
  <si>
    <t>https://map.geo.admin.ch/?zoom=13&amp;E=2621993&amp;N=1132052&amp;layers=ch.kantone.cadastralwebmap-farbe,ch.swisstopo.amtliches-strassenverzeichnis,ch.bfs.gebaeude_wohnungs_register,KML||https://tinyurl.com/yy7ya4g9/VS/6118_bdg_erw.kml</t>
  </si>
  <si>
    <t>2622055.000 1132082.000</t>
  </si>
  <si>
    <t>https://map.geo.admin.ch/?zoom=13&amp;E=2622055&amp;N=1132082&amp;layers=ch.kantone.cadastralwebmap-farbe,ch.swisstopo.amtliches-strassenverzeichnis,ch.bfs.gebaeude_wohnungs_register,KML||https://tinyurl.com/yy7ya4g9/VS/6118_bdg_erw.kml</t>
  </si>
  <si>
    <t>2622034.000 1132097.000</t>
  </si>
  <si>
    <t>https://map.geo.admin.ch/?zoom=13&amp;E=2622034&amp;N=1132097&amp;layers=ch.kantone.cadastralwebmap-farbe,ch.swisstopo.amtliches-strassenverzeichnis,ch.bfs.gebaeude_wohnungs_register,KML||https://tinyurl.com/yy7ya4g9/VS/6118_bdg_erw.kml</t>
  </si>
  <si>
    <t>2622030.000 1132114.000</t>
  </si>
  <si>
    <t>https://map.geo.admin.ch/?zoom=13&amp;E=2622030&amp;N=1132114&amp;layers=ch.kantone.cadastralwebmap-farbe,ch.swisstopo.amtliches-strassenverzeichnis,ch.bfs.gebaeude_wohnungs_register,KML||https://tinyurl.com/yy7ya4g9/VS/6118_bdg_erw.kml</t>
  </si>
  <si>
    <t>2622043.000 1132118.000</t>
  </si>
  <si>
    <t>https://map.geo.admin.ch/?zoom=13&amp;E=2622043&amp;N=1132118&amp;layers=ch.kantone.cadastralwebmap-farbe,ch.swisstopo.amtliches-strassenverzeichnis,ch.bfs.gebaeude_wohnungs_register,KML||https://tinyurl.com/yy7ya4g9/VS/6118_bdg_erw.kml</t>
  </si>
  <si>
    <t>2622029.000 1132127.000</t>
  </si>
  <si>
    <t>https://map.geo.admin.ch/?zoom=13&amp;E=2622029&amp;N=1132127&amp;layers=ch.kantone.cadastralwebmap-farbe,ch.swisstopo.amtliches-strassenverzeichnis,ch.bfs.gebaeude_wohnungs_register,KML||https://tinyurl.com/yy7ya4g9/VS/6118_bdg_erw.kml</t>
  </si>
  <si>
    <t>2622018.000 1132126.000</t>
  </si>
  <si>
    <t>https://map.geo.admin.ch/?zoom=13&amp;E=2622018&amp;N=1132126&amp;layers=ch.kantone.cadastralwebmap-farbe,ch.swisstopo.amtliches-strassenverzeichnis,ch.bfs.gebaeude_wohnungs_register,KML||https://tinyurl.com/yy7ya4g9/VS/6118_bdg_erw.kml</t>
  </si>
  <si>
    <t>2622044.000 1132145.000</t>
  </si>
  <si>
    <t>https://map.geo.admin.ch/?zoom=13&amp;E=2622044&amp;N=1132145&amp;layers=ch.kantone.cadastralwebmap-farbe,ch.swisstopo.amtliches-strassenverzeichnis,ch.bfs.gebaeude_wohnungs_register,KML||https://tinyurl.com/yy7ya4g9/VS/6118_bdg_erw.kml</t>
  </si>
  <si>
    <t>2621955.000 1132109.000</t>
  </si>
  <si>
    <t>https://map.geo.admin.ch/?zoom=13&amp;E=2621955&amp;N=1132109&amp;layers=ch.kantone.cadastralwebmap-farbe,ch.swisstopo.amtliches-strassenverzeichnis,ch.bfs.gebaeude_wohnungs_register,KML||https://tinyurl.com/yy7ya4g9/VS/6118_bdg_erw.kml</t>
  </si>
  <si>
    <t>2622025.000 1132078.000</t>
  </si>
  <si>
    <t>https://map.geo.admin.ch/?zoom=13&amp;E=2622025&amp;N=1132078&amp;layers=ch.kantone.cadastralwebmap-farbe,ch.swisstopo.amtliches-strassenverzeichnis,ch.bfs.gebaeude_wohnungs_register,KML||https://tinyurl.com/yy7ya4g9/VS/6118_bdg_erw.kml</t>
  </si>
  <si>
    <t>2622040.000 1132090.000</t>
  </si>
  <si>
    <t>https://map.geo.admin.ch/?zoom=13&amp;E=2622040&amp;N=1132090&amp;layers=ch.kantone.cadastralwebmap-farbe,ch.swisstopo.amtliches-strassenverzeichnis,ch.bfs.gebaeude_wohnungs_register,KML||https://tinyurl.com/yy7ya4g9/VS/6118_bdg_erw.kml</t>
  </si>
  <si>
    <t>2622061.000 1132068.000</t>
  </si>
  <si>
    <t>https://map.geo.admin.ch/?zoom=13&amp;E=2622061&amp;N=1132068&amp;layers=ch.kantone.cadastralwebmap-farbe,ch.swisstopo.amtliches-strassenverzeichnis,ch.bfs.gebaeude_wohnungs_register,KML||https://tinyurl.com/yy7ya4g9/VS/6118_bdg_erw.kml</t>
  </si>
  <si>
    <t>2622073.000 1132077.000</t>
  </si>
  <si>
    <t>https://map.geo.admin.ch/?zoom=13&amp;E=2622073&amp;N=1132077&amp;layers=ch.kantone.cadastralwebmap-farbe,ch.swisstopo.amtliches-strassenverzeichnis,ch.bfs.gebaeude_wohnungs_register,KML||https://tinyurl.com/yy7ya4g9/VS/6118_bdg_erw.kml</t>
  </si>
  <si>
    <t>2622076.000 1132182.000</t>
  </si>
  <si>
    <t>https://map.geo.admin.ch/?zoom=13&amp;E=2622076&amp;N=1132182&amp;layers=ch.kantone.cadastralwebmap-farbe,ch.swisstopo.amtliches-strassenverzeichnis,ch.bfs.gebaeude_wohnungs_register,KML||https://tinyurl.com/yy7ya4g9/VS/6118_bdg_erw.kml</t>
  </si>
  <si>
    <t>2621858.000 1132220.000</t>
  </si>
  <si>
    <t>https://map.geo.admin.ch/?zoom=13&amp;E=2621858&amp;N=1132220&amp;layers=ch.kantone.cadastralwebmap-farbe,ch.swisstopo.amtliches-strassenverzeichnis,ch.bfs.gebaeude_wohnungs_register,KML||https://tinyurl.com/yy7ya4g9/VS/6118_bdg_erw.kml</t>
  </si>
  <si>
    <t>2622004.000 1132098.000</t>
  </si>
  <si>
    <t>https://map.geo.admin.ch/?zoom=13&amp;E=2622004&amp;N=1132098&amp;layers=ch.kantone.cadastralwebmap-farbe,ch.swisstopo.amtliches-strassenverzeichnis,ch.bfs.gebaeude_wohnungs_register,KML||https://tinyurl.com/yy7ya4g9/VS/6118_bdg_erw.kml</t>
  </si>
  <si>
    <t>2621489.000 1132907.000</t>
  </si>
  <si>
    <t>https://map.geo.admin.ch/?zoom=13&amp;E=2621489&amp;N=1132907&amp;layers=ch.kantone.cadastralwebmap-farbe,ch.swisstopo.amtliches-strassenverzeichnis,ch.bfs.gebaeude_wohnungs_register,KML||https://tinyurl.com/yy7ya4g9/VS/6118_bdg_erw.kml</t>
  </si>
  <si>
    <t>2621524.000 1132896.000</t>
  </si>
  <si>
    <t>https://map.geo.admin.ch/?zoom=13&amp;E=2621524&amp;N=1132896&amp;layers=ch.kantone.cadastralwebmap-farbe,ch.swisstopo.amtliches-strassenverzeichnis,ch.bfs.gebaeude_wohnungs_register,KML||https://tinyurl.com/yy7ya4g9/VS/6118_bdg_erw.kml</t>
  </si>
  <si>
    <t>2621557.000 1132938.000</t>
  </si>
  <si>
    <t>https://map.geo.admin.ch/?zoom=13&amp;E=2621557&amp;N=1132938&amp;layers=ch.kantone.cadastralwebmap-farbe,ch.swisstopo.amtliches-strassenverzeichnis,ch.bfs.gebaeude_wohnungs_register,KML||https://tinyurl.com/yy7ya4g9/VS/6118_bdg_erw.kml</t>
  </si>
  <si>
    <t>2621571.000 1132941.000</t>
  </si>
  <si>
    <t>https://map.geo.admin.ch/?zoom=13&amp;E=2621571&amp;N=1132941&amp;layers=ch.kantone.cadastralwebmap-farbe,ch.swisstopo.amtliches-strassenverzeichnis,ch.bfs.gebaeude_wohnungs_register,KML||https://tinyurl.com/yy7ya4g9/VS/6118_bdg_erw.kml</t>
  </si>
  <si>
    <t>2621576.000 1132947.000</t>
  </si>
  <si>
    <t>https://map.geo.admin.ch/?zoom=13&amp;E=2621576&amp;N=1132947&amp;layers=ch.kantone.cadastralwebmap-farbe,ch.swisstopo.amtliches-strassenverzeichnis,ch.bfs.gebaeude_wohnungs_register,KML||https://tinyurl.com/yy7ya4g9/VS/6118_bdg_erw.kml</t>
  </si>
  <si>
    <t>2621586.000 1132947.000</t>
  </si>
  <si>
    <t>https://map.geo.admin.ch/?zoom=13&amp;E=2621586&amp;N=1132947&amp;layers=ch.kantone.cadastralwebmap-farbe,ch.swisstopo.amtliches-strassenverzeichnis,ch.bfs.gebaeude_wohnungs_register,KML||https://tinyurl.com/yy7ya4g9/VS/6118_bdg_erw.kml</t>
  </si>
  <si>
    <t>2621582.000 1132952.000</t>
  </si>
  <si>
    <t>https://map.geo.admin.ch/?zoom=13&amp;E=2621582&amp;N=1132952&amp;layers=ch.kantone.cadastralwebmap-farbe,ch.swisstopo.amtliches-strassenverzeichnis,ch.bfs.gebaeude_wohnungs_register,KML||https://tinyurl.com/yy7ya4g9/VS/6118_bdg_erw.kml</t>
  </si>
  <si>
    <t>2621593.000 1132983.000</t>
  </si>
  <si>
    <t>https://map.geo.admin.ch/?zoom=13&amp;E=2621593&amp;N=1132983&amp;layers=ch.kantone.cadastralwebmap-farbe,ch.swisstopo.amtliches-strassenverzeichnis,ch.bfs.gebaeude_wohnungs_register,KML||https://tinyurl.com/yy7ya4g9/VS/6118_bdg_erw.kml</t>
  </si>
  <si>
    <t>2621592.000 1133014.000</t>
  </si>
  <si>
    <t>https://map.geo.admin.ch/?zoom=13&amp;E=2621592&amp;N=1133014&amp;layers=ch.kantone.cadastralwebmap-farbe,ch.swisstopo.amtliches-strassenverzeichnis,ch.bfs.gebaeude_wohnungs_register,KML||https://tinyurl.com/yy7ya4g9/VS/6118_bdg_erw.kml</t>
  </si>
  <si>
    <t>2621642.000 1133003.000</t>
  </si>
  <si>
    <t>https://map.geo.admin.ch/?zoom=13&amp;E=2621642&amp;N=1133003&amp;layers=ch.kantone.cadastralwebmap-farbe,ch.swisstopo.amtliches-strassenverzeichnis,ch.bfs.gebaeude_wohnungs_register,KML||https://tinyurl.com/yy7ya4g9/VS/6118_bdg_erw.kml</t>
  </si>
  <si>
    <t>2621646.000 1133077.000</t>
  </si>
  <si>
    <t>https://map.geo.admin.ch/?zoom=13&amp;E=2621646&amp;N=1133077&amp;layers=ch.kantone.cadastralwebmap-farbe,ch.swisstopo.amtliches-strassenverzeichnis,ch.bfs.gebaeude_wohnungs_register,KML||https://tinyurl.com/yy7ya4g9/VS/6118_bdg_erw.kml</t>
  </si>
  <si>
    <t>2621667.000 1133093.000</t>
  </si>
  <si>
    <t>https://map.geo.admin.ch/?zoom=13&amp;E=2621667&amp;N=1133093&amp;layers=ch.kantone.cadastralwebmap-farbe,ch.swisstopo.amtliches-strassenverzeichnis,ch.bfs.gebaeude_wohnungs_register,KML||https://tinyurl.com/yy7ya4g9/VS/6118_bdg_erw.kml</t>
  </si>
  <si>
    <t>2621688.000 1132969.000</t>
  </si>
  <si>
    <t>https://map.geo.admin.ch/?zoom=13&amp;E=2621688&amp;N=1132969&amp;layers=ch.kantone.cadastralwebmap-farbe,ch.swisstopo.amtliches-strassenverzeichnis,ch.bfs.gebaeude_wohnungs_register,KML||https://tinyurl.com/yy7ya4g9/VS/6118_bdg_erw.kml</t>
  </si>
  <si>
    <t>2621739.000 1133035.000</t>
  </si>
  <si>
    <t>https://map.geo.admin.ch/?zoom=13&amp;E=2621739&amp;N=1133035&amp;layers=ch.kantone.cadastralwebmap-farbe,ch.swisstopo.amtliches-strassenverzeichnis,ch.bfs.gebaeude_wohnungs_register,KML||https://tinyurl.com/yy7ya4g9/VS/6118_bdg_erw.kml</t>
  </si>
  <si>
    <t>2621734.000 1133068.000</t>
  </si>
  <si>
    <t>https://map.geo.admin.ch/?zoom=13&amp;E=2621734&amp;N=1133068&amp;layers=ch.kantone.cadastralwebmap-farbe,ch.swisstopo.amtliches-strassenverzeichnis,ch.bfs.gebaeude_wohnungs_register,KML||https://tinyurl.com/yy7ya4g9/VS/6118_bdg_erw.kml</t>
  </si>
  <si>
    <t>2621781.000 1133116.000</t>
  </si>
  <si>
    <t>https://map.geo.admin.ch/?zoom=13&amp;E=2621781&amp;N=1133116&amp;layers=ch.kantone.cadastralwebmap-farbe,ch.swisstopo.amtliches-strassenverzeichnis,ch.bfs.gebaeude_wohnungs_register,KML||https://tinyurl.com/yy7ya4g9/VS/6118_bdg_erw.kml</t>
  </si>
  <si>
    <t>2621647.000 1133037.000</t>
  </si>
  <si>
    <t>https://map.geo.admin.ch/?zoom=13&amp;E=2621647&amp;N=1133037&amp;layers=ch.kantone.cadastralwebmap-farbe,ch.swisstopo.amtliches-strassenverzeichnis,ch.bfs.gebaeude_wohnungs_register,KML||https://tinyurl.com/yy7ya4g9/VS/6118_bdg_erw.kml</t>
  </si>
  <si>
    <t>2621619.000 1132953.000</t>
  </si>
  <si>
    <t>https://map.geo.admin.ch/?zoom=13&amp;E=2621619&amp;N=1132953&amp;layers=ch.kantone.cadastralwebmap-farbe,ch.swisstopo.amtliches-strassenverzeichnis,ch.bfs.gebaeude_wohnungs_register,KML||https://tinyurl.com/yy7ya4g9/VS/6118_bdg_erw.kml</t>
  </si>
  <si>
    <t>2621598.000 1132969.000</t>
  </si>
  <si>
    <t>https://map.geo.admin.ch/?zoom=13&amp;E=2621598&amp;N=1132969&amp;layers=ch.kantone.cadastralwebmap-farbe,ch.swisstopo.amtliches-strassenverzeichnis,ch.bfs.gebaeude_wohnungs_register,KML||https://tinyurl.com/yy7ya4g9/VS/6118_bdg_erw.kml</t>
  </si>
  <si>
    <t>2621535.000 1132909.000</t>
  </si>
  <si>
    <t>https://map.geo.admin.ch/?zoom=13&amp;E=2621535&amp;N=1132909&amp;layers=ch.kantone.cadastralwebmap-farbe,ch.swisstopo.amtliches-strassenverzeichnis,ch.bfs.gebaeude_wohnungs_register,KML||https://tinyurl.com/yy7ya4g9/VS/6118_bdg_erw.kml</t>
  </si>
  <si>
    <t>2621525.000 1132928.000</t>
  </si>
  <si>
    <t>https://map.geo.admin.ch/?zoom=13&amp;E=2621525&amp;N=1132928&amp;layers=ch.kantone.cadastralwebmap-farbe,ch.swisstopo.amtliches-strassenverzeichnis,ch.bfs.gebaeude_wohnungs_register,KML||https://tinyurl.com/yy7ya4g9/VS/6118_bdg_erw.kml</t>
  </si>
  <si>
    <t>2621686.000 1133006.000</t>
  </si>
  <si>
    <t>https://map.geo.admin.ch/?zoom=13&amp;E=2621686&amp;N=1133006&amp;layers=ch.kantone.cadastralwebmap-farbe,ch.swisstopo.amtliches-strassenverzeichnis,ch.bfs.gebaeude_wohnungs_register,KML||https://tinyurl.com/yy7ya4g9/VS/6118_bdg_erw.kml</t>
  </si>
  <si>
    <t>2621689.000 1133063.000</t>
  </si>
  <si>
    <t>https://map.geo.admin.ch/?zoom=13&amp;E=2621689&amp;N=1133063&amp;layers=ch.kantone.cadastralwebmap-farbe,ch.swisstopo.amtliches-strassenverzeichnis,ch.bfs.gebaeude_wohnungs_register,KML||https://tinyurl.com/yy7ya4g9/VS/6118_bdg_erw.kml</t>
  </si>
  <si>
    <t>2623592.000 1134407.000</t>
  </si>
  <si>
    <t>https://map.geo.admin.ch/?zoom=13&amp;E=2623592&amp;N=1134407&amp;layers=ch.kantone.cadastralwebmap-farbe,ch.swisstopo.amtliches-strassenverzeichnis,ch.bfs.gebaeude_wohnungs_register,KML||https://tinyurl.com/yy7ya4g9/VS/6118_bdg_erw.kml</t>
  </si>
  <si>
    <t>2623561.000 1134345.000</t>
  </si>
  <si>
    <t>https://map.geo.admin.ch/?zoom=13&amp;E=2623561&amp;N=1134345&amp;layers=ch.kantone.cadastralwebmap-farbe,ch.swisstopo.amtliches-strassenverzeichnis,ch.bfs.gebaeude_wohnungs_register,KML||https://tinyurl.com/yy7ya4g9/VS/6118_bdg_erw.kml</t>
  </si>
  <si>
    <t>2623568.000 1134356.000</t>
  </si>
  <si>
    <t>https://map.geo.admin.ch/?zoom=13&amp;E=2623568&amp;N=1134356&amp;layers=ch.kantone.cadastralwebmap-farbe,ch.swisstopo.amtliches-strassenverzeichnis,ch.bfs.gebaeude_wohnungs_register,KML||https://tinyurl.com/yy7ya4g9/VS/6118_bdg_erw.kml</t>
  </si>
  <si>
    <t>2623579.000 1134358.000</t>
  </si>
  <si>
    <t>https://map.geo.admin.ch/?zoom=13&amp;E=2623579&amp;N=1134358&amp;layers=ch.kantone.cadastralwebmap-farbe,ch.swisstopo.amtliches-strassenverzeichnis,ch.bfs.gebaeude_wohnungs_register,KML||https://tinyurl.com/yy7ya4g9/VS/6118_bdg_erw.kml</t>
  </si>
  <si>
    <t>2623584.000 1134355.000</t>
  </si>
  <si>
    <t>https://map.geo.admin.ch/?zoom=13&amp;E=2623584&amp;N=1134355&amp;layers=ch.kantone.cadastralwebmap-farbe,ch.swisstopo.amtliches-strassenverzeichnis,ch.bfs.gebaeude_wohnungs_register,KML||https://tinyurl.com/yy7ya4g9/VS/6118_bdg_erw.kml</t>
  </si>
  <si>
    <t>2623607.000 1134341.000</t>
  </si>
  <si>
    <t>https://map.geo.admin.ch/?zoom=13&amp;E=2623607&amp;N=1134341&amp;layers=ch.kantone.cadastralwebmap-farbe,ch.swisstopo.amtliches-strassenverzeichnis,ch.bfs.gebaeude_wohnungs_register,KML||https://tinyurl.com/yy7ya4g9/VS/6118_bdg_erw.kml</t>
  </si>
  <si>
    <t>2623609.000 1134347.000</t>
  </si>
  <si>
    <t>https://map.geo.admin.ch/?zoom=13&amp;E=2623609&amp;N=1134347&amp;layers=ch.kantone.cadastralwebmap-farbe,ch.swisstopo.amtliches-strassenverzeichnis,ch.bfs.gebaeude_wohnungs_register,KML||https://tinyurl.com/yy7ya4g9/VS/6118_bdg_erw.kml</t>
  </si>
  <si>
    <t>2623616.000 1134360.000</t>
  </si>
  <si>
    <t>https://map.geo.admin.ch/?zoom=13&amp;E=2623616&amp;N=1134360&amp;layers=ch.kantone.cadastralwebmap-farbe,ch.swisstopo.amtliches-strassenverzeichnis,ch.bfs.gebaeude_wohnungs_register,KML||https://tinyurl.com/yy7ya4g9/VS/6118_bdg_erw.kml</t>
  </si>
  <si>
    <t>2623622.000 1134342.000</t>
  </si>
  <si>
    <t>https://map.geo.admin.ch/?zoom=13&amp;E=2623622&amp;N=1134342&amp;layers=ch.kantone.cadastralwebmap-farbe,ch.swisstopo.amtliches-strassenverzeichnis,ch.bfs.gebaeude_wohnungs_register,KML||https://tinyurl.com/yy7ya4g9/VS/6118_bdg_erw.kml</t>
  </si>
  <si>
    <t>2623619.000 1134336.000</t>
  </si>
  <si>
    <t>https://map.geo.admin.ch/?zoom=13&amp;E=2623619&amp;N=1134336&amp;layers=ch.kantone.cadastralwebmap-farbe,ch.swisstopo.amtliches-strassenverzeichnis,ch.bfs.gebaeude_wohnungs_register,KML||https://tinyurl.com/yy7ya4g9/VS/6118_bdg_erw.kml</t>
  </si>
  <si>
    <t>2623629.000 1134331.000</t>
  </si>
  <si>
    <t>https://map.geo.admin.ch/?zoom=13&amp;E=2623629&amp;N=1134331&amp;layers=ch.kantone.cadastralwebmap-farbe,ch.swisstopo.amtliches-strassenverzeichnis,ch.bfs.gebaeude_wohnungs_register,KML||https://tinyurl.com/yy7ya4g9/VS/6118_bdg_erw.kml</t>
  </si>
  <si>
    <t>2623621.000 1134327.000</t>
  </si>
  <si>
    <t>https://map.geo.admin.ch/?zoom=13&amp;E=2623621&amp;N=1134327&amp;layers=ch.kantone.cadastralwebmap-farbe,ch.swisstopo.amtliches-strassenverzeichnis,ch.bfs.gebaeude_wohnungs_register,KML||https://tinyurl.com/yy7ya4g9/VS/6118_bdg_erw.kml</t>
  </si>
  <si>
    <t>2622923.000 1134417.000</t>
  </si>
  <si>
    <t>https://map.geo.admin.ch/?zoom=13&amp;E=2622923&amp;N=1134417&amp;layers=ch.kantone.cadastralwebmap-farbe,ch.swisstopo.amtliches-strassenverzeichnis,ch.bfs.gebaeude_wohnungs_register,KML||https://tinyurl.com/yy7ya4g9/VS/6118_bdg_erw.kml</t>
  </si>
  <si>
    <t>2622951.000 1134404.000</t>
  </si>
  <si>
    <t>https://map.geo.admin.ch/?zoom=13&amp;E=2622951&amp;N=1134404&amp;layers=ch.kantone.cadastralwebmap-farbe,ch.swisstopo.amtliches-strassenverzeichnis,ch.bfs.gebaeude_wohnungs_register,KML||https://tinyurl.com/yy7ya4g9/VS/6118_bdg_erw.kml</t>
  </si>
  <si>
    <t>2622985.000 1134397.000</t>
  </si>
  <si>
    <t>https://map.geo.admin.ch/?zoom=13&amp;E=2622985&amp;N=1134397&amp;layers=ch.kantone.cadastralwebmap-farbe,ch.swisstopo.amtliches-strassenverzeichnis,ch.bfs.gebaeude_wohnungs_register,KML||https://tinyurl.com/yy7ya4g9/VS/6118_bdg_erw.kml</t>
  </si>
  <si>
    <t>2622986.000 1134419.000</t>
  </si>
  <si>
    <t>https://map.geo.admin.ch/?zoom=13&amp;E=2622986&amp;N=1134419&amp;layers=ch.kantone.cadastralwebmap-farbe,ch.swisstopo.amtliches-strassenverzeichnis,ch.bfs.gebaeude_wohnungs_register,KML||https://tinyurl.com/yy7ya4g9/VS/6118_bdg_erw.kml</t>
  </si>
  <si>
    <t>2622973.000 1134420.000</t>
  </si>
  <si>
    <t>https://map.geo.admin.ch/?zoom=13&amp;E=2622973&amp;N=1134420&amp;layers=ch.kantone.cadastralwebmap-farbe,ch.swisstopo.amtliches-strassenverzeichnis,ch.bfs.gebaeude_wohnungs_register,KML||https://tinyurl.com/yy7ya4g9/VS/6118_bdg_erw.kml</t>
  </si>
  <si>
    <t>2622974.000 1134444.000</t>
  </si>
  <si>
    <t>https://map.geo.admin.ch/?zoom=13&amp;E=2622974&amp;N=1134444&amp;layers=ch.kantone.cadastralwebmap-farbe,ch.swisstopo.amtliches-strassenverzeichnis,ch.bfs.gebaeude_wohnungs_register,KML||https://tinyurl.com/yy7ya4g9/VS/6118_bdg_erw.kml</t>
  </si>
  <si>
    <t>2622950.000 1134489.000</t>
  </si>
  <si>
    <t>https://map.geo.admin.ch/?zoom=13&amp;E=2622950&amp;N=1134489&amp;layers=ch.kantone.cadastralwebmap-farbe,ch.swisstopo.amtliches-strassenverzeichnis,ch.bfs.gebaeude_wohnungs_register,KML||https://tinyurl.com/yy7ya4g9/VS/6118_bdg_erw.kml</t>
  </si>
  <si>
    <t>2624368.000 1132888.000</t>
  </si>
  <si>
    <t>https://map.geo.admin.ch/?zoom=13&amp;E=2624368&amp;N=1132888&amp;layers=ch.kantone.cadastralwebmap-farbe,ch.swisstopo.amtliches-strassenverzeichnis,ch.bfs.gebaeude_wohnungs_register,KML||https://tinyurl.com/yy7ya4g9/VS/6118_bdg_erw.kml</t>
  </si>
  <si>
    <t>2623310.609 1129454.962</t>
  </si>
  <si>
    <t>https://map.geo.admin.ch/?zoom=13&amp;E=2623310.609&amp;N=1129454.962&amp;layers=ch.kantone.cadastralwebmap-farbe,ch.swisstopo.amtliches-strassenverzeichnis,ch.bfs.gebaeude_wohnungs_register,KML||https://tinyurl.com/yy7ya4g9/VS/6118_bdg_erw.kml</t>
  </si>
  <si>
    <t>2620704.606 1130044.950</t>
  </si>
  <si>
    <t>https://map.geo.admin.ch/?zoom=13&amp;E=2620704.606&amp;N=1130044.95&amp;layers=ch.kantone.cadastralwebmap-farbe,ch.swisstopo.amtliches-strassenverzeichnis,ch.bfs.gebaeude_wohnungs_register,KML||https://tinyurl.com/yy7ya4g9/VS/6118_bdg_erw.kml</t>
  </si>
  <si>
    <t>2622144.584 1130769.903</t>
  </si>
  <si>
    <t>https://map.geo.admin.ch/?zoom=13&amp;E=2622144.584&amp;N=1130769.903&amp;layers=ch.kantone.cadastralwebmap-farbe,ch.swisstopo.amtliches-strassenverzeichnis,ch.bfs.gebaeude_wohnungs_register,KML||https://tinyurl.com/yy7ya4g9/VS/6118_bdg_erw.kml</t>
  </si>
  <si>
    <t>2621979.597 1131489.870</t>
  </si>
  <si>
    <t>https://map.geo.admin.ch/?zoom=13&amp;E=2621979.597&amp;N=1131489.87&amp;layers=ch.kantone.cadastralwebmap-farbe,ch.swisstopo.amtliches-strassenverzeichnis,ch.bfs.gebaeude_wohnungs_register,KML||https://tinyurl.com/yy7ya4g9/VS/6118_bdg_erw.kml</t>
  </si>
  <si>
    <t>2622763.613 1129335.960</t>
  </si>
  <si>
    <t>https://map.geo.admin.ch/?zoom=13&amp;E=2622763.613&amp;N=1129335.96&amp;layers=ch.kantone.cadastralwebmap-farbe,ch.swisstopo.amtliches-strassenverzeichnis,ch.bfs.gebaeude_wohnungs_register,KML||https://tinyurl.com/yy7ya4g9/VS/6118_bdg_erw.kml</t>
  </si>
  <si>
    <t>2623539.615 1128707.958</t>
  </si>
  <si>
    <t>https://map.geo.admin.ch/?zoom=13&amp;E=2623539.615&amp;N=1128707.958&amp;layers=ch.kantone.cadastralwebmap-farbe,ch.swisstopo.amtliches-strassenverzeichnis,ch.bfs.gebaeude_wohnungs_register,KML||https://tinyurl.com/yy7ya4g9/VS/6118_bdg_erw.kml</t>
  </si>
  <si>
    <t>2620792.601 1129840.945</t>
  </si>
  <si>
    <t>https://map.geo.admin.ch/?zoom=13&amp;E=2620792.601&amp;N=1129840.945&amp;layers=ch.kantone.cadastralwebmap-farbe,ch.swisstopo.amtliches-strassenverzeichnis,ch.bfs.gebaeude_wohnungs_register,KML||https://tinyurl.com/yy7ya4g9/VS/6118_bdg_erw.kml</t>
  </si>
  <si>
    <t>2623544.000 1129022.000</t>
  </si>
  <si>
    <t>https://map.geo.admin.ch/?zoom=13&amp;E=2623544&amp;N=1129022&amp;layers=ch.kantone.cadastralwebmap-farbe,ch.swisstopo.amtliches-strassenverzeichnis,ch.bfs.gebaeude_wohnungs_register,KML||https://tinyurl.com/yy7ya4g9/VS/6118_bdg_erw.kml</t>
  </si>
  <si>
    <t>2622036.000 1132133.000</t>
  </si>
  <si>
    <t>https://map.geo.admin.ch/?zoom=13&amp;E=2622036&amp;N=1132133&amp;layers=ch.kantone.cadastralwebmap-farbe,ch.swisstopo.amtliches-strassenverzeichnis,ch.bfs.gebaeude_wohnungs_register,KML||https://tinyurl.com/yy7ya4g9/VS/6118_bdg_erw.kml</t>
  </si>
  <si>
    <t>2622985.614 1129186.960</t>
  </si>
  <si>
    <t>https://map.geo.admin.ch/?zoom=13&amp;E=2622985.614&amp;N=1129186.96&amp;layers=ch.kantone.cadastralwebmap-farbe,ch.swisstopo.amtliches-strassenverzeichnis,ch.bfs.gebaeude_wohnungs_register,KML||https://tinyurl.com/yy7ya4g9/VS/6118_bdg_erw.kml</t>
  </si>
  <si>
    <t>2620840.000 1129020.000</t>
  </si>
  <si>
    <t>https://map.geo.admin.ch/?zoom=13&amp;E=2620840&amp;N=1129020&amp;layers=ch.kantone.cadastralwebmap-farbe,ch.swisstopo.amtliches-strassenverzeichnis,ch.bfs.gebaeude_wohnungs_register,KML||https://tinyurl.com/yy7ya4g9/VS/6118_bdg_erw.kml</t>
  </si>
  <si>
    <t>2623026.000 1128973.000</t>
  </si>
  <si>
    <t>https://map.geo.admin.ch/?zoom=13&amp;E=2623026&amp;N=1128973&amp;layers=ch.kantone.cadastralwebmap-farbe,ch.swisstopo.amtliches-strassenverzeichnis,ch.bfs.gebaeude_wohnungs_register,KML||https://tinyurl.com/yy7ya4g9/VS/6118_bdg_erw.kml</t>
  </si>
  <si>
    <t>2623083.000 1129127.000</t>
  </si>
  <si>
    <t>https://map.geo.admin.ch/?zoom=13&amp;E=2623083&amp;N=1129127&amp;layers=ch.kantone.cadastralwebmap-farbe,ch.swisstopo.amtliches-strassenverzeichnis,ch.bfs.gebaeude_wohnungs_register,KML||https://tinyurl.com/yy7ya4g9/VS/6118_bdg_erw.kml</t>
  </si>
  <si>
    <t>2622938.000 1129159.000</t>
  </si>
  <si>
    <t>https://map.geo.admin.ch/?zoom=13&amp;E=2622938&amp;N=1129159&amp;layers=ch.kantone.cadastralwebmap-farbe,ch.swisstopo.amtliches-strassenverzeichnis,ch.bfs.gebaeude_wohnungs_register,KML||https://tinyurl.com/yy7ya4g9/VS/6118_bdg_erw.kml</t>
  </si>
  <si>
    <t>2623116.000 1129177.000</t>
  </si>
  <si>
    <t>https://map.geo.admin.ch/?zoom=13&amp;E=2623116&amp;N=1129177&amp;layers=ch.kantone.cadastralwebmap-farbe,ch.swisstopo.amtliches-strassenverzeichnis,ch.bfs.gebaeude_wohnungs_register,KML||https://tinyurl.com/yy7ya4g9/VS/6118_bdg_erw.kml</t>
  </si>
  <si>
    <t>2621331.410 1129124.520</t>
  </si>
  <si>
    <t>https://map.geo.admin.ch/?zoom=13&amp;E=2621331.41&amp;N=1129124.52&amp;layers=ch.kantone.cadastralwebmap-farbe,ch.swisstopo.amtliches-strassenverzeichnis,ch.bfs.gebaeude_wohnungs_register,KML||https://tinyurl.com/yy7ya4g9/VS/6118_bdg_erw.kml</t>
  </si>
  <si>
    <t>2620961.000 1128651.000</t>
  </si>
  <si>
    <t>https://map.geo.admin.ch/?zoom=13&amp;E=2620961&amp;N=1128651&amp;layers=ch.kantone.cadastralwebmap-farbe,ch.swisstopo.amtliches-strassenverzeichnis,ch.bfs.gebaeude_wohnungs_register,KML||https://tinyurl.com/yy7ya4g9/VS/6119_bdg_erw.kml</t>
  </si>
  <si>
    <t>2619710.000 1128561.000</t>
  </si>
  <si>
    <t>https://map.geo.admin.ch/?zoom=13&amp;E=2619710&amp;N=1128561&amp;layers=ch.kantone.cadastralwebmap-farbe,ch.swisstopo.amtliches-strassenverzeichnis,ch.bfs.gebaeude_wohnungs_register,KML||https://tinyurl.com/yy7ya4g9/VS/6119_bdg_erw.kml</t>
  </si>
  <si>
    <t>2620605.000 1127754.000</t>
  </si>
  <si>
    <t>https://map.geo.admin.ch/?zoom=13&amp;E=2620605&amp;N=1127754&amp;layers=ch.kantone.cadastralwebmap-farbe,ch.swisstopo.amtliches-strassenverzeichnis,ch.bfs.gebaeude_wohnungs_register,KML||https://tinyurl.com/yy7ya4g9/VS/6119_bdg_erw.kml</t>
  </si>
  <si>
    <t>2619749.355 1128574.255</t>
  </si>
  <si>
    <t>https://map.geo.admin.ch/?zoom=13&amp;E=2619749.355&amp;N=1128574.255&amp;layers=ch.kantone.cadastralwebmap-farbe,ch.swisstopo.amtliches-strassenverzeichnis,ch.bfs.gebaeude_wohnungs_register,KML||https://tinyurl.com/yy7ya4g9/VS/6119_bdg_erw.kml</t>
  </si>
  <si>
    <t>2579199.128 1116994.257</t>
  </si>
  <si>
    <t>https://map.geo.admin.ch/?zoom=13&amp;E=2579199.128&amp;N=1116994.257&amp;layers=ch.kantone.cadastralwebmap-farbe,ch.swisstopo.amtliches-strassenverzeichnis,ch.bfs.gebaeude_wohnungs_register,KML||https://tinyurl.com/yy7ya4g9/VS/6135_bdg_erw.kml</t>
  </si>
  <si>
    <t>2578996.327 1116914.478</t>
  </si>
  <si>
    <t>https://map.geo.admin.ch/?zoom=13&amp;E=2578996.327&amp;N=1116914.478&amp;layers=ch.kantone.cadastralwebmap-farbe,ch.swisstopo.amtliches-strassenverzeichnis,ch.bfs.gebaeude_wohnungs_register,KML||https://tinyurl.com/yy7ya4g9/VS/6135_bdg_erw.kml</t>
  </si>
  <si>
    <t>2578985.000 1116878.000</t>
  </si>
  <si>
    <t>https://map.geo.admin.ch/?zoom=13&amp;E=2578985&amp;N=1116878&amp;layers=ch.kantone.cadastralwebmap-farbe,ch.swisstopo.amtliches-strassenverzeichnis,ch.bfs.gebaeude_wohnungs_register,KML||https://tinyurl.com/yy7ya4g9/VS/6135_bdg_erw.kml</t>
  </si>
  <si>
    <t>2579120.202 1116874.315</t>
  </si>
  <si>
    <t>https://map.geo.admin.ch/?zoom=13&amp;E=2579120.202&amp;N=1116874.315&amp;layers=ch.kantone.cadastralwebmap-farbe,ch.swisstopo.amtliches-strassenverzeichnis,ch.bfs.gebaeude_wohnungs_register,KML||https://tinyurl.com/yy7ya4g9/VS/6135_bdg_erw.kml</t>
  </si>
  <si>
    <t>2579073.931 1116718.409</t>
  </si>
  <si>
    <t>https://map.geo.admin.ch/?zoom=13&amp;E=2579073.931&amp;N=1116718.409&amp;layers=ch.kantone.cadastralwebmap-farbe,ch.swisstopo.amtliches-strassenverzeichnis,ch.bfs.gebaeude_wohnungs_register,KML||https://tinyurl.com/yy7ya4g9/VS/6135_bdg_erw.kml</t>
  </si>
  <si>
    <t>2578848.258 1115838.341</t>
  </si>
  <si>
    <t>https://map.geo.admin.ch/?zoom=13&amp;E=2578848.258&amp;N=1115838.341&amp;layers=ch.kantone.cadastralwebmap-farbe,ch.swisstopo.amtliches-strassenverzeichnis,ch.bfs.gebaeude_wohnungs_register,KML||https://tinyurl.com/yy7ya4g9/VS/6135_bdg_erw.kml</t>
  </si>
  <si>
    <t>2578854.000 1115780.000</t>
  </si>
  <si>
    <t>https://map.geo.admin.ch/?zoom=13&amp;E=2578854&amp;N=1115780&amp;layers=ch.kantone.cadastralwebmap-farbe,ch.swisstopo.amtliches-strassenverzeichnis,ch.bfs.gebaeude_wohnungs_register,KML||https://tinyurl.com/yy7ya4g9/VS/6135_bdg_erw.kml</t>
  </si>
  <si>
    <t>2578888.599 1115773.963</t>
  </si>
  <si>
    <t>https://map.geo.admin.ch/?zoom=13&amp;E=2578888.599&amp;N=1115773.963&amp;layers=ch.kantone.cadastralwebmap-farbe,ch.swisstopo.amtliches-strassenverzeichnis,ch.bfs.gebaeude_wohnungs_register,KML||https://tinyurl.com/yy7ya4g9/VS/6135_bdg_erw.kml</t>
  </si>
  <si>
    <t>2579106.358 1116522.212</t>
  </si>
  <si>
    <t>https://map.geo.admin.ch/?zoom=13&amp;E=2579106.358&amp;N=1116522.212&amp;layers=ch.kantone.cadastralwebmap-farbe,ch.swisstopo.amtliches-strassenverzeichnis,ch.bfs.gebaeude_wohnungs_register,KML||https://tinyurl.com/yy7ya4g9/VS/6135_bdg_erw.kml</t>
  </si>
  <si>
    <t>2578849.951 1115790.298</t>
  </si>
  <si>
    <t>https://map.geo.admin.ch/?zoom=13&amp;E=2578849.951&amp;N=1115790.298&amp;layers=ch.kantone.cadastralwebmap-farbe,ch.swisstopo.amtliches-strassenverzeichnis,ch.bfs.gebaeude_wohnungs_register,KML||https://tinyurl.com/yy7ya4g9/VS/6135_bdg_erw.kml</t>
  </si>
  <si>
    <t>2580130.000 1115338.000</t>
  </si>
  <si>
    <t>https://map.geo.admin.ch/?zoom=13&amp;E=2580130&amp;N=1115338&amp;layers=ch.kantone.cadastralwebmap-farbe,ch.swisstopo.amtliches-strassenverzeichnis,ch.bfs.gebaeude_wohnungs_register,KML||https://tinyurl.com/yy7ya4g9/VS/6135_bdg_erw.kml</t>
  </si>
  <si>
    <t>2580175.835 1115211.775</t>
  </si>
  <si>
    <t>https://map.geo.admin.ch/?zoom=13&amp;E=2580175.835&amp;N=1115211.775&amp;layers=ch.kantone.cadastralwebmap-farbe,ch.swisstopo.amtliches-strassenverzeichnis,ch.bfs.gebaeude_wohnungs_register,KML||https://tinyurl.com/yy7ya4g9/VS/6135_bdg_erw.kml</t>
  </si>
  <si>
    <t>2580577.000 1115331.000</t>
  </si>
  <si>
    <t>https://map.geo.admin.ch/?zoom=13&amp;E=2580577&amp;N=1115331&amp;layers=ch.kantone.cadastralwebmap-farbe,ch.swisstopo.amtliches-strassenverzeichnis,ch.bfs.gebaeude_wohnungs_register,KML||https://tinyurl.com/yy7ya4g9/VS/6135_bdg_erw.kml</t>
  </si>
  <si>
    <t>2582126.420 1115242.938</t>
  </si>
  <si>
    <t>https://map.geo.admin.ch/?zoom=13&amp;E=2582126.42&amp;N=1115242.938&amp;layers=ch.kantone.cadastralwebmap-farbe,ch.swisstopo.amtliches-strassenverzeichnis,ch.bfs.gebaeude_wohnungs_register,KML||https://tinyurl.com/yy7ya4g9/VS/6135_bdg_erw.kml</t>
  </si>
  <si>
    <t>2581970.102 1114720.443</t>
  </si>
  <si>
    <t>https://map.geo.admin.ch/?zoom=13&amp;E=2581970.102&amp;N=1114720.443&amp;layers=ch.kantone.cadastralwebmap-farbe,ch.swisstopo.amtliches-strassenverzeichnis,ch.bfs.gebaeude_wohnungs_register,KML||https://tinyurl.com/yy7ya4g9/VS/6135_bdg_erw.kml</t>
  </si>
  <si>
    <t>2580135.000 1115341.000</t>
  </si>
  <si>
    <t>https://map.geo.admin.ch/?zoom=13&amp;E=2580135&amp;N=1115341&amp;layers=ch.kantone.cadastralwebmap-farbe,ch.swisstopo.amtliches-strassenverzeichnis,ch.bfs.gebaeude_wohnungs_register,KML||https://tinyurl.com/yy7ya4g9/VS/6135_bdg_erw.kml</t>
  </si>
  <si>
    <t>2579174.383 1116872.581</t>
  </si>
  <si>
    <t>https://map.geo.admin.ch/?zoom=13&amp;E=2579174.383&amp;N=1116872.581&amp;layers=ch.kantone.cadastralwebmap-farbe,ch.swisstopo.amtliches-strassenverzeichnis,ch.bfs.gebaeude_wohnungs_register,KML||https://tinyurl.com/yy7ya4g9/VS/6135_bdg_erw.kml</t>
  </si>
  <si>
    <t>2578999.000 1116915.000</t>
  </si>
  <si>
    <t>https://map.geo.admin.ch/?zoom=13&amp;E=2578999&amp;N=1116915&amp;layers=ch.kantone.cadastralwebmap-farbe,ch.swisstopo.amtliches-strassenverzeichnis,ch.bfs.gebaeude_wohnungs_register,KML||https://tinyurl.com/yy7ya4g9/VS/6135_bdg_erw.kml</t>
  </si>
  <si>
    <t>2581065.682 1115470.778</t>
  </si>
  <si>
    <t>https://map.geo.admin.ch/?zoom=13&amp;E=2581065.682&amp;N=1115470.778&amp;layers=ch.kantone.cadastralwebmap-farbe,ch.swisstopo.amtliches-strassenverzeichnis,ch.bfs.gebaeude_wohnungs_register,KML||https://tinyurl.com/yy7ya4g9/VS/6135_bdg_erw.kml</t>
  </si>
  <si>
    <t>2581963.000 1115061.000</t>
  </si>
  <si>
    <t>https://map.geo.admin.ch/?zoom=13&amp;E=2581963&amp;N=1115061&amp;layers=ch.kantone.cadastralwebmap-farbe,ch.swisstopo.amtliches-strassenverzeichnis,ch.bfs.gebaeude_wohnungs_register,KML||https://tinyurl.com/yy7ya4g9/VS/6135_bdg_erw.kml</t>
  </si>
  <si>
    <t>2581921.290 1114985.780</t>
  </si>
  <si>
    <t>https://map.geo.admin.ch/?zoom=13&amp;E=2581921.29&amp;N=1114985.78&amp;layers=ch.kantone.cadastralwebmap-farbe,ch.swisstopo.amtliches-strassenverzeichnis,ch.bfs.gebaeude_wohnungs_register,KML||https://tinyurl.com/yy7ya4g9/VS/6135_bdg_erw.kml</t>
  </si>
  <si>
    <t>2582371.081 1114792.070</t>
  </si>
  <si>
    <t>https://map.geo.admin.ch/?zoom=13&amp;E=2582371.081&amp;N=1114792.07&amp;layers=ch.kantone.cadastralwebmap-farbe,ch.swisstopo.amtliches-strassenverzeichnis,ch.bfs.gebaeude_wohnungs_register,KML||https://tinyurl.com/yy7ya4g9/VS/6135_bdg_erw.kml</t>
  </si>
  <si>
    <t>2581976.241 1114683.990</t>
  </si>
  <si>
    <t>https://map.geo.admin.ch/?zoom=13&amp;E=2581976.241&amp;N=1114683.99&amp;layers=ch.kantone.cadastralwebmap-farbe,ch.swisstopo.amtliches-strassenverzeichnis,ch.bfs.gebaeude_wohnungs_register,KML||https://tinyurl.com/yy7ya4g9/VS/6135_bdg_erw.kml</t>
  </si>
  <si>
    <t>2582148.000 1114822.000</t>
  </si>
  <si>
    <t>https://map.geo.admin.ch/?zoom=13&amp;E=2582148&amp;N=1114822&amp;layers=ch.kantone.cadastralwebmap-farbe,ch.swisstopo.amtliches-strassenverzeichnis,ch.bfs.gebaeude_wohnungs_register,KML||https://tinyurl.com/yy7ya4g9/VS/6135_bdg_erw.kml</t>
  </si>
  <si>
    <t>2579720.503 1116538.027</t>
  </si>
  <si>
    <t>https://map.geo.admin.ch/?zoom=13&amp;E=2579720.503&amp;N=1116538.027&amp;layers=ch.kantone.cadastralwebmap-farbe,ch.swisstopo.amtliches-strassenverzeichnis,ch.bfs.gebaeude_wohnungs_register,KML||https://tinyurl.com/yy7ya4g9/VS/6135_bdg_erw.kml</t>
  </si>
  <si>
    <t>2580239.000 1115308.000</t>
  </si>
  <si>
    <t>https://map.geo.admin.ch/?zoom=13&amp;E=2580239&amp;N=1115308&amp;layers=ch.kantone.cadastralwebmap-farbe,ch.swisstopo.amtliches-strassenverzeichnis,ch.bfs.gebaeude_wohnungs_register,KML||https://tinyurl.com/yy7ya4g9/VS/6135_bdg_erw.kml</t>
  </si>
  <si>
    <t>2581707.000 1114414.000</t>
  </si>
  <si>
    <t>https://map.geo.admin.ch/?zoom=13&amp;E=2581707&amp;N=1114414&amp;layers=ch.kantone.cadastralwebmap-farbe,ch.swisstopo.amtliches-strassenverzeichnis,ch.bfs.gebaeude_wohnungs_register,KML||https://tinyurl.com/yy7ya4g9/VS/6135_bdg_erw.kml</t>
  </si>
  <si>
    <t>2579909.530 1115795.834</t>
  </si>
  <si>
    <t>https://map.geo.admin.ch/?zoom=13&amp;E=2579909.53&amp;N=1115795.834&amp;layers=ch.kantone.cadastralwebmap-farbe,ch.swisstopo.amtliches-strassenverzeichnis,ch.bfs.gebaeude_wohnungs_register,KML||https://tinyurl.com/yy7ya4g9/VS/6135_bdg_erw.kml</t>
  </si>
  <si>
    <t>2581865.000 1114405.000</t>
  </si>
  <si>
    <t>https://map.geo.admin.ch/?zoom=13&amp;E=2581865&amp;N=1114405&amp;layers=ch.kantone.cadastralwebmap-farbe,ch.swisstopo.amtliches-strassenverzeichnis,ch.bfs.gebaeude_wohnungs_register,KML||https://tinyurl.com/yy7ya4g9/VS/6135_bdg_erw.kml</t>
  </si>
  <si>
    <t>2579002.000 1116821.000</t>
  </si>
  <si>
    <t>https://map.geo.admin.ch/?zoom=13&amp;E=2579002&amp;N=1116821&amp;layers=ch.kantone.cadastralwebmap-farbe,ch.swisstopo.amtliches-strassenverzeichnis,ch.bfs.gebaeude_wohnungs_register,KML||https://tinyurl.com/yy7ya4g9/VS/6135_bdg_erw.kml</t>
  </si>
  <si>
    <t>2582430.000 1114812.000</t>
  </si>
  <si>
    <t>https://map.geo.admin.ch/?zoom=13&amp;E=2582430&amp;N=1114812&amp;layers=ch.kantone.cadastralwebmap-farbe,ch.swisstopo.amtliches-strassenverzeichnis,ch.bfs.gebaeude_wohnungs_register,KML||https://tinyurl.com/yy7ya4g9/VS/6135_bdg_erw.kml</t>
  </si>
  <si>
    <t>2580065.000 1115580.000</t>
  </si>
  <si>
    <t>https://map.geo.admin.ch/?zoom=13&amp;E=2580065&amp;N=1115580&amp;layers=ch.kantone.cadastralwebmap-farbe,ch.swisstopo.amtliches-strassenverzeichnis,ch.bfs.gebaeude_wohnungs_register,KML||https://tinyurl.com/yy7ya4g9/VS/6135_bdg_erw.kml</t>
  </si>
  <si>
    <t>2581850.000 1114690.000</t>
  </si>
  <si>
    <t>https://map.geo.admin.ch/?zoom=13&amp;E=2581850&amp;N=1114690&amp;layers=ch.kantone.cadastralwebmap-farbe,ch.swisstopo.amtliches-strassenverzeichnis,ch.bfs.gebaeude_wohnungs_register,KML||https://tinyurl.com/yy7ya4g9/VS/6135_bdg_erw.kml</t>
  </si>
  <si>
    <t>2580175.000 1115420.000</t>
  </si>
  <si>
    <t>https://map.geo.admin.ch/?zoom=13&amp;E=2580175&amp;N=1115420&amp;layers=ch.kantone.cadastralwebmap-farbe,ch.swisstopo.amtliches-strassenverzeichnis,ch.bfs.gebaeude_wohnungs_register,KML||https://tinyurl.com/yy7ya4g9/VS/6135_bdg_erw.kml</t>
  </si>
  <si>
    <t>2577841.000 1117581.000</t>
  </si>
  <si>
    <t>https://map.geo.admin.ch/?zoom=13&amp;E=2577841&amp;N=1117581&amp;layers=ch.kantone.cadastralwebmap-farbe,ch.swisstopo.amtliches-strassenverzeichnis,ch.bfs.gebaeude_wohnungs_register,KML||https://tinyurl.com/yy7ya4g9/VS/6135_bdg_erw.kml</t>
  </si>
  <si>
    <t>2582605.000 1115350.000</t>
  </si>
  <si>
    <t>https://map.geo.admin.ch/?zoom=13&amp;E=2582605&amp;N=1115350&amp;layers=ch.kantone.cadastralwebmap-farbe,ch.swisstopo.amtliches-strassenverzeichnis,ch.bfs.gebaeude_wohnungs_register,KML||https://tinyurl.com/yy7ya4g9/VS/6135_bdg_erw.kml</t>
  </si>
  <si>
    <t>2582483.000 1114712.000</t>
  </si>
  <si>
    <t>https://map.geo.admin.ch/?zoom=13&amp;E=2582483&amp;N=1114712&amp;layers=ch.kantone.cadastralwebmap-farbe,ch.swisstopo.amtliches-strassenverzeichnis,ch.bfs.gebaeude_wohnungs_register,KML||https://tinyurl.com/yy7ya4g9/VS/6135_bdg_erw.kml</t>
  </si>
  <si>
    <t>2582717.000 1115185.000</t>
  </si>
  <si>
    <t>https://map.geo.admin.ch/?zoom=13&amp;E=2582717&amp;N=1115185&amp;layers=ch.kantone.cadastralwebmap-farbe,ch.swisstopo.amtliches-strassenverzeichnis,ch.bfs.gebaeude_wohnungs_register,KML||https://tinyurl.com/yy7ya4g9/VS/6135_bdg_erw.kml</t>
  </si>
  <si>
    <t>2581806.250 1114371.750</t>
  </si>
  <si>
    <t>https://map.geo.admin.ch/?zoom=13&amp;E=2581806.25&amp;N=1114371.75&amp;layers=ch.kantone.cadastralwebmap-farbe,ch.swisstopo.amtliches-strassenverzeichnis,ch.bfs.gebaeude_wohnungs_register,KML||https://tinyurl.com/yy7ya4g9/VS/6135_bdg_erw.kml</t>
  </si>
  <si>
    <t>2579916.375 1115731.625</t>
  </si>
  <si>
    <t>https://map.geo.admin.ch/?zoom=13&amp;E=2579916.375&amp;N=1115731.625&amp;layers=ch.kantone.cadastralwebmap-farbe,ch.swisstopo.amtliches-strassenverzeichnis,ch.bfs.gebaeude_wohnungs_register,KML||https://tinyurl.com/yy7ya4g9/VS/6135_bdg_erw.kml</t>
  </si>
  <si>
    <t>2579935.000 1115735.000</t>
  </si>
  <si>
    <t>https://map.geo.admin.ch/?zoom=13&amp;E=2579935&amp;N=1115735&amp;layers=ch.kantone.cadastralwebmap-farbe,ch.swisstopo.amtliches-strassenverzeichnis,ch.bfs.gebaeude_wohnungs_register,KML||https://tinyurl.com/yy7ya4g9/VS/6135_bdg_erw.kml</t>
  </si>
  <si>
    <t>2579956.250 1115701.750</t>
  </si>
  <si>
    <t>https://map.geo.admin.ch/?zoom=13&amp;E=2579956.25&amp;N=1115701.75&amp;layers=ch.kantone.cadastralwebmap-farbe,ch.swisstopo.amtliches-strassenverzeichnis,ch.bfs.gebaeude_wohnungs_register,KML||https://tinyurl.com/yy7ya4g9/VS/6135_bdg_erw.kml</t>
  </si>
  <si>
    <t>2582305.500 1115386.000</t>
  </si>
  <si>
    <t>https://map.geo.admin.ch/?zoom=13&amp;E=2582305.5&amp;N=1115386&amp;layers=ch.kantone.cadastralwebmap-farbe,ch.swisstopo.amtliches-strassenverzeichnis,ch.bfs.gebaeude_wohnungs_register,KML||https://tinyurl.com/yy7ya4g9/VS/6135_bdg_erw.kml</t>
  </si>
  <si>
    <t>2582361.500 1115029.500</t>
  </si>
  <si>
    <t>https://map.geo.admin.ch/?zoom=13&amp;E=2582361.5&amp;N=1115029.5&amp;layers=ch.kantone.cadastralwebmap-farbe,ch.swisstopo.amtliches-strassenverzeichnis,ch.bfs.gebaeude_wohnungs_register,KML||https://tinyurl.com/yy7ya4g9/VS/6135_bdg_erw.kml</t>
  </si>
  <si>
    <t>2581735.750 1114700.750</t>
  </si>
  <si>
    <t>https://map.geo.admin.ch/?zoom=13&amp;E=2581735.75&amp;N=1114700.75&amp;layers=ch.kantone.cadastralwebmap-farbe,ch.swisstopo.amtliches-strassenverzeichnis,ch.bfs.gebaeude_wohnungs_register,KML||https://tinyurl.com/yy7ya4g9/VS/6135_bdg_erw.kml</t>
  </si>
  <si>
    <t>2582538.000 1115237.250</t>
  </si>
  <si>
    <t>https://map.geo.admin.ch/?zoom=13&amp;E=2582538&amp;N=1115237.25&amp;layers=ch.kantone.cadastralwebmap-farbe,ch.swisstopo.amtliches-strassenverzeichnis,ch.bfs.gebaeude_wohnungs_register,KML||https://tinyurl.com/yy7ya4g9/VS/6135_bdg_erw.kml</t>
  </si>
  <si>
    <t>2579772.750 1115705.250</t>
  </si>
  <si>
    <t>https://map.geo.admin.ch/?zoom=13&amp;E=2579772.75&amp;N=1115705.25&amp;layers=ch.kantone.cadastralwebmap-farbe,ch.swisstopo.amtliches-strassenverzeichnis,ch.bfs.gebaeude_wohnungs_register,KML||https://tinyurl.com/yy7ya4g9/VS/6135_bdg_erw.kml</t>
  </si>
  <si>
    <t>2582378.000 1114592.750</t>
  </si>
  <si>
    <t>https://map.geo.admin.ch/?zoom=13&amp;E=2582378&amp;N=1114592.75&amp;layers=ch.kantone.cadastralwebmap-farbe,ch.swisstopo.amtliches-strassenverzeichnis,ch.bfs.gebaeude_wohnungs_register,KML||https://tinyurl.com/yy7ya4g9/VS/6135_bdg_erw.kml</t>
  </si>
  <si>
    <t>2583320.000 1114493.000</t>
  </si>
  <si>
    <t>https://map.geo.admin.ch/?zoom=13&amp;E=2583320&amp;N=1114493&amp;layers=ch.kantone.cadastralwebmap-farbe,ch.swisstopo.amtliches-strassenverzeichnis,ch.bfs.gebaeude_wohnungs_register,KML||https://tinyurl.com/yy7ya4g9/VS/6135_bdg_erw.kml</t>
  </si>
  <si>
    <t>2582469.750 1115064.000</t>
  </si>
  <si>
    <t>https://map.geo.admin.ch/?zoom=13&amp;E=2582469.75&amp;N=1115064&amp;layers=ch.kantone.cadastralwebmap-farbe,ch.swisstopo.amtliches-strassenverzeichnis,ch.bfs.gebaeude_wohnungs_register,KML||https://tinyurl.com/yy7ya4g9/VS/6135_bdg_erw.kml</t>
  </si>
  <si>
    <t>2582411.000 1114859.750</t>
  </si>
  <si>
    <t>https://map.geo.admin.ch/?zoom=13&amp;E=2582411&amp;N=1114859.75&amp;layers=ch.kantone.cadastralwebmap-farbe,ch.swisstopo.amtliches-strassenverzeichnis,ch.bfs.gebaeude_wohnungs_register,KML||https://tinyurl.com/yy7ya4g9/VS/6135_bdg_erw.kml</t>
  </si>
  <si>
    <t>2571048.000 1104429.000</t>
  </si>
  <si>
    <t>https://map.geo.admin.ch/?zoom=13&amp;E=2571048&amp;N=1104429&amp;layers=ch.kantone.cadastralwebmap-farbe,ch.swisstopo.amtliches-strassenverzeichnis,ch.bfs.gebaeude_wohnungs_register,KML||https://tinyurl.com/yy7ya4g9/VS/6136_bdg_erw.kml</t>
  </si>
  <si>
    <t>2571039.002 1104428.134</t>
  </si>
  <si>
    <t>https://map.geo.admin.ch/?zoom=13&amp;E=2571039.002&amp;N=1104428.134&amp;layers=ch.kantone.cadastralwebmap-farbe,ch.swisstopo.amtliches-strassenverzeichnis,ch.bfs.gebaeude_wohnungs_register,KML||https://tinyurl.com/yy7ya4g9/VS/6136_bdg_erw.kml</t>
  </si>
  <si>
    <t>2570861.956 1104232.224</t>
  </si>
  <si>
    <t>https://map.geo.admin.ch/?zoom=13&amp;E=2570861.956&amp;N=1104232.224&amp;layers=ch.kantone.cadastralwebmap-farbe,ch.swisstopo.amtliches-strassenverzeichnis,ch.bfs.gebaeude_wohnungs_register,KML||https://tinyurl.com/yy7ya4g9/VS/6136_bdg_erw.kml</t>
  </si>
  <si>
    <t>2570939.193 1104271.935</t>
  </si>
  <si>
    <t>https://map.geo.admin.ch/?zoom=13&amp;E=2570939.193&amp;N=1104271.935&amp;layers=ch.kantone.cadastralwebmap-farbe,ch.swisstopo.amtliches-strassenverzeichnis,ch.bfs.gebaeude_wohnungs_register,KML||https://tinyurl.com/yy7ya4g9/VS/6136_bdg_erw.kml</t>
  </si>
  <si>
    <t>2570724.000 1104587.000</t>
  </si>
  <si>
    <t>https://map.geo.admin.ch/?zoom=13&amp;E=2570724&amp;N=1104587&amp;layers=ch.kantone.cadastralwebmap-farbe,ch.swisstopo.amtliches-strassenverzeichnis,ch.bfs.gebaeude_wohnungs_register,KML||https://tinyurl.com/yy7ya4g9/VS/6136_bdg_erw.kml</t>
  </si>
  <si>
    <t>2570731.419 1104581.971</t>
  </si>
  <si>
    <t>https://map.geo.admin.ch/?zoom=13&amp;E=2570731.419&amp;N=1104581.971&amp;layers=ch.kantone.cadastralwebmap-farbe,ch.swisstopo.amtliches-strassenverzeichnis,ch.bfs.gebaeude_wohnungs_register,KML||https://tinyurl.com/yy7ya4g9/VS/6136_bdg_erw.kml</t>
  </si>
  <si>
    <t>2570771.607 1104581.865</t>
  </si>
  <si>
    <t>https://map.geo.admin.ch/?zoom=13&amp;E=2570771.607&amp;N=1104581.865&amp;layers=ch.kantone.cadastralwebmap-farbe,ch.swisstopo.amtliches-strassenverzeichnis,ch.bfs.gebaeude_wohnungs_register,KML||https://tinyurl.com/yy7ya4g9/VS/6136_bdg_erw.kml</t>
  </si>
  <si>
    <t>2570776.227 1104544.882</t>
  </si>
  <si>
    <t>https://map.geo.admin.ch/?zoom=13&amp;E=2570776.227&amp;N=1104544.882&amp;layers=ch.kantone.cadastralwebmap-farbe,ch.swisstopo.amtliches-strassenverzeichnis,ch.bfs.gebaeude_wohnungs_register,KML||https://tinyurl.com/yy7ya4g9/VS/6136_bdg_erw.kml</t>
  </si>
  <si>
    <t>2570754.019 1104562.040</t>
  </si>
  <si>
    <t>https://map.geo.admin.ch/?zoom=13&amp;E=2570754.019&amp;N=1104562.04&amp;layers=ch.kantone.cadastralwebmap-farbe,ch.swisstopo.amtliches-strassenverzeichnis,ch.bfs.gebaeude_wohnungs_register,KML||https://tinyurl.com/yy7ya4g9/VS/6136_bdg_erw.kml</t>
  </si>
  <si>
    <t>2571360.673 1105055.237</t>
  </si>
  <si>
    <t>https://map.geo.admin.ch/?zoom=13&amp;E=2571360.673&amp;N=1105055.237&amp;layers=ch.kantone.cadastralwebmap-farbe,ch.swisstopo.amtliches-strassenverzeichnis,ch.bfs.gebaeude_wohnungs_register,KML||https://tinyurl.com/yy7ya4g9/VS/6136_bdg_erw.kml</t>
  </si>
  <si>
    <t>2570687.975 1104674.870</t>
  </si>
  <si>
    <t>https://map.geo.admin.ch/?zoom=13&amp;E=2570687.975&amp;N=1104674.87&amp;layers=ch.kantone.cadastralwebmap-farbe,ch.swisstopo.amtliches-strassenverzeichnis,ch.bfs.gebaeude_wohnungs_register,KML||https://tinyurl.com/yy7ya4g9/VS/6136_bdg_erw.kml</t>
  </si>
  <si>
    <t>2570902.369 1104644.036</t>
  </si>
  <si>
    <t>https://map.geo.admin.ch/?zoom=13&amp;E=2570902.369&amp;N=1104644.036&amp;layers=ch.kantone.cadastralwebmap-farbe,ch.swisstopo.amtliches-strassenverzeichnis,ch.bfs.gebaeude_wohnungs_register,KML||https://tinyurl.com/yy7ya4g9/VS/6136_bdg_erw.kml</t>
  </si>
  <si>
    <t>2571115.000 1104467.000</t>
  </si>
  <si>
    <t>https://map.geo.admin.ch/?zoom=13&amp;E=2571115&amp;N=1104467&amp;layers=ch.kantone.cadastralwebmap-farbe,ch.swisstopo.amtliches-strassenverzeichnis,ch.bfs.gebaeude_wohnungs_register,KML||https://tinyurl.com/yy7ya4g9/VS/6136_bdg_erw.kml</t>
  </si>
  <si>
    <t>2571091.312 1104485.323</t>
  </si>
  <si>
    <t>https://map.geo.admin.ch/?zoom=13&amp;E=2571091.312&amp;N=1104485.323&amp;layers=ch.kantone.cadastralwebmap-farbe,ch.swisstopo.amtliches-strassenverzeichnis,ch.bfs.gebaeude_wohnungs_register,KML||https://tinyurl.com/yy7ya4g9/VS/6136_bdg_erw.kml</t>
  </si>
  <si>
    <t>2571083.909 1104445.926</t>
  </si>
  <si>
    <t>https://map.geo.admin.ch/?zoom=13&amp;E=2571083.909&amp;N=1104445.926&amp;layers=ch.kantone.cadastralwebmap-farbe,ch.swisstopo.amtliches-strassenverzeichnis,ch.bfs.gebaeude_wohnungs_register,KML||https://tinyurl.com/yy7ya4g9/VS/6136_bdg_erw.kml</t>
  </si>
  <si>
    <t>2571200.272 1104775.258</t>
  </si>
  <si>
    <t>https://map.geo.admin.ch/?zoom=13&amp;E=2571200.272&amp;N=1104775.258&amp;layers=ch.kantone.cadastralwebmap-farbe,ch.swisstopo.amtliches-strassenverzeichnis,ch.bfs.gebaeude_wohnungs_register,KML||https://tinyurl.com/yy7ya4g9/VS/6136_bdg_erw.kml</t>
  </si>
  <si>
    <t>2571261.920 1104881.621</t>
  </si>
  <si>
    <t>https://map.geo.admin.ch/?zoom=13&amp;E=2571261.92&amp;N=1104881.621&amp;layers=ch.kantone.cadastralwebmap-farbe,ch.swisstopo.amtliches-strassenverzeichnis,ch.bfs.gebaeude_wohnungs_register,KML||https://tinyurl.com/yy7ya4g9/VS/6136_bdg_erw.kml</t>
  </si>
  <si>
    <t>2571176.000 1104530.000</t>
  </si>
  <si>
    <t>https://map.geo.admin.ch/?zoom=13&amp;E=2571176&amp;N=1104530&amp;layers=ch.kantone.cadastralwebmap-farbe,ch.swisstopo.amtliches-strassenverzeichnis,ch.bfs.gebaeude_wohnungs_register,KML||https://tinyurl.com/yy7ya4g9/VS/6136_bdg_erw.kml</t>
  </si>
  <si>
    <t>2573613.580 1105804.563</t>
  </si>
  <si>
    <t>https://map.geo.admin.ch/?zoom=13&amp;E=2573613.58&amp;N=1105804.563&amp;layers=ch.kantone.cadastralwebmap-farbe,ch.swisstopo.amtliches-strassenverzeichnis,ch.bfs.gebaeude_wohnungs_register,KML||https://tinyurl.com/yy7ya4g9/VS/6136_bdg_erw.kml</t>
  </si>
  <si>
    <t>2573919.752 1105905.713</t>
  </si>
  <si>
    <t>https://map.geo.admin.ch/?zoom=13&amp;E=2573919.752&amp;N=1105905.713&amp;layers=ch.kantone.cadastralwebmap-farbe,ch.swisstopo.amtliches-strassenverzeichnis,ch.bfs.gebaeude_wohnungs_register,KML||https://tinyurl.com/yy7ya4g9/VS/6136_bdg_erw.kml</t>
  </si>
  <si>
    <t>2573612.644 1106199.797</t>
  </si>
  <si>
    <t>https://map.geo.admin.ch/?zoom=13&amp;E=2573612.644&amp;N=1106199.797&amp;layers=ch.kantone.cadastralwebmap-farbe,ch.swisstopo.amtliches-strassenverzeichnis,ch.bfs.gebaeude_wohnungs_register,KML||https://tinyurl.com/yy7ya4g9/VS/6136_bdg_erw.kml</t>
  </si>
  <si>
    <t>2571589.276 1105260.583</t>
  </si>
  <si>
    <t>https://map.geo.admin.ch/?zoom=13&amp;E=2571589.276&amp;N=1105260.583&amp;layers=ch.kantone.cadastralwebmap-farbe,ch.swisstopo.amtliches-strassenverzeichnis,ch.bfs.gebaeude_wohnungs_register,KML||https://tinyurl.com/yy7ya4g9/VS/6136_bdg_erw.kml</t>
  </si>
  <si>
    <t>2571706.000 1105528.000</t>
  </si>
  <si>
    <t>https://map.geo.admin.ch/?zoom=13&amp;E=2571706&amp;N=1105528&amp;layers=ch.kantone.cadastralwebmap-farbe,ch.swisstopo.amtliches-strassenverzeichnis,ch.bfs.gebaeude_wohnungs_register,KML||https://tinyurl.com/yy7ya4g9/VS/6136_bdg_erw.kml</t>
  </si>
  <si>
    <t>2571714.100 1105516.136</t>
  </si>
  <si>
    <t>https://map.geo.admin.ch/?zoom=13&amp;E=2571714.1&amp;N=1105516.136&amp;layers=ch.kantone.cadastralwebmap-farbe,ch.swisstopo.amtliches-strassenverzeichnis,ch.bfs.gebaeude_wohnungs_register,KML||https://tinyurl.com/yy7ya4g9/VS/6136_bdg_erw.kml</t>
  </si>
  <si>
    <t>2571793.002 1105576.387</t>
  </si>
  <si>
    <t>https://map.geo.admin.ch/?zoom=13&amp;E=2571793.002&amp;N=1105576.387&amp;layers=ch.kantone.cadastralwebmap-farbe,ch.swisstopo.amtliches-strassenverzeichnis,ch.bfs.gebaeude_wohnungs_register,KML||https://tinyurl.com/yy7ya4g9/VS/6136_bdg_erw.kml</t>
  </si>
  <si>
    <t>2571685.741 1105529.483</t>
  </si>
  <si>
    <t>https://map.geo.admin.ch/?zoom=13&amp;E=2571685.741&amp;N=1105529.483&amp;layers=ch.kantone.cadastralwebmap-farbe,ch.swisstopo.amtliches-strassenverzeichnis,ch.bfs.gebaeude_wohnungs_register,KML||https://tinyurl.com/yy7ya4g9/VS/6136_bdg_erw.kml</t>
  </si>
  <si>
    <t>2571941.783 1105799.052</t>
  </si>
  <si>
    <t>https://map.geo.admin.ch/?zoom=13&amp;E=2571941.783&amp;N=1105799.052&amp;layers=ch.kantone.cadastralwebmap-farbe,ch.swisstopo.amtliches-strassenverzeichnis,ch.bfs.gebaeude_wohnungs_register,KML||https://tinyurl.com/yy7ya4g9/VS/6136_bdg_erw.kml</t>
  </si>
  <si>
    <t>2572128.410 1105967.379</t>
  </si>
  <si>
    <t>https://map.geo.admin.ch/?zoom=13&amp;E=2572128.41&amp;N=1105967.379&amp;layers=ch.kantone.cadastralwebmap-farbe,ch.swisstopo.amtliches-strassenverzeichnis,ch.bfs.gebaeude_wohnungs_register,KML||https://tinyurl.com/yy7ya4g9/VS/6136_bdg_erw.kml</t>
  </si>
  <si>
    <t>2572082.959 1105902.321</t>
  </si>
  <si>
    <t>https://map.geo.admin.ch/?zoom=13&amp;E=2572082.959&amp;N=1105902.321&amp;layers=ch.kantone.cadastralwebmap-farbe,ch.swisstopo.amtliches-strassenverzeichnis,ch.bfs.gebaeude_wohnungs_register,KML||https://tinyurl.com/yy7ya4g9/VS/6136_bdg_erw.kml</t>
  </si>
  <si>
    <t>2572541.998 1106003.375</t>
  </si>
  <si>
    <t>https://map.geo.admin.ch/?zoom=13&amp;E=2572541.998&amp;N=1106003.375&amp;layers=ch.kantone.cadastralwebmap-farbe,ch.swisstopo.amtliches-strassenverzeichnis,ch.bfs.gebaeude_wohnungs_register,KML||https://tinyurl.com/yy7ya4g9/VS/6136_bdg_erw.kml</t>
  </si>
  <si>
    <t>2572357.869 1105882.490</t>
  </si>
  <si>
    <t>https://map.geo.admin.ch/?zoom=13&amp;E=2572357.869&amp;N=1105882.49&amp;layers=ch.kantone.cadastralwebmap-farbe,ch.swisstopo.amtliches-strassenverzeichnis,ch.bfs.gebaeude_wohnungs_register,KML||https://tinyurl.com/yy7ya4g9/VS/6136_bdg_erw.kml</t>
  </si>
  <si>
    <t>2572375.381 1105866.357</t>
  </si>
  <si>
    <t>https://map.geo.admin.ch/?zoom=13&amp;E=2572375.381&amp;N=1105866.357&amp;layers=ch.kantone.cadastralwebmap-farbe,ch.swisstopo.amtliches-strassenverzeichnis,ch.bfs.gebaeude_wohnungs_register,KML||https://tinyurl.com/yy7ya4g9/VS/6136_bdg_erw.kml</t>
  </si>
  <si>
    <t>2571823.655 1106807.223</t>
  </si>
  <si>
    <t>https://map.geo.admin.ch/?zoom=13&amp;E=2571823.655&amp;N=1106807.223&amp;layers=ch.kantone.cadastralwebmap-farbe,ch.swisstopo.amtliches-strassenverzeichnis,ch.bfs.gebaeude_wohnungs_register,KML||https://tinyurl.com/yy7ya4g9/VS/6136_bdg_erw.kml</t>
  </si>
  <si>
    <t>2571634.483 1106610.461</t>
  </si>
  <si>
    <t>https://map.geo.admin.ch/?zoom=13&amp;E=2571634.483&amp;N=1106610.461&amp;layers=ch.kantone.cadastralwebmap-farbe,ch.swisstopo.amtliches-strassenverzeichnis,ch.bfs.gebaeude_wohnungs_register,KML||https://tinyurl.com/yy7ya4g9/VS/6136_bdg_erw.kml</t>
  </si>
  <si>
    <t>2571500.898 1106153.695</t>
  </si>
  <si>
    <t>https://map.geo.admin.ch/?zoom=13&amp;E=2571500.898&amp;N=1106153.695&amp;layers=ch.kantone.cadastralwebmap-farbe,ch.swisstopo.amtliches-strassenverzeichnis,ch.bfs.gebaeude_wohnungs_register,KML||https://tinyurl.com/yy7ya4g9/VS/6136_bdg_erw.kml</t>
  </si>
  <si>
    <t>2571518.506 1106140.897</t>
  </si>
  <si>
    <t>https://map.geo.admin.ch/?zoom=13&amp;E=2571518.506&amp;N=1106140.897&amp;layers=ch.kantone.cadastralwebmap-farbe,ch.swisstopo.amtliches-strassenverzeichnis,ch.bfs.gebaeude_wohnungs_register,KML||https://tinyurl.com/yy7ya4g9/VS/6136_bdg_erw.kml</t>
  </si>
  <si>
    <t>2571520.659 1105396.379</t>
  </si>
  <si>
    <t>https://map.geo.admin.ch/?zoom=13&amp;E=2571520.659&amp;N=1105396.379&amp;layers=ch.kantone.cadastralwebmap-farbe,ch.swisstopo.amtliches-strassenverzeichnis,ch.bfs.gebaeude_wohnungs_register,KML||https://tinyurl.com/yy7ya4g9/VS/6136_bdg_erw.kml</t>
  </si>
  <si>
    <t>2571629.059 1105540.407</t>
  </si>
  <si>
    <t>https://map.geo.admin.ch/?zoom=13&amp;E=2571629.059&amp;N=1105540.407&amp;layers=ch.kantone.cadastralwebmap-farbe,ch.swisstopo.amtliches-strassenverzeichnis,ch.bfs.gebaeude_wohnungs_register,KML||https://tinyurl.com/yy7ya4g9/VS/6136_bdg_erw.kml</t>
  </si>
  <si>
    <t>2571701.090 1105821.344</t>
  </si>
  <si>
    <t>https://map.geo.admin.ch/?zoom=13&amp;E=2571701.09&amp;N=1105821.344&amp;layers=ch.kantone.cadastralwebmap-farbe,ch.swisstopo.amtliches-strassenverzeichnis,ch.bfs.gebaeude_wohnungs_register,KML||https://tinyurl.com/yy7ya4g9/VS/6136_bdg_erw.kml</t>
  </si>
  <si>
    <t>2571778.981 1105783.739</t>
  </si>
  <si>
    <t>https://map.geo.admin.ch/?zoom=13&amp;E=2571778.981&amp;N=1105783.739&amp;layers=ch.kantone.cadastralwebmap-farbe,ch.swisstopo.amtliches-strassenverzeichnis,ch.bfs.gebaeude_wohnungs_register,KML||https://tinyurl.com/yy7ya4g9/VS/6136_bdg_erw.kml</t>
  </si>
  <si>
    <t>2571764.667 1105693.994</t>
  </si>
  <si>
    <t>https://map.geo.admin.ch/?zoom=13&amp;E=2571764.667&amp;N=1105693.994&amp;layers=ch.kantone.cadastralwebmap-farbe,ch.swisstopo.amtliches-strassenverzeichnis,ch.bfs.gebaeude_wohnungs_register,KML||https://tinyurl.com/yy7ya4g9/VS/6136_bdg_erw.kml</t>
  </si>
  <si>
    <t>2571776.312 1105983.123</t>
  </si>
  <si>
    <t>https://map.geo.admin.ch/?zoom=13&amp;E=2571776.312&amp;N=1105983.123&amp;layers=ch.kantone.cadastralwebmap-farbe,ch.swisstopo.amtliches-strassenverzeichnis,ch.bfs.gebaeude_wohnungs_register,KML||https://tinyurl.com/yy7ya4g9/VS/6136_bdg_erw.kml</t>
  </si>
  <si>
    <t>2571632.700 1105912.220</t>
  </si>
  <si>
    <t>https://map.geo.admin.ch/?zoom=13&amp;E=2571632.7&amp;N=1105912.22&amp;layers=ch.kantone.cadastralwebmap-farbe,ch.swisstopo.amtliches-strassenverzeichnis,ch.bfs.gebaeude_wohnungs_register,KML||https://tinyurl.com/yy7ya4g9/VS/6136_bdg_erw.kml</t>
  </si>
  <si>
    <t>2571599.093 1105915.738</t>
  </si>
  <si>
    <t>https://map.geo.admin.ch/?zoom=13&amp;E=2571599.093&amp;N=1105915.738&amp;layers=ch.kantone.cadastralwebmap-farbe,ch.swisstopo.amtliches-strassenverzeichnis,ch.bfs.gebaeude_wohnungs_register,KML||https://tinyurl.com/yy7ya4g9/VS/6136_bdg_erw.kml</t>
  </si>
  <si>
    <t>2571904.235 1106114.629</t>
  </si>
  <si>
    <t>https://map.geo.admin.ch/?zoom=13&amp;E=2571904.235&amp;N=1106114.629&amp;layers=ch.kantone.cadastralwebmap-farbe,ch.swisstopo.amtliches-strassenverzeichnis,ch.bfs.gebaeude_wohnungs_register,KML||https://tinyurl.com/yy7ya4g9/VS/6136_bdg_erw.kml</t>
  </si>
  <si>
    <t>2571979.245 1105936.945</t>
  </si>
  <si>
    <t>https://map.geo.admin.ch/?zoom=13&amp;E=2571979.245&amp;N=1105936.945&amp;layers=ch.kantone.cadastralwebmap-farbe,ch.swisstopo.amtliches-strassenverzeichnis,ch.bfs.gebaeude_wohnungs_register,KML||https://tinyurl.com/yy7ya4g9/VS/6136_bdg_erw.kml</t>
  </si>
  <si>
    <t>2572232.000 1106532.000</t>
  </si>
  <si>
    <t>https://map.geo.admin.ch/?zoom=13&amp;E=2572232&amp;N=1106532&amp;layers=ch.kantone.cadastralwebmap-farbe,ch.swisstopo.amtliches-strassenverzeichnis,ch.bfs.gebaeude_wohnungs_register,KML||https://tinyurl.com/yy7ya4g9/VS/6136_bdg_erw.kml</t>
  </si>
  <si>
    <t>2572238.000 1106522.000</t>
  </si>
  <si>
    <t>https://map.geo.admin.ch/?zoom=13&amp;E=2572238&amp;N=1106522&amp;layers=ch.kantone.cadastralwebmap-farbe,ch.swisstopo.amtliches-strassenverzeichnis,ch.bfs.gebaeude_wohnungs_register,KML||https://tinyurl.com/yy7ya4g9/VS/6136_bdg_erw.kml</t>
  </si>
  <si>
    <t>2572255.000 1106505.000</t>
  </si>
  <si>
    <t>https://map.geo.admin.ch/?zoom=13&amp;E=2572255&amp;N=1106505&amp;layers=ch.kantone.cadastralwebmap-farbe,ch.swisstopo.amtliches-strassenverzeichnis,ch.bfs.gebaeude_wohnungs_register,KML||https://tinyurl.com/yy7ya4g9/VS/6136_bdg_erw.kml</t>
  </si>
  <si>
    <t>2572262.000 1106496.000</t>
  </si>
  <si>
    <t>https://map.geo.admin.ch/?zoom=13&amp;E=2572262&amp;N=1106496&amp;layers=ch.kantone.cadastralwebmap-farbe,ch.swisstopo.amtliches-strassenverzeichnis,ch.bfs.gebaeude_wohnungs_register,KML||https://tinyurl.com/yy7ya4g9/VS/6136_bdg_erw.kml</t>
  </si>
  <si>
    <t>2572279.000 1106480.000</t>
  </si>
  <si>
    <t>https://map.geo.admin.ch/?zoom=13&amp;E=2572279&amp;N=1106480&amp;layers=ch.kantone.cadastralwebmap-farbe,ch.swisstopo.amtliches-strassenverzeichnis,ch.bfs.gebaeude_wohnungs_register,KML||https://tinyurl.com/yy7ya4g9/VS/6136_bdg_erw.kml</t>
  </si>
  <si>
    <t>2572313.000 1106442.000</t>
  </si>
  <si>
    <t>https://map.geo.admin.ch/?zoom=13&amp;E=2572313&amp;N=1106442&amp;layers=ch.kantone.cadastralwebmap-farbe,ch.swisstopo.amtliches-strassenverzeichnis,ch.bfs.gebaeude_wohnungs_register,KML||https://tinyurl.com/yy7ya4g9/VS/6136_bdg_erw.kml</t>
  </si>
  <si>
    <t>2572318.000 1106438.000</t>
  </si>
  <si>
    <t>https://map.geo.admin.ch/?zoom=13&amp;E=2572318&amp;N=1106438&amp;layers=ch.kantone.cadastralwebmap-farbe,ch.swisstopo.amtliches-strassenverzeichnis,ch.bfs.gebaeude_wohnungs_register,KML||https://tinyurl.com/yy7ya4g9/VS/6136_bdg_erw.kml</t>
  </si>
  <si>
    <t>2572282.898 1106551.546</t>
  </si>
  <si>
    <t>https://map.geo.admin.ch/?zoom=13&amp;E=2572282.898&amp;N=1106551.546&amp;layers=ch.kantone.cadastralwebmap-farbe,ch.swisstopo.amtliches-strassenverzeichnis,ch.bfs.gebaeude_wohnungs_register,KML||https://tinyurl.com/yy7ya4g9/VS/6136_bdg_erw.kml</t>
  </si>
  <si>
    <t>2572895.209 1106707.278</t>
  </si>
  <si>
    <t>https://map.geo.admin.ch/?zoom=13&amp;E=2572895.209&amp;N=1106707.278&amp;layers=ch.kantone.cadastralwebmap-farbe,ch.swisstopo.amtliches-strassenverzeichnis,ch.bfs.gebaeude_wohnungs_register,KML||https://tinyurl.com/yy7ya4g9/VS/6136_bdg_erw.kml</t>
  </si>
  <si>
    <t>2572902.000 1106711.000</t>
  </si>
  <si>
    <t>https://map.geo.admin.ch/?zoom=13&amp;E=2572902&amp;N=1106711&amp;layers=ch.kantone.cadastralwebmap-farbe,ch.swisstopo.amtliches-strassenverzeichnis,ch.bfs.gebaeude_wohnungs_register,KML||https://tinyurl.com/yy7ya4g9/VS/6136_bdg_erw.kml</t>
  </si>
  <si>
    <t>2571800.722 1105611.332</t>
  </si>
  <si>
    <t>https://map.geo.admin.ch/?zoom=13&amp;E=2571800.722&amp;N=1105611.332&amp;layers=ch.kantone.cadastralwebmap-farbe,ch.swisstopo.amtliches-strassenverzeichnis,ch.bfs.gebaeude_wohnungs_register,KML||https://tinyurl.com/yy7ya4g9/VS/6136_bdg_erw.kml</t>
  </si>
  <si>
    <t>2572745.388 1106125.511</t>
  </si>
  <si>
    <t>https://map.geo.admin.ch/?zoom=13&amp;E=2572745.388&amp;N=1106125.511&amp;layers=ch.kantone.cadastralwebmap-farbe,ch.swisstopo.amtliches-strassenverzeichnis,ch.bfs.gebaeude_wohnungs_register,KML||https://tinyurl.com/yy7ya4g9/VS/6136_bdg_erw.kml</t>
  </si>
  <si>
    <t>2571831.918 1105518.627</t>
  </si>
  <si>
    <t>https://map.geo.admin.ch/?zoom=13&amp;E=2571831.918&amp;N=1105518.627&amp;layers=ch.kantone.cadastralwebmap-farbe,ch.swisstopo.amtliches-strassenverzeichnis,ch.bfs.gebaeude_wohnungs_register,KML||https://tinyurl.com/yy7ya4g9/VS/6136_bdg_erw.kml</t>
  </si>
  <si>
    <t>2572112.078 1106079.305</t>
  </si>
  <si>
    <t>https://map.geo.admin.ch/?zoom=13&amp;E=2572112.078&amp;N=1106079.305&amp;layers=ch.kantone.cadastralwebmap-farbe,ch.swisstopo.amtliches-strassenverzeichnis,ch.bfs.gebaeude_wohnungs_register,KML||https://tinyurl.com/yy7ya4g9/VS/6136_bdg_erw.kml</t>
  </si>
  <si>
    <t>2571979.000 1105950.000</t>
  </si>
  <si>
    <t>https://map.geo.admin.ch/?zoom=13&amp;E=2571979&amp;N=1105950&amp;layers=ch.kantone.cadastralwebmap-farbe,ch.swisstopo.amtliches-strassenverzeichnis,ch.bfs.gebaeude_wohnungs_register,KML||https://tinyurl.com/yy7ya4g9/VS/6136_bdg_erw.kml</t>
  </si>
  <si>
    <t>2571596.386 1106184.430</t>
  </si>
  <si>
    <t>https://map.geo.admin.ch/?zoom=13&amp;E=2571596.386&amp;N=1106184.43&amp;layers=ch.kantone.cadastralwebmap-farbe,ch.swisstopo.amtliches-strassenverzeichnis,ch.bfs.gebaeude_wohnungs_register,KML||https://tinyurl.com/yy7ya4g9/VS/6136_bdg_erw.kml</t>
  </si>
  <si>
    <t>2571746.296 1105720.437</t>
  </si>
  <si>
    <t>https://map.geo.admin.ch/?zoom=13&amp;E=2571746.296&amp;N=1105720.437&amp;layers=ch.kantone.cadastralwebmap-farbe,ch.swisstopo.amtliches-strassenverzeichnis,ch.bfs.gebaeude_wohnungs_register,KML||https://tinyurl.com/yy7ya4g9/VS/6136_bdg_erw.kml</t>
  </si>
  <si>
    <t>2571810.000 1105418.000</t>
  </si>
  <si>
    <t>https://map.geo.admin.ch/?zoom=13&amp;E=2571810&amp;N=1105418&amp;layers=ch.kantone.cadastralwebmap-farbe,ch.swisstopo.amtliches-strassenverzeichnis,ch.bfs.gebaeude_wohnungs_register,KML||https://tinyurl.com/yy7ya4g9/VS/6136_bdg_erw.kml</t>
  </si>
  <si>
    <t>2573027.600 1105576.612</t>
  </si>
  <si>
    <t>https://map.geo.admin.ch/?zoom=13&amp;E=2573027.6&amp;N=1105576.612&amp;layers=ch.kantone.cadastralwebmap-farbe,ch.swisstopo.amtliches-strassenverzeichnis,ch.bfs.gebaeude_wohnungs_register,KML||https://tinyurl.com/yy7ya4g9/VS/6136_bdg_erw.kml</t>
  </si>
  <si>
    <t>2573040.000 1105560.000</t>
  </si>
  <si>
    <t>https://map.geo.admin.ch/?zoom=13&amp;E=2573040&amp;N=1105560&amp;layers=ch.kantone.cadastralwebmap-farbe,ch.swisstopo.amtliches-strassenverzeichnis,ch.bfs.gebaeude_wohnungs_register,KML||https://tinyurl.com/yy7ya4g9/VS/6136_bdg_erw.kml</t>
  </si>
  <si>
    <t>2569630.047 1108738.606</t>
  </si>
  <si>
    <t>https://map.geo.admin.ch/?zoom=13&amp;E=2569630.047&amp;N=1108738.606&amp;layers=ch.kantone.cadastralwebmap-farbe,ch.swisstopo.amtliches-strassenverzeichnis,ch.bfs.gebaeude_wohnungs_register,KML||https://tinyurl.com/yy7ya4g9/VS/6136_bdg_erw.kml</t>
  </si>
  <si>
    <t>2569656.051 1108774.222</t>
  </si>
  <si>
    <t>https://map.geo.admin.ch/?zoom=13&amp;E=2569656.051&amp;N=1108774.222&amp;layers=ch.kantone.cadastralwebmap-farbe,ch.swisstopo.amtliches-strassenverzeichnis,ch.bfs.gebaeude_wohnungs_register,KML||https://tinyurl.com/yy7ya4g9/VS/6136_bdg_erw.kml</t>
  </si>
  <si>
    <t>2576401.000 1107519.000</t>
  </si>
  <si>
    <t>https://map.geo.admin.ch/?zoom=13&amp;E=2576401&amp;N=1107519&amp;layers=ch.kantone.cadastralwebmap-farbe,ch.swisstopo.amtliches-strassenverzeichnis,ch.bfs.gebaeude_wohnungs_register,KML||https://tinyurl.com/yy7ya4g9/VS/6136_bdg_erw.kml</t>
  </si>
  <si>
    <t>2571296.000 1106510.000</t>
  </si>
  <si>
    <t>https://map.geo.admin.ch/?zoom=13&amp;E=2571296&amp;N=1106510&amp;layers=ch.kantone.cadastralwebmap-farbe,ch.swisstopo.amtliches-strassenverzeichnis,ch.bfs.gebaeude_wohnungs_register,KML||https://tinyurl.com/yy7ya4g9/VS/6136_bdg_erw.kml</t>
  </si>
  <si>
    <t>2571280.721 1106515.828</t>
  </si>
  <si>
    <t>https://map.geo.admin.ch/?zoom=13&amp;E=2571280.721&amp;N=1106515.828&amp;layers=ch.kantone.cadastralwebmap-farbe,ch.swisstopo.amtliches-strassenverzeichnis,ch.bfs.gebaeude_wohnungs_register,KML||https://tinyurl.com/yy7ya4g9/VS/6136_bdg_erw.kml</t>
  </si>
  <si>
    <t>2571811.203 1105424.503</t>
  </si>
  <si>
    <t>https://map.geo.admin.ch/?zoom=13&amp;E=2571811.203&amp;N=1105424.503&amp;layers=ch.kantone.cadastralwebmap-farbe,ch.swisstopo.amtliches-strassenverzeichnis,ch.bfs.gebaeude_wohnungs_register,KML||https://tinyurl.com/yy7ya4g9/VS/6136_bdg_erw.kml</t>
  </si>
  <si>
    <t>2572226.000 1106475.000</t>
  </si>
  <si>
    <t>https://map.geo.admin.ch/?zoom=13&amp;E=2572226&amp;N=1106475&amp;layers=ch.kantone.cadastralwebmap-farbe,ch.swisstopo.amtliches-strassenverzeichnis,ch.bfs.gebaeude_wohnungs_register,KML||https://tinyurl.com/yy7ya4g9/VS/6136_bdg_erw.kml</t>
  </si>
  <si>
    <t>2572218.848 1106475.764</t>
  </si>
  <si>
    <t>https://map.geo.admin.ch/?zoom=13&amp;E=2572218.848&amp;N=1106475.764&amp;layers=ch.kantone.cadastralwebmap-farbe,ch.swisstopo.amtliches-strassenverzeichnis,ch.bfs.gebaeude_wohnungs_register,KML||https://tinyurl.com/yy7ya4g9/VS/6136_bdg_erw.kml</t>
  </si>
  <si>
    <t>2572254.000 1106444.000</t>
  </si>
  <si>
    <t>https://map.geo.admin.ch/?zoom=13&amp;E=2572254&amp;N=1106444&amp;layers=ch.kantone.cadastralwebmap-farbe,ch.swisstopo.amtliches-strassenverzeichnis,ch.bfs.gebaeude_wohnungs_register,KML||https://tinyurl.com/yy7ya4g9/VS/6136_bdg_erw.kml</t>
  </si>
  <si>
    <t>2572327.347 1106418.248</t>
  </si>
  <si>
    <t>https://map.geo.admin.ch/?zoom=13&amp;E=2572327.347&amp;N=1106418.248&amp;layers=ch.kantone.cadastralwebmap-farbe,ch.swisstopo.amtliches-strassenverzeichnis,ch.bfs.gebaeude_wohnungs_register,KML||https://tinyurl.com/yy7ya4g9/VS/6136_bdg_erw.kml</t>
  </si>
  <si>
    <t>2572238.000 1106462.000</t>
  </si>
  <si>
    <t>https://map.geo.admin.ch/?zoom=13&amp;E=2572238&amp;N=1106462&amp;layers=ch.kantone.cadastralwebmap-farbe,ch.swisstopo.amtliches-strassenverzeichnis,ch.bfs.gebaeude_wohnungs_register,KML||https://tinyurl.com/yy7ya4g9/VS/6136_bdg_erw.kml</t>
  </si>
  <si>
    <t>2572935.008 1105605.722</t>
  </si>
  <si>
    <t>https://map.geo.admin.ch/?zoom=13&amp;E=2572935.008&amp;N=1105605.722&amp;layers=ch.kantone.cadastralwebmap-farbe,ch.swisstopo.amtliches-strassenverzeichnis,ch.bfs.gebaeude_wohnungs_register,KML||https://tinyurl.com/yy7ya4g9/VS/6136_bdg_erw.kml</t>
  </si>
  <si>
    <t>2570893.000 1104811.000</t>
  </si>
  <si>
    <t>https://map.geo.admin.ch/?zoom=13&amp;E=2570893&amp;N=1104811&amp;layers=ch.kantone.cadastralwebmap-farbe,ch.swisstopo.amtliches-strassenverzeichnis,ch.bfs.gebaeude_wohnungs_register,KML||https://tinyurl.com/yy7ya4g9/VS/6136_bdg_erw.kml</t>
  </si>
  <si>
    <t>2570896.000 1104810.000</t>
  </si>
  <si>
    <t>https://map.geo.admin.ch/?zoom=13&amp;E=2570896&amp;N=1104810&amp;layers=ch.kantone.cadastralwebmap-farbe,ch.swisstopo.amtliches-strassenverzeichnis,ch.bfs.gebaeude_wohnungs_register,KML||https://tinyurl.com/yy7ya4g9/VS/6136_bdg_erw.kml</t>
  </si>
  <si>
    <t>2570902.000 1104805.000</t>
  </si>
  <si>
    <t>https://map.geo.admin.ch/?zoom=13&amp;E=2570902&amp;N=1104805&amp;layers=ch.kantone.cadastralwebmap-farbe,ch.swisstopo.amtliches-strassenverzeichnis,ch.bfs.gebaeude_wohnungs_register,KML||https://tinyurl.com/yy7ya4g9/VS/6136_bdg_erw.kml</t>
  </si>
  <si>
    <t>2570908.000 1104804.000</t>
  </si>
  <si>
    <t>https://map.geo.admin.ch/?zoom=13&amp;E=2570908&amp;N=1104804&amp;layers=ch.kantone.cadastralwebmap-farbe,ch.swisstopo.amtliches-strassenverzeichnis,ch.bfs.gebaeude_wohnungs_register,KML||https://tinyurl.com/yy7ya4g9/VS/6136_bdg_erw.kml</t>
  </si>
  <si>
    <t>2570914.000 1104803.000</t>
  </si>
  <si>
    <t>https://map.geo.admin.ch/?zoom=13&amp;E=2570914&amp;N=1104803&amp;layers=ch.kantone.cadastralwebmap-farbe,ch.swisstopo.amtliches-strassenverzeichnis,ch.bfs.gebaeude_wohnungs_register,KML||https://tinyurl.com/yy7ya4g9/VS/6136_bdg_erw.kml</t>
  </si>
  <si>
    <t>2570903.000 1104837.000</t>
  </si>
  <si>
    <t>https://map.geo.admin.ch/?zoom=13&amp;E=2570903&amp;N=1104837&amp;layers=ch.kantone.cadastralwebmap-farbe,ch.swisstopo.amtliches-strassenverzeichnis,ch.bfs.gebaeude_wohnungs_register,KML||https://tinyurl.com/yy7ya4g9/VS/6136_bdg_erw.kml</t>
  </si>
  <si>
    <t>2570909.000 1104836.000</t>
  </si>
  <si>
    <t>https://map.geo.admin.ch/?zoom=13&amp;E=2570909&amp;N=1104836&amp;layers=ch.kantone.cadastralwebmap-farbe,ch.swisstopo.amtliches-strassenverzeichnis,ch.bfs.gebaeude_wohnungs_register,KML||https://tinyurl.com/yy7ya4g9/VS/6136_bdg_erw.kml</t>
  </si>
  <si>
    <t>2570864.733 1104315.090</t>
  </si>
  <si>
    <t>https://map.geo.admin.ch/?zoom=13&amp;E=2570864.733&amp;N=1104315.09&amp;layers=ch.kantone.cadastralwebmap-farbe,ch.swisstopo.amtliches-strassenverzeichnis,ch.bfs.gebaeude_wohnungs_register,KML||https://tinyurl.com/yy7ya4g9/VS/6136_bdg_erw.kml</t>
  </si>
  <si>
    <t>2570779.000 1104574.000</t>
  </si>
  <si>
    <t>https://map.geo.admin.ch/?zoom=13&amp;E=2570779&amp;N=1104574&amp;layers=ch.kantone.cadastralwebmap-farbe,ch.swisstopo.amtliches-strassenverzeichnis,ch.bfs.gebaeude_wohnungs_register,KML||https://tinyurl.com/yy7ya4g9/VS/6136_bdg_erw.kml</t>
  </si>
  <si>
    <t>2570775.000 1104578.000</t>
  </si>
  <si>
    <t>https://map.geo.admin.ch/?zoom=13&amp;E=2570775&amp;N=1104578&amp;layers=ch.kantone.cadastralwebmap-farbe,ch.swisstopo.amtliches-strassenverzeichnis,ch.bfs.gebaeude_wohnungs_register,KML||https://tinyurl.com/yy7ya4g9/VS/6136_bdg_erw.kml</t>
  </si>
  <si>
    <t>2570759.000 1104587.000</t>
  </si>
  <si>
    <t>https://map.geo.admin.ch/?zoom=13&amp;E=2570759&amp;N=1104587&amp;layers=ch.kantone.cadastralwebmap-farbe,ch.swisstopo.amtliches-strassenverzeichnis,ch.bfs.gebaeude_wohnungs_register,KML||https://tinyurl.com/yy7ya4g9/VS/6136_bdg_erw.kml</t>
  </si>
  <si>
    <t>2572547.704 1106450.576</t>
  </si>
  <si>
    <t>https://map.geo.admin.ch/?zoom=13&amp;E=2572547.704&amp;N=1106450.576&amp;layers=ch.kantone.cadastralwebmap-farbe,ch.swisstopo.amtliches-strassenverzeichnis,ch.bfs.gebaeude_wohnungs_register,KML||https://tinyurl.com/yy7ya4g9/VS/6136_bdg_erw.kml</t>
  </si>
  <si>
    <t>2572541.000 1106446.000</t>
  </si>
  <si>
    <t>https://map.geo.admin.ch/?zoom=13&amp;E=2572541&amp;N=1106446&amp;layers=ch.kantone.cadastralwebmap-farbe,ch.swisstopo.amtliches-strassenverzeichnis,ch.bfs.gebaeude_wohnungs_register,KML||https://tinyurl.com/yy7ya4g9/VS/6136_bdg_erw.kml</t>
  </si>
  <si>
    <t>2572558.597 1106430.850</t>
  </si>
  <si>
    <t>https://map.geo.admin.ch/?zoom=13&amp;E=2572558.597&amp;N=1106430.85&amp;layers=ch.kantone.cadastralwebmap-farbe,ch.swisstopo.amtliches-strassenverzeichnis,ch.bfs.gebaeude_wohnungs_register,KML||https://tinyurl.com/yy7ya4g9/VS/6136_bdg_erw.kml</t>
  </si>
  <si>
    <t>2572550.000 1106427.000</t>
  </si>
  <si>
    <t>https://map.geo.admin.ch/?zoom=13&amp;E=2572550&amp;N=1106427&amp;layers=ch.kantone.cadastralwebmap-farbe,ch.swisstopo.amtliches-strassenverzeichnis,ch.bfs.gebaeude_wohnungs_register,KML||https://tinyurl.com/yy7ya4g9/VS/6136_bdg_erw.kml</t>
  </si>
  <si>
    <t>2573664.911 1106046.537</t>
  </si>
  <si>
    <t>https://map.geo.admin.ch/?zoom=13&amp;E=2573664.911&amp;N=1106046.537&amp;layers=ch.kantone.cadastralwebmap-farbe,ch.swisstopo.amtliches-strassenverzeichnis,ch.bfs.gebaeude_wohnungs_register,KML||https://tinyurl.com/yy7ya4g9/VS/6136_bdg_erw.kml</t>
  </si>
  <si>
    <t>2570891.294 1104859.721</t>
  </si>
  <si>
    <t>https://map.geo.admin.ch/?zoom=13&amp;E=2570891.294&amp;N=1104859.721&amp;layers=ch.kantone.cadastralwebmap-farbe,ch.swisstopo.amtliches-strassenverzeichnis,ch.bfs.gebaeude_wohnungs_register,KML||https://tinyurl.com/yy7ya4g9/VS/6136_bdg_erw.kml</t>
  </si>
  <si>
    <t>2572005.000 1106757.000</t>
  </si>
  <si>
    <t>https://map.geo.admin.ch/?zoom=13&amp;E=2572005&amp;N=1106757&amp;layers=ch.kantone.cadastralwebmap-farbe,ch.swisstopo.amtliches-strassenverzeichnis,ch.bfs.gebaeude_wohnungs_register,KML||https://tinyurl.com/yy7ya4g9/VS/6136_bdg_erw.kml</t>
  </si>
  <si>
    <t>2570921.965 1104442.438</t>
  </si>
  <si>
    <t>https://map.geo.admin.ch/?zoom=13&amp;E=2570921.965&amp;N=1104442.438&amp;layers=ch.kantone.cadastralwebmap-farbe,ch.swisstopo.amtliches-strassenverzeichnis,ch.bfs.gebaeude_wohnungs_register,KML||https://tinyurl.com/yy7ya4g9/VS/6136_bdg_erw.kml</t>
  </si>
  <si>
    <t>2570909.590 1104271.718</t>
  </si>
  <si>
    <t>https://map.geo.admin.ch/?zoom=13&amp;E=2570909.59&amp;N=1104271.718&amp;layers=ch.kantone.cadastralwebmap-farbe,ch.swisstopo.amtliches-strassenverzeichnis,ch.bfs.gebaeude_wohnungs_register,KML||https://tinyurl.com/yy7ya4g9/VS/6136_bdg_erw.kml</t>
  </si>
  <si>
    <t>2569545.000 1108947.000</t>
  </si>
  <si>
    <t>https://map.geo.admin.ch/?zoom=13&amp;E=2569545&amp;N=1108947&amp;layers=ch.kantone.cadastralwebmap-farbe,ch.swisstopo.amtliches-strassenverzeichnis,ch.bfs.gebaeude_wohnungs_register,KML||https://tinyurl.com/yy7ya4g9/VS/6136_bdg_erw.kml</t>
  </si>
  <si>
    <t>2572499.650 1106232.294</t>
  </si>
  <si>
    <t>https://map.geo.admin.ch/?zoom=13&amp;E=2572499.65&amp;N=1106232.294&amp;layers=ch.kantone.cadastralwebmap-farbe,ch.swisstopo.amtliches-strassenverzeichnis,ch.bfs.gebaeude_wohnungs_register,KML||https://tinyurl.com/yy7ya4g9/VS/6136_bdg_erw.kml</t>
  </si>
  <si>
    <t>2572547.000 1105374.000</t>
  </si>
  <si>
    <t>https://map.geo.admin.ch/?zoom=13&amp;E=2572547&amp;N=1105374&amp;layers=ch.kantone.cadastralwebmap-farbe,ch.swisstopo.amtliches-strassenverzeichnis,ch.bfs.gebaeude_wohnungs_register,KML||https://tinyurl.com/yy7ya4g9/VS/6136_bdg_erw.kml</t>
  </si>
  <si>
    <t>2576471.000 1108236.000</t>
  </si>
  <si>
    <t>https://map.geo.admin.ch/?zoom=13&amp;E=2576471&amp;N=1108236&amp;layers=ch.kantone.cadastralwebmap-farbe,ch.swisstopo.amtliches-strassenverzeichnis,ch.bfs.gebaeude_wohnungs_register,KML||https://tinyurl.com/yy7ya4g9/VS/6136_bdg_erw.kml</t>
  </si>
  <si>
    <t>2576456.000 1108252.000</t>
  </si>
  <si>
    <t>https://map.geo.admin.ch/?zoom=13&amp;E=2576456&amp;N=1108252&amp;layers=ch.kantone.cadastralwebmap-farbe,ch.swisstopo.amtliches-strassenverzeichnis,ch.bfs.gebaeude_wohnungs_register,KML||https://tinyurl.com/yy7ya4g9/VS/6136_bdg_erw.kml</t>
  </si>
  <si>
    <t>2576440.000 1108269.000</t>
  </si>
  <si>
    <t>https://map.geo.admin.ch/?zoom=13&amp;E=2576440&amp;N=1108269&amp;layers=ch.kantone.cadastralwebmap-farbe,ch.swisstopo.amtliches-strassenverzeichnis,ch.bfs.gebaeude_wohnungs_register,KML||https://tinyurl.com/yy7ya4g9/VS/6136_bdg_erw.kml</t>
  </si>
  <si>
    <t>2576451.000 1108257.000</t>
  </si>
  <si>
    <t>https://map.geo.admin.ch/?zoom=13&amp;E=2576451&amp;N=1108257&amp;layers=ch.kantone.cadastralwebmap-farbe,ch.swisstopo.amtliches-strassenverzeichnis,ch.bfs.gebaeude_wohnungs_register,KML||https://tinyurl.com/yy7ya4g9/VS/6136_bdg_erw.kml</t>
  </si>
  <si>
    <t>2576466.000 1108241.000</t>
  </si>
  <si>
    <t>https://map.geo.admin.ch/?zoom=13&amp;E=2576466&amp;N=1108241&amp;layers=ch.kantone.cadastralwebmap-farbe,ch.swisstopo.amtliches-strassenverzeichnis,ch.bfs.gebaeude_wohnungs_register,KML||https://tinyurl.com/yy7ya4g9/VS/6136_bdg_erw.kml</t>
  </si>
  <si>
    <t>2576436.000 1108274.000</t>
  </si>
  <si>
    <t>https://map.geo.admin.ch/?zoom=13&amp;E=2576436&amp;N=1108274&amp;layers=ch.kantone.cadastralwebmap-farbe,ch.swisstopo.amtliches-strassenverzeichnis,ch.bfs.gebaeude_wohnungs_register,KML||https://tinyurl.com/yy7ya4g9/VS/6136_bdg_erw.kml</t>
  </si>
  <si>
    <t>2571598.777 1106306.607</t>
  </si>
  <si>
    <t>https://map.geo.admin.ch/?zoom=13&amp;E=2571598.777&amp;N=1106306.607&amp;layers=ch.kantone.cadastralwebmap-farbe,ch.swisstopo.amtliches-strassenverzeichnis,ch.bfs.gebaeude_wohnungs_register,KML||https://tinyurl.com/yy7ya4g9/VS/6136_bdg_erw.kml</t>
  </si>
  <si>
    <t>2571620.000 1105468.000</t>
  </si>
  <si>
    <t>https://map.geo.admin.ch/?zoom=13&amp;E=2571620&amp;N=1105468&amp;layers=ch.kantone.cadastralwebmap-farbe,ch.swisstopo.amtliches-strassenverzeichnis,ch.bfs.gebaeude_wohnungs_register,KML||https://tinyurl.com/yy7ya4g9/VS/6136_bdg_erw.kml</t>
  </si>
  <si>
    <t>2571497.093 1105728.106</t>
  </si>
  <si>
    <t>https://map.geo.admin.ch/?zoom=13&amp;E=2571497.093&amp;N=1105728.106&amp;layers=ch.kantone.cadastralwebmap-farbe,ch.swisstopo.amtliches-strassenverzeichnis,ch.bfs.gebaeude_wohnungs_register,KML||https://tinyurl.com/yy7ya4g9/VS/6136_bdg_erw.kml</t>
  </si>
  <si>
    <t>2572186.000 1105845.000</t>
  </si>
  <si>
    <t>https://map.geo.admin.ch/?zoom=13&amp;E=2572186&amp;N=1105845&amp;layers=ch.kantone.cadastralwebmap-farbe,ch.swisstopo.amtliches-strassenverzeichnis,ch.bfs.gebaeude_wohnungs_register,KML||https://tinyurl.com/yy7ya4g9/VS/6136_bdg_erw.kml</t>
  </si>
  <si>
    <t>2572196.652 1106067.913</t>
  </si>
  <si>
    <t>https://map.geo.admin.ch/?zoom=13&amp;E=2572196.652&amp;N=1106067.913&amp;layers=ch.kantone.cadastralwebmap-farbe,ch.swisstopo.amtliches-strassenverzeichnis,ch.bfs.gebaeude_wohnungs_register,KML||https://tinyurl.com/yy7ya4g9/VS/6136_bdg_erw.kml</t>
  </si>
  <si>
    <t>2571413.229 1106601.211</t>
  </si>
  <si>
    <t>https://map.geo.admin.ch/?zoom=13&amp;E=2571413.229&amp;N=1106601.211&amp;layers=ch.kantone.cadastralwebmap-farbe,ch.swisstopo.amtliches-strassenverzeichnis,ch.bfs.gebaeude_wohnungs_register,KML||https://tinyurl.com/yy7ya4g9/VS/6136_bdg_erw.kml</t>
  </si>
  <si>
    <t>2571155.623 1104610.313</t>
  </si>
  <si>
    <t>https://map.geo.admin.ch/?zoom=13&amp;E=2571155.623&amp;N=1104610.313&amp;layers=ch.kantone.cadastralwebmap-farbe,ch.swisstopo.amtliches-strassenverzeichnis,ch.bfs.gebaeude_wohnungs_register,KML||https://tinyurl.com/yy7ya4g9/VS/6136_bdg_erw.kml</t>
  </si>
  <si>
    <t>2571360.237 1106975.221</t>
  </si>
  <si>
    <t>https://map.geo.admin.ch/?zoom=13&amp;E=2571360.237&amp;N=1106975.221&amp;layers=ch.kantone.cadastralwebmap-farbe,ch.swisstopo.amtliches-strassenverzeichnis,ch.bfs.gebaeude_wohnungs_register,KML||https://tinyurl.com/yy7ya4g9/VS/6136_bdg_erw.kml</t>
  </si>
  <si>
    <t>2572283.230 1105526.186</t>
  </si>
  <si>
    <t>https://map.geo.admin.ch/?zoom=13&amp;E=2572283.23&amp;N=1105526.186&amp;layers=ch.kantone.cadastralwebmap-farbe,ch.swisstopo.amtliches-strassenverzeichnis,ch.bfs.gebaeude_wohnungs_register,KML||https://tinyurl.com/yy7ya4g9/VS/6136_bdg_erw.kml</t>
  </si>
  <si>
    <t>2570939.174 1104302.259</t>
  </si>
  <si>
    <t>https://map.geo.admin.ch/?zoom=13&amp;E=2570939.174&amp;N=1104302.259&amp;layers=ch.kantone.cadastralwebmap-farbe,ch.swisstopo.amtliches-strassenverzeichnis,ch.bfs.gebaeude_wohnungs_register,KML||https://tinyurl.com/yy7ya4g9/VS/6136_bdg_erw.kml</t>
  </si>
  <si>
    <t>2570938.421 1104307.593</t>
  </si>
  <si>
    <t>https://map.geo.admin.ch/?zoom=13&amp;E=2570938.421&amp;N=1104307.593&amp;layers=ch.kantone.cadastralwebmap-farbe,ch.swisstopo.amtliches-strassenverzeichnis,ch.bfs.gebaeude_wohnungs_register,KML||https://tinyurl.com/yy7ya4g9/VS/6136_bdg_erw.kml</t>
  </si>
  <si>
    <t>2571016.000 1106884.000</t>
  </si>
  <si>
    <t>https://map.geo.admin.ch/?zoom=13&amp;E=2571016&amp;N=1106884&amp;layers=ch.kantone.cadastralwebmap-farbe,ch.swisstopo.amtliches-strassenverzeichnis,ch.bfs.gebaeude_wohnungs_register,KML||https://tinyurl.com/yy7ya4g9/VS/6136_bdg_erw.kml</t>
  </si>
  <si>
    <t>2571033.000 1106856.000</t>
  </si>
  <si>
    <t>https://map.geo.admin.ch/?zoom=13&amp;E=2571033&amp;N=1106856&amp;layers=ch.kantone.cadastralwebmap-farbe,ch.swisstopo.amtliches-strassenverzeichnis,ch.bfs.gebaeude_wohnungs_register,KML||https://tinyurl.com/yy7ya4g9/VS/6136_bdg_erw.kml</t>
  </si>
  <si>
    <t>2573506.252 1105643.174</t>
  </si>
  <si>
    <t>https://map.geo.admin.ch/?zoom=13&amp;E=2573506.252&amp;N=1105643.174&amp;layers=ch.kantone.cadastralwebmap-farbe,ch.swisstopo.amtliches-strassenverzeichnis,ch.bfs.gebaeude_wohnungs_register,KML||https://tinyurl.com/yy7ya4g9/VS/6136_bdg_erw.kml</t>
  </si>
  <si>
    <t>2571034.406 1104446.184</t>
  </si>
  <si>
    <t>https://map.geo.admin.ch/?zoom=13&amp;E=2571034.406&amp;N=1104446.184&amp;layers=ch.kantone.cadastralwebmap-farbe,ch.swisstopo.amtliches-strassenverzeichnis,ch.bfs.gebaeude_wohnungs_register,KML||https://tinyurl.com/yy7ya4g9/VS/6136_bdg_erw.kml</t>
  </si>
  <si>
    <t>2576029.248 1108130.254</t>
  </si>
  <si>
    <t>https://map.geo.admin.ch/?zoom=13&amp;E=2576029.248&amp;N=1108130.254&amp;layers=ch.kantone.cadastralwebmap-farbe,ch.swisstopo.amtliches-strassenverzeichnis,ch.bfs.gebaeude_wohnungs_register,KML||https://tinyurl.com/yy7ya4g9/VS/6136_bdg_erw.kml</t>
  </si>
  <si>
    <t>2576050.000 1108060.000</t>
  </si>
  <si>
    <t>https://map.geo.admin.ch/?zoom=13&amp;E=2576050&amp;N=1108060&amp;layers=ch.kantone.cadastralwebmap-farbe,ch.swisstopo.amtliches-strassenverzeichnis,ch.bfs.gebaeude_wohnungs_register,KML||https://tinyurl.com/yy7ya4g9/VS/6136_bdg_erw.kml</t>
  </si>
  <si>
    <t>2571760.243 1107453.217</t>
  </si>
  <si>
    <t>https://map.geo.admin.ch/?zoom=13&amp;E=2571760.243&amp;N=1107453.217&amp;layers=ch.kantone.cadastralwebmap-farbe,ch.swisstopo.amtliches-strassenverzeichnis,ch.bfs.gebaeude_wohnungs_register,KML||https://tinyurl.com/yy7ya4g9/VS/6136_bdg_erw.kml</t>
  </si>
  <si>
    <t>2571333.241 1107137.225</t>
  </si>
  <si>
    <t>https://map.geo.admin.ch/?zoom=13&amp;E=2571333.241&amp;N=1107137.225&amp;layers=ch.kantone.cadastralwebmap-farbe,ch.swisstopo.amtliches-strassenverzeichnis,ch.bfs.gebaeude_wohnungs_register,KML||https://tinyurl.com/yy7ya4g9/VS/6136_bdg_erw.kml</t>
  </si>
  <si>
    <t>2571150.656 1104708.720</t>
  </si>
  <si>
    <t>https://map.geo.admin.ch/?zoom=13&amp;E=2571150.656&amp;N=1104708.72&amp;layers=ch.kantone.cadastralwebmap-farbe,ch.swisstopo.amtliches-strassenverzeichnis,ch.bfs.gebaeude_wohnungs_register,KML||https://tinyurl.com/yy7ya4g9/VS/6136_bdg_erw.kml</t>
  </si>
  <si>
    <t>2571005.407 1106558.109</t>
  </si>
  <si>
    <t>https://map.geo.admin.ch/?zoom=13&amp;E=2571005.407&amp;N=1106558.109&amp;layers=ch.kantone.cadastralwebmap-farbe,ch.swisstopo.amtliches-strassenverzeichnis,ch.bfs.gebaeude_wohnungs_register,KML||https://tinyurl.com/yy7ya4g9/VS/6136_bdg_erw.kml</t>
  </si>
  <si>
    <t>2573377.267 1106524.179</t>
  </si>
  <si>
    <t>https://map.geo.admin.ch/?zoom=13&amp;E=2573377.267&amp;N=1106524.179&amp;layers=ch.kantone.cadastralwebmap-farbe,ch.swisstopo.amtliches-strassenverzeichnis,ch.bfs.gebaeude_wohnungs_register,KML||https://tinyurl.com/yy7ya4g9/VS/6136_bdg_erw.kml</t>
  </si>
  <si>
    <t>2573731.262 1106415.180</t>
  </si>
  <si>
    <t>https://map.geo.admin.ch/?zoom=13&amp;E=2573731.262&amp;N=1106415.18&amp;layers=ch.kantone.cadastralwebmap-farbe,ch.swisstopo.amtliches-strassenverzeichnis,ch.bfs.gebaeude_wohnungs_register,KML||https://tinyurl.com/yy7ya4g9/VS/6136_bdg_erw.kml</t>
  </si>
  <si>
    <t>2573141.249 1106049.182</t>
  </si>
  <si>
    <t>https://map.geo.admin.ch/?zoom=13&amp;E=2573141.249&amp;N=1106049.182&amp;layers=ch.kantone.cadastralwebmap-farbe,ch.swisstopo.amtliches-strassenverzeichnis,ch.bfs.gebaeude_wohnungs_register,KML||https://tinyurl.com/yy7ya4g9/VS/6136_bdg_erw.kml</t>
  </si>
  <si>
    <t>2572349.714 1105970.436</t>
  </si>
  <si>
    <t>https://map.geo.admin.ch/?zoom=13&amp;E=2572349.714&amp;N=1105970.436&amp;layers=ch.kantone.cadastralwebmap-farbe,ch.swisstopo.amtliches-strassenverzeichnis,ch.bfs.gebaeude_wohnungs_register,KML||https://tinyurl.com/yy7ya4g9/VS/6136_bdg_erw.kml</t>
  </si>
  <si>
    <t>2572318.280 1105949.535</t>
  </si>
  <si>
    <t>https://map.geo.admin.ch/?zoom=13&amp;E=2572318.28&amp;N=1105949.535&amp;layers=ch.kantone.cadastralwebmap-farbe,ch.swisstopo.amtliches-strassenverzeichnis,ch.bfs.gebaeude_wohnungs_register,KML||https://tinyurl.com/yy7ya4g9/VS/6136_bdg_erw.kml</t>
  </si>
  <si>
    <t>2572408.213 1104534.137</t>
  </si>
  <si>
    <t>https://map.geo.admin.ch/?zoom=13&amp;E=2572408.213&amp;N=1104534.137&amp;layers=ch.kantone.cadastralwebmap-farbe,ch.swisstopo.amtliches-strassenverzeichnis,ch.bfs.gebaeude_wohnungs_register,KML||https://tinyurl.com/yy7ya4g9/VS/6136_bdg_erw.kml</t>
  </si>
  <si>
    <t>2570936.122 1104288.186</t>
  </si>
  <si>
    <t>https://map.geo.admin.ch/?zoom=13&amp;E=2570936.122&amp;N=1104288.186&amp;layers=ch.kantone.cadastralwebmap-farbe,ch.swisstopo.amtliches-strassenverzeichnis,ch.bfs.gebaeude_wohnungs_register,KML||https://tinyurl.com/yy7ya4g9/VS/6136_bdg_erw.kml</t>
  </si>
  <si>
    <t>2572261.232 1105769.189</t>
  </si>
  <si>
    <t>https://map.geo.admin.ch/?zoom=13&amp;E=2572261.232&amp;N=1105769.189&amp;layers=ch.kantone.cadastralwebmap-farbe,ch.swisstopo.amtliches-strassenverzeichnis,ch.bfs.gebaeude_wohnungs_register,KML||https://tinyurl.com/yy7ya4g9/VS/6136_bdg_erw.kml</t>
  </si>
  <si>
    <t>2576309.000 1107614.000</t>
  </si>
  <si>
    <t>https://map.geo.admin.ch/?zoom=13&amp;E=2576309&amp;N=1107614&amp;layers=ch.kantone.cadastralwebmap-farbe,ch.swisstopo.amtliches-strassenverzeichnis,ch.bfs.gebaeude_wohnungs_register,KML||https://tinyurl.com/yy7ya4g9/VS/6136_bdg_erw.kml</t>
  </si>
  <si>
    <t>2576302.000 1107609.000</t>
  </si>
  <si>
    <t>https://map.geo.admin.ch/?zoom=13&amp;E=2576302&amp;N=1107609&amp;layers=ch.kantone.cadastralwebmap-farbe,ch.swisstopo.amtliches-strassenverzeichnis,ch.bfs.gebaeude_wohnungs_register,KML||https://tinyurl.com/yy7ya4g9/VS/6136_bdg_erw.kml</t>
  </si>
  <si>
    <t>2576300.000 1107606.000</t>
  </si>
  <si>
    <t>https://map.geo.admin.ch/?zoom=13&amp;E=2576300&amp;N=1107606&amp;layers=ch.kantone.cadastralwebmap-farbe,ch.swisstopo.amtliches-strassenverzeichnis,ch.bfs.gebaeude_wohnungs_register,KML||https://tinyurl.com/yy7ya4g9/VS/6136_bdg_erw.kml</t>
  </si>
  <si>
    <t>2571838.230 1106125.195</t>
  </si>
  <si>
    <t>https://map.geo.admin.ch/?zoom=13&amp;E=2571838.23&amp;N=1106125.195&amp;layers=ch.kantone.cadastralwebmap-farbe,ch.swisstopo.amtliches-strassenverzeichnis,ch.bfs.gebaeude_wohnungs_register,KML||https://tinyurl.com/yy7ya4g9/VS/6136_bdg_erw.kml</t>
  </si>
  <si>
    <t>2572072.000 1106069.000</t>
  </si>
  <si>
    <t>https://map.geo.admin.ch/?zoom=13&amp;E=2572072&amp;N=1106069&amp;layers=ch.kantone.cadastralwebmap-farbe,ch.swisstopo.amtliches-strassenverzeichnis,ch.bfs.gebaeude_wohnungs_register,KML||https://tinyurl.com/yy7ya4g9/VS/6136_bdg_erw.kml</t>
  </si>
  <si>
    <t>2572087.000 1106084.000</t>
  </si>
  <si>
    <t>https://map.geo.admin.ch/?zoom=13&amp;E=2572087&amp;N=1106084&amp;layers=ch.kantone.cadastralwebmap-farbe,ch.swisstopo.amtliches-strassenverzeichnis,ch.bfs.gebaeude_wohnungs_register,KML||https://tinyurl.com/yy7ya4g9/VS/6136_bdg_erw.kml</t>
  </si>
  <si>
    <t>2572989.000 1105652.000</t>
  </si>
  <si>
    <t>https://map.geo.admin.ch/?zoom=13&amp;E=2572989&amp;N=1105652&amp;layers=ch.kantone.cadastralwebmap-farbe,ch.swisstopo.amtliches-strassenverzeichnis,ch.bfs.gebaeude_wohnungs_register,KML||https://tinyurl.com/yy7ya4g9/VS/6136_bdg_erw.kml</t>
  </si>
  <si>
    <t>2571530.679 1105502.709</t>
  </si>
  <si>
    <t>https://map.geo.admin.ch/?zoom=13&amp;E=2571530.679&amp;N=1105502.709&amp;layers=ch.kantone.cadastralwebmap-farbe,ch.swisstopo.amtliches-strassenverzeichnis,ch.bfs.gebaeude_wohnungs_register,KML||https://tinyurl.com/yy7ya4g9/VS/6136_bdg_erw.kml</t>
  </si>
  <si>
    <t>2571674.000 1105442.000</t>
  </si>
  <si>
    <t>https://map.geo.admin.ch/?zoom=13&amp;E=2571674&amp;N=1105442&amp;layers=ch.kantone.cadastralwebmap-farbe,ch.swisstopo.amtliches-strassenverzeichnis,ch.bfs.gebaeude_wohnungs_register,KML||https://tinyurl.com/yy7ya4g9/VS/6136_bdg_erw.kml</t>
  </si>
  <si>
    <t>2571656.000 1105452.000</t>
  </si>
  <si>
    <t>https://map.geo.admin.ch/?zoom=13&amp;E=2571656&amp;N=1105452&amp;layers=ch.kantone.cadastralwebmap-farbe,ch.swisstopo.amtliches-strassenverzeichnis,ch.bfs.gebaeude_wohnungs_register,KML||https://tinyurl.com/yy7ya4g9/VS/6136_bdg_erw.kml</t>
  </si>
  <si>
    <t>2571688.000 1105483.000</t>
  </si>
  <si>
    <t>https://map.geo.admin.ch/?zoom=13&amp;E=2571688&amp;N=1105483&amp;layers=ch.kantone.cadastralwebmap-farbe,ch.swisstopo.amtliches-strassenverzeichnis,ch.bfs.gebaeude_wohnungs_register,KML||https://tinyurl.com/yy7ya4g9/VS/6136_bdg_erw.kml</t>
  </si>
  <si>
    <t>2571707.000 1105497.000</t>
  </si>
  <si>
    <t>https://map.geo.admin.ch/?zoom=13&amp;E=2571707&amp;N=1105497&amp;layers=ch.kantone.cadastralwebmap-farbe,ch.swisstopo.amtliches-strassenverzeichnis,ch.bfs.gebaeude_wohnungs_register,KML||https://tinyurl.com/yy7ya4g9/VS/6136_bdg_erw.kml</t>
  </si>
  <si>
    <t>2571904.415 1105361.730</t>
  </si>
  <si>
    <t>https://map.geo.admin.ch/?zoom=13&amp;E=2571904.415&amp;N=1105361.73&amp;layers=ch.kantone.cadastralwebmap-farbe,ch.swisstopo.amtliches-strassenverzeichnis,ch.bfs.gebaeude_wohnungs_register,KML||https://tinyurl.com/yy7ya4g9/VS/6136_bdg_erw.kml</t>
  </si>
  <si>
    <t>2569767.000 1108428.000</t>
  </si>
  <si>
    <t>https://map.geo.admin.ch/?zoom=13&amp;E=2569767&amp;N=1108428&amp;layers=ch.kantone.cadastralwebmap-farbe,ch.swisstopo.amtliches-strassenverzeichnis,ch.bfs.gebaeude_wohnungs_register,KML||https://tinyurl.com/yy7ya4g9/VS/6136_bdg_erw.kml</t>
  </si>
  <si>
    <t>2572501.000 1106458.000</t>
  </si>
  <si>
    <t>https://map.geo.admin.ch/?zoom=13&amp;E=2572501&amp;N=1106458&amp;layers=ch.kantone.cadastralwebmap-farbe,ch.swisstopo.amtliches-strassenverzeichnis,ch.bfs.gebaeude_wohnungs_register,KML||https://tinyurl.com/yy7ya4g9/VS/6136_bdg_erw.kml</t>
  </si>
  <si>
    <t>2576000.000 1108190.000</t>
  </si>
  <si>
    <t>https://map.geo.admin.ch/?zoom=13&amp;E=2576000&amp;N=1108190&amp;layers=ch.kantone.cadastralwebmap-farbe,ch.swisstopo.amtliches-strassenverzeichnis,ch.bfs.gebaeude_wohnungs_register,KML||https://tinyurl.com/yy7ya4g9/VS/6136_bdg_erw.kml</t>
  </si>
  <si>
    <t>2572033.000 1106430.000</t>
  </si>
  <si>
    <t>https://map.geo.admin.ch/?zoom=13&amp;E=2572033&amp;N=1106430&amp;layers=ch.kantone.cadastralwebmap-farbe,ch.swisstopo.amtliches-strassenverzeichnis,ch.bfs.gebaeude_wohnungs_register,KML||https://tinyurl.com/yy7ya4g9/VS/6136_bdg_erw.kml</t>
  </si>
  <si>
    <t>2572048.000 1106414.000</t>
  </si>
  <si>
    <t>https://map.geo.admin.ch/?zoom=13&amp;E=2572048&amp;N=1106414&amp;layers=ch.kantone.cadastralwebmap-farbe,ch.swisstopo.amtliches-strassenverzeichnis,ch.bfs.gebaeude_wohnungs_register,KML||https://tinyurl.com/yy7ya4g9/VS/6136_bdg_erw.kml</t>
  </si>
  <si>
    <t>2572069.000 1106401.000</t>
  </si>
  <si>
    <t>https://map.geo.admin.ch/?zoom=13&amp;E=2572069&amp;N=1106401&amp;layers=ch.kantone.cadastralwebmap-farbe,ch.swisstopo.amtliches-strassenverzeichnis,ch.bfs.gebaeude_wohnungs_register,KML||https://tinyurl.com/yy7ya4g9/VS/6136_bdg_erw.kml</t>
  </si>
  <si>
    <t>2573742.000 1105822.000</t>
  </si>
  <si>
    <t>https://map.geo.admin.ch/?zoom=13&amp;E=2573742&amp;N=1105822&amp;layers=ch.kantone.cadastralwebmap-farbe,ch.swisstopo.amtliches-strassenverzeichnis,ch.bfs.gebaeude_wohnungs_register,KML||https://tinyurl.com/yy7ya4g9/VS/6136_bdg_erw.kml</t>
  </si>
  <si>
    <t>2573749.000 1105808.000</t>
  </si>
  <si>
    <t>https://map.geo.admin.ch/?zoom=13&amp;E=2573749&amp;N=1105808&amp;layers=ch.kantone.cadastralwebmap-farbe,ch.swisstopo.amtliches-strassenverzeichnis,ch.bfs.gebaeude_wohnungs_register,KML||https://tinyurl.com/yy7ya4g9/VS/6136_bdg_erw.kml</t>
  </si>
  <si>
    <t>2573780.000 1106089.000</t>
  </si>
  <si>
    <t>https://map.geo.admin.ch/?zoom=13&amp;E=2573780&amp;N=1106089&amp;layers=ch.kantone.cadastralwebmap-farbe,ch.swisstopo.amtliches-strassenverzeichnis,ch.bfs.gebaeude_wohnungs_register,KML||https://tinyurl.com/yy7ya4g9/VS/6136_bdg_erw.kml</t>
  </si>
  <si>
    <t>2573777.000 1106098.000</t>
  </si>
  <si>
    <t>https://map.geo.admin.ch/?zoom=13&amp;E=2573777&amp;N=1106098&amp;layers=ch.kantone.cadastralwebmap-farbe,ch.swisstopo.amtliches-strassenverzeichnis,ch.bfs.gebaeude_wohnungs_register,KML||https://tinyurl.com/yy7ya4g9/VS/6136_bdg_erw.kml</t>
  </si>
  <si>
    <t>2573773.000 1106103.000</t>
  </si>
  <si>
    <t>https://map.geo.admin.ch/?zoom=13&amp;E=2573773&amp;N=1106103&amp;layers=ch.kantone.cadastralwebmap-farbe,ch.swisstopo.amtliches-strassenverzeichnis,ch.bfs.gebaeude_wohnungs_register,KML||https://tinyurl.com/yy7ya4g9/VS/6136_bdg_erw.kml</t>
  </si>
  <si>
    <t>2573772.000 1106110.000</t>
  </si>
  <si>
    <t>https://map.geo.admin.ch/?zoom=13&amp;E=2573772&amp;N=1106110&amp;layers=ch.kantone.cadastralwebmap-farbe,ch.swisstopo.amtliches-strassenverzeichnis,ch.bfs.gebaeude_wohnungs_register,KML||https://tinyurl.com/yy7ya4g9/VS/6136_bdg_erw.kml</t>
  </si>
  <si>
    <t>2573767.000 1106114.000</t>
  </si>
  <si>
    <t>https://map.geo.admin.ch/?zoom=13&amp;E=2573767&amp;N=1106114&amp;layers=ch.kantone.cadastralwebmap-farbe,ch.swisstopo.amtliches-strassenverzeichnis,ch.bfs.gebaeude_wohnungs_register,KML||https://tinyurl.com/yy7ya4g9/VS/6136_bdg_erw.kml</t>
  </si>
  <si>
    <t>2573766.000 1106120.000</t>
  </si>
  <si>
    <t>https://map.geo.admin.ch/?zoom=13&amp;E=2573766&amp;N=1106120&amp;layers=ch.kantone.cadastralwebmap-farbe,ch.swisstopo.amtliches-strassenverzeichnis,ch.bfs.gebaeude_wohnungs_register,KML||https://tinyurl.com/yy7ya4g9/VS/6136_bdg_erw.kml</t>
  </si>
  <si>
    <t>2573760.000 1106082.000</t>
  </si>
  <si>
    <t>https://map.geo.admin.ch/?zoom=13&amp;E=2573760&amp;N=1106082&amp;layers=ch.kantone.cadastralwebmap-farbe,ch.swisstopo.amtliches-strassenverzeichnis,ch.bfs.gebaeude_wohnungs_register,KML||https://tinyurl.com/yy7ya4g9/VS/6136_bdg_erw.kml</t>
  </si>
  <si>
    <t>2573759.000 1106088.000</t>
  </si>
  <si>
    <t>https://map.geo.admin.ch/?zoom=13&amp;E=2573759&amp;N=1106088&amp;layers=ch.kantone.cadastralwebmap-farbe,ch.swisstopo.amtliches-strassenverzeichnis,ch.bfs.gebaeude_wohnungs_register,KML||https://tinyurl.com/yy7ya4g9/VS/6136_bdg_erw.kml</t>
  </si>
  <si>
    <t>2573754.000 1106094.000</t>
  </si>
  <si>
    <t>https://map.geo.admin.ch/?zoom=13&amp;E=2573754&amp;N=1106094&amp;layers=ch.kantone.cadastralwebmap-farbe,ch.swisstopo.amtliches-strassenverzeichnis,ch.bfs.gebaeude_wohnungs_register,KML||https://tinyurl.com/yy7ya4g9/VS/6136_bdg_erw.kml</t>
  </si>
  <si>
    <t>2573753.000 1106100.000</t>
  </si>
  <si>
    <t>https://map.geo.admin.ch/?zoom=13&amp;E=2573753&amp;N=1106100&amp;layers=ch.kantone.cadastralwebmap-farbe,ch.swisstopo.amtliches-strassenverzeichnis,ch.bfs.gebaeude_wohnungs_register,KML||https://tinyurl.com/yy7ya4g9/VS/6136_bdg_erw.kml</t>
  </si>
  <si>
    <t>2573748.000 1106105.000</t>
  </si>
  <si>
    <t>https://map.geo.admin.ch/?zoom=13&amp;E=2573748&amp;N=1106105&amp;layers=ch.kantone.cadastralwebmap-farbe,ch.swisstopo.amtliches-strassenverzeichnis,ch.bfs.gebaeude_wohnungs_register,KML||https://tinyurl.com/yy7ya4g9/VS/6136_bdg_erw.kml</t>
  </si>
  <si>
    <t>2573747.000 1106111.000</t>
  </si>
  <si>
    <t>https://map.geo.admin.ch/?zoom=13&amp;E=2573747&amp;N=1106111&amp;layers=ch.kantone.cadastralwebmap-farbe,ch.swisstopo.amtliches-strassenverzeichnis,ch.bfs.gebaeude_wohnungs_register,KML||https://tinyurl.com/yy7ya4g9/VS/6136_bdg_erw.kml</t>
  </si>
  <si>
    <t>2570958.000 1104308.000</t>
  </si>
  <si>
    <t>https://map.geo.admin.ch/?zoom=13&amp;E=2570958&amp;N=1104308&amp;layers=ch.kantone.cadastralwebmap-farbe,ch.swisstopo.amtliches-strassenverzeichnis,ch.bfs.gebaeude_wohnungs_register,KML||https://tinyurl.com/yy7ya4g9/VS/6136_bdg_erw.kml</t>
  </si>
  <si>
    <t>2570956.000 1104300.000</t>
  </si>
  <si>
    <t>https://map.geo.admin.ch/?zoom=13&amp;E=2570956&amp;N=1104300&amp;layers=ch.kantone.cadastralwebmap-farbe,ch.swisstopo.amtliches-strassenverzeichnis,ch.bfs.gebaeude_wohnungs_register,KML||https://tinyurl.com/yy7ya4g9/VS/6136_bdg_erw.kml</t>
  </si>
  <si>
    <t>2572440.000 1104500.000</t>
  </si>
  <si>
    <t>https://map.geo.admin.ch/?zoom=13&amp;E=2572440&amp;N=1104500&amp;layers=ch.kantone.cadastralwebmap-farbe,ch.swisstopo.amtliches-strassenverzeichnis,ch.bfs.gebaeude_wohnungs_register,KML||https://tinyurl.com/yy7ya4g9/VS/6136_bdg_erw.kml</t>
  </si>
  <si>
    <t>2572382.000 1105969.000</t>
  </si>
  <si>
    <t>https://map.geo.admin.ch/?zoom=13&amp;E=2572382&amp;N=1105969&amp;layers=ch.kantone.cadastralwebmap-farbe,ch.swisstopo.amtliches-strassenverzeichnis,ch.bfs.gebaeude_wohnungs_register,KML||https://tinyurl.com/yy7ya4g9/VS/6136_bdg_erw.kml</t>
  </si>
  <si>
    <t>2573841.000 1106045.000</t>
  </si>
  <si>
    <t>https://map.geo.admin.ch/?zoom=13&amp;E=2573841&amp;N=1106045&amp;layers=ch.kantone.cadastralwebmap-farbe,ch.swisstopo.amtliches-strassenverzeichnis,ch.bfs.gebaeude_wohnungs_register,KML||https://tinyurl.com/yy7ya4g9/VS/6136_bdg_erw.kml</t>
  </si>
  <si>
    <t>2570903.000 1104943.000</t>
  </si>
  <si>
    <t>https://map.geo.admin.ch/?zoom=13&amp;E=2570903&amp;N=1104943&amp;layers=ch.kantone.cadastralwebmap-farbe,ch.swisstopo.amtliches-strassenverzeichnis,ch.bfs.gebaeude_wohnungs_register,KML||https://tinyurl.com/yy7ya4g9/VS/6136_bdg_erw.kml</t>
  </si>
  <si>
    <t>2572222.000 1104601.000</t>
  </si>
  <si>
    <t>https://map.geo.admin.ch/?zoom=13&amp;E=2572222&amp;N=1104601&amp;layers=ch.kantone.cadastralwebmap-farbe,ch.swisstopo.amtliches-strassenverzeichnis,ch.bfs.gebaeude_wohnungs_register,KML||https://tinyurl.com/yy7ya4g9/VS/6136_bdg_erw.kml</t>
  </si>
  <si>
    <t>2570916.000 1105030.000</t>
  </si>
  <si>
    <t>https://map.geo.admin.ch/?zoom=13&amp;E=2570916&amp;N=1105030&amp;layers=ch.kantone.cadastralwebmap-farbe,ch.swisstopo.amtliches-strassenverzeichnis,ch.bfs.gebaeude_wohnungs_register,KML||https://tinyurl.com/yy7ya4g9/VS/6136_bdg_erw.kml</t>
  </si>
  <si>
    <t>2572200.000 1106310.000</t>
  </si>
  <si>
    <t>https://map.geo.admin.ch/?zoom=13&amp;E=2572200&amp;N=1106310&amp;layers=ch.kantone.cadastralwebmap-farbe,ch.swisstopo.amtliches-strassenverzeichnis,ch.bfs.gebaeude_wohnungs_register,KML||https://tinyurl.com/yy7ya4g9/VS/6136_bdg_erw.kml</t>
  </si>
  <si>
    <t>2575875.000 1108150.000</t>
  </si>
  <si>
    <t>https://map.geo.admin.ch/?zoom=13&amp;E=2575875&amp;N=1108150&amp;layers=ch.kantone.cadastralwebmap-farbe,ch.swisstopo.amtliches-strassenverzeichnis,ch.bfs.gebaeude_wohnungs_register,KML||https://tinyurl.com/yy7ya4g9/VS/6136_bdg_erw.kml</t>
  </si>
  <si>
    <t>2573033.000 1106012.000</t>
  </si>
  <si>
    <t>https://map.geo.admin.ch/?zoom=13&amp;E=2573033&amp;N=1106012&amp;layers=ch.kantone.cadastralwebmap-farbe,ch.swisstopo.amtliches-strassenverzeichnis,ch.bfs.gebaeude_wohnungs_register,KML||https://tinyurl.com/yy7ya4g9/VS/6136_bdg_erw.kml</t>
  </si>
  <si>
    <t>2573681.000 1106006.000</t>
  </si>
  <si>
    <t>https://map.geo.admin.ch/?zoom=13&amp;E=2573681&amp;N=1106006&amp;layers=ch.kantone.cadastralwebmap-farbe,ch.swisstopo.amtliches-strassenverzeichnis,ch.bfs.gebaeude_wohnungs_register,KML||https://tinyurl.com/yy7ya4g9/VS/6136_bdg_erw.kml</t>
  </si>
  <si>
    <t>2573663.000 1105988.000</t>
  </si>
  <si>
    <t>https://map.geo.admin.ch/?zoom=13&amp;E=2573663&amp;N=1105988&amp;layers=ch.kantone.cadastralwebmap-farbe,ch.swisstopo.amtliches-strassenverzeichnis,ch.bfs.gebaeude_wohnungs_register,KML||https://tinyurl.com/yy7ya4g9/VS/6136_bdg_erw.kml</t>
  </si>
  <si>
    <t>2573693.000 1105977.000</t>
  </si>
  <si>
    <t>https://map.geo.admin.ch/?zoom=13&amp;E=2573693&amp;N=1105977&amp;layers=ch.kantone.cadastralwebmap-farbe,ch.swisstopo.amtliches-strassenverzeichnis,ch.bfs.gebaeude_wohnungs_register,KML||https://tinyurl.com/yy7ya4g9/VS/6136_bdg_erw.kml</t>
  </si>
  <si>
    <t>2570760.000 1104694.000</t>
  </si>
  <si>
    <t>https://map.geo.admin.ch/?zoom=13&amp;E=2570760&amp;N=1104694&amp;layers=ch.kantone.cadastralwebmap-farbe,ch.swisstopo.amtliches-strassenverzeichnis,ch.bfs.gebaeude_wohnungs_register,KML||https://tinyurl.com/yy7ya4g9/VS/6136_bdg_erw.kml</t>
  </si>
  <si>
    <t>2570769.000 1104687.000</t>
  </si>
  <si>
    <t>https://map.geo.admin.ch/?zoom=13&amp;E=2570769&amp;N=1104687&amp;layers=ch.kantone.cadastralwebmap-farbe,ch.swisstopo.amtliches-strassenverzeichnis,ch.bfs.gebaeude_wohnungs_register,KML||https://tinyurl.com/yy7ya4g9/VS/6136_bdg_erw.kml</t>
  </si>
  <si>
    <t>2571064.600 1106810.100</t>
  </si>
  <si>
    <t>https://map.geo.admin.ch/?zoom=13&amp;E=2571064.6&amp;N=1106810.1&amp;layers=ch.kantone.cadastralwebmap-farbe,ch.swisstopo.amtliches-strassenverzeichnis,ch.bfs.gebaeude_wohnungs_register,KML||https://tinyurl.com/yy7ya4g9/VS/6136_bdg_erw.kml</t>
  </si>
  <si>
    <t>2576166.000 1107681.000</t>
  </si>
  <si>
    <t>https://map.geo.admin.ch/?zoom=13&amp;E=2576166&amp;N=1107681&amp;layers=ch.kantone.cadastralwebmap-farbe,ch.swisstopo.amtliches-strassenverzeichnis,ch.bfs.gebaeude_wohnungs_register,KML||https://tinyurl.com/yy7ya4g9/VS/6136_bdg_erw.kml</t>
  </si>
  <si>
    <t>2576171.000 1107669.000</t>
  </si>
  <si>
    <t>https://map.geo.admin.ch/?zoom=13&amp;E=2576171&amp;N=1107669&amp;layers=ch.kantone.cadastralwebmap-farbe,ch.swisstopo.amtliches-strassenverzeichnis,ch.bfs.gebaeude_wohnungs_register,KML||https://tinyurl.com/yy7ya4g9/VS/6136_bdg_erw.kml</t>
  </si>
  <si>
    <t>2576152.000 1107670.000</t>
  </si>
  <si>
    <t>https://map.geo.admin.ch/?zoom=13&amp;E=2576152&amp;N=1107670&amp;layers=ch.kantone.cadastralwebmap-farbe,ch.swisstopo.amtliches-strassenverzeichnis,ch.bfs.gebaeude_wohnungs_register,KML||https://tinyurl.com/yy7ya4g9/VS/6136_bdg_erw.kml</t>
  </si>
  <si>
    <t>2576153.000 1107665.000</t>
  </si>
  <si>
    <t>https://map.geo.admin.ch/?zoom=13&amp;E=2576153&amp;N=1107665&amp;layers=ch.kantone.cadastralwebmap-farbe,ch.swisstopo.amtliches-strassenverzeichnis,ch.bfs.gebaeude_wohnungs_register,KML||https://tinyurl.com/yy7ya4g9/VS/6136_bdg_erw.kml</t>
  </si>
  <si>
    <t>2576156.000 1107649.000</t>
  </si>
  <si>
    <t>https://map.geo.admin.ch/?zoom=13&amp;E=2576156&amp;N=1107649&amp;layers=ch.kantone.cadastralwebmap-farbe,ch.swisstopo.amtliches-strassenverzeichnis,ch.bfs.gebaeude_wohnungs_register,KML||https://tinyurl.com/yy7ya4g9/VS/6136_bdg_erw.kml</t>
  </si>
  <si>
    <t>2576157.000 1107644.000</t>
  </si>
  <si>
    <t>https://map.geo.admin.ch/?zoom=13&amp;E=2576157&amp;N=1107644&amp;layers=ch.kantone.cadastralwebmap-farbe,ch.swisstopo.amtliches-strassenverzeichnis,ch.bfs.gebaeude_wohnungs_register,KML||https://tinyurl.com/yy7ya4g9/VS/6136_bdg_erw.kml</t>
  </si>
  <si>
    <t>2576735.000 1108155.000</t>
  </si>
  <si>
    <t>https://map.geo.admin.ch/?zoom=13&amp;E=2576735&amp;N=1108155&amp;layers=ch.kantone.cadastralwebmap-farbe,ch.swisstopo.amtliches-strassenverzeichnis,ch.bfs.gebaeude_wohnungs_register,KML||https://tinyurl.com/yy7ya4g9/VS/6136_bdg_erw.kml</t>
  </si>
  <si>
    <t>2576220.000 1107855.000</t>
  </si>
  <si>
    <t>https://map.geo.admin.ch/?zoom=13&amp;E=2576220&amp;N=1107855&amp;layers=ch.kantone.cadastralwebmap-farbe,ch.swisstopo.amtliches-strassenverzeichnis,ch.bfs.gebaeude_wohnungs_register,KML||https://tinyurl.com/yy7ya4g9/VS/6136_bdg_erw.kml</t>
  </si>
  <si>
    <t>2573511.000 1106234.000</t>
  </si>
  <si>
    <t>https://map.geo.admin.ch/?zoom=13&amp;E=2573511&amp;N=1106234&amp;layers=ch.kantone.cadastralwebmap-farbe,ch.swisstopo.amtliches-strassenverzeichnis,ch.bfs.gebaeude_wohnungs_register,KML||https://tinyurl.com/yy7ya4g9/VS/6136_bdg_erw.kml</t>
  </si>
  <si>
    <t>2576595.000 1108390.000</t>
  </si>
  <si>
    <t>https://map.geo.admin.ch/?zoom=13&amp;E=2576595&amp;N=1108390&amp;layers=ch.kantone.cadastralwebmap-farbe,ch.swisstopo.amtliches-strassenverzeichnis,ch.bfs.gebaeude_wohnungs_register,KML||https://tinyurl.com/yy7ya4g9/VS/6136_bdg_erw.kml</t>
  </si>
  <si>
    <t>2572785.000 1106695.000</t>
  </si>
  <si>
    <t>https://map.geo.admin.ch/?zoom=13&amp;E=2572785&amp;N=1106695&amp;layers=ch.kantone.cadastralwebmap-farbe,ch.swisstopo.amtliches-strassenverzeichnis,ch.bfs.gebaeude_wohnungs_register,KML||https://tinyurl.com/yy7ya4g9/VS/6136_bdg_erw.kml</t>
  </si>
  <si>
    <t>2572395.000 1104500.000</t>
  </si>
  <si>
    <t>https://map.geo.admin.ch/?zoom=13&amp;E=2572395&amp;N=1104500&amp;layers=ch.kantone.cadastralwebmap-farbe,ch.swisstopo.amtliches-strassenverzeichnis,ch.bfs.gebaeude_wohnungs_register,KML||https://tinyurl.com/yy7ya4g9/VS/6136_bdg_erw.kml</t>
  </si>
  <si>
    <t>2576360.000 1108720.000</t>
  </si>
  <si>
    <t>https://map.geo.admin.ch/?zoom=13&amp;E=2576360&amp;N=1108720&amp;layers=ch.kantone.cadastralwebmap-farbe,ch.swisstopo.amtliches-strassenverzeichnis,ch.bfs.gebaeude_wohnungs_register,KML||https://tinyurl.com/yy7ya4g9/VS/6136_bdg_erw.kml</t>
  </si>
  <si>
    <t>2576300.000 1107967.000</t>
  </si>
  <si>
    <t>https://map.geo.admin.ch/?zoom=13&amp;E=2576300&amp;N=1107967&amp;layers=ch.kantone.cadastralwebmap-farbe,ch.swisstopo.amtliches-strassenverzeichnis,ch.bfs.gebaeude_wohnungs_register,KML||https://tinyurl.com/yy7ya4g9/VS/6136_bdg_erw.kml</t>
  </si>
  <si>
    <t>2571170.000 1106460.000</t>
  </si>
  <si>
    <t>https://map.geo.admin.ch/?zoom=13&amp;E=2571170&amp;N=1106460&amp;layers=ch.kantone.cadastralwebmap-farbe,ch.swisstopo.amtliches-strassenverzeichnis,ch.bfs.gebaeude_wohnungs_register,KML||https://tinyurl.com/yy7ya4g9/VS/6136_bdg_erw.kml</t>
  </si>
  <si>
    <t>2571008.000 1106895.000</t>
  </si>
  <si>
    <t>https://map.geo.admin.ch/?zoom=13&amp;E=2571008&amp;N=1106895&amp;layers=ch.kantone.cadastralwebmap-farbe,ch.swisstopo.amtliches-strassenverzeichnis,ch.bfs.gebaeude_wohnungs_register,KML||https://tinyurl.com/yy7ya4g9/VS/6136_bdg_erw.kml</t>
  </si>
  <si>
    <t>2576410.000 1108135.000</t>
  </si>
  <si>
    <t>https://map.geo.admin.ch/?zoom=13&amp;E=2576410&amp;N=1108135&amp;layers=ch.kantone.cadastralwebmap-farbe,ch.swisstopo.amtliches-strassenverzeichnis,ch.bfs.gebaeude_wohnungs_register,KML||https://tinyurl.com/yy7ya4g9/VS/6136_bdg_erw.kml</t>
  </si>
  <si>
    <t>2576420.000 1108122.000</t>
  </si>
  <si>
    <t>https://map.geo.admin.ch/?zoom=13&amp;E=2576420&amp;N=1108122&amp;layers=ch.kantone.cadastralwebmap-farbe,ch.swisstopo.amtliches-strassenverzeichnis,ch.bfs.gebaeude_wohnungs_register,KML||https://tinyurl.com/yy7ya4g9/VS/6136_bdg_erw.kml</t>
  </si>
  <si>
    <t>2576455.000 1108210.000</t>
  </si>
  <si>
    <t>https://map.geo.admin.ch/?zoom=13&amp;E=2576455&amp;N=1108210&amp;layers=ch.kantone.cadastralwebmap-farbe,ch.swisstopo.amtliches-strassenverzeichnis,ch.bfs.gebaeude_wohnungs_register,KML||https://tinyurl.com/yy7ya4g9/VS/6136_bdg_erw.kml</t>
  </si>
  <si>
    <t>2576334.000 1108712.000</t>
  </si>
  <si>
    <t>https://map.geo.admin.ch/?zoom=13&amp;E=2576334&amp;N=1108712&amp;layers=ch.kantone.cadastralwebmap-farbe,ch.swisstopo.amtliches-strassenverzeichnis,ch.bfs.gebaeude_wohnungs_register,KML||https://tinyurl.com/yy7ya4g9/VS/6136_bdg_erw.kml</t>
  </si>
  <si>
    <t>2576885.000 1108213.000</t>
  </si>
  <si>
    <t>https://map.geo.admin.ch/?zoom=13&amp;E=2576885&amp;N=1108213&amp;layers=ch.kantone.cadastralwebmap-farbe,ch.swisstopo.amtliches-strassenverzeichnis,ch.bfs.gebaeude_wohnungs_register,KML||https://tinyurl.com/yy7ya4g9/VS/6136_bdg_erw.kml</t>
  </si>
  <si>
    <t>2575966.000 1108734.000</t>
  </si>
  <si>
    <t>https://map.geo.admin.ch/?zoom=13&amp;E=2575966&amp;N=1108734&amp;layers=ch.kantone.cadastralwebmap-farbe,ch.swisstopo.amtliches-strassenverzeichnis,ch.bfs.gebaeude_wohnungs_register,KML||https://tinyurl.com/yy7ya4g9/VS/6136_bdg_erw.kml</t>
  </si>
  <si>
    <t>2572238.000 1106432.000</t>
  </si>
  <si>
    <t>https://map.geo.admin.ch/?zoom=13&amp;E=2572238&amp;N=1106432&amp;layers=ch.kantone.cadastralwebmap-farbe,ch.swisstopo.amtliches-strassenverzeichnis,ch.bfs.gebaeude_wohnungs_register,KML||https://tinyurl.com/yy7ya4g9/VS/6136_bdg_erw.kml</t>
  </si>
  <si>
    <t>2572875.000 1106775.000</t>
  </si>
  <si>
    <t>https://map.geo.admin.ch/?zoom=13&amp;E=2572875&amp;N=1106775&amp;layers=ch.kantone.cadastralwebmap-farbe,ch.swisstopo.amtliches-strassenverzeichnis,ch.bfs.gebaeude_wohnungs_register,KML||https://tinyurl.com/yy7ya4g9/VS/6136_bdg_erw.kml</t>
  </si>
  <si>
    <t>2572805.000 1106755.000</t>
  </si>
  <si>
    <t>https://map.geo.admin.ch/?zoom=13&amp;E=2572805&amp;N=1106755&amp;layers=ch.kantone.cadastralwebmap-farbe,ch.swisstopo.amtliches-strassenverzeichnis,ch.bfs.gebaeude_wohnungs_register,KML||https://tinyurl.com/yy7ya4g9/VS/6136_bdg_erw.kml</t>
  </si>
  <si>
    <t>2573913.000 1106139.000</t>
  </si>
  <si>
    <t>https://map.geo.admin.ch/?zoom=13&amp;E=2573913&amp;N=1106139&amp;layers=ch.kantone.cadastralwebmap-farbe,ch.swisstopo.amtliches-strassenverzeichnis,ch.bfs.gebaeude_wohnungs_register,KML||https://tinyurl.com/yy7ya4g9/VS/6136_bdg_erw.kml</t>
  </si>
  <si>
    <t>2576170.000 1108235.000</t>
  </si>
  <si>
    <t>https://map.geo.admin.ch/?zoom=13&amp;E=2576170&amp;N=1108235&amp;layers=ch.kantone.cadastralwebmap-farbe,ch.swisstopo.amtliches-strassenverzeichnis,ch.bfs.gebaeude_wohnungs_register,KML||https://tinyurl.com/yy7ya4g9/VS/6136_bdg_erw.kml</t>
  </si>
  <si>
    <t>2576148.000 1107712.000</t>
  </si>
  <si>
    <t>https://map.geo.admin.ch/?zoom=13&amp;E=2576148&amp;N=1107712&amp;layers=ch.kantone.cadastralwebmap-farbe,ch.swisstopo.amtliches-strassenverzeichnis,ch.bfs.gebaeude_wohnungs_register,KML||https://tinyurl.com/yy7ya4g9/VS/6136_bdg_erw.kml</t>
  </si>
  <si>
    <t>2571598.000 1105818.000</t>
  </si>
  <si>
    <t>https://map.geo.admin.ch/?zoom=13&amp;E=2571598&amp;N=1105818&amp;layers=ch.kantone.cadastralwebmap-farbe,ch.swisstopo.amtliches-strassenverzeichnis,ch.bfs.gebaeude_wohnungs_register,KML||https://tinyurl.com/yy7ya4g9/VS/6136_bdg_erw.kml</t>
  </si>
  <si>
    <t>2571294.000 1105193.000</t>
  </si>
  <si>
    <t>https://map.geo.admin.ch/?zoom=13&amp;E=2571294&amp;N=1105193&amp;layers=ch.kantone.cadastralwebmap-farbe,ch.swisstopo.amtliches-strassenverzeichnis,ch.bfs.gebaeude_wohnungs_register,KML||https://tinyurl.com/yy7ya4g9/VS/6136_bdg_erw.kml</t>
  </si>
  <si>
    <t>2571327.000 1105192.000</t>
  </si>
  <si>
    <t>https://map.geo.admin.ch/?zoom=13&amp;E=2571327&amp;N=1105192&amp;layers=ch.kantone.cadastralwebmap-farbe,ch.swisstopo.amtliches-strassenverzeichnis,ch.bfs.gebaeude_wohnungs_register,KML||https://tinyurl.com/yy7ya4g9/VS/6136_bdg_erw.kml</t>
  </si>
  <si>
    <t>2576500.000 1107955.000</t>
  </si>
  <si>
    <t>https://map.geo.admin.ch/?zoom=13&amp;E=2576500&amp;N=1107955&amp;layers=ch.kantone.cadastralwebmap-farbe,ch.swisstopo.amtliches-strassenverzeichnis,ch.bfs.gebaeude_wohnungs_register,KML||https://tinyurl.com/yy7ya4g9/VS/6136_bdg_erw.kml</t>
  </si>
  <si>
    <t>2576948.000 1108318.000</t>
  </si>
  <si>
    <t>https://map.geo.admin.ch/?zoom=13&amp;E=2576948&amp;N=1108318&amp;layers=ch.kantone.cadastralwebmap-farbe,ch.swisstopo.amtliches-strassenverzeichnis,ch.bfs.gebaeude_wohnungs_register,KML||https://tinyurl.com/yy7ya4g9/VS/6136_bdg_erw.kml</t>
  </si>
  <si>
    <t>2576930.000 1108348.000</t>
  </si>
  <si>
    <t>https://map.geo.admin.ch/?zoom=13&amp;E=2576930&amp;N=1108348&amp;layers=ch.kantone.cadastralwebmap-farbe,ch.swisstopo.amtliches-strassenverzeichnis,ch.bfs.gebaeude_wohnungs_register,KML||https://tinyurl.com/yy7ya4g9/VS/6136_bdg_erw.kml</t>
  </si>
  <si>
    <t>2571869.000 1105381.000</t>
  </si>
  <si>
    <t>https://map.geo.admin.ch/?zoom=13&amp;E=2571869&amp;N=1105381&amp;layers=ch.kantone.cadastralwebmap-farbe,ch.swisstopo.amtliches-strassenverzeichnis,ch.bfs.gebaeude_wohnungs_register,KML||https://tinyurl.com/yy7ya4g9/VS/6136_bdg_erw.kml</t>
  </si>
  <si>
    <t>2571350.000 1105350.000</t>
  </si>
  <si>
    <t>https://map.geo.admin.ch/?zoom=13&amp;E=2571350&amp;N=1105350&amp;layers=ch.kantone.cadastralwebmap-farbe,ch.swisstopo.amtliches-strassenverzeichnis,ch.bfs.gebaeude_wohnungs_register,KML||https://tinyurl.com/yy7ya4g9/VS/6136_bdg_erw.kml</t>
  </si>
  <si>
    <t>2576784.000 1108742.000</t>
  </si>
  <si>
    <t>https://map.geo.admin.ch/?zoom=13&amp;E=2576784&amp;N=1108742&amp;layers=ch.kantone.cadastralwebmap-farbe,ch.swisstopo.amtliches-strassenverzeichnis,ch.bfs.gebaeude_wohnungs_register,KML||https://tinyurl.com/yy7ya4g9/VS/6136_bdg_erw.kml</t>
  </si>
  <si>
    <t>2576729.000 1107989.000</t>
  </si>
  <si>
    <t>https://map.geo.admin.ch/?zoom=13&amp;E=2576729&amp;N=1107989&amp;layers=ch.kantone.cadastralwebmap-farbe,ch.swisstopo.amtliches-strassenverzeichnis,ch.bfs.gebaeude_wohnungs_register,KML||https://tinyurl.com/yy7ya4g9/VS/6136_bdg_erw.kml</t>
  </si>
  <si>
    <t>2576740.000 1107965.000</t>
  </si>
  <si>
    <t>https://map.geo.admin.ch/?zoom=13&amp;E=2576740&amp;N=1107965&amp;layers=ch.kantone.cadastralwebmap-farbe,ch.swisstopo.amtliches-strassenverzeichnis,ch.bfs.gebaeude_wohnungs_register,KML||https://tinyurl.com/yy7ya4g9/VS/6136_bdg_erw.kml</t>
  </si>
  <si>
    <t>2576142.000 1107803.000</t>
  </si>
  <si>
    <t>https://map.geo.admin.ch/?zoom=13&amp;E=2576142&amp;N=1107803&amp;layers=ch.kantone.cadastralwebmap-farbe,ch.swisstopo.amtliches-strassenverzeichnis,ch.bfs.gebaeude_wohnungs_register,KML||https://tinyurl.com/yy7ya4g9/VS/6136_bdg_erw.kml</t>
  </si>
  <si>
    <t>2576152.000 1107793.000</t>
  </si>
  <si>
    <t>https://map.geo.admin.ch/?zoom=13&amp;E=2576152&amp;N=1107793&amp;layers=ch.kantone.cadastralwebmap-farbe,ch.swisstopo.amtliches-strassenverzeichnis,ch.bfs.gebaeude_wohnungs_register,KML||https://tinyurl.com/yy7ya4g9/VS/6136_bdg_erw.kml</t>
  </si>
  <si>
    <t>2576123.000 1107822.000</t>
  </si>
  <si>
    <t>https://map.geo.admin.ch/?zoom=13&amp;E=2576123&amp;N=1107822&amp;layers=ch.kantone.cadastralwebmap-farbe,ch.swisstopo.amtliches-strassenverzeichnis,ch.bfs.gebaeude_wohnungs_register,KML||https://tinyurl.com/yy7ya4g9/VS/6136_bdg_erw.kml</t>
  </si>
  <si>
    <t>2571300.000 1106750.000</t>
  </si>
  <si>
    <t>https://map.geo.admin.ch/?zoom=13&amp;E=2571300&amp;N=1106750&amp;layers=ch.kantone.cadastralwebmap-farbe,ch.swisstopo.amtliches-strassenverzeichnis,ch.bfs.gebaeude_wohnungs_register,KML||https://tinyurl.com/yy7ya4g9/VS/6136_bdg_erw.kml</t>
  </si>
  <si>
    <t>2576784.000 1108125.000</t>
  </si>
  <si>
    <t>https://map.geo.admin.ch/?zoom=13&amp;E=2576784&amp;N=1108125&amp;layers=ch.kantone.cadastralwebmap-farbe,ch.swisstopo.amtliches-strassenverzeichnis,ch.bfs.gebaeude_wohnungs_register,KML||https://tinyurl.com/yy7ya4g9/VS/6136_bdg_erw.kml</t>
  </si>
  <si>
    <t>2576747.000 1108145.000</t>
  </si>
  <si>
    <t>https://map.geo.admin.ch/?zoom=13&amp;E=2576747&amp;N=1108145&amp;layers=ch.kantone.cadastralwebmap-farbe,ch.swisstopo.amtliches-strassenverzeichnis,ch.bfs.gebaeude_wohnungs_register,KML||https://tinyurl.com/yy7ya4g9/VS/6136_bdg_erw.kml</t>
  </si>
  <si>
    <t>2575975.000 1107993.000</t>
  </si>
  <si>
    <t>https://map.geo.admin.ch/?zoom=13&amp;E=2575975&amp;N=1107993&amp;layers=ch.kantone.cadastralwebmap-farbe,ch.swisstopo.amtliches-strassenverzeichnis,ch.bfs.gebaeude_wohnungs_register,KML||https://tinyurl.com/yy7ya4g9/VS/6136_bdg_erw.kml</t>
  </si>
  <si>
    <t>2572950.000 1105650.000</t>
  </si>
  <si>
    <t>https://map.geo.admin.ch/?zoom=13&amp;E=2572950&amp;N=1105650&amp;layers=ch.kantone.cadastralwebmap-farbe,ch.swisstopo.amtliches-strassenverzeichnis,ch.bfs.gebaeude_wohnungs_register,KML||https://tinyurl.com/yy7ya4g9/VS/6136_bdg_erw.kml</t>
  </si>
  <si>
    <t>2572500.000 1104530.000</t>
  </si>
  <si>
    <t>https://map.geo.admin.ch/?zoom=13&amp;E=2572500&amp;N=1104530&amp;layers=ch.kantone.cadastralwebmap-farbe,ch.swisstopo.amtliches-strassenverzeichnis,ch.bfs.gebaeude_wohnungs_register,KML||https://tinyurl.com/yy7ya4g9/VS/6136_bdg_erw.kml</t>
  </si>
  <si>
    <t>2575993.000 1108011.000</t>
  </si>
  <si>
    <t>https://map.geo.admin.ch/?zoom=13&amp;E=2575993&amp;N=1108011&amp;layers=ch.kantone.cadastralwebmap-farbe,ch.swisstopo.amtliches-strassenverzeichnis,ch.bfs.gebaeude_wohnungs_register,KML||https://tinyurl.com/yy7ya4g9/VS/6136_bdg_erw.kml</t>
  </si>
  <si>
    <t>2575845.000 1108690.000</t>
  </si>
  <si>
    <t>https://map.geo.admin.ch/?zoom=13&amp;E=2575845&amp;N=1108690&amp;layers=ch.kantone.cadastralwebmap-farbe,ch.swisstopo.amtliches-strassenverzeichnis,ch.bfs.gebaeude_wohnungs_register,KML||https://tinyurl.com/yy7ya4g9/VS/6136_bdg_erw.kml</t>
  </si>
  <si>
    <t>2574720.000 1107889.000</t>
  </si>
  <si>
    <t>https://map.geo.admin.ch/?zoom=13&amp;E=2574720&amp;N=1107889&amp;layers=ch.kantone.cadastralwebmap-farbe,ch.swisstopo.amtliches-strassenverzeichnis,ch.bfs.gebaeude_wohnungs_register,KML||https://tinyurl.com/yy7ya4g9/VS/6136_bdg_erw.kml</t>
  </si>
  <si>
    <t>2576095.000 1107850.000</t>
  </si>
  <si>
    <t>https://map.geo.admin.ch/?zoom=13&amp;E=2576095&amp;N=1107850&amp;layers=ch.kantone.cadastralwebmap-farbe,ch.swisstopo.amtliches-strassenverzeichnis,ch.bfs.gebaeude_wohnungs_register,KML||https://tinyurl.com/yy7ya4g9/VS/6136_bdg_erw.kml</t>
  </si>
  <si>
    <t>2573820.000 1106280.000</t>
  </si>
  <si>
    <t>https://map.geo.admin.ch/?zoom=13&amp;E=2573820&amp;N=1106280&amp;layers=ch.kantone.cadastralwebmap-farbe,ch.swisstopo.amtliches-strassenverzeichnis,ch.bfs.gebaeude_wohnungs_register,KML||https://tinyurl.com/yy7ya4g9/VS/6136_bdg_erw.kml</t>
  </si>
  <si>
    <t>2576018.000 1107996.000</t>
  </si>
  <si>
    <t>https://map.geo.admin.ch/?zoom=13&amp;E=2576018&amp;N=1107996&amp;layers=ch.kantone.cadastralwebmap-farbe,ch.swisstopo.amtliches-strassenverzeichnis,ch.bfs.gebaeude_wohnungs_register,KML||https://tinyurl.com/yy7ya4g9/VS/6136_bdg_erw.kml</t>
  </si>
  <si>
    <t>2572165.000 1104515.000</t>
  </si>
  <si>
    <t>https://map.geo.admin.ch/?zoom=13&amp;E=2572165&amp;N=1104515&amp;layers=ch.kantone.cadastralwebmap-farbe,ch.swisstopo.amtliches-strassenverzeichnis,ch.bfs.gebaeude_wohnungs_register,KML||https://tinyurl.com/yy7ya4g9/VS/6136_bdg_erw.kml</t>
  </si>
  <si>
    <t>2571617.000 1105843.000</t>
  </si>
  <si>
    <t>https://map.geo.admin.ch/?zoom=13&amp;E=2571617&amp;N=1105843&amp;layers=ch.kantone.cadastralwebmap-farbe,ch.swisstopo.amtliches-strassenverzeichnis,ch.bfs.gebaeude_wohnungs_register,KML||https://tinyurl.com/yy7ya4g9/VS/6136_bdg_erw.kml</t>
  </si>
  <si>
    <t>2574706.800 1106237.700</t>
  </si>
  <si>
    <t>https://map.geo.admin.ch/?zoom=13&amp;E=2574706.8&amp;N=1106237.7&amp;layers=ch.kantone.cadastralwebmap-farbe,ch.swisstopo.amtliches-strassenverzeichnis,ch.bfs.gebaeude_wohnungs_register,KML||https://tinyurl.com/yy7ya4g9/VS/6136_bdg_erw.kml</t>
  </si>
  <si>
    <t>2573516.500 1106219.625</t>
  </si>
  <si>
    <t>https://map.geo.admin.ch/?zoom=13&amp;E=2573516.5&amp;N=1106219.625&amp;layers=ch.kantone.cadastralwebmap-farbe,ch.swisstopo.amtliches-strassenverzeichnis,ch.bfs.gebaeude_wohnungs_register,KML||https://tinyurl.com/yy7ya4g9/VS/6136_bdg_erw.kml</t>
  </si>
  <si>
    <t>2572976.500 1107857.375</t>
  </si>
  <si>
    <t>https://map.geo.admin.ch/?zoom=13&amp;E=2572976.5&amp;N=1107857.375&amp;layers=ch.kantone.cadastralwebmap-farbe,ch.swisstopo.amtliches-strassenverzeichnis,ch.bfs.gebaeude_wohnungs_register,KML||https://tinyurl.com/yy7ya4g9/VS/6136_bdg_erw.kml</t>
  </si>
  <si>
    <t>2573003.250 1107886.875</t>
  </si>
  <si>
    <t>https://map.geo.admin.ch/?zoom=13&amp;E=2573003.25&amp;N=1107886.875&amp;layers=ch.kantone.cadastralwebmap-farbe,ch.swisstopo.amtliches-strassenverzeichnis,ch.bfs.gebaeude_wohnungs_register,KML||https://tinyurl.com/yy7ya4g9/VS/6136_bdg_erw.kml</t>
  </si>
  <si>
    <t>2574708.250 1107918.625</t>
  </si>
  <si>
    <t>https://map.geo.admin.ch/?zoom=13&amp;E=2574708.25&amp;N=1107918.625&amp;layers=ch.kantone.cadastralwebmap-farbe,ch.swisstopo.amtliches-strassenverzeichnis,ch.bfs.gebaeude_wohnungs_register,KML||https://tinyurl.com/yy7ya4g9/VS/6136_bdg_erw.kml</t>
  </si>
  <si>
    <t>2572604.000 1106303.600</t>
  </si>
  <si>
    <t>https://map.geo.admin.ch/?zoom=13&amp;E=2572604&amp;N=1106303.6&amp;layers=ch.kantone.cadastralwebmap-farbe,ch.swisstopo.amtliches-strassenverzeichnis,ch.bfs.gebaeude_wohnungs_register,KML||https://tinyurl.com/yy7ya4g9/VS/6136_bdg_erw.kml</t>
  </si>
  <si>
    <t>2573043.500 1105994.625</t>
  </si>
  <si>
    <t>https://map.geo.admin.ch/?zoom=13&amp;E=2573043.5&amp;N=1105994.625&amp;layers=ch.kantone.cadastralwebmap-farbe,ch.swisstopo.amtliches-strassenverzeichnis,ch.bfs.gebaeude_wohnungs_register,KML||https://tinyurl.com/yy7ya4g9/VS/6136_bdg_erw.kml</t>
  </si>
  <si>
    <t>2573058.000 1105974.625</t>
  </si>
  <si>
    <t>https://map.geo.admin.ch/?zoom=13&amp;E=2573058&amp;N=1105974.625&amp;layers=ch.kantone.cadastralwebmap-farbe,ch.swisstopo.amtliches-strassenverzeichnis,ch.bfs.gebaeude_wohnungs_register,KML||https://tinyurl.com/yy7ya4g9/VS/6136_bdg_erw.kml</t>
  </si>
  <si>
    <t>2572005.000 1105245.000</t>
  </si>
  <si>
    <t>https://map.geo.admin.ch/?zoom=13&amp;E=2572005&amp;N=1105245&amp;layers=ch.kantone.cadastralwebmap-farbe,ch.swisstopo.amtliches-strassenverzeichnis,ch.bfs.gebaeude_wohnungs_register,KML||https://tinyurl.com/yy7ya4g9/VS/6136_bdg_erw.kml</t>
  </si>
  <si>
    <t>2570788.200 1104545.000</t>
  </si>
  <si>
    <t>https://map.geo.admin.ch/?zoom=13&amp;E=2570788.2&amp;N=1104545&amp;layers=ch.kantone.cadastralwebmap-farbe,ch.swisstopo.amtliches-strassenverzeichnis,ch.bfs.gebaeude_wohnungs_register,KML||https://tinyurl.com/yy7ya4g9/VS/6136_bdg_erw.kml</t>
  </si>
  <si>
    <t>2571517.400 1106017.400</t>
  </si>
  <si>
    <t>https://map.geo.admin.ch/?zoom=13&amp;E=2571517.4&amp;N=1106017.4&amp;layers=ch.kantone.cadastralwebmap-farbe,ch.swisstopo.amtliches-strassenverzeichnis,ch.bfs.gebaeude_wohnungs_register,KML||https://tinyurl.com/yy7ya4g9/VS/6136_bdg_erw.kml</t>
  </si>
  <si>
    <t>2572435.100 1104516.600</t>
  </si>
  <si>
    <t>https://map.geo.admin.ch/?zoom=13&amp;E=2572435.1&amp;N=1104516.6&amp;layers=ch.kantone.cadastralwebmap-farbe,ch.swisstopo.amtliches-strassenverzeichnis,ch.bfs.gebaeude_wohnungs_register,KML||https://tinyurl.com/yy7ya4g9/VS/6136_bdg_erw.kml</t>
  </si>
  <si>
    <t>2570141.900 1108390.100</t>
  </si>
  <si>
    <t>https://map.geo.admin.ch/?zoom=13&amp;E=2570141.9&amp;N=1108390.1&amp;layers=ch.kantone.cadastralwebmap-farbe,ch.swisstopo.amtliches-strassenverzeichnis,ch.bfs.gebaeude_wohnungs_register,KML||https://tinyurl.com/yy7ya4g9/VS/6136_bdg_erw.kml</t>
  </si>
  <si>
    <t>2570648.100 1108116.600</t>
  </si>
  <si>
    <t>https://map.geo.admin.ch/?zoom=13&amp;E=2570648.1&amp;N=1108116.6&amp;layers=ch.kantone.cadastralwebmap-farbe,ch.swisstopo.amtliches-strassenverzeichnis,ch.bfs.gebaeude_wohnungs_register,KML||https://tinyurl.com/yy7ya4g9/VS/6136_bdg_erw.kml</t>
  </si>
  <si>
    <t>2570660.600 1104367.400</t>
  </si>
  <si>
    <t>https://map.geo.admin.ch/?zoom=13&amp;E=2570660.6&amp;N=1104367.4&amp;layers=ch.kantone.cadastralwebmap-farbe,ch.swisstopo.amtliches-strassenverzeichnis,ch.bfs.gebaeude_wohnungs_register,KML||https://tinyurl.com/yy7ya4g9/VS/6136_bdg_erw.kml</t>
  </si>
  <si>
    <t>2571176.000 1104589.400</t>
  </si>
  <si>
    <t>https://map.geo.admin.ch/?zoom=13&amp;E=2571176&amp;N=1104589.4&amp;layers=ch.kantone.cadastralwebmap-farbe,ch.swisstopo.amtliches-strassenverzeichnis,ch.bfs.gebaeude_wohnungs_register,KML||https://tinyurl.com/yy7ya4g9/VS/6136_bdg_erw.kml</t>
  </si>
  <si>
    <t>2574041.200 1105940.600</t>
  </si>
  <si>
    <t>https://map.geo.admin.ch/?zoom=13&amp;E=2574041.2&amp;N=1105940.6&amp;layers=ch.kantone.cadastralwebmap-farbe,ch.swisstopo.amtliches-strassenverzeichnis,ch.bfs.gebaeude_wohnungs_register,KML||https://tinyurl.com/yy7ya4g9/VS/6136_bdg_erw.kml</t>
  </si>
  <si>
    <t>2572070.100 1104511.300</t>
  </si>
  <si>
    <t>https://map.geo.admin.ch/?zoom=13&amp;E=2572070.1&amp;N=1104511.3&amp;layers=ch.kantone.cadastralwebmap-farbe,ch.swisstopo.amtliches-strassenverzeichnis,ch.bfs.gebaeude_wohnungs_register,KML||https://tinyurl.com/yy7ya4g9/VS/6136_bdg_erw.kml</t>
  </si>
  <si>
    <t>2573579.500 1106675.875</t>
  </si>
  <si>
    <t>https://map.geo.admin.ch/?zoom=13&amp;E=2573579.5&amp;N=1106675.875&amp;layers=ch.kantone.cadastralwebmap-farbe,ch.swisstopo.amtliches-strassenverzeichnis,ch.bfs.gebaeude_wohnungs_register,KML||https://tinyurl.com/yy7ya4g9/VS/6136_bdg_erw.kml</t>
  </si>
  <si>
    <t>2576044.000 1107685.000</t>
  </si>
  <si>
    <t>https://map.geo.admin.ch/?zoom=13&amp;E=2576044&amp;N=1107685&amp;layers=ch.kantone.cadastralwebmap-farbe,ch.swisstopo.amtliches-strassenverzeichnis,ch.bfs.gebaeude_wohnungs_register,KML||https://tinyurl.com/yy7ya4g9/VS/6136_bdg_erw.kml</t>
  </si>
  <si>
    <t>2576339.000 1108353.625</t>
  </si>
  <si>
    <t>https://map.geo.admin.ch/?zoom=13&amp;E=2576339&amp;N=1108353.625&amp;layers=ch.kantone.cadastralwebmap-farbe,ch.swisstopo.amtliches-strassenverzeichnis,ch.bfs.gebaeude_wohnungs_register,KML||https://tinyurl.com/yy7ya4g9/VS/6136_bdg_erw.kml</t>
  </si>
  <si>
    <t>2576098.000 1108917.000</t>
  </si>
  <si>
    <t>https://map.geo.admin.ch/?zoom=13&amp;E=2576098&amp;N=1108917&amp;layers=ch.kantone.cadastralwebmap-farbe,ch.swisstopo.amtliches-strassenverzeichnis,ch.bfs.gebaeude_wohnungs_register,KML||https://tinyurl.com/yy7ya4g9/VS/6136_bdg_erw.kml</t>
  </si>
  <si>
    <t>2576351.000 1107736.000</t>
  </si>
  <si>
    <t>https://map.geo.admin.ch/?zoom=13&amp;E=2576351&amp;N=1107736&amp;layers=ch.kantone.cadastralwebmap-farbe,ch.swisstopo.amtliches-strassenverzeichnis,ch.bfs.gebaeude_wohnungs_register,KML||https://tinyurl.com/yy7ya4g9/VS/6136_bdg_erw.kml</t>
  </si>
  <si>
    <t>2576055.000 1107622.000</t>
  </si>
  <si>
    <t>https://map.geo.admin.ch/?zoom=13&amp;E=2576055&amp;N=1107622&amp;layers=ch.kantone.cadastralwebmap-farbe,ch.swisstopo.amtliches-strassenverzeichnis,ch.bfs.gebaeude_wohnungs_register,KML||https://tinyurl.com/yy7ya4g9/VS/6136_bdg_erw.kml</t>
  </si>
  <si>
    <t>2576981.000 1108315.000</t>
  </si>
  <si>
    <t>https://map.geo.admin.ch/?zoom=13&amp;E=2576981&amp;N=1108315&amp;layers=ch.kantone.cadastralwebmap-farbe,ch.swisstopo.amtliches-strassenverzeichnis,ch.bfs.gebaeude_wohnungs_register,KML||https://tinyurl.com/yy7ya4g9/VS/6136_bdg_erw.kml</t>
  </si>
  <si>
    <t>2576721.000 1108308.000</t>
  </si>
  <si>
    <t>https://map.geo.admin.ch/?zoom=13&amp;E=2576721&amp;N=1108308&amp;layers=ch.kantone.cadastralwebmap-farbe,ch.swisstopo.amtliches-strassenverzeichnis,ch.bfs.gebaeude_wohnungs_register,KML||https://tinyurl.com/yy7ya4g9/VS/6136_bdg_erw.kml</t>
  </si>
  <si>
    <t>2576039.000 1107703.000</t>
  </si>
  <si>
    <t>https://map.geo.admin.ch/?zoom=13&amp;E=2576039&amp;N=1107703&amp;layers=ch.kantone.cadastralwebmap-farbe,ch.swisstopo.amtliches-strassenverzeichnis,ch.bfs.gebaeude_wohnungs_register,KML||https://tinyurl.com/yy7ya4g9/VS/6136_bdg_erw.kml</t>
  </si>
  <si>
    <t>2576070.000 1107682.000</t>
  </si>
  <si>
    <t>https://map.geo.admin.ch/?zoom=13&amp;E=2576070&amp;N=1107682&amp;layers=ch.kantone.cadastralwebmap-farbe,ch.swisstopo.amtliches-strassenverzeichnis,ch.bfs.gebaeude_wohnungs_register,KML||https://tinyurl.com/yy7ya4g9/VS/6136_bdg_erw.kml</t>
  </si>
  <si>
    <t>2576078.000 1107684.000</t>
  </si>
  <si>
    <t>https://map.geo.admin.ch/?zoom=13&amp;E=2576078&amp;N=1107684&amp;layers=ch.kantone.cadastralwebmap-farbe,ch.swisstopo.amtliches-strassenverzeichnis,ch.bfs.gebaeude_wohnungs_register,KML||https://tinyurl.com/yy7ya4g9/VS/6136_bdg_erw.kml</t>
  </si>
  <si>
    <t>2576808.000 1108729.000</t>
  </si>
  <si>
    <t>https://map.geo.admin.ch/?zoom=13&amp;E=2576808&amp;N=1108729&amp;layers=ch.kantone.cadastralwebmap-farbe,ch.swisstopo.amtliches-strassenverzeichnis,ch.bfs.gebaeude_wohnungs_register,KML||https://tinyurl.com/yy7ya4g9/VS/6136_bdg_erw.kml</t>
  </si>
  <si>
    <t>2576057.000 1107705.000</t>
  </si>
  <si>
    <t>https://map.geo.admin.ch/?zoom=13&amp;E=2576057&amp;N=1107705&amp;layers=ch.kantone.cadastralwebmap-farbe,ch.swisstopo.amtliches-strassenverzeichnis,ch.bfs.gebaeude_wohnungs_register,KML||https://tinyurl.com/yy7ya4g9/VS/6136_bdg_erw.kml</t>
  </si>
  <si>
    <t>2576355.000 1108742.000</t>
  </si>
  <si>
    <t>https://map.geo.admin.ch/?zoom=13&amp;E=2576355&amp;N=1108742&amp;layers=ch.kantone.cadastralwebmap-farbe,ch.swisstopo.amtliches-strassenverzeichnis,ch.bfs.gebaeude_wohnungs_register,KML||https://tinyurl.com/yy7ya4g9/VS/6136_bdg_erw.kml</t>
  </si>
  <si>
    <t>2576297.000 1107608.000</t>
  </si>
  <si>
    <t>https://map.geo.admin.ch/?zoom=13&amp;E=2576297&amp;N=1107608&amp;layers=ch.kantone.cadastralwebmap-farbe,ch.swisstopo.amtliches-strassenverzeichnis,ch.bfs.gebaeude_wohnungs_register,KML||https://tinyurl.com/yy7ya4g9/VS/6136_bdg_erw.kml</t>
  </si>
  <si>
    <t>2567439.000 1101560.000</t>
  </si>
  <si>
    <t>https://map.geo.admin.ch/?zoom=13&amp;E=2567439&amp;N=1101560&amp;layers=ch.kantone.cadastralwebmap-farbe,ch.swisstopo.amtliches-strassenverzeichnis,ch.bfs.gebaeude_wohnungs_register,KML||https://tinyurl.com/yy7ya4g9/VS/6137_bdg_erw.kml</t>
  </si>
  <si>
    <t>2570119.000 1104105.000</t>
  </si>
  <si>
    <t>https://map.geo.admin.ch/?zoom=13&amp;E=2570119&amp;N=1104105&amp;layers=ch.kantone.cadastralwebmap-farbe,ch.swisstopo.amtliches-strassenverzeichnis,ch.bfs.gebaeude_wohnungs_register,KML||https://tinyurl.com/yy7ya4g9/VS/6137_bdg_erw.kml</t>
  </si>
  <si>
    <t>2569959.000 1103951.000</t>
  </si>
  <si>
    <t>https://map.geo.admin.ch/?zoom=13&amp;E=2569959&amp;N=1103951&amp;layers=ch.kantone.cadastralwebmap-farbe,ch.swisstopo.amtliches-strassenverzeichnis,ch.bfs.gebaeude_wohnungs_register,KML||https://tinyurl.com/yy7ya4g9/VS/6137_bdg_erw.kml</t>
  </si>
  <si>
    <t>2569980.000 1103951.000</t>
  </si>
  <si>
    <t>https://map.geo.admin.ch/?zoom=13&amp;E=2569980&amp;N=1103951&amp;layers=ch.kantone.cadastralwebmap-farbe,ch.swisstopo.amtliches-strassenverzeichnis,ch.bfs.gebaeude_wohnungs_register,KML||https://tinyurl.com/yy7ya4g9/VS/6137_bdg_erw.kml</t>
  </si>
  <si>
    <t>2569946.000 1103973.000</t>
  </si>
  <si>
    <t>https://map.geo.admin.ch/?zoom=13&amp;E=2569946&amp;N=1103973&amp;layers=ch.kantone.cadastralwebmap-farbe,ch.swisstopo.amtliches-strassenverzeichnis,ch.bfs.gebaeude_wohnungs_register,KML||https://tinyurl.com/yy7ya4g9/VS/6137_bdg_erw.kml</t>
  </si>
  <si>
    <t>2569850.000 1104019.000</t>
  </si>
  <si>
    <t>https://map.geo.admin.ch/?zoom=13&amp;E=2569850&amp;N=1104019&amp;layers=ch.kantone.cadastralwebmap-farbe,ch.swisstopo.amtliches-strassenverzeichnis,ch.bfs.gebaeude_wohnungs_register,KML||https://tinyurl.com/yy7ya4g9/VS/6137_bdg_erw.kml</t>
  </si>
  <si>
    <t>2569844.000 1103994.000</t>
  </si>
  <si>
    <t>https://map.geo.admin.ch/?zoom=13&amp;E=2569844&amp;N=1103994&amp;layers=ch.kantone.cadastralwebmap-farbe,ch.swisstopo.amtliches-strassenverzeichnis,ch.bfs.gebaeude_wohnungs_register,KML||https://tinyurl.com/yy7ya4g9/VS/6137_bdg_erw.kml</t>
  </si>
  <si>
    <t>2569838.000 1103968.000</t>
  </si>
  <si>
    <t>https://map.geo.admin.ch/?zoom=13&amp;E=2569838&amp;N=1103968&amp;layers=ch.kantone.cadastralwebmap-farbe,ch.swisstopo.amtliches-strassenverzeichnis,ch.bfs.gebaeude_wohnungs_register,KML||https://tinyurl.com/yy7ya4g9/VS/6137_bdg_erw.kml</t>
  </si>
  <si>
    <t>2569921.000 1103933.000</t>
  </si>
  <si>
    <t>https://map.geo.admin.ch/?zoom=13&amp;E=2569921&amp;N=1103933&amp;layers=ch.kantone.cadastralwebmap-farbe,ch.swisstopo.amtliches-strassenverzeichnis,ch.bfs.gebaeude_wohnungs_register,KML||https://tinyurl.com/yy7ya4g9/VS/6137_bdg_erw.kml</t>
  </si>
  <si>
    <t>2570077.000 1104188.000</t>
  </si>
  <si>
    <t>https://map.geo.admin.ch/?zoom=13&amp;E=2570077&amp;N=1104188&amp;layers=ch.kantone.cadastralwebmap-farbe,ch.swisstopo.amtliches-strassenverzeichnis,ch.bfs.gebaeude_wohnungs_register,KML||https://tinyurl.com/yy7ya4g9/VS/6137_bdg_erw.kml</t>
  </si>
  <si>
    <t>2569930.000 1103956.000</t>
  </si>
  <si>
    <t>https://map.geo.admin.ch/?zoom=13&amp;E=2569930&amp;N=1103956&amp;layers=ch.kantone.cadastralwebmap-farbe,ch.swisstopo.amtliches-strassenverzeichnis,ch.bfs.gebaeude_wohnungs_register,KML||https://tinyurl.com/yy7ya4g9/VS/6137_bdg_erw.kml</t>
  </si>
  <si>
    <t>2569584.000 1104972.000</t>
  </si>
  <si>
    <t>https://map.geo.admin.ch/?zoom=13&amp;E=2569584&amp;N=1104972&amp;layers=ch.kantone.cadastralwebmap-farbe,ch.swisstopo.amtliches-strassenverzeichnis,ch.bfs.gebaeude_wohnungs_register,KML||https://tinyurl.com/yy7ya4g9/VS/6137_bdg_erw.kml</t>
  </si>
  <si>
    <t>2567445.183 1101584.266</t>
  </si>
  <si>
    <t>https://map.geo.admin.ch/?zoom=13&amp;E=2567445.183&amp;N=1101584.266&amp;layers=ch.kantone.cadastralwebmap-farbe,ch.swisstopo.amtliches-strassenverzeichnis,ch.bfs.gebaeude_wohnungs_register,KML||https://tinyurl.com/yy7ya4g9/VS/6137_bdg_erw.kml</t>
  </si>
  <si>
    <t>2568857.000 1105299.000</t>
  </si>
  <si>
    <t>https://map.geo.admin.ch/?zoom=13&amp;E=2568857&amp;N=1105299&amp;layers=ch.kantone.cadastralwebmap-farbe,ch.swisstopo.amtliches-strassenverzeichnis,ch.bfs.gebaeude_wohnungs_register,KML||https://tinyurl.com/yy7ya4g9/VS/6137_bdg_erw.kml</t>
  </si>
  <si>
    <t>2571157.000 1102394.000</t>
  </si>
  <si>
    <t>https://map.geo.admin.ch/?zoom=13&amp;E=2571157&amp;N=1102394&amp;layers=ch.kantone.cadastralwebmap-farbe,ch.swisstopo.amtliches-strassenverzeichnis,ch.bfs.gebaeude_wohnungs_register,KML||https://tinyurl.com/yy7ya4g9/VS/6137_bdg_erw.kml</t>
  </si>
  <si>
    <t>2568876.163 1102922.215</t>
  </si>
  <si>
    <t>https://map.geo.admin.ch/?zoom=13&amp;E=2568876.163&amp;N=1102922.215&amp;layers=ch.kantone.cadastralwebmap-farbe,ch.swisstopo.amtliches-strassenverzeichnis,ch.bfs.gebaeude_wohnungs_register,KML||https://tinyurl.com/yy7ya4g9/VS/6137_bdg_erw.kml</t>
  </si>
  <si>
    <t>2570032.321 1105834.220</t>
  </si>
  <si>
    <t>https://map.geo.admin.ch/?zoom=13&amp;E=2570032.321&amp;N=1105834.22&amp;layers=ch.kantone.cadastralwebmap-farbe,ch.swisstopo.amtliches-strassenverzeichnis,ch.bfs.gebaeude_wohnungs_register,KML||https://tinyurl.com/yy7ya4g9/VS/6137_bdg_erw.kml</t>
  </si>
  <si>
    <t>2570280.000 1105280.000</t>
  </si>
  <si>
    <t>https://map.geo.admin.ch/?zoom=13&amp;E=2570280&amp;N=1105280&amp;layers=ch.kantone.cadastralwebmap-farbe,ch.swisstopo.amtliches-strassenverzeichnis,ch.bfs.gebaeude_wohnungs_register,KML||https://tinyurl.com/yy7ya4g9/VS/6137_bdg_erw.kml</t>
  </si>
  <si>
    <t>2569985.000 1105901.000</t>
  </si>
  <si>
    <t>https://map.geo.admin.ch/?zoom=13&amp;E=2569985&amp;N=1105901&amp;layers=ch.kantone.cadastralwebmap-farbe,ch.swisstopo.amtliches-strassenverzeichnis,ch.bfs.gebaeude_wohnungs_register,KML||https://tinyurl.com/yy7ya4g9/VS/6137_bdg_erw.kml</t>
  </si>
  <si>
    <t>2569200.000 1105025.849</t>
  </si>
  <si>
    <t>https://map.geo.admin.ch/?zoom=13&amp;E=2569200&amp;N=1105025.849&amp;layers=ch.kantone.cadastralwebmap-farbe,ch.swisstopo.amtliches-strassenverzeichnis,ch.bfs.gebaeude_wohnungs_register,KML||https://tinyurl.com/yy7ya4g9/VS/6137_bdg_erw.kml</t>
  </si>
  <si>
    <t>2568831.000 1102988.375</t>
  </si>
  <si>
    <t>https://map.geo.admin.ch/?zoom=13&amp;E=2568831&amp;N=1102988.375&amp;layers=ch.kantone.cadastralwebmap-farbe,ch.swisstopo.amtliches-strassenverzeichnis,ch.bfs.gebaeude_wohnungs_register,KML||https://tinyurl.com/yy7ya4g9/VS/6137_bdg_erw.kml</t>
  </si>
  <si>
    <t>2570321.250 1104119.875</t>
  </si>
  <si>
    <t>https://map.geo.admin.ch/?zoom=13&amp;E=2570321.25&amp;N=1104119.875&amp;layers=ch.kantone.cadastralwebmap-farbe,ch.swisstopo.amtliches-strassenverzeichnis,ch.bfs.gebaeude_wohnungs_register,KML||https://tinyurl.com/yy7ya4g9/VS/6137_bdg_erw.kml</t>
  </si>
  <si>
    <t>2570213.500 1104376.875</t>
  </si>
  <si>
    <t>https://map.geo.admin.ch/?zoom=13&amp;E=2570213.5&amp;N=1104376.875&amp;layers=ch.kantone.cadastralwebmap-farbe,ch.swisstopo.amtliches-strassenverzeichnis,ch.bfs.gebaeude_wohnungs_register,KML||https://tinyurl.com/yy7ya4g9/VS/6137_bdg_erw.kml</t>
  </si>
  <si>
    <t>2583285.252 1113379.013</t>
  </si>
  <si>
    <t>https://map.geo.admin.ch/?zoom=13&amp;E=2583285.252&amp;N=1113379.013&amp;layers=ch.kantone.cadastralwebmap-farbe,ch.swisstopo.amtliches-strassenverzeichnis,ch.bfs.gebaeude_wohnungs_register,KML||https://tinyurl.com/yy7ya4g9/VS/6139_bdg_erw.kml</t>
  </si>
  <si>
    <t>2583242.153 1113410.151</t>
  </si>
  <si>
    <t>https://map.geo.admin.ch/?zoom=13&amp;E=2583242.153&amp;N=1113410.151&amp;layers=ch.kantone.cadastralwebmap-farbe,ch.swisstopo.amtliches-strassenverzeichnis,ch.bfs.gebaeude_wohnungs_register,KML||https://tinyurl.com/yy7ya4g9/VS/6139_bdg_erw.kml</t>
  </si>
  <si>
    <t>2583402.752 1113560.536</t>
  </si>
  <si>
    <t>https://map.geo.admin.ch/?zoom=13&amp;E=2583402.752&amp;N=1113560.536&amp;layers=ch.kantone.cadastralwebmap-farbe,ch.swisstopo.amtliches-strassenverzeichnis,ch.bfs.gebaeude_wohnungs_register,KML||https://tinyurl.com/yy7ya4g9/VS/6139_bdg_erw.kml</t>
  </si>
  <si>
    <t>2583058.688 1113368.951</t>
  </si>
  <si>
    <t>https://map.geo.admin.ch/?zoom=13&amp;E=2583058.688&amp;N=1113368.951&amp;layers=ch.kantone.cadastralwebmap-farbe,ch.swisstopo.amtliches-strassenverzeichnis,ch.bfs.gebaeude_wohnungs_register,KML||https://tinyurl.com/yy7ya4g9/VS/6139_bdg_erw.kml</t>
  </si>
  <si>
    <t>2583262.374 1113483.919</t>
  </si>
  <si>
    <t>https://map.geo.admin.ch/?zoom=13&amp;E=2583262.374&amp;N=1113483.919&amp;layers=ch.kantone.cadastralwebmap-farbe,ch.swisstopo.amtliches-strassenverzeichnis,ch.bfs.gebaeude_wohnungs_register,KML||https://tinyurl.com/yy7ya4g9/VS/6139_bdg_erw.kml</t>
  </si>
  <si>
    <t>2583175.770 1113568.618</t>
  </si>
  <si>
    <t>https://map.geo.admin.ch/?zoom=13&amp;E=2583175.77&amp;N=1113568.618&amp;layers=ch.kantone.cadastralwebmap-farbe,ch.swisstopo.amtliches-strassenverzeichnis,ch.bfs.gebaeude_wohnungs_register,KML||https://tinyurl.com/yy7ya4g9/VS/6139_bdg_erw.kml</t>
  </si>
  <si>
    <t>2583291.628 1113559.866</t>
  </si>
  <si>
    <t>https://map.geo.admin.ch/?zoom=13&amp;E=2583291.628&amp;N=1113559.866&amp;layers=ch.kantone.cadastralwebmap-farbe,ch.swisstopo.amtliches-strassenverzeichnis,ch.bfs.gebaeude_wohnungs_register,KML||https://tinyurl.com/yy7ya4g9/VS/6139_bdg_erw.kml</t>
  </si>
  <si>
    <t>2583509.624 1113807.100</t>
  </si>
  <si>
    <t>https://map.geo.admin.ch/?zoom=13&amp;E=2583509.624&amp;N=1113807.1&amp;layers=ch.kantone.cadastralwebmap-farbe,ch.swisstopo.amtliches-strassenverzeichnis,ch.bfs.gebaeude_wohnungs_register,KML||https://tinyurl.com/yy7ya4g9/VS/6139_bdg_erw.kml</t>
  </si>
  <si>
    <t>2583292.303 1113560.015</t>
  </si>
  <si>
    <t>https://map.geo.admin.ch/?zoom=13&amp;E=2583292.303&amp;N=1113560.015&amp;layers=ch.kantone.cadastralwebmap-farbe,ch.swisstopo.amtliches-strassenverzeichnis,ch.bfs.gebaeude_wohnungs_register,KML||https://tinyurl.com/yy7ya4g9/VS/6139_bdg_erw.kml</t>
  </si>
  <si>
    <t>2582930.000 1113061.000</t>
  </si>
  <si>
    <t>https://map.geo.admin.ch/?zoom=13&amp;E=2582930&amp;N=1113061&amp;layers=ch.kantone.cadastralwebmap-farbe,ch.swisstopo.amtliches-strassenverzeichnis,ch.bfs.gebaeude_wohnungs_register,KML||https://tinyurl.com/yy7ya4g9/VS/6139_bdg_erw.kml</t>
  </si>
  <si>
    <t>2583260.000 1113427.000</t>
  </si>
  <si>
    <t>https://map.geo.admin.ch/?zoom=13&amp;E=2583260&amp;N=1113427&amp;layers=ch.kantone.cadastralwebmap-farbe,ch.swisstopo.amtliches-strassenverzeichnis,ch.bfs.gebaeude_wohnungs_register,KML||https://tinyurl.com/yy7ya4g9/VS/6139_bdg_erw.kml</t>
  </si>
  <si>
    <t>2584669.537 1109835.672</t>
  </si>
  <si>
    <t>https://map.geo.admin.ch/?zoom=13&amp;E=2584669.537&amp;N=1109835.672&amp;layers=ch.kantone.cadastralwebmap-farbe,ch.swisstopo.amtliches-strassenverzeichnis,ch.bfs.gebaeude_wohnungs_register,KML||https://tinyurl.com/yy7ya4g9/VS/6139_bdg_erw.kml</t>
  </si>
  <si>
    <t>2584406.018 1110826.170</t>
  </si>
  <si>
    <t>https://map.geo.admin.ch/?zoom=13&amp;E=2584406.018&amp;N=1110826.17&amp;layers=ch.kantone.cadastralwebmap-farbe,ch.swisstopo.amtliches-strassenverzeichnis,ch.bfs.gebaeude_wohnungs_register,KML||https://tinyurl.com/yy7ya4g9/VS/6139_bdg_erw.kml</t>
  </si>
  <si>
    <t>2585054.444 1109846.756</t>
  </si>
  <si>
    <t>https://map.geo.admin.ch/?zoom=13&amp;E=2585054.444&amp;N=1109846.756&amp;layers=ch.kantone.cadastralwebmap-farbe,ch.swisstopo.amtliches-strassenverzeichnis,ch.bfs.gebaeude_wohnungs_register,KML||https://tinyurl.com/yy7ya4g9/VS/6139_bdg_erw.kml</t>
  </si>
  <si>
    <t>2583852.905 1110912.014</t>
  </si>
  <si>
    <t>https://map.geo.admin.ch/?zoom=13&amp;E=2583852.905&amp;N=1110912.014&amp;layers=ch.kantone.cadastralwebmap-farbe,ch.swisstopo.amtliches-strassenverzeichnis,ch.bfs.gebaeude_wohnungs_register,KML||https://tinyurl.com/yy7ya4g9/VS/6139_bdg_erw.kml</t>
  </si>
  <si>
    <t>2582872.626 1113321.065</t>
  </si>
  <si>
    <t>https://map.geo.admin.ch/?zoom=13&amp;E=2582872.626&amp;N=1113321.065&amp;layers=ch.kantone.cadastralwebmap-farbe,ch.swisstopo.amtliches-strassenverzeichnis,ch.bfs.gebaeude_wohnungs_register,KML||https://tinyurl.com/yy7ya4g9/VS/6139_bdg_erw.kml</t>
  </si>
  <si>
    <t>2584240.000 1111115.000</t>
  </si>
  <si>
    <t>https://map.geo.admin.ch/?zoom=13&amp;E=2584240&amp;N=1111115&amp;layers=ch.kantone.cadastralwebmap-farbe,ch.swisstopo.amtliches-strassenverzeichnis,ch.bfs.gebaeude_wohnungs_register,KML||https://tinyurl.com/yy7ya4g9/VS/6139_bdg_erw.kml</t>
  </si>
  <si>
    <t>2583513.686 1113896.814</t>
  </si>
  <si>
    <t>https://map.geo.admin.ch/?zoom=13&amp;E=2583513.686&amp;N=1113896.814&amp;layers=ch.kantone.cadastralwebmap-farbe,ch.swisstopo.amtliches-strassenverzeichnis,ch.bfs.gebaeude_wohnungs_register,KML||https://tinyurl.com/yy7ya4g9/VS/6139_bdg_erw.kml</t>
  </si>
  <si>
    <t>2583509.653 1113807.117</t>
  </si>
  <si>
    <t>https://map.geo.admin.ch/?zoom=13&amp;E=2583509.653&amp;N=1113807.117&amp;layers=ch.kantone.cadastralwebmap-farbe,ch.swisstopo.amtliches-strassenverzeichnis,ch.bfs.gebaeude_wohnungs_register,KML||https://tinyurl.com/yy7ya4g9/VS/6139_bdg_erw.kml</t>
  </si>
  <si>
    <t>2583634.971 1113812.319</t>
  </si>
  <si>
    <t>https://map.geo.admin.ch/?zoom=13&amp;E=2583634.971&amp;N=1113812.319&amp;layers=ch.kantone.cadastralwebmap-farbe,ch.swisstopo.amtliches-strassenverzeichnis,ch.bfs.gebaeude_wohnungs_register,KML||https://tinyurl.com/yy7ya4g9/VS/6139_bdg_erw.kml</t>
  </si>
  <si>
    <t>2583530.297 1113860.483</t>
  </si>
  <si>
    <t>https://map.geo.admin.ch/?zoom=13&amp;E=2583530.297&amp;N=1113860.483&amp;layers=ch.kantone.cadastralwebmap-farbe,ch.swisstopo.amtliches-strassenverzeichnis,ch.bfs.gebaeude_wohnungs_register,KML||https://tinyurl.com/yy7ya4g9/VS/6139_bdg_erw.kml</t>
  </si>
  <si>
    <t>2583399.790 1113420.062</t>
  </si>
  <si>
    <t>https://map.geo.admin.ch/?zoom=13&amp;E=2583399.79&amp;N=1113420.062&amp;layers=ch.kantone.cadastralwebmap-farbe,ch.swisstopo.amtliches-strassenverzeichnis,ch.bfs.gebaeude_wohnungs_register,KML||https://tinyurl.com/yy7ya4g9/VS/6139_bdg_erw.kml</t>
  </si>
  <si>
    <t>2583240.834 1113451.042</t>
  </si>
  <si>
    <t>https://map.geo.admin.ch/?zoom=13&amp;E=2583240.834&amp;N=1113451.042&amp;layers=ch.kantone.cadastralwebmap-farbe,ch.swisstopo.amtliches-strassenverzeichnis,ch.bfs.gebaeude_wohnungs_register,KML||https://tinyurl.com/yy7ya4g9/VS/6139_bdg_erw.kml</t>
  </si>
  <si>
    <t>2583282.217 1113782.608</t>
  </si>
  <si>
    <t>https://map.geo.admin.ch/?zoom=13&amp;E=2583282.217&amp;N=1113782.608&amp;layers=ch.kantone.cadastralwebmap-farbe,ch.swisstopo.amtliches-strassenverzeichnis,ch.bfs.gebaeude_wohnungs_register,KML||https://tinyurl.com/yy7ya4g9/VS/6139_bdg_erw.kml</t>
  </si>
  <si>
    <t>2583604.000 1113500.000</t>
  </si>
  <si>
    <t>https://map.geo.admin.ch/?zoom=13&amp;E=2583604&amp;N=1113500&amp;layers=ch.kantone.cadastralwebmap-farbe,ch.swisstopo.amtliches-strassenverzeichnis,ch.bfs.gebaeude_wohnungs_register,KML||https://tinyurl.com/yy7ya4g9/VS/6139_bdg_erw.kml</t>
  </si>
  <si>
    <t>2583287.638 1113413.353</t>
  </si>
  <si>
    <t>https://map.geo.admin.ch/?zoom=13&amp;E=2583287.638&amp;N=1113413.353&amp;layers=ch.kantone.cadastralwebmap-farbe,ch.swisstopo.amtliches-strassenverzeichnis,ch.bfs.gebaeude_wohnungs_register,KML||https://tinyurl.com/yy7ya4g9/VS/6139_bdg_erw.kml</t>
  </si>
  <si>
    <t>2582821.321 1113318.808</t>
  </si>
  <si>
    <t>https://map.geo.admin.ch/?zoom=13&amp;E=2582821.321&amp;N=1113318.808&amp;layers=ch.kantone.cadastralwebmap-farbe,ch.swisstopo.amtliches-strassenverzeichnis,ch.bfs.gebaeude_wohnungs_register,KML||https://tinyurl.com/yy7ya4g9/VS/6139_bdg_erw.kml</t>
  </si>
  <si>
    <t>2583510.900 1113617.309</t>
  </si>
  <si>
    <t>https://map.geo.admin.ch/?zoom=13&amp;E=2583510.9&amp;N=1113617.309&amp;layers=ch.kantone.cadastralwebmap-farbe,ch.swisstopo.amtliches-strassenverzeichnis,ch.bfs.gebaeude_wohnungs_register,KML||https://tinyurl.com/yy7ya4g9/VS/6139_bdg_erw.kml</t>
  </si>
  <si>
    <t>2583777.405 1113789.345</t>
  </si>
  <si>
    <t>https://map.geo.admin.ch/?zoom=13&amp;E=2583777.405&amp;N=1113789.345&amp;layers=ch.kantone.cadastralwebmap-farbe,ch.swisstopo.amtliches-strassenverzeichnis,ch.bfs.gebaeude_wohnungs_register,KML||https://tinyurl.com/yy7ya4g9/VS/6139_bdg_erw.kml</t>
  </si>
  <si>
    <t>2583724.000 1113670.000</t>
  </si>
  <si>
    <t>https://map.geo.admin.ch/?zoom=13&amp;E=2583724&amp;N=1113670&amp;layers=ch.kantone.cadastralwebmap-farbe,ch.swisstopo.amtliches-strassenverzeichnis,ch.bfs.gebaeude_wohnungs_register,KML||https://tinyurl.com/yy7ya4g9/VS/6139_bdg_erw.kml</t>
  </si>
  <si>
    <t>2584914.386 1109880.000</t>
  </si>
  <si>
    <t>https://map.geo.admin.ch/?zoom=13&amp;E=2584914.386&amp;N=1109880&amp;layers=ch.kantone.cadastralwebmap-farbe,ch.swisstopo.amtliches-strassenverzeichnis,ch.bfs.gebaeude_wohnungs_register,KML||https://tinyurl.com/yy7ya4g9/VS/6139_bdg_erw.kml</t>
  </si>
  <si>
    <t>2583862.386 1110354.038</t>
  </si>
  <si>
    <t>https://map.geo.admin.ch/?zoom=13&amp;E=2583862.386&amp;N=1110354.038&amp;layers=ch.kantone.cadastralwebmap-farbe,ch.swisstopo.amtliches-strassenverzeichnis,ch.bfs.gebaeude_wohnungs_register,KML||https://tinyurl.com/yy7ya4g9/VS/6139_bdg_erw.kml</t>
  </si>
  <si>
    <t>2584946.745 1111454.073</t>
  </si>
  <si>
    <t>https://map.geo.admin.ch/?zoom=13&amp;E=2584946.745&amp;N=1111454.073&amp;layers=ch.kantone.cadastralwebmap-farbe,ch.swisstopo.amtliches-strassenverzeichnis,ch.bfs.gebaeude_wohnungs_register,KML||https://tinyurl.com/yy7ya4g9/VS/6139_bdg_erw.kml</t>
  </si>
  <si>
    <t>2582680.000 1112789.000</t>
  </si>
  <si>
    <t>https://map.geo.admin.ch/?zoom=13&amp;E=2582680&amp;N=1112789&amp;layers=ch.kantone.cadastralwebmap-farbe,ch.swisstopo.amtliches-strassenverzeichnis,ch.bfs.gebaeude_wohnungs_register,KML||https://tinyurl.com/yy7ya4g9/VS/6139_bdg_erw.kml</t>
  </si>
  <si>
    <t>2582660.000 1112845.000</t>
  </si>
  <si>
    <t>https://map.geo.admin.ch/?zoom=13&amp;E=2582660&amp;N=1112845&amp;layers=ch.kantone.cadastralwebmap-farbe,ch.swisstopo.amtliches-strassenverzeichnis,ch.bfs.gebaeude_wohnungs_register,KML||https://tinyurl.com/yy7ya4g9/VS/6139_bdg_erw.kml</t>
  </si>
  <si>
    <t>2582625.000 1112827.000</t>
  </si>
  <si>
    <t>https://map.geo.admin.ch/?zoom=13&amp;E=2582625&amp;N=1112827&amp;layers=ch.kantone.cadastralwebmap-farbe,ch.swisstopo.amtliches-strassenverzeichnis,ch.bfs.gebaeude_wohnungs_register,KML||https://tinyurl.com/yy7ya4g9/VS/6139_bdg_erw.kml</t>
  </si>
  <si>
    <t>2583512.463 1113334.818</t>
  </si>
  <si>
    <t>https://map.geo.admin.ch/?zoom=13&amp;E=2583512.463&amp;N=1113334.818&amp;layers=ch.kantone.cadastralwebmap-farbe,ch.swisstopo.amtliches-strassenverzeichnis,ch.bfs.gebaeude_wohnungs_register,KML||https://tinyurl.com/yy7ya4g9/VS/6139_bdg_erw.kml</t>
  </si>
  <si>
    <t>2583705.000 1113670.000</t>
  </si>
  <si>
    <t>https://map.geo.admin.ch/?zoom=13&amp;E=2583705&amp;N=1113670&amp;layers=ch.kantone.cadastralwebmap-farbe,ch.swisstopo.amtliches-strassenverzeichnis,ch.bfs.gebaeude_wohnungs_register,KML||https://tinyurl.com/yy7ya4g9/VS/6139_bdg_erw.kml</t>
  </si>
  <si>
    <t>2584485.000 1109915.000</t>
  </si>
  <si>
    <t>https://map.geo.admin.ch/?zoom=13&amp;E=2584485&amp;N=1109915&amp;layers=ch.kantone.cadastralwebmap-farbe,ch.swisstopo.amtliches-strassenverzeichnis,ch.bfs.gebaeude_wohnungs_register,KML||https://tinyurl.com/yy7ya4g9/VS/6139_bdg_erw.kml</t>
  </si>
  <si>
    <t>2584891.000 1109915.000</t>
  </si>
  <si>
    <t>https://map.geo.admin.ch/?zoom=13&amp;E=2584891&amp;N=1109915&amp;layers=ch.kantone.cadastralwebmap-farbe,ch.swisstopo.amtliches-strassenverzeichnis,ch.bfs.gebaeude_wohnungs_register,KML||https://tinyurl.com/yy7ya4g9/VS/6139_bdg_erw.kml</t>
  </si>
  <si>
    <t>2584805.000 1109830.000</t>
  </si>
  <si>
    <t>https://map.geo.admin.ch/?zoom=13&amp;E=2584805&amp;N=1109830&amp;layers=ch.kantone.cadastralwebmap-farbe,ch.swisstopo.amtliches-strassenverzeichnis,ch.bfs.gebaeude_wohnungs_register,KML||https://tinyurl.com/yy7ya4g9/VS/6139_bdg_erw.kml</t>
  </si>
  <si>
    <t>2583045.396 1113705.138</t>
  </si>
  <si>
    <t>https://map.geo.admin.ch/?zoom=13&amp;E=2583045.396&amp;N=1113705.138&amp;layers=ch.kantone.cadastralwebmap-farbe,ch.swisstopo.amtliches-strassenverzeichnis,ch.bfs.gebaeude_wohnungs_register,KML||https://tinyurl.com/yy7ya4g9/VS/6139_bdg_erw.kml</t>
  </si>
  <si>
    <t>2583456.000 1113271.000</t>
  </si>
  <si>
    <t>https://map.geo.admin.ch/?zoom=13&amp;E=2583456&amp;N=1113271&amp;layers=ch.kantone.cadastralwebmap-farbe,ch.swisstopo.amtliches-strassenverzeichnis,ch.bfs.gebaeude_wohnungs_register,KML||https://tinyurl.com/yy7ya4g9/VS/6139_bdg_erw.kml</t>
  </si>
  <si>
    <t>2583474.000 1113288.000</t>
  </si>
  <si>
    <t>https://map.geo.admin.ch/?zoom=13&amp;E=2583474&amp;N=1113288&amp;layers=ch.kantone.cadastralwebmap-farbe,ch.swisstopo.amtliches-strassenverzeichnis,ch.bfs.gebaeude_wohnungs_register,KML||https://tinyurl.com/yy7ya4g9/VS/6139_bdg_erw.kml</t>
  </si>
  <si>
    <t>2583300.000 1112900.000</t>
  </si>
  <si>
    <t>https://map.geo.admin.ch/?zoom=13&amp;E=2583300&amp;N=1112900&amp;layers=ch.kantone.cadastralwebmap-farbe,ch.swisstopo.amtliches-strassenverzeichnis,ch.bfs.gebaeude_wohnungs_register,KML||https://tinyurl.com/yy7ya4g9/VS/6139_bdg_erw.kml</t>
  </si>
  <si>
    <t>2584701.000 1110483.000</t>
  </si>
  <si>
    <t>https://map.geo.admin.ch/?zoom=13&amp;E=2584701&amp;N=1110483&amp;layers=ch.kantone.cadastralwebmap-farbe,ch.swisstopo.amtliches-strassenverzeichnis,ch.bfs.gebaeude_wohnungs_register,KML||https://tinyurl.com/yy7ya4g9/VS/6139_bdg_erw.kml</t>
  </si>
  <si>
    <t>2584345.000 1110705.000</t>
  </si>
  <si>
    <t>https://map.geo.admin.ch/?zoom=13&amp;E=2584345&amp;N=1110705&amp;layers=ch.kantone.cadastralwebmap-farbe,ch.swisstopo.amtliches-strassenverzeichnis,ch.bfs.gebaeude_wohnungs_register,KML||https://tinyurl.com/yy7ya4g9/VS/6139_bdg_erw.kml</t>
  </si>
  <si>
    <t>2582415.000 1112520.000</t>
  </si>
  <si>
    <t>https://map.geo.admin.ch/?zoom=13&amp;E=2582415&amp;N=1112520&amp;layers=ch.kantone.cadastralwebmap-farbe,ch.swisstopo.amtliches-strassenverzeichnis,ch.bfs.gebaeude_wohnungs_register,KML||https://tinyurl.com/yy7ya4g9/VS/6139_bdg_erw.kml</t>
  </si>
  <si>
    <t>2584351.000 1109818.000</t>
  </si>
  <si>
    <t>https://map.geo.admin.ch/?zoom=13&amp;E=2584351&amp;N=1109818&amp;layers=ch.kantone.cadastralwebmap-farbe,ch.swisstopo.amtliches-strassenverzeichnis,ch.bfs.gebaeude_wohnungs_register,KML||https://tinyurl.com/yy7ya4g9/VS/6139_bdg_erw.kml</t>
  </si>
  <si>
    <t>2584333.000 1111119.000</t>
  </si>
  <si>
    <t>https://map.geo.admin.ch/?zoom=13&amp;E=2584333&amp;N=1111119&amp;layers=ch.kantone.cadastralwebmap-farbe,ch.swisstopo.amtliches-strassenverzeichnis,ch.bfs.gebaeude_wohnungs_register,KML||https://tinyurl.com/yy7ya4g9/VS/6139_bdg_erw.kml</t>
  </si>
  <si>
    <t>2583200.000 1112905.000</t>
  </si>
  <si>
    <t>https://map.geo.admin.ch/?zoom=13&amp;E=2583200&amp;N=1112905&amp;layers=ch.kantone.cadastralwebmap-farbe,ch.swisstopo.amtliches-strassenverzeichnis,ch.bfs.gebaeude_wohnungs_register,KML||https://tinyurl.com/yy7ya4g9/VS/6139_bdg_erw.kml</t>
  </si>
  <si>
    <t>2583240.000 1112830.000</t>
  </si>
  <si>
    <t>https://map.geo.admin.ch/?zoom=13&amp;E=2583240&amp;N=1112830&amp;layers=ch.kantone.cadastralwebmap-farbe,ch.swisstopo.amtliches-strassenverzeichnis,ch.bfs.gebaeude_wohnungs_register,KML||https://tinyurl.com/yy7ya4g9/VS/6139_bdg_erw.kml</t>
  </si>
  <si>
    <t>2584868.000 1109975.000</t>
  </si>
  <si>
    <t>https://map.geo.admin.ch/?zoom=13&amp;E=2584868&amp;N=1109975&amp;layers=ch.kantone.cadastralwebmap-farbe,ch.swisstopo.amtliches-strassenverzeichnis,ch.bfs.gebaeude_wohnungs_register,KML||https://tinyurl.com/yy7ya4g9/VS/6139_bdg_erw.kml</t>
  </si>
  <si>
    <t>2583775.000 1113770.000</t>
  </si>
  <si>
    <t>https://map.geo.admin.ch/?zoom=13&amp;E=2583775&amp;N=1113770&amp;layers=ch.kantone.cadastralwebmap-farbe,ch.swisstopo.amtliches-strassenverzeichnis,ch.bfs.gebaeude_wohnungs_register,KML||https://tinyurl.com/yy7ya4g9/VS/6139_bdg_erw.kml</t>
  </si>
  <si>
    <t>2583734.000 1113498.000</t>
  </si>
  <si>
    <t>https://map.geo.admin.ch/?zoom=13&amp;E=2583734&amp;N=1113498&amp;layers=ch.kantone.cadastralwebmap-farbe,ch.swisstopo.amtliches-strassenverzeichnis,ch.bfs.gebaeude_wohnungs_register,KML||https://tinyurl.com/yy7ya4g9/VS/6139_bdg_erw.kml</t>
  </si>
  <si>
    <t>2584610.000 1110530.000</t>
  </si>
  <si>
    <t>https://map.geo.admin.ch/?zoom=13&amp;E=2584610&amp;N=1110530&amp;layers=ch.kantone.cadastralwebmap-farbe,ch.swisstopo.amtliches-strassenverzeichnis,ch.bfs.gebaeude_wohnungs_register,KML||https://tinyurl.com/yy7ya4g9/VS/6139_bdg_erw.kml</t>
  </si>
  <si>
    <t>2582915.000 1113340.000</t>
  </si>
  <si>
    <t>https://map.geo.admin.ch/?zoom=13&amp;E=2582915&amp;N=1113340&amp;layers=ch.kantone.cadastralwebmap-farbe,ch.swisstopo.amtliches-strassenverzeichnis,ch.bfs.gebaeude_wohnungs_register,KML||https://tinyurl.com/yy7ya4g9/VS/6139_bdg_erw.kml</t>
  </si>
  <si>
    <t>2583291.000 1113722.000</t>
  </si>
  <si>
    <t>https://map.geo.admin.ch/?zoom=13&amp;E=2583291&amp;N=1113722&amp;layers=ch.kantone.cadastralwebmap-farbe,ch.swisstopo.amtliches-strassenverzeichnis,ch.bfs.gebaeude_wohnungs_register,KML||https://tinyurl.com/yy7ya4g9/VS/6139_bdg_erw.kml</t>
  </si>
  <si>
    <t>2582913.000 1113318.000</t>
  </si>
  <si>
    <t>https://map.geo.admin.ch/?zoom=13&amp;E=2582913&amp;N=1113318&amp;layers=ch.kantone.cadastralwebmap-farbe,ch.swisstopo.amtliches-strassenverzeichnis,ch.bfs.gebaeude_wohnungs_register,KML||https://tinyurl.com/yy7ya4g9/VS/6139_bdg_erw.kml</t>
  </si>
  <si>
    <t>2582576.000 1112894.000</t>
  </si>
  <si>
    <t>https://map.geo.admin.ch/?zoom=13&amp;E=2582576&amp;N=1112894&amp;layers=ch.kantone.cadastralwebmap-farbe,ch.swisstopo.amtliches-strassenverzeichnis,ch.bfs.gebaeude_wohnungs_register,KML||https://tinyurl.com/yy7ya4g9/VS/6139_bdg_erw.kml</t>
  </si>
  <si>
    <t>2583611.000 1110756.000</t>
  </si>
  <si>
    <t>https://map.geo.admin.ch/?zoom=13&amp;E=2583611&amp;N=1110756&amp;layers=ch.kantone.cadastralwebmap-farbe,ch.swisstopo.amtliches-strassenverzeichnis,ch.bfs.gebaeude_wohnungs_register,KML||https://tinyurl.com/yy7ya4g9/VS/6139_bdg_erw.kml</t>
  </si>
  <si>
    <t>2582399.000 1112594.000</t>
  </si>
  <si>
    <t>https://map.geo.admin.ch/?zoom=13&amp;E=2582399&amp;N=1112594&amp;layers=ch.kantone.cadastralwebmap-farbe,ch.swisstopo.amtliches-strassenverzeichnis,ch.bfs.gebaeude_wohnungs_register,KML||https://tinyurl.com/yy7ya4g9/VS/6139_bdg_erw.kml</t>
  </si>
  <si>
    <t>2582001.000 1112428.000</t>
  </si>
  <si>
    <t>https://map.geo.admin.ch/?zoom=13&amp;E=2582001&amp;N=1112428&amp;layers=ch.kantone.cadastralwebmap-farbe,ch.swisstopo.amtliches-strassenverzeichnis,ch.bfs.gebaeude_wohnungs_register,KML||https://tinyurl.com/yy7ya4g9/VS/6139_bdg_erw.kml</t>
  </si>
  <si>
    <t>2581988.000 1112449.000</t>
  </si>
  <si>
    <t>https://map.geo.admin.ch/?zoom=13&amp;E=2581988&amp;N=1112449&amp;layers=ch.kantone.cadastralwebmap-farbe,ch.swisstopo.amtliches-strassenverzeichnis,ch.bfs.gebaeude_wohnungs_register,KML||https://tinyurl.com/yy7ya4g9/VS/6139_bdg_erw.kml</t>
  </si>
  <si>
    <t>2582904.000 1112921.000</t>
  </si>
  <si>
    <t>https://map.geo.admin.ch/?zoom=13&amp;E=2582904&amp;N=1112921&amp;layers=ch.kantone.cadastralwebmap-farbe,ch.swisstopo.amtliches-strassenverzeichnis,ch.bfs.gebaeude_wohnungs_register,KML||https://tinyurl.com/yy7ya4g9/VS/6139_bdg_erw.kml</t>
  </si>
  <si>
    <t>2584185.000 1110330.000</t>
  </si>
  <si>
    <t>https://map.geo.admin.ch/?zoom=13&amp;E=2584185&amp;N=1110330&amp;layers=ch.kantone.cadastralwebmap-farbe,ch.swisstopo.amtliches-strassenverzeichnis,ch.bfs.gebaeude_wohnungs_register,KML||https://tinyurl.com/yy7ya4g9/VS/6139_bdg_erw.kml</t>
  </si>
  <si>
    <t>2583126.000 1112832.000</t>
  </si>
  <si>
    <t>https://map.geo.admin.ch/?zoom=13&amp;E=2583126&amp;N=1112832&amp;layers=ch.kantone.cadastralwebmap-farbe,ch.swisstopo.amtliches-strassenverzeichnis,ch.bfs.gebaeude_wohnungs_register,KML||https://tinyurl.com/yy7ya4g9/VS/6139_bdg_erw.kml</t>
  </si>
  <si>
    <t>2583105.000 1112831.000</t>
  </si>
  <si>
    <t>https://map.geo.admin.ch/?zoom=13&amp;E=2583105&amp;N=1112831&amp;layers=ch.kantone.cadastralwebmap-farbe,ch.swisstopo.amtliches-strassenverzeichnis,ch.bfs.gebaeude_wohnungs_register,KML||https://tinyurl.com/yy7ya4g9/VS/6139_bdg_erw.kml</t>
  </si>
  <si>
    <t>2583655.000 1113756.000</t>
  </si>
  <si>
    <t>https://map.geo.admin.ch/?zoom=13&amp;E=2583655&amp;N=1113756&amp;layers=ch.kantone.cadastralwebmap-farbe,ch.swisstopo.amtliches-strassenverzeichnis,ch.bfs.gebaeude_wohnungs_register,KML||https://tinyurl.com/yy7ya4g9/VS/6139_bdg_erw.kml</t>
  </si>
  <si>
    <t>2583337.000 1113164.000</t>
  </si>
  <si>
    <t>https://map.geo.admin.ch/?zoom=13&amp;E=2583337&amp;N=1113164&amp;layers=ch.kantone.cadastralwebmap-farbe,ch.swisstopo.amtliches-strassenverzeichnis,ch.bfs.gebaeude_wohnungs_register,KML||https://tinyurl.com/yy7ya4g9/VS/6139_bdg_erw.kml</t>
  </si>
  <si>
    <t>2584352.000 1109900.000</t>
  </si>
  <si>
    <t>https://map.geo.admin.ch/?zoom=13&amp;E=2584352&amp;N=1109900&amp;layers=ch.kantone.cadastralwebmap-farbe,ch.swisstopo.amtliches-strassenverzeichnis,ch.bfs.gebaeude_wohnungs_register,KML||https://tinyurl.com/yy7ya4g9/VS/6139_bdg_erw.kml</t>
  </si>
  <si>
    <t>2583039.000 1113705.000</t>
  </si>
  <si>
    <t>https://map.geo.admin.ch/?zoom=13&amp;E=2583039&amp;N=1113705&amp;layers=ch.kantone.cadastralwebmap-farbe,ch.swisstopo.amtliches-strassenverzeichnis,ch.bfs.gebaeude_wohnungs_register,KML||https://tinyurl.com/yy7ya4g9/VS/6139_bdg_erw.kml</t>
  </si>
  <si>
    <t>2584101.000 1111395.000</t>
  </si>
  <si>
    <t>https://map.geo.admin.ch/?zoom=13&amp;E=2584101&amp;N=1111395&amp;layers=ch.kantone.cadastralwebmap-farbe,ch.swisstopo.amtliches-strassenverzeichnis,ch.bfs.gebaeude_wohnungs_register,KML||https://tinyurl.com/yy7ya4g9/VS/6139_bdg_erw.kml</t>
  </si>
  <si>
    <t>2583400.000 1113750.000</t>
  </si>
  <si>
    <t>https://map.geo.admin.ch/?zoom=13&amp;E=2583400&amp;N=1113750&amp;layers=ch.kantone.cadastralwebmap-farbe,ch.swisstopo.amtliches-strassenverzeichnis,ch.bfs.gebaeude_wohnungs_register,KML||https://tinyurl.com/yy7ya4g9/VS/6139_bdg_erw.kml</t>
  </si>
  <si>
    <t>2583495.000 1113530.000</t>
  </si>
  <si>
    <t>https://map.geo.admin.ch/?zoom=13&amp;E=2583495&amp;N=1113530&amp;layers=ch.kantone.cadastralwebmap-farbe,ch.swisstopo.amtliches-strassenverzeichnis,ch.bfs.gebaeude_wohnungs_register,KML||https://tinyurl.com/yy7ya4g9/VS/6139_bdg_erw.kml</t>
  </si>
  <si>
    <t>2584604.000 1110125.000</t>
  </si>
  <si>
    <t>https://map.geo.admin.ch/?zoom=13&amp;E=2584604&amp;N=1110125&amp;layers=ch.kantone.cadastralwebmap-farbe,ch.swisstopo.amtliches-strassenverzeichnis,ch.bfs.gebaeude_wohnungs_register,KML||https://tinyurl.com/yy7ya4g9/VS/6139_bdg_erw.kml</t>
  </si>
  <si>
    <t>2583251.000 1110647.000</t>
  </si>
  <si>
    <t>https://map.geo.admin.ch/?zoom=13&amp;E=2583251&amp;N=1110647&amp;layers=ch.kantone.cadastralwebmap-farbe,ch.swisstopo.amtliches-strassenverzeichnis,ch.bfs.gebaeude_wohnungs_register,KML||https://tinyurl.com/yy7ya4g9/VS/6139_bdg_erw.kml</t>
  </si>
  <si>
    <t>2583866.000 1113750.000</t>
  </si>
  <si>
    <t>https://map.geo.admin.ch/?zoom=13&amp;E=2583866&amp;N=1113750&amp;layers=ch.kantone.cadastralwebmap-farbe,ch.swisstopo.amtliches-strassenverzeichnis,ch.bfs.gebaeude_wohnungs_register,KML||https://tinyurl.com/yy7ya4g9/VS/6139_bdg_erw.kml</t>
  </si>
  <si>
    <t>2584156.000 1111190.000</t>
  </si>
  <si>
    <t>https://map.geo.admin.ch/?zoom=13&amp;E=2584156&amp;N=1111190&amp;layers=ch.kantone.cadastralwebmap-farbe,ch.swisstopo.amtliches-strassenverzeichnis,ch.bfs.gebaeude_wohnungs_register,KML||https://tinyurl.com/yy7ya4g9/VS/6139_bdg_erw.kml</t>
  </si>
  <si>
    <t>2582885.000 1113050.000</t>
  </si>
  <si>
    <t>https://map.geo.admin.ch/?zoom=13&amp;E=2582885&amp;N=1113050&amp;layers=ch.kantone.cadastralwebmap-farbe,ch.swisstopo.amtliches-strassenverzeichnis,ch.bfs.gebaeude_wohnungs_register,KML||https://tinyurl.com/yy7ya4g9/VS/6139_bdg_erw.kml</t>
  </si>
  <si>
    <t>2582930.000 1113580.000</t>
  </si>
  <si>
    <t>https://map.geo.admin.ch/?zoom=13&amp;E=2582930&amp;N=1113580&amp;layers=ch.kantone.cadastralwebmap-farbe,ch.swisstopo.amtliches-strassenverzeichnis,ch.bfs.gebaeude_wohnungs_register,KML||https://tinyurl.com/yy7ya4g9/VS/6139_bdg_erw.kml</t>
  </si>
  <si>
    <t>2582830.000 1113455.000</t>
  </si>
  <si>
    <t>https://map.geo.admin.ch/?zoom=13&amp;E=2582830&amp;N=1113455&amp;layers=ch.kantone.cadastralwebmap-farbe,ch.swisstopo.amtliches-strassenverzeichnis,ch.bfs.gebaeude_wohnungs_register,KML||https://tinyurl.com/yy7ya4g9/VS/6139_bdg_erw.kml</t>
  </si>
  <si>
    <t>2582780.000 1112928.000</t>
  </si>
  <si>
    <t>https://map.geo.admin.ch/?zoom=13&amp;E=2582780&amp;N=1112928&amp;layers=ch.kantone.cadastralwebmap-farbe,ch.swisstopo.amtliches-strassenverzeichnis,ch.bfs.gebaeude_wohnungs_register,KML||https://tinyurl.com/yy7ya4g9/VS/6139_bdg_erw.kml</t>
  </si>
  <si>
    <t>2583850.000 1110530.000</t>
  </si>
  <si>
    <t>https://map.geo.admin.ch/?zoom=13&amp;E=2583850&amp;N=1110530&amp;layers=ch.kantone.cadastralwebmap-farbe,ch.swisstopo.amtliches-strassenverzeichnis,ch.bfs.gebaeude_wohnungs_register,KML||https://tinyurl.com/yy7ya4g9/VS/6139_bdg_erw.kml</t>
  </si>
  <si>
    <t>2583605.000 1113475.000</t>
  </si>
  <si>
    <t>https://map.geo.admin.ch/?zoom=13&amp;E=2583605&amp;N=1113475&amp;layers=ch.kantone.cadastralwebmap-farbe,ch.swisstopo.amtliches-strassenverzeichnis,ch.bfs.gebaeude_wohnungs_register,KML||https://tinyurl.com/yy7ya4g9/VS/6139_bdg_erw.kml</t>
  </si>
  <si>
    <t>2585105.000 1110230.000</t>
  </si>
  <si>
    <t>https://map.geo.admin.ch/?zoom=13&amp;E=2585105&amp;N=1110230&amp;layers=ch.kantone.cadastralwebmap-farbe,ch.swisstopo.amtliches-strassenverzeichnis,ch.bfs.gebaeude_wohnungs_register,KML||https://tinyurl.com/yy7ya4g9/VS/6139_bdg_erw.kml</t>
  </si>
  <si>
    <t>2583395.000 1113225.000</t>
  </si>
  <si>
    <t>https://map.geo.admin.ch/?zoom=13&amp;E=2583395&amp;N=1113225&amp;layers=ch.kantone.cadastralwebmap-farbe,ch.swisstopo.amtliches-strassenverzeichnis,ch.bfs.gebaeude_wohnungs_register,KML||https://tinyurl.com/yy7ya4g9/VS/6139_bdg_erw.kml</t>
  </si>
  <si>
    <t>2583635.000 1113475.000</t>
  </si>
  <si>
    <t>https://map.geo.admin.ch/?zoom=13&amp;E=2583635&amp;N=1113475&amp;layers=ch.kantone.cadastralwebmap-farbe,ch.swisstopo.amtliches-strassenverzeichnis,ch.bfs.gebaeude_wohnungs_register,KML||https://tinyurl.com/yy7ya4g9/VS/6139_bdg_erw.kml</t>
  </si>
  <si>
    <t>2583600.000 1113300.000</t>
  </si>
  <si>
    <t>https://map.geo.admin.ch/?zoom=13&amp;E=2583600&amp;N=1113300&amp;layers=ch.kantone.cadastralwebmap-farbe,ch.swisstopo.amtliches-strassenverzeichnis,ch.bfs.gebaeude_wohnungs_register,KML||https://tinyurl.com/yy7ya4g9/VS/6139_bdg_erw.kml</t>
  </si>
  <si>
    <t>2583671.000 1113956.000</t>
  </si>
  <si>
    <t>https://map.geo.admin.ch/?zoom=13&amp;E=2583671&amp;N=1113956&amp;layers=ch.kantone.cadastralwebmap-farbe,ch.swisstopo.amtliches-strassenverzeichnis,ch.bfs.gebaeude_wohnungs_register,KML||https://tinyurl.com/yy7ya4g9/VS/6139_bdg_erw.kml</t>
  </si>
  <si>
    <t>2584252.000 1110919.000</t>
  </si>
  <si>
    <t>https://map.geo.admin.ch/?zoom=13&amp;E=2584252&amp;N=1110919&amp;layers=ch.kantone.cadastralwebmap-farbe,ch.swisstopo.amtliches-strassenverzeichnis,ch.bfs.gebaeude_wohnungs_register,KML||https://tinyurl.com/yy7ya4g9/VS/6139_bdg_erw.kml</t>
  </si>
  <si>
    <t>2583067.000 1112617.000</t>
  </si>
  <si>
    <t>https://map.geo.admin.ch/?zoom=13&amp;E=2583067&amp;N=1112617&amp;layers=ch.kantone.cadastralwebmap-farbe,ch.swisstopo.amtliches-strassenverzeichnis,ch.bfs.gebaeude_wohnungs_register,KML||https://tinyurl.com/yy7ya4g9/VS/6139_bdg_erw.kml</t>
  </si>
  <si>
    <t>2584865.000 1110346.000</t>
  </si>
  <si>
    <t>https://map.geo.admin.ch/?zoom=13&amp;E=2584865&amp;N=1110346&amp;layers=ch.kantone.cadastralwebmap-farbe,ch.swisstopo.amtliches-strassenverzeichnis,ch.bfs.gebaeude_wohnungs_register,KML||https://tinyurl.com/yy7ya4g9/VS/6139_bdg_erw.kml</t>
  </si>
  <si>
    <t>2583245.000 1113569.000</t>
  </si>
  <si>
    <t>https://map.geo.admin.ch/?zoom=13&amp;E=2583245&amp;N=1113569&amp;layers=ch.kantone.cadastralwebmap-farbe,ch.swisstopo.amtliches-strassenverzeichnis,ch.bfs.gebaeude_wohnungs_register,KML||https://tinyurl.com/yy7ya4g9/VS/6139_bdg_erw.kml</t>
  </si>
  <si>
    <t>2583674.000 1113740.000</t>
  </si>
  <si>
    <t>https://map.geo.admin.ch/?zoom=13&amp;E=2583674&amp;N=1113740&amp;layers=ch.kantone.cadastralwebmap-farbe,ch.swisstopo.amtliches-strassenverzeichnis,ch.bfs.gebaeude_wohnungs_register,KML||https://tinyurl.com/yy7ya4g9/VS/6139_bdg_erw.kml</t>
  </si>
  <si>
    <t>2582196.825 1113300.210</t>
  </si>
  <si>
    <t>https://map.geo.admin.ch/?zoom=13&amp;E=2582196.825&amp;N=1113300.21&amp;layers=ch.kantone.cadastralwebmap-farbe,ch.swisstopo.amtliches-strassenverzeichnis,ch.bfs.gebaeude_wohnungs_register,KML||https://tinyurl.com/yy7ya4g9/VS/6139_bdg_erw.kml</t>
  </si>
  <si>
    <t>2584835.477 1111500.876</t>
  </si>
  <si>
    <t>https://map.geo.admin.ch/?zoom=13&amp;E=2584835.477&amp;N=1111500.876&amp;layers=ch.kantone.cadastralwebmap-farbe,ch.swisstopo.amtliches-strassenverzeichnis,ch.bfs.gebaeude_wohnungs_register,KML||https://tinyurl.com/yy7ya4g9/VS/6139_bdg_erw.kml</t>
  </si>
  <si>
    <t>2584960.000 1111450.000</t>
  </si>
  <si>
    <t>https://map.geo.admin.ch/?zoom=13&amp;E=2584960&amp;N=1111450&amp;layers=ch.kantone.cadastralwebmap-farbe,ch.swisstopo.amtliches-strassenverzeichnis,ch.bfs.gebaeude_wohnungs_register,KML||https://tinyurl.com/yy7ya4g9/VS/6139_bdg_erw.kml</t>
  </si>
  <si>
    <t>2583432.000 1113808.000</t>
  </si>
  <si>
    <t>https://map.geo.admin.ch/?zoom=13&amp;E=2583432&amp;N=1113808&amp;layers=ch.kantone.cadastralwebmap-farbe,ch.swisstopo.amtliches-strassenverzeichnis,ch.bfs.gebaeude_wohnungs_register,KML||https://tinyurl.com/yy7ya4g9/VS/6139_bdg_erw.kml</t>
  </si>
  <si>
    <t>2583329.181 1113533.684</t>
  </si>
  <si>
    <t>https://map.geo.admin.ch/?zoom=13&amp;E=2583329.181&amp;N=1113533.684&amp;layers=ch.kantone.cadastralwebmap-farbe,ch.swisstopo.amtliches-strassenverzeichnis,ch.bfs.gebaeude_wohnungs_register,KML||https://tinyurl.com/yy7ya4g9/VS/6139_bdg_erw.kml</t>
  </si>
  <si>
    <t>2583328.452 1113533.565</t>
  </si>
  <si>
    <t>https://map.geo.admin.ch/?zoom=13&amp;E=2583328.452&amp;N=1113533.565&amp;layers=ch.kantone.cadastralwebmap-farbe,ch.swisstopo.amtliches-strassenverzeichnis,ch.bfs.gebaeude_wohnungs_register,KML||https://tinyurl.com/yy7ya4g9/VS/6139_bdg_erw.kml</t>
  </si>
  <si>
    <t>2583327.783 1113486.536</t>
  </si>
  <si>
    <t>https://map.geo.admin.ch/?zoom=13&amp;E=2583327.783&amp;N=1113486.536&amp;layers=ch.kantone.cadastralwebmap-farbe,ch.swisstopo.amtliches-strassenverzeichnis,ch.bfs.gebaeude_wohnungs_register,KML||https://tinyurl.com/yy7ya4g9/VS/6139_bdg_erw.kml</t>
  </si>
  <si>
    <t>2583223.624 1113461.415</t>
  </si>
  <si>
    <t>https://map.geo.admin.ch/?zoom=13&amp;E=2583223.624&amp;N=1113461.415&amp;layers=ch.kantone.cadastralwebmap-farbe,ch.swisstopo.amtliches-strassenverzeichnis,ch.bfs.gebaeude_wohnungs_register,KML||https://tinyurl.com/yy7ya4g9/VS/6139_bdg_erw.kml</t>
  </si>
  <si>
    <t>2583105.800 1113096.266</t>
  </si>
  <si>
    <t>https://map.geo.admin.ch/?zoom=13&amp;E=2583105.8&amp;N=1113096.266&amp;layers=ch.kantone.cadastralwebmap-farbe,ch.swisstopo.amtliches-strassenverzeichnis,ch.bfs.gebaeude_wohnungs_register,KML||https://tinyurl.com/yy7ya4g9/VS/6139_bdg_erw.kml</t>
  </si>
  <si>
    <t>2583478.787 1113447.712</t>
  </si>
  <si>
    <t>https://map.geo.admin.ch/?zoom=13&amp;E=2583478.787&amp;N=1113447.712&amp;layers=ch.kantone.cadastralwebmap-farbe,ch.swisstopo.amtliches-strassenverzeichnis,ch.bfs.gebaeude_wohnungs_register,KML||https://tinyurl.com/yy7ya4g9/VS/6139_bdg_erw.kml</t>
  </si>
  <si>
    <t>2583452.690 1113916.102</t>
  </si>
  <si>
    <t>https://map.geo.admin.ch/?zoom=13&amp;E=2583452.69&amp;N=1113916.102&amp;layers=ch.kantone.cadastralwebmap-farbe,ch.swisstopo.amtliches-strassenverzeichnis,ch.bfs.gebaeude_wohnungs_register,KML||https://tinyurl.com/yy7ya4g9/VS/6139_bdg_erw.kml</t>
  </si>
  <si>
    <t>2583260.001 1113427.829</t>
  </si>
  <si>
    <t>https://map.geo.admin.ch/?zoom=13&amp;E=2583260.001&amp;N=1113427.829&amp;layers=ch.kantone.cadastralwebmap-farbe,ch.swisstopo.amtliches-strassenverzeichnis,ch.bfs.gebaeude_wohnungs_register,KML||https://tinyurl.com/yy7ya4g9/VS/6139_bdg_erw.kml</t>
  </si>
  <si>
    <t>2583342.048 1113539.444</t>
  </si>
  <si>
    <t>https://map.geo.admin.ch/?zoom=13&amp;E=2583342.048&amp;N=1113539.444&amp;layers=ch.kantone.cadastralwebmap-farbe,ch.swisstopo.amtliches-strassenverzeichnis,ch.bfs.gebaeude_wohnungs_register,KML||https://tinyurl.com/yy7ya4g9/VS/6139_bdg_erw.kml</t>
  </si>
  <si>
    <t>2583117.925 1113345.088</t>
  </si>
  <si>
    <t>https://map.geo.admin.ch/?zoom=13&amp;E=2583117.925&amp;N=1113345.088&amp;layers=ch.kantone.cadastralwebmap-farbe,ch.swisstopo.amtliches-strassenverzeichnis,ch.bfs.gebaeude_wohnungs_register,KML||https://tinyurl.com/yy7ya4g9/VS/6139_bdg_erw.kml</t>
  </si>
  <si>
    <t>2583258.811 1113426.250</t>
  </si>
  <si>
    <t>https://map.geo.admin.ch/?zoom=13&amp;E=2583258.811&amp;N=1113426.25&amp;layers=ch.kantone.cadastralwebmap-farbe,ch.swisstopo.amtliches-strassenverzeichnis,ch.bfs.gebaeude_wohnungs_register,KML||https://tinyurl.com/yy7ya4g9/VS/6139_bdg_erw.kml</t>
  </si>
  <si>
    <t>2583228.512 1110661.113</t>
  </si>
  <si>
    <t>https://map.geo.admin.ch/?zoom=13&amp;E=2583228.512&amp;N=1110661.113&amp;layers=ch.kantone.cadastralwebmap-farbe,ch.swisstopo.amtliches-strassenverzeichnis,ch.bfs.gebaeude_wohnungs_register,KML||https://tinyurl.com/yy7ya4g9/VS/6139_bdg_erw.kml</t>
  </si>
  <si>
    <t>2579898.130 1113057.685</t>
  </si>
  <si>
    <t>https://map.geo.admin.ch/?zoom=13&amp;E=2579898.13&amp;N=1113057.685&amp;layers=ch.kantone.cadastralwebmap-farbe,ch.swisstopo.amtliches-strassenverzeichnis,ch.bfs.gebaeude_wohnungs_register,KML||https://tinyurl.com/yy7ya4g9/VS/6140_bdg_erw.kml</t>
  </si>
  <si>
    <t>2579884.000 1113055.000</t>
  </si>
  <si>
    <t>https://map.geo.admin.ch/?zoom=13&amp;E=2579884&amp;N=1113055&amp;layers=ch.kantone.cadastralwebmap-farbe,ch.swisstopo.amtliches-strassenverzeichnis,ch.bfs.gebaeude_wohnungs_register,KML||https://tinyurl.com/yy7ya4g9/VS/6140_bdg_erw.kml</t>
  </si>
  <si>
    <t>2579893.000 1113056.000</t>
  </si>
  <si>
    <t>https://map.geo.admin.ch/?zoom=13&amp;E=2579893&amp;N=1113056&amp;layers=ch.kantone.cadastralwebmap-farbe,ch.swisstopo.amtliches-strassenverzeichnis,ch.bfs.gebaeude_wohnungs_register,KML||https://tinyurl.com/yy7ya4g9/VS/6140_bdg_erw.kml</t>
  </si>
  <si>
    <t>2579904.000 1113057.000</t>
  </si>
  <si>
    <t>https://map.geo.admin.ch/?zoom=13&amp;E=2579904&amp;N=1113057&amp;layers=ch.kantone.cadastralwebmap-farbe,ch.swisstopo.amtliches-strassenverzeichnis,ch.bfs.gebaeude_wohnungs_register,KML||https://tinyurl.com/yy7ya4g9/VS/6140_bdg_erw.kml</t>
  </si>
  <si>
    <t>2579971.387 1113070.908</t>
  </si>
  <si>
    <t>https://map.geo.admin.ch/?zoom=13&amp;E=2579971.387&amp;N=1113070.908&amp;layers=ch.kantone.cadastralwebmap-farbe,ch.swisstopo.amtliches-strassenverzeichnis,ch.bfs.gebaeude_wohnungs_register,KML||https://tinyurl.com/yy7ya4g9/VS/6140_bdg_erw.kml</t>
  </si>
  <si>
    <t>2579913.000 1113059.000</t>
  </si>
  <si>
    <t>https://map.geo.admin.ch/?zoom=13&amp;E=2579913&amp;N=1113059&amp;layers=ch.kantone.cadastralwebmap-farbe,ch.swisstopo.amtliches-strassenverzeichnis,ch.bfs.gebaeude_wohnungs_register,KML||https://tinyurl.com/yy7ya4g9/VS/6140_bdg_erw.kml</t>
  </si>
  <si>
    <t>2579968.000 1113069.000</t>
  </si>
  <si>
    <t>https://map.geo.admin.ch/?zoom=13&amp;E=2579968&amp;N=1113069&amp;layers=ch.kantone.cadastralwebmap-farbe,ch.swisstopo.amtliches-strassenverzeichnis,ch.bfs.gebaeude_wohnungs_register,KML||https://tinyurl.com/yy7ya4g9/VS/6140_bdg_erw.kml</t>
  </si>
  <si>
    <t>2579957.000 1113068.000</t>
  </si>
  <si>
    <t>https://map.geo.admin.ch/?zoom=13&amp;E=2579957&amp;N=1113068&amp;layers=ch.kantone.cadastralwebmap-farbe,ch.swisstopo.amtliches-strassenverzeichnis,ch.bfs.gebaeude_wohnungs_register,KML||https://tinyurl.com/yy7ya4g9/VS/6140_bdg_erw.kml</t>
  </si>
  <si>
    <t>2579977.000 1113072.000</t>
  </si>
  <si>
    <t>https://map.geo.admin.ch/?zoom=13&amp;E=2579977&amp;N=1113072&amp;layers=ch.kantone.cadastralwebmap-farbe,ch.swisstopo.amtliches-strassenverzeichnis,ch.bfs.gebaeude_wohnungs_register,KML||https://tinyurl.com/yy7ya4g9/VS/6140_bdg_erw.kml</t>
  </si>
  <si>
    <t>2579986.000 1113074.000</t>
  </si>
  <si>
    <t>https://map.geo.admin.ch/?zoom=13&amp;E=2579986&amp;N=1113074&amp;layers=ch.kantone.cadastralwebmap-farbe,ch.swisstopo.amtliches-strassenverzeichnis,ch.bfs.gebaeude_wohnungs_register,KML||https://tinyurl.com/yy7ya4g9/VS/6140_bdg_erw.kml</t>
  </si>
  <si>
    <t>2579758.117 1113074.165</t>
  </si>
  <si>
    <t>https://map.geo.admin.ch/?zoom=13&amp;E=2579758.117&amp;N=1113074.165&amp;layers=ch.kantone.cadastralwebmap-farbe,ch.swisstopo.amtliches-strassenverzeichnis,ch.bfs.gebaeude_wohnungs_register,KML||https://tinyurl.com/yy7ya4g9/VS/6140_bdg_erw.kml</t>
  </si>
  <si>
    <t>2579742.000 1113108.000</t>
  </si>
  <si>
    <t>https://map.geo.admin.ch/?zoom=13&amp;E=2579742&amp;N=1113108&amp;layers=ch.kantone.cadastralwebmap-farbe,ch.swisstopo.amtliches-strassenverzeichnis,ch.bfs.gebaeude_wohnungs_register,KML||https://tinyurl.com/yy7ya4g9/VS/6140_bdg_erw.kml</t>
  </si>
  <si>
    <t>2580147.023 1112994.656</t>
  </si>
  <si>
    <t>https://map.geo.admin.ch/?zoom=13&amp;E=2580147.023&amp;N=1112994.656&amp;layers=ch.kantone.cadastralwebmap-farbe,ch.swisstopo.amtliches-strassenverzeichnis,ch.bfs.gebaeude_wohnungs_register,KML||https://tinyurl.com/yy7ya4g9/VS/6140_bdg_erw.kml</t>
  </si>
  <si>
    <t>2580188.493 1112926.837</t>
  </si>
  <si>
    <t>https://map.geo.admin.ch/?zoom=13&amp;E=2580188.493&amp;N=1112926.837&amp;layers=ch.kantone.cadastralwebmap-farbe,ch.swisstopo.amtliches-strassenverzeichnis,ch.bfs.gebaeude_wohnungs_register,KML||https://tinyurl.com/yy7ya4g9/VS/6140_bdg_erw.kml</t>
  </si>
  <si>
    <t>2580596.130 1112854.782</t>
  </si>
  <si>
    <t>https://map.geo.admin.ch/?zoom=13&amp;E=2580596.13&amp;N=1112854.782&amp;layers=ch.kantone.cadastralwebmap-farbe,ch.swisstopo.amtliches-strassenverzeichnis,ch.bfs.gebaeude_wohnungs_register,KML||https://tinyurl.com/yy7ya4g9/VS/6140_bdg_erw.kml</t>
  </si>
  <si>
    <t>2580745.880 1113576.492</t>
  </si>
  <si>
    <t>https://map.geo.admin.ch/?zoom=13&amp;E=2580745.88&amp;N=1113576.492&amp;layers=ch.kantone.cadastralwebmap-farbe,ch.swisstopo.amtliches-strassenverzeichnis,ch.bfs.gebaeude_wohnungs_register,KML||https://tinyurl.com/yy7ya4g9/VS/6140_bdg_erw.kml</t>
  </si>
  <si>
    <t>2580398.874 1113464.288</t>
  </si>
  <si>
    <t>https://map.geo.admin.ch/?zoom=13&amp;E=2580398.874&amp;N=1113464.288&amp;layers=ch.kantone.cadastralwebmap-farbe,ch.swisstopo.amtliches-strassenverzeichnis,ch.bfs.gebaeude_wohnungs_register,KML||https://tinyurl.com/yy7ya4g9/VS/6140_bdg_erw.kml</t>
  </si>
  <si>
    <t>2580976.000 1113988.000</t>
  </si>
  <si>
    <t>https://map.geo.admin.ch/?zoom=13&amp;E=2580976&amp;N=1113988&amp;layers=ch.kantone.cadastralwebmap-farbe,ch.swisstopo.amtliches-strassenverzeichnis,ch.bfs.gebaeude_wohnungs_register,KML||https://tinyurl.com/yy7ya4g9/VS/6140_bdg_erw.kml</t>
  </si>
  <si>
    <t>2580486.335 1113483.997</t>
  </si>
  <si>
    <t>https://map.geo.admin.ch/?zoom=13&amp;E=2580486.335&amp;N=1113483.997&amp;layers=ch.kantone.cadastralwebmap-farbe,ch.swisstopo.amtliches-strassenverzeichnis,ch.bfs.gebaeude_wohnungs_register,KML||https://tinyurl.com/yy7ya4g9/VS/6140_bdg_erw.kml</t>
  </si>
  <si>
    <t>2580485.000 1113477.000</t>
  </si>
  <si>
    <t>https://map.geo.admin.ch/?zoom=13&amp;E=2580485&amp;N=1113477&amp;layers=ch.kantone.cadastralwebmap-farbe,ch.swisstopo.amtliches-strassenverzeichnis,ch.bfs.gebaeude_wohnungs_register,KML||https://tinyurl.com/yy7ya4g9/VS/6140_bdg_erw.kml</t>
  </si>
  <si>
    <t>2580464.000 1113461.000</t>
  </si>
  <si>
    <t>https://map.geo.admin.ch/?zoom=13&amp;E=2580464&amp;N=1113461&amp;layers=ch.kantone.cadastralwebmap-farbe,ch.swisstopo.amtliches-strassenverzeichnis,ch.bfs.gebaeude_wohnungs_register,KML||https://tinyurl.com/yy7ya4g9/VS/6140_bdg_erw.kml</t>
  </si>
  <si>
    <t>2580362.153 1113411.252</t>
  </si>
  <si>
    <t>https://map.geo.admin.ch/?zoom=13&amp;E=2580362.153&amp;N=1113411.252&amp;layers=ch.kantone.cadastralwebmap-farbe,ch.swisstopo.amtliches-strassenverzeichnis,ch.bfs.gebaeude_wohnungs_register,KML||https://tinyurl.com/yy7ya4g9/VS/6140_bdg_erw.kml</t>
  </si>
  <si>
    <t>2580394.000 1113425.000</t>
  </si>
  <si>
    <t>https://map.geo.admin.ch/?zoom=13&amp;E=2580394&amp;N=1113425&amp;layers=ch.kantone.cadastralwebmap-farbe,ch.swisstopo.amtliches-strassenverzeichnis,ch.bfs.gebaeude_wohnungs_register,KML||https://tinyurl.com/yy7ya4g9/VS/6140_bdg_erw.kml</t>
  </si>
  <si>
    <t>2580449.322 1113339.692</t>
  </si>
  <si>
    <t>https://map.geo.admin.ch/?zoom=13&amp;E=2580449.322&amp;N=1113339.692&amp;layers=ch.kantone.cadastralwebmap-farbe,ch.swisstopo.amtliches-strassenverzeichnis,ch.bfs.gebaeude_wohnungs_register,KML||https://tinyurl.com/yy7ya4g9/VS/6140_bdg_erw.kml</t>
  </si>
  <si>
    <t>2580197.748 1113110.675</t>
  </si>
  <si>
    <t>https://map.geo.admin.ch/?zoom=13&amp;E=2580197.748&amp;N=1113110.675&amp;layers=ch.kantone.cadastralwebmap-farbe,ch.swisstopo.amtliches-strassenverzeichnis,ch.bfs.gebaeude_wohnungs_register,KML||https://tinyurl.com/yy7ya4g9/VS/6140_bdg_erw.kml</t>
  </si>
  <si>
    <t>2581673.000 1114171.000</t>
  </si>
  <si>
    <t>https://map.geo.admin.ch/?zoom=13&amp;E=2581673&amp;N=1114171&amp;layers=ch.kantone.cadastralwebmap-farbe,ch.swisstopo.amtliches-strassenverzeichnis,ch.bfs.gebaeude_wohnungs_register,KML||https://tinyurl.com/yy7ya4g9/VS/6140_bdg_erw.kml</t>
  </si>
  <si>
    <t>2580380.661 1113400.909</t>
  </si>
  <si>
    <t>https://map.geo.admin.ch/?zoom=13&amp;E=2580380.661&amp;N=1113400.909&amp;layers=ch.kantone.cadastralwebmap-farbe,ch.swisstopo.amtliches-strassenverzeichnis,ch.bfs.gebaeude_wohnungs_register,KML||https://tinyurl.com/yy7ya4g9/VS/6140_bdg_erw.kml</t>
  </si>
  <si>
    <t>2580985.060 1113146.177</t>
  </si>
  <si>
    <t>https://map.geo.admin.ch/?zoom=13&amp;E=2580985.06&amp;N=1113146.177&amp;layers=ch.kantone.cadastralwebmap-farbe,ch.swisstopo.amtliches-strassenverzeichnis,ch.bfs.gebaeude_wohnungs_register,KML||https://tinyurl.com/yy7ya4g9/VS/6140_bdg_erw.kml</t>
  </si>
  <si>
    <t>2581196.000 1113638.000</t>
  </si>
  <si>
    <t>https://map.geo.admin.ch/?zoom=13&amp;E=2581196&amp;N=1113638&amp;layers=ch.kantone.cadastralwebmap-farbe,ch.swisstopo.amtliches-strassenverzeichnis,ch.bfs.gebaeude_wohnungs_register,KML||https://tinyurl.com/yy7ya4g9/VS/6140_bdg_erw.kml</t>
  </si>
  <si>
    <t>2580248.531 1112994.665</t>
  </si>
  <si>
    <t>https://map.geo.admin.ch/?zoom=13&amp;E=2580248.531&amp;N=1112994.665&amp;layers=ch.kantone.cadastralwebmap-farbe,ch.swisstopo.amtliches-strassenverzeichnis,ch.bfs.gebaeude_wohnungs_register,KML||https://tinyurl.com/yy7ya4g9/VS/6140_bdg_erw.kml</t>
  </si>
  <si>
    <t>2580245.843 1113014.419</t>
  </si>
  <si>
    <t>https://map.geo.admin.ch/?zoom=13&amp;E=2580245.843&amp;N=1113014.419&amp;layers=ch.kantone.cadastralwebmap-farbe,ch.swisstopo.amtliches-strassenverzeichnis,ch.bfs.gebaeude_wohnungs_register,KML||https://tinyurl.com/yy7ya4g9/VS/6140_bdg_erw.kml</t>
  </si>
  <si>
    <t>2580613.687 1112862.637</t>
  </si>
  <si>
    <t>https://map.geo.admin.ch/?zoom=13&amp;E=2580613.687&amp;N=1112862.637&amp;layers=ch.kantone.cadastralwebmap-farbe,ch.swisstopo.amtliches-strassenverzeichnis,ch.bfs.gebaeude_wohnungs_register,KML||https://tinyurl.com/yy7ya4g9/VS/6140_bdg_erw.kml</t>
  </si>
  <si>
    <t>2581357.000 1113525.000</t>
  </si>
  <si>
    <t>https://map.geo.admin.ch/?zoom=13&amp;E=2581357&amp;N=1113525&amp;layers=ch.kantone.cadastralwebmap-farbe,ch.swisstopo.amtliches-strassenverzeichnis,ch.bfs.gebaeude_wohnungs_register,KML||https://tinyurl.com/yy7ya4g9/VS/6140_bdg_erw.kml</t>
  </si>
  <si>
    <t>2580231.000 1113568.000</t>
  </si>
  <si>
    <t>https://map.geo.admin.ch/?zoom=13&amp;E=2580231&amp;N=1113568&amp;layers=ch.kantone.cadastralwebmap-farbe,ch.swisstopo.amtliches-strassenverzeichnis,ch.bfs.gebaeude_wohnungs_register,KML||https://tinyurl.com/yy7ya4g9/VS/6140_bdg_erw.kml</t>
  </si>
  <si>
    <t>2581097.000 1113970.000</t>
  </si>
  <si>
    <t>https://map.geo.admin.ch/?zoom=13&amp;E=2581097&amp;N=1113970&amp;layers=ch.kantone.cadastralwebmap-farbe,ch.swisstopo.amtliches-strassenverzeichnis,ch.bfs.gebaeude_wohnungs_register,KML||https://tinyurl.com/yy7ya4g9/VS/6140_bdg_erw.kml</t>
  </si>
  <si>
    <t>2579741.000 1113113.000</t>
  </si>
  <si>
    <t>https://map.geo.admin.ch/?zoom=13&amp;E=2579741&amp;N=1113113&amp;layers=ch.kantone.cadastralwebmap-farbe,ch.swisstopo.amtliches-strassenverzeichnis,ch.bfs.gebaeude_wohnungs_register,KML||https://tinyurl.com/yy7ya4g9/VS/6140_bdg_erw.kml</t>
  </si>
  <si>
    <t>2579741.000 1113108.000</t>
  </si>
  <si>
    <t>https://map.geo.admin.ch/?zoom=13&amp;E=2579741&amp;N=1113108&amp;layers=ch.kantone.cadastralwebmap-farbe,ch.swisstopo.amtliches-strassenverzeichnis,ch.bfs.gebaeude_wohnungs_register,KML||https://tinyurl.com/yy7ya4g9/VS/6140_bdg_erw.kml</t>
  </si>
  <si>
    <t>2580364.417 1112736.261</t>
  </si>
  <si>
    <t>https://map.geo.admin.ch/?zoom=13&amp;E=2580364.417&amp;N=1112736.261&amp;layers=ch.kantone.cadastralwebmap-farbe,ch.swisstopo.amtliches-strassenverzeichnis,ch.bfs.gebaeude_wohnungs_register,KML||https://tinyurl.com/yy7ya4g9/VS/6140_bdg_erw.kml</t>
  </si>
  <si>
    <t>2580142.597 1112843.859</t>
  </si>
  <si>
    <t>https://map.geo.admin.ch/?zoom=13&amp;E=2580142.597&amp;N=1112843.859&amp;layers=ch.kantone.cadastralwebmap-farbe,ch.swisstopo.amtliches-strassenverzeichnis,ch.bfs.gebaeude_wohnungs_register,KML||https://tinyurl.com/yy7ya4g9/VS/6140_bdg_erw.kml</t>
  </si>
  <si>
    <t>2580438.886 1113402.884</t>
  </si>
  <si>
    <t>https://map.geo.admin.ch/?zoom=13&amp;E=2580438.886&amp;N=1113402.884&amp;layers=ch.kantone.cadastralwebmap-farbe,ch.swisstopo.amtliches-strassenverzeichnis,ch.bfs.gebaeude_wohnungs_register,KML||https://tinyurl.com/yy7ya4g9/VS/6140_bdg_erw.kml</t>
  </si>
  <si>
    <t>2580796.000 1113601.000</t>
  </si>
  <si>
    <t>https://map.geo.admin.ch/?zoom=13&amp;E=2580796&amp;N=1113601&amp;layers=ch.kantone.cadastralwebmap-farbe,ch.swisstopo.amtliches-strassenverzeichnis,ch.bfs.gebaeude_wohnungs_register,KML||https://tinyurl.com/yy7ya4g9/VS/6140_bdg_erw.kml</t>
  </si>
  <si>
    <t>2580800.000 1113610.000</t>
  </si>
  <si>
    <t>https://map.geo.admin.ch/?zoom=13&amp;E=2580800&amp;N=1113610&amp;layers=ch.kantone.cadastralwebmap-farbe,ch.swisstopo.amtliches-strassenverzeichnis,ch.bfs.gebaeude_wohnungs_register,KML||https://tinyurl.com/yy7ya4g9/VS/6140_bdg_erw.kml</t>
  </si>
  <si>
    <t>2580471.189 1113500.407</t>
  </si>
  <si>
    <t>https://map.geo.admin.ch/?zoom=13&amp;E=2580471.189&amp;N=1113500.407&amp;layers=ch.kantone.cadastralwebmap-farbe,ch.swisstopo.amtliches-strassenverzeichnis,ch.bfs.gebaeude_wohnungs_register,KML||https://tinyurl.com/yy7ya4g9/VS/6140_bdg_erw.kml</t>
  </si>
  <si>
    <t>2580949.000 1113225.000</t>
  </si>
  <si>
    <t>https://map.geo.admin.ch/?zoom=13&amp;E=2580949&amp;N=1113225&amp;layers=ch.kantone.cadastralwebmap-farbe,ch.swisstopo.amtliches-strassenverzeichnis,ch.bfs.gebaeude_wohnungs_register,KML||https://tinyurl.com/yy7ya4g9/VS/6140_bdg_erw.kml</t>
  </si>
  <si>
    <t>2580953.000 1113232.000</t>
  </si>
  <si>
    <t>https://map.geo.admin.ch/?zoom=13&amp;E=2580953&amp;N=1113232&amp;layers=ch.kantone.cadastralwebmap-farbe,ch.swisstopo.amtliches-strassenverzeichnis,ch.bfs.gebaeude_wohnungs_register,KML||https://tinyurl.com/yy7ya4g9/VS/6140_bdg_erw.kml</t>
  </si>
  <si>
    <t>2580931.000 1113201.000</t>
  </si>
  <si>
    <t>https://map.geo.admin.ch/?zoom=13&amp;E=2580931&amp;N=1113201&amp;layers=ch.kantone.cadastralwebmap-farbe,ch.swisstopo.amtliches-strassenverzeichnis,ch.bfs.gebaeude_wohnungs_register,KML||https://tinyurl.com/yy7ya4g9/VS/6140_bdg_erw.kml</t>
  </si>
  <si>
    <t>2580914.448 1113174.168</t>
  </si>
  <si>
    <t>https://map.geo.admin.ch/?zoom=13&amp;E=2580914.448&amp;N=1113174.168&amp;layers=ch.kantone.cadastralwebmap-farbe,ch.swisstopo.amtliches-strassenverzeichnis,ch.bfs.gebaeude_wohnungs_register,KML||https://tinyurl.com/yy7ya4g9/VS/6140_bdg_erw.kml</t>
  </si>
  <si>
    <t>2580934.375 1113200.597</t>
  </si>
  <si>
    <t>https://map.geo.admin.ch/?zoom=13&amp;E=2580934.375&amp;N=1113200.597&amp;layers=ch.kantone.cadastralwebmap-farbe,ch.swisstopo.amtliches-strassenverzeichnis,ch.bfs.gebaeude_wohnungs_register,KML||https://tinyurl.com/yy7ya4g9/VS/6140_bdg_erw.kml</t>
  </si>
  <si>
    <t>2580954.176 1113226.783</t>
  </si>
  <si>
    <t>https://map.geo.admin.ch/?zoom=13&amp;E=2580954.176&amp;N=1113226.783&amp;layers=ch.kantone.cadastralwebmap-farbe,ch.swisstopo.amtliches-strassenverzeichnis,ch.bfs.gebaeude_wohnungs_register,KML||https://tinyurl.com/yy7ya4g9/VS/6140_bdg_erw.kml</t>
  </si>
  <si>
    <t>2580907.000 1113171.000</t>
  </si>
  <si>
    <t>https://map.geo.admin.ch/?zoom=13&amp;E=2580907&amp;N=1113171&amp;layers=ch.kantone.cadastralwebmap-farbe,ch.swisstopo.amtliches-strassenverzeichnis,ch.bfs.gebaeude_wohnungs_register,KML||https://tinyurl.com/yy7ya4g9/VS/6140_bdg_erw.kml</t>
  </si>
  <si>
    <t>2580912.000 1113177.000</t>
  </si>
  <si>
    <t>https://map.geo.admin.ch/?zoom=13&amp;E=2580912&amp;N=1113177&amp;layers=ch.kantone.cadastralwebmap-farbe,ch.swisstopo.amtliches-strassenverzeichnis,ch.bfs.gebaeude_wohnungs_register,KML||https://tinyurl.com/yy7ya4g9/VS/6140_bdg_erw.kml</t>
  </si>
  <si>
    <t>2580814.365 1113245.099</t>
  </si>
  <si>
    <t>https://map.geo.admin.ch/?zoom=13&amp;E=2580814.365&amp;N=1113245.099&amp;layers=ch.kantone.cadastralwebmap-farbe,ch.swisstopo.amtliches-strassenverzeichnis,ch.bfs.gebaeude_wohnungs_register,KML||https://tinyurl.com/yy7ya4g9/VS/6140_bdg_erw.kml</t>
  </si>
  <si>
    <t>2580749.367 1113500.105</t>
  </si>
  <si>
    <t>https://map.geo.admin.ch/?zoom=13&amp;E=2580749.367&amp;N=1113500.105&amp;layers=ch.kantone.cadastralwebmap-farbe,ch.swisstopo.amtliches-strassenverzeichnis,ch.bfs.gebaeude_wohnungs_register,KML||https://tinyurl.com/yy7ya4g9/VS/6140_bdg_erw.kml</t>
  </si>
  <si>
    <t>2580719.365 1113250.098</t>
  </si>
  <si>
    <t>https://map.geo.admin.ch/?zoom=13&amp;E=2580719.365&amp;N=1113250.098&amp;layers=ch.kantone.cadastralwebmap-farbe,ch.swisstopo.amtliches-strassenverzeichnis,ch.bfs.gebaeude_wohnungs_register,KML||https://tinyurl.com/yy7ya4g9/VS/6140_bdg_erw.kml</t>
  </si>
  <si>
    <t>2580797.352 1112975.088</t>
  </si>
  <si>
    <t>https://map.geo.admin.ch/?zoom=13&amp;E=2580797.352&amp;N=1112975.088&amp;layers=ch.kantone.cadastralwebmap-farbe,ch.swisstopo.amtliches-strassenverzeichnis,ch.bfs.gebaeude_wohnungs_register,KML||https://tinyurl.com/yy7ya4g9/VS/6140_bdg_erw.kml</t>
  </si>
  <si>
    <t>2579666.000 1113141.000</t>
  </si>
  <si>
    <t>https://map.geo.admin.ch/?zoom=13&amp;E=2579666&amp;N=1113141&amp;layers=ch.kantone.cadastralwebmap-farbe,ch.swisstopo.amtliches-strassenverzeichnis,ch.bfs.gebaeude_wohnungs_register,KML||https://tinyurl.com/yy7ya4g9/VS/6140_bdg_erw.kml</t>
  </si>
  <si>
    <t>2580874.371 1113950.120</t>
  </si>
  <si>
    <t>https://map.geo.admin.ch/?zoom=13&amp;E=2580874.371&amp;N=1113950.12&amp;layers=ch.kantone.cadastralwebmap-farbe,ch.swisstopo.amtliches-strassenverzeichnis,ch.bfs.gebaeude_wohnungs_register,KML||https://tinyurl.com/yy7ya4g9/VS/6140_bdg_erw.kml</t>
  </si>
  <si>
    <t>2579447.351 1112916.133</t>
  </si>
  <si>
    <t>https://map.geo.admin.ch/?zoom=13&amp;E=2579447.351&amp;N=1112916.133&amp;layers=ch.kantone.cadastralwebmap-farbe,ch.swisstopo.amtliches-strassenverzeichnis,ch.bfs.gebaeude_wohnungs_register,KML||https://tinyurl.com/yy7ya4g9/VS/6140_bdg_erw.kml</t>
  </si>
  <si>
    <t>2580745.000 1113275.000</t>
  </si>
  <si>
    <t>https://map.geo.admin.ch/?zoom=13&amp;E=2580745&amp;N=1113275&amp;layers=ch.kantone.cadastralwebmap-farbe,ch.swisstopo.amtliches-strassenverzeichnis,ch.bfs.gebaeude_wohnungs_register,KML||https://tinyurl.com/yy7ya4g9/VS/6140_bdg_erw.kml</t>
  </si>
  <si>
    <t>2580305.000 1112943.000</t>
  </si>
  <si>
    <t>https://map.geo.admin.ch/?zoom=13&amp;E=2580305&amp;N=1112943&amp;layers=ch.kantone.cadastralwebmap-farbe,ch.swisstopo.amtliches-strassenverzeichnis,ch.bfs.gebaeude_wohnungs_register,KML||https://tinyurl.com/yy7ya4g9/VS/6140_bdg_erw.kml</t>
  </si>
  <si>
    <t>2580310.000 1112943.000</t>
  </si>
  <si>
    <t>https://map.geo.admin.ch/?zoom=13&amp;E=2580310&amp;N=1112943&amp;layers=ch.kantone.cadastralwebmap-farbe,ch.swisstopo.amtliches-strassenverzeichnis,ch.bfs.gebaeude_wohnungs_register,KML||https://tinyurl.com/yy7ya4g9/VS/6140_bdg_erw.kml</t>
  </si>
  <si>
    <t>2580855.000 1113955.000</t>
  </si>
  <si>
    <t>https://map.geo.admin.ch/?zoom=13&amp;E=2580855&amp;N=1113955&amp;layers=ch.kantone.cadastralwebmap-farbe,ch.swisstopo.amtliches-strassenverzeichnis,ch.bfs.gebaeude_wohnungs_register,KML||https://tinyurl.com/yy7ya4g9/VS/6140_bdg_erw.kml</t>
  </si>
  <si>
    <t>2580860.000 1113955.000</t>
  </si>
  <si>
    <t>https://map.geo.admin.ch/?zoom=13&amp;E=2580860&amp;N=1113955&amp;layers=ch.kantone.cadastralwebmap-farbe,ch.swisstopo.amtliches-strassenverzeichnis,ch.bfs.gebaeude_wohnungs_register,KML||https://tinyurl.com/yy7ya4g9/VS/6140_bdg_erw.kml</t>
  </si>
  <si>
    <t>2580865.000 1113955.000</t>
  </si>
  <si>
    <t>https://map.geo.admin.ch/?zoom=13&amp;E=2580865&amp;N=1113955&amp;layers=ch.kantone.cadastralwebmap-farbe,ch.swisstopo.amtliches-strassenverzeichnis,ch.bfs.gebaeude_wohnungs_register,KML||https://tinyurl.com/yy7ya4g9/VS/6140_bdg_erw.kml</t>
  </si>
  <si>
    <t>2580875.000 1113965.000</t>
  </si>
  <si>
    <t>https://map.geo.admin.ch/?zoom=13&amp;E=2580875&amp;N=1113965&amp;layers=ch.kantone.cadastralwebmap-farbe,ch.swisstopo.amtliches-strassenverzeichnis,ch.bfs.gebaeude_wohnungs_register,KML||https://tinyurl.com/yy7ya4g9/VS/6140_bdg_erw.kml</t>
  </si>
  <si>
    <t>2580880.000 1113965.000</t>
  </si>
  <si>
    <t>https://map.geo.admin.ch/?zoom=13&amp;E=2580880&amp;N=1113965&amp;layers=ch.kantone.cadastralwebmap-farbe,ch.swisstopo.amtliches-strassenverzeichnis,ch.bfs.gebaeude_wohnungs_register,KML||https://tinyurl.com/yy7ya4g9/VS/6140_bdg_erw.kml</t>
  </si>
  <si>
    <t>2580885.000 1113965.000</t>
  </si>
  <si>
    <t>https://map.geo.admin.ch/?zoom=13&amp;E=2580885&amp;N=1113965&amp;layers=ch.kantone.cadastralwebmap-farbe,ch.swisstopo.amtliches-strassenverzeichnis,ch.bfs.gebaeude_wohnungs_register,KML||https://tinyurl.com/yy7ya4g9/VS/6140_bdg_erw.kml</t>
  </si>
  <si>
    <t>2580330.000 1112980.000</t>
  </si>
  <si>
    <t>https://map.geo.admin.ch/?zoom=13&amp;E=2580330&amp;N=1112980&amp;layers=ch.kantone.cadastralwebmap-farbe,ch.swisstopo.amtliches-strassenverzeichnis,ch.bfs.gebaeude_wohnungs_register,KML||https://tinyurl.com/yy7ya4g9/VS/6140_bdg_erw.kml</t>
  </si>
  <si>
    <t>2580149.000 1112767.000</t>
  </si>
  <si>
    <t>https://map.geo.admin.ch/?zoom=13&amp;E=2580149&amp;N=1112767&amp;layers=ch.kantone.cadastralwebmap-farbe,ch.swisstopo.amtliches-strassenverzeichnis,ch.bfs.gebaeude_wohnungs_register,KML||https://tinyurl.com/yy7ya4g9/VS/6140_bdg_erw.kml</t>
  </si>
  <si>
    <t>2580145.000 1112767.000</t>
  </si>
  <si>
    <t>https://map.geo.admin.ch/?zoom=13&amp;E=2580145&amp;N=1112767&amp;layers=ch.kantone.cadastralwebmap-farbe,ch.swisstopo.amtliches-strassenverzeichnis,ch.bfs.gebaeude_wohnungs_register,KML||https://tinyurl.com/yy7ya4g9/VS/6140_bdg_erw.kml</t>
  </si>
  <si>
    <t>2580157.000 1112795.000</t>
  </si>
  <si>
    <t>https://map.geo.admin.ch/?zoom=13&amp;E=2580157&amp;N=1112795&amp;layers=ch.kantone.cadastralwebmap-farbe,ch.swisstopo.amtliches-strassenverzeichnis,ch.bfs.gebaeude_wohnungs_register,KML||https://tinyurl.com/yy7ya4g9/VS/6140_bdg_erw.kml</t>
  </si>
  <si>
    <t>2580150.000 1112793.000</t>
  </si>
  <si>
    <t>https://map.geo.admin.ch/?zoom=13&amp;E=2580150&amp;N=1112793&amp;layers=ch.kantone.cadastralwebmap-farbe,ch.swisstopo.amtliches-strassenverzeichnis,ch.bfs.gebaeude_wohnungs_register,KML||https://tinyurl.com/yy7ya4g9/VS/6140_bdg_erw.kml</t>
  </si>
  <si>
    <t>2580140.000 1112787.000</t>
  </si>
  <si>
    <t>https://map.geo.admin.ch/?zoom=13&amp;E=2580140&amp;N=1112787&amp;layers=ch.kantone.cadastralwebmap-farbe,ch.swisstopo.amtliches-strassenverzeichnis,ch.bfs.gebaeude_wohnungs_register,KML||https://tinyurl.com/yy7ya4g9/VS/6140_bdg_erw.kml</t>
  </si>
  <si>
    <t>2580147.000 1112813.000</t>
  </si>
  <si>
    <t>https://map.geo.admin.ch/?zoom=13&amp;E=2580147&amp;N=1112813&amp;layers=ch.kantone.cadastralwebmap-farbe,ch.swisstopo.amtliches-strassenverzeichnis,ch.bfs.gebaeude_wohnungs_register,KML||https://tinyurl.com/yy7ya4g9/VS/6140_bdg_erw.kml</t>
  </si>
  <si>
    <t>2580129.000 1112804.000</t>
  </si>
  <si>
    <t>https://map.geo.admin.ch/?zoom=13&amp;E=2580129&amp;N=1112804&amp;layers=ch.kantone.cadastralwebmap-farbe,ch.swisstopo.amtliches-strassenverzeichnis,ch.bfs.gebaeude_wohnungs_register,KML||https://tinyurl.com/yy7ya4g9/VS/6140_bdg_erw.kml</t>
  </si>
  <si>
    <t>2580101.000 1112825.000</t>
  </si>
  <si>
    <t>https://map.geo.admin.ch/?zoom=13&amp;E=2580101&amp;N=1112825&amp;layers=ch.kantone.cadastralwebmap-farbe,ch.swisstopo.amtliches-strassenverzeichnis,ch.bfs.gebaeude_wohnungs_register,KML||https://tinyurl.com/yy7ya4g9/VS/6140_bdg_erw.kml</t>
  </si>
  <si>
    <t>2580130.000 1112756.000</t>
  </si>
  <si>
    <t>https://map.geo.admin.ch/?zoom=13&amp;E=2580130&amp;N=1112756&amp;layers=ch.kantone.cadastralwebmap-farbe,ch.swisstopo.amtliches-strassenverzeichnis,ch.bfs.gebaeude_wohnungs_register,KML||https://tinyurl.com/yy7ya4g9/VS/6140_bdg_erw.kml</t>
  </si>
  <si>
    <t>2580123.000 1112754.000</t>
  </si>
  <si>
    <t>https://map.geo.admin.ch/?zoom=13&amp;E=2580123&amp;N=1112754&amp;layers=ch.kantone.cadastralwebmap-farbe,ch.swisstopo.amtliches-strassenverzeichnis,ch.bfs.gebaeude_wohnungs_register,KML||https://tinyurl.com/yy7ya4g9/VS/6140_bdg_erw.kml</t>
  </si>
  <si>
    <t>2580117.000 1112748.000</t>
  </si>
  <si>
    <t>https://map.geo.admin.ch/?zoom=13&amp;E=2580117&amp;N=1112748&amp;layers=ch.kantone.cadastralwebmap-farbe,ch.swisstopo.amtliches-strassenverzeichnis,ch.bfs.gebaeude_wohnungs_register,KML||https://tinyurl.com/yy7ya4g9/VS/6140_bdg_erw.kml</t>
  </si>
  <si>
    <t>2580112.000 1112747.000</t>
  </si>
  <si>
    <t>https://map.geo.admin.ch/?zoom=13&amp;E=2580112&amp;N=1112747&amp;layers=ch.kantone.cadastralwebmap-farbe,ch.swisstopo.amtliches-strassenverzeichnis,ch.bfs.gebaeude_wohnungs_register,KML||https://tinyurl.com/yy7ya4g9/VS/6140_bdg_erw.kml</t>
  </si>
  <si>
    <t>2580121.000 1112773.000</t>
  </si>
  <si>
    <t>https://map.geo.admin.ch/?zoom=13&amp;E=2580121&amp;N=1112773&amp;layers=ch.kantone.cadastralwebmap-farbe,ch.swisstopo.amtliches-strassenverzeichnis,ch.bfs.gebaeude_wohnungs_register,KML||https://tinyurl.com/yy7ya4g9/VS/6140_bdg_erw.kml</t>
  </si>
  <si>
    <t>2580102.000 1112764.000</t>
  </si>
  <si>
    <t>https://map.geo.admin.ch/?zoom=13&amp;E=2580102&amp;N=1112764&amp;layers=ch.kantone.cadastralwebmap-farbe,ch.swisstopo.amtliches-strassenverzeichnis,ch.bfs.gebaeude_wohnungs_register,KML||https://tinyurl.com/yy7ya4g9/VS/6140_bdg_erw.kml</t>
  </si>
  <si>
    <t>2580110.000 1112789.000</t>
  </si>
  <si>
    <t>https://map.geo.admin.ch/?zoom=13&amp;E=2580110&amp;N=1112789&amp;layers=ch.kantone.cadastralwebmap-farbe,ch.swisstopo.amtliches-strassenverzeichnis,ch.bfs.gebaeude_wohnungs_register,KML||https://tinyurl.com/yy7ya4g9/VS/6140_bdg_erw.kml</t>
  </si>
  <si>
    <t>2580103.000 1112787.000</t>
  </si>
  <si>
    <t>https://map.geo.admin.ch/?zoom=13&amp;E=2580103&amp;N=1112787&amp;layers=ch.kantone.cadastralwebmap-farbe,ch.swisstopo.amtliches-strassenverzeichnis,ch.bfs.gebaeude_wohnungs_register,KML||https://tinyurl.com/yy7ya4g9/VS/6140_bdg_erw.kml</t>
  </si>
  <si>
    <t>2580097.000 1112781.000</t>
  </si>
  <si>
    <t>https://map.geo.admin.ch/?zoom=13&amp;E=2580097&amp;N=1112781&amp;layers=ch.kantone.cadastralwebmap-farbe,ch.swisstopo.amtliches-strassenverzeichnis,ch.bfs.gebaeude_wohnungs_register,KML||https://tinyurl.com/yy7ya4g9/VS/6140_bdg_erw.kml</t>
  </si>
  <si>
    <t>2580098.000 1112804.000</t>
  </si>
  <si>
    <t>https://map.geo.admin.ch/?zoom=13&amp;E=2580098&amp;N=1112804&amp;layers=ch.kantone.cadastralwebmap-farbe,ch.swisstopo.amtliches-strassenverzeichnis,ch.bfs.gebaeude_wohnungs_register,KML||https://tinyurl.com/yy7ya4g9/VS/6140_bdg_erw.kml</t>
  </si>
  <si>
    <t>2580092.000 1112803.000</t>
  </si>
  <si>
    <t>https://map.geo.admin.ch/?zoom=13&amp;E=2580092&amp;N=1112803&amp;layers=ch.kantone.cadastralwebmap-farbe,ch.swisstopo.amtliches-strassenverzeichnis,ch.bfs.gebaeude_wohnungs_register,KML||https://tinyurl.com/yy7ya4g9/VS/6140_bdg_erw.kml</t>
  </si>
  <si>
    <t>2580080.000 1112795.000</t>
  </si>
  <si>
    <t>https://map.geo.admin.ch/?zoom=13&amp;E=2580080&amp;N=1112795&amp;layers=ch.kantone.cadastralwebmap-farbe,ch.swisstopo.amtliches-strassenverzeichnis,ch.bfs.gebaeude_wohnungs_register,KML||https://tinyurl.com/yy7ya4g9/VS/6140_bdg_erw.kml</t>
  </si>
  <si>
    <t>2580088.000 1112820.000</t>
  </si>
  <si>
    <t>https://map.geo.admin.ch/?zoom=13&amp;E=2580088&amp;N=1112820&amp;layers=ch.kantone.cadastralwebmap-farbe,ch.swisstopo.amtliches-strassenverzeichnis,ch.bfs.gebaeude_wohnungs_register,KML||https://tinyurl.com/yy7ya4g9/VS/6140_bdg_erw.kml</t>
  </si>
  <si>
    <t>2580081.000 1112818.000</t>
  </si>
  <si>
    <t>https://map.geo.admin.ch/?zoom=13&amp;E=2580081&amp;N=1112818&amp;layers=ch.kantone.cadastralwebmap-farbe,ch.swisstopo.amtliches-strassenverzeichnis,ch.bfs.gebaeude_wohnungs_register,KML||https://tinyurl.com/yy7ya4g9/VS/6140_bdg_erw.kml</t>
  </si>
  <si>
    <t>2580074.000 1112812.000</t>
  </si>
  <si>
    <t>https://map.geo.admin.ch/?zoom=13&amp;E=2580074&amp;N=1112812&amp;layers=ch.kantone.cadastralwebmap-farbe,ch.swisstopo.amtliches-strassenverzeichnis,ch.bfs.gebaeude_wohnungs_register,KML||https://tinyurl.com/yy7ya4g9/VS/6140_bdg_erw.kml</t>
  </si>
  <si>
    <t>2580074.000 1112766.000</t>
  </si>
  <si>
    <t>https://map.geo.admin.ch/?zoom=13&amp;E=2580074&amp;N=1112766&amp;layers=ch.kantone.cadastralwebmap-farbe,ch.swisstopo.amtliches-strassenverzeichnis,ch.bfs.gebaeude_wohnungs_register,KML||https://tinyurl.com/yy7ya4g9/VS/6140_bdg_erw.kml</t>
  </si>
  <si>
    <t>2580066.000 1112764.000</t>
  </si>
  <si>
    <t>https://map.geo.admin.ch/?zoom=13&amp;E=2580066&amp;N=1112764&amp;layers=ch.kantone.cadastralwebmap-farbe,ch.swisstopo.amtliches-strassenverzeichnis,ch.bfs.gebaeude_wohnungs_register,KML||https://tinyurl.com/yy7ya4g9/VS/6140_bdg_erw.kml</t>
  </si>
  <si>
    <t>2580060.000 1112757.000</t>
  </si>
  <si>
    <t>https://map.geo.admin.ch/?zoom=13&amp;E=2580060&amp;N=1112757&amp;layers=ch.kantone.cadastralwebmap-farbe,ch.swisstopo.amtliches-strassenverzeichnis,ch.bfs.gebaeude_wohnungs_register,KML||https://tinyurl.com/yy7ya4g9/VS/6140_bdg_erw.kml</t>
  </si>
  <si>
    <t>2580056.000 1112757.000</t>
  </si>
  <si>
    <t>https://map.geo.admin.ch/?zoom=13&amp;E=2580056&amp;N=1112757&amp;layers=ch.kantone.cadastralwebmap-farbe,ch.swisstopo.amtliches-strassenverzeichnis,ch.bfs.gebaeude_wohnungs_register,KML||https://tinyurl.com/yy7ya4g9/VS/6140_bdg_erw.kml</t>
  </si>
  <si>
    <t>2580062.000 1112781.000</t>
  </si>
  <si>
    <t>https://map.geo.admin.ch/?zoom=13&amp;E=2580062&amp;N=1112781&amp;layers=ch.kantone.cadastralwebmap-farbe,ch.swisstopo.amtliches-strassenverzeichnis,ch.bfs.gebaeude_wohnungs_register,KML||https://tinyurl.com/yy7ya4g9/VS/6140_bdg_erw.kml</t>
  </si>
  <si>
    <t>2580055.000 1112779.000</t>
  </si>
  <si>
    <t>https://map.geo.admin.ch/?zoom=13&amp;E=2580055&amp;N=1112779&amp;layers=ch.kantone.cadastralwebmap-farbe,ch.swisstopo.amtliches-strassenverzeichnis,ch.bfs.gebaeude_wohnungs_register,KML||https://tinyurl.com/yy7ya4g9/VS/6140_bdg_erw.kml</t>
  </si>
  <si>
    <t>2580048.000 1112773.000</t>
  </si>
  <si>
    <t>https://map.geo.admin.ch/?zoom=13&amp;E=2580048&amp;N=1112773&amp;layers=ch.kantone.cadastralwebmap-farbe,ch.swisstopo.amtliches-strassenverzeichnis,ch.bfs.gebaeude_wohnungs_register,KML||https://tinyurl.com/yy7ya4g9/VS/6140_bdg_erw.kml</t>
  </si>
  <si>
    <t>2580044.000 1112772.000</t>
  </si>
  <si>
    <t>https://map.geo.admin.ch/?zoom=13&amp;E=2580044&amp;N=1112772&amp;layers=ch.kantone.cadastralwebmap-farbe,ch.swisstopo.amtliches-strassenverzeichnis,ch.bfs.gebaeude_wohnungs_register,KML||https://tinyurl.com/yy7ya4g9/VS/6140_bdg_erw.kml</t>
  </si>
  <si>
    <t>2580052.000 1112797.000</t>
  </si>
  <si>
    <t>https://map.geo.admin.ch/?zoom=13&amp;E=2580052&amp;N=1112797&amp;layers=ch.kantone.cadastralwebmap-farbe,ch.swisstopo.amtliches-strassenverzeichnis,ch.bfs.gebaeude_wohnungs_register,KML||https://tinyurl.com/yy7ya4g9/VS/6140_bdg_erw.kml</t>
  </si>
  <si>
    <t>2580044.000 1112794.000</t>
  </si>
  <si>
    <t>https://map.geo.admin.ch/?zoom=13&amp;E=2580044&amp;N=1112794&amp;layers=ch.kantone.cadastralwebmap-farbe,ch.swisstopo.amtliches-strassenverzeichnis,ch.bfs.gebaeude_wohnungs_register,KML||https://tinyurl.com/yy7ya4g9/VS/6140_bdg_erw.kml</t>
  </si>
  <si>
    <t>2580038.000 1112788.000</t>
  </si>
  <si>
    <t>https://map.geo.admin.ch/?zoom=13&amp;E=2580038&amp;N=1112788&amp;layers=ch.kantone.cadastralwebmap-farbe,ch.swisstopo.amtliches-strassenverzeichnis,ch.bfs.gebaeude_wohnungs_register,KML||https://tinyurl.com/yy7ya4g9/VS/6140_bdg_erw.kml</t>
  </si>
  <si>
    <t>2580034.000 1112788.000</t>
  </si>
  <si>
    <t>https://map.geo.admin.ch/?zoom=13&amp;E=2580034&amp;N=1112788&amp;layers=ch.kantone.cadastralwebmap-farbe,ch.swisstopo.amtliches-strassenverzeichnis,ch.bfs.gebaeude_wohnungs_register,KML||https://tinyurl.com/yy7ya4g9/VS/6140_bdg_erw.kml</t>
  </si>
  <si>
    <t>2580037.000 1112741.000</t>
  </si>
  <si>
    <t>https://map.geo.admin.ch/?zoom=13&amp;E=2580037&amp;N=1112741&amp;layers=ch.kantone.cadastralwebmap-farbe,ch.swisstopo.amtliches-strassenverzeichnis,ch.bfs.gebaeude_wohnungs_register,KML||https://tinyurl.com/yy7ya4g9/VS/6140_bdg_erw.kml</t>
  </si>
  <si>
    <t>2580031.000 1112740.000</t>
  </si>
  <si>
    <t>https://map.geo.admin.ch/?zoom=13&amp;E=2580031&amp;N=1112740&amp;layers=ch.kantone.cadastralwebmap-farbe,ch.swisstopo.amtliches-strassenverzeichnis,ch.bfs.gebaeude_wohnungs_register,KML||https://tinyurl.com/yy7ya4g9/VS/6140_bdg_erw.kml</t>
  </si>
  <si>
    <t>2580023.000 1112733.000</t>
  </si>
  <si>
    <t>https://map.geo.admin.ch/?zoom=13&amp;E=2580023&amp;N=1112733&amp;layers=ch.kantone.cadastralwebmap-farbe,ch.swisstopo.amtliches-strassenverzeichnis,ch.bfs.gebaeude_wohnungs_register,KML||https://tinyurl.com/yy7ya4g9/VS/6140_bdg_erw.kml</t>
  </si>
  <si>
    <t>2580019.000 1112732.000</t>
  </si>
  <si>
    <t>https://map.geo.admin.ch/?zoom=13&amp;E=2580019&amp;N=1112732&amp;layers=ch.kantone.cadastralwebmap-farbe,ch.swisstopo.amtliches-strassenverzeichnis,ch.bfs.gebaeude_wohnungs_register,KML||https://tinyurl.com/yy7ya4g9/VS/6140_bdg_erw.kml</t>
  </si>
  <si>
    <t>2580226.000 1112889.000</t>
  </si>
  <si>
    <t>https://map.geo.admin.ch/?zoom=13&amp;E=2580226&amp;N=1112889&amp;layers=ch.kantone.cadastralwebmap-farbe,ch.swisstopo.amtliches-strassenverzeichnis,ch.bfs.gebaeude_wohnungs_register,KML||https://tinyurl.com/yy7ya4g9/VS/6140_bdg_erw.kml</t>
  </si>
  <si>
    <t>2580237.000 1112882.000</t>
  </si>
  <si>
    <t>https://map.geo.admin.ch/?zoom=13&amp;E=2580237&amp;N=1112882&amp;layers=ch.kantone.cadastralwebmap-farbe,ch.swisstopo.amtliches-strassenverzeichnis,ch.bfs.gebaeude_wohnungs_register,KML||https://tinyurl.com/yy7ya4g9/VS/6140_bdg_erw.kml</t>
  </si>
  <si>
    <t>2580251.000 1112878.000</t>
  </si>
  <si>
    <t>https://map.geo.admin.ch/?zoom=13&amp;E=2580251&amp;N=1112878&amp;layers=ch.kantone.cadastralwebmap-farbe,ch.swisstopo.amtliches-strassenverzeichnis,ch.bfs.gebaeude_wohnungs_register,KML||https://tinyurl.com/yy7ya4g9/VS/6140_bdg_erw.kml</t>
  </si>
  <si>
    <t>2580263.000 1112871.000</t>
  </si>
  <si>
    <t>https://map.geo.admin.ch/?zoom=13&amp;E=2580263&amp;N=1112871&amp;layers=ch.kantone.cadastralwebmap-farbe,ch.swisstopo.amtliches-strassenverzeichnis,ch.bfs.gebaeude_wohnungs_register,KML||https://tinyurl.com/yy7ya4g9/VS/6140_bdg_erw.kml</t>
  </si>
  <si>
    <t>2580782.000 1113486.000</t>
  </si>
  <si>
    <t>https://map.geo.admin.ch/?zoom=13&amp;E=2580782&amp;N=1113486&amp;layers=ch.kantone.cadastralwebmap-farbe,ch.swisstopo.amtliches-strassenverzeichnis,ch.bfs.gebaeude_wohnungs_register,KML||https://tinyurl.com/yy7ya4g9/VS/6140_bdg_erw.kml</t>
  </si>
  <si>
    <t>2580358.000 1112803.000</t>
  </si>
  <si>
    <t>https://map.geo.admin.ch/?zoom=13&amp;E=2580358&amp;N=1112803&amp;layers=ch.kantone.cadastralwebmap-farbe,ch.swisstopo.amtliches-strassenverzeichnis,ch.bfs.gebaeude_wohnungs_register,KML||https://tinyurl.com/yy7ya4g9/VS/6140_bdg_erw.kml</t>
  </si>
  <si>
    <t>2580270.000 1112810.000</t>
  </si>
  <si>
    <t>https://map.geo.admin.ch/?zoom=13&amp;E=2580270&amp;N=1112810&amp;layers=ch.kantone.cadastralwebmap-farbe,ch.swisstopo.amtliches-strassenverzeichnis,ch.bfs.gebaeude_wohnungs_register,KML||https://tinyurl.com/yy7ya4g9/VS/6140_bdg_erw.kml</t>
  </si>
  <si>
    <t>2580275.000 1112800.000</t>
  </si>
  <si>
    <t>https://map.geo.admin.ch/?zoom=13&amp;E=2580275&amp;N=1112800&amp;layers=ch.kantone.cadastralwebmap-farbe,ch.swisstopo.amtliches-strassenverzeichnis,ch.bfs.gebaeude_wohnungs_register,KML||https://tinyurl.com/yy7ya4g9/VS/6140_bdg_erw.kml</t>
  </si>
  <si>
    <t>2580280.000 1112790.000</t>
  </si>
  <si>
    <t>https://map.geo.admin.ch/?zoom=13&amp;E=2580280&amp;N=1112790&amp;layers=ch.kantone.cadastralwebmap-farbe,ch.swisstopo.amtliches-strassenverzeichnis,ch.bfs.gebaeude_wohnungs_register,KML||https://tinyurl.com/yy7ya4g9/VS/6140_bdg_erw.kml</t>
  </si>
  <si>
    <t>2579896.000 1112875.000</t>
  </si>
  <si>
    <t>https://map.geo.admin.ch/?zoom=13&amp;E=2579896&amp;N=1112875&amp;layers=ch.kantone.cadastralwebmap-farbe,ch.swisstopo.amtliches-strassenverzeichnis,ch.bfs.gebaeude_wohnungs_register,KML||https://tinyurl.com/yy7ya4g9/VS/6140_bdg_erw.kml</t>
  </si>
  <si>
    <t>2579899.000 1112906.000</t>
  </si>
  <si>
    <t>https://map.geo.admin.ch/?zoom=13&amp;E=2579899&amp;N=1112906&amp;layers=ch.kantone.cadastralwebmap-farbe,ch.swisstopo.amtliches-strassenverzeichnis,ch.bfs.gebaeude_wohnungs_register,KML||https://tinyurl.com/yy7ya4g9/VS/6140_bdg_erw.kml</t>
  </si>
  <si>
    <t>2579916.000 1112916.000</t>
  </si>
  <si>
    <t>https://map.geo.admin.ch/?zoom=13&amp;E=2579916&amp;N=1112916&amp;layers=ch.kantone.cadastralwebmap-farbe,ch.swisstopo.amtliches-strassenverzeichnis,ch.bfs.gebaeude_wohnungs_register,KML||https://tinyurl.com/yy7ya4g9/VS/6140_bdg_erw.kml</t>
  </si>
  <si>
    <t>2580833.000 1113703.000</t>
  </si>
  <si>
    <t>https://map.geo.admin.ch/?zoom=13&amp;E=2580833&amp;N=1113703&amp;layers=ch.kantone.cadastralwebmap-farbe,ch.swisstopo.amtliches-strassenverzeichnis,ch.bfs.gebaeude_wohnungs_register,KML||https://tinyurl.com/yy7ya4g9/VS/6140_bdg_erw.kml</t>
  </si>
  <si>
    <t>2580617.000 1113116.000</t>
  </si>
  <si>
    <t>https://map.geo.admin.ch/?zoom=13&amp;E=2580617&amp;N=1113116&amp;layers=ch.kantone.cadastralwebmap-farbe,ch.swisstopo.amtliches-strassenverzeichnis,ch.bfs.gebaeude_wohnungs_register,KML||https://tinyurl.com/yy7ya4g9/VS/6140_bdg_erw.kml</t>
  </si>
  <si>
    <t>2580989.000 1113972.000</t>
  </si>
  <si>
    <t>https://map.geo.admin.ch/?zoom=13&amp;E=2580989&amp;N=1113972&amp;layers=ch.kantone.cadastralwebmap-farbe,ch.swisstopo.amtliches-strassenverzeichnis,ch.bfs.gebaeude_wohnungs_register,KML||https://tinyurl.com/yy7ya4g9/VS/6140_bdg_erw.kml</t>
  </si>
  <si>
    <t>2580386.000 1113402.000</t>
  </si>
  <si>
    <t>https://map.geo.admin.ch/?zoom=13&amp;E=2580386&amp;N=1113402&amp;layers=ch.kantone.cadastralwebmap-farbe,ch.swisstopo.amtliches-strassenverzeichnis,ch.bfs.gebaeude_wohnungs_register,KML||https://tinyurl.com/yy7ya4g9/VS/6140_bdg_erw.kml</t>
  </si>
  <si>
    <t>2580690.000 1113033.000</t>
  </si>
  <si>
    <t>https://map.geo.admin.ch/?zoom=13&amp;E=2580690&amp;N=1113033&amp;layers=ch.kantone.cadastralwebmap-farbe,ch.swisstopo.amtliches-strassenverzeichnis,ch.bfs.gebaeude_wohnungs_register,KML||https://tinyurl.com/yy7ya4g9/VS/6140_bdg_erw.kml</t>
  </si>
  <si>
    <t>2580665.000 1113005.000</t>
  </si>
  <si>
    <t>https://map.geo.admin.ch/?zoom=13&amp;E=2580665&amp;N=1113005&amp;layers=ch.kantone.cadastralwebmap-farbe,ch.swisstopo.amtliches-strassenverzeichnis,ch.bfs.gebaeude_wohnungs_register,KML||https://tinyurl.com/yy7ya4g9/VS/6140_bdg_erw.kml</t>
  </si>
  <si>
    <t>2580571.000 1111807.875</t>
  </si>
  <si>
    <t>https://map.geo.admin.ch/?zoom=13&amp;E=2580571&amp;N=1111807.875&amp;layers=ch.kantone.cadastralwebmap-farbe,ch.swisstopo.amtliches-strassenverzeichnis,ch.bfs.gebaeude_wohnungs_register,KML||https://tinyurl.com/yy7ya4g9/VS/6140_bdg_erw.kml</t>
  </si>
  <si>
    <t>2579787.250 1113021.125</t>
  </si>
  <si>
    <t>https://map.geo.admin.ch/?zoom=13&amp;E=2579787.25&amp;N=1113021.125&amp;layers=ch.kantone.cadastralwebmap-farbe,ch.swisstopo.amtliches-strassenverzeichnis,ch.bfs.gebaeude_wohnungs_register,KML||https://tinyurl.com/yy7ya4g9/VS/6140_bdg_erw.kml</t>
  </si>
  <si>
    <t>2580754.500 1112979.375</t>
  </si>
  <si>
    <t>https://map.geo.admin.ch/?zoom=13&amp;E=2580754.5&amp;N=1112979.375&amp;layers=ch.kantone.cadastralwebmap-farbe,ch.swisstopo.amtliches-strassenverzeichnis,ch.bfs.gebaeude_wohnungs_register,KML||https://tinyurl.com/yy7ya4g9/VS/6140_bdg_erw.kml</t>
  </si>
  <si>
    <t>2580100.000 1110865.000</t>
  </si>
  <si>
    <t>https://map.geo.admin.ch/?zoom=13&amp;E=2580100&amp;N=1110865&amp;layers=ch.kantone.cadastralwebmap-farbe,ch.swisstopo.amtliches-strassenverzeichnis,ch.bfs.gebaeude_wohnungs_register,KML||https://tinyurl.com/yy7ya4g9/VS/6141_bdg_erw.kml</t>
  </si>
  <si>
    <t>2579286.000 1111043.000</t>
  </si>
  <si>
    <t>https://map.geo.admin.ch/?zoom=13&amp;E=2579286&amp;N=1111043&amp;layers=ch.kantone.cadastralwebmap-farbe,ch.swisstopo.amtliches-strassenverzeichnis,ch.bfs.gebaeude_wohnungs_register,KML||https://tinyurl.com/yy7ya4g9/VS/6141_bdg_erw.kml</t>
  </si>
  <si>
    <t>2579410.000 1111095.000</t>
  </si>
  <si>
    <t>https://map.geo.admin.ch/?zoom=13&amp;E=2579410&amp;N=1111095&amp;layers=ch.kantone.cadastralwebmap-farbe,ch.swisstopo.amtliches-strassenverzeichnis,ch.bfs.gebaeude_wohnungs_register,KML||https://tinyurl.com/yy7ya4g9/VS/6141_bdg_erw.kml</t>
  </si>
  <si>
    <t>2579208.000 1110939.000</t>
  </si>
  <si>
    <t>https://map.geo.admin.ch/?zoom=13&amp;E=2579208&amp;N=1110939&amp;layers=ch.kantone.cadastralwebmap-farbe,ch.swisstopo.amtliches-strassenverzeichnis,ch.bfs.gebaeude_wohnungs_register,KML||https://tinyurl.com/yy7ya4g9/VS/6141_bdg_erw.kml</t>
  </si>
  <si>
    <t>2579226.000 1110903.000</t>
  </si>
  <si>
    <t>https://map.geo.admin.ch/?zoom=13&amp;E=2579226&amp;N=1110903&amp;layers=ch.kantone.cadastralwebmap-farbe,ch.swisstopo.amtliches-strassenverzeichnis,ch.bfs.gebaeude_wohnungs_register,KML||https://tinyurl.com/yy7ya4g9/VS/6141_bdg_erw.kml</t>
  </si>
  <si>
    <t>2579192.000 1110959.000</t>
  </si>
  <si>
    <t>https://map.geo.admin.ch/?zoom=13&amp;E=2579192&amp;N=1110959&amp;layers=ch.kantone.cadastralwebmap-farbe,ch.swisstopo.amtliches-strassenverzeichnis,ch.bfs.gebaeude_wohnungs_register,KML||https://tinyurl.com/yy7ya4g9/VS/6141_bdg_erw.kml</t>
  </si>
  <si>
    <t>2579249.000 1110868.000</t>
  </si>
  <si>
    <t>https://map.geo.admin.ch/?zoom=13&amp;E=2579249&amp;N=1110868&amp;layers=ch.kantone.cadastralwebmap-farbe,ch.swisstopo.amtliches-strassenverzeichnis,ch.bfs.gebaeude_wohnungs_register,KML||https://tinyurl.com/yy7ya4g9/VS/6141_bdg_erw.kml</t>
  </si>
  <si>
    <t>2580510.000 1111410.000</t>
  </si>
  <si>
    <t>https://map.geo.admin.ch/?zoom=13&amp;E=2580510&amp;N=1111410&amp;layers=ch.kantone.cadastralwebmap-farbe,ch.swisstopo.amtliches-strassenverzeichnis,ch.bfs.gebaeude_wohnungs_register,KML||https://tinyurl.com/yy7ya4g9/VS/6141_bdg_erw.kml</t>
  </si>
  <si>
    <t>2580116.000 1108761.000</t>
  </si>
  <si>
    <t>https://map.geo.admin.ch/?zoom=13&amp;E=2580116&amp;N=1108761&amp;layers=ch.kantone.cadastralwebmap-farbe,ch.swisstopo.amtliches-strassenverzeichnis,ch.bfs.gebaeude_wohnungs_register,KML||https://tinyurl.com/yy7ya4g9/VS/6141_bdg_erw.kml</t>
  </si>
  <si>
    <t>2577715.000 1109345.000</t>
  </si>
  <si>
    <t>https://map.geo.admin.ch/?zoom=13&amp;E=2577715&amp;N=1109345&amp;layers=ch.kantone.cadastralwebmap-farbe,ch.swisstopo.amtliches-strassenverzeichnis,ch.bfs.gebaeude_wohnungs_register,KML||https://tinyurl.com/yy7ya4g9/VS/6141_bdg_erw.kml</t>
  </si>
  <si>
    <t>2579444.000 1111258.000</t>
  </si>
  <si>
    <t>https://map.geo.admin.ch/?zoom=13&amp;E=2579444&amp;N=1111258&amp;layers=ch.kantone.cadastralwebmap-farbe,ch.swisstopo.amtliches-strassenverzeichnis,ch.bfs.gebaeude_wohnungs_register,KML||https://tinyurl.com/yy7ya4g9/VS/6141_bdg_erw.kml</t>
  </si>
  <si>
    <t>2579436.000 1111259.000</t>
  </si>
  <si>
    <t>https://map.geo.admin.ch/?zoom=13&amp;E=2579436&amp;N=1111259&amp;layers=ch.kantone.cadastralwebmap-farbe,ch.swisstopo.amtliches-strassenverzeichnis,ch.bfs.gebaeude_wohnungs_register,KML||https://tinyurl.com/yy7ya4g9/VS/6141_bdg_erw.kml</t>
  </si>
  <si>
    <t>2579447.000 1111235.000</t>
  </si>
  <si>
    <t>https://map.geo.admin.ch/?zoom=13&amp;E=2579447&amp;N=1111235&amp;layers=ch.kantone.cadastralwebmap-farbe,ch.swisstopo.amtliches-strassenverzeichnis,ch.bfs.gebaeude_wohnungs_register,KML||https://tinyurl.com/yy7ya4g9/VS/6141_bdg_erw.kml</t>
  </si>
  <si>
    <t>2579426.000 1111229.000</t>
  </si>
  <si>
    <t>https://map.geo.admin.ch/?zoom=13&amp;E=2579426&amp;N=1111229&amp;layers=ch.kantone.cadastralwebmap-farbe,ch.swisstopo.amtliches-strassenverzeichnis,ch.bfs.gebaeude_wohnungs_register,KML||https://tinyurl.com/yy7ya4g9/VS/6141_bdg_erw.kml</t>
  </si>
  <si>
    <t>2565792.000 1100209.000</t>
  </si>
  <si>
    <t>https://map.geo.admin.ch/?zoom=13&amp;E=2565792&amp;N=1100209&amp;layers=ch.kantone.cadastralwebmap-farbe,ch.swisstopo.amtliches-strassenverzeichnis,ch.bfs.gebaeude_wohnungs_register,KML||https://tinyurl.com/yy7ya4g9/VS/6142_bdg_erw.kml</t>
  </si>
  <si>
    <t>2565562.120 1099648.845</t>
  </si>
  <si>
    <t>https://map.geo.admin.ch/?zoom=13&amp;E=2565562.12&amp;N=1099648.845&amp;layers=ch.kantone.cadastralwebmap-farbe,ch.swisstopo.amtliches-strassenverzeichnis,ch.bfs.gebaeude_wohnungs_register,KML||https://tinyurl.com/yy7ya4g9/VS/6142_bdg_erw.kml</t>
  </si>
  <si>
    <t>2565547.000 1099910.000</t>
  </si>
  <si>
    <t>https://map.geo.admin.ch/?zoom=13&amp;E=2565547&amp;N=1099910&amp;layers=ch.kantone.cadastralwebmap-farbe,ch.swisstopo.amtliches-strassenverzeichnis,ch.bfs.gebaeude_wohnungs_register,KML||https://tinyurl.com/yy7ya4g9/VS/6142_bdg_erw.kml</t>
  </si>
  <si>
    <t>2565645.000 1100271.000</t>
  </si>
  <si>
    <t>https://map.geo.admin.ch/?zoom=13&amp;E=2565645&amp;N=1100271&amp;layers=ch.kantone.cadastralwebmap-farbe,ch.swisstopo.amtliches-strassenverzeichnis,ch.bfs.gebaeude_wohnungs_register,KML||https://tinyurl.com/yy7ya4g9/VS/6142_bdg_erw.kml</t>
  </si>
  <si>
    <t>2565603.448 1100431.338</t>
  </si>
  <si>
    <t>https://map.geo.admin.ch/?zoom=13&amp;E=2565603.448&amp;N=1100431.338&amp;layers=ch.kantone.cadastralwebmap-farbe,ch.swisstopo.amtliches-strassenverzeichnis,ch.bfs.gebaeude_wohnungs_register,KML||https://tinyurl.com/yy7ya4g9/VS/6142_bdg_erw.kml</t>
  </si>
  <si>
    <t>2565714.997 1100409.799</t>
  </si>
  <si>
    <t>https://map.geo.admin.ch/?zoom=13&amp;E=2565714.997&amp;N=1100409.799&amp;layers=ch.kantone.cadastralwebmap-farbe,ch.swisstopo.amtliches-strassenverzeichnis,ch.bfs.gebaeude_wohnungs_register,KML||https://tinyurl.com/yy7ya4g9/VS/6142_bdg_erw.kml</t>
  </si>
  <si>
    <t>2565620.331 1100436.877</t>
  </si>
  <si>
    <t>https://map.geo.admin.ch/?zoom=13&amp;E=2565620.331&amp;N=1100436.877&amp;layers=ch.kantone.cadastralwebmap-farbe,ch.swisstopo.amtliches-strassenverzeichnis,ch.bfs.gebaeude_wohnungs_register,KML||https://tinyurl.com/yy7ya4g9/VS/6142_bdg_erw.kml</t>
  </si>
  <si>
    <t>2565715.363 1100429.932</t>
  </si>
  <si>
    <t>https://map.geo.admin.ch/?zoom=13&amp;E=2565715.363&amp;N=1100429.932&amp;layers=ch.kantone.cadastralwebmap-farbe,ch.swisstopo.amtliches-strassenverzeichnis,ch.bfs.gebaeude_wohnungs_register,KML||https://tinyurl.com/yy7ya4g9/VS/6142_bdg_erw.kml</t>
  </si>
  <si>
    <t>2565708.000 1100634.000</t>
  </si>
  <si>
    <t>https://map.geo.admin.ch/?zoom=13&amp;E=2565708&amp;N=1100634&amp;layers=ch.kantone.cadastralwebmap-farbe,ch.swisstopo.amtliches-strassenverzeichnis,ch.bfs.gebaeude_wohnungs_register,KML||https://tinyurl.com/yy7ya4g9/VS/6142_bdg_erw.kml</t>
  </si>
  <si>
    <t>2566434.834 1100517.748</t>
  </si>
  <si>
    <t>https://map.geo.admin.ch/?zoom=13&amp;E=2566434.834&amp;N=1100517.748&amp;layers=ch.kantone.cadastralwebmap-farbe,ch.swisstopo.amtliches-strassenverzeichnis,ch.bfs.gebaeude_wohnungs_register,KML||https://tinyurl.com/yy7ya4g9/VS/6142_bdg_erw.kml</t>
  </si>
  <si>
    <t>2564001.059 1101856.219</t>
  </si>
  <si>
    <t>https://map.geo.admin.ch/?zoom=13&amp;E=2564001.059&amp;N=1101856.219&amp;layers=ch.kantone.cadastralwebmap-farbe,ch.swisstopo.amtliches-strassenverzeichnis,ch.bfs.gebaeude_wohnungs_register,KML||https://tinyurl.com/yy7ya4g9/VS/6142_bdg_erw.kml</t>
  </si>
  <si>
    <t>2566749.000 1097938.000</t>
  </si>
  <si>
    <t>https://map.geo.admin.ch/?zoom=13&amp;E=2566749&amp;N=1097938&amp;layers=ch.kantone.cadastralwebmap-farbe,ch.swisstopo.amtliches-strassenverzeichnis,ch.bfs.gebaeude_wohnungs_register,KML||https://tinyurl.com/yy7ya4g9/VS/6142_bdg_erw.kml</t>
  </si>
  <si>
    <t>2565555.200 1099859.358</t>
  </si>
  <si>
    <t>https://map.geo.admin.ch/?zoom=13&amp;E=2565555.2&amp;N=1099859.358&amp;layers=ch.kantone.cadastralwebmap-farbe,ch.swisstopo.amtliches-strassenverzeichnis,ch.bfs.gebaeude_wohnungs_register,KML||https://tinyurl.com/yy7ya4g9/VS/6142_bdg_erw.kml</t>
  </si>
  <si>
    <t>2565517.201 1099981.357</t>
  </si>
  <si>
    <t>https://map.geo.admin.ch/?zoom=13&amp;E=2565517.201&amp;N=1099981.357&amp;layers=ch.kantone.cadastralwebmap-farbe,ch.swisstopo.amtliches-strassenverzeichnis,ch.bfs.gebaeude_wohnungs_register,KML||https://tinyurl.com/yy7ya4g9/VS/6142_bdg_erw.kml</t>
  </si>
  <si>
    <t>2565627.201 1100904.339</t>
  </si>
  <si>
    <t>https://map.geo.admin.ch/?zoom=13&amp;E=2565627.201&amp;N=1100904.339&amp;layers=ch.kantone.cadastralwebmap-farbe,ch.swisstopo.amtliches-strassenverzeichnis,ch.bfs.gebaeude_wohnungs_register,KML||https://tinyurl.com/yy7ya4g9/VS/6142_bdg_erw.kml</t>
  </si>
  <si>
    <t>2556677.000 1114994.000</t>
  </si>
  <si>
    <t>https://map.geo.admin.ch/?zoom=13&amp;E=2556677&amp;N=1114994&amp;layers=ch.kantone.cadastralwebmap-farbe,ch.swisstopo.amtliches-strassenverzeichnis,ch.bfs.gebaeude_wohnungs_register,KML||https://tinyurl.com/yy7ya4g9/VS/6151_bdg_erw.kml</t>
  </si>
  <si>
    <t>2556688.000 1115020.000</t>
  </si>
  <si>
    <t>https://map.geo.admin.ch/?zoom=13&amp;E=2556688&amp;N=1115020&amp;layers=ch.kantone.cadastralwebmap-farbe,ch.swisstopo.amtliches-strassenverzeichnis,ch.bfs.gebaeude_wohnungs_register,KML||https://tinyurl.com/yy7ya4g9/VS/6151_bdg_erw.kml</t>
  </si>
  <si>
    <t>2556641.000 1115065.000</t>
  </si>
  <si>
    <t>https://map.geo.admin.ch/?zoom=13&amp;E=2556641&amp;N=1115065&amp;layers=ch.kantone.cadastralwebmap-farbe,ch.swisstopo.amtliches-strassenverzeichnis,ch.bfs.gebaeude_wohnungs_register,KML||https://tinyurl.com/yy7ya4g9/VS/6151_bdg_erw.kml</t>
  </si>
  <si>
    <t>2556628.000 1115083.000</t>
  </si>
  <si>
    <t>https://map.geo.admin.ch/?zoom=13&amp;E=2556628&amp;N=1115083&amp;layers=ch.kantone.cadastralwebmap-farbe,ch.swisstopo.amtliches-strassenverzeichnis,ch.bfs.gebaeude_wohnungs_register,KML||https://tinyurl.com/yy7ya4g9/VS/6151_bdg_erw.kml</t>
  </si>
  <si>
    <t>2556583.000 1115087.000</t>
  </si>
  <si>
    <t>https://map.geo.admin.ch/?zoom=13&amp;E=2556583&amp;N=1115087&amp;layers=ch.kantone.cadastralwebmap-farbe,ch.swisstopo.amtliches-strassenverzeichnis,ch.bfs.gebaeude_wohnungs_register,KML||https://tinyurl.com/yy7ya4g9/VS/6151_bdg_erw.kml</t>
  </si>
  <si>
    <t>2556603.000 1115103.000</t>
  </si>
  <si>
    <t>https://map.geo.admin.ch/?zoom=13&amp;E=2556603&amp;N=1115103&amp;layers=ch.kantone.cadastralwebmap-farbe,ch.swisstopo.amtliches-strassenverzeichnis,ch.bfs.gebaeude_wohnungs_register,KML||https://tinyurl.com/yy7ya4g9/VS/6151_bdg_erw.kml</t>
  </si>
  <si>
    <t>2556621.000 1115116.000</t>
  </si>
  <si>
    <t>https://map.geo.admin.ch/?zoom=13&amp;E=2556621&amp;N=1115116&amp;layers=ch.kantone.cadastralwebmap-farbe,ch.swisstopo.amtliches-strassenverzeichnis,ch.bfs.gebaeude_wohnungs_register,KML||https://tinyurl.com/yy7ya4g9/VS/6151_bdg_erw.kml</t>
  </si>
  <si>
    <t>2556883.000 1115109.000</t>
  </si>
  <si>
    <t>https://map.geo.admin.ch/?zoom=13&amp;E=2556883&amp;N=1115109&amp;layers=ch.kantone.cadastralwebmap-farbe,ch.swisstopo.amtliches-strassenverzeichnis,ch.bfs.gebaeude_wohnungs_register,KML||https://tinyurl.com/yy7ya4g9/VS/6151_bdg_erw.kml</t>
  </si>
  <si>
    <t>2556989.000 1115292.000</t>
  </si>
  <si>
    <t>https://map.geo.admin.ch/?zoom=13&amp;E=2556989&amp;N=1115292&amp;layers=ch.kantone.cadastralwebmap-farbe,ch.swisstopo.amtliches-strassenverzeichnis,ch.bfs.gebaeude_wohnungs_register,KML||https://tinyurl.com/yy7ya4g9/VS/6151_bdg_erw.kml</t>
  </si>
  <si>
    <t>2555813.000 1113326.000</t>
  </si>
  <si>
    <t>https://map.geo.admin.ch/?zoom=13&amp;E=2555813&amp;N=1113326&amp;layers=ch.kantone.cadastralwebmap-farbe,ch.swisstopo.amtliches-strassenverzeichnis,ch.bfs.gebaeude_wohnungs_register,KML||https://tinyurl.com/yy7ya4g9/VS/6151_bdg_erw.kml</t>
  </si>
  <si>
    <t>2556214.000 1114331.000</t>
  </si>
  <si>
    <t>https://map.geo.admin.ch/?zoom=13&amp;E=2556214&amp;N=1114331&amp;layers=ch.kantone.cadastralwebmap-farbe,ch.swisstopo.amtliches-strassenverzeichnis,ch.bfs.gebaeude_wohnungs_register,KML||https://tinyurl.com/yy7ya4g9/VS/6151_bdg_erw.kml</t>
  </si>
  <si>
    <t>2555631.000 1113739.000</t>
  </si>
  <si>
    <t>https://map.geo.admin.ch/?zoom=13&amp;E=2555631&amp;N=1113739&amp;layers=ch.kantone.cadastralwebmap-farbe,ch.swisstopo.amtliches-strassenverzeichnis,ch.bfs.gebaeude_wohnungs_register,KML||https://tinyurl.com/yy7ya4g9/VS/6151_bdg_erw.kml</t>
  </si>
  <si>
    <t>2555412.000 1113472.000</t>
  </si>
  <si>
    <t>https://map.geo.admin.ch/?zoom=13&amp;E=2555412&amp;N=1113472&amp;layers=ch.kantone.cadastralwebmap-farbe,ch.swisstopo.amtliches-strassenverzeichnis,ch.bfs.gebaeude_wohnungs_register,KML||https://tinyurl.com/yy7ya4g9/VS/6151_bdg_erw.kml</t>
  </si>
  <si>
    <t>2555843.000 1113522.000</t>
  </si>
  <si>
    <t>https://map.geo.admin.ch/?zoom=13&amp;E=2555843&amp;N=1113522&amp;layers=ch.kantone.cadastralwebmap-farbe,ch.swisstopo.amtliches-strassenverzeichnis,ch.bfs.gebaeude_wohnungs_register,KML||https://tinyurl.com/yy7ya4g9/VS/6151_bdg_erw.kml</t>
  </si>
  <si>
    <t>2556713.000 1115137.000</t>
  </si>
  <si>
    <t>https://map.geo.admin.ch/?zoom=13&amp;E=2556713&amp;N=1115137&amp;layers=ch.kantone.cadastralwebmap-farbe,ch.swisstopo.amtliches-strassenverzeichnis,ch.bfs.gebaeude_wohnungs_register,KML||https://tinyurl.com/yy7ya4g9/VS/6151_bdg_erw.kml</t>
  </si>
  <si>
    <t>2555900.000 1114690.000</t>
  </si>
  <si>
    <t>https://map.geo.admin.ch/?zoom=13&amp;E=2555900&amp;N=1114690&amp;layers=ch.kantone.cadastralwebmap-farbe,ch.swisstopo.amtliches-strassenverzeichnis,ch.bfs.gebaeude_wohnungs_register,KML||https://tinyurl.com/yy7ya4g9/VS/6151_bdg_erw.kml</t>
  </si>
  <si>
    <t>2556295.000 1114230.000</t>
  </si>
  <si>
    <t>https://map.geo.admin.ch/?zoom=13&amp;E=2556295&amp;N=1114230&amp;layers=ch.kantone.cadastralwebmap-farbe,ch.swisstopo.amtliches-strassenverzeichnis,ch.bfs.gebaeude_wohnungs_register,KML||https://tinyurl.com/yy7ya4g9/VS/6151_bdg_erw.kml</t>
  </si>
  <si>
    <t>2555470.000 1113308.000</t>
  </si>
  <si>
    <t>https://map.geo.admin.ch/?zoom=13&amp;E=2555470&amp;N=1113308&amp;layers=ch.kantone.cadastralwebmap-farbe,ch.swisstopo.amtliches-strassenverzeichnis,ch.bfs.gebaeude_wohnungs_register,KML||https://tinyurl.com/yy7ya4g9/VS/6151_bdg_erw.kml</t>
  </si>
  <si>
    <t>2556752.000 1115006.000</t>
  </si>
  <si>
    <t>https://map.geo.admin.ch/?zoom=13&amp;E=2556752&amp;N=1115006&amp;layers=ch.kantone.cadastralwebmap-farbe,ch.swisstopo.amtliches-strassenverzeichnis,ch.bfs.gebaeude_wohnungs_register,KML||https://tinyurl.com/yy7ya4g9/VS/6151_bdg_erw.kml</t>
  </si>
  <si>
    <t>2556796.000 1114999.000</t>
  </si>
  <si>
    <t>https://map.geo.admin.ch/?zoom=13&amp;E=2556796&amp;N=1114999&amp;layers=ch.kantone.cadastralwebmap-farbe,ch.swisstopo.amtliches-strassenverzeichnis,ch.bfs.gebaeude_wohnungs_register,KML||https://tinyurl.com/yy7ya4g9/VS/6151_bdg_erw.kml</t>
  </si>
  <si>
    <t>2556010.000 1113790.000</t>
  </si>
  <si>
    <t>https://map.geo.admin.ch/?zoom=13&amp;E=2556010&amp;N=1113790&amp;layers=ch.kantone.cadastralwebmap-farbe,ch.swisstopo.amtliches-strassenverzeichnis,ch.bfs.gebaeude_wohnungs_register,KML||https://tinyurl.com/yy7ya4g9/VS/6151_bdg_erw.kml</t>
  </si>
  <si>
    <t>2556641.000 1115229.000</t>
  </si>
  <si>
    <t>https://map.geo.admin.ch/?zoom=13&amp;E=2556641&amp;N=1115229&amp;layers=ch.kantone.cadastralwebmap-farbe,ch.swisstopo.amtliches-strassenverzeichnis,ch.bfs.gebaeude_wohnungs_register,KML||https://tinyurl.com/yy7ya4g9/VS/6151_bdg_erw.kml</t>
  </si>
  <si>
    <t>2557100.000 1111835.000</t>
  </si>
  <si>
    <t>https://map.geo.admin.ch/?zoom=13&amp;E=2557100&amp;N=1111835&amp;layers=ch.kantone.cadastralwebmap-farbe,ch.swisstopo.amtliches-strassenverzeichnis,ch.bfs.gebaeude_wohnungs_register,KML||https://tinyurl.com/yy7ya4g9/VS/6151_bdg_erw.kml</t>
  </si>
  <si>
    <t>2554069.000 1113373.000</t>
  </si>
  <si>
    <t>https://map.geo.admin.ch/?zoom=13&amp;E=2554069&amp;N=1113373&amp;layers=ch.kantone.cadastralwebmap-farbe,ch.swisstopo.amtliches-strassenverzeichnis,ch.bfs.gebaeude_wohnungs_register,KML||https://tinyurl.com/yy7ya4g9/VS/6151_bdg_erw.kml</t>
  </si>
  <si>
    <t>2556757.000 1115251.000</t>
  </si>
  <si>
    <t>https://map.geo.admin.ch/?zoom=13&amp;E=2556757&amp;N=1115251&amp;layers=ch.kantone.cadastralwebmap-farbe,ch.swisstopo.amtliches-strassenverzeichnis,ch.bfs.gebaeude_wohnungs_register,KML||https://tinyurl.com/yy7ya4g9/VS/6151_bdg_erw.kml</t>
  </si>
  <si>
    <t>2556679.000 1115202.000</t>
  </si>
  <si>
    <t>https://map.geo.admin.ch/?zoom=13&amp;E=2556679&amp;N=1115202&amp;layers=ch.kantone.cadastralwebmap-farbe,ch.swisstopo.amtliches-strassenverzeichnis,ch.bfs.gebaeude_wohnungs_register,KML||https://tinyurl.com/yy7ya4g9/VS/6151_bdg_erw.kml</t>
  </si>
  <si>
    <t>2556771.000 1114883.000</t>
  </si>
  <si>
    <t>https://map.geo.admin.ch/?zoom=13&amp;E=2556771&amp;N=1114883&amp;layers=ch.kantone.cadastralwebmap-farbe,ch.swisstopo.amtliches-strassenverzeichnis,ch.bfs.gebaeude_wohnungs_register,KML||https://tinyurl.com/yy7ya4g9/VS/6151_bdg_erw.kml</t>
  </si>
  <si>
    <t>2555868.000 1114045.000</t>
  </si>
  <si>
    <t>https://map.geo.admin.ch/?zoom=13&amp;E=2555868&amp;N=1114045&amp;layers=ch.kantone.cadastralwebmap-farbe,ch.swisstopo.amtliches-strassenverzeichnis,ch.bfs.gebaeude_wohnungs_register,KML||https://tinyurl.com/yy7ya4g9/VS/6151_bdg_erw.kml</t>
  </si>
  <si>
    <t>2556081.590 1113652.362</t>
  </si>
  <si>
    <t>https://map.geo.admin.ch/?zoom=13&amp;E=2556081.59&amp;N=1113652.362&amp;layers=ch.kantone.cadastralwebmap-farbe,ch.swisstopo.amtliches-strassenverzeichnis,ch.bfs.gebaeude_wohnungs_register,KML||https://tinyurl.com/yy7ya4g9/VS/6151_bdg_erw.kml</t>
  </si>
  <si>
    <t>2555620.000 1113290.000</t>
  </si>
  <si>
    <t>https://map.geo.admin.ch/?zoom=13&amp;E=2555620&amp;N=1113290&amp;layers=ch.kantone.cadastralwebmap-farbe,ch.swisstopo.amtliches-strassenverzeichnis,ch.bfs.gebaeude_wohnungs_register,KML||https://tinyurl.com/yy7ya4g9/VS/6151_bdg_erw.kml</t>
  </si>
  <si>
    <t>2555979.577 1114035.358</t>
  </si>
  <si>
    <t>https://map.geo.admin.ch/?zoom=13&amp;E=2555979.577&amp;N=1114035.358&amp;layers=ch.kantone.cadastralwebmap-farbe,ch.swisstopo.amtliches-strassenverzeichnis,ch.bfs.gebaeude_wohnungs_register,KML||https://tinyurl.com/yy7ya4g9/VS/6151_bdg_erw.kml</t>
  </si>
  <si>
    <t>2554126.523 1113596.378</t>
  </si>
  <si>
    <t>https://map.geo.admin.ch/?zoom=13&amp;E=2554126.523&amp;N=1113596.378&amp;layers=ch.kantone.cadastralwebmap-farbe,ch.swisstopo.amtliches-strassenverzeichnis,ch.bfs.gebaeude_wohnungs_register,KML||https://tinyurl.com/yy7ya4g9/VS/6151_bdg_erw.kml</t>
  </si>
  <si>
    <t>2554489.520 1112070.377</t>
  </si>
  <si>
    <t>https://map.geo.admin.ch/?zoom=13&amp;E=2554489.52&amp;N=1112070.377&amp;layers=ch.kantone.cadastralwebmap-farbe,ch.swisstopo.amtliches-strassenverzeichnis,ch.bfs.gebaeude_wohnungs_register,KML||https://tinyurl.com/yy7ya4g9/VS/6151_bdg_erw.kml</t>
  </si>
  <si>
    <t>2555996.573 1114722.348</t>
  </si>
  <si>
    <t>https://map.geo.admin.ch/?zoom=13&amp;E=2555996.573&amp;N=1114722.348&amp;layers=ch.kantone.cadastralwebmap-farbe,ch.swisstopo.amtliches-strassenverzeichnis,ch.bfs.gebaeude_wohnungs_register,KML||https://tinyurl.com/yy7ya4g9/VS/6151_bdg_erw.kml</t>
  </si>
  <si>
    <t>2554476.520 1112101.377</t>
  </si>
  <si>
    <t>https://map.geo.admin.ch/?zoom=13&amp;E=2554476.52&amp;N=1112101.377&amp;layers=ch.kantone.cadastralwebmap-farbe,ch.swisstopo.amtliches-strassenverzeichnis,ch.bfs.gebaeude_wohnungs_register,KML||https://tinyurl.com/yy7ya4g9/VS/6151_bdg_erw.kml</t>
  </si>
  <si>
    <t>2556203.576 1114914.341</t>
  </si>
  <si>
    <t>https://map.geo.admin.ch/?zoom=13&amp;E=2556203.576&amp;N=1114914.341&amp;layers=ch.kantone.cadastralwebmap-farbe,ch.swisstopo.amtliches-strassenverzeichnis,ch.bfs.gebaeude_wohnungs_register,KML||https://tinyurl.com/yy7ya4g9/VS/6151_bdg_erw.kml</t>
  </si>
  <si>
    <t>2554892.537 1114427.387</t>
  </si>
  <si>
    <t>https://map.geo.admin.ch/?zoom=13&amp;E=2554892.537&amp;N=1114427.387&amp;layers=ch.kantone.cadastralwebmap-farbe,ch.swisstopo.amtliches-strassenverzeichnis,ch.bfs.gebaeude_wohnungs_register,KML||https://tinyurl.com/yy7ya4g9/VS/6151_bdg_erw.kml</t>
  </si>
  <si>
    <t>2555769.507 1111200.384</t>
  </si>
  <si>
    <t>https://map.geo.admin.ch/?zoom=13&amp;E=2555769.507&amp;N=1111200.384&amp;layers=ch.kantone.cadastralwebmap-farbe,ch.swisstopo.amtliches-strassenverzeichnis,ch.bfs.gebaeude_wohnungs_register,KML||https://tinyurl.com/yy7ya4g9/VS/6151_bdg_erw.kml</t>
  </si>
  <si>
    <t>2550751.461 1110737.339</t>
  </si>
  <si>
    <t>https://map.geo.admin.ch/?zoom=13&amp;E=2550751.461&amp;N=1110737.339&amp;layers=ch.kantone.cadastralwebmap-farbe,ch.swisstopo.amtliches-strassenverzeichnis,ch.bfs.gebaeude_wohnungs_register,KML||https://tinyurl.com/yy7ya4g9/VS/6151_bdg_erw.kml</t>
  </si>
  <si>
    <t>2551224.479 1112892.349</t>
  </si>
  <si>
    <t>https://map.geo.admin.ch/?zoom=13&amp;E=2551224.479&amp;N=1112892.349&amp;layers=ch.kantone.cadastralwebmap-farbe,ch.swisstopo.amtliches-strassenverzeichnis,ch.bfs.gebaeude_wohnungs_register,KML||https://tinyurl.com/yy7ya4g9/VS/6151_bdg_erw.kml</t>
  </si>
  <si>
    <t>2551438.487 1113786.354</t>
  </si>
  <si>
    <t>https://map.geo.admin.ch/?zoom=13&amp;E=2551438.487&amp;N=1113786.354&amp;layers=ch.kantone.cadastralwebmap-farbe,ch.swisstopo.amtliches-strassenverzeichnis,ch.bfs.gebaeude_wohnungs_register,KML||https://tinyurl.com/yy7ya4g9/VS/6151_bdg_erw.kml</t>
  </si>
  <si>
    <t>2553749.516 1113359.374</t>
  </si>
  <si>
    <t>https://map.geo.admin.ch/?zoom=13&amp;E=2553749.516&amp;N=1113359.374&amp;layers=ch.kantone.cadastralwebmap-farbe,ch.swisstopo.amtliches-strassenverzeichnis,ch.bfs.gebaeude_wohnungs_register,KML||https://tinyurl.com/yy7ya4g9/VS/6151_bdg_erw.kml</t>
  </si>
  <si>
    <t>2555043.528 1114652.383</t>
  </si>
  <si>
    <t>https://map.geo.admin.ch/?zoom=13&amp;E=2555043.528&amp;N=1114652.383&amp;layers=ch.kantone.cadastralwebmap-farbe,ch.swisstopo.amtliches-strassenverzeichnis,ch.bfs.gebaeude_wohnungs_register,KML||https://tinyurl.com/yy7ya4g9/VS/6151_bdg_erw.kml</t>
  </si>
  <si>
    <t>2555044.529 1112321.383</t>
  </si>
  <si>
    <t>https://map.geo.admin.ch/?zoom=13&amp;E=2555044.529&amp;N=1112321.383&amp;layers=ch.kantone.cadastralwebmap-farbe,ch.swisstopo.amtliches-strassenverzeichnis,ch.bfs.gebaeude_wohnungs_register,KML||https://tinyurl.com/yy7ya4g9/VS/6151_bdg_erw.kml</t>
  </si>
  <si>
    <t>2554570.520 1111961.377</t>
  </si>
  <si>
    <t>https://map.geo.admin.ch/?zoom=13&amp;E=2554570.52&amp;N=1111961.377&amp;layers=ch.kantone.cadastralwebmap-farbe,ch.swisstopo.amtliches-strassenverzeichnis,ch.bfs.gebaeude_wohnungs_register,KML||https://tinyurl.com/yy7ya4g9/VS/6151_bdg_erw.kml</t>
  </si>
  <si>
    <t>2557728.539 1113441.397</t>
  </si>
  <si>
    <t>https://map.geo.admin.ch/?zoom=13&amp;E=2557728.539&amp;N=1113441.397&amp;layers=ch.kantone.cadastralwebmap-farbe,ch.swisstopo.amtliches-strassenverzeichnis,ch.bfs.gebaeude_wohnungs_register,KML||https://tinyurl.com/yy7ya4g9/VS/6151_bdg_erw.kml</t>
  </si>
  <si>
    <t>2557413.482 1111072.401</t>
  </si>
  <si>
    <t>https://map.geo.admin.ch/?zoom=13&amp;E=2557413.482&amp;N=1111072.401&amp;layers=ch.kantone.cadastralwebmap-farbe,ch.swisstopo.amtliches-strassenverzeichnis,ch.bfs.gebaeude_wohnungs_register,KML||https://tinyurl.com/yy7ya4g9/VS/6151_bdg_erw.kml</t>
  </si>
  <si>
    <t>2556764.480 1110806.391</t>
  </si>
  <si>
    <t>https://map.geo.admin.ch/?zoom=13&amp;E=2556764.48&amp;N=1110806.391&amp;layers=ch.kantone.cadastralwebmap-farbe,ch.swisstopo.amtliches-strassenverzeichnis,ch.bfs.gebaeude_wohnungs_register,KML||https://tinyurl.com/yy7ya4g9/VS/6151_bdg_erw.kml</t>
  </si>
  <si>
    <t>2556198.488 1110496.385</t>
  </si>
  <si>
    <t>https://map.geo.admin.ch/?zoom=13&amp;E=2556198.488&amp;N=1110496.385&amp;layers=ch.kantone.cadastralwebmap-farbe,ch.swisstopo.amtliches-strassenverzeichnis,ch.bfs.gebaeude_wohnungs_register,KML||https://tinyurl.com/yy7ya4g9/VS/6151_bdg_erw.kml</t>
  </si>
  <si>
    <t>2554307.511 1110872.372</t>
  </si>
  <si>
    <t>https://map.geo.admin.ch/?zoom=13&amp;E=2554307.511&amp;N=1110872.372&amp;layers=ch.kantone.cadastralwebmap-farbe,ch.swisstopo.amtliches-strassenverzeichnis,ch.bfs.gebaeude_wohnungs_register,KML||https://tinyurl.com/yy7ya4g9/VS/6151_bdg_erw.kml</t>
  </si>
  <si>
    <t>2556320.000 1114800.000</t>
  </si>
  <si>
    <t>https://map.geo.admin.ch/?zoom=13&amp;E=2556320&amp;N=1114800&amp;layers=ch.kantone.cadastralwebmap-farbe,ch.swisstopo.amtliches-strassenverzeichnis,ch.bfs.gebaeude_wohnungs_register,KML||https://tinyurl.com/yy7ya4g9/VS/6151_bdg_erw.kml</t>
  </si>
  <si>
    <t>2556360.000 1114915.000</t>
  </si>
  <si>
    <t>https://map.geo.admin.ch/?zoom=13&amp;E=2556360&amp;N=1114915&amp;layers=ch.kantone.cadastralwebmap-farbe,ch.swisstopo.amtliches-strassenverzeichnis,ch.bfs.gebaeude_wohnungs_register,KML||https://tinyurl.com/yy7ya4g9/VS/6151_bdg_erw.kml</t>
  </si>
  <si>
    <t>2556400.000 1114935.000</t>
  </si>
  <si>
    <t>https://map.geo.admin.ch/?zoom=13&amp;E=2556400&amp;N=1114935&amp;layers=ch.kantone.cadastralwebmap-farbe,ch.swisstopo.amtliches-strassenverzeichnis,ch.bfs.gebaeude_wohnungs_register,KML||https://tinyurl.com/yy7ya4g9/VS/6151_bdg_erw.kml</t>
  </si>
  <si>
    <t>2556210.000 1114900.000</t>
  </si>
  <si>
    <t>https://map.geo.admin.ch/?zoom=13&amp;E=2556210&amp;N=1114900&amp;layers=ch.kantone.cadastralwebmap-farbe,ch.swisstopo.amtliches-strassenverzeichnis,ch.bfs.gebaeude_wohnungs_register,KML||https://tinyurl.com/yy7ya4g9/VS/6151_bdg_erw.kml</t>
  </si>
  <si>
    <t>2556285.000 1114624.000</t>
  </si>
  <si>
    <t>https://map.geo.admin.ch/?zoom=13&amp;E=2556285&amp;N=1114624&amp;layers=ch.kantone.cadastralwebmap-farbe,ch.swisstopo.amtliches-strassenverzeichnis,ch.bfs.gebaeude_wohnungs_register,KML||https://tinyurl.com/yy7ya4g9/VS/6151_bdg_erw.kml</t>
  </si>
  <si>
    <t>2555970.000 1114240.000</t>
  </si>
  <si>
    <t>https://map.geo.admin.ch/?zoom=13&amp;E=2555970&amp;N=1114240&amp;layers=ch.kantone.cadastralwebmap-farbe,ch.swisstopo.amtliches-strassenverzeichnis,ch.bfs.gebaeude_wohnungs_register,KML||https://tinyurl.com/yy7ya4g9/VS/6151_bdg_erw.kml</t>
  </si>
  <si>
    <t>2555790.000 1113470.000</t>
  </si>
  <si>
    <t>https://map.geo.admin.ch/?zoom=13&amp;E=2555790&amp;N=1113470&amp;layers=ch.kantone.cadastralwebmap-farbe,ch.swisstopo.amtliches-strassenverzeichnis,ch.bfs.gebaeude_wohnungs_register,KML||https://tinyurl.com/yy7ya4g9/VS/6151_bdg_erw.kml</t>
  </si>
  <si>
    <t>2556560.000 1114800.000</t>
  </si>
  <si>
    <t>https://map.geo.admin.ch/?zoom=13&amp;E=2556560&amp;N=1114800&amp;layers=ch.kantone.cadastralwebmap-farbe,ch.swisstopo.amtliches-strassenverzeichnis,ch.bfs.gebaeude_wohnungs_register,KML||https://tinyurl.com/yy7ya4g9/VS/6151_bdg_erw.kml</t>
  </si>
  <si>
    <t>2556284.000 1114494.000</t>
  </si>
  <si>
    <t>https://map.geo.admin.ch/?zoom=13&amp;E=2556284&amp;N=1114494&amp;layers=ch.kantone.cadastralwebmap-farbe,ch.swisstopo.amtliches-strassenverzeichnis,ch.bfs.gebaeude_wohnungs_register,KML||https://tinyurl.com/yy7ya4g9/VS/6151_bdg_erw.kml</t>
  </si>
  <si>
    <t>2556020.000 1114700.000</t>
  </si>
  <si>
    <t>https://map.geo.admin.ch/?zoom=13&amp;E=2556020&amp;N=1114700&amp;layers=ch.kantone.cadastralwebmap-farbe,ch.swisstopo.amtliches-strassenverzeichnis,ch.bfs.gebaeude_wohnungs_register,KML||https://tinyurl.com/yy7ya4g9/VS/6151_bdg_erw.kml</t>
  </si>
  <si>
    <t>2556910.000 1115015.000</t>
  </si>
  <si>
    <t>https://map.geo.admin.ch/?zoom=13&amp;E=2556910&amp;N=1115015&amp;layers=ch.kantone.cadastralwebmap-farbe,ch.swisstopo.amtliches-strassenverzeichnis,ch.bfs.gebaeude_wohnungs_register,KML||https://tinyurl.com/yy7ya4g9/VS/6151_bdg_erw.kml</t>
  </si>
  <si>
    <t>2554160.000 1113360.000</t>
  </si>
  <si>
    <t>https://map.geo.admin.ch/?zoom=13&amp;E=2554160&amp;N=1113360&amp;layers=ch.kantone.cadastralwebmap-farbe,ch.swisstopo.amtliches-strassenverzeichnis,ch.bfs.gebaeude_wohnungs_register,KML||https://tinyurl.com/yy7ya4g9/VS/6151_bdg_erw.kml</t>
  </si>
  <si>
    <t>2555754.750 1113644.750</t>
  </si>
  <si>
    <t>https://map.geo.admin.ch/?zoom=13&amp;E=2555754.75&amp;N=1113644.75&amp;layers=ch.kantone.cadastralwebmap-farbe,ch.swisstopo.amtliches-strassenverzeichnis,ch.bfs.gebaeude_wohnungs_register,KML||https://tinyurl.com/yy7ya4g9/VS/6151_bdg_erw.kml</t>
  </si>
  <si>
    <t>2555751.000 1113643.500</t>
  </si>
  <si>
    <t>https://map.geo.admin.ch/?zoom=13&amp;E=2555751&amp;N=1113643.5&amp;layers=ch.kantone.cadastralwebmap-farbe,ch.swisstopo.amtliches-strassenverzeichnis,ch.bfs.gebaeude_wohnungs_register,KML||https://tinyurl.com/yy7ya4g9/VS/6151_bdg_erw.kml</t>
  </si>
  <si>
    <t>2555584.000 1113143.000</t>
  </si>
  <si>
    <t>https://map.geo.admin.ch/?zoom=13&amp;E=2555584&amp;N=1113143&amp;layers=ch.kantone.cadastralwebmap-farbe,ch.swisstopo.amtliches-strassenverzeichnis,ch.bfs.gebaeude_wohnungs_register,KML||https://tinyurl.com/yy7ya4g9/VS/6151_bdg_erw.kml</t>
  </si>
  <si>
    <t>2555504.200 1113282.900</t>
  </si>
  <si>
    <t>https://map.geo.admin.ch/?zoom=13&amp;E=2555504.2&amp;N=1113282.9&amp;layers=ch.kantone.cadastralwebmap-farbe,ch.swisstopo.amtliches-strassenverzeichnis,ch.bfs.gebaeude_wohnungs_register,KML||https://tinyurl.com/yy7ya4g9/VS/6151_bdg_erw.kml</t>
  </si>
  <si>
    <t>2555512.400 1113303.100</t>
  </si>
  <si>
    <t>https://map.geo.admin.ch/?zoom=13&amp;E=2555512.4&amp;N=1113303.1&amp;layers=ch.kantone.cadastralwebmap-farbe,ch.swisstopo.amtliches-strassenverzeichnis,ch.bfs.gebaeude_wohnungs_register,KML||https://tinyurl.com/yy7ya4g9/VS/6151_bdg_erw.kml</t>
  </si>
  <si>
    <t>2555497.930 1113377.420</t>
  </si>
  <si>
    <t>https://map.geo.admin.ch/?zoom=13&amp;E=2555497.93&amp;N=1113377.42&amp;layers=ch.kantone.cadastralwebmap-farbe,ch.swisstopo.amtliches-strassenverzeichnis,ch.bfs.gebaeude_wohnungs_register,KML||https://tinyurl.com/yy7ya4g9/VS/6151_bdg_erw.kml</t>
  </si>
  <si>
    <t>2556625.300 1115118.400</t>
  </si>
  <si>
    <t>https://map.geo.admin.ch/?zoom=13&amp;E=2556625.3&amp;N=1115118.4&amp;layers=ch.kantone.cadastralwebmap-farbe,ch.swisstopo.amtliches-strassenverzeichnis,ch.bfs.gebaeude_wohnungs_register,KML||https://tinyurl.com/yy7ya4g9/VS/6151_bdg_erw.kml</t>
  </si>
  <si>
    <t>2556681.100 1115206.300</t>
  </si>
  <si>
    <t>https://map.geo.admin.ch/?zoom=13&amp;E=2556681.1&amp;N=1115206.3&amp;layers=ch.kantone.cadastralwebmap-farbe,ch.swisstopo.amtliches-strassenverzeichnis,ch.bfs.gebaeude_wohnungs_register,KML||https://tinyurl.com/yy7ya4g9/VS/6151_bdg_erw.kml</t>
  </si>
  <si>
    <t>2562584.000 1122002.000</t>
  </si>
  <si>
    <t>https://map.geo.admin.ch/?zoom=13&amp;E=2562584&amp;N=1122002&amp;layers=ch.kantone.cadastralwebmap-farbe,ch.swisstopo.amtliches-strassenverzeichnis,ch.bfs.gebaeude_wohnungs_register,KML||https://tinyurl.com/yy7ya4g9/VS/6153_bdg_erw.kml</t>
  </si>
  <si>
    <t>2562623.395 1121955.275</t>
  </si>
  <si>
    <t>https://map.geo.admin.ch/?zoom=13&amp;E=2562623.395&amp;N=1121955.275&amp;layers=ch.kantone.cadastralwebmap-farbe,ch.swisstopo.amtliches-strassenverzeichnis,ch.bfs.gebaeude_wohnungs_register,KML||https://tinyurl.com/yy7ya4g9/VS/6153_bdg_erw.kml</t>
  </si>
  <si>
    <t>2562646.000 1121925.000</t>
  </si>
  <si>
    <t>https://map.geo.admin.ch/?zoom=13&amp;E=2562646&amp;N=1121925&amp;layers=ch.kantone.cadastralwebmap-farbe,ch.swisstopo.amtliches-strassenverzeichnis,ch.bfs.gebaeude_wohnungs_register,KML||https://tinyurl.com/yy7ya4g9/VS/6153_bdg_erw.kml</t>
  </si>
  <si>
    <t>2562465.000 1122252.000</t>
  </si>
  <si>
    <t>https://map.geo.admin.ch/?zoom=13&amp;E=2562465&amp;N=1122252&amp;layers=ch.kantone.cadastralwebmap-farbe,ch.swisstopo.amtliches-strassenverzeichnis,ch.bfs.gebaeude_wohnungs_register,KML||https://tinyurl.com/yy7ya4g9/VS/6153_bdg_erw.kml</t>
  </si>
  <si>
    <t>2562462.000 1122230.000</t>
  </si>
  <si>
    <t>https://map.geo.admin.ch/?zoom=13&amp;E=2562462&amp;N=1122230&amp;layers=ch.kantone.cadastralwebmap-farbe,ch.swisstopo.amtliches-strassenverzeichnis,ch.bfs.gebaeude_wohnungs_register,KML||https://tinyurl.com/yy7ya4g9/VS/6153_bdg_erw.kml</t>
  </si>
  <si>
    <t>2562469.000 1122294.000</t>
  </si>
  <si>
    <t>https://map.geo.admin.ch/?zoom=13&amp;E=2562469&amp;N=1122294&amp;layers=ch.kantone.cadastralwebmap-farbe,ch.swisstopo.amtliches-strassenverzeichnis,ch.bfs.gebaeude_wohnungs_register,KML||https://tinyurl.com/yy7ya4g9/VS/6153_bdg_erw.kml</t>
  </si>
  <si>
    <t>2562978.000 1122392.000</t>
  </si>
  <si>
    <t>https://map.geo.admin.ch/?zoom=13&amp;E=2562978&amp;N=1122392&amp;layers=ch.kantone.cadastralwebmap-farbe,ch.swisstopo.amtliches-strassenverzeichnis,ch.bfs.gebaeude_wohnungs_register,KML||https://tinyurl.com/yy7ya4g9/VS/6153_bdg_erw.kml</t>
  </si>
  <si>
    <t>2562950.434 1122453.751</t>
  </si>
  <si>
    <t>https://map.geo.admin.ch/?zoom=13&amp;E=2562950.434&amp;N=1122453.751&amp;layers=ch.kantone.cadastralwebmap-farbe,ch.swisstopo.amtliches-strassenverzeichnis,ch.bfs.gebaeude_wohnungs_register,KML||https://tinyurl.com/yy7ya4g9/VS/6153_bdg_erw.kml</t>
  </si>
  <si>
    <t>2562905.000 1122562.000</t>
  </si>
  <si>
    <t>https://map.geo.admin.ch/?zoom=13&amp;E=2562905&amp;N=1122562&amp;layers=ch.kantone.cadastralwebmap-farbe,ch.swisstopo.amtliches-strassenverzeichnis,ch.bfs.gebaeude_wohnungs_register,KML||https://tinyurl.com/yy7ya4g9/VS/6153_bdg_erw.kml</t>
  </si>
  <si>
    <t>2562863.000 1122582.000</t>
  </si>
  <si>
    <t>https://map.geo.admin.ch/?zoom=13&amp;E=2562863&amp;N=1122582&amp;layers=ch.kantone.cadastralwebmap-farbe,ch.swisstopo.amtliches-strassenverzeichnis,ch.bfs.gebaeude_wohnungs_register,KML||https://tinyurl.com/yy7ya4g9/VS/6153_bdg_erw.kml</t>
  </si>
  <si>
    <t>2562878.000 1122561.000</t>
  </si>
  <si>
    <t>https://map.geo.admin.ch/?zoom=13&amp;E=2562878&amp;N=1122561&amp;layers=ch.kantone.cadastralwebmap-farbe,ch.swisstopo.amtliches-strassenverzeichnis,ch.bfs.gebaeude_wohnungs_register,KML||https://tinyurl.com/yy7ya4g9/VS/6153_bdg_erw.kml</t>
  </si>
  <si>
    <t>2562258.000 1122435.000</t>
  </si>
  <si>
    <t>https://map.geo.admin.ch/?zoom=13&amp;E=2562258&amp;N=1122435&amp;layers=ch.kantone.cadastralwebmap-farbe,ch.swisstopo.amtliches-strassenverzeichnis,ch.bfs.gebaeude_wohnungs_register,KML||https://tinyurl.com/yy7ya4g9/VS/6153_bdg_erw.kml</t>
  </si>
  <si>
    <t>2562362.000 1122510.000</t>
  </si>
  <si>
    <t>https://map.geo.admin.ch/?zoom=13&amp;E=2562362&amp;N=1122510&amp;layers=ch.kantone.cadastralwebmap-farbe,ch.swisstopo.amtliches-strassenverzeichnis,ch.bfs.gebaeude_wohnungs_register,KML||https://tinyurl.com/yy7ya4g9/VS/6153_bdg_erw.kml</t>
  </si>
  <si>
    <t>2562457.000 1122591.000</t>
  </si>
  <si>
    <t>https://map.geo.admin.ch/?zoom=13&amp;E=2562457&amp;N=1122591&amp;layers=ch.kantone.cadastralwebmap-farbe,ch.swisstopo.amtliches-strassenverzeichnis,ch.bfs.gebaeude_wohnungs_register,KML||https://tinyurl.com/yy7ya4g9/VS/6153_bdg_erw.kml</t>
  </si>
  <si>
    <t>2562508.000 1122520.000</t>
  </si>
  <si>
    <t>https://map.geo.admin.ch/?zoom=13&amp;E=2562508&amp;N=1122520&amp;layers=ch.kantone.cadastralwebmap-farbe,ch.swisstopo.amtliches-strassenverzeichnis,ch.bfs.gebaeude_wohnungs_register,KML||https://tinyurl.com/yy7ya4g9/VS/6153_bdg_erw.kml</t>
  </si>
  <si>
    <t>2562295.000 1122532.000</t>
  </si>
  <si>
    <t>https://map.geo.admin.ch/?zoom=13&amp;E=2562295&amp;N=1122532&amp;layers=ch.kantone.cadastralwebmap-farbe,ch.swisstopo.amtliches-strassenverzeichnis,ch.bfs.gebaeude_wohnungs_register,KML||https://tinyurl.com/yy7ya4g9/VS/6153_bdg_erw.kml</t>
  </si>
  <si>
    <t>2562447.674 1122748.199</t>
  </si>
  <si>
    <t>https://map.geo.admin.ch/?zoom=13&amp;E=2562447.674&amp;N=1122748.199&amp;layers=ch.kantone.cadastralwebmap-farbe,ch.swisstopo.amtliches-strassenverzeichnis,ch.bfs.gebaeude_wohnungs_register,KML||https://tinyurl.com/yy7ya4g9/VS/6153_bdg_erw.kml</t>
  </si>
  <si>
    <t>2562486.000 1122750.000</t>
  </si>
  <si>
    <t>https://map.geo.admin.ch/?zoom=13&amp;E=2562486&amp;N=1122750&amp;layers=ch.kantone.cadastralwebmap-farbe,ch.swisstopo.amtliches-strassenverzeichnis,ch.bfs.gebaeude_wohnungs_register,KML||https://tinyurl.com/yy7ya4g9/VS/6153_bdg_erw.kml</t>
  </si>
  <si>
    <t>2562494.058 1122696.531</t>
  </si>
  <si>
    <t>https://map.geo.admin.ch/?zoom=13&amp;E=2562494.058&amp;N=1122696.531&amp;layers=ch.kantone.cadastralwebmap-farbe,ch.swisstopo.amtliches-strassenverzeichnis,ch.bfs.gebaeude_wohnungs_register,KML||https://tinyurl.com/yy7ya4g9/VS/6153_bdg_erw.kml</t>
  </si>
  <si>
    <t>2562632.387 1122768.261</t>
  </si>
  <si>
    <t>https://map.geo.admin.ch/?zoom=13&amp;E=2562632.387&amp;N=1122768.261&amp;layers=ch.kantone.cadastralwebmap-farbe,ch.swisstopo.amtliches-strassenverzeichnis,ch.bfs.gebaeude_wohnungs_register,KML||https://tinyurl.com/yy7ya4g9/VS/6153_bdg_erw.kml</t>
  </si>
  <si>
    <t>2562258.392 1122319.278</t>
  </si>
  <si>
    <t>https://map.geo.admin.ch/?zoom=13&amp;E=2562258.392&amp;N=1122319.278&amp;layers=ch.kantone.cadastralwebmap-farbe,ch.swisstopo.amtliches-strassenverzeichnis,ch.bfs.gebaeude_wohnungs_register,KML||https://tinyurl.com/yy7ya4g9/VS/6153_bdg_erw.kml</t>
  </si>
  <si>
    <t>2562215.257 1122242.106</t>
  </si>
  <si>
    <t>https://map.geo.admin.ch/?zoom=13&amp;E=2562215.257&amp;N=1122242.106&amp;layers=ch.kantone.cadastralwebmap-farbe,ch.swisstopo.amtliches-strassenverzeichnis,ch.bfs.gebaeude_wohnungs_register,KML||https://tinyurl.com/yy7ya4g9/VS/6153_bdg_erw.kml</t>
  </si>
  <si>
    <t>2562020.392 1122389.283</t>
  </si>
  <si>
    <t>https://map.geo.admin.ch/?zoom=13&amp;E=2562020.392&amp;N=1122389.283&amp;layers=ch.kantone.cadastralwebmap-farbe,ch.swisstopo.amtliches-strassenverzeichnis,ch.bfs.gebaeude_wohnungs_register,KML||https://tinyurl.com/yy7ya4g9/VS/6153_bdg_erw.kml</t>
  </si>
  <si>
    <t>2562008.392 1122386.284</t>
  </si>
  <si>
    <t>https://map.geo.admin.ch/?zoom=13&amp;E=2562008.392&amp;N=1122386.284&amp;layers=ch.kantone.cadastralwebmap-farbe,ch.swisstopo.amtliches-strassenverzeichnis,ch.bfs.gebaeude_wohnungs_register,KML||https://tinyurl.com/yy7ya4g9/VS/6153_bdg_erw.kml</t>
  </si>
  <si>
    <t>2562039.000 1122388.000</t>
  </si>
  <si>
    <t>https://map.geo.admin.ch/?zoom=13&amp;E=2562039&amp;N=1122388&amp;layers=ch.kantone.cadastralwebmap-farbe,ch.swisstopo.amtliches-strassenverzeichnis,ch.bfs.gebaeude_wohnungs_register,KML||https://tinyurl.com/yy7ya4g9/VS/6153_bdg_erw.kml</t>
  </si>
  <si>
    <t>2562186.000 1122434.000</t>
  </si>
  <si>
    <t>https://map.geo.admin.ch/?zoom=13&amp;E=2562186&amp;N=1122434&amp;layers=ch.kantone.cadastralwebmap-farbe,ch.swisstopo.amtliches-strassenverzeichnis,ch.bfs.gebaeude_wohnungs_register,KML||https://tinyurl.com/yy7ya4g9/VS/6153_bdg_erw.kml</t>
  </si>
  <si>
    <t>2562168.326 1122427.118</t>
  </si>
  <si>
    <t>https://map.geo.admin.ch/?zoom=13&amp;E=2562168.326&amp;N=1122427.118&amp;layers=ch.kantone.cadastralwebmap-farbe,ch.swisstopo.amtliches-strassenverzeichnis,ch.bfs.gebaeude_wohnungs_register,KML||https://tinyurl.com/yy7ya4g9/VS/6153_bdg_erw.kml</t>
  </si>
  <si>
    <t>2562115.319 1122419.393</t>
  </si>
  <si>
    <t>https://map.geo.admin.ch/?zoom=13&amp;E=2562115.319&amp;N=1122419.393&amp;layers=ch.kantone.cadastralwebmap-farbe,ch.swisstopo.amtliches-strassenverzeichnis,ch.bfs.gebaeude_wohnungs_register,KML||https://tinyurl.com/yy7ya4g9/VS/6153_bdg_erw.kml</t>
  </si>
  <si>
    <t>2561917.000 1122330.000</t>
  </si>
  <si>
    <t>https://map.geo.admin.ch/?zoom=13&amp;E=2561917&amp;N=1122330&amp;layers=ch.kantone.cadastralwebmap-farbe,ch.swisstopo.amtliches-strassenverzeichnis,ch.bfs.gebaeude_wohnungs_register,KML||https://tinyurl.com/yy7ya4g9/VS/6153_bdg_erw.kml</t>
  </si>
  <si>
    <t>2562042.000 1122463.000</t>
  </si>
  <si>
    <t>https://map.geo.admin.ch/?zoom=13&amp;E=2562042&amp;N=1122463&amp;layers=ch.kantone.cadastralwebmap-farbe,ch.swisstopo.amtliches-strassenverzeichnis,ch.bfs.gebaeude_wohnungs_register,KML||https://tinyurl.com/yy7ya4g9/VS/6153_bdg_erw.kml</t>
  </si>
  <si>
    <t>2562084.000 1123109.000</t>
  </si>
  <si>
    <t>https://map.geo.admin.ch/?zoom=13&amp;E=2562084&amp;N=1123109&amp;layers=ch.kantone.cadastralwebmap-farbe,ch.swisstopo.amtliches-strassenverzeichnis,ch.bfs.gebaeude_wohnungs_register,KML||https://tinyurl.com/yy7ya4g9/VS/6153_bdg_erw.kml</t>
  </si>
  <si>
    <t>2562115.000 1123130.000</t>
  </si>
  <si>
    <t>https://map.geo.admin.ch/?zoom=13&amp;E=2562115&amp;N=1123130&amp;layers=ch.kantone.cadastralwebmap-farbe,ch.swisstopo.amtliches-strassenverzeichnis,ch.bfs.gebaeude_wohnungs_register,KML||https://tinyurl.com/yy7ya4g9/VS/6153_bdg_erw.kml</t>
  </si>
  <si>
    <t>2562195.000 1123118.000</t>
  </si>
  <si>
    <t>https://map.geo.admin.ch/?zoom=13&amp;E=2562195&amp;N=1123118&amp;layers=ch.kantone.cadastralwebmap-farbe,ch.swisstopo.amtliches-strassenverzeichnis,ch.bfs.gebaeude_wohnungs_register,KML||https://tinyurl.com/yy7ya4g9/VS/6153_bdg_erw.kml</t>
  </si>
  <si>
    <t>2562223.000 1123101.000</t>
  </si>
  <si>
    <t>https://map.geo.admin.ch/?zoom=13&amp;E=2562223&amp;N=1123101&amp;layers=ch.kantone.cadastralwebmap-farbe,ch.swisstopo.amtliches-strassenverzeichnis,ch.bfs.gebaeude_wohnungs_register,KML||https://tinyurl.com/yy7ya4g9/VS/6153_bdg_erw.kml</t>
  </si>
  <si>
    <t>2561917.383 1123170.270</t>
  </si>
  <si>
    <t>https://map.geo.admin.ch/?zoom=13&amp;E=2561917.383&amp;N=1123170.27&amp;layers=ch.kantone.cadastralwebmap-farbe,ch.swisstopo.amtliches-strassenverzeichnis,ch.bfs.gebaeude_wohnungs_register,KML||https://tinyurl.com/yy7ya4g9/VS/6153_bdg_erw.kml</t>
  </si>
  <si>
    <t>2562181.356 1123365.634</t>
  </si>
  <si>
    <t>https://map.geo.admin.ch/?zoom=13&amp;E=2562181.356&amp;N=1123365.634&amp;layers=ch.kantone.cadastralwebmap-farbe,ch.swisstopo.amtliches-strassenverzeichnis,ch.bfs.gebaeude_wohnungs_register,KML||https://tinyurl.com/yy7ya4g9/VS/6153_bdg_erw.kml</t>
  </si>
  <si>
    <t>2561892.224 1123339.806</t>
  </si>
  <si>
    <t>https://map.geo.admin.ch/?zoom=13&amp;E=2561892.224&amp;N=1123339.806&amp;layers=ch.kantone.cadastralwebmap-farbe,ch.swisstopo.amtliches-strassenverzeichnis,ch.bfs.gebaeude_wohnungs_register,KML||https://tinyurl.com/yy7ya4g9/VS/6153_bdg_erw.kml</t>
  </si>
  <si>
    <t>2561812.000 1123230.000</t>
  </si>
  <si>
    <t>https://map.geo.admin.ch/?zoom=13&amp;E=2561812&amp;N=1123230&amp;layers=ch.kantone.cadastralwebmap-farbe,ch.swisstopo.amtliches-strassenverzeichnis,ch.bfs.gebaeude_wohnungs_register,KML||https://tinyurl.com/yy7ya4g9/VS/6153_bdg_erw.kml</t>
  </si>
  <si>
    <t>2561812.000 1123260.000</t>
  </si>
  <si>
    <t>https://map.geo.admin.ch/?zoom=13&amp;E=2561812&amp;N=1123260&amp;layers=ch.kantone.cadastralwebmap-farbe,ch.swisstopo.amtliches-strassenverzeichnis,ch.bfs.gebaeude_wohnungs_register,KML||https://tinyurl.com/yy7ya4g9/VS/6153_bdg_erw.kml</t>
  </si>
  <si>
    <t>2561931.176 1123556.078</t>
  </si>
  <si>
    <t>https://map.geo.admin.ch/?zoom=13&amp;E=2561931.176&amp;N=1123556.078&amp;layers=ch.kantone.cadastralwebmap-farbe,ch.swisstopo.amtliches-strassenverzeichnis,ch.bfs.gebaeude_wohnungs_register,KML||https://tinyurl.com/yy7ya4g9/VS/6153_bdg_erw.kml</t>
  </si>
  <si>
    <t>2562087.076 1123194.718</t>
  </si>
  <si>
    <t>https://map.geo.admin.ch/?zoom=13&amp;E=2562087.076&amp;N=1123194.718&amp;layers=ch.kantone.cadastralwebmap-farbe,ch.swisstopo.amtliches-strassenverzeichnis,ch.bfs.gebaeude_wohnungs_register,KML||https://tinyurl.com/yy7ya4g9/VS/6153_bdg_erw.kml</t>
  </si>
  <si>
    <t>2562065.382 1123169.266</t>
  </si>
  <si>
    <t>https://map.geo.admin.ch/?zoom=13&amp;E=2562065.382&amp;N=1123169.266&amp;layers=ch.kantone.cadastralwebmap-farbe,ch.swisstopo.amtliches-strassenverzeichnis,ch.bfs.gebaeude_wohnungs_register,KML||https://tinyurl.com/yy7ya4g9/VS/6153_bdg_erw.kml</t>
  </si>
  <si>
    <t>2562316.000 1123103.000</t>
  </si>
  <si>
    <t>https://map.geo.admin.ch/?zoom=13&amp;E=2562316&amp;N=1123103&amp;layers=ch.kantone.cadastralwebmap-farbe,ch.swisstopo.amtliches-strassenverzeichnis,ch.bfs.gebaeude_wohnungs_register,KML||https://tinyurl.com/yy7ya4g9/VS/6153_bdg_erw.kml</t>
  </si>
  <si>
    <t>2562145.000 1123342.000</t>
  </si>
  <si>
    <t>https://map.geo.admin.ch/?zoom=13&amp;E=2562145&amp;N=1123342&amp;layers=ch.kantone.cadastralwebmap-farbe,ch.swisstopo.amtliches-strassenverzeichnis,ch.bfs.gebaeude_wohnungs_register,KML||https://tinyurl.com/yy7ya4g9/VS/6153_bdg_erw.kml</t>
  </si>
  <si>
    <t>2562150.000 1123302.000</t>
  </si>
  <si>
    <t>https://map.geo.admin.ch/?zoom=13&amp;E=2562150&amp;N=1123302&amp;layers=ch.kantone.cadastralwebmap-farbe,ch.swisstopo.amtliches-strassenverzeichnis,ch.bfs.gebaeude_wohnungs_register,KML||https://tinyurl.com/yy7ya4g9/VS/6153_bdg_erw.kml</t>
  </si>
  <si>
    <t>2562468.000 1123127.000</t>
  </si>
  <si>
    <t>https://map.geo.admin.ch/?zoom=13&amp;E=2562468&amp;N=1123127&amp;layers=ch.kantone.cadastralwebmap-farbe,ch.swisstopo.amtliches-strassenverzeichnis,ch.bfs.gebaeude_wohnungs_register,KML||https://tinyurl.com/yy7ya4g9/VS/6153_bdg_erw.kml</t>
  </si>
  <si>
    <t>2562410.000 1123107.000</t>
  </si>
  <si>
    <t>https://map.geo.admin.ch/?zoom=13&amp;E=2562410&amp;N=1123107&amp;layers=ch.kantone.cadastralwebmap-farbe,ch.swisstopo.amtliches-strassenverzeichnis,ch.bfs.gebaeude_wohnungs_register,KML||https://tinyurl.com/yy7ya4g9/VS/6153_bdg_erw.kml</t>
  </si>
  <si>
    <t>2562512.000 1122894.000</t>
  </si>
  <si>
    <t>https://map.geo.admin.ch/?zoom=13&amp;E=2562512&amp;N=1122894&amp;layers=ch.kantone.cadastralwebmap-farbe,ch.swisstopo.amtliches-strassenverzeichnis,ch.bfs.gebaeude_wohnungs_register,KML||https://tinyurl.com/yy7ya4g9/VS/6153_bdg_erw.kml</t>
  </si>
  <si>
    <t>2562457.000 1122972.000</t>
  </si>
  <si>
    <t>https://map.geo.admin.ch/?zoom=13&amp;E=2562457&amp;N=1122972&amp;layers=ch.kantone.cadastralwebmap-farbe,ch.swisstopo.amtliches-strassenverzeichnis,ch.bfs.gebaeude_wohnungs_register,KML||https://tinyurl.com/yy7ya4g9/VS/6153_bdg_erw.kml</t>
  </si>
  <si>
    <t>2562605.000 1122839.000</t>
  </si>
  <si>
    <t>https://map.geo.admin.ch/?zoom=13&amp;E=2562605&amp;N=1122839&amp;layers=ch.kantone.cadastralwebmap-farbe,ch.swisstopo.amtliches-strassenverzeichnis,ch.bfs.gebaeude_wohnungs_register,KML||https://tinyurl.com/yy7ya4g9/VS/6153_bdg_erw.kml</t>
  </si>
  <si>
    <t>2562597.000 1122855.000</t>
  </si>
  <si>
    <t>https://map.geo.admin.ch/?zoom=13&amp;E=2562597&amp;N=1122855&amp;layers=ch.kantone.cadastralwebmap-farbe,ch.swisstopo.amtliches-strassenverzeichnis,ch.bfs.gebaeude_wohnungs_register,KML||https://tinyurl.com/yy7ya4g9/VS/6153_bdg_erw.kml</t>
  </si>
  <si>
    <t>2562677.000 1123099.000</t>
  </si>
  <si>
    <t>https://map.geo.admin.ch/?zoom=13&amp;E=2562677&amp;N=1123099&amp;layers=ch.kantone.cadastralwebmap-farbe,ch.swisstopo.amtliches-strassenverzeichnis,ch.bfs.gebaeude_wohnungs_register,KML||https://tinyurl.com/yy7ya4g9/VS/6153_bdg_erw.kml</t>
  </si>
  <si>
    <t>2562660.000 1123077.000</t>
  </si>
  <si>
    <t>https://map.geo.admin.ch/?zoom=13&amp;E=2562660&amp;N=1123077&amp;layers=ch.kantone.cadastralwebmap-farbe,ch.swisstopo.amtliches-strassenverzeichnis,ch.bfs.gebaeude_wohnungs_register,KML||https://tinyurl.com/yy7ya4g9/VS/6153_bdg_erw.kml</t>
  </si>
  <si>
    <t>2562693.000 1123021.000</t>
  </si>
  <si>
    <t>https://map.geo.admin.ch/?zoom=13&amp;E=2562693&amp;N=1123021&amp;layers=ch.kantone.cadastralwebmap-farbe,ch.swisstopo.amtliches-strassenverzeichnis,ch.bfs.gebaeude_wohnungs_register,KML||https://tinyurl.com/yy7ya4g9/VS/6153_bdg_erw.kml</t>
  </si>
  <si>
    <t>2562719.000 1123052.000</t>
  </si>
  <si>
    <t>https://map.geo.admin.ch/?zoom=13&amp;E=2562719&amp;N=1123052&amp;layers=ch.kantone.cadastralwebmap-farbe,ch.swisstopo.amtliches-strassenverzeichnis,ch.bfs.gebaeude_wohnungs_register,KML||https://tinyurl.com/yy7ya4g9/VS/6153_bdg_erw.kml</t>
  </si>
  <si>
    <t>2562956.000 1122942.000</t>
  </si>
  <si>
    <t>https://map.geo.admin.ch/?zoom=13&amp;E=2562956&amp;N=1122942&amp;layers=ch.kantone.cadastralwebmap-farbe,ch.swisstopo.amtliches-strassenverzeichnis,ch.bfs.gebaeude_wohnungs_register,KML||https://tinyurl.com/yy7ya4g9/VS/6153_bdg_erw.kml</t>
  </si>
  <si>
    <t>2562916.032 1122971.639</t>
  </si>
  <si>
    <t>https://map.geo.admin.ch/?zoom=13&amp;E=2562916.032&amp;N=1122971.639&amp;layers=ch.kantone.cadastralwebmap-farbe,ch.swisstopo.amtliches-strassenverzeichnis,ch.bfs.gebaeude_wohnungs_register,KML||https://tinyurl.com/yy7ya4g9/VS/6153_bdg_erw.kml</t>
  </si>
  <si>
    <t>2562961.000 1122998.000</t>
  </si>
  <si>
    <t>https://map.geo.admin.ch/?zoom=13&amp;E=2562961&amp;N=1122998&amp;layers=ch.kantone.cadastralwebmap-farbe,ch.swisstopo.amtliches-strassenverzeichnis,ch.bfs.gebaeude_wohnungs_register,KML||https://tinyurl.com/yy7ya4g9/VS/6153_bdg_erw.kml</t>
  </si>
  <si>
    <t>2562996.000 1122967.000</t>
  </si>
  <si>
    <t>https://map.geo.admin.ch/?zoom=13&amp;E=2562996&amp;N=1122967&amp;layers=ch.kantone.cadastralwebmap-farbe,ch.swisstopo.amtliches-strassenverzeichnis,ch.bfs.gebaeude_wohnungs_register,KML||https://tinyurl.com/yy7ya4g9/VS/6153_bdg_erw.kml</t>
  </si>
  <si>
    <t>2562512.403 1123477.336</t>
  </si>
  <si>
    <t>https://map.geo.admin.ch/?zoom=13&amp;E=2562512.403&amp;N=1123477.336&amp;layers=ch.kantone.cadastralwebmap-farbe,ch.swisstopo.amtliches-strassenverzeichnis,ch.bfs.gebaeude_wohnungs_register,KML||https://tinyurl.com/yy7ya4g9/VS/6153_bdg_erw.kml</t>
  </si>
  <si>
    <t>2562435.000 1123459.000</t>
  </si>
  <si>
    <t>https://map.geo.admin.ch/?zoom=13&amp;E=2562435&amp;N=1123459&amp;layers=ch.kantone.cadastralwebmap-farbe,ch.swisstopo.amtliches-strassenverzeichnis,ch.bfs.gebaeude_wohnungs_register,KML||https://tinyurl.com/yy7ya4g9/VS/6153_bdg_erw.kml</t>
  </si>
  <si>
    <t>2562673.450 1123545.335</t>
  </si>
  <si>
    <t>https://map.geo.admin.ch/?zoom=13&amp;E=2562673.45&amp;N=1123545.335&amp;layers=ch.kantone.cadastralwebmap-farbe,ch.swisstopo.amtliches-strassenverzeichnis,ch.bfs.gebaeude_wohnungs_register,KML||https://tinyurl.com/yy7ya4g9/VS/6153_bdg_erw.kml</t>
  </si>
  <si>
    <t>2561610.000 1122307.000</t>
  </si>
  <si>
    <t>https://map.geo.admin.ch/?zoom=13&amp;E=2561610&amp;N=1122307&amp;layers=ch.kantone.cadastralwebmap-farbe,ch.swisstopo.amtliches-strassenverzeichnis,ch.bfs.gebaeude_wohnungs_register,KML||https://tinyurl.com/yy7ya4g9/VS/6153_bdg_erw.kml</t>
  </si>
  <si>
    <t>2561639.000 1122373.000</t>
  </si>
  <si>
    <t>https://map.geo.admin.ch/?zoom=13&amp;E=2561639&amp;N=1122373&amp;layers=ch.kantone.cadastralwebmap-farbe,ch.swisstopo.amtliches-strassenverzeichnis,ch.bfs.gebaeude_wohnungs_register,KML||https://tinyurl.com/yy7ya4g9/VS/6153_bdg_erw.kml</t>
  </si>
  <si>
    <t>2561586.000 1122880.000</t>
  </si>
  <si>
    <t>https://map.geo.admin.ch/?zoom=13&amp;E=2561586&amp;N=1122880&amp;layers=ch.kantone.cadastralwebmap-farbe,ch.swisstopo.amtliches-strassenverzeichnis,ch.bfs.gebaeude_wohnungs_register,KML||https://tinyurl.com/yy7ya4g9/VS/6153_bdg_erw.kml</t>
  </si>
  <si>
    <t>2561574.000 1122880.000</t>
  </si>
  <si>
    <t>https://map.geo.admin.ch/?zoom=13&amp;E=2561574&amp;N=1122880&amp;layers=ch.kantone.cadastralwebmap-farbe,ch.swisstopo.amtliches-strassenverzeichnis,ch.bfs.gebaeude_wohnungs_register,KML||https://tinyurl.com/yy7ya4g9/VS/6153_bdg_erw.kml</t>
  </si>
  <si>
    <t>2562212.000 1122473.000</t>
  </si>
  <si>
    <t>https://map.geo.admin.ch/?zoom=13&amp;E=2562212&amp;N=1122473&amp;layers=ch.kantone.cadastralwebmap-farbe,ch.swisstopo.amtliches-strassenverzeichnis,ch.bfs.gebaeude_wohnungs_register,KML||https://tinyurl.com/yy7ya4g9/VS/6153_bdg_erw.kml</t>
  </si>
  <si>
    <t>2562129.713 1122430.096</t>
  </si>
  <si>
    <t>https://map.geo.admin.ch/?zoom=13&amp;E=2562129.713&amp;N=1122430.096&amp;layers=ch.kantone.cadastralwebmap-farbe,ch.swisstopo.amtliches-strassenverzeichnis,ch.bfs.gebaeude_wohnungs_register,KML||https://tinyurl.com/yy7ya4g9/VS/6153_bdg_erw.kml</t>
  </si>
  <si>
    <t>2562572.409 1121196.284</t>
  </si>
  <si>
    <t>https://map.geo.admin.ch/?zoom=13&amp;E=2562572.409&amp;N=1121196.284&amp;layers=ch.kantone.cadastralwebmap-farbe,ch.swisstopo.amtliches-strassenverzeichnis,ch.bfs.gebaeude_wohnungs_register,KML||https://tinyurl.com/yy7ya4g9/VS/6153_bdg_erw.kml</t>
  </si>
  <si>
    <t>2561547.448 1118774.302</t>
  </si>
  <si>
    <t>https://map.geo.admin.ch/?zoom=13&amp;E=2561547.448&amp;N=1118774.302&amp;layers=ch.kantone.cadastralwebmap-farbe,ch.swisstopo.amtliches-strassenverzeichnis,ch.bfs.gebaeude_wohnungs_register,KML||https://tinyurl.com/yy7ya4g9/VS/6153_bdg_erw.kml</t>
  </si>
  <si>
    <t>2561573.000 1122094.000</t>
  </si>
  <si>
    <t>https://map.geo.admin.ch/?zoom=13&amp;E=2561573&amp;N=1122094&amp;layers=ch.kantone.cadastralwebmap-farbe,ch.swisstopo.amtliches-strassenverzeichnis,ch.bfs.gebaeude_wohnungs_register,KML||https://tinyurl.com/yy7ya4g9/VS/6153_bdg_erw.kml</t>
  </si>
  <si>
    <t>2562979.000 1122540.000</t>
  </si>
  <si>
    <t>https://map.geo.admin.ch/?zoom=13&amp;E=2562979&amp;N=1122540&amp;layers=ch.kantone.cadastralwebmap-farbe,ch.swisstopo.amtliches-strassenverzeichnis,ch.bfs.gebaeude_wohnungs_register,KML||https://tinyurl.com/yy7ya4g9/VS/6153_bdg_erw.kml</t>
  </si>
  <si>
    <t>2562174.997 1122853.315</t>
  </si>
  <si>
    <t>https://map.geo.admin.ch/?zoom=13&amp;E=2562174.997&amp;N=1122853.315&amp;layers=ch.kantone.cadastralwebmap-farbe,ch.swisstopo.amtliches-strassenverzeichnis,ch.bfs.gebaeude_wohnungs_register,KML||https://tinyurl.com/yy7ya4g9/VS/6153_bdg_erw.kml</t>
  </si>
  <si>
    <t>2562178.000 1122435.000</t>
  </si>
  <si>
    <t>https://map.geo.admin.ch/?zoom=13&amp;E=2562178&amp;N=1122435&amp;layers=ch.kantone.cadastralwebmap-farbe,ch.swisstopo.amtliches-strassenverzeichnis,ch.bfs.gebaeude_wohnungs_register,KML||https://tinyurl.com/yy7ya4g9/VS/6153_bdg_erw.kml</t>
  </si>
  <si>
    <t>2562432.000 1122677.000</t>
  </si>
  <si>
    <t>https://map.geo.admin.ch/?zoom=13&amp;E=2562432&amp;N=1122677&amp;layers=ch.kantone.cadastralwebmap-farbe,ch.swisstopo.amtliches-strassenverzeichnis,ch.bfs.gebaeude_wohnungs_register,KML||https://tinyurl.com/yy7ya4g9/VS/6153_bdg_erw.kml</t>
  </si>
  <si>
    <t>2562157.396 1122011.287</t>
  </si>
  <si>
    <t>https://map.geo.admin.ch/?zoom=13&amp;E=2562157.396&amp;N=1122011.287&amp;layers=ch.kantone.cadastralwebmap-farbe,ch.swisstopo.amtliches-strassenverzeichnis,ch.bfs.gebaeude_wohnungs_register,KML||https://tinyurl.com/yy7ya4g9/VS/6153_bdg_erw.kml</t>
  </si>
  <si>
    <t>2561844.000 1121990.000</t>
  </si>
  <si>
    <t>https://map.geo.admin.ch/?zoom=13&amp;E=2561844&amp;N=1121990&amp;layers=ch.kantone.cadastralwebmap-farbe,ch.swisstopo.amtliches-strassenverzeichnis,ch.bfs.gebaeude_wohnungs_register,KML||https://tinyurl.com/yy7ya4g9/VS/6153_bdg_erw.kml</t>
  </si>
  <si>
    <t>2561835.000 1121985.000</t>
  </si>
  <si>
    <t>https://map.geo.admin.ch/?zoom=13&amp;E=2561835&amp;N=1121985&amp;layers=ch.kantone.cadastralwebmap-farbe,ch.swisstopo.amtliches-strassenverzeichnis,ch.bfs.gebaeude_wohnungs_register,KML||https://tinyurl.com/yy7ya4g9/VS/6153_bdg_erw.kml</t>
  </si>
  <si>
    <t>2561823.000 1121982.000</t>
  </si>
  <si>
    <t>https://map.geo.admin.ch/?zoom=13&amp;E=2561823&amp;N=1121982&amp;layers=ch.kantone.cadastralwebmap-farbe,ch.swisstopo.amtliches-strassenverzeichnis,ch.bfs.gebaeude_wohnungs_register,KML||https://tinyurl.com/yy7ya4g9/VS/6153_bdg_erw.kml</t>
  </si>
  <si>
    <t>2562516.144 1122387.362</t>
  </si>
  <si>
    <t>https://map.geo.admin.ch/?zoom=13&amp;E=2562516.144&amp;N=1122387.362&amp;layers=ch.kantone.cadastralwebmap-farbe,ch.swisstopo.amtliches-strassenverzeichnis,ch.bfs.gebaeude_wohnungs_register,KML||https://tinyurl.com/yy7ya4g9/VS/6153_bdg_erw.kml</t>
  </si>
  <si>
    <t>2562444.000 1123419.000</t>
  </si>
  <si>
    <t>https://map.geo.admin.ch/?zoom=13&amp;E=2562444&amp;N=1123419&amp;layers=ch.kantone.cadastralwebmap-farbe,ch.swisstopo.amtliches-strassenverzeichnis,ch.bfs.gebaeude_wohnungs_register,KML||https://tinyurl.com/yy7ya4g9/VS/6153_bdg_erw.kml</t>
  </si>
  <si>
    <t>2562221.000 1121716.000</t>
  </si>
  <si>
    <t>https://map.geo.admin.ch/?zoom=13&amp;E=2562221&amp;N=1121716&amp;layers=ch.kantone.cadastralwebmap-farbe,ch.swisstopo.amtliches-strassenverzeichnis,ch.bfs.gebaeude_wohnungs_register,KML||https://tinyurl.com/yy7ya4g9/VS/6153_bdg_erw.kml</t>
  </si>
  <si>
    <t>2562291.000 1123280.000</t>
  </si>
  <si>
    <t>https://map.geo.admin.ch/?zoom=13&amp;E=2562291&amp;N=1123280&amp;layers=ch.kantone.cadastralwebmap-farbe,ch.swisstopo.amtliches-strassenverzeichnis,ch.bfs.gebaeude_wohnungs_register,KML||https://tinyurl.com/yy7ya4g9/VS/6153_bdg_erw.kml</t>
  </si>
  <si>
    <t>2562311.000 1123318.000</t>
  </si>
  <si>
    <t>https://map.geo.admin.ch/?zoom=13&amp;E=2562311&amp;N=1123318&amp;layers=ch.kantone.cadastralwebmap-farbe,ch.swisstopo.amtliches-strassenverzeichnis,ch.bfs.gebaeude_wohnungs_register,KML||https://tinyurl.com/yy7ya4g9/VS/6153_bdg_erw.kml</t>
  </si>
  <si>
    <t>2562448.000 1122203.000</t>
  </si>
  <si>
    <t>https://map.geo.admin.ch/?zoom=13&amp;E=2562448&amp;N=1122203&amp;layers=ch.kantone.cadastralwebmap-farbe,ch.swisstopo.amtliches-strassenverzeichnis,ch.bfs.gebaeude_wohnungs_register,KML||https://tinyurl.com/yy7ya4g9/VS/6153_bdg_erw.kml</t>
  </si>
  <si>
    <t>2562427.000 1122203.000</t>
  </si>
  <si>
    <t>https://map.geo.admin.ch/?zoom=13&amp;E=2562427&amp;N=1122203&amp;layers=ch.kantone.cadastralwebmap-farbe,ch.swisstopo.amtliches-strassenverzeichnis,ch.bfs.gebaeude_wohnungs_register,KML||https://tinyurl.com/yy7ya4g9/VS/6153_bdg_erw.kml</t>
  </si>
  <si>
    <t>2562524.000 1122253.000</t>
  </si>
  <si>
    <t>https://map.geo.admin.ch/?zoom=13&amp;E=2562524&amp;N=1122253&amp;layers=ch.kantone.cadastralwebmap-farbe,ch.swisstopo.amtliches-strassenverzeichnis,ch.bfs.gebaeude_wohnungs_register,KML||https://tinyurl.com/yy7ya4g9/VS/6153_bdg_erw.kml</t>
  </si>
  <si>
    <t>2562341.000 1122907.000</t>
  </si>
  <si>
    <t>https://map.geo.admin.ch/?zoom=13&amp;E=2562341&amp;N=1122907&amp;layers=ch.kantone.cadastralwebmap-farbe,ch.swisstopo.amtliches-strassenverzeichnis,ch.bfs.gebaeude_wohnungs_register,KML||https://tinyurl.com/yy7ya4g9/VS/6153_bdg_erw.kml</t>
  </si>
  <si>
    <t>2562233.000 1122883.000</t>
  </si>
  <si>
    <t>https://map.geo.admin.ch/?zoom=13&amp;E=2562233&amp;N=1122883&amp;layers=ch.kantone.cadastralwebmap-farbe,ch.swisstopo.amtliches-strassenverzeichnis,ch.bfs.gebaeude_wohnungs_register,KML||https://tinyurl.com/yy7ya4g9/VS/6153_bdg_erw.kml</t>
  </si>
  <si>
    <t>2562719.000 1123441.000</t>
  </si>
  <si>
    <t>https://map.geo.admin.ch/?zoom=13&amp;E=2562719&amp;N=1123441&amp;layers=ch.kantone.cadastralwebmap-farbe,ch.swisstopo.amtliches-strassenverzeichnis,ch.bfs.gebaeude_wohnungs_register,KML||https://tinyurl.com/yy7ya4g9/VS/6153_bdg_erw.kml</t>
  </si>
  <si>
    <t>2562635.000 1123543.000</t>
  </si>
  <si>
    <t>https://map.geo.admin.ch/?zoom=13&amp;E=2562635&amp;N=1123543&amp;layers=ch.kantone.cadastralwebmap-farbe,ch.swisstopo.amtliches-strassenverzeichnis,ch.bfs.gebaeude_wohnungs_register,KML||https://tinyurl.com/yy7ya4g9/VS/6153_bdg_erw.kml</t>
  </si>
  <si>
    <t>2562402.000 1122272.000</t>
  </si>
  <si>
    <t>https://map.geo.admin.ch/?zoom=13&amp;E=2562402&amp;N=1122272&amp;layers=ch.kantone.cadastralwebmap-farbe,ch.swisstopo.amtliches-strassenverzeichnis,ch.bfs.gebaeude_wohnungs_register,KML||https://tinyurl.com/yy7ya4g9/VS/6153_bdg_erw.kml</t>
  </si>
  <si>
    <t>2563082.399 1122488.277</t>
  </si>
  <si>
    <t>https://map.geo.admin.ch/?zoom=13&amp;E=2563082.399&amp;N=1122488.277&amp;layers=ch.kantone.cadastralwebmap-farbe,ch.swisstopo.amtliches-strassenverzeichnis,ch.bfs.gebaeude_wohnungs_register,KML||https://tinyurl.com/yy7ya4g9/VS/6153_bdg_erw.kml</t>
  </si>
  <si>
    <t>2562623.387 1122803.261</t>
  </si>
  <si>
    <t>https://map.geo.admin.ch/?zoom=13&amp;E=2562623.387&amp;N=1122803.261&amp;layers=ch.kantone.cadastralwebmap-farbe,ch.swisstopo.amtliches-strassenverzeichnis,ch.bfs.gebaeude_wohnungs_register,KML||https://tinyurl.com/yy7ya4g9/VS/6153_bdg_erw.kml</t>
  </si>
  <si>
    <t>2561967.375 1122265.761</t>
  </si>
  <si>
    <t>https://map.geo.admin.ch/?zoom=13&amp;E=2561967.375&amp;N=1122265.761&amp;layers=ch.kantone.cadastralwebmap-farbe,ch.swisstopo.amtliches-strassenverzeichnis,ch.bfs.gebaeude_wohnungs_register,KML||https://tinyurl.com/yy7ya4g9/VS/6153_bdg_erw.kml</t>
  </si>
  <si>
    <t>2562362.000 1122481.000</t>
  </si>
  <si>
    <t>https://map.geo.admin.ch/?zoom=13&amp;E=2562362&amp;N=1122481&amp;layers=ch.kantone.cadastralwebmap-farbe,ch.swisstopo.amtliches-strassenverzeichnis,ch.bfs.gebaeude_wohnungs_register,KML||https://tinyurl.com/yy7ya4g9/VS/6153_bdg_erw.kml</t>
  </si>
  <si>
    <t>2563512.000 1121683.000</t>
  </si>
  <si>
    <t>https://map.geo.admin.ch/?zoom=13&amp;E=2563512&amp;N=1121683&amp;layers=ch.kantone.cadastralwebmap-farbe,ch.swisstopo.amtliches-strassenverzeichnis,ch.bfs.gebaeude_wohnungs_register,KML||https://tinyurl.com/yy7ya4g9/VS/6153_bdg_erw.kml</t>
  </si>
  <si>
    <t>2562573.000 1122205.000</t>
  </si>
  <si>
    <t>https://map.geo.admin.ch/?zoom=13&amp;E=2562573&amp;N=1122205&amp;layers=ch.kantone.cadastralwebmap-farbe,ch.swisstopo.amtliches-strassenverzeichnis,ch.bfs.gebaeude_wohnungs_register,KML||https://tinyurl.com/yy7ya4g9/VS/6153_bdg_erw.kml</t>
  </si>
  <si>
    <t>2561903.000 1123060.000</t>
  </si>
  <si>
    <t>https://map.geo.admin.ch/?zoom=13&amp;E=2561903&amp;N=1123060&amp;layers=ch.kantone.cadastralwebmap-farbe,ch.swisstopo.amtliches-strassenverzeichnis,ch.bfs.gebaeude_wohnungs_register,KML||https://tinyurl.com/yy7ya4g9/VS/6153_bdg_erw.kml</t>
  </si>
  <si>
    <t>2562157.000 1122442.000</t>
  </si>
  <si>
    <t>https://map.geo.admin.ch/?zoom=13&amp;E=2562157&amp;N=1122442&amp;layers=ch.kantone.cadastralwebmap-farbe,ch.swisstopo.amtliches-strassenverzeichnis,ch.bfs.gebaeude_wohnungs_register,KML||https://tinyurl.com/yy7ya4g9/VS/6153_bdg_erw.kml</t>
  </si>
  <si>
    <t>2562246.722 1122240.914</t>
  </si>
  <si>
    <t>https://map.geo.admin.ch/?zoom=13&amp;E=2562246.722&amp;N=1122240.914&amp;layers=ch.kantone.cadastralwebmap-farbe,ch.swisstopo.amtliches-strassenverzeichnis,ch.bfs.gebaeude_wohnungs_register,KML||https://tinyurl.com/yy7ya4g9/VS/6153_bdg_erw.kml</t>
  </si>
  <si>
    <t>2562516.390 1122460.267</t>
  </si>
  <si>
    <t>https://map.geo.admin.ch/?zoom=13&amp;E=2562516.39&amp;N=1122460.267&amp;layers=ch.kantone.cadastralwebmap-farbe,ch.swisstopo.amtliches-strassenverzeichnis,ch.bfs.gebaeude_wohnungs_register,KML||https://tinyurl.com/yy7ya4g9/VS/6153_bdg_erw.kml</t>
  </si>
  <si>
    <t>2562149.000 1122446.000</t>
  </si>
  <si>
    <t>https://map.geo.admin.ch/?zoom=13&amp;E=2562149&amp;N=1122446&amp;layers=ch.kantone.cadastralwebmap-farbe,ch.swisstopo.amtliches-strassenverzeichnis,ch.bfs.gebaeude_wohnungs_register,KML||https://tinyurl.com/yy7ya4g9/VS/6153_bdg_erw.kml</t>
  </si>
  <si>
    <t>2562112.000 1122447.000</t>
  </si>
  <si>
    <t>https://map.geo.admin.ch/?zoom=13&amp;E=2562112&amp;N=1122447&amp;layers=ch.kantone.cadastralwebmap-farbe,ch.swisstopo.amtliches-strassenverzeichnis,ch.bfs.gebaeude_wohnungs_register,KML||https://tinyurl.com/yy7ya4g9/VS/6153_bdg_erw.kml</t>
  </si>
  <si>
    <t>2562606.553 1122835.068</t>
  </si>
  <si>
    <t>https://map.geo.admin.ch/?zoom=13&amp;E=2562606.553&amp;N=1122835.068&amp;layers=ch.kantone.cadastralwebmap-farbe,ch.swisstopo.amtliches-strassenverzeichnis,ch.bfs.gebaeude_wohnungs_register,KML||https://tinyurl.com/yy7ya4g9/VS/6153_bdg_erw.kml</t>
  </si>
  <si>
    <t>2562305.078 1122926.925</t>
  </si>
  <si>
    <t>https://map.geo.admin.ch/?zoom=13&amp;E=2562305.078&amp;N=1122926.925&amp;layers=ch.kantone.cadastralwebmap-farbe,ch.swisstopo.amtliches-strassenverzeichnis,ch.bfs.gebaeude_wohnungs_register,KML||https://tinyurl.com/yy7ya4g9/VS/6153_bdg_erw.kml</t>
  </si>
  <si>
    <t>2563669.000 1123417.000</t>
  </si>
  <si>
    <t>https://map.geo.admin.ch/?zoom=13&amp;E=2563669&amp;N=1123417&amp;layers=ch.kantone.cadastralwebmap-farbe,ch.swisstopo.amtliches-strassenverzeichnis,ch.bfs.gebaeude_wohnungs_register,KML||https://tinyurl.com/yy7ya4g9/VS/6153_bdg_erw.kml</t>
  </si>
  <si>
    <t>2563036.000 1125133.000</t>
  </si>
  <si>
    <t>https://map.geo.admin.ch/?zoom=13&amp;E=2563036&amp;N=1125133&amp;layers=ch.kantone.cadastralwebmap-farbe,ch.swisstopo.amtliches-strassenverzeichnis,ch.bfs.gebaeude_wohnungs_register,KML||https://tinyurl.com/yy7ya4g9/VS/6153_bdg_erw.kml</t>
  </si>
  <si>
    <t>2562706.000 1122909.000</t>
  </si>
  <si>
    <t>https://map.geo.admin.ch/?zoom=13&amp;E=2562706&amp;N=1122909&amp;layers=ch.kantone.cadastralwebmap-farbe,ch.swisstopo.amtliches-strassenverzeichnis,ch.bfs.gebaeude_wohnungs_register,KML||https://tinyurl.com/yy7ya4g9/VS/6153_bdg_erw.kml</t>
  </si>
  <si>
    <t>2562747.391 1123138.270</t>
  </si>
  <si>
    <t>https://map.geo.admin.ch/?zoom=13&amp;E=2562747.391&amp;N=1123138.27&amp;layers=ch.kantone.cadastralwebmap-farbe,ch.swisstopo.amtliches-strassenverzeichnis,ch.bfs.gebaeude_wohnungs_register,KML||https://tinyurl.com/yy7ya4g9/VS/6153_bdg_erw.kml</t>
  </si>
  <si>
    <t>2562604.000 1123527.000</t>
  </si>
  <si>
    <t>https://map.geo.admin.ch/?zoom=13&amp;E=2562604&amp;N=1123527&amp;layers=ch.kantone.cadastralwebmap-farbe,ch.swisstopo.amtliches-strassenverzeichnis,ch.bfs.gebaeude_wohnungs_register,KML||https://tinyurl.com/yy7ya4g9/VS/6153_bdg_erw.kml</t>
  </si>
  <si>
    <t>2562573.000 1123513.000</t>
  </si>
  <si>
    <t>https://map.geo.admin.ch/?zoom=13&amp;E=2562573&amp;N=1123513&amp;layers=ch.kantone.cadastralwebmap-farbe,ch.swisstopo.amtliches-strassenverzeichnis,ch.bfs.gebaeude_wohnungs_register,KML||https://tinyurl.com/yy7ya4g9/VS/6153_bdg_erw.kml</t>
  </si>
  <si>
    <t>2561934.000 1123517.000</t>
  </si>
  <si>
    <t>https://map.geo.admin.ch/?zoom=13&amp;E=2561934&amp;N=1123517&amp;layers=ch.kantone.cadastralwebmap-farbe,ch.swisstopo.amtliches-strassenverzeichnis,ch.bfs.gebaeude_wohnungs_register,KML||https://tinyurl.com/yy7ya4g9/VS/6153_bdg_erw.kml</t>
  </si>
  <si>
    <t>2562306.000 1123225.000</t>
  </si>
  <si>
    <t>https://map.geo.admin.ch/?zoom=13&amp;E=2562306&amp;N=1123225&amp;layers=ch.kantone.cadastralwebmap-farbe,ch.swisstopo.amtliches-strassenverzeichnis,ch.bfs.gebaeude_wohnungs_register,KML||https://tinyurl.com/yy7ya4g9/VS/6153_bdg_erw.kml</t>
  </si>
  <si>
    <t>2563756.000 1121598.000</t>
  </si>
  <si>
    <t>https://map.geo.admin.ch/?zoom=13&amp;E=2563756&amp;N=1121598&amp;layers=ch.kantone.cadastralwebmap-farbe,ch.swisstopo.amtliches-strassenverzeichnis,ch.bfs.gebaeude_wohnungs_register,KML||https://tinyurl.com/yy7ya4g9/VS/6153_bdg_erw.kml</t>
  </si>
  <si>
    <t>2562171.489 1122337.800</t>
  </si>
  <si>
    <t>https://map.geo.admin.ch/?zoom=13&amp;E=2562171.489&amp;N=1122337.8&amp;layers=ch.kantone.cadastralwebmap-farbe,ch.swisstopo.amtliches-strassenverzeichnis,ch.bfs.gebaeude_wohnungs_register,KML||https://tinyurl.com/yy7ya4g9/VS/6153_bdg_erw.kml</t>
  </si>
  <si>
    <t>2562325.000 1123375.000</t>
  </si>
  <si>
    <t>https://map.geo.admin.ch/?zoom=13&amp;E=2562325&amp;N=1123375&amp;layers=ch.kantone.cadastralwebmap-farbe,ch.swisstopo.amtliches-strassenverzeichnis,ch.bfs.gebaeude_wohnungs_register,KML||https://tinyurl.com/yy7ya4g9/VS/6153_bdg_erw.kml</t>
  </si>
  <si>
    <t>2562333.000 1123274.000</t>
  </si>
  <si>
    <t>https://map.geo.admin.ch/?zoom=13&amp;E=2562333&amp;N=1123274&amp;layers=ch.kantone.cadastralwebmap-farbe,ch.swisstopo.amtliches-strassenverzeichnis,ch.bfs.gebaeude_wohnungs_register,KML||https://tinyurl.com/yy7ya4g9/VS/6153_bdg_erw.kml</t>
  </si>
  <si>
    <t>2562161.000 1123197.000</t>
  </si>
  <si>
    <t>https://map.geo.admin.ch/?zoom=13&amp;E=2562161&amp;N=1123197&amp;layers=ch.kantone.cadastralwebmap-farbe,ch.swisstopo.amtliches-strassenverzeichnis,ch.bfs.gebaeude_wohnungs_register,KML||https://tinyurl.com/yy7ya4g9/VS/6153_bdg_erw.kml</t>
  </si>
  <si>
    <t>2562152.000 1123173.000</t>
  </si>
  <si>
    <t>https://map.geo.admin.ch/?zoom=13&amp;E=2562152&amp;N=1123173&amp;layers=ch.kantone.cadastralwebmap-farbe,ch.swisstopo.amtliches-strassenverzeichnis,ch.bfs.gebaeude_wohnungs_register,KML||https://tinyurl.com/yy7ya4g9/VS/6153_bdg_erw.kml</t>
  </si>
  <si>
    <t>2562141.000 1123158.000</t>
  </si>
  <si>
    <t>https://map.geo.admin.ch/?zoom=13&amp;E=2562141&amp;N=1123158&amp;layers=ch.kantone.cadastralwebmap-farbe,ch.swisstopo.amtliches-strassenverzeichnis,ch.bfs.gebaeude_wohnungs_register,KML||https://tinyurl.com/yy7ya4g9/VS/6153_bdg_erw.kml</t>
  </si>
  <si>
    <t>2562799.000 1122286.000</t>
  </si>
  <si>
    <t>https://map.geo.admin.ch/?zoom=13&amp;E=2562799&amp;N=1122286&amp;layers=ch.kantone.cadastralwebmap-farbe,ch.swisstopo.amtliches-strassenverzeichnis,ch.bfs.gebaeude_wohnungs_register,KML||https://tinyurl.com/yy7ya4g9/VS/6153_bdg_erw.kml</t>
  </si>
  <si>
    <t>2562596.189 1121897.162</t>
  </si>
  <si>
    <t>https://map.geo.admin.ch/?zoom=13&amp;E=2562596.189&amp;N=1121897.162&amp;layers=ch.kantone.cadastralwebmap-farbe,ch.swisstopo.amtliches-strassenverzeichnis,ch.bfs.gebaeude_wohnungs_register,KML||https://tinyurl.com/yy7ya4g9/VS/6153_bdg_erw.kml</t>
  </si>
  <si>
    <t>2562368.000 1123198.000</t>
  </si>
  <si>
    <t>https://map.geo.admin.ch/?zoom=13&amp;E=2562368&amp;N=1123198&amp;layers=ch.kantone.cadastralwebmap-farbe,ch.swisstopo.amtliches-strassenverzeichnis,ch.bfs.gebaeude_wohnungs_register,KML||https://tinyurl.com/yy7ya4g9/VS/6153_bdg_erw.kml</t>
  </si>
  <si>
    <t>2562402.381 1123142.256</t>
  </si>
  <si>
    <t>https://map.geo.admin.ch/?zoom=13&amp;E=2562402.381&amp;N=1123142.256&amp;layers=ch.kantone.cadastralwebmap-farbe,ch.swisstopo.amtliches-strassenverzeichnis,ch.bfs.gebaeude_wohnungs_register,KML||https://tinyurl.com/yy7ya4g9/VS/6153_bdg_erw.kml</t>
  </si>
  <si>
    <t>2562205.000 1122365.000</t>
  </si>
  <si>
    <t>https://map.geo.admin.ch/?zoom=13&amp;E=2562205&amp;N=1122365&amp;layers=ch.kantone.cadastralwebmap-farbe,ch.swisstopo.amtliches-strassenverzeichnis,ch.bfs.gebaeude_wohnungs_register,KML||https://tinyurl.com/yy7ya4g9/VS/6153_bdg_erw.kml</t>
  </si>
  <si>
    <t>2562040.000 1123000.000</t>
  </si>
  <si>
    <t>https://map.geo.admin.ch/?zoom=13&amp;E=2562040&amp;N=1123000&amp;layers=ch.kantone.cadastralwebmap-farbe,ch.swisstopo.amtliches-strassenverzeichnis,ch.bfs.gebaeude_wohnungs_register,KML||https://tinyurl.com/yy7ya4g9/VS/6153_bdg_erw.kml</t>
  </si>
  <si>
    <t>2563067.000 1125149.000</t>
  </si>
  <si>
    <t>https://map.geo.admin.ch/?zoom=13&amp;E=2563067&amp;N=1125149&amp;layers=ch.kantone.cadastralwebmap-farbe,ch.swisstopo.amtliches-strassenverzeichnis,ch.bfs.gebaeude_wohnungs_register,KML||https://tinyurl.com/yy7ya4g9/VS/6153_bdg_erw.kml</t>
  </si>
  <si>
    <t>2562995.000 1125154.000</t>
  </si>
  <si>
    <t>https://map.geo.admin.ch/?zoom=13&amp;E=2562995&amp;N=1125154&amp;layers=ch.kantone.cadastralwebmap-farbe,ch.swisstopo.amtliches-strassenverzeichnis,ch.bfs.gebaeude_wohnungs_register,KML||https://tinyurl.com/yy7ya4g9/VS/6153_bdg_erw.kml</t>
  </si>
  <si>
    <t>2562775.000 1123082.000</t>
  </si>
  <si>
    <t>https://map.geo.admin.ch/?zoom=13&amp;E=2562775&amp;N=1123082&amp;layers=ch.kantone.cadastralwebmap-farbe,ch.swisstopo.amtliches-strassenverzeichnis,ch.bfs.gebaeude_wohnungs_register,KML||https://tinyurl.com/yy7ya4g9/VS/6153_bdg_erw.kml</t>
  </si>
  <si>
    <t>2562190.000 1123092.000</t>
  </si>
  <si>
    <t>https://map.geo.admin.ch/?zoom=13&amp;E=2562190&amp;N=1123092&amp;layers=ch.kantone.cadastralwebmap-farbe,ch.swisstopo.amtliches-strassenverzeichnis,ch.bfs.gebaeude_wohnungs_register,KML||https://tinyurl.com/yy7ya4g9/VS/6153_bdg_erw.kml</t>
  </si>
  <si>
    <t>2562680.000 1121912.000</t>
  </si>
  <si>
    <t>https://map.geo.admin.ch/?zoom=13&amp;E=2562680&amp;N=1121912&amp;layers=ch.kantone.cadastralwebmap-farbe,ch.swisstopo.amtliches-strassenverzeichnis,ch.bfs.gebaeude_wohnungs_register,KML||https://tinyurl.com/yy7ya4g9/VS/6153_bdg_erw.kml</t>
  </si>
  <si>
    <t>2562593.838 1122455.949</t>
  </si>
  <si>
    <t>https://map.geo.admin.ch/?zoom=13&amp;E=2562593.838&amp;N=1122455.949&amp;layers=ch.kantone.cadastralwebmap-farbe,ch.swisstopo.amtliches-strassenverzeichnis,ch.bfs.gebaeude_wohnungs_register,KML||https://tinyurl.com/yy7ya4g9/VS/6153_bdg_erw.kml</t>
  </si>
  <si>
    <t>2562233.000 1123216.000</t>
  </si>
  <si>
    <t>https://map.geo.admin.ch/?zoom=13&amp;E=2562233&amp;N=1123216&amp;layers=ch.kantone.cadastralwebmap-farbe,ch.swisstopo.amtliches-strassenverzeichnis,ch.bfs.gebaeude_wohnungs_register,KML||https://tinyurl.com/yy7ya4g9/VS/6153_bdg_erw.kml</t>
  </si>
  <si>
    <t>2562876.000 1121385.000</t>
  </si>
  <si>
    <t>https://map.geo.admin.ch/?zoom=13&amp;E=2562876&amp;N=1121385&amp;layers=ch.kantone.cadastralwebmap-farbe,ch.swisstopo.amtliches-strassenverzeichnis,ch.bfs.gebaeude_wohnungs_register,KML||https://tinyurl.com/yy7ya4g9/VS/6153_bdg_erw.kml</t>
  </si>
  <si>
    <t>2562562.000 1121195.000</t>
  </si>
  <si>
    <t>https://map.geo.admin.ch/?zoom=13&amp;E=2562562&amp;N=1121195&amp;layers=ch.kantone.cadastralwebmap-farbe,ch.swisstopo.amtliches-strassenverzeichnis,ch.bfs.gebaeude_wohnungs_register,KML||https://tinyurl.com/yy7ya4g9/VS/6153_bdg_erw.kml</t>
  </si>
  <si>
    <t>2562557.409 1121200.284</t>
  </si>
  <si>
    <t>https://map.geo.admin.ch/?zoom=13&amp;E=2562557.409&amp;N=1121200.284&amp;layers=ch.kantone.cadastralwebmap-farbe,ch.swisstopo.amtliches-strassenverzeichnis,ch.bfs.gebaeude_wohnungs_register,KML||https://tinyurl.com/yy7ya4g9/VS/6153_bdg_erw.kml</t>
  </si>
  <si>
    <t>2562548.409 1121205.284</t>
  </si>
  <si>
    <t>https://map.geo.admin.ch/?zoom=13&amp;E=2562548.409&amp;N=1121205.284&amp;layers=ch.kantone.cadastralwebmap-farbe,ch.swisstopo.amtliches-strassenverzeichnis,ch.bfs.gebaeude_wohnungs_register,KML||https://tinyurl.com/yy7ya4g9/VS/6153_bdg_erw.kml</t>
  </si>
  <si>
    <t>2562544.409 1121206.284</t>
  </si>
  <si>
    <t>https://map.geo.admin.ch/?zoom=13&amp;E=2562544.409&amp;N=1121206.284&amp;layers=ch.kantone.cadastralwebmap-farbe,ch.swisstopo.amtliches-strassenverzeichnis,ch.bfs.gebaeude_wohnungs_register,KML||https://tinyurl.com/yy7ya4g9/VS/6153_bdg_erw.kml</t>
  </si>
  <si>
    <t>2562532.409 1121212.285</t>
  </si>
  <si>
    <t>https://map.geo.admin.ch/?zoom=13&amp;E=2562532.409&amp;N=1121212.285&amp;layers=ch.kantone.cadastralwebmap-farbe,ch.swisstopo.amtliches-strassenverzeichnis,ch.bfs.gebaeude_wohnungs_register,KML||https://tinyurl.com/yy7ya4g9/VS/6153_bdg_erw.kml</t>
  </si>
  <si>
    <t>2562592.397 1121849.278</t>
  </si>
  <si>
    <t>https://map.geo.admin.ch/?zoom=13&amp;E=2562592.397&amp;N=1121849.278&amp;layers=ch.kantone.cadastralwebmap-farbe,ch.swisstopo.amtliches-strassenverzeichnis,ch.bfs.gebaeude_wohnungs_register,KML||https://tinyurl.com/yy7ya4g9/VS/6153_bdg_erw.kml</t>
  </si>
  <si>
    <t>2561939.000 1121712.298</t>
  </si>
  <si>
    <t>https://map.geo.admin.ch/?zoom=13&amp;E=2561939&amp;N=1121712.298&amp;layers=ch.kantone.cadastralwebmap-farbe,ch.swisstopo.amtliches-strassenverzeichnis,ch.bfs.gebaeude_wohnungs_register,KML||https://tinyurl.com/yy7ya4g9/VS/6153_bdg_erw.kml</t>
  </si>
  <si>
    <t>2561932.401 1121720.299</t>
  </si>
  <si>
    <t>https://map.geo.admin.ch/?zoom=13&amp;E=2561932.401&amp;N=1121720.299&amp;layers=ch.kantone.cadastralwebmap-farbe,ch.swisstopo.amtliches-strassenverzeichnis,ch.bfs.gebaeude_wohnungs_register,KML||https://tinyurl.com/yy7ya4g9/VS/6153_bdg_erw.kml</t>
  </si>
  <si>
    <t>2561929.401 1121723.299</t>
  </si>
  <si>
    <t>https://map.geo.admin.ch/?zoom=13&amp;E=2561929.401&amp;N=1121723.299&amp;layers=ch.kantone.cadastralwebmap-farbe,ch.swisstopo.amtliches-strassenverzeichnis,ch.bfs.gebaeude_wohnungs_register,KML||https://tinyurl.com/yy7ya4g9/VS/6153_bdg_erw.kml</t>
  </si>
  <si>
    <t>2562223.000 1121981.000</t>
  </si>
  <si>
    <t>https://map.geo.admin.ch/?zoom=13&amp;E=2562223&amp;N=1121981&amp;layers=ch.kantone.cadastralwebmap-farbe,ch.swisstopo.amtliches-strassenverzeichnis,ch.bfs.gebaeude_wohnungs_register,KML||https://tinyurl.com/yy7ya4g9/VS/6153_bdg_erw.kml</t>
  </si>
  <si>
    <t>2562120.000 1122154.000</t>
  </si>
  <si>
    <t>https://map.geo.admin.ch/?zoom=13&amp;E=2562120&amp;N=1122154&amp;layers=ch.kantone.cadastralwebmap-farbe,ch.swisstopo.amtliches-strassenverzeichnis,ch.bfs.gebaeude_wohnungs_register,KML||https://tinyurl.com/yy7ya4g9/VS/6153_bdg_erw.kml</t>
  </si>
  <si>
    <t>2562086.000 1123064.000</t>
  </si>
  <si>
    <t>https://map.geo.admin.ch/?zoom=13&amp;E=2562086&amp;N=1123064&amp;layers=ch.kantone.cadastralwebmap-farbe,ch.swisstopo.amtliches-strassenverzeichnis,ch.bfs.gebaeude_wohnungs_register,KML||https://tinyurl.com/yy7ya4g9/VS/6153_bdg_erw.kml</t>
  </si>
  <si>
    <t>2562238.392 1122325.278</t>
  </si>
  <si>
    <t>https://map.geo.admin.ch/?zoom=13&amp;E=2562238.392&amp;N=1122325.278&amp;layers=ch.kantone.cadastralwebmap-farbe,ch.swisstopo.amtliches-strassenverzeichnis,ch.bfs.gebaeude_wohnungs_register,KML||https://tinyurl.com/yy7ya4g9/VS/6153_bdg_erw.kml</t>
  </si>
  <si>
    <t>2562218.417 1123780.900</t>
  </si>
  <si>
    <t>https://map.geo.admin.ch/?zoom=13&amp;E=2562218.417&amp;N=1123780.9&amp;layers=ch.kantone.cadastralwebmap-farbe,ch.swisstopo.amtliches-strassenverzeichnis,ch.bfs.gebaeude_wohnungs_register,KML||https://tinyurl.com/yy7ya4g9/VS/6153_bdg_erw.kml</t>
  </si>
  <si>
    <t>2562115.000 1123770.000</t>
  </si>
  <si>
    <t>https://map.geo.admin.ch/?zoom=13&amp;E=2562115&amp;N=1123770&amp;layers=ch.kantone.cadastralwebmap-farbe,ch.swisstopo.amtliches-strassenverzeichnis,ch.bfs.gebaeude_wohnungs_register,KML||https://tinyurl.com/yy7ya4g9/VS/6153_bdg_erw.kml</t>
  </si>
  <si>
    <t>2563861.000 1121629.000</t>
  </si>
  <si>
    <t>https://map.geo.admin.ch/?zoom=13&amp;E=2563861&amp;N=1121629&amp;layers=ch.kantone.cadastralwebmap-farbe,ch.swisstopo.amtliches-strassenverzeichnis,ch.bfs.gebaeude_wohnungs_register,KML||https://tinyurl.com/yy7ya4g9/VS/6153_bdg_erw.kml</t>
  </si>
  <si>
    <t>2563517.000 1121689.000</t>
  </si>
  <si>
    <t>https://map.geo.admin.ch/?zoom=13&amp;E=2563517&amp;N=1121689&amp;layers=ch.kantone.cadastralwebmap-farbe,ch.swisstopo.amtliches-strassenverzeichnis,ch.bfs.gebaeude_wohnungs_register,KML||https://tinyurl.com/yy7ya4g9/VS/6153_bdg_erw.kml</t>
  </si>
  <si>
    <t>2563776.000 1121606.000</t>
  </si>
  <si>
    <t>https://map.geo.admin.ch/?zoom=13&amp;E=2563776&amp;N=1121606&amp;layers=ch.kantone.cadastralwebmap-farbe,ch.swisstopo.amtliches-strassenverzeichnis,ch.bfs.gebaeude_wohnungs_register,KML||https://tinyurl.com/yy7ya4g9/VS/6153_bdg_erw.kml</t>
  </si>
  <si>
    <t>2563801.000 1121592.000</t>
  </si>
  <si>
    <t>https://map.geo.admin.ch/?zoom=13&amp;E=2563801&amp;N=1121592&amp;layers=ch.kantone.cadastralwebmap-farbe,ch.swisstopo.amtliches-strassenverzeichnis,ch.bfs.gebaeude_wohnungs_register,KML||https://tinyurl.com/yy7ya4g9/VS/6153_bdg_erw.kml</t>
  </si>
  <si>
    <t>2563807.000 1121606.000</t>
  </si>
  <si>
    <t>https://map.geo.admin.ch/?zoom=13&amp;E=2563807&amp;N=1121606&amp;layers=ch.kantone.cadastralwebmap-farbe,ch.swisstopo.amtliches-strassenverzeichnis,ch.bfs.gebaeude_wohnungs_register,KML||https://tinyurl.com/yy7ya4g9/VS/6153_bdg_erw.kml</t>
  </si>
  <si>
    <t>2563481.000 1121574.000</t>
  </si>
  <si>
    <t>https://map.geo.admin.ch/?zoom=13&amp;E=2563481&amp;N=1121574&amp;layers=ch.kantone.cadastralwebmap-farbe,ch.swisstopo.amtliches-strassenverzeichnis,ch.bfs.gebaeude_wohnungs_register,KML||https://tinyurl.com/yy7ya4g9/VS/6153_bdg_erw.kml</t>
  </si>
  <si>
    <t>2563010.000 1122527.000</t>
  </si>
  <si>
    <t>https://map.geo.admin.ch/?zoom=13&amp;E=2563010&amp;N=1122527&amp;layers=ch.kantone.cadastralwebmap-farbe,ch.swisstopo.amtliches-strassenverzeichnis,ch.bfs.gebaeude_wohnungs_register,KML||https://tinyurl.com/yy7ya4g9/VS/6153_bdg_erw.kml</t>
  </si>
  <si>
    <t>2563047.000 1122501.000</t>
  </si>
  <si>
    <t>https://map.geo.admin.ch/?zoom=13&amp;E=2563047&amp;N=1122501&amp;layers=ch.kantone.cadastralwebmap-farbe,ch.swisstopo.amtliches-strassenverzeichnis,ch.bfs.gebaeude_wohnungs_register,KML||https://tinyurl.com/yy7ya4g9/VS/6153_bdg_erw.kml</t>
  </si>
  <si>
    <t>2562040.000 1123055.000</t>
  </si>
  <si>
    <t>https://map.geo.admin.ch/?zoom=13&amp;E=2562040&amp;N=1123055&amp;layers=ch.kantone.cadastralwebmap-farbe,ch.swisstopo.amtliches-strassenverzeichnis,ch.bfs.gebaeude_wohnungs_register,KML||https://tinyurl.com/yy7ya4g9/VS/6153_bdg_erw.kml</t>
  </si>
  <si>
    <t>2562516.000 1121844.000</t>
  </si>
  <si>
    <t>https://map.geo.admin.ch/?zoom=13&amp;E=2562516&amp;N=1121844&amp;layers=ch.kantone.cadastralwebmap-farbe,ch.swisstopo.amtliches-strassenverzeichnis,ch.bfs.gebaeude_wohnungs_register,KML||https://tinyurl.com/yy7ya4g9/VS/6153_bdg_erw.kml</t>
  </si>
  <si>
    <t>2562290.000 1123185.000</t>
  </si>
  <si>
    <t>https://map.geo.admin.ch/?zoom=13&amp;E=2562290&amp;N=1123185&amp;layers=ch.kantone.cadastralwebmap-farbe,ch.swisstopo.amtliches-strassenverzeichnis,ch.bfs.gebaeude_wohnungs_register,KML||https://tinyurl.com/yy7ya4g9/VS/6153_bdg_erw.kml</t>
  </si>
  <si>
    <t>2562215.000 1123800.000</t>
  </si>
  <si>
    <t>https://map.geo.admin.ch/?zoom=13&amp;E=2562215&amp;N=1123800&amp;layers=ch.kantone.cadastralwebmap-farbe,ch.swisstopo.amtliches-strassenverzeichnis,ch.bfs.gebaeude_wohnungs_register,KML||https://tinyurl.com/yy7ya4g9/VS/6153_bdg_erw.kml</t>
  </si>
  <si>
    <t>2562229.381 1123239.259</t>
  </si>
  <si>
    <t>https://map.geo.admin.ch/?zoom=13&amp;E=2562229.381&amp;N=1123239.259&amp;layers=ch.kantone.cadastralwebmap-farbe,ch.swisstopo.amtliches-strassenverzeichnis,ch.bfs.gebaeude_wohnungs_register,KML||https://tinyurl.com/yy7ya4g9/VS/6153_bdg_erw.kml</t>
  </si>
  <si>
    <t>2562290.000 1122478.000</t>
  </si>
  <si>
    <t>https://map.geo.admin.ch/?zoom=13&amp;E=2562290&amp;N=1122478&amp;layers=ch.kantone.cadastralwebmap-farbe,ch.swisstopo.amtliches-strassenverzeichnis,ch.bfs.gebaeude_wohnungs_register,KML||https://tinyurl.com/yy7ya4g9/VS/6153_bdg_erw.kml</t>
  </si>
  <si>
    <t>2562148.395 1122097.286</t>
  </si>
  <si>
    <t>https://map.geo.admin.ch/?zoom=13&amp;E=2562148.395&amp;N=1122097.286&amp;layers=ch.kantone.cadastralwebmap-farbe,ch.swisstopo.amtliches-strassenverzeichnis,ch.bfs.gebaeude_wohnungs_register,KML||https://tinyurl.com/yy7ya4g9/VS/6153_bdg_erw.kml</t>
  </si>
  <si>
    <t>2563662.410 1121731.260</t>
  </si>
  <si>
    <t>https://map.geo.admin.ch/?zoom=13&amp;E=2563662.41&amp;N=1121731.26&amp;layers=ch.kantone.cadastralwebmap-farbe,ch.swisstopo.amtliches-strassenverzeichnis,ch.bfs.gebaeude_wohnungs_register,KML||https://tinyurl.com/yy7ya4g9/VS/6153_bdg_erw.kml</t>
  </si>
  <si>
    <t>2563277.400 1121294.270</t>
  </si>
  <si>
    <t>https://map.geo.admin.ch/?zoom=13&amp;E=2563277.4&amp;N=1121294.27&amp;layers=ch.kantone.cadastralwebmap-farbe,ch.swisstopo.amtliches-strassenverzeichnis,ch.bfs.gebaeude_wohnungs_register,KML||https://tinyurl.com/yy7ya4g9/VS/6153_bdg_erw.kml</t>
  </si>
  <si>
    <t>2562990.000 1119050.000</t>
  </si>
  <si>
    <t>https://map.geo.admin.ch/?zoom=13&amp;E=2562990&amp;N=1119050&amp;layers=ch.kantone.cadastralwebmap-farbe,ch.swisstopo.amtliches-strassenverzeichnis,ch.bfs.gebaeude_wohnungs_register,KML||https://tinyurl.com/yy7ya4g9/VS/6153_bdg_erw.kml</t>
  </si>
  <si>
    <t>2562970.000 1119065.000</t>
  </si>
  <si>
    <t>https://map.geo.admin.ch/?zoom=13&amp;E=2562970&amp;N=1119065&amp;layers=ch.kantone.cadastralwebmap-farbe,ch.swisstopo.amtliches-strassenverzeichnis,ch.bfs.gebaeude_wohnungs_register,KML||https://tinyurl.com/yy7ya4g9/VS/6153_bdg_erw.kml</t>
  </si>
  <si>
    <t>2562950.000 1119070.000</t>
  </si>
  <si>
    <t>https://map.geo.admin.ch/?zoom=13&amp;E=2562950&amp;N=1119070&amp;layers=ch.kantone.cadastralwebmap-farbe,ch.swisstopo.amtliches-strassenverzeichnis,ch.bfs.gebaeude_wohnungs_register,KML||https://tinyurl.com/yy7ya4g9/VS/6153_bdg_erw.kml</t>
  </si>
  <si>
    <t>2562935.000 1119080.000</t>
  </si>
  <si>
    <t>https://map.geo.admin.ch/?zoom=13&amp;E=2562935&amp;N=1119080&amp;layers=ch.kantone.cadastralwebmap-farbe,ch.swisstopo.amtliches-strassenverzeichnis,ch.bfs.gebaeude_wohnungs_register,KML||https://tinyurl.com/yy7ya4g9/VS/6153_bdg_erw.kml</t>
  </si>
  <si>
    <t>2562915.000 1119095.000</t>
  </si>
  <si>
    <t>https://map.geo.admin.ch/?zoom=13&amp;E=2562915&amp;N=1119095&amp;layers=ch.kantone.cadastralwebmap-farbe,ch.swisstopo.amtliches-strassenverzeichnis,ch.bfs.gebaeude_wohnungs_register,KML||https://tinyurl.com/yy7ya4g9/VS/6153_bdg_erw.kml</t>
  </si>
  <si>
    <t>2562940.000 1119035.000</t>
  </si>
  <si>
    <t>https://map.geo.admin.ch/?zoom=13&amp;E=2562940&amp;N=1119035&amp;layers=ch.kantone.cadastralwebmap-farbe,ch.swisstopo.amtliches-strassenverzeichnis,ch.bfs.gebaeude_wohnungs_register,KML||https://tinyurl.com/yy7ya4g9/VS/6153_bdg_erw.kml</t>
  </si>
  <si>
    <t>2562914.426 1119045.294</t>
  </si>
  <si>
    <t>https://map.geo.admin.ch/?zoom=13&amp;E=2562914.426&amp;N=1119045.294&amp;layers=ch.kantone.cadastralwebmap-farbe,ch.swisstopo.amtliches-strassenverzeichnis,ch.bfs.gebaeude_wohnungs_register,KML||https://tinyurl.com/yy7ya4g9/VS/6153_bdg_erw.kml</t>
  </si>
  <si>
    <t>2562875.000 1119075.000</t>
  </si>
  <si>
    <t>https://map.geo.admin.ch/?zoom=13&amp;E=2562875&amp;N=1119075&amp;layers=ch.kantone.cadastralwebmap-farbe,ch.swisstopo.amtliches-strassenverzeichnis,ch.bfs.gebaeude_wohnungs_register,KML||https://tinyurl.com/yy7ya4g9/VS/6153_bdg_erw.kml</t>
  </si>
  <si>
    <t>2562902.426 1119014.294</t>
  </si>
  <si>
    <t>https://map.geo.admin.ch/?zoom=13&amp;E=2562902.426&amp;N=1119014.294&amp;layers=ch.kantone.cadastralwebmap-farbe,ch.swisstopo.amtliches-strassenverzeichnis,ch.bfs.gebaeude_wohnungs_register,KML||https://tinyurl.com/yy7ya4g9/VS/6153_bdg_erw.kml</t>
  </si>
  <si>
    <t>2562880.000 1119020.000</t>
  </si>
  <si>
    <t>https://map.geo.admin.ch/?zoom=13&amp;E=2562880&amp;N=1119020&amp;layers=ch.kantone.cadastralwebmap-farbe,ch.swisstopo.amtliches-strassenverzeichnis,ch.bfs.gebaeude_wohnungs_register,KML||https://tinyurl.com/yy7ya4g9/VS/6153_bdg_erw.kml</t>
  </si>
  <si>
    <t>2562860.426 1119033.295</t>
  </si>
  <si>
    <t>https://map.geo.admin.ch/?zoom=13&amp;E=2562860.426&amp;N=1119033.295&amp;layers=ch.kantone.cadastralwebmap-farbe,ch.swisstopo.amtliches-strassenverzeichnis,ch.bfs.gebaeude_wohnungs_register,KML||https://tinyurl.com/yy7ya4g9/VS/6153_bdg_erw.kml</t>
  </si>
  <si>
    <t>2562847.426 1119048.295</t>
  </si>
  <si>
    <t>https://map.geo.admin.ch/?zoom=13&amp;E=2562847.426&amp;N=1119048.295&amp;layers=ch.kantone.cadastralwebmap-farbe,ch.swisstopo.amtliches-strassenverzeichnis,ch.bfs.gebaeude_wohnungs_register,KML||https://tinyurl.com/yy7ya4g9/VS/6153_bdg_erw.kml</t>
  </si>
  <si>
    <t>2562810.427 1119050.295</t>
  </si>
  <si>
    <t>https://map.geo.admin.ch/?zoom=13&amp;E=2562810.427&amp;N=1119050.295&amp;layers=ch.kantone.cadastralwebmap-farbe,ch.swisstopo.amtliches-strassenverzeichnis,ch.bfs.gebaeude_wohnungs_register,KML||https://tinyurl.com/yy7ya4g9/VS/6153_bdg_erw.kml</t>
  </si>
  <si>
    <t>2562862.427 1118991.295</t>
  </si>
  <si>
    <t>https://map.geo.admin.ch/?zoom=13&amp;E=2562862.427&amp;N=1118991.295&amp;layers=ch.kantone.cadastralwebmap-farbe,ch.swisstopo.amtliches-strassenverzeichnis,ch.bfs.gebaeude_wohnungs_register,KML||https://tinyurl.com/yy7ya4g9/VS/6153_bdg_erw.kml</t>
  </si>
  <si>
    <t>2562831.427 1118998.295</t>
  </si>
  <si>
    <t>https://map.geo.admin.ch/?zoom=13&amp;E=2562831.427&amp;N=1118998.295&amp;layers=ch.kantone.cadastralwebmap-farbe,ch.swisstopo.amtliches-strassenverzeichnis,ch.bfs.gebaeude_wohnungs_register,KML||https://tinyurl.com/yy7ya4g9/VS/6153_bdg_erw.kml</t>
  </si>
  <si>
    <t>2562807.427 1119006.296</t>
  </si>
  <si>
    <t>https://map.geo.admin.ch/?zoom=13&amp;E=2562807.427&amp;N=1119006.296&amp;layers=ch.kantone.cadastralwebmap-farbe,ch.swisstopo.amtliches-strassenverzeichnis,ch.bfs.gebaeude_wohnungs_register,KML||https://tinyurl.com/yy7ya4g9/VS/6153_bdg_erw.kml</t>
  </si>
  <si>
    <t>2562781.428 1119017.296</t>
  </si>
  <si>
    <t>https://map.geo.admin.ch/?zoom=13&amp;E=2562781.428&amp;N=1119017.296&amp;layers=ch.kantone.cadastralwebmap-farbe,ch.swisstopo.amtliches-strassenverzeichnis,ch.bfs.gebaeude_wohnungs_register,KML||https://tinyurl.com/yy7ya4g9/VS/6153_bdg_erw.kml</t>
  </si>
  <si>
    <t>2561402.388 1122895.291</t>
  </si>
  <si>
    <t>https://map.geo.admin.ch/?zoom=13&amp;E=2561402.388&amp;N=1122895.291&amp;layers=ch.kantone.cadastralwebmap-farbe,ch.swisstopo.amtliches-strassenverzeichnis,ch.bfs.gebaeude_wohnungs_register,KML||https://tinyurl.com/yy7ya4g9/VS/6153_bdg_erw.kml</t>
  </si>
  <si>
    <t>2561424.388 1122935.289</t>
  </si>
  <si>
    <t>https://map.geo.admin.ch/?zoom=13&amp;E=2561424.388&amp;N=1122935.289&amp;layers=ch.kantone.cadastralwebmap-farbe,ch.swisstopo.amtliches-strassenverzeichnis,ch.bfs.gebaeude_wohnungs_register,KML||https://tinyurl.com/yy7ya4g9/VS/6153_bdg_erw.kml</t>
  </si>
  <si>
    <t>2561444.387 1122975.288</t>
  </si>
  <si>
    <t>https://map.geo.admin.ch/?zoom=13&amp;E=2561444.387&amp;N=1122975.288&amp;layers=ch.kantone.cadastralwebmap-farbe,ch.swisstopo.amtliches-strassenverzeichnis,ch.bfs.gebaeude_wohnungs_register,KML||https://tinyurl.com/yy7ya4g9/VS/6153_bdg_erw.kml</t>
  </si>
  <si>
    <t>2561454.386 1123020.286</t>
  </si>
  <si>
    <t>https://map.geo.admin.ch/?zoom=13&amp;E=2561454.386&amp;N=1123020.286&amp;layers=ch.kantone.cadastralwebmap-farbe,ch.swisstopo.amtliches-strassenverzeichnis,ch.bfs.gebaeude_wohnungs_register,KML||https://tinyurl.com/yy7ya4g9/VS/6153_bdg_erw.kml</t>
  </si>
  <si>
    <t>2561464.386 1123065.285</t>
  </si>
  <si>
    <t>https://map.geo.admin.ch/?zoom=13&amp;E=2561464.386&amp;N=1123065.285&amp;layers=ch.kantone.cadastralwebmap-farbe,ch.swisstopo.amtliches-strassenverzeichnis,ch.bfs.gebaeude_wohnungs_register,KML||https://tinyurl.com/yy7ya4g9/VS/6153_bdg_erw.kml</t>
  </si>
  <si>
    <t>2561484.385 1123110.284</t>
  </si>
  <si>
    <t>https://map.geo.admin.ch/?zoom=13&amp;E=2561484.385&amp;N=1123110.284&amp;layers=ch.kantone.cadastralwebmap-farbe,ch.swisstopo.amtliches-strassenverzeichnis,ch.bfs.gebaeude_wohnungs_register,KML||https://tinyurl.com/yy7ya4g9/VS/6153_bdg_erw.kml</t>
  </si>
  <si>
    <t>2561434.388 1122890.290</t>
  </si>
  <si>
    <t>https://map.geo.admin.ch/?zoom=13&amp;E=2561434.388&amp;N=1122890.29&amp;layers=ch.kantone.cadastralwebmap-farbe,ch.swisstopo.amtliches-strassenverzeichnis,ch.bfs.gebaeude_wohnungs_register,KML||https://tinyurl.com/yy7ya4g9/VS/6153_bdg_erw.kml</t>
  </si>
  <si>
    <t>2561444.388 1122900.289</t>
  </si>
  <si>
    <t>https://map.geo.admin.ch/?zoom=13&amp;E=2561444.388&amp;N=1122900.289&amp;layers=ch.kantone.cadastralwebmap-farbe,ch.swisstopo.amtliches-strassenverzeichnis,ch.bfs.gebaeude_wohnungs_register,KML||https://tinyurl.com/yy7ya4g9/VS/6153_bdg_erw.kml</t>
  </si>
  <si>
    <t>2561474.387 1122975.287</t>
  </si>
  <si>
    <t>https://map.geo.admin.ch/?zoom=13&amp;E=2561474.387&amp;N=1122975.287&amp;layers=ch.kantone.cadastralwebmap-farbe,ch.swisstopo.amtliches-strassenverzeichnis,ch.bfs.gebaeude_wohnungs_register,KML||https://tinyurl.com/yy7ya4g9/VS/6153_bdg_erw.kml</t>
  </si>
  <si>
    <t>2561494.386 1123040.285</t>
  </si>
  <si>
    <t>https://map.geo.admin.ch/?zoom=13&amp;E=2561494.386&amp;N=1123040.285&amp;layers=ch.kantone.cadastralwebmap-farbe,ch.swisstopo.amtliches-strassenverzeichnis,ch.bfs.gebaeude_wohnungs_register,KML||https://tinyurl.com/yy7ya4g9/VS/6153_bdg_erw.kml</t>
  </si>
  <si>
    <t>2561429.388 1122875.290</t>
  </si>
  <si>
    <t>https://map.geo.admin.ch/?zoom=13&amp;E=2561429.388&amp;N=1122875.29&amp;layers=ch.kantone.cadastralwebmap-farbe,ch.swisstopo.amtliches-strassenverzeichnis,ch.bfs.gebaeude_wohnungs_register,KML||https://tinyurl.com/yy7ya4g9/VS/6153_bdg_erw.kml</t>
  </si>
  <si>
    <t>2561489.386 1123025.285</t>
  </si>
  <si>
    <t>https://map.geo.admin.ch/?zoom=13&amp;E=2561489.386&amp;N=1123025.285&amp;layers=ch.kantone.cadastralwebmap-farbe,ch.swisstopo.amtliches-strassenverzeichnis,ch.bfs.gebaeude_wohnungs_register,KML||https://tinyurl.com/yy7ya4g9/VS/6153_bdg_erw.kml</t>
  </si>
  <si>
    <t>2561449.388 1122920.289</t>
  </si>
  <si>
    <t>https://map.geo.admin.ch/?zoom=13&amp;E=2561449.388&amp;N=1122920.289&amp;layers=ch.kantone.cadastralwebmap-farbe,ch.swisstopo.amtliches-strassenverzeichnis,ch.bfs.gebaeude_wohnungs_register,KML||https://tinyurl.com/yy7ya4g9/VS/6153_bdg_erw.kml</t>
  </si>
  <si>
    <t>2561484.386 1123010.286</t>
  </si>
  <si>
    <t>https://map.geo.admin.ch/?zoom=13&amp;E=2561484.386&amp;N=1123010.286&amp;layers=ch.kantone.cadastralwebmap-farbe,ch.swisstopo.amtliches-strassenverzeichnis,ch.bfs.gebaeude_wohnungs_register,KML||https://tinyurl.com/yy7ya4g9/VS/6153_bdg_erw.kml</t>
  </si>
  <si>
    <t>2561469.387 1122960.287</t>
  </si>
  <si>
    <t>https://map.geo.admin.ch/?zoom=13&amp;E=2561469.387&amp;N=1122960.287&amp;layers=ch.kantone.cadastralwebmap-farbe,ch.swisstopo.amtliches-strassenverzeichnis,ch.bfs.gebaeude_wohnungs_register,KML||https://tinyurl.com/yy7ya4g9/VS/6153_bdg_erw.kml</t>
  </si>
  <si>
    <t>2561479.387 1122995.286</t>
  </si>
  <si>
    <t>https://map.geo.admin.ch/?zoom=13&amp;E=2561479.387&amp;N=1122995.286&amp;layers=ch.kantone.cadastralwebmap-farbe,ch.swisstopo.amtliches-strassenverzeichnis,ch.bfs.gebaeude_wohnungs_register,KML||https://tinyurl.com/yy7ya4g9/VS/6153_bdg_erw.kml</t>
  </si>
  <si>
    <t>2561459.387 1122930.288</t>
  </si>
  <si>
    <t>https://map.geo.admin.ch/?zoom=13&amp;E=2561459.387&amp;N=1122930.288&amp;layers=ch.kantone.cadastralwebmap-farbe,ch.swisstopo.amtliches-strassenverzeichnis,ch.bfs.gebaeude_wohnungs_register,KML||https://tinyurl.com/yy7ya4g9/VS/6153_bdg_erw.kml</t>
  </si>
  <si>
    <t>2561465.000 1122945.000</t>
  </si>
  <si>
    <t>https://map.geo.admin.ch/?zoom=13&amp;E=2561465&amp;N=1122945&amp;layers=ch.kantone.cadastralwebmap-farbe,ch.swisstopo.amtliches-strassenverzeichnis,ch.bfs.gebaeude_wohnungs_register,KML||https://tinyurl.com/yy7ya4g9/VS/6153_bdg_erw.kml</t>
  </si>
  <si>
    <t>2563056.000 1120905.000</t>
  </si>
  <si>
    <t>https://map.geo.admin.ch/?zoom=13&amp;E=2563056&amp;N=1120905&amp;layers=ch.kantone.cadastralwebmap-farbe,ch.swisstopo.amtliches-strassenverzeichnis,ch.bfs.gebaeude_wohnungs_register,KML||https://tinyurl.com/yy7ya4g9/VS/6153_bdg_erw.kml</t>
  </si>
  <si>
    <t>2562939.422 1119370.291</t>
  </si>
  <si>
    <t>https://map.geo.admin.ch/?zoom=13&amp;E=2562939.422&amp;N=1119370.291&amp;layers=ch.kantone.cadastralwebmap-farbe,ch.swisstopo.amtliches-strassenverzeichnis,ch.bfs.gebaeude_wohnungs_register,KML||https://tinyurl.com/yy7ya4g9/VS/6153_bdg_erw.kml</t>
  </si>
  <si>
    <t>2563089.000 1119115.000</t>
  </si>
  <si>
    <t>https://map.geo.admin.ch/?zoom=13&amp;E=2563089&amp;N=1119115&amp;layers=ch.kantone.cadastralwebmap-farbe,ch.swisstopo.amtliches-strassenverzeichnis,ch.bfs.gebaeude_wohnungs_register,KML||https://tinyurl.com/yy7ya4g9/VS/6153_bdg_erw.kml</t>
  </si>
  <si>
    <t>2562835.393 1122657.268</t>
  </si>
  <si>
    <t>https://map.geo.admin.ch/?zoom=13&amp;E=2562835.393&amp;N=1122657.268&amp;layers=ch.kantone.cadastralwebmap-farbe,ch.swisstopo.amtliches-strassenverzeichnis,ch.bfs.gebaeude_wohnungs_register,KML||https://tinyurl.com/yy7ya4g9/VS/6153_bdg_erw.kml</t>
  </si>
  <si>
    <t>2563109.405 1124940.302</t>
  </si>
  <si>
    <t>https://map.geo.admin.ch/?zoom=13&amp;E=2563109.405&amp;N=1124940.302&amp;layers=ch.kantone.cadastralwebmap-farbe,ch.swisstopo.amtliches-strassenverzeichnis,ch.bfs.gebaeude_wohnungs_register,KML||https://tinyurl.com/yy7ya4g9/VS/6153_bdg_erw.kml</t>
  </si>
  <si>
    <t>2561819.401 1121765.301</t>
  </si>
  <si>
    <t>https://map.geo.admin.ch/?zoom=13&amp;E=2561819.401&amp;N=1121765.301&amp;layers=ch.kantone.cadastralwebmap-farbe,ch.swisstopo.amtliches-strassenverzeichnis,ch.bfs.gebaeude_wohnungs_register,KML||https://tinyurl.com/yy7ya4g9/VS/6153_bdg_erw.kml</t>
  </si>
  <si>
    <t>2562819.402 1121460.278</t>
  </si>
  <si>
    <t>https://map.geo.admin.ch/?zoom=13&amp;E=2562819.402&amp;N=1121460.278&amp;layers=ch.kantone.cadastralwebmap-farbe,ch.swisstopo.amtliches-strassenverzeichnis,ch.bfs.gebaeude_wohnungs_register,KML||https://tinyurl.com/yy7ya4g9/VS/6153_bdg_erw.kml</t>
  </si>
  <si>
    <t>2561899.401 1121770.299</t>
  </si>
  <si>
    <t>https://map.geo.admin.ch/?zoom=13&amp;E=2561899.401&amp;N=1121770.299&amp;layers=ch.kantone.cadastralwebmap-farbe,ch.swisstopo.amtliches-strassenverzeichnis,ch.bfs.gebaeude_wohnungs_register,KML||https://tinyurl.com/yy7ya4g9/VS/6153_bdg_erw.kml</t>
  </si>
  <si>
    <t>2563330.000 1121015.000</t>
  </si>
  <si>
    <t>https://map.geo.admin.ch/?zoom=13&amp;E=2563330&amp;N=1121015&amp;layers=ch.kantone.cadastralwebmap-farbe,ch.swisstopo.amtliches-strassenverzeichnis,ch.bfs.gebaeude_wohnungs_register,KML||https://tinyurl.com/yy7ya4g9/VS/6153_bdg_erw.kml</t>
  </si>
  <si>
    <t>2562923.395 1122702.272</t>
  </si>
  <si>
    <t>https://map.geo.admin.ch/?zoom=13&amp;E=2562923.395&amp;N=1122702.272&amp;layers=ch.kantone.cadastralwebmap-farbe,ch.swisstopo.amtliches-strassenverzeichnis,ch.bfs.gebaeude_wohnungs_register,KML||https://tinyurl.com/yy7ya4g9/VS/6153_bdg_erw.kml</t>
  </si>
  <si>
    <t>2561616.415 1121195.306</t>
  </si>
  <si>
    <t>https://map.geo.admin.ch/?zoom=13&amp;E=2561616.415&amp;N=1121195.306&amp;layers=ch.kantone.cadastralwebmap-farbe,ch.swisstopo.amtliches-strassenverzeichnis,ch.bfs.gebaeude_wohnungs_register,KML||https://tinyurl.com/yy7ya4g9/VS/6153_bdg_erw.kml</t>
  </si>
  <si>
    <t>2561989.398 1121936.294</t>
  </si>
  <si>
    <t>https://map.geo.admin.ch/?zoom=13&amp;E=2561989.398&amp;N=1121936.294&amp;layers=ch.kantone.cadastralwebmap-farbe,ch.swisstopo.amtliches-strassenverzeichnis,ch.bfs.gebaeude_wohnungs_register,KML||https://tinyurl.com/yy7ya4g9/VS/6153_bdg_erw.kml</t>
  </si>
  <si>
    <t>2562545.000 1121090.000</t>
  </si>
  <si>
    <t>https://map.geo.admin.ch/?zoom=13&amp;E=2562545&amp;N=1121090&amp;layers=ch.kantone.cadastralwebmap-farbe,ch.swisstopo.amtliches-strassenverzeichnis,ch.bfs.gebaeude_wohnungs_register,KML||https://tinyurl.com/yy7ya4g9/VS/6153_bdg_erw.kml</t>
  </si>
  <si>
    <t>2561788.423 1120764.302</t>
  </si>
  <si>
    <t>https://map.geo.admin.ch/?zoom=13&amp;E=2561788.423&amp;N=1120764.302&amp;layers=ch.kantone.cadastralwebmap-farbe,ch.swisstopo.amtliches-strassenverzeichnis,ch.bfs.gebaeude_wohnungs_register,KML||https://tinyurl.com/yy7ya4g9/VS/6153_bdg_erw.kml</t>
  </si>
  <si>
    <t>2562224.389 1122570.274</t>
  </si>
  <si>
    <t>https://map.geo.admin.ch/?zoom=13&amp;E=2562224.389&amp;N=1122570.274&amp;layers=ch.kantone.cadastralwebmap-farbe,ch.swisstopo.amtliches-strassenverzeichnis,ch.bfs.gebaeude_wohnungs_register,KML||https://tinyurl.com/yy7ya4g9/VS/6153_bdg_erw.kml</t>
  </si>
  <si>
    <t>2562023.411 1121256.296</t>
  </si>
  <si>
    <t>https://map.geo.admin.ch/?zoom=13&amp;E=2562023.411&amp;N=1121256.296&amp;layers=ch.kantone.cadastralwebmap-farbe,ch.swisstopo.amtliches-strassenverzeichnis,ch.bfs.gebaeude_wohnungs_register,KML||https://tinyurl.com/yy7ya4g9/VS/6153_bdg_erw.kml</t>
  </si>
  <si>
    <t>2562037.411 1121251.296</t>
  </si>
  <si>
    <t>https://map.geo.admin.ch/?zoom=13&amp;E=2562037.411&amp;N=1121251.296&amp;layers=ch.kantone.cadastralwebmap-farbe,ch.swisstopo.amtliches-strassenverzeichnis,ch.bfs.gebaeude_wohnungs_register,KML||https://tinyurl.com/yy7ya4g9/VS/6153_bdg_erw.kml</t>
  </si>
  <si>
    <t>2562056.411 1121244.296</t>
  </si>
  <si>
    <t>https://map.geo.admin.ch/?zoom=13&amp;E=2562056.411&amp;N=1121244.296&amp;layers=ch.kantone.cadastralwebmap-farbe,ch.swisstopo.amtliches-strassenverzeichnis,ch.bfs.gebaeude_wohnungs_register,KML||https://tinyurl.com/yy7ya4g9/VS/6153_bdg_erw.kml</t>
  </si>
  <si>
    <t>2562071.411 1121243.295</t>
  </si>
  <si>
    <t>https://map.geo.admin.ch/?zoom=13&amp;E=2562071.411&amp;N=1121243.295&amp;layers=ch.kantone.cadastralwebmap-farbe,ch.swisstopo.amtliches-strassenverzeichnis,ch.bfs.gebaeude_wohnungs_register,KML||https://tinyurl.com/yy7ya4g9/VS/6153_bdg_erw.kml</t>
  </si>
  <si>
    <t>2562026.412 1121231.296</t>
  </si>
  <si>
    <t>https://map.geo.admin.ch/?zoom=13&amp;E=2562026.412&amp;N=1121231.296&amp;layers=ch.kantone.cadastralwebmap-farbe,ch.swisstopo.amtliches-strassenverzeichnis,ch.bfs.gebaeude_wohnungs_register,KML||https://tinyurl.com/yy7ya4g9/VS/6153_bdg_erw.kml</t>
  </si>
  <si>
    <t>2562040.412 1121226.296</t>
  </si>
  <si>
    <t>https://map.geo.admin.ch/?zoom=13&amp;E=2562040.412&amp;N=1121226.296&amp;layers=ch.kantone.cadastralwebmap-farbe,ch.swisstopo.amtliches-strassenverzeichnis,ch.bfs.gebaeude_wohnungs_register,KML||https://tinyurl.com/yy7ya4g9/VS/6153_bdg_erw.kml</t>
  </si>
  <si>
    <t>2562060.412 1121221.296</t>
  </si>
  <si>
    <t>https://map.geo.admin.ch/?zoom=13&amp;E=2562060.412&amp;N=1121221.296&amp;layers=ch.kantone.cadastralwebmap-farbe,ch.swisstopo.amtliches-strassenverzeichnis,ch.bfs.gebaeude_wohnungs_register,KML||https://tinyurl.com/yy7ya4g9/VS/6153_bdg_erw.kml</t>
  </si>
  <si>
    <t>2562029.412 1121208.296</t>
  </si>
  <si>
    <t>https://map.geo.admin.ch/?zoom=13&amp;E=2562029.412&amp;N=1121208.296&amp;layers=ch.kantone.cadastralwebmap-farbe,ch.swisstopo.amtliches-strassenverzeichnis,ch.bfs.gebaeude_wohnungs_register,KML||https://tinyurl.com/yy7ya4g9/VS/6153_bdg_erw.kml</t>
  </si>
  <si>
    <t>2562042.412 1121203.296</t>
  </si>
  <si>
    <t>https://map.geo.admin.ch/?zoom=13&amp;E=2562042.412&amp;N=1121203.296&amp;layers=ch.kantone.cadastralwebmap-farbe,ch.swisstopo.amtliches-strassenverzeichnis,ch.bfs.gebaeude_wohnungs_register,KML||https://tinyurl.com/yy7ya4g9/VS/6153_bdg_erw.kml</t>
  </si>
  <si>
    <t>2563194.000 1123275.000</t>
  </si>
  <si>
    <t>https://map.geo.admin.ch/?zoom=13&amp;E=2563194&amp;N=1123275&amp;layers=ch.kantone.cadastralwebmap-farbe,ch.swisstopo.amtliches-strassenverzeichnis,ch.bfs.gebaeude_wohnungs_register,KML||https://tinyurl.com/yy7ya4g9/VS/6153_bdg_erw.kml</t>
  </si>
  <si>
    <t>2563400.000 1122250.000</t>
  </si>
  <si>
    <t>https://map.geo.admin.ch/?zoom=13&amp;E=2563400&amp;N=1122250&amp;layers=ch.kantone.cadastralwebmap-farbe,ch.swisstopo.amtliches-strassenverzeichnis,ch.bfs.gebaeude_wohnungs_register,KML||https://tinyurl.com/yy7ya4g9/VS/6153_bdg_erw.kml</t>
  </si>
  <si>
    <t>2562112.000 1121015.000</t>
  </si>
  <si>
    <t>https://map.geo.admin.ch/?zoom=13&amp;E=2562112&amp;N=1121015&amp;layers=ch.kantone.cadastralwebmap-farbe,ch.swisstopo.amtliches-strassenverzeichnis,ch.bfs.gebaeude_wohnungs_register,KML||https://tinyurl.com/yy7ya4g9/VS/6153_bdg_erw.kml</t>
  </si>
  <si>
    <t>2561963.424 1120680.298</t>
  </si>
  <si>
    <t>https://map.geo.admin.ch/?zoom=13&amp;E=2561963.424&amp;N=1120680.298&amp;layers=ch.kantone.cadastralwebmap-farbe,ch.swisstopo.amtliches-strassenverzeichnis,ch.bfs.gebaeude_wohnungs_register,KML||https://tinyurl.com/yy7ya4g9/VS/6153_bdg_erw.kml</t>
  </si>
  <si>
    <t>2562489.390 1122445.269</t>
  </si>
  <si>
    <t>https://map.geo.admin.ch/?zoom=13&amp;E=2562489.39&amp;N=1122445.269&amp;layers=ch.kantone.cadastralwebmap-farbe,ch.swisstopo.amtliches-strassenverzeichnis,ch.bfs.gebaeude_wohnungs_register,KML||https://tinyurl.com/yy7ya4g9/VS/6153_bdg_erw.kml</t>
  </si>
  <si>
    <t>2562980.000 1122080.000</t>
  </si>
  <si>
    <t>https://map.geo.admin.ch/?zoom=13&amp;E=2562980&amp;N=1122080&amp;layers=ch.kantone.cadastralwebmap-farbe,ch.swisstopo.amtliches-strassenverzeichnis,ch.bfs.gebaeude_wohnungs_register,KML||https://tinyurl.com/yy7ya4g9/VS/6153_bdg_erw.kml</t>
  </si>
  <si>
    <t>2562640.000 1120930.000</t>
  </si>
  <si>
    <t>https://map.geo.admin.ch/?zoom=13&amp;E=2562640&amp;N=1120930&amp;layers=ch.kantone.cadastralwebmap-farbe,ch.swisstopo.amtliches-strassenverzeichnis,ch.bfs.gebaeude_wohnungs_register,KML||https://tinyurl.com/yy7ya4g9/VS/6153_bdg_erw.kml</t>
  </si>
  <si>
    <t>2563063.200 1122914.900</t>
  </si>
  <si>
    <t>https://map.geo.admin.ch/?zoom=13&amp;E=2563063.2&amp;N=1122914.9&amp;layers=ch.kantone.cadastralwebmap-farbe,ch.swisstopo.amtliches-strassenverzeichnis,ch.bfs.gebaeude_wohnungs_register,KML||https://tinyurl.com/yy7ya4g9/VS/6153_bdg_erw.kml</t>
  </si>
  <si>
    <t>2563135.000 1122866.000</t>
  </si>
  <si>
    <t>https://map.geo.admin.ch/?zoom=13&amp;E=2563135&amp;N=1122866&amp;layers=ch.kantone.cadastralwebmap-farbe,ch.swisstopo.amtliches-strassenverzeichnis,ch.bfs.gebaeude_wohnungs_register,KML||https://tinyurl.com/yy7ya4g9/VS/6153_bdg_erw.kml</t>
  </si>
  <si>
    <t>2562329.390 1122465.273</t>
  </si>
  <si>
    <t>https://map.geo.admin.ch/?zoom=13&amp;E=2562329.39&amp;N=1122465.273&amp;layers=ch.kantone.cadastralwebmap-farbe,ch.swisstopo.amtliches-strassenverzeichnis,ch.bfs.gebaeude_wohnungs_register,KML||https://tinyurl.com/yy7ya4g9/VS/6153_bdg_erw.kml</t>
  </si>
  <si>
    <t>2562390.000 1121080.000</t>
  </si>
  <si>
    <t>https://map.geo.admin.ch/?zoom=13&amp;E=2562390&amp;N=1121080&amp;layers=ch.kantone.cadastralwebmap-farbe,ch.swisstopo.amtliches-strassenverzeichnis,ch.bfs.gebaeude_wohnungs_register,KML||https://tinyurl.com/yy7ya4g9/VS/6153_bdg_erw.kml</t>
  </si>
  <si>
    <t>2563080.000 1119900.000</t>
  </si>
  <si>
    <t>https://map.geo.admin.ch/?zoom=13&amp;E=2563080&amp;N=1119900&amp;layers=ch.kantone.cadastralwebmap-farbe,ch.swisstopo.amtliches-strassenverzeichnis,ch.bfs.gebaeude_wohnungs_register,KML||https://tinyurl.com/yy7ya4g9/VS/6153_bdg_erw.kml</t>
  </si>
  <si>
    <t>2561492.000 1118751.000</t>
  </si>
  <si>
    <t>https://map.geo.admin.ch/?zoom=13&amp;E=2561492&amp;N=1118751&amp;layers=ch.kantone.cadastralwebmap-farbe,ch.swisstopo.amtliches-strassenverzeichnis,ch.bfs.gebaeude_wohnungs_register,KML||https://tinyurl.com/yy7ya4g9/VS/6153_bdg_erw.kml</t>
  </si>
  <si>
    <t>2563615.000 1119695.000</t>
  </si>
  <si>
    <t>https://map.geo.admin.ch/?zoom=13&amp;E=2563615&amp;N=1119695&amp;layers=ch.kantone.cadastralwebmap-farbe,ch.swisstopo.amtliches-strassenverzeichnis,ch.bfs.gebaeude_wohnungs_register,KML||https://tinyurl.com/yy7ya4g9/VS/6153_bdg_erw.kml</t>
  </si>
  <si>
    <t>2563588.000 1119671.000</t>
  </si>
  <si>
    <t>https://map.geo.admin.ch/?zoom=13&amp;E=2563588&amp;N=1119671&amp;layers=ch.kantone.cadastralwebmap-farbe,ch.swisstopo.amtliches-strassenverzeichnis,ch.bfs.gebaeude_wohnungs_register,KML||https://tinyurl.com/yy7ya4g9/VS/6153_bdg_erw.kml</t>
  </si>
  <si>
    <t>2563560.000 1119673.000</t>
  </si>
  <si>
    <t>https://map.geo.admin.ch/?zoom=13&amp;E=2563560&amp;N=1119673&amp;layers=ch.kantone.cadastralwebmap-farbe,ch.swisstopo.amtliches-strassenverzeichnis,ch.bfs.gebaeude_wohnungs_register,KML||https://tinyurl.com/yy7ya4g9/VS/6153_bdg_erw.kml</t>
  </si>
  <si>
    <t>2563578.000 1119698.000</t>
  </si>
  <si>
    <t>https://map.geo.admin.ch/?zoom=13&amp;E=2563578&amp;N=1119698&amp;layers=ch.kantone.cadastralwebmap-farbe,ch.swisstopo.amtliches-strassenverzeichnis,ch.bfs.gebaeude_wohnungs_register,KML||https://tinyurl.com/yy7ya4g9/VS/6153_bdg_erw.kml</t>
  </si>
  <si>
    <t>2563595.000 1119719.000</t>
  </si>
  <si>
    <t>https://map.geo.admin.ch/?zoom=13&amp;E=2563595&amp;N=1119719&amp;layers=ch.kantone.cadastralwebmap-farbe,ch.swisstopo.amtliches-strassenverzeichnis,ch.bfs.gebaeude_wohnungs_register,KML||https://tinyurl.com/yy7ya4g9/VS/6153_bdg_erw.kml</t>
  </si>
  <si>
    <t>2562665.000 1119440.000</t>
  </si>
  <si>
    <t>https://map.geo.admin.ch/?zoom=13&amp;E=2562665&amp;N=1119440&amp;layers=ch.kantone.cadastralwebmap-farbe,ch.swisstopo.amtliches-strassenverzeichnis,ch.bfs.gebaeude_wohnungs_register,KML||https://tinyurl.com/yy7ya4g9/VS/6153_bdg_erw.kml</t>
  </si>
  <si>
    <t>2563115.000 1125345.000</t>
  </si>
  <si>
    <t>https://map.geo.admin.ch/?zoom=13&amp;E=2563115&amp;N=1125345&amp;layers=ch.kantone.cadastralwebmap-farbe,ch.swisstopo.amtliches-strassenverzeichnis,ch.bfs.gebaeude_wohnungs_register,KML||https://tinyurl.com/yy7ya4g9/VS/6153_bdg_erw.kml</t>
  </si>
  <si>
    <t>2563366.000 1119998.000</t>
  </si>
  <si>
    <t>https://map.geo.admin.ch/?zoom=13&amp;E=2563366&amp;N=1119998&amp;layers=ch.kantone.cadastralwebmap-farbe,ch.swisstopo.amtliches-strassenverzeichnis,ch.bfs.gebaeude_wohnungs_register,KML||https://tinyurl.com/yy7ya4g9/VS/6153_bdg_erw.kml</t>
  </si>
  <si>
    <t>2563390.000 1120910.000</t>
  </si>
  <si>
    <t>https://map.geo.admin.ch/?zoom=13&amp;E=2563390&amp;N=1120910&amp;layers=ch.kantone.cadastralwebmap-farbe,ch.swisstopo.amtliches-strassenverzeichnis,ch.bfs.gebaeude_wohnungs_register,KML||https://tinyurl.com/yy7ya4g9/VS/6153_bdg_erw.kml</t>
  </si>
  <si>
    <t>2562960.000 1122240.000</t>
  </si>
  <si>
    <t>https://map.geo.admin.ch/?zoom=13&amp;E=2562960&amp;N=1122240&amp;layers=ch.kantone.cadastralwebmap-farbe,ch.swisstopo.amtliches-strassenverzeichnis,ch.bfs.gebaeude_wohnungs_register,KML||https://tinyurl.com/yy7ya4g9/VS/6153_bdg_erw.kml</t>
  </si>
  <si>
    <t>2562140.385 1122930.268</t>
  </si>
  <si>
    <t>https://map.geo.admin.ch/?zoom=13&amp;E=2562140.385&amp;N=1122930.268&amp;layers=ch.kantone.cadastralwebmap-farbe,ch.swisstopo.amtliches-strassenverzeichnis,ch.bfs.gebaeude_wohnungs_register,KML||https://tinyurl.com/yy7ya4g9/VS/6153_bdg_erw.kml</t>
  </si>
  <si>
    <t>2561425.000 1121200.000</t>
  </si>
  <si>
    <t>https://map.geo.admin.ch/?zoom=13&amp;E=2561425&amp;N=1121200&amp;layers=ch.kantone.cadastralwebmap-farbe,ch.swisstopo.amtliches-strassenverzeichnis,ch.bfs.gebaeude_wohnungs_register,KML||https://tinyurl.com/yy7ya4g9/VS/6153_bdg_erw.kml</t>
  </si>
  <si>
    <t>2561670.389 1122780.285</t>
  </si>
  <si>
    <t>https://map.geo.admin.ch/?zoom=13&amp;E=2561670.389&amp;N=1122780.285&amp;layers=ch.kantone.cadastralwebmap-farbe,ch.swisstopo.amtliches-strassenverzeichnis,ch.bfs.gebaeude_wohnungs_register,KML||https://tinyurl.com/yy7ya4g9/VS/6153_bdg_erw.kml</t>
  </si>
  <si>
    <t>2561672.389 1122782.285</t>
  </si>
  <si>
    <t>https://map.geo.admin.ch/?zoom=13&amp;E=2561672.389&amp;N=1122782.285&amp;layers=ch.kantone.cadastralwebmap-farbe,ch.swisstopo.amtliches-strassenverzeichnis,ch.bfs.gebaeude_wohnungs_register,KML||https://tinyurl.com/yy7ya4g9/VS/6153_bdg_erw.kml</t>
  </si>
  <si>
    <t>2562260.000 1122285.000</t>
  </si>
  <si>
    <t>https://map.geo.admin.ch/?zoom=13&amp;E=2562260&amp;N=1122285&amp;layers=ch.kantone.cadastralwebmap-farbe,ch.swisstopo.amtliches-strassenverzeichnis,ch.bfs.gebaeude_wohnungs_register,KML||https://tinyurl.com/yy7ya4g9/VS/6153_bdg_erw.kml</t>
  </si>
  <si>
    <t>2561470.000 1122820.000</t>
  </si>
  <si>
    <t>https://map.geo.admin.ch/?zoom=13&amp;E=2561470&amp;N=1122820&amp;layers=ch.kantone.cadastralwebmap-farbe,ch.swisstopo.amtliches-strassenverzeichnis,ch.bfs.gebaeude_wohnungs_register,KML||https://tinyurl.com/yy7ya4g9/VS/6153_bdg_erw.kml</t>
  </si>
  <si>
    <t>2562000.000 1121940.000</t>
  </si>
  <si>
    <t>https://map.geo.admin.ch/?zoom=13&amp;E=2562000&amp;N=1121940&amp;layers=ch.kantone.cadastralwebmap-farbe,ch.swisstopo.amtliches-strassenverzeichnis,ch.bfs.gebaeude_wohnungs_register,KML||https://tinyurl.com/yy7ya4g9/VS/6153_bdg_erw.kml</t>
  </si>
  <si>
    <t>2562629.000 1120806.000</t>
  </si>
  <si>
    <t>https://map.geo.admin.ch/?zoom=13&amp;E=2562629&amp;N=1120806&amp;layers=ch.kantone.cadastralwebmap-farbe,ch.swisstopo.amtliches-strassenverzeichnis,ch.bfs.gebaeude_wohnungs_register,KML||https://tinyurl.com/yy7ya4g9/VS/6153_bdg_erw.kml</t>
  </si>
  <si>
    <t>2562023.000 1123128.000</t>
  </si>
  <si>
    <t>https://map.geo.admin.ch/?zoom=13&amp;E=2562023&amp;N=1123128&amp;layers=ch.kantone.cadastralwebmap-farbe,ch.swisstopo.amtliches-strassenverzeichnis,ch.bfs.gebaeude_wohnungs_register,KML||https://tinyurl.com/yy7ya4g9/VS/6153_bdg_erw.kml</t>
  </si>
  <si>
    <t>2561410.000 1121170.000</t>
  </si>
  <si>
    <t>https://map.geo.admin.ch/?zoom=13&amp;E=2561410&amp;N=1121170&amp;layers=ch.kantone.cadastralwebmap-farbe,ch.swisstopo.amtliches-strassenverzeichnis,ch.bfs.gebaeude_wohnungs_register,KML||https://tinyurl.com/yy7ya4g9/VS/6153_bdg_erw.kml</t>
  </si>
  <si>
    <t>2561940.000 1122525.000</t>
  </si>
  <si>
    <t>https://map.geo.admin.ch/?zoom=13&amp;E=2561940&amp;N=1122525&amp;layers=ch.kantone.cadastralwebmap-farbe,ch.swisstopo.amtliches-strassenverzeichnis,ch.bfs.gebaeude_wohnungs_register,KML||https://tinyurl.com/yy7ya4g9/VS/6153_bdg_erw.kml</t>
  </si>
  <si>
    <t>2562230.000 1123370.000</t>
  </si>
  <si>
    <t>https://map.geo.admin.ch/?zoom=13&amp;E=2562230&amp;N=1123370&amp;layers=ch.kantone.cadastralwebmap-farbe,ch.swisstopo.amtliches-strassenverzeichnis,ch.bfs.gebaeude_wohnungs_register,KML||https://tinyurl.com/yy7ya4g9/VS/6153_bdg_erw.kml</t>
  </si>
  <si>
    <t>2562585.000 1120860.000</t>
  </si>
  <si>
    <t>https://map.geo.admin.ch/?zoom=13&amp;E=2562585&amp;N=1120860&amp;layers=ch.kantone.cadastralwebmap-farbe,ch.swisstopo.amtliches-strassenverzeichnis,ch.bfs.gebaeude_wohnungs_register,KML||https://tinyurl.com/yy7ya4g9/VS/6153_bdg_erw.kml</t>
  </si>
  <si>
    <t>2561640.000 1122889.000</t>
  </si>
  <si>
    <t>https://map.geo.admin.ch/?zoom=13&amp;E=2561640&amp;N=1122889&amp;layers=ch.kantone.cadastralwebmap-farbe,ch.swisstopo.amtliches-strassenverzeichnis,ch.bfs.gebaeude_wohnungs_register,KML||https://tinyurl.com/yy7ya4g9/VS/6153_bdg_erw.kml</t>
  </si>
  <si>
    <t>2563277.000 1121294.000</t>
  </si>
  <si>
    <t>https://map.geo.admin.ch/?zoom=13&amp;E=2563277&amp;N=1121294&amp;layers=ch.kantone.cadastralwebmap-farbe,ch.swisstopo.amtliches-strassenverzeichnis,ch.bfs.gebaeude_wohnungs_register,KML||https://tinyurl.com/yy7ya4g9/VS/6153_bdg_erw.kml</t>
  </si>
  <si>
    <t>2562183.000 1121530.000</t>
  </si>
  <si>
    <t>https://map.geo.admin.ch/?zoom=13&amp;E=2562183&amp;N=1121530&amp;layers=ch.kantone.cadastralwebmap-farbe,ch.swisstopo.amtliches-strassenverzeichnis,ch.bfs.gebaeude_wohnungs_register,KML||https://tinyurl.com/yy7ya4g9/VS/6153_bdg_erw.kml</t>
  </si>
  <si>
    <t>2562190.000 1121530.000</t>
  </si>
  <si>
    <t>https://map.geo.admin.ch/?zoom=13&amp;E=2562190&amp;N=1121530&amp;layers=ch.kantone.cadastralwebmap-farbe,ch.swisstopo.amtliches-strassenverzeichnis,ch.bfs.gebaeude_wohnungs_register,KML||https://tinyurl.com/yy7ya4g9/VS/6153_bdg_erw.kml</t>
  </si>
  <si>
    <t>2562196.000 1121530.000</t>
  </si>
  <si>
    <t>https://map.geo.admin.ch/?zoom=13&amp;E=2562196&amp;N=1121530&amp;layers=ch.kantone.cadastralwebmap-farbe,ch.swisstopo.amtliches-strassenverzeichnis,ch.bfs.gebaeude_wohnungs_register,KML||https://tinyurl.com/yy7ya4g9/VS/6153_bdg_erw.kml</t>
  </si>
  <si>
    <t>2562600.000 1120800.000</t>
  </si>
  <si>
    <t>https://map.geo.admin.ch/?zoom=13&amp;E=2562600&amp;N=1120800&amp;layers=ch.kantone.cadastralwebmap-farbe,ch.swisstopo.amtliches-strassenverzeichnis,ch.bfs.gebaeude_wohnungs_register,KML||https://tinyurl.com/yy7ya4g9/VS/6153_bdg_erw.kml</t>
  </si>
  <si>
    <t>2562070.000 1122840.000</t>
  </si>
  <si>
    <t>https://map.geo.admin.ch/?zoom=13&amp;E=2562070&amp;N=1122840&amp;layers=ch.kantone.cadastralwebmap-farbe,ch.swisstopo.amtliches-strassenverzeichnis,ch.bfs.gebaeude_wohnungs_register,KML||https://tinyurl.com/yy7ya4g9/VS/6153_bdg_erw.kml</t>
  </si>
  <si>
    <t>2563230.000 1120960.000</t>
  </si>
  <si>
    <t>https://map.geo.admin.ch/?zoom=13&amp;E=2563230&amp;N=1120960&amp;layers=ch.kantone.cadastralwebmap-farbe,ch.swisstopo.amtliches-strassenverzeichnis,ch.bfs.gebaeude_wohnungs_register,KML||https://tinyurl.com/yy7ya4g9/VS/6153_bdg_erw.kml</t>
  </si>
  <si>
    <t>2561800.000 1121570.000</t>
  </si>
  <si>
    <t>https://map.geo.admin.ch/?zoom=13&amp;E=2561800&amp;N=1121570&amp;layers=ch.kantone.cadastralwebmap-farbe,ch.swisstopo.amtliches-strassenverzeichnis,ch.bfs.gebaeude_wohnungs_register,KML||https://tinyurl.com/yy7ya4g9/VS/6153_bdg_erw.kml</t>
  </si>
  <si>
    <t>2562160.000 1121380.000</t>
  </si>
  <si>
    <t>https://map.geo.admin.ch/?zoom=13&amp;E=2562160&amp;N=1121380&amp;layers=ch.kantone.cadastralwebmap-farbe,ch.swisstopo.amtliches-strassenverzeichnis,ch.bfs.gebaeude_wohnungs_register,KML||https://tinyurl.com/yy7ya4g9/VS/6153_bdg_erw.kml</t>
  </si>
  <si>
    <t>2562300.000 1122320.000</t>
  </si>
  <si>
    <t>https://map.geo.admin.ch/?zoom=13&amp;E=2562300&amp;N=1122320&amp;layers=ch.kantone.cadastralwebmap-farbe,ch.swisstopo.amtliches-strassenverzeichnis,ch.bfs.gebaeude_wohnungs_register,KML||https://tinyurl.com/yy7ya4g9/VS/6153_bdg_erw.kml</t>
  </si>
  <si>
    <t>2561970.000 1121500.000</t>
  </si>
  <si>
    <t>https://map.geo.admin.ch/?zoom=13&amp;E=2561970&amp;N=1121500&amp;layers=ch.kantone.cadastralwebmap-farbe,ch.swisstopo.amtliches-strassenverzeichnis,ch.bfs.gebaeude_wohnungs_register,KML||https://tinyurl.com/yy7ya4g9/VS/6153_bdg_erw.kml</t>
  </si>
  <si>
    <t>2563198.000 1122420.000</t>
  </si>
  <si>
    <t>https://map.geo.admin.ch/?zoom=13&amp;E=2563198&amp;N=1122420&amp;layers=ch.kantone.cadastralwebmap-farbe,ch.swisstopo.amtliches-strassenverzeichnis,ch.bfs.gebaeude_wohnungs_register,KML||https://tinyurl.com/yy7ya4g9/VS/6153_bdg_erw.kml</t>
  </si>
  <si>
    <t>2561970.000 1122370.000</t>
  </si>
  <si>
    <t>https://map.geo.admin.ch/?zoom=13&amp;E=2561970&amp;N=1122370&amp;layers=ch.kantone.cadastralwebmap-farbe,ch.swisstopo.amtliches-strassenverzeichnis,ch.bfs.gebaeude_wohnungs_register,KML||https://tinyurl.com/yy7ya4g9/VS/6153_bdg_erw.kml</t>
  </si>
  <si>
    <t>2562200.000 1121700.000</t>
  </si>
  <si>
    <t>https://map.geo.admin.ch/?zoom=13&amp;E=2562200&amp;N=1121700&amp;layers=ch.kantone.cadastralwebmap-farbe,ch.swisstopo.amtliches-strassenverzeichnis,ch.bfs.gebaeude_wohnungs_register,KML||https://tinyurl.com/yy7ya4g9/VS/6153_bdg_erw.kml</t>
  </si>
  <si>
    <t>2562315.000 1121090.000</t>
  </si>
  <si>
    <t>https://map.geo.admin.ch/?zoom=13&amp;E=2562315&amp;N=1121090&amp;layers=ch.kantone.cadastralwebmap-farbe,ch.swisstopo.amtliches-strassenverzeichnis,ch.bfs.gebaeude_wohnungs_register,KML||https://tinyurl.com/yy7ya4g9/VS/6153_bdg_erw.kml</t>
  </si>
  <si>
    <t>2562200.000 1121900.000</t>
  </si>
  <si>
    <t>https://map.geo.admin.ch/?zoom=13&amp;E=2562200&amp;N=1121900&amp;layers=ch.kantone.cadastralwebmap-farbe,ch.swisstopo.amtliches-strassenverzeichnis,ch.bfs.gebaeude_wohnungs_register,KML||https://tinyurl.com/yy7ya4g9/VS/6153_bdg_erw.kml</t>
  </si>
  <si>
    <t>2562190.000 1121930.000</t>
  </si>
  <si>
    <t>https://map.geo.admin.ch/?zoom=13&amp;E=2562190&amp;N=1121930&amp;layers=ch.kantone.cadastralwebmap-farbe,ch.swisstopo.amtliches-strassenverzeichnis,ch.bfs.gebaeude_wohnungs_register,KML||https://tinyurl.com/yy7ya4g9/VS/6153_bdg_erw.kml</t>
  </si>
  <si>
    <t>2562678.000 1120937.000</t>
  </si>
  <si>
    <t>https://map.geo.admin.ch/?zoom=13&amp;E=2562678&amp;N=1120937&amp;layers=ch.kantone.cadastralwebmap-farbe,ch.swisstopo.amtliches-strassenverzeichnis,ch.bfs.gebaeude_wohnungs_register,KML||https://tinyurl.com/yy7ya4g9/VS/6153_bdg_erw.kml</t>
  </si>
  <si>
    <t>2562698.000 1120936.000</t>
  </si>
  <si>
    <t>https://map.geo.admin.ch/?zoom=13&amp;E=2562698&amp;N=1120936&amp;layers=ch.kantone.cadastralwebmap-farbe,ch.swisstopo.amtliches-strassenverzeichnis,ch.bfs.gebaeude_wohnungs_register,KML||https://tinyurl.com/yy7ya4g9/VS/6153_bdg_erw.kml</t>
  </si>
  <si>
    <t>2563100.000 1122100.000</t>
  </si>
  <si>
    <t>https://map.geo.admin.ch/?zoom=13&amp;E=2563100&amp;N=1122100&amp;layers=ch.kantone.cadastralwebmap-farbe,ch.swisstopo.amtliches-strassenverzeichnis,ch.bfs.gebaeude_wohnungs_register,KML||https://tinyurl.com/yy7ya4g9/VS/6153_bdg_erw.kml</t>
  </si>
  <si>
    <t>2562650.000 1123360.000</t>
  </si>
  <si>
    <t>https://map.geo.admin.ch/?zoom=13&amp;E=2562650&amp;N=1123360&amp;layers=ch.kantone.cadastralwebmap-farbe,ch.swisstopo.amtliches-strassenverzeichnis,ch.bfs.gebaeude_wohnungs_register,KML||https://tinyurl.com/yy7ya4g9/VS/6153_bdg_erw.kml</t>
  </si>
  <si>
    <t>2561710.000 1121315.000</t>
  </si>
  <si>
    <t>https://map.geo.admin.ch/?zoom=13&amp;E=2561710&amp;N=1121315&amp;layers=ch.kantone.cadastralwebmap-farbe,ch.swisstopo.amtliches-strassenverzeichnis,ch.bfs.gebaeude_wohnungs_register,KML||https://tinyurl.com/yy7ya4g9/VS/6153_bdg_erw.kml</t>
  </si>
  <si>
    <t>2563915.000 1120910.000</t>
  </si>
  <si>
    <t>https://map.geo.admin.ch/?zoom=13&amp;E=2563915&amp;N=1120910&amp;layers=ch.kantone.cadastralwebmap-farbe,ch.swisstopo.amtliches-strassenverzeichnis,ch.bfs.gebaeude_wohnungs_register,KML||https://tinyurl.com/yy7ya4g9/VS/6153_bdg_erw.kml</t>
  </si>
  <si>
    <t>2563980.000 1122520.000</t>
  </si>
  <si>
    <t>https://map.geo.admin.ch/?zoom=13&amp;E=2563980&amp;N=1122520&amp;layers=ch.kantone.cadastralwebmap-farbe,ch.swisstopo.amtliches-strassenverzeichnis,ch.bfs.gebaeude_wohnungs_register,KML||https://tinyurl.com/yy7ya4g9/VS/6153_bdg_erw.kml</t>
  </si>
  <si>
    <t>2561700.000 1121550.000</t>
  </si>
  <si>
    <t>https://map.geo.admin.ch/?zoom=13&amp;E=2561700&amp;N=1121550&amp;layers=ch.kantone.cadastralwebmap-farbe,ch.swisstopo.amtliches-strassenverzeichnis,ch.bfs.gebaeude_wohnungs_register,KML||https://tinyurl.com/yy7ya4g9/VS/6153_bdg_erw.kml</t>
  </si>
  <si>
    <t>2561840.000 1121950.000</t>
  </si>
  <si>
    <t>https://map.geo.admin.ch/?zoom=13&amp;E=2561840&amp;N=1121950&amp;layers=ch.kantone.cadastralwebmap-farbe,ch.swisstopo.amtliches-strassenverzeichnis,ch.bfs.gebaeude_wohnungs_register,KML||https://tinyurl.com/yy7ya4g9/VS/6153_bdg_erw.kml</t>
  </si>
  <si>
    <t>2562930.000 1121430.000</t>
  </si>
  <si>
    <t>https://map.geo.admin.ch/?zoom=13&amp;E=2562930&amp;N=1121430&amp;layers=ch.kantone.cadastralwebmap-farbe,ch.swisstopo.amtliches-strassenverzeichnis,ch.bfs.gebaeude_wohnungs_register,KML||https://tinyurl.com/yy7ya4g9/VS/6153_bdg_erw.kml</t>
  </si>
  <si>
    <t>2563455.000 1119920.000</t>
  </si>
  <si>
    <t>https://map.geo.admin.ch/?zoom=13&amp;E=2563455&amp;N=1119920&amp;layers=ch.kantone.cadastralwebmap-farbe,ch.swisstopo.amtliches-strassenverzeichnis,ch.bfs.gebaeude_wohnungs_register,KML||https://tinyurl.com/yy7ya4g9/VS/6153_bdg_erw.kml</t>
  </si>
  <si>
    <t>2562366.000 1121600.000</t>
  </si>
  <si>
    <t>https://map.geo.admin.ch/?zoom=13&amp;E=2562366&amp;N=1121600&amp;layers=ch.kantone.cadastralwebmap-farbe,ch.swisstopo.amtliches-strassenverzeichnis,ch.bfs.gebaeude_wohnungs_register,KML||https://tinyurl.com/yy7ya4g9/VS/6153_bdg_erw.kml</t>
  </si>
  <si>
    <t>2562383.000 1121596.000</t>
  </si>
  <si>
    <t>https://map.geo.admin.ch/?zoom=13&amp;E=2562383&amp;N=1121596&amp;layers=ch.kantone.cadastralwebmap-farbe,ch.swisstopo.amtliches-strassenverzeichnis,ch.bfs.gebaeude_wohnungs_register,KML||https://tinyurl.com/yy7ya4g9/VS/6153_bdg_erw.kml</t>
  </si>
  <si>
    <t>2562100.000 1121950.000</t>
  </si>
  <si>
    <t>https://map.geo.admin.ch/?zoom=13&amp;E=2562100&amp;N=1121950&amp;layers=ch.kantone.cadastralwebmap-farbe,ch.swisstopo.amtliches-strassenverzeichnis,ch.bfs.gebaeude_wohnungs_register,KML||https://tinyurl.com/yy7ya4g9/VS/6153_bdg_erw.kml</t>
  </si>
  <si>
    <t>2562550.000 1120870.000</t>
  </si>
  <si>
    <t>https://map.geo.admin.ch/?zoom=13&amp;E=2562550&amp;N=1120870&amp;layers=ch.kantone.cadastralwebmap-farbe,ch.swisstopo.amtliches-strassenverzeichnis,ch.bfs.gebaeude_wohnungs_register,KML||https://tinyurl.com/yy7ya4g9/VS/6153_bdg_erw.kml</t>
  </si>
  <si>
    <t>2561800.000 1121360.000</t>
  </si>
  <si>
    <t>https://map.geo.admin.ch/?zoom=13&amp;E=2561800&amp;N=1121360&amp;layers=ch.kantone.cadastralwebmap-farbe,ch.swisstopo.amtliches-strassenverzeichnis,ch.bfs.gebaeude_wohnungs_register,KML||https://tinyurl.com/yy7ya4g9/VS/6153_bdg_erw.kml</t>
  </si>
  <si>
    <t>2561710.000 1121610.000</t>
  </si>
  <si>
    <t>https://map.geo.admin.ch/?zoom=13&amp;E=2561710&amp;N=1121610&amp;layers=ch.kantone.cadastralwebmap-farbe,ch.swisstopo.amtliches-strassenverzeichnis,ch.bfs.gebaeude_wohnungs_register,KML||https://tinyurl.com/yy7ya4g9/VS/6153_bdg_erw.kml</t>
  </si>
  <si>
    <t>2561715.000 1121605.000</t>
  </si>
  <si>
    <t>https://map.geo.admin.ch/?zoom=13&amp;E=2561715&amp;N=1121605&amp;layers=ch.kantone.cadastralwebmap-farbe,ch.swisstopo.amtliches-strassenverzeichnis,ch.bfs.gebaeude_wohnungs_register,KML||https://tinyurl.com/yy7ya4g9/VS/6153_bdg_erw.kml</t>
  </si>
  <si>
    <t>2562610.000 1122000.000</t>
  </si>
  <si>
    <t>https://map.geo.admin.ch/?zoom=13&amp;E=2562610&amp;N=1122000&amp;layers=ch.kantone.cadastralwebmap-farbe,ch.swisstopo.amtliches-strassenverzeichnis,ch.bfs.gebaeude_wohnungs_register,KML||https://tinyurl.com/yy7ya4g9/VS/6153_bdg_erw.kml</t>
  </si>
  <si>
    <t>2562500.000 1121100.000</t>
  </si>
  <si>
    <t>https://map.geo.admin.ch/?zoom=13&amp;E=2562500&amp;N=1121100&amp;layers=ch.kantone.cadastralwebmap-farbe,ch.swisstopo.amtliches-strassenverzeichnis,ch.bfs.gebaeude_wohnungs_register,KML||https://tinyurl.com/yy7ya4g9/VS/6153_bdg_erw.kml</t>
  </si>
  <si>
    <t>2563135.000 1119850.000</t>
  </si>
  <si>
    <t>https://map.geo.admin.ch/?zoom=13&amp;E=2563135&amp;N=1119850&amp;layers=ch.kantone.cadastralwebmap-farbe,ch.swisstopo.amtliches-strassenverzeichnis,ch.bfs.gebaeude_wohnungs_register,KML||https://tinyurl.com/yy7ya4g9/VS/6153_bdg_erw.kml</t>
  </si>
  <si>
    <t>2563170.000 1120860.000</t>
  </si>
  <si>
    <t>https://map.geo.admin.ch/?zoom=13&amp;E=2563170&amp;N=1120860&amp;layers=ch.kantone.cadastralwebmap-farbe,ch.swisstopo.amtliches-strassenverzeichnis,ch.bfs.gebaeude_wohnungs_register,KML||https://tinyurl.com/yy7ya4g9/VS/6153_bdg_erw.kml</t>
  </si>
  <si>
    <t>2562185.000 1121760.000</t>
  </si>
  <si>
    <t>https://map.geo.admin.ch/?zoom=13&amp;E=2562185&amp;N=1121760&amp;layers=ch.kantone.cadastralwebmap-farbe,ch.swisstopo.amtliches-strassenverzeichnis,ch.bfs.gebaeude_wohnungs_register,KML||https://tinyurl.com/yy7ya4g9/VS/6153_bdg_erw.kml</t>
  </si>
  <si>
    <t>2563720.000 1119810.000</t>
  </si>
  <si>
    <t>https://map.geo.admin.ch/?zoom=13&amp;E=2563720&amp;N=1119810&amp;layers=ch.kantone.cadastralwebmap-farbe,ch.swisstopo.amtliches-strassenverzeichnis,ch.bfs.gebaeude_wohnungs_register,KML||https://tinyurl.com/yy7ya4g9/VS/6153_bdg_erw.kml</t>
  </si>
  <si>
    <t>2562175.000 1121340.000</t>
  </si>
  <si>
    <t>https://map.geo.admin.ch/?zoom=13&amp;E=2562175&amp;N=1121340&amp;layers=ch.kantone.cadastralwebmap-farbe,ch.swisstopo.amtliches-strassenverzeichnis,ch.bfs.gebaeude_wohnungs_register,KML||https://tinyurl.com/yy7ya4g9/VS/6153_bdg_erw.kml</t>
  </si>
  <si>
    <t>2561785.000 1121745.000</t>
  </si>
  <si>
    <t>https://map.geo.admin.ch/?zoom=13&amp;E=2561785&amp;N=1121745&amp;layers=ch.kantone.cadastralwebmap-farbe,ch.swisstopo.amtliches-strassenverzeichnis,ch.bfs.gebaeude_wohnungs_register,KML||https://tinyurl.com/yy7ya4g9/VS/6153_bdg_erw.kml</t>
  </si>
  <si>
    <t>2562891.500 1119058.250</t>
  </si>
  <si>
    <t>https://map.geo.admin.ch/?zoom=13&amp;E=2562891.5&amp;N=1119058.25&amp;layers=ch.kantone.cadastralwebmap-farbe,ch.swisstopo.amtliches-strassenverzeichnis,ch.bfs.gebaeude_wohnungs_register,KML||https://tinyurl.com/yy7ya4g9/VS/6153_bdg_erw.kml</t>
  </si>
  <si>
    <t>2561815.000 1120770.000</t>
  </si>
  <si>
    <t>https://map.geo.admin.ch/?zoom=13&amp;E=2561815&amp;N=1120770&amp;layers=ch.kantone.cadastralwebmap-farbe,ch.swisstopo.amtliches-strassenverzeichnis,ch.bfs.gebaeude_wohnungs_register,KML||https://tinyurl.com/yy7ya4g9/VS/6153_bdg_erw.kml</t>
  </si>
  <si>
    <t>2563010.000 1120800.000</t>
  </si>
  <si>
    <t>https://map.geo.admin.ch/?zoom=13&amp;E=2563010&amp;N=1120800&amp;layers=ch.kantone.cadastralwebmap-farbe,ch.swisstopo.amtliches-strassenverzeichnis,ch.bfs.gebaeude_wohnungs_register,KML||https://tinyurl.com/yy7ya4g9/VS/6153_bdg_erw.kml</t>
  </si>
  <si>
    <t>2563130.000 1120020.000</t>
  </si>
  <si>
    <t>https://map.geo.admin.ch/?zoom=13&amp;E=2563130&amp;N=1120020&amp;layers=ch.kantone.cadastralwebmap-farbe,ch.swisstopo.amtliches-strassenverzeichnis,ch.bfs.gebaeude_wohnungs_register,KML||https://tinyurl.com/yy7ya4g9/VS/6153_bdg_erw.kml</t>
  </si>
  <si>
    <t>2562924.000 1122845.000</t>
  </si>
  <si>
    <t>https://map.geo.admin.ch/?zoom=13&amp;E=2562924&amp;N=1122845&amp;layers=ch.kantone.cadastralwebmap-farbe,ch.swisstopo.amtliches-strassenverzeichnis,ch.bfs.gebaeude_wohnungs_register,KML||https://tinyurl.com/yy7ya4g9/VS/6153_bdg_erw.kml</t>
  </si>
  <si>
    <t>2562365.000 1121795.000</t>
  </si>
  <si>
    <t>https://map.geo.admin.ch/?zoom=13&amp;E=2562365&amp;N=1121795&amp;layers=ch.kantone.cadastralwebmap-farbe,ch.swisstopo.amtliches-strassenverzeichnis,ch.bfs.gebaeude_wohnungs_register,KML||https://tinyurl.com/yy7ya4g9/VS/6153_bdg_erw.kml</t>
  </si>
  <si>
    <t>2561424.000 1121194.000</t>
  </si>
  <si>
    <t>https://map.geo.admin.ch/?zoom=13&amp;E=2561424&amp;N=1121194&amp;layers=ch.kantone.cadastralwebmap-farbe,ch.swisstopo.amtliches-strassenverzeichnis,ch.bfs.gebaeude_wohnungs_register,KML||https://tinyurl.com/yy7ya4g9/VS/6153_bdg_erw.kml</t>
  </si>
  <si>
    <t>2562263.000 1121110.000</t>
  </si>
  <si>
    <t>https://map.geo.admin.ch/?zoom=13&amp;E=2562263&amp;N=1121110&amp;layers=ch.kantone.cadastralwebmap-farbe,ch.swisstopo.amtliches-strassenverzeichnis,ch.bfs.gebaeude_wohnungs_register,KML||https://tinyurl.com/yy7ya4g9/VS/6153_bdg_erw.kml</t>
  </si>
  <si>
    <t>2561498.000 1123051.000</t>
  </si>
  <si>
    <t>https://map.geo.admin.ch/?zoom=13&amp;E=2561498&amp;N=1123051&amp;layers=ch.kantone.cadastralwebmap-farbe,ch.swisstopo.amtliches-strassenverzeichnis,ch.bfs.gebaeude_wohnungs_register,KML||https://tinyurl.com/yy7ya4g9/VS/6153_bdg_erw.kml</t>
  </si>
  <si>
    <t>2561717.750 1121595.875</t>
  </si>
  <si>
    <t>https://map.geo.admin.ch/?zoom=13&amp;E=2561717.75&amp;N=1121595.875&amp;layers=ch.kantone.cadastralwebmap-farbe,ch.swisstopo.amtliches-strassenverzeichnis,ch.bfs.gebaeude_wohnungs_register,KML||https://tinyurl.com/yy7ya4g9/VS/6153_bdg_erw.kml</t>
  </si>
  <si>
    <t>2563378.250 1120930.375</t>
  </si>
  <si>
    <t>https://map.geo.admin.ch/?zoom=13&amp;E=2563378.25&amp;N=1120930.375&amp;layers=ch.kantone.cadastralwebmap-farbe,ch.swisstopo.amtliches-strassenverzeichnis,ch.bfs.gebaeude_wohnungs_register,KML||https://tinyurl.com/yy7ya4g9/VS/6153_bdg_erw.kml</t>
  </si>
  <si>
    <t>2561705.000 1121309.000</t>
  </si>
  <si>
    <t>https://map.geo.admin.ch/?zoom=13&amp;E=2561705&amp;N=1121309&amp;layers=ch.kantone.cadastralwebmap-farbe,ch.swisstopo.amtliches-strassenverzeichnis,ch.bfs.gebaeude_wohnungs_register,KML||https://tinyurl.com/yy7ya4g9/VS/6153_bdg_erw.kml</t>
  </si>
  <si>
    <t>2563400.000 1120940.000</t>
  </si>
  <si>
    <t>https://map.geo.admin.ch/?zoom=13&amp;E=2563400&amp;N=1120940&amp;layers=ch.kantone.cadastralwebmap-farbe,ch.swisstopo.amtliches-strassenverzeichnis,ch.bfs.gebaeude_wohnungs_register,KML||https://tinyurl.com/yy7ya4g9/VS/6153_bdg_erw.kml</t>
  </si>
  <si>
    <t>2562712.000 1122675.625</t>
  </si>
  <si>
    <t>https://map.geo.admin.ch/?zoom=13&amp;E=2562712&amp;N=1122675.625&amp;layers=ch.kantone.cadastralwebmap-farbe,ch.swisstopo.amtliches-strassenverzeichnis,ch.bfs.gebaeude_wohnungs_register,KML||https://tinyurl.com/yy7ya4g9/VS/6153_bdg_erw.kml</t>
  </si>
  <si>
    <t>2561632.750 1122867.625</t>
  </si>
  <si>
    <t>https://map.geo.admin.ch/?zoom=13&amp;E=2561632.75&amp;N=1122867.625&amp;layers=ch.kantone.cadastralwebmap-farbe,ch.swisstopo.amtliches-strassenverzeichnis,ch.bfs.gebaeude_wohnungs_register,KML||https://tinyurl.com/yy7ya4g9/VS/6153_bdg_erw.kml</t>
  </si>
  <si>
    <t>2562248.000 1122062.750</t>
  </si>
  <si>
    <t>https://map.geo.admin.ch/?zoom=13&amp;E=2562248&amp;N=1122062.75&amp;layers=ch.kantone.cadastralwebmap-farbe,ch.swisstopo.amtliches-strassenverzeichnis,ch.bfs.gebaeude_wohnungs_register,KML||https://tinyurl.com/yy7ya4g9/VS/6153_bdg_erw.kml</t>
  </si>
  <si>
    <t>2562986.000 1119118.000</t>
  </si>
  <si>
    <t>https://map.geo.admin.ch/?zoom=13&amp;E=2562986&amp;N=1119118&amp;layers=ch.kantone.cadastralwebmap-farbe,ch.swisstopo.amtliches-strassenverzeichnis,ch.bfs.gebaeude_wohnungs_register,KML||https://tinyurl.com/yy7ya4g9/VS/6153_bdg_erw.kml</t>
  </si>
  <si>
    <t>2555372.000 1137172.000</t>
  </si>
  <si>
    <t>https://map.geo.admin.ch/?zoom=13&amp;E=2555372&amp;N=1137172&amp;layers=ch.kantone.cadastralwebmap-farbe,ch.swisstopo.amtliches-strassenverzeichnis,ch.bfs.gebaeude_wohnungs_register,KML||https://tinyurl.com/yy7ya4g9/VS/6154_bdg_erw.kml</t>
  </si>
  <si>
    <t>2556136.470 1136313.342</t>
  </si>
  <si>
    <t>https://map.geo.admin.ch/?zoom=13&amp;E=2556136.47&amp;N=1136313.342&amp;layers=ch.kantone.cadastralwebmap-farbe,ch.swisstopo.amtliches-strassenverzeichnis,ch.bfs.gebaeude_wohnungs_register,KML||https://tinyurl.com/yy7ya4g9/VS/6154_bdg_erw.kml</t>
  </si>
  <si>
    <t>2556126.000 1136320.000</t>
  </si>
  <si>
    <t>https://map.geo.admin.ch/?zoom=13&amp;E=2556126&amp;N=1136320&amp;layers=ch.kantone.cadastralwebmap-farbe,ch.swisstopo.amtliches-strassenverzeichnis,ch.bfs.gebaeude_wohnungs_register,KML||https://tinyurl.com/yy7ya4g9/VS/6154_bdg_erw.kml</t>
  </si>
  <si>
    <t>2555052.000 1137325.000</t>
  </si>
  <si>
    <t>https://map.geo.admin.ch/?zoom=13&amp;E=2555052&amp;N=1137325&amp;layers=ch.kantone.cadastralwebmap-farbe,ch.swisstopo.amtliches-strassenverzeichnis,ch.bfs.gebaeude_wohnungs_register,KML||https://tinyurl.com/yy7ya4g9/VS/6154_bdg_erw.kml</t>
  </si>
  <si>
    <t>2555333.000 1137319.000</t>
  </si>
  <si>
    <t>https://map.geo.admin.ch/?zoom=13&amp;E=2555333&amp;N=1137319&amp;layers=ch.kantone.cadastralwebmap-farbe,ch.swisstopo.amtliches-strassenverzeichnis,ch.bfs.gebaeude_wohnungs_register,KML||https://tinyurl.com/yy7ya4g9/VS/6154_bdg_erw.kml</t>
  </si>
  <si>
    <t>2555282.000 1137442.000</t>
  </si>
  <si>
    <t>https://map.geo.admin.ch/?zoom=13&amp;E=2555282&amp;N=1137442&amp;layers=ch.kantone.cadastralwebmap-farbe,ch.swisstopo.amtliches-strassenverzeichnis,ch.bfs.gebaeude_wohnungs_register,KML||https://tinyurl.com/yy7ya4g9/VS/6154_bdg_erw.kml</t>
  </si>
  <si>
    <t>2556150.000 1137265.000</t>
  </si>
  <si>
    <t>https://map.geo.admin.ch/?zoom=13&amp;E=2556150&amp;N=1137265&amp;layers=ch.kantone.cadastralwebmap-farbe,ch.swisstopo.amtliches-strassenverzeichnis,ch.bfs.gebaeude_wohnungs_register,KML||https://tinyurl.com/yy7ya4g9/VS/6154_bdg_erw.kml</t>
  </si>
  <si>
    <t>2556151.000 1137265.000</t>
  </si>
  <si>
    <t>https://map.geo.admin.ch/?zoom=13&amp;E=2556151&amp;N=1137265&amp;layers=ch.kantone.cadastralwebmap-farbe,ch.swisstopo.amtliches-strassenverzeichnis,ch.bfs.gebaeude_wohnungs_register,KML||https://tinyurl.com/yy7ya4g9/VS/6154_bdg_erw.kml</t>
  </si>
  <si>
    <t>2556145.000 1136327.000</t>
  </si>
  <si>
    <t>https://map.geo.admin.ch/?zoom=13&amp;E=2556145&amp;N=1136327&amp;layers=ch.kantone.cadastralwebmap-farbe,ch.swisstopo.amtliches-strassenverzeichnis,ch.bfs.gebaeude_wohnungs_register,KML||https://tinyurl.com/yy7ya4g9/VS/6154_bdg_erw.kml</t>
  </si>
  <si>
    <t>2556849.000 1135065.000</t>
  </si>
  <si>
    <t>https://map.geo.admin.ch/?zoom=13&amp;E=2556849&amp;N=1135065&amp;layers=ch.kantone.cadastralwebmap-farbe,ch.swisstopo.amtliches-strassenverzeichnis,ch.bfs.gebaeude_wohnungs_register,KML||https://tinyurl.com/yy7ya4g9/VS/6154_bdg_erw.kml</t>
  </si>
  <si>
    <t>2554875.000 1136910.000</t>
  </si>
  <si>
    <t>https://map.geo.admin.ch/?zoom=13&amp;E=2554875&amp;N=1136910&amp;layers=ch.kantone.cadastralwebmap-farbe,ch.swisstopo.amtliches-strassenverzeichnis,ch.bfs.gebaeude_wohnungs_register,KML||https://tinyurl.com/yy7ya4g9/VS/6154_bdg_erw.kml</t>
  </si>
  <si>
    <t>2556148.000 1136327.000</t>
  </si>
  <si>
    <t>https://map.geo.admin.ch/?zoom=13&amp;E=2556148&amp;N=1136327&amp;layers=ch.kantone.cadastralwebmap-farbe,ch.swisstopo.amtliches-strassenverzeichnis,ch.bfs.gebaeude_wohnungs_register,KML||https://tinyurl.com/yy7ya4g9/VS/6154_bdg_erw.kml</t>
  </si>
  <si>
    <t>2555024.769 1137160.508</t>
  </si>
  <si>
    <t>https://map.geo.admin.ch/?zoom=13&amp;E=2555024.769&amp;N=1137160.508&amp;layers=ch.kantone.cadastralwebmap-farbe,ch.swisstopo.amtliches-strassenverzeichnis,ch.bfs.gebaeude_wohnungs_register,KML||https://tinyurl.com/yy7ya4g9/VS/6154_bdg_erw.kml</t>
  </si>
  <si>
    <t>2556145.000 1137309.000</t>
  </si>
  <si>
    <t>https://map.geo.admin.ch/?zoom=13&amp;E=2556145&amp;N=1137309&amp;layers=ch.kantone.cadastralwebmap-farbe,ch.swisstopo.amtliches-strassenverzeichnis,ch.bfs.gebaeude_wohnungs_register,KML||https://tinyurl.com/yy7ya4g9/VS/6154_bdg_erw.kml</t>
  </si>
  <si>
    <t>2555713.860 1137444.826</t>
  </si>
  <si>
    <t>https://map.geo.admin.ch/?zoom=13&amp;E=2555713.86&amp;N=1137444.826&amp;layers=ch.kantone.cadastralwebmap-farbe,ch.swisstopo.amtliches-strassenverzeichnis,ch.bfs.gebaeude_wohnungs_register,KML||https://tinyurl.com/yy7ya4g9/VS/6154_bdg_erw.kml</t>
  </si>
  <si>
    <t>2556201.000 1137214.000</t>
  </si>
  <si>
    <t>https://map.geo.admin.ch/?zoom=13&amp;E=2556201&amp;N=1137214&amp;layers=ch.kantone.cadastralwebmap-farbe,ch.swisstopo.amtliches-strassenverzeichnis,ch.bfs.gebaeude_wohnungs_register,KML||https://tinyurl.com/yy7ya4g9/VS/6154_bdg_erw.kml</t>
  </si>
  <si>
    <t>2554933.460 1137213.277</t>
  </si>
  <si>
    <t>https://map.geo.admin.ch/?zoom=13&amp;E=2554933.46&amp;N=1137213.277&amp;layers=ch.kantone.cadastralwebmap-farbe,ch.swisstopo.amtliches-strassenverzeichnis,ch.bfs.gebaeude_wohnungs_register,KML||https://tinyurl.com/yy7ya4g9/VS/6154_bdg_erw.kml</t>
  </si>
  <si>
    <t>2561449.139 1122112.458</t>
  </si>
  <si>
    <t>https://map.geo.admin.ch/?zoom=13&amp;E=2561449.139&amp;N=1122112.458&amp;layers=ch.kantone.cadastralwebmap-farbe,ch.swisstopo.amtliches-strassenverzeichnis,ch.bfs.gebaeude_wohnungs_register,KML||https://tinyurl.com/yy7ya4g9/VS/6156_bdg_erw.kml</t>
  </si>
  <si>
    <t>2561429.308 1122095.950</t>
  </si>
  <si>
    <t>https://map.geo.admin.ch/?zoom=13&amp;E=2561429.308&amp;N=1122095.95&amp;layers=ch.kantone.cadastralwebmap-farbe,ch.swisstopo.amtliches-strassenverzeichnis,ch.bfs.gebaeude_wohnungs_register,KML||https://tinyurl.com/yy7ya4g9/VS/6156_bdg_erw.kml</t>
  </si>
  <si>
    <t>2561457.000 1122088.000</t>
  </si>
  <si>
    <t>https://map.geo.admin.ch/?zoom=13&amp;E=2561457&amp;N=1122088&amp;layers=ch.kantone.cadastralwebmap-farbe,ch.swisstopo.amtliches-strassenverzeichnis,ch.bfs.gebaeude_wohnungs_register,KML||https://tinyurl.com/yy7ya4g9/VS/6156_bdg_erw.kml</t>
  </si>
  <si>
    <t>2560477.327 1121892.835</t>
  </si>
  <si>
    <t>https://map.geo.admin.ch/?zoom=13&amp;E=2560477.327&amp;N=1121892.835&amp;layers=ch.kantone.cadastralwebmap-farbe,ch.swisstopo.amtliches-strassenverzeichnis,ch.bfs.gebaeude_wohnungs_register,KML||https://tinyurl.com/yy7ya4g9/VS/6156_bdg_erw.kml</t>
  </si>
  <si>
    <t>2560459.000 1120788.000</t>
  </si>
  <si>
    <t>https://map.geo.admin.ch/?zoom=13&amp;E=2560459&amp;N=1120788&amp;layers=ch.kantone.cadastralwebmap-farbe,ch.swisstopo.amtliches-strassenverzeichnis,ch.bfs.gebaeude_wohnungs_register,KML||https://tinyurl.com/yy7ya4g9/VS/6156_bdg_erw.kml</t>
  </si>
  <si>
    <t>2555294.000 1121119.000</t>
  </si>
  <si>
    <t>https://map.geo.admin.ch/?zoom=13&amp;E=2555294&amp;N=1121119&amp;layers=ch.kantone.cadastralwebmap-farbe,ch.swisstopo.amtliches-strassenverzeichnis,ch.bfs.gebaeude_wohnungs_register,KML||https://tinyurl.com/yy7ya4g9/VS/6156_bdg_erw.kml</t>
  </si>
  <si>
    <t>2554644.375 1120870.614</t>
  </si>
  <si>
    <t>https://map.geo.admin.ch/?zoom=13&amp;E=2554644.375&amp;N=1120870.614&amp;layers=ch.kantone.cadastralwebmap-farbe,ch.swisstopo.amtliches-strassenverzeichnis,ch.bfs.gebaeude_wohnungs_register,KML||https://tinyurl.com/yy7ya4g9/VS/6156_bdg_erw.kml</t>
  </si>
  <si>
    <t>2556783.000 1122700.000</t>
  </si>
  <si>
    <t>https://map.geo.admin.ch/?zoom=13&amp;E=2556783&amp;N=1122700&amp;layers=ch.kantone.cadastralwebmap-farbe,ch.swisstopo.amtliches-strassenverzeichnis,ch.bfs.gebaeude_wohnungs_register,KML||https://tinyurl.com/yy7ya4g9/VS/6156_bdg_erw.kml</t>
  </si>
  <si>
    <t>2558511.000 1121270.000</t>
  </si>
  <si>
    <t>https://map.geo.admin.ch/?zoom=13&amp;E=2558511&amp;N=1121270&amp;layers=ch.kantone.cadastralwebmap-farbe,ch.swisstopo.amtliches-strassenverzeichnis,ch.bfs.gebaeude_wohnungs_register,KML||https://tinyurl.com/yy7ya4g9/VS/6156_bdg_erw.kml</t>
  </si>
  <si>
    <t>2559836.000 1120068.000</t>
  </si>
  <si>
    <t>https://map.geo.admin.ch/?zoom=13&amp;E=2559836&amp;N=1120068&amp;layers=ch.kantone.cadastralwebmap-farbe,ch.swisstopo.amtliches-strassenverzeichnis,ch.bfs.gebaeude_wohnungs_register,KML||https://tinyurl.com/yy7ya4g9/VS/6156_bdg_erw.kml</t>
  </si>
  <si>
    <t>2561133.000 1122019.000</t>
  </si>
  <si>
    <t>https://map.geo.admin.ch/?zoom=13&amp;E=2561133&amp;N=1122019&amp;layers=ch.kantone.cadastralwebmap-farbe,ch.swisstopo.amtliches-strassenverzeichnis,ch.bfs.gebaeude_wohnungs_register,KML||https://tinyurl.com/yy7ya4g9/VS/6156_bdg_erw.kml</t>
  </si>
  <si>
    <t>2554597.320 1120886.569</t>
  </si>
  <si>
    <t>https://map.geo.admin.ch/?zoom=13&amp;E=2554597.32&amp;N=1120886.569&amp;layers=ch.kantone.cadastralwebmap-farbe,ch.swisstopo.amtliches-strassenverzeichnis,ch.bfs.gebaeude_wohnungs_register,KML||https://tinyurl.com/yy7ya4g9/VS/6156_bdg_erw.kml</t>
  </si>
  <si>
    <t>2554623.024 1120913.769</t>
  </si>
  <si>
    <t>https://map.geo.admin.ch/?zoom=13&amp;E=2554623.024&amp;N=1120913.769&amp;layers=ch.kantone.cadastralwebmap-farbe,ch.swisstopo.amtliches-strassenverzeichnis,ch.bfs.gebaeude_wohnungs_register,KML||https://tinyurl.com/yy7ya4g9/VS/6156_bdg_erw.kml</t>
  </si>
  <si>
    <t>2554655.000 1120761.000</t>
  </si>
  <si>
    <t>https://map.geo.admin.ch/?zoom=13&amp;E=2554655&amp;N=1120761&amp;layers=ch.kantone.cadastralwebmap-farbe,ch.swisstopo.amtliches-strassenverzeichnis,ch.bfs.gebaeude_wohnungs_register,KML||https://tinyurl.com/yy7ya4g9/VS/6156_bdg_erw.kml</t>
  </si>
  <si>
    <t>2560211.000 1120992.000</t>
  </si>
  <si>
    <t>https://map.geo.admin.ch/?zoom=13&amp;E=2560211&amp;N=1120992&amp;layers=ch.kantone.cadastralwebmap-farbe,ch.swisstopo.amtliches-strassenverzeichnis,ch.bfs.gebaeude_wohnungs_register,KML||https://tinyurl.com/yy7ya4g9/VS/6156_bdg_erw.kml</t>
  </si>
  <si>
    <t>2559583.176 1119603.438</t>
  </si>
  <si>
    <t>https://map.geo.admin.ch/?zoom=13&amp;E=2559583.176&amp;N=1119603.438&amp;layers=ch.kantone.cadastralwebmap-farbe,ch.swisstopo.amtliches-strassenverzeichnis,ch.bfs.gebaeude_wohnungs_register,KML||https://tinyurl.com/yy7ya4g9/VS/6156_bdg_erw.kml</t>
  </si>
  <si>
    <t>2556005.000 1120925.000</t>
  </si>
  <si>
    <t>https://map.geo.admin.ch/?zoom=13&amp;E=2556005&amp;N=1120925&amp;layers=ch.kantone.cadastralwebmap-farbe,ch.swisstopo.amtliches-strassenverzeichnis,ch.bfs.gebaeude_wohnungs_register,KML||https://tinyurl.com/yy7ya4g9/VS/6156_bdg_erw.kml</t>
  </si>
  <si>
    <t>2559920.000 1120180.000</t>
  </si>
  <si>
    <t>https://map.geo.admin.ch/?zoom=13&amp;E=2559920&amp;N=1120180&amp;layers=ch.kantone.cadastralwebmap-farbe,ch.swisstopo.amtliches-strassenverzeichnis,ch.bfs.gebaeude_wohnungs_register,KML||https://tinyurl.com/yy7ya4g9/VS/6156_bdg_erw.kml</t>
  </si>
  <si>
    <t>2559639.000 1120240.000</t>
  </si>
  <si>
    <t>https://map.geo.admin.ch/?zoom=13&amp;E=2559639&amp;N=1120240&amp;layers=ch.kantone.cadastralwebmap-farbe,ch.swisstopo.amtliches-strassenverzeichnis,ch.bfs.gebaeude_wohnungs_register,KML||https://tinyurl.com/yy7ya4g9/VS/6156_bdg_erw.kml</t>
  </si>
  <si>
    <t>2560849.000 1120830.000</t>
  </si>
  <si>
    <t>https://map.geo.admin.ch/?zoom=13&amp;E=2560849&amp;N=1120830&amp;layers=ch.kantone.cadastralwebmap-farbe,ch.swisstopo.amtliches-strassenverzeichnis,ch.bfs.gebaeude_wohnungs_register,KML||https://tinyurl.com/yy7ya4g9/VS/6156_bdg_erw.kml</t>
  </si>
  <si>
    <t>2560364.441 1120343.334</t>
  </si>
  <si>
    <t>https://map.geo.admin.ch/?zoom=13&amp;E=2560364.441&amp;N=1120343.334&amp;layers=ch.kantone.cadastralwebmap-farbe,ch.swisstopo.amtliches-strassenverzeichnis,ch.bfs.gebaeude_wohnungs_register,KML||https://tinyurl.com/yy7ya4g9/VS/6156_bdg_erw.kml</t>
  </si>
  <si>
    <t>2560349.442 1120326.334</t>
  </si>
  <si>
    <t>https://map.geo.admin.ch/?zoom=13&amp;E=2560349.442&amp;N=1120326.334&amp;layers=ch.kantone.cadastralwebmap-farbe,ch.swisstopo.amtliches-strassenverzeichnis,ch.bfs.gebaeude_wohnungs_register,KML||https://tinyurl.com/yy7ya4g9/VS/6156_bdg_erw.kml</t>
  </si>
  <si>
    <t>2558370.447 1120393.369</t>
  </si>
  <si>
    <t>https://map.geo.admin.ch/?zoom=13&amp;E=2558370.447&amp;N=1120393.369&amp;layers=ch.kantone.cadastralwebmap-farbe,ch.swisstopo.amtliches-strassenverzeichnis,ch.bfs.gebaeude_wohnungs_register,KML||https://tinyurl.com/yy7ya4g9/VS/6156_bdg_erw.kml</t>
  </si>
  <si>
    <t>2558029.418 1122070.388</t>
  </si>
  <si>
    <t>https://map.geo.admin.ch/?zoom=13&amp;E=2558029.418&amp;N=1122070.388&amp;layers=ch.kantone.cadastralwebmap-farbe,ch.swisstopo.amtliches-strassenverzeichnis,ch.bfs.gebaeude_wohnungs_register,KML||https://tinyurl.com/yy7ya4g9/VS/6156_bdg_erw.kml</t>
  </si>
  <si>
    <t>2556196.389 1121752.342</t>
  </si>
  <si>
    <t>https://map.geo.admin.ch/?zoom=13&amp;E=2556196.389&amp;N=1121752.342&amp;layers=ch.kantone.cadastralwebmap-farbe,ch.swisstopo.amtliches-strassenverzeichnis,ch.bfs.gebaeude_wohnungs_register,KML||https://tinyurl.com/yy7ya4g9/VS/6156_bdg_erw.kml</t>
  </si>
  <si>
    <t>2555001.393 1121287.311</t>
  </si>
  <si>
    <t>https://map.geo.admin.ch/?zoom=13&amp;E=2555001.393&amp;N=1121287.311&amp;layers=ch.kantone.cadastralwebmap-farbe,ch.swisstopo.amtliches-strassenverzeichnis,ch.bfs.gebaeude_wohnungs_register,KML||https://tinyurl.com/yy7ya4g9/VS/6156_bdg_erw.kml</t>
  </si>
  <si>
    <t>2560729.413 1121540.326</t>
  </si>
  <si>
    <t>https://map.geo.admin.ch/?zoom=13&amp;E=2560729.413&amp;N=1121540.326&amp;layers=ch.kantone.cadastralwebmap-farbe,ch.swisstopo.amtliches-strassenverzeichnis,ch.bfs.gebaeude_wohnungs_register,KML||https://tinyurl.com/yy7ya4g9/VS/6156_bdg_erw.kml</t>
  </si>
  <si>
    <t>2560247.440 1120446.337</t>
  </si>
  <si>
    <t>https://map.geo.admin.ch/?zoom=13&amp;E=2560247.44&amp;N=1120446.337&amp;layers=ch.kantone.cadastralwebmap-farbe,ch.swisstopo.amtliches-strassenverzeichnis,ch.bfs.gebaeude_wohnungs_register,KML||https://tinyurl.com/yy7ya4g9/VS/6156_bdg_erw.kml</t>
  </si>
  <si>
    <t>2560689.416 1121425.327</t>
  </si>
  <si>
    <t>https://map.geo.admin.ch/?zoom=13&amp;E=2560689.416&amp;N=1121425.327&amp;layers=ch.kantone.cadastralwebmap-farbe,ch.swisstopo.amtliches-strassenverzeichnis,ch.bfs.gebaeude_wohnungs_register,KML||https://tinyurl.com/yy7ya4g9/VS/6156_bdg_erw.kml</t>
  </si>
  <si>
    <t>2560394.428 1120925.334</t>
  </si>
  <si>
    <t>https://map.geo.admin.ch/?zoom=13&amp;E=2560394.428&amp;N=1120925.334&amp;layers=ch.kantone.cadastralwebmap-farbe,ch.swisstopo.amtliches-strassenverzeichnis,ch.bfs.gebaeude_wohnungs_register,KML||https://tinyurl.com/yy7ya4g9/VS/6156_bdg_erw.kml</t>
  </si>
  <si>
    <t>2554676.000 1121489.000</t>
  </si>
  <si>
    <t>https://map.geo.admin.ch/?zoom=13&amp;E=2554676&amp;N=1121489&amp;layers=ch.kantone.cadastralwebmap-farbe,ch.swisstopo.amtliches-strassenverzeichnis,ch.bfs.gebaeude_wohnungs_register,KML||https://tinyurl.com/yy7ya4g9/VS/6156_bdg_erw.kml</t>
  </si>
  <si>
    <t>2560763.000 1122072.000</t>
  </si>
  <si>
    <t>https://map.geo.admin.ch/?zoom=13&amp;E=2560763&amp;N=1122072&amp;layers=ch.kantone.cadastralwebmap-farbe,ch.swisstopo.amtliches-strassenverzeichnis,ch.bfs.gebaeude_wohnungs_register,KML||https://tinyurl.com/yy7ya4g9/VS/6156_bdg_erw.kml</t>
  </si>
  <si>
    <t>2561416.000 1121874.000</t>
  </si>
  <si>
    <t>https://map.geo.admin.ch/?zoom=13&amp;E=2561416&amp;N=1121874&amp;layers=ch.kantone.cadastralwebmap-farbe,ch.swisstopo.amtliches-strassenverzeichnis,ch.bfs.gebaeude_wohnungs_register,KML||https://tinyurl.com/yy7ya4g9/VS/6156_bdg_erw.kml</t>
  </si>
  <si>
    <t>2555034.000 1120990.000</t>
  </si>
  <si>
    <t>https://map.geo.admin.ch/?zoom=13&amp;E=2555034&amp;N=1120990&amp;layers=ch.kantone.cadastralwebmap-farbe,ch.swisstopo.amtliches-strassenverzeichnis,ch.bfs.gebaeude_wohnungs_register,KML||https://tinyurl.com/yy7ya4g9/VS/6156_bdg_erw.kml</t>
  </si>
  <si>
    <t>2555090.000 1121140.000</t>
  </si>
  <si>
    <t>https://map.geo.admin.ch/?zoom=13&amp;E=2555090&amp;N=1121140&amp;layers=ch.kantone.cadastralwebmap-farbe,ch.swisstopo.amtliches-strassenverzeichnis,ch.bfs.gebaeude_wohnungs_register,KML||https://tinyurl.com/yy7ya4g9/VS/6156_bdg_erw.kml</t>
  </si>
  <si>
    <t>2559325.000 1119315.000</t>
  </si>
  <si>
    <t>https://map.geo.admin.ch/?zoom=13&amp;E=2559325&amp;N=1119315&amp;layers=ch.kantone.cadastralwebmap-farbe,ch.swisstopo.amtliches-strassenverzeichnis,ch.bfs.gebaeude_wohnungs_register,KML||https://tinyurl.com/yy7ya4g9/VS/6156_bdg_erw.kml</t>
  </si>
  <si>
    <t>2560325.000 1119710.000</t>
  </si>
  <si>
    <t>https://map.geo.admin.ch/?zoom=13&amp;E=2560325&amp;N=1119710&amp;layers=ch.kantone.cadastralwebmap-farbe,ch.swisstopo.amtliches-strassenverzeichnis,ch.bfs.gebaeude_wohnungs_register,KML||https://tinyurl.com/yy7ya4g9/VS/6156_bdg_erw.kml</t>
  </si>
  <si>
    <t>2559905.000 1120325.000</t>
  </si>
  <si>
    <t>https://map.geo.admin.ch/?zoom=13&amp;E=2559905&amp;N=1120325&amp;layers=ch.kantone.cadastralwebmap-farbe,ch.swisstopo.amtliches-strassenverzeichnis,ch.bfs.gebaeude_wohnungs_register,KML||https://tinyurl.com/yy7ya4g9/VS/6156_bdg_erw.kml</t>
  </si>
  <si>
    <t>2560308.000 1119698.000</t>
  </si>
  <si>
    <t>https://map.geo.admin.ch/?zoom=13&amp;E=2560308&amp;N=1119698&amp;layers=ch.kantone.cadastralwebmap-farbe,ch.swisstopo.amtliches-strassenverzeichnis,ch.bfs.gebaeude_wohnungs_register,KML||https://tinyurl.com/yy7ya4g9/VS/6156_bdg_erw.kml</t>
  </si>
  <si>
    <t>2560474.000 1120478.000</t>
  </si>
  <si>
    <t>https://map.geo.admin.ch/?zoom=13&amp;E=2560474&amp;N=1120478&amp;layers=ch.kantone.cadastralwebmap-farbe,ch.swisstopo.amtliches-strassenverzeichnis,ch.bfs.gebaeude_wohnungs_register,KML||https://tinyurl.com/yy7ya4g9/VS/6156_bdg_erw.kml</t>
  </si>
  <si>
    <t>2559578.000 1120015.000</t>
  </si>
  <si>
    <t>https://map.geo.admin.ch/?zoom=13&amp;E=2559578&amp;N=1120015&amp;layers=ch.kantone.cadastralwebmap-farbe,ch.swisstopo.amtliches-strassenverzeichnis,ch.bfs.gebaeude_wohnungs_register,KML||https://tinyurl.com/yy7ya4g9/VS/6156_bdg_erw.kml</t>
  </si>
  <si>
    <t>2560734.000 1122042.000</t>
  </si>
  <si>
    <t>https://map.geo.admin.ch/?zoom=13&amp;E=2560734&amp;N=1122042&amp;layers=ch.kantone.cadastralwebmap-farbe,ch.swisstopo.amtliches-strassenverzeichnis,ch.bfs.gebaeude_wohnungs_register,KML||https://tinyurl.com/yy7ya4g9/VS/6156_bdg_erw.kml</t>
  </si>
  <si>
    <t>2559576.000 1119788.000</t>
  </si>
  <si>
    <t>https://map.geo.admin.ch/?zoom=13&amp;E=2559576&amp;N=1119788&amp;layers=ch.kantone.cadastralwebmap-farbe,ch.swisstopo.amtliches-strassenverzeichnis,ch.bfs.gebaeude_wohnungs_register,KML||https://tinyurl.com/yy7ya4g9/VS/6156_bdg_erw.kml</t>
  </si>
  <si>
    <t>2560323.000 1120954.000</t>
  </si>
  <si>
    <t>https://map.geo.admin.ch/?zoom=13&amp;E=2560323&amp;N=1120954&amp;layers=ch.kantone.cadastralwebmap-farbe,ch.swisstopo.amtliches-strassenverzeichnis,ch.bfs.gebaeude_wohnungs_register,KML||https://tinyurl.com/yy7ya4g9/VS/6156_bdg_erw.kml</t>
  </si>
  <si>
    <t>2561438.000 1121928.000</t>
  </si>
  <si>
    <t>https://map.geo.admin.ch/?zoom=13&amp;E=2561438&amp;N=1121928&amp;layers=ch.kantone.cadastralwebmap-farbe,ch.swisstopo.amtliches-strassenverzeichnis,ch.bfs.gebaeude_wohnungs_register,KML||https://tinyurl.com/yy7ya4g9/VS/6156_bdg_erw.kml</t>
  </si>
  <si>
    <t>2561032.500 1120621.000</t>
  </si>
  <si>
    <t>https://map.geo.admin.ch/?zoom=13&amp;E=2561032.5&amp;N=1120621&amp;layers=ch.kantone.cadastralwebmap-farbe,ch.swisstopo.amtliches-strassenverzeichnis,ch.bfs.gebaeude_wohnungs_register,KML||https://tinyurl.com/yy7ya4g9/VS/6156_bdg_erw.kml</t>
  </si>
  <si>
    <t>2561023.000 1120629.000</t>
  </si>
  <si>
    <t>https://map.geo.admin.ch/?zoom=13&amp;E=2561023&amp;N=1120629&amp;layers=ch.kantone.cadastralwebmap-farbe,ch.swisstopo.amtliches-strassenverzeichnis,ch.bfs.gebaeude_wohnungs_register,KML||https://tinyurl.com/yy7ya4g9/VS/6156_bdg_erw.kml</t>
  </si>
  <si>
    <t>2560665.500 1120763.500</t>
  </si>
  <si>
    <t>https://map.geo.admin.ch/?zoom=13&amp;E=2560665.5&amp;N=1120763.5&amp;layers=ch.kantone.cadastralwebmap-farbe,ch.swisstopo.amtliches-strassenverzeichnis,ch.bfs.gebaeude_wohnungs_register,KML||https://tinyurl.com/yy7ya4g9/VS/6156_bdg_erw.kml</t>
  </si>
  <si>
    <t>2560736.250 1121835.750</t>
  </si>
  <si>
    <t>https://map.geo.admin.ch/?zoom=13&amp;E=2560736.25&amp;N=1121835.75&amp;layers=ch.kantone.cadastralwebmap-farbe,ch.swisstopo.amtliches-strassenverzeichnis,ch.bfs.gebaeude_wohnungs_register,KML||https://tinyurl.com/yy7ya4g9/VS/6156_bdg_erw.kml</t>
  </si>
  <si>
    <t>2560008.000 1121529.000</t>
  </si>
  <si>
    <t>https://map.geo.admin.ch/?zoom=13&amp;E=2560008&amp;N=1121529&amp;layers=ch.kantone.cadastralwebmap-farbe,ch.swisstopo.amtliches-strassenverzeichnis,ch.bfs.gebaeude_wohnungs_register,KML||https://tinyurl.com/yy7ya4g9/VS/6156_bdg_erw.kml</t>
  </si>
  <si>
    <t>2555285.750 1121125.000</t>
  </si>
  <si>
    <t>https://map.geo.admin.ch/?zoom=13&amp;E=2555285.75&amp;N=1121125&amp;layers=ch.kantone.cadastralwebmap-farbe,ch.swisstopo.amtliches-strassenverzeichnis,ch.bfs.gebaeude_wohnungs_register,KML||https://tinyurl.com/yy7ya4g9/VS/6156_bdg_erw.kml</t>
  </si>
  <si>
    <t>2560980.250 1120533.000</t>
  </si>
  <si>
    <t>https://map.geo.admin.ch/?zoom=13&amp;E=2560980.25&amp;N=1120533&amp;layers=ch.kantone.cadastralwebmap-farbe,ch.swisstopo.amtliches-strassenverzeichnis,ch.bfs.gebaeude_wohnungs_register,KML||https://tinyurl.com/yy7ya4g9/VS/6156_bdg_erw.kml</t>
  </si>
  <si>
    <t>2560292.250 1119683.250</t>
  </si>
  <si>
    <t>https://map.geo.admin.ch/?zoom=13&amp;E=2560292.25&amp;N=1119683.25&amp;layers=ch.kantone.cadastralwebmap-farbe,ch.swisstopo.amtliches-strassenverzeichnis,ch.bfs.gebaeude_wohnungs_register,KML||https://tinyurl.com/yy7ya4g9/VS/6156_bdg_erw.kml</t>
  </si>
  <si>
    <t>2554823.500 1121177.750</t>
  </si>
  <si>
    <t>https://map.geo.admin.ch/?zoom=13&amp;E=2554823.5&amp;N=1121177.75&amp;layers=ch.kantone.cadastralwebmap-farbe,ch.swisstopo.amtliches-strassenverzeichnis,ch.bfs.gebaeude_wohnungs_register,KML||https://tinyurl.com/yy7ya4g9/VS/6156_bdg_erw.kml</t>
  </si>
  <si>
    <t>2559740.000 1120430.000</t>
  </si>
  <si>
    <t>https://map.geo.admin.ch/?zoom=13&amp;E=2559740&amp;N=1120430&amp;layers=ch.kantone.cadastralwebmap-farbe,ch.swisstopo.amtliches-strassenverzeichnis,ch.bfs.gebaeude_wohnungs_register,KML||https://tinyurl.com/yy7ya4g9/VS/6156_bdg_erw.kml</t>
  </si>
  <si>
    <t>2560234.500 1120759.750</t>
  </si>
  <si>
    <t>https://map.geo.admin.ch/?zoom=13&amp;E=2560234.5&amp;N=1120759.75&amp;layers=ch.kantone.cadastralwebmap-farbe,ch.swisstopo.amtliches-strassenverzeichnis,ch.bfs.gebaeude_wohnungs_register,KML||https://tinyurl.com/yy7ya4g9/VS/6156_bdg_erw.kml</t>
  </si>
  <si>
    <t>2555172.499 1120812.499</t>
  </si>
  <si>
    <t>https://map.geo.admin.ch/?zoom=13&amp;E=2555172.499&amp;N=1120812.499&amp;layers=ch.kantone.cadastralwebmap-farbe,ch.swisstopo.amtliches-strassenverzeichnis,ch.bfs.gebaeude_wohnungs_register,KML||https://tinyurl.com/yy7ya4g9/VS/6156_bdg_erw.kml</t>
  </si>
  <si>
    <t>2555339.000 1117412.000</t>
  </si>
  <si>
    <t>https://map.geo.admin.ch/?zoom=13&amp;E=2555339&amp;N=1117412&amp;layers=ch.kantone.cadastralwebmap-farbe,ch.swisstopo.amtliches-strassenverzeichnis,ch.bfs.gebaeude_wohnungs_register,KML||https://tinyurl.com/yy7ya4g9/VS/6157_bdg_erw.kml</t>
  </si>
  <si>
    <t>2557405.000 1115990.000</t>
  </si>
  <si>
    <t>https://map.geo.admin.ch/?zoom=13&amp;E=2557405&amp;N=1115990&amp;layers=ch.kantone.cadastralwebmap-farbe,ch.swisstopo.amtliches-strassenverzeichnis,ch.bfs.gebaeude_wohnungs_register,KML||https://tinyurl.com/yy7ya4g9/VS/6157_bdg_erw.kml</t>
  </si>
  <si>
    <t>2557729.501 1116626.317</t>
  </si>
  <si>
    <t>https://map.geo.admin.ch/?zoom=13&amp;E=2557729.501&amp;N=1116626.317&amp;layers=ch.kantone.cadastralwebmap-farbe,ch.swisstopo.amtliches-strassenverzeichnis,ch.bfs.gebaeude_wohnungs_register,KML||https://tinyurl.com/yy7ya4g9/VS/6157_bdg_erw.kml</t>
  </si>
  <si>
    <t>2556389.533 1116020.328</t>
  </si>
  <si>
    <t>https://map.geo.admin.ch/?zoom=13&amp;E=2556389.533&amp;N=1116020.328&amp;layers=ch.kantone.cadastralwebmap-farbe,ch.swisstopo.amtliches-strassenverzeichnis,ch.bfs.gebaeude_wohnungs_register,KML||https://tinyurl.com/yy7ya4g9/VS/6157_bdg_erw.kml</t>
  </si>
  <si>
    <t>2553289.519 1115145.375</t>
  </si>
  <si>
    <t>https://map.geo.admin.ch/?zoom=13&amp;E=2553289.519&amp;N=1115145.375&amp;layers=ch.kantone.cadastralwebmap-farbe,ch.swisstopo.amtliches-strassenverzeichnis,ch.bfs.gebaeude_wohnungs_register,KML||https://tinyurl.com/yy7ya4g9/VS/6157_bdg_erw.kml</t>
  </si>
  <si>
    <t>2558934.000 1114545.000</t>
  </si>
  <si>
    <t>https://map.geo.admin.ch/?zoom=13&amp;E=2558934&amp;N=1114545&amp;layers=ch.kantone.cadastralwebmap-farbe,ch.swisstopo.amtliches-strassenverzeichnis,ch.bfs.gebaeude_wohnungs_register,KML||https://tinyurl.com/yy7ya4g9/VS/6157_bdg_erw.kml</t>
  </si>
  <si>
    <t>2557634.501 1116595.315</t>
  </si>
  <si>
    <t>https://map.geo.admin.ch/?zoom=13&amp;E=2557634.501&amp;N=1116595.315&amp;layers=ch.kantone.cadastralwebmap-farbe,ch.swisstopo.amtliches-strassenverzeichnis,ch.bfs.gebaeude_wohnungs_register,KML||https://tinyurl.com/yy7ya4g9/VS/6157_bdg_erw.kml</t>
  </si>
  <si>
    <t>2557709.503 1116530.316</t>
  </si>
  <si>
    <t>https://map.geo.admin.ch/?zoom=13&amp;E=2557709.503&amp;N=1116530.316&amp;layers=ch.kantone.cadastralwebmap-farbe,ch.swisstopo.amtliches-strassenverzeichnis,ch.bfs.gebaeude_wohnungs_register,KML||https://tinyurl.com/yy7ya4g9/VS/6157_bdg_erw.kml</t>
  </si>
  <si>
    <t>2558359.491 1117630.336</t>
  </si>
  <si>
    <t>https://map.geo.admin.ch/?zoom=13&amp;E=2558359.491&amp;N=1117630.336&amp;layers=ch.kantone.cadastralwebmap-farbe,ch.swisstopo.amtliches-strassenverzeichnis,ch.bfs.gebaeude_wohnungs_register,KML||https://tinyurl.com/yy7ya4g9/VS/6157_bdg_erw.kml</t>
  </si>
  <si>
    <t>2557362.499 1116462.309</t>
  </si>
  <si>
    <t>https://map.geo.admin.ch/?zoom=13&amp;E=2557362.499&amp;N=1116462.309&amp;layers=ch.kantone.cadastralwebmap-farbe,ch.swisstopo.amtliches-strassenverzeichnis,ch.bfs.gebaeude_wohnungs_register,KML||https://tinyurl.com/yy7ya4g9/VS/6157_bdg_erw.kml</t>
  </si>
  <si>
    <t>2555479.457 1117580.333</t>
  </si>
  <si>
    <t>https://map.geo.admin.ch/?zoom=13&amp;E=2555479.457&amp;N=1117580.333&amp;layers=ch.kantone.cadastralwebmap-farbe,ch.swisstopo.amtliches-strassenverzeichnis,ch.bfs.gebaeude_wohnungs_register,KML||https://tinyurl.com/yy7ya4g9/VS/6157_bdg_erw.kml</t>
  </si>
  <si>
    <t>2553909.529 1115435.382</t>
  </si>
  <si>
    <t>https://map.geo.admin.ch/?zoom=13&amp;E=2553909.529&amp;N=1115435.382&amp;layers=ch.kantone.cadastralwebmap-farbe,ch.swisstopo.amtliches-strassenverzeichnis,ch.bfs.gebaeude_wohnungs_register,KML||https://tinyurl.com/yy7ya4g9/VS/6157_bdg_erw.kml</t>
  </si>
  <si>
    <t>2557649.475 1117900.324</t>
  </si>
  <si>
    <t>https://map.geo.admin.ch/?zoom=13&amp;E=2557649.475&amp;N=1117900.324&amp;layers=ch.kantone.cadastralwebmap-farbe,ch.swisstopo.amtliches-strassenverzeichnis,ch.bfs.gebaeude_wohnungs_register,KML||https://tinyurl.com/yy7ya4g9/VS/6157_bdg_erw.kml</t>
  </si>
  <si>
    <t>2557580.000 1116560.000</t>
  </si>
  <si>
    <t>https://map.geo.admin.ch/?zoom=13&amp;E=2557580&amp;N=1116560&amp;layers=ch.kantone.cadastralwebmap-farbe,ch.swisstopo.amtliches-strassenverzeichnis,ch.bfs.gebaeude_wohnungs_register,KML||https://tinyurl.com/yy7ya4g9/VS/6157_bdg_erw.kml</t>
  </si>
  <si>
    <t>2557849.000 1116758.000</t>
  </si>
  <si>
    <t>https://map.geo.admin.ch/?zoom=13&amp;E=2557849&amp;N=1116758&amp;layers=ch.kantone.cadastralwebmap-farbe,ch.swisstopo.amtliches-strassenverzeichnis,ch.bfs.gebaeude_wohnungs_register,KML||https://tinyurl.com/yy7ya4g9/VS/6157_bdg_erw.kml</t>
  </si>
  <si>
    <t>2557430.000 1116040.000</t>
  </si>
  <si>
    <t>https://map.geo.admin.ch/?zoom=13&amp;E=2557430&amp;N=1116040&amp;layers=ch.kantone.cadastralwebmap-farbe,ch.swisstopo.amtliches-strassenverzeichnis,ch.bfs.gebaeude_wohnungs_register,KML||https://tinyurl.com/yy7ya4g9/VS/6157_bdg_erw.kml</t>
  </si>
  <si>
    <t>2557400.000 1115930.000</t>
  </si>
  <si>
    <t>https://map.geo.admin.ch/?zoom=13&amp;E=2557400&amp;N=1115930&amp;layers=ch.kantone.cadastralwebmap-farbe,ch.swisstopo.amtliches-strassenverzeichnis,ch.bfs.gebaeude_wohnungs_register,KML||https://tinyurl.com/yy7ya4g9/VS/6157_bdg_erw.kml</t>
  </si>
  <si>
    <t>2558020.000 1117090.000</t>
  </si>
  <si>
    <t>https://map.geo.admin.ch/?zoom=13&amp;E=2558020&amp;N=1117090&amp;layers=ch.kantone.cadastralwebmap-farbe,ch.swisstopo.amtliches-strassenverzeichnis,ch.bfs.gebaeude_wohnungs_register,KML||https://tinyurl.com/yy7ya4g9/VS/6157_bdg_erw.kml</t>
  </si>
  <si>
    <t>2557860.000 1116680.000</t>
  </si>
  <si>
    <t>https://map.geo.admin.ch/?zoom=13&amp;E=2557860&amp;N=1116680&amp;layers=ch.kantone.cadastralwebmap-farbe,ch.swisstopo.amtliches-strassenverzeichnis,ch.bfs.gebaeude_wohnungs_register,KML||https://tinyurl.com/yy7ya4g9/VS/6157_bdg_erw.kml</t>
  </si>
  <si>
    <t>2557600.000 1117240.000</t>
  </si>
  <si>
    <t>https://map.geo.admin.ch/?zoom=13&amp;E=2557600&amp;N=1117240&amp;layers=ch.kantone.cadastralwebmap-farbe,ch.swisstopo.amtliches-strassenverzeichnis,ch.bfs.gebaeude_wohnungs_register,KML||https://tinyurl.com/yy7ya4g9/VS/6157_bdg_erw.kml</t>
  </si>
  <si>
    <t>2557435.000 1116300.000</t>
  </si>
  <si>
    <t>https://map.geo.admin.ch/?zoom=13&amp;E=2557435&amp;N=1116300&amp;layers=ch.kantone.cadastralwebmap-farbe,ch.swisstopo.amtliches-strassenverzeichnis,ch.bfs.gebaeude_wohnungs_register,KML||https://tinyurl.com/yy7ya4g9/VS/6157_bdg_erw.kml</t>
  </si>
  <si>
    <t>2555638.000 1117517.000</t>
  </si>
  <si>
    <t>https://map.geo.admin.ch/?zoom=13&amp;E=2555638&amp;N=1117517&amp;layers=ch.kantone.cadastralwebmap-farbe,ch.swisstopo.amtliches-strassenverzeichnis,ch.bfs.gebaeude_wohnungs_register,KML||https://tinyurl.com/yy7ya4g9/VS/6157_bdg_erw.kml</t>
  </si>
  <si>
    <t>2555400.000 1117425.000</t>
  </si>
  <si>
    <t>https://map.geo.admin.ch/?zoom=13&amp;E=2555400&amp;N=1117425&amp;layers=ch.kantone.cadastralwebmap-farbe,ch.swisstopo.amtliches-strassenverzeichnis,ch.bfs.gebaeude_wohnungs_register,KML||https://tinyurl.com/yy7ya4g9/VS/6157_bdg_erw.kml</t>
  </si>
  <si>
    <t>2553112.000 1114808.000</t>
  </si>
  <si>
    <t>https://map.geo.admin.ch/?zoom=13&amp;E=2553112&amp;N=1114808&amp;layers=ch.kantone.cadastralwebmap-farbe,ch.swisstopo.amtliches-strassenverzeichnis,ch.bfs.gebaeude_wohnungs_register,KML||https://tinyurl.com/yy7ya4g9/VS/6157_bdg_erw.kml</t>
  </si>
  <si>
    <t>2557470.000 1116625.000</t>
  </si>
  <si>
    <t>https://map.geo.admin.ch/?zoom=13&amp;E=2557470&amp;N=1116625&amp;layers=ch.kantone.cadastralwebmap-farbe,ch.swisstopo.amtliches-strassenverzeichnis,ch.bfs.gebaeude_wohnungs_register,KML||https://tinyurl.com/yy7ya4g9/VS/6157_bdg_erw.kml</t>
  </si>
  <si>
    <t>2557430.000 1116050.000</t>
  </si>
  <si>
    <t>https://map.geo.admin.ch/?zoom=13&amp;E=2557430&amp;N=1116050&amp;layers=ch.kantone.cadastralwebmap-farbe,ch.swisstopo.amtliches-strassenverzeichnis,ch.bfs.gebaeude_wohnungs_register,KML||https://tinyurl.com/yy7ya4g9/VS/6157_bdg_erw.kml</t>
  </si>
  <si>
    <t>2557798.000 1131837.000</t>
  </si>
  <si>
    <t>https://map.geo.admin.ch/?zoom=13&amp;E=2557798&amp;N=1131837&amp;layers=ch.kantone.cadastralwebmap-farbe,ch.swisstopo.amtliches-strassenverzeichnis,ch.bfs.gebaeude_wohnungs_register,KML||https://tinyurl.com/yy7ya4g9/VS/6159_bdg_erw.kml</t>
  </si>
  <si>
    <t>2554958.000 1131968.000</t>
  </si>
  <si>
    <t>https://map.geo.admin.ch/?zoom=13&amp;E=2554958&amp;N=1131968&amp;layers=ch.kantone.cadastralwebmap-farbe,ch.swisstopo.amtliches-strassenverzeichnis,ch.bfs.gebaeude_wohnungs_register,KML||https://tinyurl.com/yy7ya4g9/VS/6159_bdg_erw.kml</t>
  </si>
  <si>
    <t>2558014.000 1131561.000</t>
  </si>
  <si>
    <t>https://map.geo.admin.ch/?zoom=13&amp;E=2558014&amp;N=1131561&amp;layers=ch.kantone.cadastralwebmap-farbe,ch.swisstopo.amtliches-strassenverzeichnis,ch.bfs.gebaeude_wohnungs_register,KML||https://tinyurl.com/yy7ya4g9/VS/6159_bdg_erw.kml</t>
  </si>
  <si>
    <t>2557900.000 1131780.000</t>
  </si>
  <si>
    <t>https://map.geo.admin.ch/?zoom=13&amp;E=2557900&amp;N=1131780&amp;layers=ch.kantone.cadastralwebmap-farbe,ch.swisstopo.amtliches-strassenverzeichnis,ch.bfs.gebaeude_wohnungs_register,KML||https://tinyurl.com/yy7ya4g9/VS/6159_bdg_erw.kml</t>
  </si>
  <si>
    <t>2557624.455 1131631.312</t>
  </si>
  <si>
    <t>https://map.geo.admin.ch/?zoom=13&amp;E=2557624.455&amp;N=1131631.312&amp;layers=ch.kantone.cadastralwebmap-farbe,ch.swisstopo.amtliches-strassenverzeichnis,ch.bfs.gebaeude_wohnungs_register,KML||https://tinyurl.com/yy7ya4g9/VS/6159_bdg_erw.kml</t>
  </si>
  <si>
    <t>2558118.452 1131526.298</t>
  </si>
  <si>
    <t>https://map.geo.admin.ch/?zoom=13&amp;E=2558118.452&amp;N=1131526.298&amp;layers=ch.kantone.cadastralwebmap-farbe,ch.swisstopo.amtliches-strassenverzeichnis,ch.bfs.gebaeude_wohnungs_register,KML||https://tinyurl.com/yy7ya4g9/VS/6159_bdg_erw.kml</t>
  </si>
  <si>
    <t>2557884.454 1131524.301</t>
  </si>
  <si>
    <t>https://map.geo.admin.ch/?zoom=13&amp;E=2557884.454&amp;N=1131524.301&amp;layers=ch.kantone.cadastralwebmap-farbe,ch.swisstopo.amtliches-strassenverzeichnis,ch.bfs.gebaeude_wohnungs_register,KML||https://tinyurl.com/yy7ya4g9/VS/6159_bdg_erw.kml</t>
  </si>
  <si>
    <t>2557439.466 1131935.269</t>
  </si>
  <si>
    <t>https://map.geo.admin.ch/?zoom=13&amp;E=2557439.466&amp;N=1131935.269&amp;layers=ch.kantone.cadastralwebmap-farbe,ch.swisstopo.amtliches-strassenverzeichnis,ch.bfs.gebaeude_wohnungs_register,KML||https://tinyurl.com/yy7ya4g9/VS/6159_bdg_erw.kml</t>
  </si>
  <si>
    <t>2555891.000 1132020.000</t>
  </si>
  <si>
    <t>https://map.geo.admin.ch/?zoom=13&amp;E=2555891&amp;N=1132020&amp;layers=ch.kantone.cadastralwebmap-farbe,ch.swisstopo.amtliches-strassenverzeichnis,ch.bfs.gebaeude_wohnungs_register,KML||https://tinyurl.com/yy7ya4g9/VS/6159_bdg_erw.kml</t>
  </si>
  <si>
    <t>2557500.000 1132460.000</t>
  </si>
  <si>
    <t>https://map.geo.admin.ch/?zoom=13&amp;E=2557500&amp;N=1132460&amp;layers=ch.kantone.cadastralwebmap-farbe,ch.swisstopo.amtliches-strassenverzeichnis,ch.bfs.gebaeude_wohnungs_register,KML||https://tinyurl.com/yy7ya4g9/VS/6159_bdg_erw.kml</t>
  </si>
  <si>
    <t>2557496.000 1132475.000</t>
  </si>
  <si>
    <t>https://map.geo.admin.ch/?zoom=13&amp;E=2557496&amp;N=1132475&amp;layers=ch.kantone.cadastralwebmap-farbe,ch.swisstopo.amtliches-strassenverzeichnis,ch.bfs.gebaeude_wohnungs_register,KML||https://tinyurl.com/yy7ya4g9/VS/6159_bdg_erw.kml</t>
  </si>
  <si>
    <t>2557541.000 1132494.000</t>
  </si>
  <si>
    <t>https://map.geo.admin.ch/?zoom=13&amp;E=2557541&amp;N=1132494&amp;layers=ch.kantone.cadastralwebmap-farbe,ch.swisstopo.amtliches-strassenverzeichnis,ch.bfs.gebaeude_wohnungs_register,KML||https://tinyurl.com/yy7ya4g9/VS/6159_bdg_erw.kml</t>
  </si>
  <si>
    <t>2557280.000 1131680.000</t>
  </si>
  <si>
    <t>https://map.geo.admin.ch/?zoom=13&amp;E=2557280&amp;N=1131680&amp;layers=ch.kantone.cadastralwebmap-farbe,ch.swisstopo.amtliches-strassenverzeichnis,ch.bfs.gebaeude_wohnungs_register,KML||https://tinyurl.com/yy7ya4g9/VS/6159_bdg_erw.kml</t>
  </si>
  <si>
    <t>2557280.000 1131400.000</t>
  </si>
  <si>
    <t>https://map.geo.admin.ch/?zoom=13&amp;E=2557280&amp;N=1131400&amp;layers=ch.kantone.cadastralwebmap-farbe,ch.swisstopo.amtliches-strassenverzeichnis,ch.bfs.gebaeude_wohnungs_register,KML||https://tinyurl.com/yy7ya4g9/VS/6159_bdg_erw.kml</t>
  </si>
  <si>
    <t>2557725.000 1131680.000</t>
  </si>
  <si>
    <t>https://map.geo.admin.ch/?zoom=13&amp;E=2557725&amp;N=1131680&amp;layers=ch.kantone.cadastralwebmap-farbe,ch.swisstopo.amtliches-strassenverzeichnis,ch.bfs.gebaeude_wohnungs_register,KML||https://tinyurl.com/yy7ya4g9/VS/6159_bdg_erw.kml</t>
  </si>
  <si>
    <t>2557400.000 1132350.000</t>
  </si>
  <si>
    <t>https://map.geo.admin.ch/?zoom=13&amp;E=2557400&amp;N=1132350&amp;layers=ch.kantone.cadastralwebmap-farbe,ch.swisstopo.amtliches-strassenverzeichnis,ch.bfs.gebaeude_wohnungs_register,KML||https://tinyurl.com/yy7ya4g9/VS/6159_bdg_erw.kml</t>
  </si>
  <si>
    <t>2557670.000 1131975.000</t>
  </si>
  <si>
    <t>https://map.geo.admin.ch/?zoom=13&amp;E=2557670&amp;N=1131975&amp;layers=ch.kantone.cadastralwebmap-farbe,ch.swisstopo.amtliches-strassenverzeichnis,ch.bfs.gebaeude_wohnungs_register,KML||https://tinyurl.com/yy7ya4g9/VS/6159_bdg_erw.kml</t>
  </si>
  <si>
    <t>2557160.000 1131400.000</t>
  </si>
  <si>
    <t>https://map.geo.admin.ch/?zoom=13&amp;E=2557160&amp;N=1131400&amp;layers=ch.kantone.cadastralwebmap-farbe,ch.swisstopo.amtliches-strassenverzeichnis,ch.bfs.gebaeude_wohnungs_register,KML||https://tinyurl.com/yy7ya4g9/VS/6159_bdg_erw.kml</t>
  </si>
  <si>
    <t>2557510.000 1131470.000</t>
  </si>
  <si>
    <t>https://map.geo.admin.ch/?zoom=13&amp;E=2557510&amp;N=1131470&amp;layers=ch.kantone.cadastralwebmap-farbe,ch.swisstopo.amtliches-strassenverzeichnis,ch.bfs.gebaeude_wohnungs_register,KML||https://tinyurl.com/yy7ya4g9/VS/6159_bdg_erw.kml</t>
  </si>
  <si>
    <t>2558250.000 1131690.000</t>
  </si>
  <si>
    <t>https://map.geo.admin.ch/?zoom=13&amp;E=2558250&amp;N=1131690&amp;layers=ch.kantone.cadastralwebmap-farbe,ch.swisstopo.amtliches-strassenverzeichnis,ch.bfs.gebaeude_wohnungs_register,KML||https://tinyurl.com/yy7ya4g9/VS/6159_bdg_erw.kml</t>
  </si>
  <si>
    <t>2556230.000 1132110.000</t>
  </si>
  <si>
    <t>https://map.geo.admin.ch/?zoom=13&amp;E=2556230&amp;N=1132110&amp;layers=ch.kantone.cadastralwebmap-farbe,ch.swisstopo.amtliches-strassenverzeichnis,ch.bfs.gebaeude_wohnungs_register,KML||https://tinyurl.com/yy7ya4g9/VS/6159_bdg_erw.kml</t>
  </si>
  <si>
    <t>2557210.000 1131550.000</t>
  </si>
  <si>
    <t>https://map.geo.admin.ch/?zoom=13&amp;E=2557210&amp;N=1131550&amp;layers=ch.kantone.cadastralwebmap-farbe,ch.swisstopo.amtliches-strassenverzeichnis,ch.bfs.gebaeude_wohnungs_register,KML||https://tinyurl.com/yy7ya4g9/VS/6159_bdg_erw.kml</t>
  </si>
  <si>
    <t>2557790.000 1131975.000</t>
  </si>
  <si>
    <t>https://map.geo.admin.ch/?zoom=13&amp;E=2557790&amp;N=1131975&amp;layers=ch.kantone.cadastralwebmap-farbe,ch.swisstopo.amtliches-strassenverzeichnis,ch.bfs.gebaeude_wohnungs_register,KML||https://tinyurl.com/yy7ya4g9/VS/6159_bdg_erw.kml</t>
  </si>
  <si>
    <t>2557220.000 1132085.000</t>
  </si>
  <si>
    <t>https://map.geo.admin.ch/?zoom=13&amp;E=2557220&amp;N=1132085&amp;layers=ch.kantone.cadastralwebmap-farbe,ch.swisstopo.amtliches-strassenverzeichnis,ch.bfs.gebaeude_wohnungs_register,KML||https://tinyurl.com/yy7ya4g9/VS/6159_bdg_erw.kml</t>
  </si>
  <si>
    <t>2557240.000 1131550.000</t>
  </si>
  <si>
    <t>https://map.geo.admin.ch/?zoom=13&amp;E=2557240&amp;N=1131550&amp;layers=ch.kantone.cadastralwebmap-farbe,ch.swisstopo.amtliches-strassenverzeichnis,ch.bfs.gebaeude_wohnungs_register,KML||https://tinyurl.com/yy7ya4g9/VS/6159_bdg_erw.kml</t>
  </si>
  <si>
    <t>2557980.000 1132335.000</t>
  </si>
  <si>
    <t>https://map.geo.admin.ch/?zoom=13&amp;E=2557980&amp;N=1132335&amp;layers=ch.kantone.cadastralwebmap-farbe,ch.swisstopo.amtliches-strassenverzeichnis,ch.bfs.gebaeude_wohnungs_register,KML||https://tinyurl.com/yy7ya4g9/VS/6159_bdg_erw.kml</t>
  </si>
  <si>
    <t>2557998.000 1132356.000</t>
  </si>
  <si>
    <t>https://map.geo.admin.ch/?zoom=13&amp;E=2557998&amp;N=1132356&amp;layers=ch.kantone.cadastralwebmap-farbe,ch.swisstopo.amtliches-strassenverzeichnis,ch.bfs.gebaeude_wohnungs_register,KML||https://tinyurl.com/yy7ya4g9/VS/6159_bdg_erw.kml</t>
  </si>
  <si>
    <t>2558008.000 1132341.000</t>
  </si>
  <si>
    <t>https://map.geo.admin.ch/?zoom=13&amp;E=2558008&amp;N=1132341&amp;layers=ch.kantone.cadastralwebmap-farbe,ch.swisstopo.amtliches-strassenverzeichnis,ch.bfs.gebaeude_wohnungs_register,KML||https://tinyurl.com/yy7ya4g9/VS/6159_bdg_erw.kml</t>
  </si>
  <si>
    <t>2557966.000 1132367.000</t>
  </si>
  <si>
    <t>https://map.geo.admin.ch/?zoom=13&amp;E=2557966&amp;N=1132367&amp;layers=ch.kantone.cadastralwebmap-farbe,ch.swisstopo.amtliches-strassenverzeichnis,ch.bfs.gebaeude_wohnungs_register,KML||https://tinyurl.com/yy7ya4g9/VS/6159_bdg_erw.kml</t>
  </si>
  <si>
    <t>2557972.000 1132354.000</t>
  </si>
  <si>
    <t>https://map.geo.admin.ch/?zoom=13&amp;E=2557972&amp;N=1132354&amp;layers=ch.kantone.cadastralwebmap-farbe,ch.swisstopo.amtliches-strassenverzeichnis,ch.bfs.gebaeude_wohnungs_register,KML||https://tinyurl.com/yy7ya4g9/VS/6159_bdg_erw.kml</t>
  </si>
  <si>
    <t>2557982.000 1132340.000</t>
  </si>
  <si>
    <t>https://map.geo.admin.ch/?zoom=13&amp;E=2557982&amp;N=1132340&amp;layers=ch.kantone.cadastralwebmap-farbe,ch.swisstopo.amtliches-strassenverzeichnis,ch.bfs.gebaeude_wohnungs_register,KML||https://tinyurl.com/yy7ya4g9/VS/6159_bdg_erw.kml</t>
  </si>
  <si>
    <t>2557989.000 1132327.000</t>
  </si>
  <si>
    <t>https://map.geo.admin.ch/?zoom=13&amp;E=2557989&amp;N=1132327&amp;layers=ch.kantone.cadastralwebmap-farbe,ch.swisstopo.amtliches-strassenverzeichnis,ch.bfs.gebaeude_wohnungs_register,KML||https://tinyurl.com/yy7ya4g9/VS/6159_bdg_erw.kml</t>
  </si>
  <si>
    <t>2557825.000 1132185.000</t>
  </si>
  <si>
    <t>https://map.geo.admin.ch/?zoom=13&amp;E=2557825&amp;N=1132185&amp;layers=ch.kantone.cadastralwebmap-farbe,ch.swisstopo.amtliches-strassenverzeichnis,ch.bfs.gebaeude_wohnungs_register,KML||https://tinyurl.com/yy7ya4g9/VS/6159_bdg_erw.kml</t>
  </si>
  <si>
    <t>2557190.000 1131340.000</t>
  </si>
  <si>
    <t>https://map.geo.admin.ch/?zoom=13&amp;E=2557190&amp;N=1131340&amp;layers=ch.kantone.cadastralwebmap-farbe,ch.swisstopo.amtliches-strassenverzeichnis,ch.bfs.gebaeude_wohnungs_register,KML||https://tinyurl.com/yy7ya4g9/VS/6159_bdg_erw.kml</t>
  </si>
  <si>
    <t>2557904.250 1131681.000</t>
  </si>
  <si>
    <t>https://map.geo.admin.ch/?zoom=13&amp;E=2557904.25&amp;N=1131681&amp;layers=ch.kantone.cadastralwebmap-farbe,ch.swisstopo.amtliches-strassenverzeichnis,ch.bfs.gebaeude_wohnungs_register,KML||https://tinyurl.com/yy7ya4g9/VS/6159_bdg_erw.kml</t>
  </si>
  <si>
    <t>2557212.000 1131962.000</t>
  </si>
  <si>
    <t>https://map.geo.admin.ch/?zoom=13&amp;E=2557212&amp;N=1131962&amp;layers=ch.kantone.cadastralwebmap-farbe,ch.swisstopo.amtliches-strassenverzeichnis,ch.bfs.gebaeude_wohnungs_register,KML||https://tinyurl.com/yy7ya4g9/VS/6159_bdg_erw.kml</t>
  </si>
  <si>
    <t>2557229.500 1131976.250</t>
  </si>
  <si>
    <t>https://map.geo.admin.ch/?zoom=13&amp;E=2557229.5&amp;N=1131976.25&amp;layers=ch.kantone.cadastralwebmap-farbe,ch.swisstopo.amtliches-strassenverzeichnis,ch.bfs.gebaeude_wohnungs_register,KML||https://tinyurl.com/yy7ya4g9/VS/6159_bdg_erw.kml</t>
  </si>
  <si>
    <t>2557293.000 1131653.250</t>
  </si>
  <si>
    <t>https://map.geo.admin.ch/?zoom=13&amp;E=2557293&amp;N=1131653.25&amp;layers=ch.kantone.cadastralwebmap-farbe,ch.swisstopo.amtliches-strassenverzeichnis,ch.bfs.gebaeude_wohnungs_register,KML||https://tinyurl.com/yy7ya4g9/VS/6159_bdg_erw.kml</t>
  </si>
  <si>
    <t>2555254.750 1131942.750</t>
  </si>
  <si>
    <t>https://map.geo.admin.ch/?zoom=13&amp;E=2555254.75&amp;N=1131942.75&amp;layers=ch.kantone.cadastralwebmap-farbe,ch.swisstopo.amtliches-strassenverzeichnis,ch.bfs.gebaeude_wohnungs_register,KML||https://tinyurl.com/yy7ya4g9/VS/6159_bdg_erw.kml</t>
  </si>
  <si>
    <t>2556593.750 1131955.500</t>
  </si>
  <si>
    <t>https://map.geo.admin.ch/?zoom=13&amp;E=2556593.75&amp;N=1131955.5&amp;layers=ch.kantone.cadastralwebmap-farbe,ch.swisstopo.amtliches-strassenverzeichnis,ch.bfs.gebaeude_wohnungs_register,KML||https://tinyurl.com/yy7ya4g9/VS/6159_bdg_erw.kml</t>
  </si>
  <si>
    <t>2557138.250 1131606.750</t>
  </si>
  <si>
    <t>https://map.geo.admin.ch/?zoom=13&amp;E=2557138.25&amp;N=1131606.75&amp;layers=ch.kantone.cadastralwebmap-farbe,ch.swisstopo.amtliches-strassenverzeichnis,ch.bfs.gebaeude_wohnungs_register,KML||https://tinyurl.com/yy7ya4g9/VS/6159_bdg_erw.kml</t>
  </si>
  <si>
    <t>2557937.500 1132345.500</t>
  </si>
  <si>
    <t>https://map.geo.admin.ch/?zoom=13&amp;E=2557937.5&amp;N=1132345.5&amp;layers=ch.kantone.cadastralwebmap-farbe,ch.swisstopo.amtliches-strassenverzeichnis,ch.bfs.gebaeude_wohnungs_register,KML||https://tinyurl.com/yy7ya4g9/VS/6159_bdg_erw.kml</t>
  </si>
  <si>
    <t>2649911.190 1135363.590</t>
  </si>
  <si>
    <t>https://map.geo.admin.ch/?zoom=13&amp;E=2649911.19&amp;N=1135363.59&amp;layers=ch.kantone.cadastralwebmap-farbe,ch.swisstopo.amtliches-strassenverzeichnis,ch.bfs.gebaeude_wohnungs_register,KML||https://tinyurl.com/yy7ya4g9/VS/6177_bdg_erw.kml</t>
  </si>
  <si>
    <t>2649647.500 1135250.000</t>
  </si>
  <si>
    <t>https://map.geo.admin.ch/?zoom=13&amp;E=2649647.5&amp;N=1135250&amp;layers=ch.kantone.cadastralwebmap-farbe,ch.swisstopo.amtliches-strassenverzeichnis,ch.bfs.gebaeude_wohnungs_register,KML||https://tinyurl.com/yy7ya4g9/VS/6177_bdg_erw.kml</t>
  </si>
  <si>
    <t>2650282.000 1136226.375</t>
  </si>
  <si>
    <t>https://map.geo.admin.ch/?zoom=13&amp;E=2650282&amp;N=1136226.375&amp;layers=ch.kantone.cadastralwebmap-farbe,ch.swisstopo.amtliches-strassenverzeichnis,ch.bfs.gebaeude_wohnungs_register,KML||https://tinyurl.com/yy7ya4g9/VS/6177_bdg_erw.kml</t>
  </si>
  <si>
    <t>2632136.800 1142588.800</t>
  </si>
  <si>
    <t>https://map.geo.admin.ch/?zoom=13&amp;E=2632136.8&amp;N=1142588.8&amp;layers=ch.kantone.cadastralwebmap-farbe,ch.swisstopo.amtliches-strassenverzeichnis,ch.bfs.gebaeude_wohnungs_register,KML||https://tinyurl.com/yy7ya4g9/VS/6192_bdg_erw.kml</t>
  </si>
  <si>
    <t>2636340.000 1144915.000</t>
  </si>
  <si>
    <t>https://map.geo.admin.ch/?zoom=13&amp;E=2636340&amp;N=1144915&amp;layers=ch.kantone.cadastralwebmap-farbe,ch.swisstopo.amtliches-strassenverzeichnis,ch.bfs.gebaeude_wohnungs_register,KML||https://tinyurl.com/yy7ya4g9/VS/6192_bdg_erw.kml</t>
  </si>
  <si>
    <t>2629328.844 1140936.961</t>
  </si>
  <si>
    <t>https://map.geo.admin.ch/?zoom=13&amp;E=2629328.844&amp;N=1140936.961&amp;layers=ch.kantone.cadastralwebmap-farbe,ch.swisstopo.amtliches-strassenverzeichnis,ch.bfs.gebaeude_wohnungs_register,KML||https://tinyurl.com/yy7ya4g9/VS/6192_bdg_erw.kml</t>
  </si>
  <si>
    <t>2629434.849 1141139.963</t>
  </si>
  <si>
    <t>https://map.geo.admin.ch/?zoom=13&amp;E=2629434.849&amp;N=1141139.963&amp;layers=ch.kantone.cadastralwebmap-farbe,ch.swisstopo.amtliches-strassenverzeichnis,ch.bfs.gebaeude_wohnungs_register,KML||https://tinyurl.com/yy7ya4g9/VS/6192_bdg_erw.kml</t>
  </si>
  <si>
    <t>2629394.000 1140925.000</t>
  </si>
  <si>
    <t>https://map.geo.admin.ch/?zoom=13&amp;E=2629394&amp;N=1140925&amp;layers=ch.kantone.cadastralwebmap-farbe,ch.swisstopo.amtliches-strassenverzeichnis,ch.bfs.gebaeude_wohnungs_register,KML||https://tinyurl.com/yy7ya4g9/VS/6192_bdg_erw.kml</t>
  </si>
  <si>
    <t>2629281.000 1140996.000</t>
  </si>
  <si>
    <t>https://map.geo.admin.ch/?zoom=13&amp;E=2629281&amp;N=1140996&amp;layers=ch.kantone.cadastralwebmap-farbe,ch.swisstopo.amtliches-strassenverzeichnis,ch.bfs.gebaeude_wohnungs_register,KML||https://tinyurl.com/yy7ya4g9/VS/6192_bdg_erw.kml</t>
  </si>
  <si>
    <t>2629272.000 1140850.000</t>
  </si>
  <si>
    <t>https://map.geo.admin.ch/?zoom=13&amp;E=2629272&amp;N=1140850&amp;layers=ch.kantone.cadastralwebmap-farbe,ch.swisstopo.amtliches-strassenverzeichnis,ch.bfs.gebaeude_wohnungs_register,KML||https://tinyurl.com/yy7ya4g9/VS/6192_bdg_erw.kml</t>
  </si>
  <si>
    <t>2629267.000 1140886.000</t>
  </si>
  <si>
    <t>https://map.geo.admin.ch/?zoom=13&amp;E=2629267&amp;N=1140886&amp;layers=ch.kantone.cadastralwebmap-farbe,ch.swisstopo.amtliches-strassenverzeichnis,ch.bfs.gebaeude_wohnungs_register,KML||https://tinyurl.com/yy7ya4g9/VS/6192_bdg_erw.kml</t>
  </si>
  <si>
    <t>2629321.000 1140841.000</t>
  </si>
  <si>
    <t>https://map.geo.admin.ch/?zoom=13&amp;E=2629321&amp;N=1140841&amp;layers=ch.kantone.cadastralwebmap-farbe,ch.swisstopo.amtliches-strassenverzeichnis,ch.bfs.gebaeude_wohnungs_register,KML||https://tinyurl.com/yy7ya4g9/VS/6192_bdg_erw.kml</t>
  </si>
  <si>
    <t>2629369.000 1140952.000</t>
  </si>
  <si>
    <t>https://map.geo.admin.ch/?zoom=13&amp;E=2629369&amp;N=1140952&amp;layers=ch.kantone.cadastralwebmap-farbe,ch.swisstopo.amtliches-strassenverzeichnis,ch.bfs.gebaeude_wohnungs_register,KML||https://tinyurl.com/yy7ya4g9/VS/6192_bdg_erw.kml</t>
  </si>
  <si>
    <t>2629293.250 1140844.375</t>
  </si>
  <si>
    <t>https://map.geo.admin.ch/?zoom=13&amp;E=2629293.25&amp;N=1140844.375&amp;layers=ch.kantone.cadastralwebmap-farbe,ch.swisstopo.amtliches-strassenverzeichnis,ch.bfs.gebaeude_wohnungs_register,KML||https://tinyurl.com/yy7ya4g9/VS/6192_bdg_erw.kml</t>
  </si>
  <si>
    <t>2629548.076 1125477.557</t>
  </si>
  <si>
    <t>https://map.geo.admin.ch/?zoom=13&amp;E=2629548.076&amp;N=1125477.557&amp;layers=ch.kantone.cadastralwebmap-farbe,ch.swisstopo.amtliches-strassenverzeichnis,ch.bfs.gebaeude_wohnungs_register,KML||https://tinyurl.com/yy7ya4g9/VS/6193_bdg_erw.kml</t>
  </si>
  <si>
    <t>2630149.000 1123175.000</t>
  </si>
  <si>
    <t>https://map.geo.admin.ch/?zoom=13&amp;E=2630149&amp;N=1123175&amp;layers=ch.kantone.cadastralwebmap-farbe,ch.swisstopo.amtliches-strassenverzeichnis,ch.bfs.gebaeude_wohnungs_register,KML||https://tinyurl.com/yy7ya4g9/VS/6193_bdg_erw.kml</t>
  </si>
  <si>
    <t>2630516.000 1125155.000</t>
  </si>
  <si>
    <t>https://map.geo.admin.ch/?zoom=13&amp;E=2630516&amp;N=1125155&amp;layers=ch.kantone.cadastralwebmap-farbe,ch.swisstopo.amtliches-strassenverzeichnis,ch.bfs.gebaeude_wohnungs_register,KML||https://tinyurl.com/yy7ya4g9/VS/6193_bdg_erw.kml</t>
  </si>
  <si>
    <t>2628741.000 1126057.000</t>
  </si>
  <si>
    <t>https://map.geo.admin.ch/?zoom=13&amp;E=2628741&amp;N=1126057&amp;layers=ch.kantone.cadastralwebmap-farbe,ch.swisstopo.amtliches-strassenverzeichnis,ch.bfs.gebaeude_wohnungs_register,KML||https://tinyurl.com/yy7ya4g9/VS/6193_bdg_erw.kml</t>
  </si>
  <si>
    <t>2630286.000 1125641.000</t>
  </si>
  <si>
    <t>https://map.geo.admin.ch/?zoom=13&amp;E=2630286&amp;N=1125641&amp;layers=ch.kantone.cadastralwebmap-farbe,ch.swisstopo.amtliches-strassenverzeichnis,ch.bfs.gebaeude_wohnungs_register,KML||https://tinyurl.com/yy7ya4g9/VS/6193_bdg_erw.kml</t>
  </si>
  <si>
    <t>2628775.000 1125885.000</t>
  </si>
  <si>
    <t>https://map.geo.admin.ch/?zoom=13&amp;E=2628775&amp;N=1125885&amp;layers=ch.kantone.cadastralwebmap-farbe,ch.swisstopo.amtliches-strassenverzeichnis,ch.bfs.gebaeude_wohnungs_register,KML||https://tinyurl.com/yy7ya4g9/VS/6193_bdg_erw.kml</t>
  </si>
  <si>
    <t>2629456.000 1125818.500</t>
  </si>
  <si>
    <t>https://map.geo.admin.ch/?zoom=13&amp;E=2629456&amp;N=1125818.5&amp;layers=ch.kantone.cadastralwebmap-farbe,ch.swisstopo.amtliches-strassenverzeichnis,ch.bfs.gebaeude_wohnungs_register,KML||https://tinyurl.com/yy7ya4g9/VS/6193_bdg_erw.kml</t>
  </si>
  <si>
    <t>2629500.250 1125374.875</t>
  </si>
  <si>
    <t>https://map.geo.admin.ch/?zoom=13&amp;E=2629500.25&amp;N=1125374.875&amp;layers=ch.kantone.cadastralwebmap-farbe,ch.swisstopo.amtliches-strassenverzeichnis,ch.bfs.gebaeude_wohnungs_register,KML||https://tinyurl.com/yy7ya4g9/VS/6193_bdg_erw.kml</t>
  </si>
  <si>
    <t>2629394.500 1125830.625</t>
  </si>
  <si>
    <t>https://map.geo.admin.ch/?zoom=13&amp;E=2629394.5&amp;N=1125830.625&amp;layers=ch.kantone.cadastralwebmap-farbe,ch.swisstopo.amtliches-strassenverzeichnis,ch.bfs.gebaeude_wohnungs_register,KML||https://tinyurl.com/yy7ya4g9/VS/6193_bdg_erw.kml</t>
  </si>
  <si>
    <t>2629489.000 1125722.625</t>
  </si>
  <si>
    <t>https://map.geo.admin.ch/?zoom=13&amp;E=2629489&amp;N=1125722.625&amp;layers=ch.kantone.cadastralwebmap-farbe,ch.swisstopo.amtliches-strassenverzeichnis,ch.bfs.gebaeude_wohnungs_register,KML||https://tinyurl.com/yy7ya4g9/VS/6193_bdg_erw.kml</t>
  </si>
  <si>
    <t>2629521.250 1125503.125</t>
  </si>
  <si>
    <t>https://map.geo.admin.ch/?zoom=13&amp;E=2629521.25&amp;N=1125503.125&amp;layers=ch.kantone.cadastralwebmap-farbe,ch.swisstopo.amtliches-strassenverzeichnis,ch.bfs.gebaeude_wohnungs_register,KML||https://tinyurl.com/yy7ya4g9/VS/6193_bdg_erw.kml</t>
  </si>
  <si>
    <t>2629565.000 1125208.000</t>
  </si>
  <si>
    <t>https://map.geo.admin.ch/?zoom=13&amp;E=2629565&amp;N=1125208&amp;layers=ch.kantone.cadastralwebmap-farbe,ch.swisstopo.amtliches-strassenverzeichnis,ch.bfs.gebaeude_wohnungs_register,KML||https://tinyurl.com/yy7ya4g9/VS/6193_bdg_erw.kml</t>
  </si>
  <si>
    <t>2630401.750 1124351.375</t>
  </si>
  <si>
    <t>https://map.geo.admin.ch/?zoom=13&amp;E=2630401.75&amp;N=1124351.375&amp;layers=ch.kantone.cadastralwebmap-farbe,ch.swisstopo.amtliches-strassenverzeichnis,ch.bfs.gebaeude_wohnungs_register,KML||https://tinyurl.com/yy7ya4g9/VS/6193_bdg_erw.kml</t>
  </si>
  <si>
    <t>2628811.500 1125866.875</t>
  </si>
  <si>
    <t>https://map.geo.admin.ch/?zoom=13&amp;E=2628811.5&amp;N=1125866.875&amp;layers=ch.kantone.cadastralwebmap-farbe,ch.swisstopo.amtliches-strassenverzeichnis,ch.bfs.gebaeude_wohnungs_register,KML||https://tinyurl.com/yy7ya4g9/VS/6193_bdg_erw.kml</t>
  </si>
  <si>
    <t>2629088.750 1125547.875</t>
  </si>
  <si>
    <t>https://map.geo.admin.ch/?zoom=13&amp;E=2629088.75&amp;N=1125547.875&amp;layers=ch.kantone.cadastralwebmap-farbe,ch.swisstopo.amtliches-strassenverzeichnis,ch.bfs.gebaeude_wohnungs_register,KML||https://tinyurl.com/yy7ya4g9/VS/6193_bdg_erw.kml</t>
  </si>
  <si>
    <t>2630217.500 1124144.875</t>
  </si>
  <si>
    <t>https://map.geo.admin.ch/?zoom=13&amp;E=2630217.5&amp;N=1124144.875&amp;layers=ch.kantone.cadastralwebmap-farbe,ch.swisstopo.amtliches-strassenverzeichnis,ch.bfs.gebaeude_wohnungs_register,KML||https://tinyurl.com/yy7ya4g9/VS/6193_bdg_erw.kml</t>
  </si>
  <si>
    <t>2624746.000 1138190.000</t>
  </si>
  <si>
    <t>https://map.geo.admin.ch/?zoom=13&amp;E=2624746&amp;N=1138190&amp;layers=ch.kantone.cadastralwebmap-farbe,ch.swisstopo.amtliches-strassenverzeichnis,ch.bfs.gebaeude_wohnungs_register,KML||https://tinyurl.com/yy7ya4g9/VS/6195_bdg_erw.kml</t>
  </si>
  <si>
    <t>2624783.000 1138208.000</t>
  </si>
  <si>
    <t>https://map.geo.admin.ch/?zoom=13&amp;E=2624783&amp;N=1138208&amp;layers=ch.kantone.cadastralwebmap-farbe,ch.swisstopo.amtliches-strassenverzeichnis,ch.bfs.gebaeude_wohnungs_register,KML||https://tinyurl.com/yy7ya4g9/VS/6195_bdg_erw.kml</t>
  </si>
  <si>
    <t>2624768.000 1138194.000</t>
  </si>
  <si>
    <t>https://map.geo.admin.ch/?zoom=13&amp;E=2624768&amp;N=1138194&amp;layers=ch.kantone.cadastralwebmap-farbe,ch.swisstopo.amtliches-strassenverzeichnis,ch.bfs.gebaeude_wohnungs_register,KML||https://tinyurl.com/yy7ya4g9/VS/6195_bdg_erw.kml</t>
  </si>
  <si>
    <t>2624755.000 1138205.000</t>
  </si>
  <si>
    <t>https://map.geo.admin.ch/?zoom=13&amp;E=2624755&amp;N=1138205&amp;layers=ch.kantone.cadastralwebmap-farbe,ch.swisstopo.amtliches-strassenverzeichnis,ch.bfs.gebaeude_wohnungs_register,KML||https://tinyurl.com/yy7ya4g9/VS/6195_bdg_erw.kml</t>
  </si>
  <si>
    <t>2624646.000 1138113.000</t>
  </si>
  <si>
    <t>https://map.geo.admin.ch/?zoom=13&amp;E=2624646&amp;N=1138113&amp;layers=ch.kantone.cadastralwebmap-farbe,ch.swisstopo.amtliches-strassenverzeichnis,ch.bfs.gebaeude_wohnungs_register,KML||https://tinyurl.com/yy7ya4g9/VS/6195_bdg_erw.kml</t>
  </si>
  <si>
    <t>2624633.000 1138114.000</t>
  </si>
  <si>
    <t>https://map.geo.admin.ch/?zoom=13&amp;E=2624633&amp;N=1138114&amp;layers=ch.kantone.cadastralwebmap-farbe,ch.swisstopo.amtliches-strassenverzeichnis,ch.bfs.gebaeude_wohnungs_register,KML||https://tinyurl.com/yy7ya4g9/VS/6195_bdg_erw.kml</t>
  </si>
  <si>
    <t>2624632.000 1138100.000</t>
  </si>
  <si>
    <t>https://map.geo.admin.ch/?zoom=13&amp;E=2624632&amp;N=1138100&amp;layers=ch.kantone.cadastralwebmap-farbe,ch.swisstopo.amtliches-strassenverzeichnis,ch.bfs.gebaeude_wohnungs_register,KML||https://tinyurl.com/yy7ya4g9/VS/6195_bdg_erw.kml</t>
  </si>
  <si>
    <t>2624624.000 1138067.000</t>
  </si>
  <si>
    <t>https://map.geo.admin.ch/?zoom=13&amp;E=2624624&amp;N=1138067&amp;layers=ch.kantone.cadastralwebmap-farbe,ch.swisstopo.amtliches-strassenverzeichnis,ch.bfs.gebaeude_wohnungs_register,KML||https://tinyurl.com/yy7ya4g9/VS/6195_bdg_erw.kml</t>
  </si>
  <si>
    <t>2624586.770 1138109.859</t>
  </si>
  <si>
    <t>https://map.geo.admin.ch/?zoom=13&amp;E=2624586.77&amp;N=1138109.859&amp;layers=ch.kantone.cadastralwebmap-farbe,ch.swisstopo.amtliches-strassenverzeichnis,ch.bfs.gebaeude_wohnungs_register,KML||https://tinyurl.com/yy7ya4g9/VS/6195_bdg_erw.kml</t>
  </si>
  <si>
    <t>2621385.000 1140587.000</t>
  </si>
  <si>
    <t>https://map.geo.admin.ch/?zoom=13&amp;E=2621385&amp;N=1140587&amp;layers=ch.kantone.cadastralwebmap-farbe,ch.swisstopo.amtliches-strassenverzeichnis,ch.bfs.gebaeude_wohnungs_register,KML||https://tinyurl.com/yy7ya4g9/VS/6195_bdg_erw.kml</t>
  </si>
  <si>
    <t>2623274.000 1139254.000</t>
  </si>
  <si>
    <t>https://map.geo.admin.ch/?zoom=13&amp;E=2623274&amp;N=1139254&amp;layers=ch.kantone.cadastralwebmap-farbe,ch.swisstopo.amtliches-strassenverzeichnis,ch.bfs.gebaeude_wohnungs_register,KML||https://tinyurl.com/yy7ya4g9/VS/6195_bdg_erw.kml</t>
  </si>
  <si>
    <t>2624729.000 1138179.000</t>
  </si>
  <si>
    <t>https://map.geo.admin.ch/?zoom=13&amp;E=2624729&amp;N=1138179&amp;layers=ch.kantone.cadastralwebmap-farbe,ch.swisstopo.amtliches-strassenverzeichnis,ch.bfs.gebaeude_wohnungs_register,KML||https://tinyurl.com/yy7ya4g9/VS/6195_bdg_erw.kml</t>
  </si>
  <si>
    <t>2624327.000 1135132.000</t>
  </si>
  <si>
    <t>https://map.geo.admin.ch/?zoom=13&amp;E=2624327&amp;N=1135132&amp;layers=ch.kantone.cadastralwebmap-farbe,ch.swisstopo.amtliches-strassenverzeichnis,ch.bfs.gebaeude_wohnungs_register,KML||https://tinyurl.com/yy7ya4g9/VS/6195_bdg_erw.kml</t>
  </si>
  <si>
    <t>2624807.757 1138212.844</t>
  </si>
  <si>
    <t>https://map.geo.admin.ch/?zoom=13&amp;E=2624807.757&amp;N=1138212.844&amp;layers=ch.kantone.cadastralwebmap-farbe,ch.swisstopo.amtliches-strassenverzeichnis,ch.bfs.gebaeude_wohnungs_register,KML||https://tinyurl.com/yy7ya4g9/VS/6195_bdg_erw.kml</t>
  </si>
  <si>
    <t>2624805.754 1138245.843</t>
  </si>
  <si>
    <t>https://map.geo.admin.ch/?zoom=13&amp;E=2624805.754&amp;N=1138245.843&amp;layers=ch.kantone.cadastralwebmap-farbe,ch.swisstopo.amtliches-strassenverzeichnis,ch.bfs.gebaeude_wohnungs_register,KML||https://tinyurl.com/yy7ya4g9/VS/6195_bdg_erw.kml</t>
  </si>
  <si>
    <t>2624662.000 1138113.000</t>
  </si>
  <si>
    <t>https://map.geo.admin.ch/?zoom=13&amp;E=2624662&amp;N=1138113&amp;layers=ch.kantone.cadastralwebmap-farbe,ch.swisstopo.amtliches-strassenverzeichnis,ch.bfs.gebaeude_wohnungs_register,KML||https://tinyurl.com/yy7ya4g9/VS/6195_bdg_erw.kml</t>
  </si>
  <si>
    <t>2624770.753 1138265.843</t>
  </si>
  <si>
    <t>https://map.geo.admin.ch/?zoom=13&amp;E=2624770.753&amp;N=1138265.843&amp;layers=ch.kantone.cadastralwebmap-farbe,ch.swisstopo.amtliches-strassenverzeichnis,ch.bfs.gebaeude_wohnungs_register,KML||https://tinyurl.com/yy7ya4g9/VS/6195_bdg_erw.kml</t>
  </si>
  <si>
    <t>2624733.000 1138285.000</t>
  </si>
  <si>
    <t>https://map.geo.admin.ch/?zoom=13&amp;E=2624733&amp;N=1138285&amp;layers=ch.kantone.cadastralwebmap-farbe,ch.swisstopo.amtliches-strassenverzeichnis,ch.bfs.gebaeude_wohnungs_register,KML||https://tinyurl.com/yy7ya4g9/VS/6195_bdg_erw.kml</t>
  </si>
  <si>
    <t>2624242.000 1135108.000</t>
  </si>
  <si>
    <t>https://map.geo.admin.ch/?zoom=13&amp;E=2624242&amp;N=1135108&amp;layers=ch.kantone.cadastralwebmap-farbe,ch.swisstopo.amtliches-strassenverzeichnis,ch.bfs.gebaeude_wohnungs_register,KML||https://tinyurl.com/yy7ya4g9/VS/6195_bdg_erw.kml</t>
  </si>
  <si>
    <t>2623224.000 1139253.000</t>
  </si>
  <si>
    <t>https://map.geo.admin.ch/?zoom=13&amp;E=2623224&amp;N=1139253&amp;layers=ch.kantone.cadastralwebmap-farbe,ch.swisstopo.amtliches-strassenverzeichnis,ch.bfs.gebaeude_wohnungs_register,KML||https://tinyurl.com/yy7ya4g9/VS/6195_bdg_erw.kml</t>
  </si>
  <si>
    <t>2623216.000 1139248.000</t>
  </si>
  <si>
    <t>https://map.geo.admin.ch/?zoom=13&amp;E=2623216&amp;N=1139248&amp;layers=ch.kantone.cadastralwebmap-farbe,ch.swisstopo.amtliches-strassenverzeichnis,ch.bfs.gebaeude_wohnungs_register,KML||https://tinyurl.com/yy7ya4g9/VS/6195_bdg_erw.kml</t>
  </si>
  <si>
    <t>2623198.000 1139256.000</t>
  </si>
  <si>
    <t>https://map.geo.admin.ch/?zoom=13&amp;E=2623198&amp;N=1139256&amp;layers=ch.kantone.cadastralwebmap-farbe,ch.swisstopo.amtliches-strassenverzeichnis,ch.bfs.gebaeude_wohnungs_register,KML||https://tinyurl.com/yy7ya4g9/VS/6195_bdg_erw.kml</t>
  </si>
  <si>
    <t>2623180.000 1139248.000</t>
  </si>
  <si>
    <t>https://map.geo.admin.ch/?zoom=13&amp;E=2623180&amp;N=1139248&amp;layers=ch.kantone.cadastralwebmap-farbe,ch.swisstopo.amtliches-strassenverzeichnis,ch.bfs.gebaeude_wohnungs_register,KML||https://tinyurl.com/yy7ya4g9/VS/6195_bdg_erw.kml</t>
  </si>
  <si>
    <t>2623167.000 1139255.000</t>
  </si>
  <si>
    <t>https://map.geo.admin.ch/?zoom=13&amp;E=2623167&amp;N=1139255&amp;layers=ch.kantone.cadastralwebmap-farbe,ch.swisstopo.amtliches-strassenverzeichnis,ch.bfs.gebaeude_wohnungs_register,KML||https://tinyurl.com/yy7ya4g9/VS/6195_bdg_erw.kml</t>
  </si>
  <si>
    <t>2623159.000 1139248.000</t>
  </si>
  <si>
    <t>https://map.geo.admin.ch/?zoom=13&amp;E=2623159&amp;N=1139248&amp;layers=ch.kantone.cadastralwebmap-farbe,ch.swisstopo.amtliches-strassenverzeichnis,ch.bfs.gebaeude_wohnungs_register,KML||https://tinyurl.com/yy7ya4g9/VS/6195_bdg_erw.kml</t>
  </si>
  <si>
    <t>2623148.000 1139247.000</t>
  </si>
  <si>
    <t>https://map.geo.admin.ch/?zoom=13&amp;E=2623148&amp;N=1139247&amp;layers=ch.kantone.cadastralwebmap-farbe,ch.swisstopo.amtliches-strassenverzeichnis,ch.bfs.gebaeude_wohnungs_register,KML||https://tinyurl.com/yy7ya4g9/VS/6195_bdg_erw.kml</t>
  </si>
  <si>
    <t>2623133.000 1139252.000</t>
  </si>
  <si>
    <t>https://map.geo.admin.ch/?zoom=13&amp;E=2623133&amp;N=1139252&amp;layers=ch.kantone.cadastralwebmap-farbe,ch.swisstopo.amtliches-strassenverzeichnis,ch.bfs.gebaeude_wohnungs_register,KML||https://tinyurl.com/yy7ya4g9/VS/6195_bdg_erw.kml</t>
  </si>
  <si>
    <t>2623123.000 1139250.000</t>
  </si>
  <si>
    <t>https://map.geo.admin.ch/?zoom=13&amp;E=2623123&amp;N=1139250&amp;layers=ch.kantone.cadastralwebmap-farbe,ch.swisstopo.amtliches-strassenverzeichnis,ch.bfs.gebaeude_wohnungs_register,KML||https://tinyurl.com/yy7ya4g9/VS/6195_bdg_erw.kml</t>
  </si>
  <si>
    <t>2623107.000 1139221.000</t>
  </si>
  <si>
    <t>https://map.geo.admin.ch/?zoom=13&amp;E=2623107&amp;N=1139221&amp;layers=ch.kantone.cadastralwebmap-farbe,ch.swisstopo.amtliches-strassenverzeichnis,ch.bfs.gebaeude_wohnungs_register,KML||https://tinyurl.com/yy7ya4g9/VS/6195_bdg_erw.kml</t>
  </si>
  <si>
    <t>2623090.000 1139207.000</t>
  </si>
  <si>
    <t>https://map.geo.admin.ch/?zoom=13&amp;E=2623090&amp;N=1139207&amp;layers=ch.kantone.cadastralwebmap-farbe,ch.swisstopo.amtliches-strassenverzeichnis,ch.bfs.gebaeude_wohnungs_register,KML||https://tinyurl.com/yy7ya4g9/VS/6195_bdg_erw.kml</t>
  </si>
  <si>
    <t>2623084.000 1139201.000</t>
  </si>
  <si>
    <t>https://map.geo.admin.ch/?zoom=13&amp;E=2623084&amp;N=1139201&amp;layers=ch.kantone.cadastralwebmap-farbe,ch.swisstopo.amtliches-strassenverzeichnis,ch.bfs.gebaeude_wohnungs_register,KML||https://tinyurl.com/yy7ya4g9/VS/6195_bdg_erw.kml</t>
  </si>
  <si>
    <t>2623080.000 1139196.000</t>
  </si>
  <si>
    <t>https://map.geo.admin.ch/?zoom=13&amp;E=2623080&amp;N=1139196&amp;layers=ch.kantone.cadastralwebmap-farbe,ch.swisstopo.amtliches-strassenverzeichnis,ch.bfs.gebaeude_wohnungs_register,KML||https://tinyurl.com/yy7ya4g9/VS/6195_bdg_erw.kml</t>
  </si>
  <si>
    <t>2623074.000 1139180.000</t>
  </si>
  <si>
    <t>https://map.geo.admin.ch/?zoom=13&amp;E=2623074&amp;N=1139180&amp;layers=ch.kantone.cadastralwebmap-farbe,ch.swisstopo.amtliches-strassenverzeichnis,ch.bfs.gebaeude_wohnungs_register,KML||https://tinyurl.com/yy7ya4g9/VS/6195_bdg_erw.kml</t>
  </si>
  <si>
    <t>2623064.000 1139169.000</t>
  </si>
  <si>
    <t>https://map.geo.admin.ch/?zoom=13&amp;E=2623064&amp;N=1139169&amp;layers=ch.kantone.cadastralwebmap-farbe,ch.swisstopo.amtliches-strassenverzeichnis,ch.bfs.gebaeude_wohnungs_register,KML||https://tinyurl.com/yy7ya4g9/VS/6195_bdg_erw.kml</t>
  </si>
  <si>
    <t>2623045.000 1139176.000</t>
  </si>
  <si>
    <t>https://map.geo.admin.ch/?zoom=13&amp;E=2623045&amp;N=1139176&amp;layers=ch.kantone.cadastralwebmap-farbe,ch.swisstopo.amtliches-strassenverzeichnis,ch.bfs.gebaeude_wohnungs_register,KML||https://tinyurl.com/yy7ya4g9/VS/6195_bdg_erw.kml</t>
  </si>
  <si>
    <t>2623042.000 1139166.000</t>
  </si>
  <si>
    <t>https://map.geo.admin.ch/?zoom=13&amp;E=2623042&amp;N=1139166&amp;layers=ch.kantone.cadastralwebmap-farbe,ch.swisstopo.amtliches-strassenverzeichnis,ch.bfs.gebaeude_wohnungs_register,KML||https://tinyurl.com/yy7ya4g9/VS/6195_bdg_erw.kml</t>
  </si>
  <si>
    <t>2623024.000 1139157.000</t>
  </si>
  <si>
    <t>https://map.geo.admin.ch/?zoom=13&amp;E=2623024&amp;N=1139157&amp;layers=ch.kantone.cadastralwebmap-farbe,ch.swisstopo.amtliches-strassenverzeichnis,ch.bfs.gebaeude_wohnungs_register,KML||https://tinyurl.com/yy7ya4g9/VS/6195_bdg_erw.kml</t>
  </si>
  <si>
    <t>2623024.000 1139170.000</t>
  </si>
  <si>
    <t>https://map.geo.admin.ch/?zoom=13&amp;E=2623024&amp;N=1139170&amp;layers=ch.kantone.cadastralwebmap-farbe,ch.swisstopo.amtliches-strassenverzeichnis,ch.bfs.gebaeude_wohnungs_register,KML||https://tinyurl.com/yy7ya4g9/VS/6195_bdg_erw.kml</t>
  </si>
  <si>
    <t>2623006.000 1139178.000</t>
  </si>
  <si>
    <t>https://map.geo.admin.ch/?zoom=13&amp;E=2623006&amp;N=1139178&amp;layers=ch.kantone.cadastralwebmap-farbe,ch.swisstopo.amtliches-strassenverzeichnis,ch.bfs.gebaeude_wohnungs_register,KML||https://tinyurl.com/yy7ya4g9/VS/6195_bdg_erw.kml</t>
  </si>
  <si>
    <t>2623004.000 1139164.000</t>
  </si>
  <si>
    <t>https://map.geo.admin.ch/?zoom=13&amp;E=2623004&amp;N=1139164&amp;layers=ch.kantone.cadastralwebmap-farbe,ch.swisstopo.amtliches-strassenverzeichnis,ch.bfs.gebaeude_wohnungs_register,KML||https://tinyurl.com/yy7ya4g9/VS/6195_bdg_erw.kml</t>
  </si>
  <si>
    <t>2622996.000 1139154.000</t>
  </si>
  <si>
    <t>https://map.geo.admin.ch/?zoom=13&amp;E=2622996&amp;N=1139154&amp;layers=ch.kantone.cadastralwebmap-farbe,ch.swisstopo.amtliches-strassenverzeichnis,ch.bfs.gebaeude_wohnungs_register,KML||https://tinyurl.com/yy7ya4g9/VS/6195_bdg_erw.kml</t>
  </si>
  <si>
    <t>2622983.000 1139141.000</t>
  </si>
  <si>
    <t>https://map.geo.admin.ch/?zoom=13&amp;E=2622983&amp;N=1139141&amp;layers=ch.kantone.cadastralwebmap-farbe,ch.swisstopo.amtliches-strassenverzeichnis,ch.bfs.gebaeude_wohnungs_register,KML||https://tinyurl.com/yy7ya4g9/VS/6195_bdg_erw.kml</t>
  </si>
  <si>
    <t>2623080.000 1138215.000</t>
  </si>
  <si>
    <t>https://map.geo.admin.ch/?zoom=13&amp;E=2623080&amp;N=1138215&amp;layers=ch.kantone.cadastralwebmap-farbe,ch.swisstopo.amtliches-strassenverzeichnis,ch.bfs.gebaeude_wohnungs_register,KML||https://tinyurl.com/yy7ya4g9/VS/6195_bdg_erw.kml</t>
  </si>
  <si>
    <t>2623068.000 1138226.000</t>
  </si>
  <si>
    <t>https://map.geo.admin.ch/?zoom=13&amp;E=2623068&amp;N=1138226&amp;layers=ch.kantone.cadastralwebmap-farbe,ch.swisstopo.amtliches-strassenverzeichnis,ch.bfs.gebaeude_wohnungs_register,KML||https://tinyurl.com/yy7ya4g9/VS/6195_bdg_erw.kml</t>
  </si>
  <si>
    <t>2623113.000 1138206.000</t>
  </si>
  <si>
    <t>https://map.geo.admin.ch/?zoom=13&amp;E=2623113&amp;N=1138206&amp;layers=ch.kantone.cadastralwebmap-farbe,ch.swisstopo.amtliches-strassenverzeichnis,ch.bfs.gebaeude_wohnungs_register,KML||https://tinyurl.com/yy7ya4g9/VS/6195_bdg_erw.kml</t>
  </si>
  <si>
    <t>2623124.000 1138195.000</t>
  </si>
  <si>
    <t>https://map.geo.admin.ch/?zoom=13&amp;E=2623124&amp;N=1138195&amp;layers=ch.kantone.cadastralwebmap-farbe,ch.swisstopo.amtliches-strassenverzeichnis,ch.bfs.gebaeude_wohnungs_register,KML||https://tinyurl.com/yy7ya4g9/VS/6195_bdg_erw.kml</t>
  </si>
  <si>
    <t>2623104.000 1138206.000</t>
  </si>
  <si>
    <t>https://map.geo.admin.ch/?zoom=13&amp;E=2623104&amp;N=1138206&amp;layers=ch.kantone.cadastralwebmap-farbe,ch.swisstopo.amtliches-strassenverzeichnis,ch.bfs.gebaeude_wohnungs_register,KML||https://tinyurl.com/yy7ya4g9/VS/6195_bdg_erw.kml</t>
  </si>
  <si>
    <t>2623105.000 1138191.000</t>
  </si>
  <si>
    <t>https://map.geo.admin.ch/?zoom=13&amp;E=2623105&amp;N=1138191&amp;layers=ch.kantone.cadastralwebmap-farbe,ch.swisstopo.amtliches-strassenverzeichnis,ch.bfs.gebaeude_wohnungs_register,KML||https://tinyurl.com/yy7ya4g9/VS/6195_bdg_erw.kml</t>
  </si>
  <si>
    <t>2623112.000 1138181.000</t>
  </si>
  <si>
    <t>https://map.geo.admin.ch/?zoom=13&amp;E=2623112&amp;N=1138181&amp;layers=ch.kantone.cadastralwebmap-farbe,ch.swisstopo.amtliches-strassenverzeichnis,ch.bfs.gebaeude_wohnungs_register,KML||https://tinyurl.com/yy7ya4g9/VS/6195_bdg_erw.kml</t>
  </si>
  <si>
    <t>2623098.000 1138189.000</t>
  </si>
  <si>
    <t>https://map.geo.admin.ch/?zoom=13&amp;E=2623098&amp;N=1138189&amp;layers=ch.kantone.cadastralwebmap-farbe,ch.swisstopo.amtliches-strassenverzeichnis,ch.bfs.gebaeude_wohnungs_register,KML||https://tinyurl.com/yy7ya4g9/VS/6195_bdg_erw.kml</t>
  </si>
  <si>
    <t>2623104.000 1138175.000</t>
  </si>
  <si>
    <t>https://map.geo.admin.ch/?zoom=13&amp;E=2623104&amp;N=1138175&amp;layers=ch.kantone.cadastralwebmap-farbe,ch.swisstopo.amtliches-strassenverzeichnis,ch.bfs.gebaeude_wohnungs_register,KML||https://tinyurl.com/yy7ya4g9/VS/6195_bdg_erw.kml</t>
  </si>
  <si>
    <t>2623092.000 1138179.000</t>
  </si>
  <si>
    <t>https://map.geo.admin.ch/?zoom=13&amp;E=2623092&amp;N=1138179&amp;layers=ch.kantone.cadastralwebmap-farbe,ch.swisstopo.amtliches-strassenverzeichnis,ch.bfs.gebaeude_wohnungs_register,KML||https://tinyurl.com/yy7ya4g9/VS/6195_bdg_erw.kml</t>
  </si>
  <si>
    <t>2623081.000 1138182.000</t>
  </si>
  <si>
    <t>https://map.geo.admin.ch/?zoom=13&amp;E=2623081&amp;N=1138182&amp;layers=ch.kantone.cadastralwebmap-farbe,ch.swisstopo.amtliches-strassenverzeichnis,ch.bfs.gebaeude_wohnungs_register,KML||https://tinyurl.com/yy7ya4g9/VS/6195_bdg_erw.kml</t>
  </si>
  <si>
    <t>2623078.000 1138197.000</t>
  </si>
  <si>
    <t>https://map.geo.admin.ch/?zoom=13&amp;E=2623078&amp;N=1138197&amp;layers=ch.kantone.cadastralwebmap-farbe,ch.swisstopo.amtliches-strassenverzeichnis,ch.bfs.gebaeude_wohnungs_register,KML||https://tinyurl.com/yy7ya4g9/VS/6195_bdg_erw.kml</t>
  </si>
  <si>
    <t>2623035.000 1136240.000</t>
  </si>
  <si>
    <t>https://map.geo.admin.ch/?zoom=13&amp;E=2623035&amp;N=1136240&amp;layers=ch.kantone.cadastralwebmap-farbe,ch.swisstopo.amtliches-strassenverzeichnis,ch.bfs.gebaeude_wohnungs_register,KML||https://tinyurl.com/yy7ya4g9/VS/6195_bdg_erw.kml</t>
  </si>
  <si>
    <t>2623050.000 1136236.000</t>
  </si>
  <si>
    <t>https://map.geo.admin.ch/?zoom=13&amp;E=2623050&amp;N=1136236&amp;layers=ch.kantone.cadastralwebmap-farbe,ch.swisstopo.amtliches-strassenverzeichnis,ch.bfs.gebaeude_wohnungs_register,KML||https://tinyurl.com/yy7ya4g9/VS/6195_bdg_erw.kml</t>
  </si>
  <si>
    <t>2623135.000 1136367.000</t>
  </si>
  <si>
    <t>https://map.geo.admin.ch/?zoom=13&amp;E=2623135&amp;N=1136367&amp;layers=ch.kantone.cadastralwebmap-farbe,ch.swisstopo.amtliches-strassenverzeichnis,ch.bfs.gebaeude_wohnungs_register,KML||https://tinyurl.com/yy7ya4g9/VS/6195_bdg_erw.kml</t>
  </si>
  <si>
    <t>2623139.000 1136358.000</t>
  </si>
  <si>
    <t>https://map.geo.admin.ch/?zoom=13&amp;E=2623139&amp;N=1136358&amp;layers=ch.kantone.cadastralwebmap-farbe,ch.swisstopo.amtliches-strassenverzeichnis,ch.bfs.gebaeude_wohnungs_register,KML||https://tinyurl.com/yy7ya4g9/VS/6195_bdg_erw.kml</t>
  </si>
  <si>
    <t>2623128.000 1136355.000</t>
  </si>
  <si>
    <t>https://map.geo.admin.ch/?zoom=13&amp;E=2623128&amp;N=1136355&amp;layers=ch.kantone.cadastralwebmap-farbe,ch.swisstopo.amtliches-strassenverzeichnis,ch.bfs.gebaeude_wohnungs_register,KML||https://tinyurl.com/yy7ya4g9/VS/6195_bdg_erw.kml</t>
  </si>
  <si>
    <t>2623131.000 1136345.000</t>
  </si>
  <si>
    <t>https://map.geo.admin.ch/?zoom=13&amp;E=2623131&amp;N=1136345&amp;layers=ch.kantone.cadastralwebmap-farbe,ch.swisstopo.amtliches-strassenverzeichnis,ch.bfs.gebaeude_wohnungs_register,KML||https://tinyurl.com/yy7ya4g9/VS/6195_bdg_erw.kml</t>
  </si>
  <si>
    <t>2623119.000 1136354.000</t>
  </si>
  <si>
    <t>https://map.geo.admin.ch/?zoom=13&amp;E=2623119&amp;N=1136354&amp;layers=ch.kantone.cadastralwebmap-farbe,ch.swisstopo.amtliches-strassenverzeichnis,ch.bfs.gebaeude_wohnungs_register,KML||https://tinyurl.com/yy7ya4g9/VS/6195_bdg_erw.kml</t>
  </si>
  <si>
    <t>2623125.000 1136338.000</t>
  </si>
  <si>
    <t>https://map.geo.admin.ch/?zoom=13&amp;E=2623125&amp;N=1136338&amp;layers=ch.kantone.cadastralwebmap-farbe,ch.swisstopo.amtliches-strassenverzeichnis,ch.bfs.gebaeude_wohnungs_register,KML||https://tinyurl.com/yy7ya4g9/VS/6195_bdg_erw.kml</t>
  </si>
  <si>
    <t>2623125.000 1136330.000</t>
  </si>
  <si>
    <t>https://map.geo.admin.ch/?zoom=13&amp;E=2623125&amp;N=1136330&amp;layers=ch.kantone.cadastralwebmap-farbe,ch.swisstopo.amtliches-strassenverzeichnis,ch.bfs.gebaeude_wohnungs_register,KML||https://tinyurl.com/yy7ya4g9/VS/6195_bdg_erw.kml</t>
  </si>
  <si>
    <t>2623128.000 1136322.000</t>
  </si>
  <si>
    <t>https://map.geo.admin.ch/?zoom=13&amp;E=2623128&amp;N=1136322&amp;layers=ch.kantone.cadastralwebmap-farbe,ch.swisstopo.amtliches-strassenverzeichnis,ch.bfs.gebaeude_wohnungs_register,KML||https://tinyurl.com/yy7ya4g9/VS/6195_bdg_erw.kml</t>
  </si>
  <si>
    <t>2623131.000 1136308.000</t>
  </si>
  <si>
    <t>https://map.geo.admin.ch/?zoom=13&amp;E=2623131&amp;N=1136308&amp;layers=ch.kantone.cadastralwebmap-farbe,ch.swisstopo.amtliches-strassenverzeichnis,ch.bfs.gebaeude_wohnungs_register,KML||https://tinyurl.com/yy7ya4g9/VS/6195_bdg_erw.kml</t>
  </si>
  <si>
    <t>2623121.000 1136313.000</t>
  </si>
  <si>
    <t>https://map.geo.admin.ch/?zoom=13&amp;E=2623121&amp;N=1136313&amp;layers=ch.kantone.cadastralwebmap-farbe,ch.swisstopo.amtliches-strassenverzeichnis,ch.bfs.gebaeude_wohnungs_register,KML||https://tinyurl.com/yy7ya4g9/VS/6195_bdg_erw.kml</t>
  </si>
  <si>
    <t>2623122.000 1136301.000</t>
  </si>
  <si>
    <t>https://map.geo.admin.ch/?zoom=13&amp;E=2623122&amp;N=1136301&amp;layers=ch.kantone.cadastralwebmap-farbe,ch.swisstopo.amtliches-strassenverzeichnis,ch.bfs.gebaeude_wohnungs_register,KML||https://tinyurl.com/yy7ya4g9/VS/6195_bdg_erw.kml</t>
  </si>
  <si>
    <t>2623108.000 1136311.000</t>
  </si>
  <si>
    <t>https://map.geo.admin.ch/?zoom=13&amp;E=2623108&amp;N=1136311&amp;layers=ch.kantone.cadastralwebmap-farbe,ch.swisstopo.amtliches-strassenverzeichnis,ch.bfs.gebaeude_wohnungs_register,KML||https://tinyurl.com/yy7ya4g9/VS/6195_bdg_erw.kml</t>
  </si>
  <si>
    <t>2623100.000 1136320.000</t>
  </si>
  <si>
    <t>https://map.geo.admin.ch/?zoom=13&amp;E=2623100&amp;N=1136320&amp;layers=ch.kantone.cadastralwebmap-farbe,ch.swisstopo.amtliches-strassenverzeichnis,ch.bfs.gebaeude_wohnungs_register,KML||https://tinyurl.com/yy7ya4g9/VS/6195_bdg_erw.kml</t>
  </si>
  <si>
    <t>2623107.000 1136293.000</t>
  </si>
  <si>
    <t>https://map.geo.admin.ch/?zoom=13&amp;E=2623107&amp;N=1136293&amp;layers=ch.kantone.cadastralwebmap-farbe,ch.swisstopo.amtliches-strassenverzeichnis,ch.bfs.gebaeude_wohnungs_register,KML||https://tinyurl.com/yy7ya4g9/VS/6195_bdg_erw.kml</t>
  </si>
  <si>
    <t>2623097.000 1136297.000</t>
  </si>
  <si>
    <t>https://map.geo.admin.ch/?zoom=13&amp;E=2623097&amp;N=1136297&amp;layers=ch.kantone.cadastralwebmap-farbe,ch.swisstopo.amtliches-strassenverzeichnis,ch.bfs.gebaeude_wohnungs_register,KML||https://tinyurl.com/yy7ya4g9/VS/6195_bdg_erw.kml</t>
  </si>
  <si>
    <t>2623090.000 1136300.000</t>
  </si>
  <si>
    <t>https://map.geo.admin.ch/?zoom=13&amp;E=2623090&amp;N=1136300&amp;layers=ch.kantone.cadastralwebmap-farbe,ch.swisstopo.amtliches-strassenverzeichnis,ch.bfs.gebaeude_wohnungs_register,KML||https://tinyurl.com/yy7ya4g9/VS/6195_bdg_erw.kml</t>
  </si>
  <si>
    <t>2623083.000 1136307.000</t>
  </si>
  <si>
    <t>https://map.geo.admin.ch/?zoom=13&amp;E=2623083&amp;N=1136307&amp;layers=ch.kantone.cadastralwebmap-farbe,ch.swisstopo.amtliches-strassenverzeichnis,ch.bfs.gebaeude_wohnungs_register,KML||https://tinyurl.com/yy7ya4g9/VS/6195_bdg_erw.kml</t>
  </si>
  <si>
    <t>2623088.000 1136287.000</t>
  </si>
  <si>
    <t>https://map.geo.admin.ch/?zoom=13&amp;E=2623088&amp;N=1136287&amp;layers=ch.kantone.cadastralwebmap-farbe,ch.swisstopo.amtliches-strassenverzeichnis,ch.bfs.gebaeude_wohnungs_register,KML||https://tinyurl.com/yy7ya4g9/VS/6195_bdg_erw.kml</t>
  </si>
  <si>
    <t>2623086.000 1136273.000</t>
  </si>
  <si>
    <t>https://map.geo.admin.ch/?zoom=13&amp;E=2623086&amp;N=1136273&amp;layers=ch.kantone.cadastralwebmap-farbe,ch.swisstopo.amtliches-strassenverzeichnis,ch.bfs.gebaeude_wohnungs_register,KML||https://tinyurl.com/yy7ya4g9/VS/6195_bdg_erw.kml</t>
  </si>
  <si>
    <t>2623076.000 1136290.000</t>
  </si>
  <si>
    <t>https://map.geo.admin.ch/?zoom=13&amp;E=2623076&amp;N=1136290&amp;layers=ch.kantone.cadastralwebmap-farbe,ch.swisstopo.amtliches-strassenverzeichnis,ch.bfs.gebaeude_wohnungs_register,KML||https://tinyurl.com/yy7ya4g9/VS/6195_bdg_erw.kml</t>
  </si>
  <si>
    <t>2623066.000 1136273.000</t>
  </si>
  <si>
    <t>https://map.geo.admin.ch/?zoom=13&amp;E=2623066&amp;N=1136273&amp;layers=ch.kantone.cadastralwebmap-farbe,ch.swisstopo.amtliches-strassenverzeichnis,ch.bfs.gebaeude_wohnungs_register,KML||https://tinyurl.com/yy7ya4g9/VS/6195_bdg_erw.kml</t>
  </si>
  <si>
    <t>2623070.000 1136256.000</t>
  </si>
  <si>
    <t>https://map.geo.admin.ch/?zoom=13&amp;E=2623070&amp;N=1136256&amp;layers=ch.kantone.cadastralwebmap-farbe,ch.swisstopo.amtliches-strassenverzeichnis,ch.bfs.gebaeude_wohnungs_register,KML||https://tinyurl.com/yy7ya4g9/VS/6195_bdg_erw.kml</t>
  </si>
  <si>
    <t>2623106.000 1136280.000</t>
  </si>
  <si>
    <t>https://map.geo.admin.ch/?zoom=13&amp;E=2623106&amp;N=1136280&amp;layers=ch.kantone.cadastralwebmap-farbe,ch.swisstopo.amtliches-strassenverzeichnis,ch.bfs.gebaeude_wohnungs_register,KML||https://tinyurl.com/yy7ya4g9/VS/6195_bdg_erw.kml</t>
  </si>
  <si>
    <t>2623099.000 1136286.000</t>
  </si>
  <si>
    <t>https://map.geo.admin.ch/?zoom=13&amp;E=2623099&amp;N=1136286&amp;layers=ch.kantone.cadastralwebmap-farbe,ch.swisstopo.amtliches-strassenverzeichnis,ch.bfs.gebaeude_wohnungs_register,KML||https://tinyurl.com/yy7ya4g9/VS/6195_bdg_erw.kml</t>
  </si>
  <si>
    <t>2625513.750 1138694.125</t>
  </si>
  <si>
    <t>https://map.geo.admin.ch/?zoom=13&amp;E=2625513.75&amp;N=1138694.125&amp;layers=ch.kantone.cadastralwebmap-farbe,ch.swisstopo.amtliches-strassenverzeichnis,ch.bfs.gebaeude_wohnungs_register,KML||https://tinyurl.com/yy7ya4g9/VS/6197_bdg_erw.kml</t>
  </si>
  <si>
    <t>2625808.930 1138593.693</t>
  </si>
  <si>
    <t>https://map.geo.admin.ch/?zoom=13&amp;E=2625808.93&amp;N=1138593.693&amp;layers=ch.kantone.cadastralwebmap-farbe,ch.swisstopo.amtliches-strassenverzeichnis,ch.bfs.gebaeude_wohnungs_register,KML||https://tinyurl.com/yy7ya4g9/VS/6197_bdg_erw.kml</t>
  </si>
  <si>
    <t>2626553.000 1129070.000</t>
  </si>
  <si>
    <t>https://map.geo.admin.ch/?zoom=13&amp;E=2626553&amp;N=1129070&amp;layers=ch.kantone.cadastralwebmap-farbe,ch.swisstopo.amtliches-strassenverzeichnis,ch.bfs.gebaeude_wohnungs_register,KML||https://tinyurl.com/yy7ya4g9/VS/6198_bdg_erw.kml</t>
  </si>
  <si>
    <t>2626398.000 1129143.000</t>
  </si>
  <si>
    <t>https://map.geo.admin.ch/?zoom=13&amp;E=2626398&amp;N=1129143&amp;layers=ch.kantone.cadastralwebmap-farbe,ch.swisstopo.amtliches-strassenverzeichnis,ch.bfs.gebaeude_wohnungs_register,KML||https://tinyurl.com/yy7ya4g9/VS/6198_bdg_erw.kml</t>
  </si>
  <si>
    <t>2627915.000 1131905.000</t>
  </si>
  <si>
    <t>https://map.geo.admin.ch/?zoom=13&amp;E=2627915&amp;N=1131905&amp;layers=ch.kantone.cadastralwebmap-farbe,ch.swisstopo.amtliches-strassenverzeichnis,ch.bfs.gebaeude_wohnungs_register,KML||https://tinyurl.com/yy7ya4g9/VS/6198_bdg_erw.kml</t>
  </si>
  <si>
    <t>2626059.100 1129044.200</t>
  </si>
  <si>
    <t>https://map.geo.admin.ch/?zoom=13&amp;E=2626059.1&amp;N=1129044.2&amp;layers=ch.kantone.cadastralwebmap-farbe,ch.swisstopo.amtliches-strassenverzeichnis,ch.bfs.gebaeude_wohnungs_register,KML||https://tinyurl.com/yy7ya4g9/VS/6198_bdg_erw.kml</t>
  </si>
  <si>
    <t>2626080.000 1129118.000</t>
  </si>
  <si>
    <t>https://map.geo.admin.ch/?zoom=13&amp;E=2626080&amp;N=1129118&amp;layers=ch.kantone.cadastralwebmap-farbe,ch.swisstopo.amtliches-strassenverzeichnis,ch.bfs.gebaeude_wohnungs_register,KML||https://tinyurl.com/yy7ya4g9/VS/6198_bdg_erw.kml</t>
  </si>
  <si>
    <t>2626145.000 1129149.000</t>
  </si>
  <si>
    <t>https://map.geo.admin.ch/?zoom=13&amp;E=2626145&amp;N=1129149&amp;layers=ch.kantone.cadastralwebmap-farbe,ch.swisstopo.amtliches-strassenverzeichnis,ch.bfs.gebaeude_wohnungs_register,KML||https://tinyurl.com/yy7ya4g9/VS/6198_bdg_erw.kml</t>
  </si>
  <si>
    <t>2626198.500 1129175.250</t>
  </si>
  <si>
    <t>https://map.geo.admin.ch/?zoom=13&amp;E=2626198.5&amp;N=1129175.25&amp;layers=ch.kantone.cadastralwebmap-farbe,ch.swisstopo.amtliches-strassenverzeichnis,ch.bfs.gebaeude_wohnungs_register,KML||https://tinyurl.com/yy7ya4g9/VS/6198_bdg_erw.kml</t>
  </si>
  <si>
    <t>2626056.000 1122524.000</t>
  </si>
  <si>
    <t>https://map.geo.admin.ch/?zoom=13&amp;E=2626056&amp;N=1122524&amp;layers=ch.kantone.cadastralwebmap-farbe,ch.swisstopo.amtliches-strassenverzeichnis,ch.bfs.gebaeude_wohnungs_register,KML||https://tinyurl.com/yy7ya4g9/VS/6201_bdg_erw.kml</t>
  </si>
  <si>
    <t>2627674.903 1126020.633</t>
  </si>
  <si>
    <t>https://map.geo.admin.ch/?zoom=13&amp;E=2627674.903&amp;N=1126020.633&amp;layers=ch.kantone.cadastralwebmap-farbe,ch.swisstopo.amtliches-strassenverzeichnis,ch.bfs.gebaeude_wohnungs_register,KML||https://tinyurl.com/yy7ya4g9/VS/6201_bdg_erw.kml</t>
  </si>
  <si>
    <t>2627691.000 1125902.000</t>
  </si>
  <si>
    <t>https://map.geo.admin.ch/?zoom=13&amp;E=2627691&amp;N=1125902&amp;layers=ch.kantone.cadastralwebmap-farbe,ch.swisstopo.amtliches-strassenverzeichnis,ch.bfs.gebaeude_wohnungs_register,KML||https://tinyurl.com/yy7ya4g9/VS/6201_bdg_erw.kml</t>
  </si>
  <si>
    <t>2627863.500 1125841.750</t>
  </si>
  <si>
    <t>https://map.geo.admin.ch/?zoom=13&amp;E=2627863.5&amp;N=1125841.75&amp;layers=ch.kantone.cadastralwebmap-farbe,ch.swisstopo.amtliches-strassenverzeichnis,ch.bfs.gebaeude_wohnungs_register,KML||https://tinyurl.com/yy7ya4g9/VS/6201_bdg_erw.kml</t>
  </si>
  <si>
    <t>2626212.765 1139050.885</t>
  </si>
  <si>
    <t>https://map.geo.admin.ch/?zoom=13&amp;E=2626212.765&amp;N=1139050.885&amp;layers=ch.kantone.cadastralwebmap-farbe,ch.swisstopo.amtliches-strassenverzeichnis,ch.bfs.gebaeude_wohnungs_register,KML||https://tinyurl.com/yy7ya4g9/VS/6202_bdg_erw.kml</t>
  </si>
  <si>
    <t>2626323.755 1139114.884</t>
  </si>
  <si>
    <t>https://map.geo.admin.ch/?zoom=13&amp;E=2626323.755&amp;N=1139114.884&amp;layers=ch.kantone.cadastralwebmap-farbe,ch.swisstopo.amtliches-strassenverzeichnis,ch.bfs.gebaeude_wohnungs_register,KML||https://tinyurl.com/yy7ya4g9/VS/6202_bdg_erw.kml</t>
  </si>
  <si>
    <t>2626382.753 1139083.885</t>
  </si>
  <si>
    <t>https://map.geo.admin.ch/?zoom=13&amp;E=2626382.753&amp;N=1139083.885&amp;layers=ch.kantone.cadastralwebmap-farbe,ch.swisstopo.amtliches-strassenverzeichnis,ch.bfs.gebaeude_wohnungs_register,KML||https://tinyurl.com/yy7ya4g9/VS/6202_bdg_erw.kml</t>
  </si>
  <si>
    <t>2626335.756 1139039.885</t>
  </si>
  <si>
    <t>https://map.geo.admin.ch/?zoom=13&amp;E=2626335.756&amp;N=1139039.885&amp;layers=ch.kantone.cadastralwebmap-farbe,ch.swisstopo.amtliches-strassenverzeichnis,ch.bfs.gebaeude_wohnungs_register,KML||https://tinyurl.com/yy7ya4g9/VS/6202_bdg_erw.kml</t>
  </si>
  <si>
    <t>2626259.756 1139117.882</t>
  </si>
  <si>
    <t>https://map.geo.admin.ch/?zoom=13&amp;E=2626259.756&amp;N=1139117.882&amp;layers=ch.kantone.cadastralwebmap-farbe,ch.swisstopo.amtliches-strassenverzeichnis,ch.bfs.gebaeude_wohnungs_register,KML||https://tinyurl.com/yy7ya4g9/VS/6202_bdg_erw.kml</t>
  </si>
  <si>
    <t>2626301.756 1139128.884</t>
  </si>
  <si>
    <t>https://map.geo.admin.ch/?zoom=13&amp;E=2626301.756&amp;N=1139128.884&amp;layers=ch.kantone.cadastralwebmap-farbe,ch.swisstopo.amtliches-strassenverzeichnis,ch.bfs.gebaeude_wohnungs_register,KML||https://tinyurl.com/yy7ya4g9/VS/6202_bdg_erw.kml</t>
  </si>
  <si>
    <t>2626329.753 1139152.883</t>
  </si>
  <si>
    <t>https://map.geo.admin.ch/?zoom=13&amp;E=2626329.753&amp;N=1139152.883&amp;layers=ch.kantone.cadastralwebmap-farbe,ch.swisstopo.amtliches-strassenverzeichnis,ch.bfs.gebaeude_wohnungs_register,KML||https://tinyurl.com/yy7ya4g9/VS/6202_bdg_erw.kml</t>
  </si>
  <si>
    <t>2626405.748 1139156.883</t>
  </si>
  <si>
    <t>https://map.geo.admin.ch/?zoom=13&amp;E=2626405.748&amp;N=1139156.883&amp;layers=ch.kantone.cadastralwebmap-farbe,ch.swisstopo.amtliches-strassenverzeichnis,ch.bfs.gebaeude_wohnungs_register,KML||https://tinyurl.com/yy7ya4g9/VS/6202_bdg_erw.kml</t>
  </si>
  <si>
    <t>2626470.000 1139393.876</t>
  </si>
  <si>
    <t>https://map.geo.admin.ch/?zoom=13&amp;E=2626470&amp;N=1139393.876&amp;layers=ch.kantone.cadastralwebmap-farbe,ch.swisstopo.amtliches-strassenverzeichnis,ch.bfs.gebaeude_wohnungs_register,KML||https://tinyurl.com/yy7ya4g9/VS/6202_bdg_erw.kml</t>
  </si>
  <si>
    <t>2626513.737 1139225.883</t>
  </si>
  <si>
    <t>https://map.geo.admin.ch/?zoom=13&amp;E=2626513.737&amp;N=1139225.883&amp;layers=ch.kantone.cadastralwebmap-farbe,ch.swisstopo.amtliches-strassenverzeichnis,ch.bfs.gebaeude_wohnungs_register,KML||https://tinyurl.com/yy7ya4g9/VS/6202_bdg_erw.kml</t>
  </si>
  <si>
    <t>2626575.732 1139262.882</t>
  </si>
  <si>
    <t>https://map.geo.admin.ch/?zoom=13&amp;E=2626575.732&amp;N=1139262.882&amp;layers=ch.kantone.cadastralwebmap-farbe,ch.swisstopo.amtliches-strassenverzeichnis,ch.bfs.gebaeude_wohnungs_register,KML||https://tinyurl.com/yy7ya4g9/VS/6202_bdg_erw.kml</t>
  </si>
  <si>
    <t>2625852.729 1140278.922</t>
  </si>
  <si>
    <t>https://map.geo.admin.ch/?zoom=13&amp;E=2625852.729&amp;N=1140278.922&amp;layers=ch.kantone.cadastralwebmap-farbe,ch.swisstopo.amtliches-strassenverzeichnis,ch.bfs.gebaeude_wohnungs_register,KML||https://tinyurl.com/yy7ya4g9/VS/6202_bdg_erw.kml</t>
  </si>
  <si>
    <t>2625786.729 1140320.925</t>
  </si>
  <si>
    <t>https://map.geo.admin.ch/?zoom=13&amp;E=2625786.729&amp;N=1140320.925&amp;layers=ch.kantone.cadastralwebmap-farbe,ch.swisstopo.amtliches-strassenverzeichnis,ch.bfs.gebaeude_wohnungs_register,KML||https://tinyurl.com/yy7ya4g9/VS/6202_bdg_erw.kml</t>
  </si>
  <si>
    <t>2625498.727 1140456.932</t>
  </si>
  <si>
    <t>https://map.geo.admin.ch/?zoom=13&amp;E=2625498.727&amp;N=1140456.932&amp;layers=ch.kantone.cadastralwebmap-farbe,ch.swisstopo.amtliches-strassenverzeichnis,ch.bfs.gebaeude_wohnungs_register,KML||https://tinyurl.com/yy7ya4g9/VS/6202_bdg_erw.kml</t>
  </si>
  <si>
    <t>2625991.724 1139977.907</t>
  </si>
  <si>
    <t>https://map.geo.admin.ch/?zoom=13&amp;E=2625991.724&amp;N=1139977.907&amp;layers=ch.kantone.cadastralwebmap-farbe,ch.swisstopo.amtliches-strassenverzeichnis,ch.bfs.gebaeude_wohnungs_register,KML||https://tinyurl.com/yy7ya4g9/VS/6202_bdg_erw.kml</t>
  </si>
  <si>
    <t>2626606.748 1140366.927</t>
  </si>
  <si>
    <t>https://map.geo.admin.ch/?zoom=13&amp;E=2626606.748&amp;N=1140366.927&amp;layers=ch.kantone.cadastralwebmap-farbe,ch.swisstopo.amtliches-strassenverzeichnis,ch.bfs.gebaeude_wohnungs_register,KML||https://tinyurl.com/yy7ya4g9/VS/6202_bdg_erw.kml</t>
  </si>
  <si>
    <t>2626690.754 1140501.934</t>
  </si>
  <si>
    <t>https://map.geo.admin.ch/?zoom=13&amp;E=2626690.754&amp;N=1140501.934&amp;layers=ch.kantone.cadastralwebmap-farbe,ch.swisstopo.amtliches-strassenverzeichnis,ch.bfs.gebaeude_wohnungs_register,KML||https://tinyurl.com/yy7ya4g9/VS/6202_bdg_erw.kml</t>
  </si>
  <si>
    <t>2625973.000 1140407.929</t>
  </si>
  <si>
    <t>https://map.geo.admin.ch/?zoom=13&amp;E=2625973&amp;N=1140407.929&amp;layers=ch.kantone.cadastralwebmap-farbe,ch.swisstopo.amtliches-strassenverzeichnis,ch.bfs.gebaeude_wohnungs_register,KML||https://tinyurl.com/yy7ya4g9/VS/6202_bdg_erw.kml</t>
  </si>
  <si>
    <t>2625655.723 1140221.920</t>
  </si>
  <si>
    <t>https://map.geo.admin.ch/?zoom=13&amp;E=2625655.723&amp;N=1140221.92&amp;layers=ch.kantone.cadastralwebmap-farbe,ch.swisstopo.amtliches-strassenverzeichnis,ch.bfs.gebaeude_wohnungs_register,KML||https://tinyurl.com/yy7ya4g9/VS/6202_bdg_erw.kml</t>
  </si>
  <si>
    <t>2625780.727 1140244.921</t>
  </si>
  <si>
    <t>https://map.geo.admin.ch/?zoom=13&amp;E=2625780.727&amp;N=1140244.921&amp;layers=ch.kantone.cadastralwebmap-farbe,ch.swisstopo.amtliches-strassenverzeichnis,ch.bfs.gebaeude_wohnungs_register,KML||https://tinyurl.com/yy7ya4g9/VS/6202_bdg_erw.kml</t>
  </si>
  <si>
    <t>2626404.743 1140350.000</t>
  </si>
  <si>
    <t>https://map.geo.admin.ch/?zoom=13&amp;E=2626404.743&amp;N=1140350&amp;layers=ch.kantone.cadastralwebmap-farbe,ch.swisstopo.amtliches-strassenverzeichnis,ch.bfs.gebaeude_wohnungs_register,KML||https://tinyurl.com/yy7ya4g9/VS/6202_bdg_erw.kml</t>
  </si>
  <si>
    <t>2626579.747 1140334.925</t>
  </si>
  <si>
    <t>https://map.geo.admin.ch/?zoom=13&amp;E=2626579.747&amp;N=1140334.925&amp;layers=ch.kantone.cadastralwebmap-farbe,ch.swisstopo.amtliches-strassenverzeichnis,ch.bfs.gebaeude_wohnungs_register,KML||https://tinyurl.com/yy7ya4g9/VS/6202_bdg_erw.kml</t>
  </si>
  <si>
    <t>2626573.758 1140741.946</t>
  </si>
  <si>
    <t>https://map.geo.admin.ch/?zoom=13&amp;E=2626573.758&amp;N=1140741.946&amp;layers=ch.kantone.cadastralwebmap-farbe,ch.swisstopo.amtliches-strassenverzeichnis,ch.bfs.gebaeude_wohnungs_register,KML||https://tinyurl.com/yy7ya4g9/VS/6202_bdg_erw.kml</t>
  </si>
  <si>
    <t>2625615.726 1140338.926</t>
  </si>
  <si>
    <t>https://map.geo.admin.ch/?zoom=13&amp;E=2625615.726&amp;N=1140338.926&amp;layers=ch.kantone.cadastralwebmap-farbe,ch.swisstopo.amtliches-strassenverzeichnis,ch.bfs.gebaeude_wohnungs_register,KML||https://tinyurl.com/yy7ya4g9/VS/6202_bdg_erw.kml</t>
  </si>
  <si>
    <t>2625683.728 1140348.926</t>
  </si>
  <si>
    <t>https://map.geo.admin.ch/?zoom=13&amp;E=2625683.728&amp;N=1140348.926&amp;layers=ch.kantone.cadastralwebmap-farbe,ch.swisstopo.amtliches-strassenverzeichnis,ch.bfs.gebaeude_wohnungs_register,KML||https://tinyurl.com/yy7ya4g9/VS/6202_bdg_erw.kml</t>
  </si>
  <si>
    <t>2626629.000 1139288.000</t>
  </si>
  <si>
    <t>https://map.geo.admin.ch/?zoom=13&amp;E=2626629&amp;N=1139288&amp;layers=ch.kantone.cadastralwebmap-farbe,ch.swisstopo.amtliches-strassenverzeichnis,ch.bfs.gebaeude_wohnungs_register,KML||https://tinyurl.com/yy7ya4g9/VS/6202_bdg_erw.kml</t>
  </si>
  <si>
    <t>2626080.767 1139001.881</t>
  </si>
  <si>
    <t>https://map.geo.admin.ch/?zoom=13&amp;E=2626080.767&amp;N=1139001.881&amp;layers=ch.kantone.cadastralwebmap-farbe,ch.swisstopo.amtliches-strassenverzeichnis,ch.bfs.gebaeude_wohnungs_register,KML||https://tinyurl.com/yy7ya4g9/VS/6202_bdg_erw.kml</t>
  </si>
  <si>
    <t>2626506.740 1139184.883</t>
  </si>
  <si>
    <t>https://map.geo.admin.ch/?zoom=13&amp;E=2626506.74&amp;N=1139184.883&amp;layers=ch.kantone.cadastralwebmap-farbe,ch.swisstopo.amtliches-strassenverzeichnis,ch.bfs.gebaeude_wohnungs_register,KML||https://tinyurl.com/yy7ya4g9/VS/6202_bdg_erw.kml</t>
  </si>
  <si>
    <t>2625386.000 1140410.000</t>
  </si>
  <si>
    <t>https://map.geo.admin.ch/?zoom=13&amp;E=2625386&amp;N=1140410&amp;layers=ch.kantone.cadastralwebmap-farbe,ch.swisstopo.amtliches-strassenverzeichnis,ch.bfs.gebaeude_wohnungs_register,KML||https://tinyurl.com/yy7ya4g9/VS/6202_bdg_erw.kml</t>
  </si>
  <si>
    <t>2625885.732 1140355.926</t>
  </si>
  <si>
    <t>https://map.geo.admin.ch/?zoom=13&amp;E=2625885.732&amp;N=1140355.926&amp;layers=ch.kantone.cadastralwebmap-farbe,ch.swisstopo.amtliches-strassenverzeichnis,ch.bfs.gebaeude_wohnungs_register,KML||https://tinyurl.com/yy7ya4g9/VS/6202_bdg_erw.kml</t>
  </si>
  <si>
    <t>2625864.734 1140438.931</t>
  </si>
  <si>
    <t>https://map.geo.admin.ch/?zoom=13&amp;E=2625864.734&amp;N=1140438.931&amp;layers=ch.kantone.cadastralwebmap-farbe,ch.swisstopo.amtliches-strassenverzeichnis,ch.bfs.gebaeude_wohnungs_register,KML||https://tinyurl.com/yy7ya4g9/VS/6202_bdg_erw.kml</t>
  </si>
  <si>
    <t>2625786.723 1140102.913</t>
  </si>
  <si>
    <t>https://map.geo.admin.ch/?zoom=13&amp;E=2625786.723&amp;N=1140102.913&amp;layers=ch.kantone.cadastralwebmap-farbe,ch.swisstopo.amtliches-strassenverzeichnis,ch.bfs.gebaeude_wohnungs_register,KML||https://tinyurl.com/yy7ya4g9/VS/6202_bdg_erw.kml</t>
  </si>
  <si>
    <t>2626469.733 1139321.880</t>
  </si>
  <si>
    <t>https://map.geo.admin.ch/?zoom=13&amp;E=2626469.733&amp;N=1139321.88&amp;layers=ch.kantone.cadastralwebmap-farbe,ch.swisstopo.amtliches-strassenverzeichnis,ch.bfs.gebaeude_wohnungs_register,KML||https://tinyurl.com/yy7ya4g9/VS/6202_bdg_erw.kml</t>
  </si>
  <si>
    <t>2626064.730 1140143.915</t>
  </si>
  <si>
    <t>https://map.geo.admin.ch/?zoom=13&amp;E=2626064.73&amp;N=1140143.915&amp;layers=ch.kantone.cadastralwebmap-farbe,ch.swisstopo.amtliches-strassenverzeichnis,ch.bfs.gebaeude_wohnungs_register,KML||https://tinyurl.com/yy7ya4g9/VS/6202_bdg_erw.kml</t>
  </si>
  <si>
    <t>2626078.000 1139997.908</t>
  </si>
  <si>
    <t>https://map.geo.admin.ch/?zoom=13&amp;E=2626078&amp;N=1139997.908&amp;layers=ch.kantone.cadastralwebmap-farbe,ch.swisstopo.amtliches-strassenverzeichnis,ch.bfs.gebaeude_wohnungs_register,KML||https://tinyurl.com/yy7ya4g9/VS/6202_bdg_erw.kml</t>
  </si>
  <si>
    <t>2625956.000 1140129.000</t>
  </si>
  <si>
    <t>https://map.geo.admin.ch/?zoom=13&amp;E=2625956&amp;N=1140129&amp;layers=ch.kantone.cadastralwebmap-farbe,ch.swisstopo.amtliches-strassenverzeichnis,ch.bfs.gebaeude_wohnungs_register,KML||https://tinyurl.com/yy7ya4g9/VS/6202_bdg_erw.kml</t>
  </si>
  <si>
    <t>2626102.726 1139981.907</t>
  </si>
  <si>
    <t>https://map.geo.admin.ch/?zoom=13&amp;E=2626102.726&amp;N=1139981.907&amp;layers=ch.kantone.cadastralwebmap-farbe,ch.swisstopo.amtliches-strassenverzeichnis,ch.bfs.gebaeude_wohnungs_register,KML||https://tinyurl.com/yy7ya4g9/VS/6202_bdg_erw.kml</t>
  </si>
  <si>
    <t>2626092.726 1139974.907</t>
  </si>
  <si>
    <t>https://map.geo.admin.ch/?zoom=13&amp;E=2626092.726&amp;N=1139974.907&amp;layers=ch.kantone.cadastralwebmap-farbe,ch.swisstopo.amtliches-strassenverzeichnis,ch.bfs.gebaeude_wohnungs_register,KML||https://tinyurl.com/yy7ya4g9/VS/6202_bdg_erw.kml</t>
  </si>
  <si>
    <t>2623626.610 1129312.926</t>
  </si>
  <si>
    <t>https://map.geo.admin.ch/?zoom=13&amp;E=2623626.61&amp;N=1129312.926&amp;layers=ch.kantone.cadastralwebmap-farbe,ch.swisstopo.amtliches-strassenverzeichnis,ch.bfs.gebaeude_wohnungs_register,KML||https://tinyurl.com/yy7ya4g9/VS/6204_bdg_erw.kml</t>
  </si>
  <si>
    <t>2624435.000 1129456.000</t>
  </si>
  <si>
    <t>https://map.geo.admin.ch/?zoom=13&amp;E=2624435&amp;N=1129456&amp;layers=ch.kantone.cadastralwebmap-farbe,ch.swisstopo.amtliches-strassenverzeichnis,ch.bfs.gebaeude_wohnungs_register,KML||https://tinyurl.com/yy7ya4g9/VS/6204_bdg_erw.kml</t>
  </si>
  <si>
    <t>2624407.000 1129443.000</t>
  </si>
  <si>
    <t>https://map.geo.admin.ch/?zoom=13&amp;E=2624407&amp;N=1129443&amp;layers=ch.kantone.cadastralwebmap-farbe,ch.swisstopo.amtliches-strassenverzeichnis,ch.bfs.gebaeude_wohnungs_register,KML||https://tinyurl.com/yy7ya4g9/VS/6204_bdg_erw.kml</t>
  </si>
  <si>
    <t>2623886.000 1129018.000</t>
  </si>
  <si>
    <t>https://map.geo.admin.ch/?zoom=13&amp;E=2623886&amp;N=1129018&amp;layers=ch.kantone.cadastralwebmap-farbe,ch.swisstopo.amtliches-strassenverzeichnis,ch.bfs.gebaeude_wohnungs_register,KML||https://tinyurl.com/yy7ya4g9/VS/6204_bdg_erw.kml</t>
  </si>
  <si>
    <t>2624118.750 1128980.875</t>
  </si>
  <si>
    <t>https://map.geo.admin.ch/?zoom=13&amp;E=2624118.75&amp;N=1128980.875&amp;layers=ch.kantone.cadastralwebmap-farbe,ch.swisstopo.amtliches-strassenverzeichnis,ch.bfs.gebaeude_wohnungs_register,KML||https://tinyurl.com/yy7ya4g9/VS/6204_bdg_erw.kml</t>
  </si>
  <si>
    <t>2624135.750 1128994.375</t>
  </si>
  <si>
    <t>https://map.geo.admin.ch/?zoom=13&amp;E=2624135.75&amp;N=1128994.375&amp;layers=ch.kantone.cadastralwebmap-farbe,ch.swisstopo.amtliches-strassenverzeichnis,ch.bfs.gebaeude_wohnungs_register,KML||https://tinyurl.com/yy7ya4g9/VS/6204_bdg_erw.kml</t>
  </si>
  <si>
    <t>2568900.000 1113700.000</t>
  </si>
  <si>
    <t>https://map.geo.admin.ch/?zoom=13&amp;E=2568900&amp;N=1113700&amp;layers=ch.kantone.cadastralwebmap-farbe,ch.swisstopo.amtliches-strassenverzeichnis,ch.bfs.gebaeude_wohnungs_register,KML||https://tinyurl.com/yy7ya4g9/VS/6211_bdg_erw.kml</t>
  </si>
  <si>
    <t>2568922.250 1113442.625</t>
  </si>
  <si>
    <t>https://map.geo.admin.ch/?zoom=13&amp;E=2568922.25&amp;N=1113442.625&amp;layers=ch.kantone.cadastralwebmap-farbe,ch.swisstopo.amtliches-strassenverzeichnis,ch.bfs.gebaeude_wohnungs_register,KML||https://tinyurl.com/yy7ya4g9/VS/6211_bdg_erw.kml</t>
  </si>
  <si>
    <t>2568679.000 1113583.125</t>
  </si>
  <si>
    <t>https://map.geo.admin.ch/?zoom=13&amp;E=2568679&amp;N=1113583.125&amp;layers=ch.kantone.cadastralwebmap-farbe,ch.swisstopo.amtliches-strassenverzeichnis,ch.bfs.gebaeude_wohnungs_register,KML||https://tinyurl.com/yy7ya4g9/VS/6211_bdg_erw.kml</t>
  </si>
  <si>
    <t>2568647.250 1113511.125</t>
  </si>
  <si>
    <t>https://map.geo.admin.ch/?zoom=13&amp;E=2568647.25&amp;N=1113511.125&amp;layers=ch.kantone.cadastralwebmap-farbe,ch.swisstopo.amtliches-strassenverzeichnis,ch.bfs.gebaeude_wohnungs_register,KML||https://tinyurl.com/yy7ya4g9/VS/6211_bdg_erw.kml</t>
  </si>
  <si>
    <t>2569421.000 1110963.000</t>
  </si>
  <si>
    <t>https://map.geo.admin.ch/?zoom=13&amp;E=2569421&amp;N=1110963&amp;layers=ch.kantone.cadastralwebmap-farbe,ch.swisstopo.amtliches-strassenverzeichnis,ch.bfs.gebaeude_wohnungs_register,KML||https://tinyurl.com/yy7ya4g9/VS/6212_bdg_erw.kml</t>
  </si>
  <si>
    <t>2569434.000 1110850.000</t>
  </si>
  <si>
    <t>https://map.geo.admin.ch/?zoom=13&amp;E=2569434&amp;N=1110850&amp;layers=ch.kantone.cadastralwebmap-farbe,ch.swisstopo.amtliches-strassenverzeichnis,ch.bfs.gebaeude_wohnungs_register,KML||https://tinyurl.com/yy7ya4g9/VS/6212_bdg_erw.kml</t>
  </si>
  <si>
    <t>2569539.353 1110852.037</t>
  </si>
  <si>
    <t>https://map.geo.admin.ch/?zoom=13&amp;E=2569539.353&amp;N=1110852.037&amp;layers=ch.kantone.cadastralwebmap-farbe,ch.swisstopo.amtliches-strassenverzeichnis,ch.bfs.gebaeude_wohnungs_register,KML||https://tinyurl.com/yy7ya4g9/VS/6212_bdg_erw.kml</t>
  </si>
  <si>
    <t>2569558.756 1110852.611</t>
  </si>
  <si>
    <t>https://map.geo.admin.ch/?zoom=13&amp;E=2569558.756&amp;N=1110852.611&amp;layers=ch.kantone.cadastralwebmap-farbe,ch.swisstopo.amtliches-strassenverzeichnis,ch.bfs.gebaeude_wohnungs_register,KML||https://tinyurl.com/yy7ya4g9/VS/6212_bdg_erw.kml</t>
  </si>
  <si>
    <t>2569471.637 1110559.627</t>
  </si>
  <si>
    <t>https://map.geo.admin.ch/?zoom=13&amp;E=2569471.637&amp;N=1110559.627&amp;layers=ch.kantone.cadastralwebmap-farbe,ch.swisstopo.amtliches-strassenverzeichnis,ch.bfs.gebaeude_wohnungs_register,KML||https://tinyurl.com/yy7ya4g9/VS/6212_bdg_erw.kml</t>
  </si>
  <si>
    <t>2570509.348 1110733.035</t>
  </si>
  <si>
    <t>https://map.geo.admin.ch/?zoom=13&amp;E=2570509.348&amp;N=1110733.035&amp;layers=ch.kantone.cadastralwebmap-farbe,ch.swisstopo.amtliches-strassenverzeichnis,ch.bfs.gebaeude_wohnungs_register,KML||https://tinyurl.com/yy7ya4g9/VS/6212_bdg_erw.kml</t>
  </si>
  <si>
    <t>2571106.196 1111184.923</t>
  </si>
  <si>
    <t>https://map.geo.admin.ch/?zoom=13&amp;E=2571106.196&amp;N=1111184.923&amp;layers=ch.kantone.cadastralwebmap-farbe,ch.swisstopo.amtliches-strassenverzeichnis,ch.bfs.gebaeude_wohnungs_register,KML||https://tinyurl.com/yy7ya4g9/VS/6212_bdg_erw.kml</t>
  </si>
  <si>
    <t>2569480.867 1111174.877</t>
  </si>
  <si>
    <t>https://map.geo.admin.ch/?zoom=13&amp;E=2569480.867&amp;N=1111174.877&amp;layers=ch.kantone.cadastralwebmap-farbe,ch.swisstopo.amtliches-strassenverzeichnis,ch.bfs.gebaeude_wohnungs_register,KML||https://tinyurl.com/yy7ya4g9/VS/6212_bdg_erw.kml</t>
  </si>
  <si>
    <t>2569404.535 1110454.816</t>
  </si>
  <si>
    <t>https://map.geo.admin.ch/?zoom=13&amp;E=2569404.535&amp;N=1110454.816&amp;layers=ch.kantone.cadastralwebmap-farbe,ch.swisstopo.amtliches-strassenverzeichnis,ch.bfs.gebaeude_wohnungs_register,KML||https://tinyurl.com/yy7ya4g9/VS/6212_bdg_erw.kml</t>
  </si>
  <si>
    <t>2569505.310 1111212.240</t>
  </si>
  <si>
    <t>https://map.geo.admin.ch/?zoom=13&amp;E=2569505.31&amp;N=1111212.24&amp;layers=ch.kantone.cadastralwebmap-farbe,ch.swisstopo.amtliches-strassenverzeichnis,ch.bfs.gebaeude_wohnungs_register,KML||https://tinyurl.com/yy7ya4g9/VS/6212_bdg_erw.kml</t>
  </si>
  <si>
    <t>2569345.300 1110706.241</t>
  </si>
  <si>
    <t>https://map.geo.admin.ch/?zoom=13&amp;E=2569345.3&amp;N=1110706.241&amp;layers=ch.kantone.cadastralwebmap-farbe,ch.swisstopo.amtliches-strassenverzeichnis,ch.bfs.gebaeude_wohnungs_register,KML||https://tinyurl.com/yy7ya4g9/VS/6212_bdg_erw.kml</t>
  </si>
  <si>
    <t>2570655.288 1110991.242</t>
  </si>
  <si>
    <t>https://map.geo.admin.ch/?zoom=13&amp;E=2570655.288&amp;N=1110991.242&amp;layers=ch.kantone.cadastralwebmap-farbe,ch.swisstopo.amtliches-strassenverzeichnis,ch.bfs.gebaeude_wohnungs_register,KML||https://tinyurl.com/yy7ya4g9/VS/6212_bdg_erw.kml</t>
  </si>
  <si>
    <t>2569431.292 1110523.237</t>
  </si>
  <si>
    <t>https://map.geo.admin.ch/?zoom=13&amp;E=2569431.292&amp;N=1110523.237&amp;layers=ch.kantone.cadastralwebmap-farbe,ch.swisstopo.amtliches-strassenverzeichnis,ch.bfs.gebaeude_wohnungs_register,KML||https://tinyurl.com/yy7ya4g9/VS/6212_bdg_erw.kml</t>
  </si>
  <si>
    <t>2569523.299 1110737.241</t>
  </si>
  <si>
    <t>https://map.geo.admin.ch/?zoom=13&amp;E=2569523.299&amp;N=1110737.241&amp;layers=ch.kantone.cadastralwebmap-farbe,ch.swisstopo.amtliches-strassenverzeichnis,ch.bfs.gebaeude_wohnungs_register,KML||https://tinyurl.com/yy7ya4g9/VS/6212_bdg_erw.kml</t>
  </si>
  <si>
    <t>2569424.316 1111189.250</t>
  </si>
  <si>
    <t>https://map.geo.admin.ch/?zoom=13&amp;E=2569424.316&amp;N=1111189.25&amp;layers=ch.kantone.cadastralwebmap-farbe,ch.swisstopo.amtliches-strassenverzeichnis,ch.bfs.gebaeude_wohnungs_register,KML||https://tinyurl.com/yy7ya4g9/VS/6212_bdg_erw.kml</t>
  </si>
  <si>
    <t>2569388.323 1111372.251</t>
  </si>
  <si>
    <t>https://map.geo.admin.ch/?zoom=13&amp;E=2569388.323&amp;N=1111372.251&amp;layers=ch.kantone.cadastralwebmap-farbe,ch.swisstopo.amtliches-strassenverzeichnis,ch.bfs.gebaeude_wohnungs_register,KML||https://tinyurl.com/yy7ya4g9/VS/6212_bdg_erw.kml</t>
  </si>
  <si>
    <t>2569374.324 1111415.252</t>
  </si>
  <si>
    <t>https://map.geo.admin.ch/?zoom=13&amp;E=2569374.324&amp;N=1111415.252&amp;layers=ch.kantone.cadastralwebmap-farbe,ch.swisstopo.amtliches-strassenverzeichnis,ch.bfs.gebaeude_wohnungs_register,KML||https://tinyurl.com/yy7ya4g9/VS/6212_bdg_erw.kml</t>
  </si>
  <si>
    <t>2569466.000 1111139.000</t>
  </si>
  <si>
    <t>https://map.geo.admin.ch/?zoom=13&amp;E=2569466&amp;N=1111139&amp;layers=ch.kantone.cadastralwebmap-farbe,ch.swisstopo.amtliches-strassenverzeichnis,ch.bfs.gebaeude_wohnungs_register,KML||https://tinyurl.com/yy7ya4g9/VS/6212_bdg_erw.kml</t>
  </si>
  <si>
    <t>2569461.000 1111134.000</t>
  </si>
  <si>
    <t>https://map.geo.admin.ch/?zoom=13&amp;E=2569461&amp;N=1111134&amp;layers=ch.kantone.cadastralwebmap-farbe,ch.swisstopo.amtliches-strassenverzeichnis,ch.bfs.gebaeude_wohnungs_register,KML||https://tinyurl.com/yy7ya4g9/VS/6212_bdg_erw.kml</t>
  </si>
  <si>
    <t>2569505.000 1111035.000</t>
  </si>
  <si>
    <t>https://map.geo.admin.ch/?zoom=13&amp;E=2569505&amp;N=1111035&amp;layers=ch.kantone.cadastralwebmap-farbe,ch.swisstopo.amtliches-strassenverzeichnis,ch.bfs.gebaeude_wohnungs_register,KML||https://tinyurl.com/yy7ya4g9/VS/6212_bdg_erw.kml</t>
  </si>
  <si>
    <t>2569600.000 1110910.000</t>
  </si>
  <si>
    <t>https://map.geo.admin.ch/?zoom=13&amp;E=2569600&amp;N=1110910&amp;layers=ch.kantone.cadastralwebmap-farbe,ch.swisstopo.amtliches-strassenverzeichnis,ch.bfs.gebaeude_wohnungs_register,KML||https://tinyurl.com/yy7ya4g9/VS/6212_bdg_erw.kml</t>
  </si>
  <si>
    <t>2569560.000 1110550.000</t>
  </si>
  <si>
    <t>https://map.geo.admin.ch/?zoom=13&amp;E=2569560&amp;N=1110550&amp;layers=ch.kantone.cadastralwebmap-farbe,ch.swisstopo.amtliches-strassenverzeichnis,ch.bfs.gebaeude_wohnungs_register,KML||https://tinyurl.com/yy7ya4g9/VS/6212_bdg_erw.kml</t>
  </si>
  <si>
    <t>2569480.000 1110470.000</t>
  </si>
  <si>
    <t>https://map.geo.admin.ch/?zoom=13&amp;E=2569480&amp;N=1110470&amp;layers=ch.kantone.cadastralwebmap-farbe,ch.swisstopo.amtliches-strassenverzeichnis,ch.bfs.gebaeude_wohnungs_register,KML||https://tinyurl.com/yy7ya4g9/VS/6212_bdg_erw.kml</t>
  </si>
  <si>
    <t>2569433.500 1111393.875</t>
  </si>
  <si>
    <t>https://map.geo.admin.ch/?zoom=13&amp;E=2569433.5&amp;N=1111393.875&amp;layers=ch.kantone.cadastralwebmap-farbe,ch.swisstopo.amtliches-strassenverzeichnis,ch.bfs.gebaeude_wohnungs_register,KML||https://tinyurl.com/yy7ya4g9/VS/6212_bdg_erw.kml</t>
  </si>
  <si>
    <t>2569286.000 1110545.000</t>
  </si>
  <si>
    <t>https://map.geo.admin.ch/?zoom=13&amp;E=2569286&amp;N=1110545&amp;layers=ch.kantone.cadastralwebmap-farbe,ch.swisstopo.amtliches-strassenverzeichnis,ch.bfs.gebaeude_wohnungs_register,KML||https://tinyurl.com/yy7ya4g9/VS/6212_bdg_erw.kml</t>
  </si>
  <si>
    <t>2569509.000 1111136.000</t>
  </si>
  <si>
    <t>https://map.geo.admin.ch/?zoom=13&amp;E=2569509&amp;N=1111136&amp;layers=ch.kantone.cadastralwebmap-farbe,ch.swisstopo.amtliches-strassenverzeichnis,ch.bfs.gebaeude_wohnungs_register,KML||https://tinyurl.com/yy7ya4g9/VS/6212_bdg_erw.kml</t>
  </si>
  <si>
    <t>2563330.000 1103319.000</t>
  </si>
  <si>
    <t>https://map.geo.admin.ch/?zoom=13&amp;E=2563330&amp;N=1103319&amp;layers=ch.kantone.cadastralwebmap-farbe,ch.swisstopo.amtliches-strassenverzeichnis,ch.bfs.gebaeude_wohnungs_register,KML||https://tinyurl.com/yy7ya4g9/VS/6214_bdg_erw.kml</t>
  </si>
  <si>
    <t>2563455.000 1103164.000</t>
  </si>
  <si>
    <t>https://map.geo.admin.ch/?zoom=13&amp;E=2563455&amp;N=1103164&amp;layers=ch.kantone.cadastralwebmap-farbe,ch.swisstopo.amtliches-strassenverzeichnis,ch.bfs.gebaeude_wohnungs_register,KML||https://tinyurl.com/yy7ya4g9/VS/6214_bdg_erw.kml</t>
  </si>
  <si>
    <t>2563411.000 1103077.000</t>
  </si>
  <si>
    <t>https://map.geo.admin.ch/?zoom=13&amp;E=2563411&amp;N=1103077&amp;layers=ch.kantone.cadastralwebmap-farbe,ch.swisstopo.amtliches-strassenverzeichnis,ch.bfs.gebaeude_wohnungs_register,KML||https://tinyurl.com/yy7ya4g9/VS/6214_bdg_erw.kml</t>
  </si>
  <si>
    <t>2563474.000 1103294.000</t>
  </si>
  <si>
    <t>https://map.geo.admin.ch/?zoom=13&amp;E=2563474&amp;N=1103294&amp;layers=ch.kantone.cadastralwebmap-farbe,ch.swisstopo.amtliches-strassenverzeichnis,ch.bfs.gebaeude_wohnungs_register,KML||https://tinyurl.com/yy7ya4g9/VS/6214_bdg_erw.kml</t>
  </si>
  <si>
    <t>2564384.196 1104038.592</t>
  </si>
  <si>
    <t>https://map.geo.admin.ch/?zoom=13&amp;E=2564384.196&amp;N=1104038.592&amp;layers=ch.kantone.cadastralwebmap-farbe,ch.swisstopo.amtliches-strassenverzeichnis,ch.bfs.gebaeude_wohnungs_register,KML||https://tinyurl.com/yy7ya4g9/VS/6214_bdg_erw.kml</t>
  </si>
  <si>
    <t>2564491.462 1103711.422</t>
  </si>
  <si>
    <t>https://map.geo.admin.ch/?zoom=13&amp;E=2564491.462&amp;N=1103711.422&amp;layers=ch.kantone.cadastralwebmap-farbe,ch.swisstopo.amtliches-strassenverzeichnis,ch.bfs.gebaeude_wohnungs_register,KML||https://tinyurl.com/yy7ya4g9/VS/6214_bdg_erw.kml</t>
  </si>
  <si>
    <t>2564025.000 1103566.000</t>
  </si>
  <si>
    <t>https://map.geo.admin.ch/?zoom=13&amp;E=2564025&amp;N=1103566&amp;layers=ch.kantone.cadastralwebmap-farbe,ch.swisstopo.amtliches-strassenverzeichnis,ch.bfs.gebaeude_wohnungs_register,KML||https://tinyurl.com/yy7ya4g9/VS/6214_bdg_erw.kml</t>
  </si>
  <si>
    <t>2564110.566 1103524.702</t>
  </si>
  <si>
    <t>https://map.geo.admin.ch/?zoom=13&amp;E=2564110.566&amp;N=1103524.702&amp;layers=ch.kantone.cadastralwebmap-farbe,ch.swisstopo.amtliches-strassenverzeichnis,ch.bfs.gebaeude_wohnungs_register,KML||https://tinyurl.com/yy7ya4g9/VS/6214_bdg_erw.kml</t>
  </si>
  <si>
    <t>2562459.000 1101369.000</t>
  </si>
  <si>
    <t>https://map.geo.admin.ch/?zoom=13&amp;E=2562459&amp;N=1101369&amp;layers=ch.kantone.cadastralwebmap-farbe,ch.swisstopo.amtliches-strassenverzeichnis,ch.bfs.gebaeude_wohnungs_register,KML||https://tinyurl.com/yy7ya4g9/VS/6214_bdg_erw.kml</t>
  </si>
  <si>
    <t>2563136.000 1101257.000</t>
  </si>
  <si>
    <t>https://map.geo.admin.ch/?zoom=13&amp;E=2563136&amp;N=1101257&amp;layers=ch.kantone.cadastralwebmap-farbe,ch.swisstopo.amtliches-strassenverzeichnis,ch.bfs.gebaeude_wohnungs_register,KML||https://tinyurl.com/yy7ya4g9/VS/6214_bdg_erw.kml</t>
  </si>
  <si>
    <t>2562788.000 1101054.000</t>
  </si>
  <si>
    <t>https://map.geo.admin.ch/?zoom=13&amp;E=2562788&amp;N=1101054&amp;layers=ch.kantone.cadastralwebmap-farbe,ch.swisstopo.amtliches-strassenverzeichnis,ch.bfs.gebaeude_wohnungs_register,KML||https://tinyurl.com/yy7ya4g9/VS/6214_bdg_erw.kml</t>
  </si>
  <si>
    <t>2562764.000 1101012.000</t>
  </si>
  <si>
    <t>https://map.geo.admin.ch/?zoom=13&amp;E=2562764&amp;N=1101012&amp;layers=ch.kantone.cadastralwebmap-farbe,ch.swisstopo.amtliches-strassenverzeichnis,ch.bfs.gebaeude_wohnungs_register,KML||https://tinyurl.com/yy7ya4g9/VS/6214_bdg_erw.kml</t>
  </si>
  <si>
    <t>2562166.000 1100283.000</t>
  </si>
  <si>
    <t>https://map.geo.admin.ch/?zoom=13&amp;E=2562166&amp;N=1100283&amp;layers=ch.kantone.cadastralwebmap-farbe,ch.swisstopo.amtliches-strassenverzeichnis,ch.bfs.gebaeude_wohnungs_register,KML||https://tinyurl.com/yy7ya4g9/VS/6214_bdg_erw.kml</t>
  </si>
  <si>
    <t>2558343.000 1101360.000</t>
  </si>
  <si>
    <t>https://map.geo.admin.ch/?zoom=13&amp;E=2558343&amp;N=1101360&amp;layers=ch.kantone.cadastralwebmap-farbe,ch.swisstopo.amtliches-strassenverzeichnis,ch.bfs.gebaeude_wohnungs_register,KML||https://tinyurl.com/yy7ya4g9/VS/6214_bdg_erw.kml</t>
  </si>
  <si>
    <t>2564031.000 1103454.000</t>
  </si>
  <si>
    <t>https://map.geo.admin.ch/?zoom=13&amp;E=2564031&amp;N=1103454&amp;layers=ch.kantone.cadastralwebmap-farbe,ch.swisstopo.amtliches-strassenverzeichnis,ch.bfs.gebaeude_wohnungs_register,KML||https://tinyurl.com/yy7ya4g9/VS/6214_bdg_erw.kml</t>
  </si>
  <si>
    <t>2564043.000 1103460.000</t>
  </si>
  <si>
    <t>https://map.geo.admin.ch/?zoom=13&amp;E=2564043&amp;N=1103460&amp;layers=ch.kantone.cadastralwebmap-farbe,ch.swisstopo.amtliches-strassenverzeichnis,ch.bfs.gebaeude_wohnungs_register,KML||https://tinyurl.com/yy7ya4g9/VS/6214_bdg_erw.kml</t>
  </si>
  <si>
    <t>2564523.000 1103970.000</t>
  </si>
  <si>
    <t>https://map.geo.admin.ch/?zoom=13&amp;E=2564523&amp;N=1103970&amp;layers=ch.kantone.cadastralwebmap-farbe,ch.swisstopo.amtliches-strassenverzeichnis,ch.bfs.gebaeude_wohnungs_register,KML||https://tinyurl.com/yy7ya4g9/VS/6214_bdg_erw.kml</t>
  </si>
  <si>
    <t>2563363.000 1103063.000</t>
  </si>
  <si>
    <t>https://map.geo.admin.ch/?zoom=13&amp;E=2563363&amp;N=1103063&amp;layers=ch.kantone.cadastralwebmap-farbe,ch.swisstopo.amtliches-strassenverzeichnis,ch.bfs.gebaeude_wohnungs_register,KML||https://tinyurl.com/yy7ya4g9/VS/6214_bdg_erw.kml</t>
  </si>
  <si>
    <t>2564144.000 1103571.000</t>
  </si>
  <si>
    <t>https://map.geo.admin.ch/?zoom=13&amp;E=2564144&amp;N=1103571&amp;layers=ch.kantone.cadastralwebmap-farbe,ch.swisstopo.amtliches-strassenverzeichnis,ch.bfs.gebaeude_wohnungs_register,KML||https://tinyurl.com/yy7ya4g9/VS/6214_bdg_erw.kml</t>
  </si>
  <si>
    <t>2562531.765 1101382.346</t>
  </si>
  <si>
    <t>https://map.geo.admin.ch/?zoom=13&amp;E=2562531.765&amp;N=1101382.346&amp;layers=ch.kantone.cadastralwebmap-farbe,ch.swisstopo.amtliches-strassenverzeichnis,ch.bfs.gebaeude_wohnungs_register,KML||https://tinyurl.com/yy7ya4g9/VS/6214_bdg_erw.kml</t>
  </si>
  <si>
    <t>2563340.236 1103468.362</t>
  </si>
  <si>
    <t>https://map.geo.admin.ch/?zoom=13&amp;E=2563340.236&amp;N=1103468.362&amp;layers=ch.kantone.cadastralwebmap-farbe,ch.swisstopo.amtliches-strassenverzeichnis,ch.bfs.gebaeude_wohnungs_register,KML||https://tinyurl.com/yy7ya4g9/VS/6214_bdg_erw.kml</t>
  </si>
  <si>
    <t>2562968.000 1101017.000</t>
  </si>
  <si>
    <t>https://map.geo.admin.ch/?zoom=13&amp;E=2562968&amp;N=1101017&amp;layers=ch.kantone.cadastralwebmap-farbe,ch.swisstopo.amtliches-strassenverzeichnis,ch.bfs.gebaeude_wohnungs_register,KML||https://tinyurl.com/yy7ya4g9/VS/6214_bdg_erw.kml</t>
  </si>
  <si>
    <t>2564419.224 1103930.328</t>
  </si>
  <si>
    <t>https://map.geo.admin.ch/?zoom=13&amp;E=2564419.224&amp;N=1103930.328&amp;layers=ch.kantone.cadastralwebmap-farbe,ch.swisstopo.amtliches-strassenverzeichnis,ch.bfs.gebaeude_wohnungs_register,KML||https://tinyurl.com/yy7ya4g9/VS/6214_bdg_erw.kml</t>
  </si>
  <si>
    <t>2563515.234 1103536.356</t>
  </si>
  <si>
    <t>https://map.geo.admin.ch/?zoom=13&amp;E=2563515.234&amp;N=1103536.356&amp;layers=ch.kantone.cadastralwebmap-farbe,ch.swisstopo.amtliches-strassenverzeichnis,ch.bfs.gebaeude_wohnungs_register,KML||https://tinyurl.com/yy7ya4g9/VS/6214_bdg_erw.kml</t>
  </si>
  <si>
    <t>2564260.767 1103584.689</t>
  </si>
  <si>
    <t>https://map.geo.admin.ch/?zoom=13&amp;E=2564260.767&amp;N=1103584.689&amp;layers=ch.kantone.cadastralwebmap-farbe,ch.swisstopo.amtliches-strassenverzeichnis,ch.bfs.gebaeude_wohnungs_register,KML||https://tinyurl.com/yy7ya4g9/VS/6214_bdg_erw.kml</t>
  </si>
  <si>
    <t>2564415.000 1103755.000</t>
  </si>
  <si>
    <t>https://map.geo.admin.ch/?zoom=13&amp;E=2564415&amp;N=1103755&amp;layers=ch.kantone.cadastralwebmap-farbe,ch.swisstopo.amtliches-strassenverzeichnis,ch.bfs.gebaeude_wohnungs_register,KML||https://tinyurl.com/yy7ya4g9/VS/6214_bdg_erw.kml</t>
  </si>
  <si>
    <t>2564400.000 1103750.000</t>
  </si>
  <si>
    <t>https://map.geo.admin.ch/?zoom=13&amp;E=2564400&amp;N=1103750&amp;layers=ch.kantone.cadastralwebmap-farbe,ch.swisstopo.amtliches-strassenverzeichnis,ch.bfs.gebaeude_wohnungs_register,KML||https://tinyurl.com/yy7ya4g9/VS/6214_bdg_erw.kml</t>
  </si>
  <si>
    <t>2565124.448 1121275.263</t>
  </si>
  <si>
    <t>https://map.geo.admin.ch/?zoom=13&amp;E=2565124.448&amp;N=1121275.263&amp;layers=ch.kantone.cadastralwebmap-farbe,ch.swisstopo.amtliches-strassenverzeichnis,ch.bfs.gebaeude_wohnungs_register,KML||https://tinyurl.com/yy7ya4g9/VS/6215_bdg_erw.kml</t>
  </si>
  <si>
    <t>2564624.402 1119420.266</t>
  </si>
  <si>
    <t>https://map.geo.admin.ch/?zoom=13&amp;E=2564624.402&amp;N=1119420.266&amp;layers=ch.kantone.cadastralwebmap-farbe,ch.swisstopo.amtliches-strassenverzeichnis,ch.bfs.gebaeude_wohnungs_register,KML||https://tinyurl.com/yy7ya4g9/VS/6215_bdg_erw.kml</t>
  </si>
  <si>
    <t>2566145.401 1120224.229</t>
  </si>
  <si>
    <t>https://map.geo.admin.ch/?zoom=13&amp;E=2566145.401&amp;N=1120224.229&amp;layers=ch.kantone.cadastralwebmap-farbe,ch.swisstopo.amtliches-strassenverzeichnis,ch.bfs.gebaeude_wohnungs_register,KML||https://tinyurl.com/yy7ya4g9/VS/6215_bdg_erw.kml</t>
  </si>
  <si>
    <t>2564804.440 1121520.264</t>
  </si>
  <si>
    <t>https://map.geo.admin.ch/?zoom=13&amp;E=2564804.44&amp;N=1121520.264&amp;layers=ch.kantone.cadastralwebmap-farbe,ch.swisstopo.amtliches-strassenverzeichnis,ch.bfs.gebaeude_wohnungs_register,KML||https://tinyurl.com/yy7ya4g9/VS/6215_bdg_erw.kml</t>
  </si>
  <si>
    <t>2565035.000 1121305.000</t>
  </si>
  <si>
    <t>https://map.geo.admin.ch/?zoom=13&amp;E=2565035&amp;N=1121305&amp;layers=ch.kantone.cadastralwebmap-farbe,ch.swisstopo.amtliches-strassenverzeichnis,ch.bfs.gebaeude_wohnungs_register,KML||https://tinyurl.com/yy7ya4g9/VS/6215_bdg_erw.kml</t>
  </si>
  <si>
    <t>2565210.000 1121620.000</t>
  </si>
  <si>
    <t>https://map.geo.admin.ch/?zoom=13&amp;E=2565210&amp;N=1121620&amp;layers=ch.kantone.cadastralwebmap-farbe,ch.swisstopo.amtliches-strassenverzeichnis,ch.bfs.gebaeude_wohnungs_register,KML||https://tinyurl.com/yy7ya4g9/VS/6215_bdg_erw.kml</t>
  </si>
  <si>
    <t>2565115.000 1121555.000</t>
  </si>
  <si>
    <t>https://map.geo.admin.ch/?zoom=13&amp;E=2565115&amp;N=1121555&amp;layers=ch.kantone.cadastralwebmap-farbe,ch.swisstopo.amtliches-strassenverzeichnis,ch.bfs.gebaeude_wohnungs_register,KML||https://tinyurl.com/yy7ya4g9/VS/6215_bdg_erw.kml</t>
  </si>
  <si>
    <t>2565047.000 1121323.875</t>
  </si>
  <si>
    <t>https://map.geo.admin.ch/?zoom=13&amp;E=2565047&amp;N=1121323.875&amp;layers=ch.kantone.cadastralwebmap-farbe,ch.swisstopo.amtliches-strassenverzeichnis,ch.bfs.gebaeude_wohnungs_register,KML||https://tinyurl.com/yy7ya4g9/VS/6215_bdg_erw.kml</t>
  </si>
  <si>
    <t>2565977.000 1109982.000</t>
  </si>
  <si>
    <t>https://map.geo.admin.ch/?zoom=13&amp;E=2565977&amp;N=1109982&amp;layers=ch.kantone.cadastralwebmap-farbe,ch.swisstopo.amtliches-strassenverzeichnis,ch.bfs.gebaeude_wohnungs_register,KML||https://tinyurl.com/yy7ya4g9/VS/6218_bdg_erw.kml</t>
  </si>
  <si>
    <t>2565942.000 1109987.000</t>
  </si>
  <si>
    <t>https://map.geo.admin.ch/?zoom=13&amp;E=2565942&amp;N=1109987&amp;layers=ch.kantone.cadastralwebmap-farbe,ch.swisstopo.amtliches-strassenverzeichnis,ch.bfs.gebaeude_wohnungs_register,KML||https://tinyurl.com/yy7ya4g9/VS/6218_bdg_erw.kml</t>
  </si>
  <si>
    <t>2565913.000 1109994.000</t>
  </si>
  <si>
    <t>https://map.geo.admin.ch/?zoom=13&amp;E=2565913&amp;N=1109994&amp;layers=ch.kantone.cadastralwebmap-farbe,ch.swisstopo.amtliches-strassenverzeichnis,ch.bfs.gebaeude_wohnungs_register,KML||https://tinyurl.com/yy7ya4g9/VS/6218_bdg_erw.kml</t>
  </si>
  <si>
    <t>2565896.000 1109951.000</t>
  </si>
  <si>
    <t>https://map.geo.admin.ch/?zoom=13&amp;E=2565896&amp;N=1109951&amp;layers=ch.kantone.cadastralwebmap-farbe,ch.swisstopo.amtliches-strassenverzeichnis,ch.bfs.gebaeude_wohnungs_register,KML||https://tinyurl.com/yy7ya4g9/VS/6218_bdg_erw.kml</t>
  </si>
  <si>
    <t>2565856.000 1109923.000</t>
  </si>
  <si>
    <t>https://map.geo.admin.ch/?zoom=13&amp;E=2565856&amp;N=1109923&amp;layers=ch.kantone.cadastralwebmap-farbe,ch.swisstopo.amtliches-strassenverzeichnis,ch.bfs.gebaeude_wohnungs_register,KML||https://tinyurl.com/yy7ya4g9/VS/6218_bdg_erw.kml</t>
  </si>
  <si>
    <t>2565865.000 1109932.000</t>
  </si>
  <si>
    <t>https://map.geo.admin.ch/?zoom=13&amp;E=2565865&amp;N=1109932&amp;layers=ch.kantone.cadastralwebmap-farbe,ch.swisstopo.amtliches-strassenverzeichnis,ch.bfs.gebaeude_wohnungs_register,KML||https://tinyurl.com/yy7ya4g9/VS/6218_bdg_erw.kml</t>
  </si>
  <si>
    <t>2565882.000 1109961.000</t>
  </si>
  <si>
    <t>https://map.geo.admin.ch/?zoom=13&amp;E=2565882&amp;N=1109961&amp;layers=ch.kantone.cadastralwebmap-farbe,ch.swisstopo.amtliches-strassenverzeichnis,ch.bfs.gebaeude_wohnungs_register,KML||https://tinyurl.com/yy7ya4g9/VS/6218_bdg_erw.kml</t>
  </si>
  <si>
    <t>2565932.000 1110011.000</t>
  </si>
  <si>
    <t>https://map.geo.admin.ch/?zoom=13&amp;E=2565932&amp;N=1110011&amp;layers=ch.kantone.cadastralwebmap-farbe,ch.swisstopo.amtliches-strassenverzeichnis,ch.bfs.gebaeude_wohnungs_register,KML||https://tinyurl.com/yy7ya4g9/VS/6218_bdg_erw.kml</t>
  </si>
  <si>
    <t>2567808.276 1108466.278</t>
  </si>
  <si>
    <t>https://map.geo.admin.ch/?zoom=13&amp;E=2567808.276&amp;N=1108466.278&amp;layers=ch.kantone.cadastralwebmap-farbe,ch.swisstopo.amtliches-strassenverzeichnis,ch.bfs.gebaeude_wohnungs_register,KML||https://tinyurl.com/yy7ya4g9/VS/6218_bdg_erw.kml</t>
  </si>
  <si>
    <t>2567707.000 1107512.000</t>
  </si>
  <si>
    <t>https://map.geo.admin.ch/?zoom=13&amp;E=2567707&amp;N=1107512&amp;layers=ch.kantone.cadastralwebmap-farbe,ch.swisstopo.amtliches-strassenverzeichnis,ch.bfs.gebaeude_wohnungs_register,KML||https://tinyurl.com/yy7ya4g9/VS/6218_bdg_erw.kml</t>
  </si>
  <si>
    <t>2568171.000 1107765.000</t>
  </si>
  <si>
    <t>https://map.geo.admin.ch/?zoom=13&amp;E=2568171&amp;N=1107765&amp;layers=ch.kantone.cadastralwebmap-farbe,ch.swisstopo.amtliches-strassenverzeichnis,ch.bfs.gebaeude_wohnungs_register,KML||https://tinyurl.com/yy7ya4g9/VS/6218_bdg_erw.kml</t>
  </si>
  <si>
    <t>2567534.268 1107991.288</t>
  </si>
  <si>
    <t>https://map.geo.admin.ch/?zoom=13&amp;E=2567534.268&amp;N=1107991.288&amp;layers=ch.kantone.cadastralwebmap-farbe,ch.swisstopo.amtliches-strassenverzeichnis,ch.bfs.gebaeude_wohnungs_register,KML||https://tinyurl.com/yy7ya4g9/VS/6218_bdg_erw.kml</t>
  </si>
  <si>
    <t>2566352.255 1105904.305</t>
  </si>
  <si>
    <t>https://map.geo.admin.ch/?zoom=13&amp;E=2566352.255&amp;N=1105904.305&amp;layers=ch.kantone.cadastralwebmap-farbe,ch.swisstopo.amtliches-strassenverzeichnis,ch.bfs.gebaeude_wohnungs_register,KML||https://tinyurl.com/yy7ya4g9/VS/6218_bdg_erw.kml</t>
  </si>
  <si>
    <t>2567191.274 1107765.298</t>
  </si>
  <si>
    <t>https://map.geo.admin.ch/?zoom=13&amp;E=2567191.274&amp;N=1107765.298&amp;layers=ch.kantone.cadastralwebmap-farbe,ch.swisstopo.amtliches-strassenverzeichnis,ch.bfs.gebaeude_wohnungs_register,KML||https://tinyurl.com/yy7ya4g9/VS/6218_bdg_erw.kml</t>
  </si>
  <si>
    <t>2567619.237 1107400.304</t>
  </si>
  <si>
    <t>https://map.geo.admin.ch/?zoom=13&amp;E=2567619.237&amp;N=1107400.304&amp;layers=ch.kantone.cadastralwebmap-farbe,ch.swisstopo.amtliches-strassenverzeichnis,ch.bfs.gebaeude_wohnungs_register,KML||https://tinyurl.com/yy7ya4g9/VS/6218_bdg_erw.kml</t>
  </si>
  <si>
    <t>2566782.282 1107118.311</t>
  </si>
  <si>
    <t>https://map.geo.admin.ch/?zoom=13&amp;E=2566782.282&amp;N=1107118.311&amp;layers=ch.kantone.cadastralwebmap-farbe,ch.swisstopo.amtliches-strassenverzeichnis,ch.bfs.gebaeude_wohnungs_register,KML||https://tinyurl.com/yy7ya4g9/VS/6218_bdg_erw.kml</t>
  </si>
  <si>
    <t>2566725.000 1106715.000</t>
  </si>
  <si>
    <t>https://map.geo.admin.ch/?zoom=13&amp;E=2566725&amp;N=1106715&amp;layers=ch.kantone.cadastralwebmap-farbe,ch.swisstopo.amtliches-strassenverzeichnis,ch.bfs.gebaeude_wohnungs_register,KML||https://tinyurl.com/yy7ya4g9/VS/6218_bdg_erw.kml</t>
  </si>
  <si>
    <t>2567570.000 1107335.000</t>
  </si>
  <si>
    <t>https://map.geo.admin.ch/?zoom=13&amp;E=2567570&amp;N=1107335&amp;layers=ch.kantone.cadastralwebmap-farbe,ch.swisstopo.amtliches-strassenverzeichnis,ch.bfs.gebaeude_wohnungs_register,KML||https://tinyurl.com/yy7ya4g9/VS/6218_bdg_erw.kml</t>
  </si>
  <si>
    <t>2567885.000 1107680.000</t>
  </si>
  <si>
    <t>https://map.geo.admin.ch/?zoom=13&amp;E=2567885&amp;N=1107680&amp;layers=ch.kantone.cadastralwebmap-farbe,ch.swisstopo.amtliches-strassenverzeichnis,ch.bfs.gebaeude_wohnungs_register,KML||https://tinyurl.com/yy7ya4g9/VS/6218_bdg_erw.kml</t>
  </si>
  <si>
    <t>2567665.000 1108532.000</t>
  </si>
  <si>
    <t>https://map.geo.admin.ch/?zoom=13&amp;E=2567665&amp;N=1108532&amp;layers=ch.kantone.cadastralwebmap-farbe,ch.swisstopo.amtliches-strassenverzeichnis,ch.bfs.gebaeude_wohnungs_register,KML||https://tinyurl.com/yy7ya4g9/VS/6218_bdg_erw.kml</t>
  </si>
  <si>
    <t>2564716.055 1117921.645</t>
  </si>
  <si>
    <t>https://map.geo.admin.ch/?zoom=13&amp;E=2564716.055&amp;N=1117921.645&amp;layers=ch.kantone.cadastralwebmap-farbe,ch.swisstopo.amtliches-strassenverzeichnis,ch.bfs.gebaeude_wohnungs_register,KML||https://tinyurl.com/yy7ya4g9/VS/6220_bdg_erw.kml</t>
  </si>
  <si>
    <t>2564788.049 1117978.264</t>
  </si>
  <si>
    <t>https://map.geo.admin.ch/?zoom=13&amp;E=2564788.049&amp;N=1117978.264&amp;layers=ch.kantone.cadastralwebmap-farbe,ch.swisstopo.amtliches-strassenverzeichnis,ch.bfs.gebaeude_wohnungs_register,KML||https://tinyurl.com/yy7ya4g9/VS/6220_bdg_erw.kml</t>
  </si>
  <si>
    <t>2564761.758 1117985.944</t>
  </si>
  <si>
    <t>https://map.geo.admin.ch/?zoom=13&amp;E=2564761.758&amp;N=1117985.944&amp;layers=ch.kantone.cadastralwebmap-farbe,ch.swisstopo.amtliches-strassenverzeichnis,ch.bfs.gebaeude_wohnungs_register,KML||https://tinyurl.com/yy7ya4g9/VS/6220_bdg_erw.kml</t>
  </si>
  <si>
    <t>2564776.845 1118051.721</t>
  </si>
  <si>
    <t>https://map.geo.admin.ch/?zoom=13&amp;E=2564776.845&amp;N=1118051.721&amp;layers=ch.kantone.cadastralwebmap-farbe,ch.swisstopo.amtliches-strassenverzeichnis,ch.bfs.gebaeude_wohnungs_register,KML||https://tinyurl.com/yy7ya4g9/VS/6220_bdg_erw.kml</t>
  </si>
  <si>
    <t>2564788.491 1117977.931</t>
  </si>
  <si>
    <t>https://map.geo.admin.ch/?zoom=13&amp;E=2564788.491&amp;N=1117977.931&amp;layers=ch.kantone.cadastralwebmap-farbe,ch.swisstopo.amtliches-strassenverzeichnis,ch.bfs.gebaeude_wohnungs_register,KML||https://tinyurl.com/yy7ya4g9/VS/6220_bdg_erw.kml</t>
  </si>
  <si>
    <t>2565444.609 1117664.160</t>
  </si>
  <si>
    <t>https://map.geo.admin.ch/?zoom=13&amp;E=2565444.609&amp;N=1117664.16&amp;layers=ch.kantone.cadastralwebmap-farbe,ch.swisstopo.amtliches-strassenverzeichnis,ch.bfs.gebaeude_wohnungs_register,KML||https://tinyurl.com/yy7ya4g9/VS/6220_bdg_erw.kml</t>
  </si>
  <si>
    <t>2565472.368 1117691.957</t>
  </si>
  <si>
    <t>https://map.geo.admin.ch/?zoom=13&amp;E=2565472.368&amp;N=1117691.957&amp;layers=ch.kantone.cadastralwebmap-farbe,ch.swisstopo.amtliches-strassenverzeichnis,ch.bfs.gebaeude_wohnungs_register,KML||https://tinyurl.com/yy7ya4g9/VS/6220_bdg_erw.kml</t>
  </si>
  <si>
    <t>2565424.954 1117685.977</t>
  </si>
  <si>
    <t>https://map.geo.admin.ch/?zoom=13&amp;E=2565424.954&amp;N=1117685.977&amp;layers=ch.kantone.cadastralwebmap-farbe,ch.swisstopo.amtliches-strassenverzeichnis,ch.bfs.gebaeude_wohnungs_register,KML||https://tinyurl.com/yy7ya4g9/VS/6220_bdg_erw.kml</t>
  </si>
  <si>
    <t>2565201.246 1117675.261</t>
  </si>
  <si>
    <t>https://map.geo.admin.ch/?zoom=13&amp;E=2565201.246&amp;N=1117675.261&amp;layers=ch.kantone.cadastralwebmap-farbe,ch.swisstopo.amtliches-strassenverzeichnis,ch.bfs.gebaeude_wohnungs_register,KML||https://tinyurl.com/yy7ya4g9/VS/6220_bdg_erw.kml</t>
  </si>
  <si>
    <t>2565172.548 1117709.014</t>
  </si>
  <si>
    <t>https://map.geo.admin.ch/?zoom=13&amp;E=2565172.548&amp;N=1117709.014&amp;layers=ch.kantone.cadastralwebmap-farbe,ch.swisstopo.amtliches-strassenverzeichnis,ch.bfs.gebaeude_wohnungs_register,KML||https://tinyurl.com/yy7ya4g9/VS/6220_bdg_erw.kml</t>
  </si>
  <si>
    <t>2565169.186 1117764.325</t>
  </si>
  <si>
    <t>https://map.geo.admin.ch/?zoom=13&amp;E=2565169.186&amp;N=1117764.325&amp;layers=ch.kantone.cadastralwebmap-farbe,ch.swisstopo.amtliches-strassenverzeichnis,ch.bfs.gebaeude_wohnungs_register,KML||https://tinyurl.com/yy7ya4g9/VS/6220_bdg_erw.kml</t>
  </si>
  <si>
    <t>2565162.848 1117802.978</t>
  </si>
  <si>
    <t>https://map.geo.admin.ch/?zoom=13&amp;E=2565162.848&amp;N=1117802.978&amp;layers=ch.kantone.cadastralwebmap-farbe,ch.swisstopo.amtliches-strassenverzeichnis,ch.bfs.gebaeude_wohnungs_register,KML||https://tinyurl.com/yy7ya4g9/VS/6220_bdg_erw.kml</t>
  </si>
  <si>
    <t>2565168.821 1117765.549</t>
  </si>
  <si>
    <t>https://map.geo.admin.ch/?zoom=13&amp;E=2565168.821&amp;N=1117765.549&amp;layers=ch.kantone.cadastralwebmap-farbe,ch.swisstopo.amtliches-strassenverzeichnis,ch.bfs.gebaeude_wohnungs_register,KML||https://tinyurl.com/yy7ya4g9/VS/6220_bdg_erw.kml</t>
  </si>
  <si>
    <t>2565179.027 1117819.115</t>
  </si>
  <si>
    <t>https://map.geo.admin.ch/?zoom=13&amp;E=2565179.027&amp;N=1117819.115&amp;layers=ch.kantone.cadastralwebmap-farbe,ch.swisstopo.amtliches-strassenverzeichnis,ch.bfs.gebaeude_wohnungs_register,KML||https://tinyurl.com/yy7ya4g9/VS/6220_bdg_erw.kml</t>
  </si>
  <si>
    <t>2565425.438 1117640.340</t>
  </si>
  <si>
    <t>https://map.geo.admin.ch/?zoom=13&amp;E=2565425.438&amp;N=1117640.34&amp;layers=ch.kantone.cadastralwebmap-farbe,ch.swisstopo.amtliches-strassenverzeichnis,ch.bfs.gebaeude_wohnungs_register,KML||https://tinyurl.com/yy7ya4g9/VS/6220_bdg_erw.kml</t>
  </si>
  <si>
    <t>2564289.411 1118435.274</t>
  </si>
  <si>
    <t>https://map.geo.admin.ch/?zoom=13&amp;E=2564289.411&amp;N=1118435.274&amp;layers=ch.kantone.cadastralwebmap-farbe,ch.swisstopo.amtliches-strassenverzeichnis,ch.bfs.gebaeude_wohnungs_register,KML||https://tinyurl.com/yy7ya4g9/VS/6220_bdg_erw.kml</t>
  </si>
  <si>
    <t>2565284.091 1117735.564</t>
  </si>
  <si>
    <t>https://map.geo.admin.ch/?zoom=13&amp;E=2565284.091&amp;N=1117735.564&amp;layers=ch.kantone.cadastralwebmap-farbe,ch.swisstopo.amtliches-strassenverzeichnis,ch.bfs.gebaeude_wohnungs_register,KML||https://tinyurl.com/yy7ya4g9/VS/6220_bdg_erw.kml</t>
  </si>
  <si>
    <t>2565102.403 1118956.266</t>
  </si>
  <si>
    <t>https://map.geo.admin.ch/?zoom=13&amp;E=2565102.403&amp;N=1118956.266&amp;layers=ch.kantone.cadastralwebmap-farbe,ch.swisstopo.amtliches-strassenverzeichnis,ch.bfs.gebaeude_wohnungs_register,KML||https://tinyurl.com/yy7ya4g9/VS/6220_bdg_erw.kml</t>
  </si>
  <si>
    <t>2565259.400 1117964.272</t>
  </si>
  <si>
    <t>https://map.geo.admin.ch/?zoom=13&amp;E=2565259.4&amp;N=1117964.272&amp;layers=ch.kantone.cadastralwebmap-farbe,ch.swisstopo.amtliches-strassenverzeichnis,ch.bfs.gebaeude_wohnungs_register,KML||https://tinyurl.com/yy7ya4g9/VS/6220_bdg_erw.kml</t>
  </si>
  <si>
    <t>2564887.103 1118298.206</t>
  </si>
  <si>
    <t>https://map.geo.admin.ch/?zoom=13&amp;E=2564887.103&amp;N=1118298.206&amp;layers=ch.kantone.cadastralwebmap-farbe,ch.swisstopo.amtliches-strassenverzeichnis,ch.bfs.gebaeude_wohnungs_register,KML||https://tinyurl.com/yy7ya4g9/VS/6220_bdg_erw.kml</t>
  </si>
  <si>
    <t>2563459.414 1117055.319</t>
  </si>
  <si>
    <t>https://map.geo.admin.ch/?zoom=13&amp;E=2563459.414&amp;N=1117055.319&amp;layers=ch.kantone.cadastralwebmap-farbe,ch.swisstopo.amtliches-strassenverzeichnis,ch.bfs.gebaeude_wohnungs_register,KML||https://tinyurl.com/yy7ya4g9/VS/6220_bdg_erw.kml</t>
  </si>
  <si>
    <t>2563359.416 1117195.318</t>
  </si>
  <si>
    <t>https://map.geo.admin.ch/?zoom=13&amp;E=2563359.416&amp;N=1117195.318&amp;layers=ch.kantone.cadastralwebmap-farbe,ch.swisstopo.amtliches-strassenverzeichnis,ch.bfs.gebaeude_wohnungs_register,KML||https://tinyurl.com/yy7ya4g9/VS/6220_bdg_erw.kml</t>
  </si>
  <si>
    <t>2565174.400 1117945.273</t>
  </si>
  <si>
    <t>https://map.geo.admin.ch/?zoom=13&amp;E=2565174.4&amp;N=1117945.273&amp;layers=ch.kantone.cadastralwebmap-farbe,ch.swisstopo.amtliches-strassenverzeichnis,ch.bfs.gebaeude_wohnungs_register,KML||https://tinyurl.com/yy7ya4g9/VS/6220_bdg_erw.kml</t>
  </si>
  <si>
    <t>2563174.422 1117771.309</t>
  </si>
  <si>
    <t>https://map.geo.admin.ch/?zoom=13&amp;E=2563174.422&amp;N=1117771.309&amp;layers=ch.kantone.cadastralwebmap-farbe,ch.swisstopo.amtliches-strassenverzeichnis,ch.bfs.gebaeude_wohnungs_register,KML||https://tinyurl.com/yy7ya4g9/VS/6220_bdg_erw.kml</t>
  </si>
  <si>
    <t>2564914.402 1117920.275</t>
  </si>
  <si>
    <t>https://map.geo.admin.ch/?zoom=13&amp;E=2564914.402&amp;N=1117920.275&amp;layers=ch.kantone.cadastralwebmap-farbe,ch.swisstopo.amtliches-strassenverzeichnis,ch.bfs.gebaeude_wohnungs_register,KML||https://tinyurl.com/yy7ya4g9/VS/6220_bdg_erw.kml</t>
  </si>
  <si>
    <t>2564505.000 1118290.000</t>
  </si>
  <si>
    <t>https://map.geo.admin.ch/?zoom=13&amp;E=2564505&amp;N=1118290&amp;layers=ch.kantone.cadastralwebmap-farbe,ch.swisstopo.amtliches-strassenverzeichnis,ch.bfs.gebaeude_wohnungs_register,KML||https://tinyurl.com/yy7ya4g9/VS/6220_bdg_erw.kml</t>
  </si>
  <si>
    <t>2564565.000 1118245.000</t>
  </si>
  <si>
    <t>https://map.geo.admin.ch/?zoom=13&amp;E=2564565&amp;N=1118245&amp;layers=ch.kantone.cadastralwebmap-farbe,ch.swisstopo.amtliches-strassenverzeichnis,ch.bfs.gebaeude_wohnungs_register,KML||https://tinyurl.com/yy7ya4g9/VS/6220_bdg_erw.kml</t>
  </si>
  <si>
    <t>2564540.000 1118320.000</t>
  </si>
  <si>
    <t>https://map.geo.admin.ch/?zoom=13&amp;E=2564540&amp;N=1118320&amp;layers=ch.kantone.cadastralwebmap-farbe,ch.swisstopo.amtliches-strassenverzeichnis,ch.bfs.gebaeude_wohnungs_register,KML||https://tinyurl.com/yy7ya4g9/VS/6220_bdg_erw.kml</t>
  </si>
  <si>
    <t>2564665.000 1118145.000</t>
  </si>
  <si>
    <t>https://map.geo.admin.ch/?zoom=13&amp;E=2564665&amp;N=1118145&amp;layers=ch.kantone.cadastralwebmap-farbe,ch.swisstopo.amtliches-strassenverzeichnis,ch.bfs.gebaeude_wohnungs_register,KML||https://tinyurl.com/yy7ya4g9/VS/6220_bdg_erw.kml</t>
  </si>
  <si>
    <t>2564530.000 1118340.000</t>
  </si>
  <si>
    <t>https://map.geo.admin.ch/?zoom=13&amp;E=2564530&amp;N=1118340&amp;layers=ch.kantone.cadastralwebmap-farbe,ch.swisstopo.amtliches-strassenverzeichnis,ch.bfs.gebaeude_wohnungs_register,KML||https://tinyurl.com/yy7ya4g9/VS/6220_bdg_erw.kml</t>
  </si>
  <si>
    <t>2564748.000 1117885.300</t>
  </si>
  <si>
    <t>https://map.geo.admin.ch/?zoom=13&amp;E=2564748&amp;N=1117885.3&amp;layers=ch.kantone.cadastralwebmap-farbe,ch.swisstopo.amtliches-strassenverzeichnis,ch.bfs.gebaeude_wohnungs_register,KML||https://tinyurl.com/yy7ya4g9/VS/6220_bdg_erw.kml</t>
  </si>
  <si>
    <t>2565131.500 1117809.250</t>
  </si>
  <si>
    <t>https://map.geo.admin.ch/?zoom=13&amp;E=2565131.5&amp;N=1117809.25&amp;layers=ch.kantone.cadastralwebmap-farbe,ch.swisstopo.amtliches-strassenverzeichnis,ch.bfs.gebaeude_wohnungs_register,KML||https://tinyurl.com/yy7ya4g9/VS/6220_bdg_erw.kml</t>
  </si>
  <si>
    <t>2564863.500 1118046.250</t>
  </si>
  <si>
    <t>https://map.geo.admin.ch/?zoom=13&amp;E=2564863.5&amp;N=1118046.25&amp;layers=ch.kantone.cadastralwebmap-farbe,ch.swisstopo.amtliches-strassenverzeichnis,ch.bfs.gebaeude_wohnungs_register,KML||https://tinyurl.com/yy7ya4g9/VS/6220_bdg_erw.kml</t>
  </si>
  <si>
    <t>2564825.500 1118080.500</t>
  </si>
  <si>
    <t>https://map.geo.admin.ch/?zoom=13&amp;E=2564825.5&amp;N=1118080.5&amp;layers=ch.kantone.cadastralwebmap-farbe,ch.swisstopo.amtliches-strassenverzeichnis,ch.bfs.gebaeude_wohnungs_register,KML||https://tinyurl.com/yy7ya4g9/VS/6220_bdg_erw.kml</t>
  </si>
  <si>
    <t>2564829.000 1118057.500</t>
  </si>
  <si>
    <t>https://map.geo.admin.ch/?zoom=13&amp;E=2564829&amp;N=1118057.5&amp;layers=ch.kantone.cadastralwebmap-farbe,ch.swisstopo.amtliches-strassenverzeichnis,ch.bfs.gebaeude_wohnungs_register,KML||https://tinyurl.com/yy7ya4g9/VS/6220_bdg_erw.kml</t>
  </si>
  <si>
    <t>2564973.199 1117999.375</t>
  </si>
  <si>
    <t>https://map.geo.admin.ch/?zoom=13&amp;E=2564973.199&amp;N=1117999.375&amp;layers=ch.kantone.cadastralwebmap-farbe,ch.swisstopo.amtliches-strassenverzeichnis,ch.bfs.gebaeude_wohnungs_register,KML||https://tinyurl.com/yy7ya4g9/VS/6220_bdg_erw.kml</t>
  </si>
  <si>
    <t>2564933.999 1118012.974</t>
  </si>
  <si>
    <t>https://map.geo.admin.ch/?zoom=13&amp;E=2564933.999&amp;N=1118012.974&amp;layers=ch.kantone.cadastralwebmap-farbe,ch.swisstopo.amtliches-strassenverzeichnis,ch.bfs.gebaeude_wohnungs_register,KML||https://tinyurl.com/yy7ya4g9/VS/6220_bdg_erw.kml</t>
  </si>
  <si>
    <t>2564567.799 1118336.775</t>
  </si>
  <si>
    <t>https://map.geo.admin.ch/?zoom=13&amp;E=2564567.799&amp;N=1118336.775&amp;layers=ch.kantone.cadastralwebmap-farbe,ch.swisstopo.amtliches-strassenverzeichnis,ch.bfs.gebaeude_wohnungs_register,KML||https://tinyurl.com/yy7ya4g9/VS/6220_bdg_erw.kml</t>
  </si>
  <si>
    <t>2565332.600 1117744.774</t>
  </si>
  <si>
    <t>https://map.geo.admin.ch/?zoom=13&amp;E=2565332.6&amp;N=1117744.774&amp;layers=ch.kantone.cadastralwebmap-farbe,ch.swisstopo.amtliches-strassenverzeichnis,ch.bfs.gebaeude_wohnungs_register,KML||https://tinyurl.com/yy7ya4g9/VS/6220_bdg_erw.kml</t>
  </si>
  <si>
    <t>2564780.650 1117983.900</t>
  </si>
  <si>
    <t>https://map.geo.admin.ch/?zoom=13&amp;E=2564780.65&amp;N=1117983.9&amp;layers=ch.kantone.cadastralwebmap-farbe,ch.swisstopo.amtliches-strassenverzeichnis,ch.bfs.gebaeude_wohnungs_register,KML||https://tinyurl.com/yy7ya4g9/VS/6220_bdg_erw.kml</t>
  </si>
  <si>
    <t>2564871.450 1118276.499</t>
  </si>
  <si>
    <t>https://map.geo.admin.ch/?zoom=13&amp;E=2564871.45&amp;N=1118276.499&amp;layers=ch.kantone.cadastralwebmap-farbe,ch.swisstopo.amtliches-strassenverzeichnis,ch.bfs.gebaeude_wohnungs_register,KML||https://tinyurl.com/yy7ya4g9/VS/6220_bdg_erw.kml</t>
  </si>
  <si>
    <t>2606073.715 1124342.750</t>
  </si>
  <si>
    <t>https://map.geo.admin.ch/?zoom=13&amp;E=2606073.715&amp;N=1124342.75&amp;layers=ch.kantone.cadastralwebmap-farbe,ch.swisstopo.amtliches-strassenverzeichnis,ch.bfs.gebaeude_wohnungs_register,KML||https://tinyurl.com/yy7ya4g9/VS/6232_bdg_erw.kml</t>
  </si>
  <si>
    <t>2607502.650 1123289.420</t>
  </si>
  <si>
    <t>https://map.geo.admin.ch/?zoom=13&amp;E=2607502.65&amp;N=1123289.42&amp;layers=ch.kantone.cadastralwebmap-farbe,ch.swisstopo.amtliches-strassenverzeichnis,ch.bfs.gebaeude_wohnungs_register,KML||https://tinyurl.com/yy7ya4g9/VS/6232_bdg_erw.kml</t>
  </si>
  <si>
    <t>2606116.000 1124426.000</t>
  </si>
  <si>
    <t>https://map.geo.admin.ch/?zoom=13&amp;E=2606116&amp;N=1124426&amp;layers=ch.kantone.cadastralwebmap-farbe,ch.swisstopo.amtliches-strassenverzeichnis,ch.bfs.gebaeude_wohnungs_register,KML||https://tinyurl.com/yy7ya4g9/VS/6232_bdg_erw.kml</t>
  </si>
  <si>
    <t>2606104.180 1124287.390</t>
  </si>
  <si>
    <t>https://map.geo.admin.ch/?zoom=13&amp;E=2606104.18&amp;N=1124287.39&amp;layers=ch.kantone.cadastralwebmap-farbe,ch.swisstopo.amtliches-strassenverzeichnis,ch.bfs.gebaeude_wohnungs_register,KML||https://tinyurl.com/yy7ya4g9/VS/6232_bdg_erw.kml</t>
  </si>
  <si>
    <t>2605474.675 1123738.050</t>
  </si>
  <si>
    <t>https://map.geo.admin.ch/?zoom=13&amp;E=2605474.675&amp;N=1123738.05&amp;layers=ch.kantone.cadastralwebmap-farbe,ch.swisstopo.amtliches-strassenverzeichnis,ch.bfs.gebaeude_wohnungs_register,KML||https://tinyurl.com/yy7ya4g9/VS/6232_bdg_erw.kml</t>
  </si>
  <si>
    <t>2604829.475 1123764.952</t>
  </si>
  <si>
    <t>https://map.geo.admin.ch/?zoom=13&amp;E=2604829.475&amp;N=1123764.952&amp;layers=ch.kantone.cadastralwebmap-farbe,ch.swisstopo.amtliches-strassenverzeichnis,ch.bfs.gebaeude_wohnungs_register,KML||https://tinyurl.com/yy7ya4g9/VS/6232_bdg_erw.kml</t>
  </si>
  <si>
    <t>2604364.468 1123639.957</t>
  </si>
  <si>
    <t>https://map.geo.admin.ch/?zoom=13&amp;E=2604364.468&amp;N=1123639.957&amp;layers=ch.kantone.cadastralwebmap-farbe,ch.swisstopo.amtliches-strassenverzeichnis,ch.bfs.gebaeude_wohnungs_register,KML||https://tinyurl.com/yy7ya4g9/VS/6232_bdg_erw.kml</t>
  </si>
  <si>
    <t>2604670.000 1123275.000</t>
  </si>
  <si>
    <t>https://map.geo.admin.ch/?zoom=13&amp;E=2604670&amp;N=1123275&amp;layers=ch.kantone.cadastralwebmap-farbe,ch.swisstopo.amtliches-strassenverzeichnis,ch.bfs.gebaeude_wohnungs_register,KML||https://tinyurl.com/yy7ya4g9/VS/6232_bdg_erw.kml</t>
  </si>
  <si>
    <t>2605850.000 1124100.000</t>
  </si>
  <si>
    <t>https://map.geo.admin.ch/?zoom=13&amp;E=2605850&amp;N=1124100&amp;layers=ch.kantone.cadastralwebmap-farbe,ch.swisstopo.amtliches-strassenverzeichnis,ch.bfs.gebaeude_wohnungs_register,KML||https://tinyurl.com/yy7ya4g9/VS/6232_bdg_erw.kml</t>
  </si>
  <si>
    <t>2607165.000 1122480.000</t>
  </si>
  <si>
    <t>https://map.geo.admin.ch/?zoom=13&amp;E=2607165&amp;N=1122480&amp;layers=ch.kantone.cadastralwebmap-farbe,ch.swisstopo.amtliches-strassenverzeichnis,ch.bfs.gebaeude_wohnungs_register,KML||https://tinyurl.com/yy7ya4g9/VS/6232_bdg_erw.kml</t>
  </si>
  <si>
    <t>2605330.000 1123565.000</t>
  </si>
  <si>
    <t>https://map.geo.admin.ch/?zoom=13&amp;E=2605330&amp;N=1123565&amp;layers=ch.kantone.cadastralwebmap-farbe,ch.swisstopo.amtliches-strassenverzeichnis,ch.bfs.gebaeude_wohnungs_register,KML||https://tinyurl.com/yy7ya4g9/VS/6232_bdg_erw.kml</t>
  </si>
  <si>
    <t>2604230.000 1123540.000</t>
  </si>
  <si>
    <t>https://map.geo.admin.ch/?zoom=13&amp;E=2604230&amp;N=1123540&amp;layers=ch.kantone.cadastralwebmap-farbe,ch.swisstopo.amtliches-strassenverzeichnis,ch.bfs.gebaeude_wohnungs_register,KML||https://tinyurl.com/yy7ya4g9/VS/6232_bdg_erw.kml</t>
  </si>
  <si>
    <t>2604256.200 1123346.300</t>
  </si>
  <si>
    <t>https://map.geo.admin.ch/?zoom=13&amp;E=2604256.2&amp;N=1123346.3&amp;layers=ch.kantone.cadastralwebmap-farbe,ch.swisstopo.amtliches-strassenverzeichnis,ch.bfs.gebaeude_wohnungs_register,KML||https://tinyurl.com/yy7ya4g9/VS/6232_bdg_erw.kml</t>
  </si>
  <si>
    <t>2604990.000 1123461.500</t>
  </si>
  <si>
    <t>https://map.geo.admin.ch/?zoom=13&amp;E=2604990&amp;N=1123461.5&amp;layers=ch.kantone.cadastralwebmap-farbe,ch.swisstopo.amtliches-strassenverzeichnis,ch.bfs.gebaeude_wohnungs_register,KML||https://tinyurl.com/yy7ya4g9/VS/6232_bdg_erw.kml</t>
  </si>
  <si>
    <t>2605823.000 1124246.250</t>
  </si>
  <si>
    <t>https://map.geo.admin.ch/?zoom=13&amp;E=2605823&amp;N=1124246.25&amp;layers=ch.kantone.cadastralwebmap-farbe,ch.swisstopo.amtliches-strassenverzeichnis,ch.bfs.gebaeude_wohnungs_register,KML||https://tinyurl.com/yy7ya4g9/VS/6232_bdg_erw.kml</t>
  </si>
  <si>
    <t>2604915.750 1123465.500</t>
  </si>
  <si>
    <t>https://map.geo.admin.ch/?zoom=13&amp;E=2604915.75&amp;N=1123465.5&amp;layers=ch.kantone.cadastralwebmap-farbe,ch.swisstopo.amtliches-strassenverzeichnis,ch.bfs.gebaeude_wohnungs_register,KML||https://tinyurl.com/yy7ya4g9/VS/6232_bdg_erw.kml</t>
  </si>
  <si>
    <t>2604025.250 1123444.250</t>
  </si>
  <si>
    <t>https://map.geo.admin.ch/?zoom=13&amp;E=2604025.25&amp;N=1123444.25&amp;layers=ch.kantone.cadastralwebmap-farbe,ch.swisstopo.amtliches-strassenverzeichnis,ch.bfs.gebaeude_wohnungs_register,KML||https://tinyurl.com/yy7ya4g9/VS/6232_bdg_erw.kml</t>
  </si>
  <si>
    <t>2604026.000 1123441.625</t>
  </si>
  <si>
    <t>https://map.geo.admin.ch/?zoom=13&amp;E=2604026&amp;N=1123441.625&amp;layers=ch.kantone.cadastralwebmap-farbe,ch.swisstopo.amtliches-strassenverzeichnis,ch.bfs.gebaeude_wohnungs_register,KML||https://tinyurl.com/yy7ya4g9/VS/6232_bdg_erw.kml</t>
  </si>
  <si>
    <t>2604018.750 1123453.125</t>
  </si>
  <si>
    <t>https://map.geo.admin.ch/?zoom=13&amp;E=2604018.75&amp;N=1123453.125&amp;layers=ch.kantone.cadastralwebmap-farbe,ch.swisstopo.amtliches-strassenverzeichnis,ch.bfs.gebaeude_wohnungs_register,KML||https://tinyurl.com/yy7ya4g9/VS/6232_bdg_erw.kml</t>
  </si>
  <si>
    <t>2605105.589 1123641.336</t>
  </si>
  <si>
    <t>https://map.geo.admin.ch/?zoom=13&amp;E=2605105.589&amp;N=1123641.336&amp;layers=ch.kantone.cadastralwebmap-farbe,ch.swisstopo.amtliches-strassenverzeichnis,ch.bfs.gebaeude_wohnungs_register,KML||https://tinyurl.com/yy7ya4g9/VS/6232_bdg_erw.kml</t>
  </si>
  <si>
    <t>2607125.052 1122919.180</t>
  </si>
  <si>
    <t>https://map.geo.admin.ch/?zoom=13&amp;E=2607125.052&amp;N=1122919.18&amp;layers=ch.kantone.cadastralwebmap-farbe,ch.swisstopo.amtliches-strassenverzeichnis,ch.bfs.gebaeude_wohnungs_register,KML||https://tinyurl.com/yy7ya4g9/VS/6232_bdg_erw.kml</t>
  </si>
  <si>
    <t>2604349.238 1123387.679</t>
  </si>
  <si>
    <t>https://map.geo.admin.ch/?zoom=13&amp;E=2604349.238&amp;N=1123387.679&amp;layers=ch.kantone.cadastralwebmap-farbe,ch.swisstopo.amtliches-strassenverzeichnis,ch.bfs.gebaeude_wohnungs_register,KML||https://tinyurl.com/yy7ya4g9/VS/6232_bdg_erw.kml</t>
  </si>
  <si>
    <t>2606156.262 1120421.497</t>
  </si>
  <si>
    <t>https://map.geo.admin.ch/?zoom=13&amp;E=2606156.262&amp;N=1120421.497&amp;layers=ch.kantone.cadastralwebmap-farbe,ch.swisstopo.amtliches-strassenverzeichnis,ch.bfs.gebaeude_wohnungs_register,KML||https://tinyurl.com/yy7ya4g9/VS/6232_bdg_erw.kml</t>
  </si>
  <si>
    <t>2607118.623 1122701.952</t>
  </si>
  <si>
    <t>https://map.geo.admin.ch/?zoom=13&amp;E=2607118.623&amp;N=1122701.952&amp;layers=ch.kantone.cadastralwebmap-farbe,ch.swisstopo.amtliches-strassenverzeichnis,ch.bfs.gebaeude_wohnungs_register,KML||https://tinyurl.com/yy7ya4g9/VS/6232_bdg_erw.kml</t>
  </si>
  <si>
    <t>2604495.520 1123571.545</t>
  </si>
  <si>
    <t>https://map.geo.admin.ch/?zoom=13&amp;E=2604495.52&amp;N=1123571.545&amp;layers=ch.kantone.cadastralwebmap-farbe,ch.swisstopo.amtliches-strassenverzeichnis,ch.bfs.gebaeude_wohnungs_register,KML||https://tinyurl.com/yy7ya4g9/VS/6232_bdg_erw.kml</t>
  </si>
  <si>
    <t>2604534.000 1123440.755</t>
  </si>
  <si>
    <t>https://map.geo.admin.ch/?zoom=13&amp;E=2604534&amp;N=1123440.755&amp;layers=ch.kantone.cadastralwebmap-farbe,ch.swisstopo.amtliches-strassenverzeichnis,ch.bfs.gebaeude_wohnungs_register,KML||https://tinyurl.com/yy7ya4g9/VS/6232_bdg_erw.kml</t>
  </si>
  <si>
    <t>2604526.115 1123441.250</t>
  </si>
  <si>
    <t>https://map.geo.admin.ch/?zoom=13&amp;E=2604526.115&amp;N=1123441.25&amp;layers=ch.kantone.cadastralwebmap-farbe,ch.swisstopo.amtliches-strassenverzeichnis,ch.bfs.gebaeude_wohnungs_register,KML||https://tinyurl.com/yy7ya4g9/VS/6232_bdg_erw.kml</t>
  </si>
  <si>
    <t>2604525.140 1123435.990</t>
  </si>
  <si>
    <t>https://map.geo.admin.ch/?zoom=13&amp;E=2604525.14&amp;N=1123435.99&amp;layers=ch.kantone.cadastralwebmap-farbe,ch.swisstopo.amtliches-strassenverzeichnis,ch.bfs.gebaeude_wohnungs_register,KML||https://tinyurl.com/yy7ya4g9/VS/6232_bdg_erw.kml</t>
  </si>
  <si>
    <t>2604048.274 1122947.174</t>
  </si>
  <si>
    <t>https://map.geo.admin.ch/?zoom=13&amp;E=2604048.274&amp;N=1122947.174&amp;layers=ch.kantone.cadastralwebmap-farbe,ch.swisstopo.amtliches-strassenverzeichnis,ch.bfs.gebaeude_wohnungs_register,KML||https://tinyurl.com/yy7ya4g9/VS/6232_bdg_erw.kml</t>
  </si>
  <si>
    <t>2605252.302 1123851.090</t>
  </si>
  <si>
    <t>https://map.geo.admin.ch/?zoom=13&amp;E=2605252.302&amp;N=1123851.09&amp;layers=ch.kantone.cadastralwebmap-farbe,ch.swisstopo.amtliches-strassenverzeichnis,ch.bfs.gebaeude_wohnungs_register,KML||https://tinyurl.com/yy7ya4g9/VS/6232_bdg_erw.kml</t>
  </si>
  <si>
    <t>2606329.833 1124608.463</t>
  </si>
  <si>
    <t>https://map.geo.admin.ch/?zoom=13&amp;E=2606329.833&amp;N=1124608.463&amp;layers=ch.kantone.cadastralwebmap-farbe,ch.swisstopo.amtliches-strassenverzeichnis,ch.bfs.gebaeude_wohnungs_register,KML||https://tinyurl.com/yy7ya4g9/VS/6232_bdg_erw.kml</t>
  </si>
  <si>
    <t>2606327.430 1124606.789</t>
  </si>
  <si>
    <t>https://map.geo.admin.ch/?zoom=13&amp;E=2606327.43&amp;N=1124606.789&amp;layers=ch.kantone.cadastralwebmap-farbe,ch.swisstopo.amtliches-strassenverzeichnis,ch.bfs.gebaeude_wohnungs_register,KML||https://tinyurl.com/yy7ya4g9/VS/6232_bdg_erw.kml</t>
  </si>
  <si>
    <t>2607265.000 1125261.000</t>
  </si>
  <si>
    <t>https://map.geo.admin.ch/?zoom=13&amp;E=2607265&amp;N=1125261&amp;layers=ch.kantone.cadastralwebmap-farbe,ch.swisstopo.amtliches-strassenverzeichnis,ch.bfs.gebaeude_wohnungs_register,KML||https://tinyurl.com/yy7ya4g9/VS/6235_bdg_erw.kml</t>
  </si>
  <si>
    <t>2607245.000 1125235.000</t>
  </si>
  <si>
    <t>https://map.geo.admin.ch/?zoom=13&amp;E=2607245&amp;N=1125235&amp;layers=ch.kantone.cadastralwebmap-farbe,ch.swisstopo.amtliches-strassenverzeichnis,ch.bfs.gebaeude_wohnungs_register,KML||https://tinyurl.com/yy7ya4g9/VS/6235_bdg_erw.kml</t>
  </si>
  <si>
    <t>2607235.000 1125235.000</t>
  </si>
  <si>
    <t>https://map.geo.admin.ch/?zoom=13&amp;E=2607235&amp;N=1125235&amp;layers=ch.kantone.cadastralwebmap-farbe,ch.swisstopo.amtliches-strassenverzeichnis,ch.bfs.gebaeude_wohnungs_register,KML||https://tinyurl.com/yy7ya4g9/VS/6235_bdg_erw.kml</t>
  </si>
  <si>
    <t>2598714.479 1122795.015</t>
  </si>
  <si>
    <t>https://map.geo.admin.ch/?zoom=13&amp;E=2598714.479&amp;N=1122795.015&amp;layers=ch.kantone.cadastralwebmap-farbe,ch.swisstopo.amtliches-strassenverzeichnis,ch.bfs.gebaeude_wohnungs_register,KML||https://tinyurl.com/yy7ya4g9/VS/6246_bdg_erw.kml</t>
  </si>
  <si>
    <t>2598416.200 1122265.600</t>
  </si>
  <si>
    <t>https://map.geo.admin.ch/?zoom=13&amp;E=2598416.2&amp;N=1122265.6&amp;layers=ch.kantone.cadastralwebmap-farbe,ch.swisstopo.amtliches-strassenverzeichnis,ch.bfs.gebaeude_wohnungs_register,KML||https://tinyurl.com/yy7ya4g9/VS/6246_bdg_erw.kml</t>
  </si>
  <si>
    <t>2598422.000 1122299.000</t>
  </si>
  <si>
    <t>https://map.geo.admin.ch/?zoom=13&amp;E=2598422&amp;N=1122299&amp;layers=ch.kantone.cadastralwebmap-farbe,ch.swisstopo.amtliches-strassenverzeichnis,ch.bfs.gebaeude_wohnungs_register,KML||https://tinyurl.com/yy7ya4g9/VS/6246_bdg_erw.kml</t>
  </si>
  <si>
    <t>2598433.900 1122283.700</t>
  </si>
  <si>
    <t>https://map.geo.admin.ch/?zoom=13&amp;E=2598433.9&amp;N=1122283.7&amp;layers=ch.kantone.cadastralwebmap-farbe,ch.swisstopo.amtliches-strassenverzeichnis,ch.bfs.gebaeude_wohnungs_register,KML||https://tinyurl.com/yy7ya4g9/VS/6246_bdg_erw.kml</t>
  </si>
  <si>
    <t>2598437.200 1122270.800</t>
  </si>
  <si>
    <t>https://map.geo.admin.ch/?zoom=13&amp;E=2598437.2&amp;N=1122270.8&amp;layers=ch.kantone.cadastralwebmap-farbe,ch.swisstopo.amtliches-strassenverzeichnis,ch.bfs.gebaeude_wohnungs_register,KML||https://tinyurl.com/yy7ya4g9/VS/6246_bdg_erw.kml</t>
  </si>
  <si>
    <t>2598626.000 1122637.000</t>
  </si>
  <si>
    <t>https://map.geo.admin.ch/?zoom=13&amp;E=2598626&amp;N=1122637&amp;layers=ch.kantone.cadastralwebmap-farbe,ch.swisstopo.amtliches-strassenverzeichnis,ch.bfs.gebaeude_wohnungs_register,KML||https://tinyurl.com/yy7ya4g9/VS/6246_bdg_erw.kml</t>
  </si>
  <si>
    <t>2598637.000 1122637.000</t>
  </si>
  <si>
    <t>https://map.geo.admin.ch/?zoom=13&amp;E=2598637&amp;N=1122637&amp;layers=ch.kantone.cadastralwebmap-farbe,ch.swisstopo.amtliches-strassenverzeichnis,ch.bfs.gebaeude_wohnungs_register,KML||https://tinyurl.com/yy7ya4g9/VS/6246_bdg_erw.kml</t>
  </si>
  <si>
    <t>2598651.000 1122640.000</t>
  </si>
  <si>
    <t>https://map.geo.admin.ch/?zoom=13&amp;E=2598651&amp;N=1122640&amp;layers=ch.kantone.cadastralwebmap-farbe,ch.swisstopo.amtliches-strassenverzeichnis,ch.bfs.gebaeude_wohnungs_register,KML||https://tinyurl.com/yy7ya4g9/VS/6246_bdg_erw.kml</t>
  </si>
  <si>
    <t>2598661.000 1122641.000</t>
  </si>
  <si>
    <t>https://map.geo.admin.ch/?zoom=13&amp;E=2598661&amp;N=1122641&amp;layers=ch.kantone.cadastralwebmap-farbe,ch.swisstopo.amtliches-strassenverzeichnis,ch.bfs.gebaeude_wohnungs_register,KML||https://tinyurl.com/yy7ya4g9/VS/6246_bdg_erw.kml</t>
  </si>
  <si>
    <t>2599046.000 1122585.000</t>
  </si>
  <si>
    <t>https://map.geo.admin.ch/?zoom=13&amp;E=2599046&amp;N=1122585&amp;layers=ch.kantone.cadastralwebmap-farbe,ch.swisstopo.amtliches-strassenverzeichnis,ch.bfs.gebaeude_wohnungs_register,KML||https://tinyurl.com/yy7ya4g9/VS/6246_bdg_erw.kml</t>
  </si>
  <si>
    <t>2598550.000 1122850.000</t>
  </si>
  <si>
    <t>https://map.geo.admin.ch/?zoom=13&amp;E=2598550&amp;N=1122850&amp;layers=ch.kantone.cadastralwebmap-farbe,ch.swisstopo.amtliches-strassenverzeichnis,ch.bfs.gebaeude_wohnungs_register,KML||https://tinyurl.com/yy7ya4g9/VS/6246_bdg_erw.kml</t>
  </si>
  <si>
    <t>2598438.000 1122806.000</t>
  </si>
  <si>
    <t>https://map.geo.admin.ch/?zoom=13&amp;E=2598438&amp;N=1122806&amp;layers=ch.kantone.cadastralwebmap-farbe,ch.swisstopo.amtliches-strassenverzeichnis,ch.bfs.gebaeude_wohnungs_register,KML||https://tinyurl.com/yy7ya4g9/VS/6246_bdg_erw.kml</t>
  </si>
  <si>
    <t>2598639.000 1122574.000</t>
  </si>
  <si>
    <t>https://map.geo.admin.ch/?zoom=13&amp;E=2598639&amp;N=1122574&amp;layers=ch.kantone.cadastralwebmap-farbe,ch.swisstopo.amtliches-strassenverzeichnis,ch.bfs.gebaeude_wohnungs_register,KML||https://tinyurl.com/yy7ya4g9/VS/6246_bdg_erw.kml</t>
  </si>
  <si>
    <t>2598660.000 1122153.000</t>
  </si>
  <si>
    <t>https://map.geo.admin.ch/?zoom=13&amp;E=2598660&amp;N=1122153&amp;layers=ch.kantone.cadastralwebmap-farbe,ch.swisstopo.amtliches-strassenverzeichnis,ch.bfs.gebaeude_wohnungs_register,KML||https://tinyurl.com/yy7ya4g9/VS/6246_bdg_erw.kml</t>
  </si>
  <si>
    <t>2598638.000 1122021.000</t>
  </si>
  <si>
    <t>https://map.geo.admin.ch/?zoom=13&amp;E=2598638&amp;N=1122021&amp;layers=ch.kantone.cadastralwebmap-farbe,ch.swisstopo.amtliches-strassenverzeichnis,ch.bfs.gebaeude_wohnungs_register,KML||https://tinyurl.com/yy7ya4g9/VS/6246_bdg_erw.kml</t>
  </si>
  <si>
    <t>2598749.250 1121890.250</t>
  </si>
  <si>
    <t>https://map.geo.admin.ch/?zoom=13&amp;E=2598749.25&amp;N=1121890.25&amp;layers=ch.kantone.cadastralwebmap-farbe,ch.swisstopo.amtliches-strassenverzeichnis,ch.bfs.gebaeude_wohnungs_register,KML||https://tinyurl.com/yy7ya4g9/VS/6246_bdg_erw.kml</t>
  </si>
  <si>
    <t>2598736.750 1121920.250</t>
  </si>
  <si>
    <t>https://map.geo.admin.ch/?zoom=13&amp;E=2598736.75&amp;N=1121920.25&amp;layers=ch.kantone.cadastralwebmap-farbe,ch.swisstopo.amtliches-strassenverzeichnis,ch.bfs.gebaeude_wohnungs_register,KML||https://tinyurl.com/yy7ya4g9/VS/6246_bdg_erw.kml</t>
  </si>
  <si>
    <t>2598358.750 1122670.500</t>
  </si>
  <si>
    <t>https://map.geo.admin.ch/?zoom=13&amp;E=2598358.75&amp;N=1122670.5&amp;layers=ch.kantone.cadastralwebmap-farbe,ch.swisstopo.amtliches-strassenverzeichnis,ch.bfs.gebaeude_wohnungs_register,KML||https://tinyurl.com/yy7ya4g9/VS/6246_bdg_erw.kml</t>
  </si>
  <si>
    <t>2598695.500 1122632.375</t>
  </si>
  <si>
    <t>https://map.geo.admin.ch/?zoom=13&amp;E=2598695.5&amp;N=1122632.375&amp;layers=ch.kantone.cadastralwebmap-farbe,ch.swisstopo.amtliches-strassenverzeichnis,ch.bfs.gebaeude_wohnungs_register,KML||https://tinyurl.com/yy7ya4g9/VS/6246_bdg_erw.kml</t>
  </si>
  <si>
    <t>2598692.750 1122643.375</t>
  </si>
  <si>
    <t>https://map.geo.admin.ch/?zoom=13&amp;E=2598692.75&amp;N=1122643.375&amp;layers=ch.kantone.cadastralwebmap-farbe,ch.swisstopo.amtliches-strassenverzeichnis,ch.bfs.gebaeude_wohnungs_register,KML||https://tinyurl.com/yy7ya4g9/VS/6246_bdg_erw.kml</t>
  </si>
  <si>
    <t>2598691.750 1122653.375</t>
  </si>
  <si>
    <t>https://map.geo.admin.ch/?zoom=13&amp;E=2598691.75&amp;N=1122653.375&amp;layers=ch.kantone.cadastralwebmap-farbe,ch.swisstopo.amtliches-strassenverzeichnis,ch.bfs.gebaeude_wohnungs_register,KML||https://tinyurl.com/yy7ya4g9/VS/6246_bdg_erw.kml</t>
  </si>
  <si>
    <t>2598385.250 1122840.875</t>
  </si>
  <si>
    <t>https://map.geo.admin.ch/?zoom=13&amp;E=2598385.25&amp;N=1122840.875&amp;layers=ch.kantone.cadastralwebmap-farbe,ch.swisstopo.amtliches-strassenverzeichnis,ch.bfs.gebaeude_wohnungs_register,KML||https://tinyurl.com/yy7ya4g9/VS/6246_bdg_erw.kml</t>
  </si>
  <si>
    <t>2605096.199 1124549.106</t>
  </si>
  <si>
    <t>https://map.geo.admin.ch/?zoom=13&amp;E=2605096.199&amp;N=1124549.106&amp;layers=ch.kantone.cadastralwebmap-farbe,ch.swisstopo.amtliches-strassenverzeichnis,ch.bfs.gebaeude_wohnungs_register,KML||https://tinyurl.com/yy7ya4g9/VS/6248_bdg_erw.kml</t>
  </si>
  <si>
    <t>2605178.000 1125507.000</t>
  </si>
  <si>
    <t>https://map.geo.admin.ch/?zoom=13&amp;E=2605178&amp;N=1125507&amp;layers=ch.kantone.cadastralwebmap-farbe,ch.swisstopo.amtliches-strassenverzeichnis,ch.bfs.gebaeude_wohnungs_register,KML||https://tinyurl.com/yy7ya4g9/VS/6248_bdg_erw.kml</t>
  </si>
  <si>
    <t>2605189.554 1125482.129</t>
  </si>
  <si>
    <t>https://map.geo.admin.ch/?zoom=13&amp;E=2605189.554&amp;N=1125482.129&amp;layers=ch.kantone.cadastralwebmap-farbe,ch.swisstopo.amtliches-strassenverzeichnis,ch.bfs.gebaeude_wohnungs_register,KML||https://tinyurl.com/yy7ya4g9/VS/6248_bdg_erw.kml</t>
  </si>
  <si>
    <t>2605175.000 1125331.000</t>
  </si>
  <si>
    <t>https://map.geo.admin.ch/?zoom=13&amp;E=2605175&amp;N=1125331&amp;layers=ch.kantone.cadastralwebmap-farbe,ch.swisstopo.amtliches-strassenverzeichnis,ch.bfs.gebaeude_wohnungs_register,KML||https://tinyurl.com/yy7ya4g9/VS/6248_bdg_erw.kml</t>
  </si>
  <si>
    <t>2605988.989 1125813.896</t>
  </si>
  <si>
    <t>https://map.geo.admin.ch/?zoom=13&amp;E=2605988.989&amp;N=1125813.896&amp;layers=ch.kantone.cadastralwebmap-farbe,ch.swisstopo.amtliches-strassenverzeichnis,ch.bfs.gebaeude_wohnungs_register,KML||https://tinyurl.com/yy7ya4g9/VS/6248_bdg_erw.kml</t>
  </si>
  <si>
    <t>2606025.000 1125755.000</t>
  </si>
  <si>
    <t>https://map.geo.admin.ch/?zoom=13&amp;E=2606025&amp;N=1125755&amp;layers=ch.kantone.cadastralwebmap-farbe,ch.swisstopo.amtliches-strassenverzeichnis,ch.bfs.gebaeude_wohnungs_register,KML||https://tinyurl.com/yy7ya4g9/VS/6248_bdg_erw.kml</t>
  </si>
  <si>
    <t>2606290.000 1126432.000</t>
  </si>
  <si>
    <t>https://map.geo.admin.ch/?zoom=13&amp;E=2606290&amp;N=1126432&amp;layers=ch.kantone.cadastralwebmap-farbe,ch.swisstopo.amtliches-strassenverzeichnis,ch.bfs.gebaeude_wohnungs_register,KML||https://tinyurl.com/yy7ya4g9/VS/6248_bdg_erw.kml</t>
  </si>
  <si>
    <t>2606279.000 1126212.000</t>
  </si>
  <si>
    <t>https://map.geo.admin.ch/?zoom=13&amp;E=2606279&amp;N=1126212&amp;layers=ch.kantone.cadastralwebmap-farbe,ch.swisstopo.amtliches-strassenverzeichnis,ch.bfs.gebaeude_wohnungs_register,KML||https://tinyurl.com/yy7ya4g9/VS/6248_bdg_erw.kml</t>
  </si>
  <si>
    <t>2606247.000 1126174.000</t>
  </si>
  <si>
    <t>https://map.geo.admin.ch/?zoom=13&amp;E=2606247&amp;N=1126174&amp;layers=ch.kantone.cadastralwebmap-farbe,ch.swisstopo.amtliches-strassenverzeichnis,ch.bfs.gebaeude_wohnungs_register,KML||https://tinyurl.com/yy7ya4g9/VS/6248_bdg_erw.kml</t>
  </si>
  <si>
    <t>2606223.000 1125916.000</t>
  </si>
  <si>
    <t>https://map.geo.admin.ch/?zoom=13&amp;E=2606223&amp;N=1125916&amp;layers=ch.kantone.cadastralwebmap-farbe,ch.swisstopo.amtliches-strassenverzeichnis,ch.bfs.gebaeude_wohnungs_register,KML||https://tinyurl.com/yy7ya4g9/VS/6248_bdg_erw.kml</t>
  </si>
  <si>
    <t>2606344.000 1126181.000</t>
  </si>
  <si>
    <t>https://map.geo.admin.ch/?zoom=13&amp;E=2606344&amp;N=1126181&amp;layers=ch.kantone.cadastralwebmap-farbe,ch.swisstopo.amtliches-strassenverzeichnis,ch.bfs.gebaeude_wohnungs_register,KML||https://tinyurl.com/yy7ya4g9/VS/6248_bdg_erw.kml</t>
  </si>
  <si>
    <t>2606189.000 1126040.000</t>
  </si>
  <si>
    <t>https://map.geo.admin.ch/?zoom=13&amp;E=2606189&amp;N=1126040&amp;layers=ch.kantone.cadastralwebmap-farbe,ch.swisstopo.amtliches-strassenverzeichnis,ch.bfs.gebaeude_wohnungs_register,KML||https://tinyurl.com/yy7ya4g9/VS/6248_bdg_erw.kml</t>
  </si>
  <si>
    <t>2606109.722 1125919.210</t>
  </si>
  <si>
    <t>https://map.geo.admin.ch/?zoom=13&amp;E=2606109.722&amp;N=1125919.21&amp;layers=ch.kantone.cadastralwebmap-farbe,ch.swisstopo.amtliches-strassenverzeichnis,ch.bfs.gebaeude_wohnungs_register,KML||https://tinyurl.com/yy7ya4g9/VS/6248_bdg_erw.kml</t>
  </si>
  <si>
    <t>2606098.000 1125927.000</t>
  </si>
  <si>
    <t>https://map.geo.admin.ch/?zoom=13&amp;E=2606098&amp;N=1125927&amp;layers=ch.kantone.cadastralwebmap-farbe,ch.swisstopo.amtliches-strassenverzeichnis,ch.bfs.gebaeude_wohnungs_register,KML||https://tinyurl.com/yy7ya4g9/VS/6248_bdg_erw.kml</t>
  </si>
  <si>
    <t>2606073.519 1125888.620</t>
  </si>
  <si>
    <t>https://map.geo.admin.ch/?zoom=13&amp;E=2606073.519&amp;N=1125888.62&amp;layers=ch.kantone.cadastralwebmap-farbe,ch.swisstopo.amtliches-strassenverzeichnis,ch.bfs.gebaeude_wohnungs_register,KML||https://tinyurl.com/yy7ya4g9/VS/6248_bdg_erw.kml</t>
  </si>
  <si>
    <t>2606196.000 1125974.000</t>
  </si>
  <si>
    <t>https://map.geo.admin.ch/?zoom=13&amp;E=2606196&amp;N=1125974&amp;layers=ch.kantone.cadastralwebmap-farbe,ch.swisstopo.amtliches-strassenverzeichnis,ch.bfs.gebaeude_wohnungs_register,KML||https://tinyurl.com/yy7ya4g9/VS/6248_bdg_erw.kml</t>
  </si>
  <si>
    <t>2606075.000 1125894.000</t>
  </si>
  <si>
    <t>https://map.geo.admin.ch/?zoom=13&amp;E=2606075&amp;N=1125894&amp;layers=ch.kantone.cadastralwebmap-farbe,ch.swisstopo.amtliches-strassenverzeichnis,ch.bfs.gebaeude_wohnungs_register,KML||https://tinyurl.com/yy7ya4g9/VS/6248_bdg_erw.kml</t>
  </si>
  <si>
    <t>2606064.000 1125873.000</t>
  </si>
  <si>
    <t>https://map.geo.admin.ch/?zoom=13&amp;E=2606064&amp;N=1125873&amp;layers=ch.kantone.cadastralwebmap-farbe,ch.swisstopo.amtliches-strassenverzeichnis,ch.bfs.gebaeude_wohnungs_register,KML||https://tinyurl.com/yy7ya4g9/VS/6248_bdg_erw.kml</t>
  </si>
  <si>
    <t>2606581.000 1126809.000</t>
  </si>
  <si>
    <t>https://map.geo.admin.ch/?zoom=13&amp;E=2606581&amp;N=1126809&amp;layers=ch.kantone.cadastralwebmap-farbe,ch.swisstopo.amtliches-strassenverzeichnis,ch.bfs.gebaeude_wohnungs_register,KML||https://tinyurl.com/yy7ya4g9/VS/6248_bdg_erw.kml</t>
  </si>
  <si>
    <t>2606493.000 1126884.000</t>
  </si>
  <si>
    <t>https://map.geo.admin.ch/?zoom=13&amp;E=2606493&amp;N=1126884&amp;layers=ch.kantone.cadastralwebmap-farbe,ch.swisstopo.amtliches-strassenverzeichnis,ch.bfs.gebaeude_wohnungs_register,KML||https://tinyurl.com/yy7ya4g9/VS/6248_bdg_erw.kml</t>
  </si>
  <si>
    <t>2606499.000 1126875.000</t>
  </si>
  <si>
    <t>https://map.geo.admin.ch/?zoom=13&amp;E=2606499&amp;N=1126875&amp;layers=ch.kantone.cadastralwebmap-farbe,ch.swisstopo.amtliches-strassenverzeichnis,ch.bfs.gebaeude_wohnungs_register,KML||https://tinyurl.com/yy7ya4g9/VS/6248_bdg_erw.kml</t>
  </si>
  <si>
    <t>2606578.000 1126854.000</t>
  </si>
  <si>
    <t>https://map.geo.admin.ch/?zoom=13&amp;E=2606578&amp;N=1126854&amp;layers=ch.kantone.cadastralwebmap-farbe,ch.swisstopo.amtliches-strassenverzeichnis,ch.bfs.gebaeude_wohnungs_register,KML||https://tinyurl.com/yy7ya4g9/VS/6248_bdg_erw.kml</t>
  </si>
  <si>
    <t>2606645.945 1126073.606</t>
  </si>
  <si>
    <t>https://map.geo.admin.ch/?zoom=13&amp;E=2606645.945&amp;N=1126073.606&amp;layers=ch.kantone.cadastralwebmap-farbe,ch.swisstopo.amtliches-strassenverzeichnis,ch.bfs.gebaeude_wohnungs_register,KML||https://tinyurl.com/yy7ya4g9/VS/6248_bdg_erw.kml</t>
  </si>
  <si>
    <t>2606642.000 1126024.000</t>
  </si>
  <si>
    <t>https://map.geo.admin.ch/?zoom=13&amp;E=2606642&amp;N=1126024&amp;layers=ch.kantone.cadastralwebmap-farbe,ch.swisstopo.amtliches-strassenverzeichnis,ch.bfs.gebaeude_wohnungs_register,KML||https://tinyurl.com/yy7ya4g9/VS/6248_bdg_erw.kml</t>
  </si>
  <si>
    <t>2606623.537 1126069.042</t>
  </si>
  <si>
    <t>https://map.geo.admin.ch/?zoom=13&amp;E=2606623.537&amp;N=1126069.042&amp;layers=ch.kantone.cadastralwebmap-farbe,ch.swisstopo.amtliches-strassenverzeichnis,ch.bfs.gebaeude_wohnungs_register,KML||https://tinyurl.com/yy7ya4g9/VS/6248_bdg_erw.kml</t>
  </si>
  <si>
    <t>2606620.537 1126061.041</t>
  </si>
  <si>
    <t>https://map.geo.admin.ch/?zoom=13&amp;E=2606620.537&amp;N=1126061.041&amp;layers=ch.kantone.cadastralwebmap-farbe,ch.swisstopo.amtliches-strassenverzeichnis,ch.bfs.gebaeude_wohnungs_register,KML||https://tinyurl.com/yy7ya4g9/VS/6248_bdg_erw.kml</t>
  </si>
  <si>
    <t>2606661.000 1126065.000</t>
  </si>
  <si>
    <t>https://map.geo.admin.ch/?zoom=13&amp;E=2606661&amp;N=1126065&amp;layers=ch.kantone.cadastralwebmap-farbe,ch.swisstopo.amtliches-strassenverzeichnis,ch.bfs.gebaeude_wohnungs_register,KML||https://tinyurl.com/yy7ya4g9/VS/6248_bdg_erw.kml</t>
  </si>
  <si>
    <t>2606666.000 1126059.000</t>
  </si>
  <si>
    <t>https://map.geo.admin.ch/?zoom=13&amp;E=2606666&amp;N=1126059&amp;layers=ch.kantone.cadastralwebmap-farbe,ch.swisstopo.amtliches-strassenverzeichnis,ch.bfs.gebaeude_wohnungs_register,KML||https://tinyurl.com/yy7ya4g9/VS/6248_bdg_erw.kml</t>
  </si>
  <si>
    <t>2606670.000 1126053.000</t>
  </si>
  <si>
    <t>https://map.geo.admin.ch/?zoom=13&amp;E=2606670&amp;N=1126053&amp;layers=ch.kantone.cadastralwebmap-farbe,ch.swisstopo.amtliches-strassenverzeichnis,ch.bfs.gebaeude_wohnungs_register,KML||https://tinyurl.com/yy7ya4g9/VS/6248_bdg_erw.kml</t>
  </si>
  <si>
    <t>2606674.000 1126047.000</t>
  </si>
  <si>
    <t>https://map.geo.admin.ch/?zoom=13&amp;E=2606674&amp;N=1126047&amp;layers=ch.kantone.cadastralwebmap-farbe,ch.swisstopo.amtliches-strassenverzeichnis,ch.bfs.gebaeude_wohnungs_register,KML||https://tinyurl.com/yy7ya4g9/VS/6248_bdg_erw.kml</t>
  </si>
  <si>
    <t>2606613.537 1126055.041</t>
  </si>
  <si>
    <t>https://map.geo.admin.ch/?zoom=13&amp;E=2606613.537&amp;N=1126055.041&amp;layers=ch.kantone.cadastralwebmap-farbe,ch.swisstopo.amtliches-strassenverzeichnis,ch.bfs.gebaeude_wohnungs_register,KML||https://tinyurl.com/yy7ya4g9/VS/6248_bdg_erw.kml</t>
  </si>
  <si>
    <t>2606626.000 1126035.000</t>
  </si>
  <si>
    <t>https://map.geo.admin.ch/?zoom=13&amp;E=2606626&amp;N=1126035&amp;layers=ch.kantone.cadastralwebmap-farbe,ch.swisstopo.amtliches-strassenverzeichnis,ch.bfs.gebaeude_wohnungs_register,KML||https://tinyurl.com/yy7ya4g9/VS/6248_bdg_erw.kml</t>
  </si>
  <si>
    <t>2606645.000 1126023.000</t>
  </si>
  <si>
    <t>https://map.geo.admin.ch/?zoom=13&amp;E=2606645&amp;N=1126023&amp;layers=ch.kantone.cadastralwebmap-farbe,ch.swisstopo.amtliches-strassenverzeichnis,ch.bfs.gebaeude_wohnungs_register,KML||https://tinyurl.com/yy7ya4g9/VS/6248_bdg_erw.kml</t>
  </si>
  <si>
    <t>2606659.000 1126031.000</t>
  </si>
  <si>
    <t>https://map.geo.admin.ch/?zoom=13&amp;E=2606659&amp;N=1126031&amp;layers=ch.kantone.cadastralwebmap-farbe,ch.swisstopo.amtliches-strassenverzeichnis,ch.bfs.gebaeude_wohnungs_register,KML||https://tinyurl.com/yy7ya4g9/VS/6248_bdg_erw.kml</t>
  </si>
  <si>
    <t>2606653.000 1126026.000</t>
  </si>
  <si>
    <t>https://map.geo.admin.ch/?zoom=13&amp;E=2606653&amp;N=1126026&amp;layers=ch.kantone.cadastralwebmap-farbe,ch.swisstopo.amtliches-strassenverzeichnis,ch.bfs.gebaeude_wohnungs_register,KML||https://tinyurl.com/yy7ya4g9/VS/6248_bdg_erw.kml</t>
  </si>
  <si>
    <t>2606481.395 1125990.376</t>
  </si>
  <si>
    <t>https://map.geo.admin.ch/?zoom=13&amp;E=2606481.395&amp;N=1125990.376&amp;layers=ch.kantone.cadastralwebmap-farbe,ch.swisstopo.amtliches-strassenverzeichnis,ch.bfs.gebaeude_wohnungs_register,KML||https://tinyurl.com/yy7ya4g9/VS/6248_bdg_erw.kml</t>
  </si>
  <si>
    <t>2606446.000 1125974.000</t>
  </si>
  <si>
    <t>https://map.geo.admin.ch/?zoom=13&amp;E=2606446&amp;N=1125974&amp;layers=ch.kantone.cadastralwebmap-farbe,ch.swisstopo.amtliches-strassenverzeichnis,ch.bfs.gebaeude_wohnungs_register,KML||https://tinyurl.com/yy7ya4g9/VS/6248_bdg_erw.kml</t>
  </si>
  <si>
    <t>2606436.000 1126023.000</t>
  </si>
  <si>
    <t>https://map.geo.admin.ch/?zoom=13&amp;E=2606436&amp;N=1126023&amp;layers=ch.kantone.cadastralwebmap-farbe,ch.swisstopo.amtliches-strassenverzeichnis,ch.bfs.gebaeude_wohnungs_register,KML||https://tinyurl.com/yy7ya4g9/VS/6248_bdg_erw.kml</t>
  </si>
  <si>
    <t>2606510.000 1126104.000</t>
  </si>
  <si>
    <t>https://map.geo.admin.ch/?zoom=13&amp;E=2606510&amp;N=1126104&amp;layers=ch.kantone.cadastralwebmap-farbe,ch.swisstopo.amtliches-strassenverzeichnis,ch.bfs.gebaeude_wohnungs_register,KML||https://tinyurl.com/yy7ya4g9/VS/6248_bdg_erw.kml</t>
  </si>
  <si>
    <t>2606641.000 1126304.000</t>
  </si>
  <si>
    <t>https://map.geo.admin.ch/?zoom=13&amp;E=2606641&amp;N=1126304&amp;layers=ch.kantone.cadastralwebmap-farbe,ch.swisstopo.amtliches-strassenverzeichnis,ch.bfs.gebaeude_wohnungs_register,KML||https://tinyurl.com/yy7ya4g9/VS/6248_bdg_erw.kml</t>
  </si>
  <si>
    <t>2606659.000 1126273.000</t>
  </si>
  <si>
    <t>https://map.geo.admin.ch/?zoom=13&amp;E=2606659&amp;N=1126273&amp;layers=ch.kantone.cadastralwebmap-farbe,ch.swisstopo.amtliches-strassenverzeichnis,ch.bfs.gebaeude_wohnungs_register,KML||https://tinyurl.com/yy7ya4g9/VS/6248_bdg_erw.kml</t>
  </si>
  <si>
    <t>2606458.000 1126119.000</t>
  </si>
  <si>
    <t>https://map.geo.admin.ch/?zoom=13&amp;E=2606458&amp;N=1126119&amp;layers=ch.kantone.cadastralwebmap-farbe,ch.swisstopo.amtliches-strassenverzeichnis,ch.bfs.gebaeude_wohnungs_register,KML||https://tinyurl.com/yy7ya4g9/VS/6248_bdg_erw.kml</t>
  </si>
  <si>
    <t>2606460.000 1126245.000</t>
  </si>
  <si>
    <t>https://map.geo.admin.ch/?zoom=13&amp;E=2606460&amp;N=1126245&amp;layers=ch.kantone.cadastralwebmap-farbe,ch.swisstopo.amtliches-strassenverzeichnis,ch.bfs.gebaeude_wohnungs_register,KML||https://tinyurl.com/yy7ya4g9/VS/6248_bdg_erw.kml</t>
  </si>
  <si>
    <t>2606725.000 1126165.000</t>
  </si>
  <si>
    <t>https://map.geo.admin.ch/?zoom=13&amp;E=2606725&amp;N=1126165&amp;layers=ch.kantone.cadastralwebmap-farbe,ch.swisstopo.amtliches-strassenverzeichnis,ch.bfs.gebaeude_wohnungs_register,KML||https://tinyurl.com/yy7ya4g9/VS/6248_bdg_erw.kml</t>
  </si>
  <si>
    <t>2606686.000 1126313.000</t>
  </si>
  <si>
    <t>https://map.geo.admin.ch/?zoom=13&amp;E=2606686&amp;N=1126313&amp;layers=ch.kantone.cadastralwebmap-farbe,ch.swisstopo.amtliches-strassenverzeichnis,ch.bfs.gebaeude_wohnungs_register,KML||https://tinyurl.com/yy7ya4g9/VS/6248_bdg_erw.kml</t>
  </si>
  <si>
    <t>2606695.000 1126285.000</t>
  </si>
  <si>
    <t>https://map.geo.admin.ch/?zoom=13&amp;E=2606695&amp;N=1126285&amp;layers=ch.kantone.cadastralwebmap-farbe,ch.swisstopo.amtliches-strassenverzeichnis,ch.bfs.gebaeude_wohnungs_register,KML||https://tinyurl.com/yy7ya4g9/VS/6248_bdg_erw.kml</t>
  </si>
  <si>
    <t>2606758.596 1126472.926</t>
  </si>
  <si>
    <t>https://map.geo.admin.ch/?zoom=13&amp;E=2606758.596&amp;N=1126472.926&amp;layers=ch.kantone.cadastralwebmap-farbe,ch.swisstopo.amtliches-strassenverzeichnis,ch.bfs.gebaeude_wohnungs_register,KML||https://tinyurl.com/yy7ya4g9/VS/6248_bdg_erw.kml</t>
  </si>
  <si>
    <t>2606904.318 1126625.542</t>
  </si>
  <si>
    <t>https://map.geo.admin.ch/?zoom=13&amp;E=2606904.318&amp;N=1126625.542&amp;layers=ch.kantone.cadastralwebmap-farbe,ch.swisstopo.amtliches-strassenverzeichnis,ch.bfs.gebaeude_wohnungs_register,KML||https://tinyurl.com/yy7ya4g9/VS/6248_bdg_erw.kml</t>
  </si>
  <si>
    <t>2606606.000 1126440.000</t>
  </si>
  <si>
    <t>https://map.geo.admin.ch/?zoom=13&amp;E=2606606&amp;N=1126440&amp;layers=ch.kantone.cadastralwebmap-farbe,ch.swisstopo.amtliches-strassenverzeichnis,ch.bfs.gebaeude_wohnungs_register,KML||https://tinyurl.com/yy7ya4g9/VS/6248_bdg_erw.kml</t>
  </si>
  <si>
    <t>2606619.997 1126452.311</t>
  </si>
  <si>
    <t>https://map.geo.admin.ch/?zoom=13&amp;E=2606619.997&amp;N=1126452.311&amp;layers=ch.kantone.cadastralwebmap-farbe,ch.swisstopo.amtliches-strassenverzeichnis,ch.bfs.gebaeude_wohnungs_register,KML||https://tinyurl.com/yy7ya4g9/VS/6248_bdg_erw.kml</t>
  </si>
  <si>
    <t>2607080.000 1126758.000</t>
  </si>
  <si>
    <t>https://map.geo.admin.ch/?zoom=13&amp;E=2607080&amp;N=1126758&amp;layers=ch.kantone.cadastralwebmap-farbe,ch.swisstopo.amtliches-strassenverzeichnis,ch.bfs.gebaeude_wohnungs_register,KML||https://tinyurl.com/yy7ya4g9/VS/6248_bdg_erw.kml</t>
  </si>
  <si>
    <t>2607231.551 1126744.097</t>
  </si>
  <si>
    <t>https://map.geo.admin.ch/?zoom=13&amp;E=2607231.551&amp;N=1126744.097&amp;layers=ch.kantone.cadastralwebmap-farbe,ch.swisstopo.amtliches-strassenverzeichnis,ch.bfs.gebaeude_wohnungs_register,KML||https://tinyurl.com/yy7ya4g9/VS/6248_bdg_erw.kml</t>
  </si>
  <si>
    <t>2607250.000 1126795.000</t>
  </si>
  <si>
    <t>https://map.geo.admin.ch/?zoom=13&amp;E=2607250&amp;N=1126795&amp;layers=ch.kantone.cadastralwebmap-farbe,ch.swisstopo.amtliches-strassenverzeichnis,ch.bfs.gebaeude_wohnungs_register,KML||https://tinyurl.com/yy7ya4g9/VS/6248_bdg_erw.kml</t>
  </si>
  <si>
    <t>2607239.785 1126814.678</t>
  </si>
  <si>
    <t>https://map.geo.admin.ch/?zoom=13&amp;E=2607239.785&amp;N=1126814.678&amp;layers=ch.kantone.cadastralwebmap-farbe,ch.swisstopo.amtliches-strassenverzeichnis,ch.bfs.gebaeude_wohnungs_register,KML||https://tinyurl.com/yy7ya4g9/VS/6248_bdg_erw.kml</t>
  </si>
  <si>
    <t>2607242.000 1126828.000</t>
  </si>
  <si>
    <t>https://map.geo.admin.ch/?zoom=13&amp;E=2607242&amp;N=1126828&amp;layers=ch.kantone.cadastralwebmap-farbe,ch.swisstopo.amtliches-strassenverzeichnis,ch.bfs.gebaeude_wohnungs_register,KML||https://tinyurl.com/yy7ya4g9/VS/6248_bdg_erw.kml</t>
  </si>
  <si>
    <t>2607398.000 1126444.000</t>
  </si>
  <si>
    <t>https://map.geo.admin.ch/?zoom=13&amp;E=2607398&amp;N=1126444&amp;layers=ch.kantone.cadastralwebmap-farbe,ch.swisstopo.amtliches-strassenverzeichnis,ch.bfs.gebaeude_wohnungs_register,KML||https://tinyurl.com/yy7ya4g9/VS/6248_bdg_erw.kml</t>
  </si>
  <si>
    <t>2606971.547 1126676.079</t>
  </si>
  <si>
    <t>https://map.geo.admin.ch/?zoom=13&amp;E=2606971.547&amp;N=1126676.079&amp;layers=ch.kantone.cadastralwebmap-farbe,ch.swisstopo.amtliches-strassenverzeichnis,ch.bfs.gebaeude_wohnungs_register,KML||https://tinyurl.com/yy7ya4g9/VS/6248_bdg_erw.kml</t>
  </si>
  <si>
    <t>2607615.000 1126868.000</t>
  </si>
  <si>
    <t>https://map.geo.admin.ch/?zoom=13&amp;E=2607615&amp;N=1126868&amp;layers=ch.kantone.cadastralwebmap-farbe,ch.swisstopo.amtliches-strassenverzeichnis,ch.bfs.gebaeude_wohnungs_register,KML||https://tinyurl.com/yy7ya4g9/VS/6248_bdg_erw.kml</t>
  </si>
  <si>
    <t>2607140.000 1126371.000</t>
  </si>
  <si>
    <t>https://map.geo.admin.ch/?zoom=13&amp;E=2607140&amp;N=1126371&amp;layers=ch.kantone.cadastralwebmap-farbe,ch.swisstopo.amtliches-strassenverzeichnis,ch.bfs.gebaeude_wohnungs_register,KML||https://tinyurl.com/yy7ya4g9/VS/6248_bdg_erw.kml</t>
  </si>
  <si>
    <t>2606894.580 1126353.584</t>
  </si>
  <si>
    <t>https://map.geo.admin.ch/?zoom=13&amp;E=2606894.58&amp;N=1126353.584&amp;layers=ch.kantone.cadastralwebmap-farbe,ch.swisstopo.amtliches-strassenverzeichnis,ch.bfs.gebaeude_wohnungs_register,KML||https://tinyurl.com/yy7ya4g9/VS/6248_bdg_erw.kml</t>
  </si>
  <si>
    <t>2607021.000 1126175.000</t>
  </si>
  <si>
    <t>https://map.geo.admin.ch/?zoom=13&amp;E=2607021&amp;N=1126175&amp;layers=ch.kantone.cadastralwebmap-farbe,ch.swisstopo.amtliches-strassenverzeichnis,ch.bfs.gebaeude_wohnungs_register,KML||https://tinyurl.com/yy7ya4g9/VS/6248_bdg_erw.kml</t>
  </si>
  <si>
    <t>2607051.000 1126237.000</t>
  </si>
  <si>
    <t>https://map.geo.admin.ch/?zoom=13&amp;E=2607051&amp;N=1126237&amp;layers=ch.kantone.cadastralwebmap-farbe,ch.swisstopo.amtliches-strassenverzeichnis,ch.bfs.gebaeude_wohnungs_register,KML||https://tinyurl.com/yy7ya4g9/VS/6248_bdg_erw.kml</t>
  </si>
  <si>
    <t>2607013.000 1126204.000</t>
  </si>
  <si>
    <t>https://map.geo.admin.ch/?zoom=13&amp;E=2607013&amp;N=1126204&amp;layers=ch.kantone.cadastralwebmap-farbe,ch.swisstopo.amtliches-strassenverzeichnis,ch.bfs.gebaeude_wohnungs_register,KML||https://tinyurl.com/yy7ya4g9/VS/6248_bdg_erw.kml</t>
  </si>
  <si>
    <t>2607547.000 1126313.000</t>
  </si>
  <si>
    <t>https://map.geo.admin.ch/?zoom=13&amp;E=2607547&amp;N=1126313&amp;layers=ch.kantone.cadastralwebmap-farbe,ch.swisstopo.amtliches-strassenverzeichnis,ch.bfs.gebaeude_wohnungs_register,KML||https://tinyurl.com/yy7ya4g9/VS/6248_bdg_erw.kml</t>
  </si>
  <si>
    <t>2607368.000 1126304.000</t>
  </si>
  <si>
    <t>https://map.geo.admin.ch/?zoom=13&amp;E=2607368&amp;N=1126304&amp;layers=ch.kantone.cadastralwebmap-farbe,ch.swisstopo.amtliches-strassenverzeichnis,ch.bfs.gebaeude_wohnungs_register,KML||https://tinyurl.com/yy7ya4g9/VS/6248_bdg_erw.kml</t>
  </si>
  <si>
    <t>2607183.000 1126122.000</t>
  </si>
  <si>
    <t>https://map.geo.admin.ch/?zoom=13&amp;E=2607183&amp;N=1126122&amp;layers=ch.kantone.cadastralwebmap-farbe,ch.swisstopo.amtliches-strassenverzeichnis,ch.bfs.gebaeude_wohnungs_register,KML||https://tinyurl.com/yy7ya4g9/VS/6248_bdg_erw.kml</t>
  </si>
  <si>
    <t>2606697.137 1125924.128</t>
  </si>
  <si>
    <t>https://map.geo.admin.ch/?zoom=13&amp;E=2606697.137&amp;N=1125924.128&amp;layers=ch.kantone.cadastralwebmap-farbe,ch.swisstopo.amtliches-strassenverzeichnis,ch.bfs.gebaeude_wohnungs_register,KML||https://tinyurl.com/yy7ya4g9/VS/6248_bdg_erw.kml</t>
  </si>
  <si>
    <t>2606665.000 1125963.000</t>
  </si>
  <si>
    <t>https://map.geo.admin.ch/?zoom=13&amp;E=2606665&amp;N=1125963&amp;layers=ch.kantone.cadastralwebmap-farbe,ch.swisstopo.amtliches-strassenverzeichnis,ch.bfs.gebaeude_wohnungs_register,KML||https://tinyurl.com/yy7ya4g9/VS/6248_bdg_erw.kml</t>
  </si>
  <si>
    <t>2606431.590 1126959.003</t>
  </si>
  <si>
    <t>https://map.geo.admin.ch/?zoom=13&amp;E=2606431.59&amp;N=1126959.003&amp;layers=ch.kantone.cadastralwebmap-farbe,ch.swisstopo.amtliches-strassenverzeichnis,ch.bfs.gebaeude_wohnungs_register,KML||https://tinyurl.com/yy7ya4g9/VS/6248_bdg_erw.kml</t>
  </si>
  <si>
    <t>2606405.000 1126979.000</t>
  </si>
  <si>
    <t>https://map.geo.admin.ch/?zoom=13&amp;E=2606405&amp;N=1126979&amp;layers=ch.kantone.cadastralwebmap-farbe,ch.swisstopo.amtliches-strassenverzeichnis,ch.bfs.gebaeude_wohnungs_register,KML||https://tinyurl.com/yy7ya4g9/VS/6248_bdg_erw.kml</t>
  </si>
  <si>
    <t>2606440.592 1127052.002</t>
  </si>
  <si>
    <t>https://map.geo.admin.ch/?zoom=13&amp;E=2606440.592&amp;N=1127052.002&amp;layers=ch.kantone.cadastralwebmap-farbe,ch.swisstopo.amtliches-strassenverzeichnis,ch.bfs.gebaeude_wohnungs_register,KML||https://tinyurl.com/yy7ya4g9/VS/6248_bdg_erw.kml</t>
  </si>
  <si>
    <t>2606335.000 1126921.000</t>
  </si>
  <si>
    <t>https://map.geo.admin.ch/?zoom=13&amp;E=2606335&amp;N=1126921&amp;layers=ch.kantone.cadastralwebmap-farbe,ch.swisstopo.amtliches-strassenverzeichnis,ch.bfs.gebaeude_wohnungs_register,KML||https://tinyurl.com/yy7ya4g9/VS/6248_bdg_erw.kml</t>
  </si>
  <si>
    <t>2606670.000 1127218.000</t>
  </si>
  <si>
    <t>https://map.geo.admin.ch/?zoom=13&amp;E=2606670&amp;N=1127218&amp;layers=ch.kantone.cadastralwebmap-farbe,ch.swisstopo.amtliches-strassenverzeichnis,ch.bfs.gebaeude_wohnungs_register,KML||https://tinyurl.com/yy7ya4g9/VS/6248_bdg_erw.kml</t>
  </si>
  <si>
    <t>2606709.000 1127203.000</t>
  </si>
  <si>
    <t>https://map.geo.admin.ch/?zoom=13&amp;E=2606709&amp;N=1127203&amp;layers=ch.kantone.cadastralwebmap-farbe,ch.swisstopo.amtliches-strassenverzeichnis,ch.bfs.gebaeude_wohnungs_register,KML||https://tinyurl.com/yy7ya4g9/VS/6248_bdg_erw.kml</t>
  </si>
  <si>
    <t>2607102.443 1127409.659</t>
  </si>
  <si>
    <t>https://map.geo.admin.ch/?zoom=13&amp;E=2607102.443&amp;N=1127409.659&amp;layers=ch.kantone.cadastralwebmap-farbe,ch.swisstopo.amtliches-strassenverzeichnis,ch.bfs.gebaeude_wohnungs_register,KML||https://tinyurl.com/yy7ya4g9/VS/6248_bdg_erw.kml</t>
  </si>
  <si>
    <t>2607182.573 1127498.072</t>
  </si>
  <si>
    <t>https://map.geo.admin.ch/?zoom=13&amp;E=2607182.573&amp;N=1127498.072&amp;layers=ch.kantone.cadastralwebmap-farbe,ch.swisstopo.amtliches-strassenverzeichnis,ch.bfs.gebaeude_wohnungs_register,KML||https://tinyurl.com/yy7ya4g9/VS/6248_bdg_erw.kml</t>
  </si>
  <si>
    <t>2607185.565 1127493.879</t>
  </si>
  <si>
    <t>https://map.geo.admin.ch/?zoom=13&amp;E=2607185.565&amp;N=1127493.879&amp;layers=ch.kantone.cadastralwebmap-farbe,ch.swisstopo.amtliches-strassenverzeichnis,ch.bfs.gebaeude_wohnungs_register,KML||https://tinyurl.com/yy7ya4g9/VS/6248_bdg_erw.kml</t>
  </si>
  <si>
    <t>2606999.000 1127379.000</t>
  </si>
  <si>
    <t>https://map.geo.admin.ch/?zoom=13&amp;E=2606999&amp;N=1127379&amp;layers=ch.kantone.cadastralwebmap-farbe,ch.swisstopo.amtliches-strassenverzeichnis,ch.bfs.gebaeude_wohnungs_register,KML||https://tinyurl.com/yy7ya4g9/VS/6248_bdg_erw.kml</t>
  </si>
  <si>
    <t>2606918.096 1127327.959</t>
  </si>
  <si>
    <t>https://map.geo.admin.ch/?zoom=13&amp;E=2606918.096&amp;N=1127327.959&amp;layers=ch.kantone.cadastralwebmap-farbe,ch.swisstopo.amtliches-strassenverzeichnis,ch.bfs.gebaeude_wohnungs_register,KML||https://tinyurl.com/yy7ya4g9/VS/6248_bdg_erw.kml</t>
  </si>
  <si>
    <t>2606904.158 1127269.096</t>
  </si>
  <si>
    <t>https://map.geo.admin.ch/?zoom=13&amp;E=2606904.158&amp;N=1127269.096&amp;layers=ch.kantone.cadastralwebmap-farbe,ch.swisstopo.amtliches-strassenverzeichnis,ch.bfs.gebaeude_wohnungs_register,KML||https://tinyurl.com/yy7ya4g9/VS/6248_bdg_erw.kml</t>
  </si>
  <si>
    <t>2606908.000 1127265.000</t>
  </si>
  <si>
    <t>https://map.geo.admin.ch/?zoom=13&amp;E=2606908&amp;N=1127265&amp;layers=ch.kantone.cadastralwebmap-farbe,ch.swisstopo.amtliches-strassenverzeichnis,ch.bfs.gebaeude_wohnungs_register,KML||https://tinyurl.com/yy7ya4g9/VS/6248_bdg_erw.kml</t>
  </si>
  <si>
    <t>2606518.554 1127053.819</t>
  </si>
  <si>
    <t>https://map.geo.admin.ch/?zoom=13&amp;E=2606518.554&amp;N=1127053.819&amp;layers=ch.kantone.cadastralwebmap-farbe,ch.swisstopo.amtliches-strassenverzeichnis,ch.bfs.gebaeude_wohnungs_register,KML||https://tinyurl.com/yy7ya4g9/VS/6248_bdg_erw.kml</t>
  </si>
  <si>
    <t>2606645.927 1127160.504</t>
  </si>
  <si>
    <t>https://map.geo.admin.ch/?zoom=13&amp;E=2606645.927&amp;N=1127160.504&amp;layers=ch.kantone.cadastralwebmap-farbe,ch.swisstopo.amtliches-strassenverzeichnis,ch.bfs.gebaeude_wohnungs_register,KML||https://tinyurl.com/yy7ya4g9/VS/6248_bdg_erw.kml</t>
  </si>
  <si>
    <t>2606568.000 1127069.000</t>
  </si>
  <si>
    <t>https://map.geo.admin.ch/?zoom=13&amp;E=2606568&amp;N=1127069&amp;layers=ch.kantone.cadastralwebmap-farbe,ch.swisstopo.amtliches-strassenverzeichnis,ch.bfs.gebaeude_wohnungs_register,KML||https://tinyurl.com/yy7ya4g9/VS/6248_bdg_erw.kml</t>
  </si>
  <si>
    <t>2606614.000 1127122.000</t>
  </si>
  <si>
    <t>https://map.geo.admin.ch/?zoom=13&amp;E=2606614&amp;N=1127122&amp;layers=ch.kantone.cadastralwebmap-farbe,ch.swisstopo.amtliches-strassenverzeichnis,ch.bfs.gebaeude_wohnungs_register,KML||https://tinyurl.com/yy7ya4g9/VS/6248_bdg_erw.kml</t>
  </si>
  <si>
    <t>2606666.000 1127143.000</t>
  </si>
  <si>
    <t>https://map.geo.admin.ch/?zoom=13&amp;E=2606666&amp;N=1127143&amp;layers=ch.kantone.cadastralwebmap-farbe,ch.swisstopo.amtliches-strassenverzeichnis,ch.bfs.gebaeude_wohnungs_register,KML||https://tinyurl.com/yy7ya4g9/VS/6248_bdg_erw.kml</t>
  </si>
  <si>
    <t>2606548.000 1127020.000</t>
  </si>
  <si>
    <t>https://map.geo.admin.ch/?zoom=13&amp;E=2606548&amp;N=1127020&amp;layers=ch.kantone.cadastralwebmap-farbe,ch.swisstopo.amtliches-strassenverzeichnis,ch.bfs.gebaeude_wohnungs_register,KML||https://tinyurl.com/yy7ya4g9/VS/6248_bdg_erw.kml</t>
  </si>
  <si>
    <t>2607217.656 1127186.573</t>
  </si>
  <si>
    <t>https://map.geo.admin.ch/?zoom=13&amp;E=2607217.656&amp;N=1127186.573&amp;layers=ch.kantone.cadastralwebmap-farbe,ch.swisstopo.amtliches-strassenverzeichnis,ch.bfs.gebaeude_wohnungs_register,KML||https://tinyurl.com/yy7ya4g9/VS/6248_bdg_erw.kml</t>
  </si>
  <si>
    <t>2607223.000 1127285.000</t>
  </si>
  <si>
    <t>https://map.geo.admin.ch/?zoom=13&amp;E=2607223&amp;N=1127285&amp;layers=ch.kantone.cadastralwebmap-farbe,ch.swisstopo.amtliches-strassenverzeichnis,ch.bfs.gebaeude_wohnungs_register,KML||https://tinyurl.com/yy7ya4g9/VS/6248_bdg_erw.kml</t>
  </si>
  <si>
    <t>2607281.598 1127230.750</t>
  </si>
  <si>
    <t>https://map.geo.admin.ch/?zoom=13&amp;E=2607281.598&amp;N=1127230.75&amp;layers=ch.kantone.cadastralwebmap-farbe,ch.swisstopo.amtliches-strassenverzeichnis,ch.bfs.gebaeude_wohnungs_register,KML||https://tinyurl.com/yy7ya4g9/VS/6248_bdg_erw.kml</t>
  </si>
  <si>
    <t>2607213.000 1127247.000</t>
  </si>
  <si>
    <t>https://map.geo.admin.ch/?zoom=13&amp;E=2607213&amp;N=1127247&amp;layers=ch.kantone.cadastralwebmap-farbe,ch.swisstopo.amtliches-strassenverzeichnis,ch.bfs.gebaeude_wohnungs_register,KML||https://tinyurl.com/yy7ya4g9/VS/6248_bdg_erw.kml</t>
  </si>
  <si>
    <t>2607240.000 1127054.000</t>
  </si>
  <si>
    <t>https://map.geo.admin.ch/?zoom=13&amp;E=2607240&amp;N=1127054&amp;layers=ch.kantone.cadastralwebmap-farbe,ch.swisstopo.amtliches-strassenverzeichnis,ch.bfs.gebaeude_wohnungs_register,KML||https://tinyurl.com/yy7ya4g9/VS/6248_bdg_erw.kml</t>
  </si>
  <si>
    <t>2607097.000 1126960.000</t>
  </si>
  <si>
    <t>https://map.geo.admin.ch/?zoom=13&amp;E=2607097&amp;N=1126960&amp;layers=ch.kantone.cadastralwebmap-farbe,ch.swisstopo.amtliches-strassenverzeichnis,ch.bfs.gebaeude_wohnungs_register,KML||https://tinyurl.com/yy7ya4g9/VS/6248_bdg_erw.kml</t>
  </si>
  <si>
    <t>2607328.825 1127135.938</t>
  </si>
  <si>
    <t>https://map.geo.admin.ch/?zoom=13&amp;E=2607328.825&amp;N=1127135.938&amp;layers=ch.kantone.cadastralwebmap-farbe,ch.swisstopo.amtliches-strassenverzeichnis,ch.bfs.gebaeude_wohnungs_register,KML||https://tinyurl.com/yy7ya4g9/VS/6248_bdg_erw.kml</t>
  </si>
  <si>
    <t>2607309.566 1127157.073</t>
  </si>
  <si>
    <t>https://map.geo.admin.ch/?zoom=13&amp;E=2607309.566&amp;N=1127157.073&amp;layers=ch.kantone.cadastralwebmap-farbe,ch.swisstopo.amtliches-strassenverzeichnis,ch.bfs.gebaeude_wohnungs_register,KML||https://tinyurl.com/yy7ya4g9/VS/6248_bdg_erw.kml</t>
  </si>
  <si>
    <t>2606733.608 1126653.778</t>
  </si>
  <si>
    <t>https://map.geo.admin.ch/?zoom=13&amp;E=2606733.608&amp;N=1126653.778&amp;layers=ch.kantone.cadastralwebmap-farbe,ch.swisstopo.amtliches-strassenverzeichnis,ch.bfs.gebaeude_wohnungs_register,KML||https://tinyurl.com/yy7ya4g9/VS/6248_bdg_erw.kml</t>
  </si>
  <si>
    <t>2606815.019 1126714.112</t>
  </si>
  <si>
    <t>https://map.geo.admin.ch/?zoom=13&amp;E=2606815.019&amp;N=1126714.112&amp;layers=ch.kantone.cadastralwebmap-farbe,ch.swisstopo.amtliches-strassenverzeichnis,ch.bfs.gebaeude_wohnungs_register,KML||https://tinyurl.com/yy7ya4g9/VS/6248_bdg_erw.kml</t>
  </si>
  <si>
    <t>2606650.715 1126765.582</t>
  </si>
  <si>
    <t>https://map.geo.admin.ch/?zoom=13&amp;E=2606650.715&amp;N=1126765.582&amp;layers=ch.kantone.cadastralwebmap-farbe,ch.swisstopo.amtliches-strassenverzeichnis,ch.bfs.gebaeude_wohnungs_register,KML||https://tinyurl.com/yy7ya4g9/VS/6248_bdg_erw.kml</t>
  </si>
  <si>
    <t>2606646.000 1126758.000</t>
  </si>
  <si>
    <t>https://map.geo.admin.ch/?zoom=13&amp;E=2606646&amp;N=1126758&amp;layers=ch.kantone.cadastralwebmap-farbe,ch.swisstopo.amtliches-strassenverzeichnis,ch.bfs.gebaeude_wohnungs_register,KML||https://tinyurl.com/yy7ya4g9/VS/6248_bdg_erw.kml</t>
  </si>
  <si>
    <t>2606720.000 1126734.000</t>
  </si>
  <si>
    <t>https://map.geo.admin.ch/?zoom=13&amp;E=2606720&amp;N=1126734&amp;layers=ch.kantone.cadastralwebmap-farbe,ch.swisstopo.amtliches-strassenverzeichnis,ch.bfs.gebaeude_wohnungs_register,KML||https://tinyurl.com/yy7ya4g9/VS/6248_bdg_erw.kml</t>
  </si>
  <si>
    <t>2606720.000 1126700.000</t>
  </si>
  <si>
    <t>https://map.geo.admin.ch/?zoom=13&amp;E=2606720&amp;N=1126700&amp;layers=ch.kantone.cadastralwebmap-farbe,ch.swisstopo.amtliches-strassenverzeichnis,ch.bfs.gebaeude_wohnungs_register,KML||https://tinyurl.com/yy7ya4g9/VS/6248_bdg_erw.kml</t>
  </si>
  <si>
    <t>2607115.000 1126818.000</t>
  </si>
  <si>
    <t>https://map.geo.admin.ch/?zoom=13&amp;E=2607115&amp;N=1126818&amp;layers=ch.kantone.cadastralwebmap-farbe,ch.swisstopo.amtliches-strassenverzeichnis,ch.bfs.gebaeude_wohnungs_register,KML||https://tinyurl.com/yy7ya4g9/VS/6248_bdg_erw.kml</t>
  </si>
  <si>
    <t>2606954.000 1126850.000</t>
  </si>
  <si>
    <t>https://map.geo.admin.ch/?zoom=13&amp;E=2606954&amp;N=1126850&amp;layers=ch.kantone.cadastralwebmap-farbe,ch.swisstopo.amtliches-strassenverzeichnis,ch.bfs.gebaeude_wohnungs_register,KML||https://tinyurl.com/yy7ya4g9/VS/6248_bdg_erw.kml</t>
  </si>
  <si>
    <t>2606880.000 1126732.000</t>
  </si>
  <si>
    <t>https://map.geo.admin.ch/?zoom=13&amp;E=2606880&amp;N=1126732&amp;layers=ch.kantone.cadastralwebmap-farbe,ch.swisstopo.amtliches-strassenverzeichnis,ch.bfs.gebaeude_wohnungs_register,KML||https://tinyurl.com/yy7ya4g9/VS/6248_bdg_erw.kml</t>
  </si>
  <si>
    <t>2606891.000 1126771.000</t>
  </si>
  <si>
    <t>https://map.geo.admin.ch/?zoom=13&amp;E=2606891&amp;N=1126771&amp;layers=ch.kantone.cadastralwebmap-farbe,ch.swisstopo.amtliches-strassenverzeichnis,ch.bfs.gebaeude_wohnungs_register,KML||https://tinyurl.com/yy7ya4g9/VS/6248_bdg_erw.kml</t>
  </si>
  <si>
    <t>2606870.935 1126818.439</t>
  </si>
  <si>
    <t>https://map.geo.admin.ch/?zoom=13&amp;E=2606870.935&amp;N=1126818.439&amp;layers=ch.kantone.cadastralwebmap-farbe,ch.swisstopo.amtliches-strassenverzeichnis,ch.bfs.gebaeude_wohnungs_register,KML||https://tinyurl.com/yy7ya4g9/VS/6248_bdg_erw.kml</t>
  </si>
  <si>
    <t>2607421.000 1126911.000</t>
  </si>
  <si>
    <t>https://map.geo.admin.ch/?zoom=13&amp;E=2607421&amp;N=1126911&amp;layers=ch.kantone.cadastralwebmap-farbe,ch.swisstopo.amtliches-strassenverzeichnis,ch.bfs.gebaeude_wohnungs_register,KML||https://tinyurl.com/yy7ya4g9/VS/6248_bdg_erw.kml</t>
  </si>
  <si>
    <t>2607309.000 1126893.000</t>
  </si>
  <si>
    <t>https://map.geo.admin.ch/?zoom=13&amp;E=2607309&amp;N=1126893&amp;layers=ch.kantone.cadastralwebmap-farbe,ch.swisstopo.amtliches-strassenverzeichnis,ch.bfs.gebaeude_wohnungs_register,KML||https://tinyurl.com/yy7ya4g9/VS/6248_bdg_erw.kml</t>
  </si>
  <si>
    <t>2607141.000 1126822.000</t>
  </si>
  <si>
    <t>https://map.geo.admin.ch/?zoom=13&amp;E=2607141&amp;N=1126822&amp;layers=ch.kantone.cadastralwebmap-farbe,ch.swisstopo.amtliches-strassenverzeichnis,ch.bfs.gebaeude_wohnungs_register,KML||https://tinyurl.com/yy7ya4g9/VS/6248_bdg_erw.kml</t>
  </si>
  <si>
    <t>2607316.296 1126906.186</t>
  </si>
  <si>
    <t>https://map.geo.admin.ch/?zoom=13&amp;E=2607316.296&amp;N=1126906.186&amp;layers=ch.kantone.cadastralwebmap-farbe,ch.swisstopo.amtliches-strassenverzeichnis,ch.bfs.gebaeude_wohnungs_register,KML||https://tinyurl.com/yy7ya4g9/VS/6248_bdg_erw.kml</t>
  </si>
  <si>
    <t>2607417.000 1126965.000</t>
  </si>
  <si>
    <t>https://map.geo.admin.ch/?zoom=13&amp;E=2607417&amp;N=1126965&amp;layers=ch.kantone.cadastralwebmap-farbe,ch.swisstopo.amtliches-strassenverzeichnis,ch.bfs.gebaeude_wohnungs_register,KML||https://tinyurl.com/yy7ya4g9/VS/6248_bdg_erw.kml</t>
  </si>
  <si>
    <t>2607346.084 1127302.681</t>
  </si>
  <si>
    <t>https://map.geo.admin.ch/?zoom=13&amp;E=2607346.084&amp;N=1127302.681&amp;layers=ch.kantone.cadastralwebmap-farbe,ch.swisstopo.amtliches-strassenverzeichnis,ch.bfs.gebaeude_wohnungs_register,KML||https://tinyurl.com/yy7ya4g9/VS/6248_bdg_erw.kml</t>
  </si>
  <si>
    <t>2607411.678 1127428.040</t>
  </si>
  <si>
    <t>https://map.geo.admin.ch/?zoom=13&amp;E=2607411.678&amp;N=1127428.04&amp;layers=ch.kantone.cadastralwebmap-farbe,ch.swisstopo.amtliches-strassenverzeichnis,ch.bfs.gebaeude_wohnungs_register,KML||https://tinyurl.com/yy7ya4g9/VS/6248_bdg_erw.kml</t>
  </si>
  <si>
    <t>2607612.000 1127429.000</t>
  </si>
  <si>
    <t>https://map.geo.admin.ch/?zoom=13&amp;E=2607612&amp;N=1127429&amp;layers=ch.kantone.cadastralwebmap-farbe,ch.swisstopo.amtliches-strassenverzeichnis,ch.bfs.gebaeude_wohnungs_register,KML||https://tinyurl.com/yy7ya4g9/VS/6248_bdg_erw.kml</t>
  </si>
  <si>
    <t>2607592.000 1127448.000</t>
  </si>
  <si>
    <t>https://map.geo.admin.ch/?zoom=13&amp;E=2607592&amp;N=1127448&amp;layers=ch.kantone.cadastralwebmap-farbe,ch.swisstopo.amtliches-strassenverzeichnis,ch.bfs.gebaeude_wohnungs_register,KML||https://tinyurl.com/yy7ya4g9/VS/6248_bdg_erw.kml</t>
  </si>
  <si>
    <t>2607624.189 1127390.069</t>
  </si>
  <si>
    <t>https://map.geo.admin.ch/?zoom=13&amp;E=2607624.189&amp;N=1127390.069&amp;layers=ch.kantone.cadastralwebmap-farbe,ch.swisstopo.amtliches-strassenverzeichnis,ch.bfs.gebaeude_wohnungs_register,KML||https://tinyurl.com/yy7ya4g9/VS/6248_bdg_erw.kml</t>
  </si>
  <si>
    <t>2607464.000 1127247.000</t>
  </si>
  <si>
    <t>https://map.geo.admin.ch/?zoom=13&amp;E=2607464&amp;N=1127247&amp;layers=ch.kantone.cadastralwebmap-farbe,ch.swisstopo.amtliches-strassenverzeichnis,ch.bfs.gebaeude_wohnungs_register,KML||https://tinyurl.com/yy7ya4g9/VS/6248_bdg_erw.kml</t>
  </si>
  <si>
    <t>2607470.000 1127250.000</t>
  </si>
  <si>
    <t>https://map.geo.admin.ch/?zoom=13&amp;E=2607470&amp;N=1127250&amp;layers=ch.kantone.cadastralwebmap-farbe,ch.swisstopo.amtliches-strassenverzeichnis,ch.bfs.gebaeude_wohnungs_register,KML||https://tinyurl.com/yy7ya4g9/VS/6248_bdg_erw.kml</t>
  </si>
  <si>
    <t>2607476.000 1127253.000</t>
  </si>
  <si>
    <t>https://map.geo.admin.ch/?zoom=13&amp;E=2607476&amp;N=1127253&amp;layers=ch.kantone.cadastralwebmap-farbe,ch.swisstopo.amtliches-strassenverzeichnis,ch.bfs.gebaeude_wohnungs_register,KML||https://tinyurl.com/yy7ya4g9/VS/6248_bdg_erw.kml</t>
  </si>
  <si>
    <t>2607481.000 1127256.000</t>
  </si>
  <si>
    <t>https://map.geo.admin.ch/?zoom=13&amp;E=2607481&amp;N=1127256&amp;layers=ch.kantone.cadastralwebmap-farbe,ch.swisstopo.amtliches-strassenverzeichnis,ch.bfs.gebaeude_wohnungs_register,KML||https://tinyurl.com/yy7ya4g9/VS/6248_bdg_erw.kml</t>
  </si>
  <si>
    <t>2607491.000 1127263.000</t>
  </si>
  <si>
    <t>https://map.geo.admin.ch/?zoom=13&amp;E=2607491&amp;N=1127263&amp;layers=ch.kantone.cadastralwebmap-farbe,ch.swisstopo.amtliches-strassenverzeichnis,ch.bfs.gebaeude_wohnungs_register,KML||https://tinyurl.com/yy7ya4g9/VS/6248_bdg_erw.kml</t>
  </si>
  <si>
    <t>2607582.000 1127368.000</t>
  </si>
  <si>
    <t>https://map.geo.admin.ch/?zoom=13&amp;E=2607582&amp;N=1127368&amp;layers=ch.kantone.cadastralwebmap-farbe,ch.swisstopo.amtliches-strassenverzeichnis,ch.bfs.gebaeude_wohnungs_register,KML||https://tinyurl.com/yy7ya4g9/VS/6248_bdg_erw.kml</t>
  </si>
  <si>
    <t>2607363.855 1127111.517</t>
  </si>
  <si>
    <t>https://map.geo.admin.ch/?zoom=13&amp;E=2607363.855&amp;N=1127111.517&amp;layers=ch.kantone.cadastralwebmap-farbe,ch.swisstopo.amtliches-strassenverzeichnis,ch.bfs.gebaeude_wohnungs_register,KML||https://tinyurl.com/yy7ya4g9/VS/6248_bdg_erw.kml</t>
  </si>
  <si>
    <t>2607364.000 1127116.000</t>
  </si>
  <si>
    <t>https://map.geo.admin.ch/?zoom=13&amp;E=2607364&amp;N=1127116&amp;layers=ch.kantone.cadastralwebmap-farbe,ch.swisstopo.amtliches-strassenverzeichnis,ch.bfs.gebaeude_wohnungs_register,KML||https://tinyurl.com/yy7ya4g9/VS/6248_bdg_erw.kml</t>
  </si>
  <si>
    <t>2607426.068 1127211.894</t>
  </si>
  <si>
    <t>https://map.geo.admin.ch/?zoom=13&amp;E=2607426.068&amp;N=1127211.894&amp;layers=ch.kantone.cadastralwebmap-farbe,ch.swisstopo.amtliches-strassenverzeichnis,ch.bfs.gebaeude_wohnungs_register,KML||https://tinyurl.com/yy7ya4g9/VS/6248_bdg_erw.kml</t>
  </si>
  <si>
    <t>2607318.000 1127211.000</t>
  </si>
  <si>
    <t>https://map.geo.admin.ch/?zoom=13&amp;E=2607318&amp;N=1127211&amp;layers=ch.kantone.cadastralwebmap-farbe,ch.swisstopo.amtliches-strassenverzeichnis,ch.bfs.gebaeude_wohnungs_register,KML||https://tinyurl.com/yy7ya4g9/VS/6248_bdg_erw.kml</t>
  </si>
  <si>
    <t>2607399.000 1127263.000</t>
  </si>
  <si>
    <t>https://map.geo.admin.ch/?zoom=13&amp;E=2607399&amp;N=1127263&amp;layers=ch.kantone.cadastralwebmap-farbe,ch.swisstopo.amtliches-strassenverzeichnis,ch.bfs.gebaeude_wohnungs_register,KML||https://tinyurl.com/yy7ya4g9/VS/6248_bdg_erw.kml</t>
  </si>
  <si>
    <t>2607885.000 1127304.000</t>
  </si>
  <si>
    <t>https://map.geo.admin.ch/?zoom=13&amp;E=2607885&amp;N=1127304&amp;layers=ch.kantone.cadastralwebmap-farbe,ch.swisstopo.amtliches-strassenverzeichnis,ch.bfs.gebaeude_wohnungs_register,KML||https://tinyurl.com/yy7ya4g9/VS/6248_bdg_erw.kml</t>
  </si>
  <si>
    <t>2607570.717 1127168.481</t>
  </si>
  <si>
    <t>https://map.geo.admin.ch/?zoom=13&amp;E=2607570.717&amp;N=1127168.481&amp;layers=ch.kantone.cadastralwebmap-farbe,ch.swisstopo.amtliches-strassenverzeichnis,ch.bfs.gebaeude_wohnungs_register,KML||https://tinyurl.com/yy7ya4g9/VS/6248_bdg_erw.kml</t>
  </si>
  <si>
    <t>2607568.000 1127166.000</t>
  </si>
  <si>
    <t>https://map.geo.admin.ch/?zoom=13&amp;E=2607568&amp;N=1127166&amp;layers=ch.kantone.cadastralwebmap-farbe,ch.swisstopo.amtliches-strassenverzeichnis,ch.bfs.gebaeude_wohnungs_register,KML||https://tinyurl.com/yy7ya4g9/VS/6248_bdg_erw.kml</t>
  </si>
  <si>
    <t>2607573.000 1127214.000</t>
  </si>
  <si>
    <t>https://map.geo.admin.ch/?zoom=13&amp;E=2607573&amp;N=1127214&amp;layers=ch.kantone.cadastralwebmap-farbe,ch.swisstopo.amtliches-strassenverzeichnis,ch.bfs.gebaeude_wohnungs_register,KML||https://tinyurl.com/yy7ya4g9/VS/6248_bdg_erw.kml</t>
  </si>
  <si>
    <t>2607978.000 1127320.000</t>
  </si>
  <si>
    <t>https://map.geo.admin.ch/?zoom=13&amp;E=2607978&amp;N=1127320&amp;layers=ch.kantone.cadastralwebmap-farbe,ch.swisstopo.amtliches-strassenverzeichnis,ch.bfs.gebaeude_wohnungs_register,KML||https://tinyurl.com/yy7ya4g9/VS/6248_bdg_erw.kml</t>
  </si>
  <si>
    <t>2607847.981 1127442.969</t>
  </si>
  <si>
    <t>https://map.geo.admin.ch/?zoom=13&amp;E=2607847.981&amp;N=1127442.969&amp;layers=ch.kantone.cadastralwebmap-farbe,ch.swisstopo.amtliches-strassenverzeichnis,ch.bfs.gebaeude_wohnungs_register,KML||https://tinyurl.com/yy7ya4g9/VS/6248_bdg_erw.kml</t>
  </si>
  <si>
    <t>2607841.000 1127443.000</t>
  </si>
  <si>
    <t>https://map.geo.admin.ch/?zoom=13&amp;E=2607841&amp;N=1127443&amp;layers=ch.kantone.cadastralwebmap-farbe,ch.swisstopo.amtliches-strassenverzeichnis,ch.bfs.gebaeude_wohnungs_register,KML||https://tinyurl.com/yy7ya4g9/VS/6248_bdg_erw.kml</t>
  </si>
  <si>
    <t>2607785.000 1125968.000</t>
  </si>
  <si>
    <t>https://map.geo.admin.ch/?zoom=13&amp;E=2607785&amp;N=1125968&amp;layers=ch.kantone.cadastralwebmap-farbe,ch.swisstopo.amtliches-strassenverzeichnis,ch.bfs.gebaeude_wohnungs_register,KML||https://tinyurl.com/yy7ya4g9/VS/6248_bdg_erw.kml</t>
  </si>
  <si>
    <t>2607775.000 1125987.000</t>
  </si>
  <si>
    <t>https://map.geo.admin.ch/?zoom=13&amp;E=2607775&amp;N=1125987&amp;layers=ch.kantone.cadastralwebmap-farbe,ch.swisstopo.amtliches-strassenverzeichnis,ch.bfs.gebaeude_wohnungs_register,KML||https://tinyurl.com/yy7ya4g9/VS/6248_bdg_erw.kml</t>
  </si>
  <si>
    <t>2607788.000 1125946.000</t>
  </si>
  <si>
    <t>https://map.geo.admin.ch/?zoom=13&amp;E=2607788&amp;N=1125946&amp;layers=ch.kantone.cadastralwebmap-farbe,ch.swisstopo.amtliches-strassenverzeichnis,ch.bfs.gebaeude_wohnungs_register,KML||https://tinyurl.com/yy7ya4g9/VS/6248_bdg_erw.kml</t>
  </si>
  <si>
    <t>2607888.075 1125824.884</t>
  </si>
  <si>
    <t>https://map.geo.admin.ch/?zoom=13&amp;E=2607888.075&amp;N=1125824.884&amp;layers=ch.kantone.cadastralwebmap-farbe,ch.swisstopo.amtliches-strassenverzeichnis,ch.bfs.gebaeude_wohnungs_register,KML||https://tinyurl.com/yy7ya4g9/VS/6248_bdg_erw.kml</t>
  </si>
  <si>
    <t>2607943.000 1125822.000</t>
  </si>
  <si>
    <t>https://map.geo.admin.ch/?zoom=13&amp;E=2607943&amp;N=1125822&amp;layers=ch.kantone.cadastralwebmap-farbe,ch.swisstopo.amtliches-strassenverzeichnis,ch.bfs.gebaeude_wohnungs_register,KML||https://tinyurl.com/yy7ya4g9/VS/6248_bdg_erw.kml</t>
  </si>
  <si>
    <t>2607854.381 1125877.655</t>
  </si>
  <si>
    <t>https://map.geo.admin.ch/?zoom=13&amp;E=2607854.381&amp;N=1125877.655&amp;layers=ch.kantone.cadastralwebmap-farbe,ch.swisstopo.amtliches-strassenverzeichnis,ch.bfs.gebaeude_wohnungs_register,KML||https://tinyurl.com/yy7ya4g9/VS/6248_bdg_erw.kml</t>
  </si>
  <si>
    <t>2607872.000 1125839.000</t>
  </si>
  <si>
    <t>https://map.geo.admin.ch/?zoom=13&amp;E=2607872&amp;N=1125839&amp;layers=ch.kantone.cadastralwebmap-farbe,ch.swisstopo.amtliches-strassenverzeichnis,ch.bfs.gebaeude_wohnungs_register,KML||https://tinyurl.com/yy7ya4g9/VS/6248_bdg_erw.kml</t>
  </si>
  <si>
    <t>2607900.000 1125828.000</t>
  </si>
  <si>
    <t>https://map.geo.admin.ch/?zoom=13&amp;E=2607900&amp;N=1125828&amp;layers=ch.kantone.cadastralwebmap-farbe,ch.swisstopo.amtliches-strassenverzeichnis,ch.bfs.gebaeude_wohnungs_register,KML||https://tinyurl.com/yy7ya4g9/VS/6248_bdg_erw.kml</t>
  </si>
  <si>
    <t>2607839.000 1125818.000</t>
  </si>
  <si>
    <t>https://map.geo.admin.ch/?zoom=13&amp;E=2607839&amp;N=1125818&amp;layers=ch.kantone.cadastralwebmap-farbe,ch.swisstopo.amtliches-strassenverzeichnis,ch.bfs.gebaeude_wohnungs_register,KML||https://tinyurl.com/yy7ya4g9/VS/6248_bdg_erw.kml</t>
  </si>
  <si>
    <t>2607630.000 1125655.000</t>
  </si>
  <si>
    <t>https://map.geo.admin.ch/?zoom=13&amp;E=2607630&amp;N=1125655&amp;layers=ch.kantone.cadastralwebmap-farbe,ch.swisstopo.amtliches-strassenverzeichnis,ch.bfs.gebaeude_wohnungs_register,KML||https://tinyurl.com/yy7ya4g9/VS/6248_bdg_erw.kml</t>
  </si>
  <si>
    <t>2608320.000 1127199.000</t>
  </si>
  <si>
    <t>https://map.geo.admin.ch/?zoom=13&amp;E=2608320&amp;N=1127199&amp;layers=ch.kantone.cadastralwebmap-farbe,ch.swisstopo.amtliches-strassenverzeichnis,ch.bfs.gebaeude_wohnungs_register,KML||https://tinyurl.com/yy7ya4g9/VS/6248_bdg_erw.kml</t>
  </si>
  <si>
    <t>2608312.000 1127221.000</t>
  </si>
  <si>
    <t>https://map.geo.admin.ch/?zoom=13&amp;E=2608312&amp;N=1127221&amp;layers=ch.kantone.cadastralwebmap-farbe,ch.swisstopo.amtliches-strassenverzeichnis,ch.bfs.gebaeude_wohnungs_register,KML||https://tinyurl.com/yy7ya4g9/VS/6248_bdg_erw.kml</t>
  </si>
  <si>
    <t>2608351.000 1127223.000</t>
  </si>
  <si>
    <t>https://map.geo.admin.ch/?zoom=13&amp;E=2608351&amp;N=1127223&amp;layers=ch.kantone.cadastralwebmap-farbe,ch.swisstopo.amtliches-strassenverzeichnis,ch.bfs.gebaeude_wohnungs_register,KML||https://tinyurl.com/yy7ya4g9/VS/6248_bdg_erw.kml</t>
  </si>
  <si>
    <t>2608371.000 1126630.000</t>
  </si>
  <si>
    <t>https://map.geo.admin.ch/?zoom=13&amp;E=2608371&amp;N=1126630&amp;layers=ch.kantone.cadastralwebmap-farbe,ch.swisstopo.amtliches-strassenverzeichnis,ch.bfs.gebaeude_wohnungs_register,KML||https://tinyurl.com/yy7ya4g9/VS/6248_bdg_erw.kml</t>
  </si>
  <si>
    <t>2605159.000 1125369.000</t>
  </si>
  <si>
    <t>https://map.geo.admin.ch/?zoom=13&amp;E=2605159&amp;N=1125369&amp;layers=ch.kantone.cadastralwebmap-farbe,ch.swisstopo.amtliches-strassenverzeichnis,ch.bfs.gebaeude_wohnungs_register,KML||https://tinyurl.com/yy7ya4g9/VS/6248_bdg_erw.kml</t>
  </si>
  <si>
    <t>2605180.000 1125329.000</t>
  </si>
  <si>
    <t>https://map.geo.admin.ch/?zoom=13&amp;E=2605180&amp;N=1125329&amp;layers=ch.kantone.cadastralwebmap-farbe,ch.swisstopo.amtliches-strassenverzeichnis,ch.bfs.gebaeude_wohnungs_register,KML||https://tinyurl.com/yy7ya4g9/VS/6248_bdg_erw.kml</t>
  </si>
  <si>
    <t>2606074.000 1126125.000</t>
  </si>
  <si>
    <t>https://map.geo.admin.ch/?zoom=13&amp;E=2606074&amp;N=1126125&amp;layers=ch.kantone.cadastralwebmap-farbe,ch.swisstopo.amtliches-strassenverzeichnis,ch.bfs.gebaeude_wohnungs_register,KML||https://tinyurl.com/yy7ya4g9/VS/6248_bdg_erw.kml</t>
  </si>
  <si>
    <t>2606050.962 1126098.093</t>
  </si>
  <si>
    <t>https://map.geo.admin.ch/?zoom=13&amp;E=2606050.962&amp;N=1126098.093&amp;layers=ch.kantone.cadastralwebmap-farbe,ch.swisstopo.amtliches-strassenverzeichnis,ch.bfs.gebaeude_wohnungs_register,KML||https://tinyurl.com/yy7ya4g9/VS/6248_bdg_erw.kml</t>
  </si>
  <si>
    <t>2606042.000 1126087.000</t>
  </si>
  <si>
    <t>https://map.geo.admin.ch/?zoom=13&amp;E=2606042&amp;N=1126087&amp;layers=ch.kantone.cadastralwebmap-farbe,ch.swisstopo.amtliches-strassenverzeichnis,ch.bfs.gebaeude_wohnungs_register,KML||https://tinyurl.com/yy7ya4g9/VS/6248_bdg_erw.kml</t>
  </si>
  <si>
    <t>2606582.279 1126294.636</t>
  </si>
  <si>
    <t>https://map.geo.admin.ch/?zoom=13&amp;E=2606582.279&amp;N=1126294.636&amp;layers=ch.kantone.cadastralwebmap-farbe,ch.swisstopo.amtliches-strassenverzeichnis,ch.bfs.gebaeude_wohnungs_register,KML||https://tinyurl.com/yy7ya4g9/VS/6248_bdg_erw.kml</t>
  </si>
  <si>
    <t>2606583.545 1126303.044</t>
  </si>
  <si>
    <t>https://map.geo.admin.ch/?zoom=13&amp;E=2606583.545&amp;N=1126303.044&amp;layers=ch.kantone.cadastralwebmap-farbe,ch.swisstopo.amtliches-strassenverzeichnis,ch.bfs.gebaeude_wohnungs_register,KML||https://tinyurl.com/yy7ya4g9/VS/6248_bdg_erw.kml</t>
  </si>
  <si>
    <t>2606550.000 1126272.000</t>
  </si>
  <si>
    <t>https://map.geo.admin.ch/?zoom=13&amp;E=2606550&amp;N=1126272&amp;layers=ch.kantone.cadastralwebmap-farbe,ch.swisstopo.amtliches-strassenverzeichnis,ch.bfs.gebaeude_wohnungs_register,KML||https://tinyurl.com/yy7ya4g9/VS/6248_bdg_erw.kml</t>
  </si>
  <si>
    <t>2607164.000 1126747.000</t>
  </si>
  <si>
    <t>https://map.geo.admin.ch/?zoom=13&amp;E=2607164&amp;N=1126747&amp;layers=ch.kantone.cadastralwebmap-farbe,ch.swisstopo.amtliches-strassenverzeichnis,ch.bfs.gebaeude_wohnungs_register,KML||https://tinyurl.com/yy7ya4g9/VS/6248_bdg_erw.kml</t>
  </si>
  <si>
    <t>2607176.000 1126963.000</t>
  </si>
  <si>
    <t>https://map.geo.admin.ch/?zoom=13&amp;E=2607176&amp;N=1126963&amp;layers=ch.kantone.cadastralwebmap-farbe,ch.swisstopo.amtliches-strassenverzeichnis,ch.bfs.gebaeude_wohnungs_register,KML||https://tinyurl.com/yy7ya4g9/VS/6248_bdg_erw.kml</t>
  </si>
  <si>
    <t>2607175.440 1127107.966</t>
  </si>
  <si>
    <t>https://map.geo.admin.ch/?zoom=13&amp;E=2607175.44&amp;N=1127107.966&amp;layers=ch.kantone.cadastralwebmap-farbe,ch.swisstopo.amtliches-strassenverzeichnis,ch.bfs.gebaeude_wohnungs_register,KML||https://tinyurl.com/yy7ya4g9/VS/6248_bdg_erw.kml</t>
  </si>
  <si>
    <t>2607208.560 1127029.071</t>
  </si>
  <si>
    <t>https://map.geo.admin.ch/?zoom=13&amp;E=2607208.56&amp;N=1127029.071&amp;layers=ch.kantone.cadastralwebmap-farbe,ch.swisstopo.amtliches-strassenverzeichnis,ch.bfs.gebaeude_wohnungs_register,KML||https://tinyurl.com/yy7ya4g9/VS/6248_bdg_erw.kml</t>
  </si>
  <si>
    <t>2607407.000 1127240.000</t>
  </si>
  <si>
    <t>https://map.geo.admin.ch/?zoom=13&amp;E=2607407&amp;N=1127240&amp;layers=ch.kantone.cadastralwebmap-farbe,ch.swisstopo.amtliches-strassenverzeichnis,ch.bfs.gebaeude_wohnungs_register,KML||https://tinyurl.com/yy7ya4g9/VS/6248_bdg_erw.kml</t>
  </si>
  <si>
    <t>2606976.000 1127346.000</t>
  </si>
  <si>
    <t>https://map.geo.admin.ch/?zoom=13&amp;E=2606976&amp;N=1127346&amp;layers=ch.kantone.cadastralwebmap-farbe,ch.swisstopo.amtliches-strassenverzeichnis,ch.bfs.gebaeude_wohnungs_register,KML||https://tinyurl.com/yy7ya4g9/VS/6248_bdg_erw.kml</t>
  </si>
  <si>
    <t>2608319.695 1126938.474</t>
  </si>
  <si>
    <t>https://map.geo.admin.ch/?zoom=13&amp;E=2608319.695&amp;N=1126938.474&amp;layers=ch.kantone.cadastralwebmap-farbe,ch.swisstopo.amtliches-strassenverzeichnis,ch.bfs.gebaeude_wohnungs_register,KML||https://tinyurl.com/yy7ya4g9/VS/6248_bdg_erw.kml</t>
  </si>
  <si>
    <t>2607581.000 1127250.000</t>
  </si>
  <si>
    <t>https://map.geo.admin.ch/?zoom=13&amp;E=2607581&amp;N=1127250&amp;layers=ch.kantone.cadastralwebmap-farbe,ch.swisstopo.amtliches-strassenverzeichnis,ch.bfs.gebaeude_wohnungs_register,KML||https://tinyurl.com/yy7ya4g9/VS/6248_bdg_erw.kml</t>
  </si>
  <si>
    <t>2607003.917 1126783.410</t>
  </si>
  <si>
    <t>https://map.geo.admin.ch/?zoom=13&amp;E=2607003.917&amp;N=1126783.41&amp;layers=ch.kantone.cadastralwebmap-farbe,ch.swisstopo.amtliches-strassenverzeichnis,ch.bfs.gebaeude_wohnungs_register,KML||https://tinyurl.com/yy7ya4g9/VS/6248_bdg_erw.kml</t>
  </si>
  <si>
    <t>2607567.000 1127240.000</t>
  </si>
  <si>
    <t>https://map.geo.admin.ch/?zoom=13&amp;E=2607567&amp;N=1127240&amp;layers=ch.kantone.cadastralwebmap-farbe,ch.swisstopo.amtliches-strassenverzeichnis,ch.bfs.gebaeude_wohnungs_register,KML||https://tinyurl.com/yy7ya4g9/VS/6248_bdg_erw.kml</t>
  </si>
  <si>
    <t>2606490.000 1126948.000</t>
  </si>
  <si>
    <t>https://map.geo.admin.ch/?zoom=13&amp;E=2606490&amp;N=1126948&amp;layers=ch.kantone.cadastralwebmap-farbe,ch.swisstopo.amtliches-strassenverzeichnis,ch.bfs.gebaeude_wohnungs_register,KML||https://tinyurl.com/yy7ya4g9/VS/6248_bdg_erw.kml</t>
  </si>
  <si>
    <t>2606095.000 1125997.000</t>
  </si>
  <si>
    <t>https://map.geo.admin.ch/?zoom=13&amp;E=2606095&amp;N=1125997&amp;layers=ch.kantone.cadastralwebmap-farbe,ch.swisstopo.amtliches-strassenverzeichnis,ch.bfs.gebaeude_wohnungs_register,KML||https://tinyurl.com/yy7ya4g9/VS/6248_bdg_erw.kml</t>
  </si>
  <si>
    <t>2605183.000 1125353.000</t>
  </si>
  <si>
    <t>https://map.geo.admin.ch/?zoom=13&amp;E=2605183&amp;N=1125353&amp;layers=ch.kantone.cadastralwebmap-farbe,ch.swisstopo.amtliches-strassenverzeichnis,ch.bfs.gebaeude_wohnungs_register,KML||https://tinyurl.com/yy7ya4g9/VS/6248_bdg_erw.kml</t>
  </si>
  <si>
    <t>2608741.000 1126303.000</t>
  </si>
  <si>
    <t>https://map.geo.admin.ch/?zoom=13&amp;E=2608741&amp;N=1126303&amp;layers=ch.kantone.cadastralwebmap-farbe,ch.swisstopo.amtliches-strassenverzeichnis,ch.bfs.gebaeude_wohnungs_register,KML||https://tinyurl.com/yy7ya4g9/VS/6248_bdg_erw.kml</t>
  </si>
  <si>
    <t>2607519.000 1127142.000</t>
  </si>
  <si>
    <t>https://map.geo.admin.ch/?zoom=13&amp;E=2607519&amp;N=1127142&amp;layers=ch.kantone.cadastralwebmap-farbe,ch.swisstopo.amtliches-strassenverzeichnis,ch.bfs.gebaeude_wohnungs_register,KML||https://tinyurl.com/yy7ya4g9/VS/6248_bdg_erw.kml</t>
  </si>
  <si>
    <t>2607341.015 1126848.917</t>
  </si>
  <si>
    <t>https://map.geo.admin.ch/?zoom=13&amp;E=2607341.015&amp;N=1126848.917&amp;layers=ch.kantone.cadastralwebmap-farbe,ch.swisstopo.amtliches-strassenverzeichnis,ch.bfs.gebaeude_wohnungs_register,KML||https://tinyurl.com/yy7ya4g9/VS/6248_bdg_erw.kml</t>
  </si>
  <si>
    <t>2606984.000 1127372.000</t>
  </si>
  <si>
    <t>https://map.geo.admin.ch/?zoom=13&amp;E=2606984&amp;N=1127372&amp;layers=ch.kantone.cadastralwebmap-farbe,ch.swisstopo.amtliches-strassenverzeichnis,ch.bfs.gebaeude_wohnungs_register,KML||https://tinyurl.com/yy7ya4g9/VS/6248_bdg_erw.kml</t>
  </si>
  <si>
    <t>2607028.549 1126806.084</t>
  </si>
  <si>
    <t>https://map.geo.admin.ch/?zoom=13&amp;E=2607028.549&amp;N=1126806.084&amp;layers=ch.kantone.cadastralwebmap-farbe,ch.swisstopo.amtliches-strassenverzeichnis,ch.bfs.gebaeude_wohnungs_register,KML||https://tinyurl.com/yy7ya4g9/VS/6248_bdg_erw.kml</t>
  </si>
  <si>
    <t>2606790.560 1126700.055</t>
  </si>
  <si>
    <t>https://map.geo.admin.ch/?zoom=13&amp;E=2606790.56&amp;N=1126700.055&amp;layers=ch.kantone.cadastralwebmap-farbe,ch.swisstopo.amtliches-strassenverzeichnis,ch.bfs.gebaeude_wohnungs_register,KML||https://tinyurl.com/yy7ya4g9/VS/6248_bdg_erw.kml</t>
  </si>
  <si>
    <t>2606942.539 1126433.078</t>
  </si>
  <si>
    <t>https://map.geo.admin.ch/?zoom=13&amp;E=2606942.539&amp;N=1126433.078&amp;layers=ch.kantone.cadastralwebmap-farbe,ch.swisstopo.amtliches-strassenverzeichnis,ch.bfs.gebaeude_wohnungs_register,KML||https://tinyurl.com/yy7ya4g9/VS/6248_bdg_erw.kml</t>
  </si>
  <si>
    <t>2607064.000 1126789.000</t>
  </si>
  <si>
    <t>https://map.geo.admin.ch/?zoom=13&amp;E=2607064&amp;N=1126789&amp;layers=ch.kantone.cadastralwebmap-farbe,ch.swisstopo.amtliches-strassenverzeichnis,ch.bfs.gebaeude_wohnungs_register,KML||https://tinyurl.com/yy7ya4g9/VS/6248_bdg_erw.kml</t>
  </si>
  <si>
    <t>2607389.949 1126963.863</t>
  </si>
  <si>
    <t>https://map.geo.admin.ch/?zoom=13&amp;E=2607389.949&amp;N=1126963.863&amp;layers=ch.kantone.cadastralwebmap-farbe,ch.swisstopo.amtliches-strassenverzeichnis,ch.bfs.gebaeude_wohnungs_register,KML||https://tinyurl.com/yy7ya4g9/VS/6248_bdg_erw.kml</t>
  </si>
  <si>
    <t>2606468.000 1126396.000</t>
  </si>
  <si>
    <t>https://map.geo.admin.ch/?zoom=13&amp;E=2606468&amp;N=1126396&amp;layers=ch.kantone.cadastralwebmap-farbe,ch.swisstopo.amtliches-strassenverzeichnis,ch.bfs.gebaeude_wohnungs_register,KML||https://tinyurl.com/yy7ya4g9/VS/6248_bdg_erw.kml</t>
  </si>
  <si>
    <t>2607952.000 1127278.000</t>
  </si>
  <si>
    <t>https://map.geo.admin.ch/?zoom=13&amp;E=2607952&amp;N=1127278&amp;layers=ch.kantone.cadastralwebmap-farbe,ch.swisstopo.amtliches-strassenverzeichnis,ch.bfs.gebaeude_wohnungs_register,KML||https://tinyurl.com/yy7ya4g9/VS/6248_bdg_erw.kml</t>
  </si>
  <si>
    <t>2609141.000 1127581.000</t>
  </si>
  <si>
    <t>https://map.geo.admin.ch/?zoom=13&amp;E=2609141&amp;N=1127581&amp;layers=ch.kantone.cadastralwebmap-farbe,ch.swisstopo.amtliches-strassenverzeichnis,ch.bfs.gebaeude_wohnungs_register,KML||https://tinyurl.com/yy7ya4g9/VS/6248_bdg_erw.kml</t>
  </si>
  <si>
    <t>2607927.743 1127275.036</t>
  </si>
  <si>
    <t>https://map.geo.admin.ch/?zoom=13&amp;E=2607927.743&amp;N=1127275.036&amp;layers=ch.kantone.cadastralwebmap-farbe,ch.swisstopo.amtliches-strassenverzeichnis,ch.bfs.gebaeude_wohnungs_register,KML||https://tinyurl.com/yy7ya4g9/VS/6248_bdg_erw.kml</t>
  </si>
  <si>
    <t>2606115.626 1126016.454</t>
  </si>
  <si>
    <t>https://map.geo.admin.ch/?zoom=13&amp;E=2606115.626&amp;N=1126016.454&amp;layers=ch.kantone.cadastralwebmap-farbe,ch.swisstopo.amtliches-strassenverzeichnis,ch.bfs.gebaeude_wohnungs_register,KML||https://tinyurl.com/yy7ya4g9/VS/6248_bdg_erw.kml</t>
  </si>
  <si>
    <t>2606122.000 1126020.000</t>
  </si>
  <si>
    <t>https://map.geo.admin.ch/?zoom=13&amp;E=2606122&amp;N=1126020&amp;layers=ch.kantone.cadastralwebmap-farbe,ch.swisstopo.amtliches-strassenverzeichnis,ch.bfs.gebaeude_wohnungs_register,KML||https://tinyurl.com/yy7ya4g9/VS/6248_bdg_erw.kml</t>
  </si>
  <si>
    <t>2606456.000 1126349.000</t>
  </si>
  <si>
    <t>https://map.geo.admin.ch/?zoom=13&amp;E=2606456&amp;N=1126349&amp;layers=ch.kantone.cadastralwebmap-farbe,ch.swisstopo.amtliches-strassenverzeichnis,ch.bfs.gebaeude_wohnungs_register,KML||https://tinyurl.com/yy7ya4g9/VS/6248_bdg_erw.kml</t>
  </si>
  <si>
    <t>2607149.000 1126973.000</t>
  </si>
  <si>
    <t>https://map.geo.admin.ch/?zoom=13&amp;E=2607149&amp;N=1126973&amp;layers=ch.kantone.cadastralwebmap-farbe,ch.swisstopo.amtliches-strassenverzeichnis,ch.bfs.gebaeude_wohnungs_register,KML||https://tinyurl.com/yy7ya4g9/VS/6248_bdg_erw.kml</t>
  </si>
  <si>
    <t>2607517.000 1127244.000</t>
  </si>
  <si>
    <t>https://map.geo.admin.ch/?zoom=13&amp;E=2607517&amp;N=1127244&amp;layers=ch.kantone.cadastralwebmap-farbe,ch.swisstopo.amtliches-strassenverzeichnis,ch.bfs.gebaeude_wohnungs_register,KML||https://tinyurl.com/yy7ya4g9/VS/6248_bdg_erw.kml</t>
  </si>
  <si>
    <t>2608020.000 1127420.000</t>
  </si>
  <si>
    <t>https://map.geo.admin.ch/?zoom=13&amp;E=2608020&amp;N=1127420&amp;layers=ch.kantone.cadastralwebmap-farbe,ch.swisstopo.amtliches-strassenverzeichnis,ch.bfs.gebaeude_wohnungs_register,KML||https://tinyurl.com/yy7ya4g9/VS/6248_bdg_erw.kml</t>
  </si>
  <si>
    <t>2608017.690 1127407.276</t>
  </si>
  <si>
    <t>https://map.geo.admin.ch/?zoom=13&amp;E=2608017.69&amp;N=1127407.276&amp;layers=ch.kantone.cadastralwebmap-farbe,ch.swisstopo.amtliches-strassenverzeichnis,ch.bfs.gebaeude_wohnungs_register,KML||https://tinyurl.com/yy7ya4g9/VS/6248_bdg_erw.kml</t>
  </si>
  <si>
    <t>2607777.741 1127447.718</t>
  </si>
  <si>
    <t>https://map.geo.admin.ch/?zoom=13&amp;E=2607777.741&amp;N=1127447.718&amp;layers=ch.kantone.cadastralwebmap-farbe,ch.swisstopo.amtliches-strassenverzeichnis,ch.bfs.gebaeude_wohnungs_register,KML||https://tinyurl.com/yy7ya4g9/VS/6248_bdg_erw.kml</t>
  </si>
  <si>
    <t>2607484.000 1127132.000</t>
  </si>
  <si>
    <t>https://map.geo.admin.ch/?zoom=13&amp;E=2607484&amp;N=1127132&amp;layers=ch.kantone.cadastralwebmap-farbe,ch.swisstopo.amtliches-strassenverzeichnis,ch.bfs.gebaeude_wohnungs_register,KML||https://tinyurl.com/yy7ya4g9/VS/6248_bdg_erw.kml</t>
  </si>
  <si>
    <t>2606284.000 1125883.000</t>
  </si>
  <si>
    <t>https://map.geo.admin.ch/?zoom=13&amp;E=2606284&amp;N=1125883&amp;layers=ch.kantone.cadastralwebmap-farbe,ch.swisstopo.amtliches-strassenverzeichnis,ch.bfs.gebaeude_wohnungs_register,KML||https://tinyurl.com/yy7ya4g9/VS/6248_bdg_erw.kml</t>
  </si>
  <si>
    <t>2606953.445 1126658.626</t>
  </si>
  <si>
    <t>https://map.geo.admin.ch/?zoom=13&amp;E=2606953.445&amp;N=1126658.626&amp;layers=ch.kantone.cadastralwebmap-farbe,ch.swisstopo.amtliches-strassenverzeichnis,ch.bfs.gebaeude_wohnungs_register,KML||https://tinyurl.com/yy7ya4g9/VS/6248_bdg_erw.kml</t>
  </si>
  <si>
    <t>2606174.679 1126060.353</t>
  </si>
  <si>
    <t>https://map.geo.admin.ch/?zoom=13&amp;E=2606174.679&amp;N=1126060.353&amp;layers=ch.kantone.cadastralwebmap-farbe,ch.swisstopo.amtliches-strassenverzeichnis,ch.bfs.gebaeude_wohnungs_register,KML||https://tinyurl.com/yy7ya4g9/VS/6248_bdg_erw.kml</t>
  </si>
  <si>
    <t>2606496.607 1126882.654</t>
  </si>
  <si>
    <t>https://map.geo.admin.ch/?zoom=13&amp;E=2606496.607&amp;N=1126882.654&amp;layers=ch.kantone.cadastralwebmap-farbe,ch.swisstopo.amtliches-strassenverzeichnis,ch.bfs.gebaeude_wohnungs_register,KML||https://tinyurl.com/yy7ya4g9/VS/6248_bdg_erw.kml</t>
  </si>
  <si>
    <t>2606333.000 1126830.000</t>
  </si>
  <si>
    <t>https://map.geo.admin.ch/?zoom=13&amp;E=2606333&amp;N=1126830&amp;layers=ch.kantone.cadastralwebmap-farbe,ch.swisstopo.amtliches-strassenverzeichnis,ch.bfs.gebaeude_wohnungs_register,KML||https://tinyurl.com/yy7ya4g9/VS/6248_bdg_erw.kml</t>
  </si>
  <si>
    <t>2606382.000 1126921.000</t>
  </si>
  <si>
    <t>https://map.geo.admin.ch/?zoom=13&amp;E=2606382&amp;N=1126921&amp;layers=ch.kantone.cadastralwebmap-farbe,ch.swisstopo.amtliches-strassenverzeichnis,ch.bfs.gebaeude_wohnungs_register,KML||https://tinyurl.com/yy7ya4g9/VS/6248_bdg_erw.kml</t>
  </si>
  <si>
    <t>2606320.000 1126819.000</t>
  </si>
  <si>
    <t>https://map.geo.admin.ch/?zoom=13&amp;E=2606320&amp;N=1126819&amp;layers=ch.kantone.cadastralwebmap-farbe,ch.swisstopo.amtliches-strassenverzeichnis,ch.bfs.gebaeude_wohnungs_register,KML||https://tinyurl.com/yy7ya4g9/VS/6248_bdg_erw.kml</t>
  </si>
  <si>
    <t>2606476.000 1126550.000</t>
  </si>
  <si>
    <t>https://map.geo.admin.ch/?zoom=13&amp;E=2606476&amp;N=1126550&amp;layers=ch.kantone.cadastralwebmap-farbe,ch.swisstopo.amtliches-strassenverzeichnis,ch.bfs.gebaeude_wohnungs_register,KML||https://tinyurl.com/yy7ya4g9/VS/6248_bdg_erw.kml</t>
  </si>
  <si>
    <t>2606676.000 1126515.000</t>
  </si>
  <si>
    <t>https://map.geo.admin.ch/?zoom=13&amp;E=2606676&amp;N=1126515&amp;layers=ch.kantone.cadastralwebmap-farbe,ch.swisstopo.amtliches-strassenverzeichnis,ch.bfs.gebaeude_wohnungs_register,KML||https://tinyurl.com/yy7ya4g9/VS/6248_bdg_erw.kml</t>
  </si>
  <si>
    <t>2606711.000 1126578.000</t>
  </si>
  <si>
    <t>https://map.geo.admin.ch/?zoom=13&amp;E=2606711&amp;N=1126578&amp;layers=ch.kantone.cadastralwebmap-farbe,ch.swisstopo.amtliches-strassenverzeichnis,ch.bfs.gebaeude_wohnungs_register,KML||https://tinyurl.com/yy7ya4g9/VS/6248_bdg_erw.kml</t>
  </si>
  <si>
    <t>2606878.000 1126345.000</t>
  </si>
  <si>
    <t>https://map.geo.admin.ch/?zoom=13&amp;E=2606878&amp;N=1126345&amp;layers=ch.kantone.cadastralwebmap-farbe,ch.swisstopo.amtliches-strassenverzeichnis,ch.bfs.gebaeude_wohnungs_register,KML||https://tinyurl.com/yy7ya4g9/VS/6248_bdg_erw.kml</t>
  </si>
  <si>
    <t>2606730.000 1125892.000</t>
  </si>
  <si>
    <t>https://map.geo.admin.ch/?zoom=13&amp;E=2606730&amp;N=1125892&amp;layers=ch.kantone.cadastralwebmap-farbe,ch.swisstopo.amtliches-strassenverzeichnis,ch.bfs.gebaeude_wohnungs_register,KML||https://tinyurl.com/yy7ya4g9/VS/6248_bdg_erw.kml</t>
  </si>
  <si>
    <t>2606534.000 1126937.000</t>
  </si>
  <si>
    <t>https://map.geo.admin.ch/?zoom=13&amp;E=2606534&amp;N=1126937&amp;layers=ch.kantone.cadastralwebmap-farbe,ch.swisstopo.amtliches-strassenverzeichnis,ch.bfs.gebaeude_wohnungs_register,KML||https://tinyurl.com/yy7ya4g9/VS/6248_bdg_erw.kml</t>
  </si>
  <si>
    <t>2606526.000 1126939.000</t>
  </si>
  <si>
    <t>https://map.geo.admin.ch/?zoom=13&amp;E=2606526&amp;N=1126939&amp;layers=ch.kantone.cadastralwebmap-farbe,ch.swisstopo.amtliches-strassenverzeichnis,ch.bfs.gebaeude_wohnungs_register,KML||https://tinyurl.com/yy7ya4g9/VS/6248_bdg_erw.kml</t>
  </si>
  <si>
    <t>2607383.000 1127117.000</t>
  </si>
  <si>
    <t>https://map.geo.admin.ch/?zoom=13&amp;E=2607383&amp;N=1127117&amp;layers=ch.kantone.cadastralwebmap-farbe,ch.swisstopo.amtliches-strassenverzeichnis,ch.bfs.gebaeude_wohnungs_register,KML||https://tinyurl.com/yy7ya4g9/VS/6248_bdg_erw.kml</t>
  </si>
  <si>
    <t>2608338.000 1126987.000</t>
  </si>
  <si>
    <t>https://map.geo.admin.ch/?zoom=13&amp;E=2608338&amp;N=1126987&amp;layers=ch.kantone.cadastralwebmap-farbe,ch.swisstopo.amtliches-strassenverzeichnis,ch.bfs.gebaeude_wohnungs_register,KML||https://tinyurl.com/yy7ya4g9/VS/6248_bdg_erw.kml</t>
  </si>
  <si>
    <t>2604812.000 1125191.000</t>
  </si>
  <si>
    <t>https://map.geo.admin.ch/?zoom=13&amp;E=2604812&amp;N=1125191&amp;layers=ch.kantone.cadastralwebmap-farbe,ch.swisstopo.amtliches-strassenverzeichnis,ch.bfs.gebaeude_wohnungs_register,KML||https://tinyurl.com/yy7ya4g9/VS/6248_bdg_erw.kml</t>
  </si>
  <si>
    <t>2606366.000 1126045.000</t>
  </si>
  <si>
    <t>https://map.geo.admin.ch/?zoom=13&amp;E=2606366&amp;N=1126045&amp;layers=ch.kantone.cadastralwebmap-farbe,ch.swisstopo.amtliches-strassenverzeichnis,ch.bfs.gebaeude_wohnungs_register,KML||https://tinyurl.com/yy7ya4g9/VS/6248_bdg_erw.kml</t>
  </si>
  <si>
    <t>2606319.000 1126013.000</t>
  </si>
  <si>
    <t>https://map.geo.admin.ch/?zoom=13&amp;E=2606319&amp;N=1126013&amp;layers=ch.kantone.cadastralwebmap-farbe,ch.swisstopo.amtliches-strassenverzeichnis,ch.bfs.gebaeude_wohnungs_register,KML||https://tinyurl.com/yy7ya4g9/VS/6248_bdg_erw.kml</t>
  </si>
  <si>
    <t>2606334.000 1126054.000</t>
  </si>
  <si>
    <t>https://map.geo.admin.ch/?zoom=13&amp;E=2606334&amp;N=1126054&amp;layers=ch.kantone.cadastralwebmap-farbe,ch.swisstopo.amtliches-strassenverzeichnis,ch.bfs.gebaeude_wohnungs_register,KML||https://tinyurl.com/yy7ya4g9/VS/6248_bdg_erw.kml</t>
  </si>
  <si>
    <t>2607403.080 1127244.629</t>
  </si>
  <si>
    <t>https://map.geo.admin.ch/?zoom=13&amp;E=2607403.08&amp;N=1127244.629&amp;layers=ch.kantone.cadastralwebmap-farbe,ch.swisstopo.amtliches-strassenverzeichnis,ch.bfs.gebaeude_wohnungs_register,KML||https://tinyurl.com/yy7ya4g9/VS/6248_bdg_erw.kml</t>
  </si>
  <si>
    <t>2608305.000 1126951.000</t>
  </si>
  <si>
    <t>https://map.geo.admin.ch/?zoom=13&amp;E=2608305&amp;N=1126951&amp;layers=ch.kantone.cadastralwebmap-farbe,ch.swisstopo.amtliches-strassenverzeichnis,ch.bfs.gebaeude_wohnungs_register,KML||https://tinyurl.com/yy7ya4g9/VS/6248_bdg_erw.kml</t>
  </si>
  <si>
    <t>2607176.000 1126884.000</t>
  </si>
  <si>
    <t>https://map.geo.admin.ch/?zoom=13&amp;E=2607176&amp;N=1126884&amp;layers=ch.kantone.cadastralwebmap-farbe,ch.swisstopo.amtliches-strassenverzeichnis,ch.bfs.gebaeude_wohnungs_register,KML||https://tinyurl.com/yy7ya4g9/VS/6248_bdg_erw.kml</t>
  </si>
  <si>
    <t>2607194.000 1126841.000</t>
  </si>
  <si>
    <t>https://map.geo.admin.ch/?zoom=13&amp;E=2607194&amp;N=1126841&amp;layers=ch.kantone.cadastralwebmap-farbe,ch.swisstopo.amtliches-strassenverzeichnis,ch.bfs.gebaeude_wohnungs_register,KML||https://tinyurl.com/yy7ya4g9/VS/6248_bdg_erw.kml</t>
  </si>
  <si>
    <t>2607210.195 1126853.191</t>
  </si>
  <si>
    <t>https://map.geo.admin.ch/?zoom=13&amp;E=2607210.195&amp;N=1126853.191&amp;layers=ch.kantone.cadastralwebmap-farbe,ch.swisstopo.amtliches-strassenverzeichnis,ch.bfs.gebaeude_wohnungs_register,KML||https://tinyurl.com/yy7ya4g9/VS/6248_bdg_erw.kml</t>
  </si>
  <si>
    <t>2606140.000 1125899.000</t>
  </si>
  <si>
    <t>https://map.geo.admin.ch/?zoom=13&amp;E=2606140&amp;N=1125899&amp;layers=ch.kantone.cadastralwebmap-farbe,ch.swisstopo.amtliches-strassenverzeichnis,ch.bfs.gebaeude_wohnungs_register,KML||https://tinyurl.com/yy7ya4g9/VS/6248_bdg_erw.kml</t>
  </si>
  <si>
    <t>2605060.000 1125540.000</t>
  </si>
  <si>
    <t>https://map.geo.admin.ch/?zoom=13&amp;E=2605060&amp;N=1125540&amp;layers=ch.kantone.cadastralwebmap-farbe,ch.swisstopo.amtliches-strassenverzeichnis,ch.bfs.gebaeude_wohnungs_register,KML||https://tinyurl.com/yy7ya4g9/VS/6248_bdg_erw.kml</t>
  </si>
  <si>
    <t>2607884.596 1126935.136</t>
  </si>
  <si>
    <t>https://map.geo.admin.ch/?zoom=13&amp;E=2607884.596&amp;N=1126935.136&amp;layers=ch.kantone.cadastralwebmap-farbe,ch.swisstopo.amtliches-strassenverzeichnis,ch.bfs.gebaeude_wohnungs_register,KML||https://tinyurl.com/yy7ya4g9/VS/6248_bdg_erw.kml</t>
  </si>
  <si>
    <t>2607860.000 1126949.000</t>
  </si>
  <si>
    <t>https://map.geo.admin.ch/?zoom=13&amp;E=2607860&amp;N=1126949&amp;layers=ch.kantone.cadastralwebmap-farbe,ch.swisstopo.amtliches-strassenverzeichnis,ch.bfs.gebaeude_wohnungs_register,KML||https://tinyurl.com/yy7ya4g9/VS/6248_bdg_erw.kml</t>
  </si>
  <si>
    <t>2607315.000 1126810.000</t>
  </si>
  <si>
    <t>https://map.geo.admin.ch/?zoom=13&amp;E=2607315&amp;N=1126810&amp;layers=ch.kantone.cadastralwebmap-farbe,ch.swisstopo.amtliches-strassenverzeichnis,ch.bfs.gebaeude_wohnungs_register,KML||https://tinyurl.com/yy7ya4g9/VS/6248_bdg_erw.kml</t>
  </si>
  <si>
    <t>2605355.985 1125220.555</t>
  </si>
  <si>
    <t>https://map.geo.admin.ch/?zoom=13&amp;E=2605355.985&amp;N=1125220.555&amp;layers=ch.kantone.cadastralwebmap-farbe,ch.swisstopo.amtliches-strassenverzeichnis,ch.bfs.gebaeude_wohnungs_register,KML||https://tinyurl.com/yy7ya4g9/VS/6248_bdg_erw.kml</t>
  </si>
  <si>
    <t>2602718.000 1123797.000</t>
  </si>
  <si>
    <t>https://map.geo.admin.ch/?zoom=13&amp;E=2602718&amp;N=1123797&amp;layers=ch.kantone.cadastralwebmap-farbe,ch.swisstopo.amtliches-strassenverzeichnis,ch.bfs.gebaeude_wohnungs_register,KML||https://tinyurl.com/yy7ya4g9/VS/6248_bdg_erw.kml</t>
  </si>
  <si>
    <t>2601305.000 1122914.000</t>
  </si>
  <si>
    <t>https://map.geo.admin.ch/?zoom=13&amp;E=2601305&amp;N=1122914&amp;layers=ch.kantone.cadastralwebmap-farbe,ch.swisstopo.amtliches-strassenverzeichnis,ch.bfs.gebaeude_wohnungs_register,KML||https://tinyurl.com/yy7ya4g9/VS/6248_bdg_erw.kml</t>
  </si>
  <si>
    <t>2607022.000 1126838.000</t>
  </si>
  <si>
    <t>https://map.geo.admin.ch/?zoom=13&amp;E=2607022&amp;N=1126838&amp;layers=ch.kantone.cadastralwebmap-farbe,ch.swisstopo.amtliches-strassenverzeichnis,ch.bfs.gebaeude_wohnungs_register,KML||https://tinyurl.com/yy7ya4g9/VS/6248_bdg_erw.kml</t>
  </si>
  <si>
    <t>2608457.000 1126235.000</t>
  </si>
  <si>
    <t>https://map.geo.admin.ch/?zoom=13&amp;E=2608457&amp;N=1126235&amp;layers=ch.kantone.cadastralwebmap-farbe,ch.swisstopo.amtliches-strassenverzeichnis,ch.bfs.gebaeude_wohnungs_register,KML||https://tinyurl.com/yy7ya4g9/VS/6248_bdg_erw.kml</t>
  </si>
  <si>
    <t>2606365.000 1126365.000</t>
  </si>
  <si>
    <t>https://map.geo.admin.ch/?zoom=13&amp;E=2606365&amp;N=1126365&amp;layers=ch.kantone.cadastralwebmap-farbe,ch.swisstopo.amtliches-strassenverzeichnis,ch.bfs.gebaeude_wohnungs_register,KML||https://tinyurl.com/yy7ya4g9/VS/6248_bdg_erw.kml</t>
  </si>
  <si>
    <t>2606954.651 1126175.605</t>
  </si>
  <si>
    <t>https://map.geo.admin.ch/?zoom=13&amp;E=2606954.651&amp;N=1126175.605&amp;layers=ch.kantone.cadastralwebmap-farbe,ch.swisstopo.amtliches-strassenverzeichnis,ch.bfs.gebaeude_wohnungs_register,KML||https://tinyurl.com/yy7ya4g9/VS/6248_bdg_erw.kml</t>
  </si>
  <si>
    <t>2606945.000 1126185.000</t>
  </si>
  <si>
    <t>https://map.geo.admin.ch/?zoom=13&amp;E=2606945&amp;N=1126185&amp;layers=ch.kantone.cadastralwebmap-farbe,ch.swisstopo.amtliches-strassenverzeichnis,ch.bfs.gebaeude_wohnungs_register,KML||https://tinyurl.com/yy7ya4g9/VS/6248_bdg_erw.kml</t>
  </si>
  <si>
    <t>2606980.000 1126170.000</t>
  </si>
  <si>
    <t>https://map.geo.admin.ch/?zoom=13&amp;E=2606980&amp;N=1126170&amp;layers=ch.kantone.cadastralwebmap-farbe,ch.swisstopo.amtliches-strassenverzeichnis,ch.bfs.gebaeude_wohnungs_register,KML||https://tinyurl.com/yy7ya4g9/VS/6248_bdg_erw.kml</t>
  </si>
  <si>
    <t>2606445.000 1126282.000</t>
  </si>
  <si>
    <t>https://map.geo.admin.ch/?zoom=13&amp;E=2606445&amp;N=1126282&amp;layers=ch.kantone.cadastralwebmap-farbe,ch.swisstopo.amtliches-strassenverzeichnis,ch.bfs.gebaeude_wohnungs_register,KML||https://tinyurl.com/yy7ya4g9/VS/6248_bdg_erw.kml</t>
  </si>
  <si>
    <t>2607277.537 1126140.000</t>
  </si>
  <si>
    <t>https://map.geo.admin.ch/?zoom=13&amp;E=2607277.537&amp;N=1126140&amp;layers=ch.kantone.cadastralwebmap-farbe,ch.swisstopo.amtliches-strassenverzeichnis,ch.bfs.gebaeude_wohnungs_register,KML||https://tinyurl.com/yy7ya4g9/VS/6248_bdg_erw.kml</t>
  </si>
  <si>
    <t>2606569.000 1126285.000</t>
  </si>
  <si>
    <t>https://map.geo.admin.ch/?zoom=13&amp;E=2606569&amp;N=1126285&amp;layers=ch.kantone.cadastralwebmap-farbe,ch.swisstopo.amtliches-strassenverzeichnis,ch.bfs.gebaeude_wohnungs_register,KML||https://tinyurl.com/yy7ya4g9/VS/6248_bdg_erw.kml</t>
  </si>
  <si>
    <t>2606517.000 1126249.000</t>
  </si>
  <si>
    <t>https://map.geo.admin.ch/?zoom=13&amp;E=2606517&amp;N=1126249&amp;layers=ch.kantone.cadastralwebmap-farbe,ch.swisstopo.amtliches-strassenverzeichnis,ch.bfs.gebaeude_wohnungs_register,KML||https://tinyurl.com/yy7ya4g9/VS/6248_bdg_erw.kml</t>
  </si>
  <si>
    <t>2607181.550 1126931.070</t>
  </si>
  <si>
    <t>https://map.geo.admin.ch/?zoom=13&amp;E=2607181.55&amp;N=1126931.07&amp;layers=ch.kantone.cadastralwebmap-farbe,ch.swisstopo.amtliches-strassenverzeichnis,ch.bfs.gebaeude_wohnungs_register,KML||https://tinyurl.com/yy7ya4g9/VS/6248_bdg_erw.kml</t>
  </si>
  <si>
    <t>2607135.554 1126905.078</t>
  </si>
  <si>
    <t>https://map.geo.admin.ch/?zoom=13&amp;E=2607135.554&amp;N=1126905.078&amp;layers=ch.kantone.cadastralwebmap-farbe,ch.swisstopo.amtliches-strassenverzeichnis,ch.bfs.gebaeude_wohnungs_register,KML||https://tinyurl.com/yy7ya4g9/VS/6248_bdg_erw.kml</t>
  </si>
  <si>
    <t>2606823.000 1126760.000</t>
  </si>
  <si>
    <t>https://map.geo.admin.ch/?zoom=13&amp;E=2606823&amp;N=1126760&amp;layers=ch.kantone.cadastralwebmap-farbe,ch.swisstopo.amtliches-strassenverzeichnis,ch.bfs.gebaeude_wohnungs_register,KML||https://tinyurl.com/yy7ya4g9/VS/6248_bdg_erw.kml</t>
  </si>
  <si>
    <t>2606348.000 1126107.000</t>
  </si>
  <si>
    <t>https://map.geo.admin.ch/?zoom=13&amp;E=2606348&amp;N=1126107&amp;layers=ch.kantone.cadastralwebmap-farbe,ch.swisstopo.amtliches-strassenverzeichnis,ch.bfs.gebaeude_wohnungs_register,KML||https://tinyurl.com/yy7ya4g9/VS/6248_bdg_erw.kml</t>
  </si>
  <si>
    <t>2608453.000 1126312.000</t>
  </si>
  <si>
    <t>https://map.geo.admin.ch/?zoom=13&amp;E=2608453&amp;N=1126312&amp;layers=ch.kantone.cadastralwebmap-farbe,ch.swisstopo.amtliches-strassenverzeichnis,ch.bfs.gebaeude_wohnungs_register,KML||https://tinyurl.com/yy7ya4g9/VS/6248_bdg_erw.kml</t>
  </si>
  <si>
    <t>2606423.000 1126500.000</t>
  </si>
  <si>
    <t>https://map.geo.admin.ch/?zoom=13&amp;E=2606423&amp;N=1126500&amp;layers=ch.kantone.cadastralwebmap-farbe,ch.swisstopo.amtliches-strassenverzeichnis,ch.bfs.gebaeude_wohnungs_register,KML||https://tinyurl.com/yy7ya4g9/VS/6248_bdg_erw.kml</t>
  </si>
  <si>
    <t>2606398.633 1126457.494</t>
  </si>
  <si>
    <t>https://map.geo.admin.ch/?zoom=13&amp;E=2606398.633&amp;N=1126457.494&amp;layers=ch.kantone.cadastralwebmap-farbe,ch.swisstopo.amtliches-strassenverzeichnis,ch.bfs.gebaeude_wohnungs_register,KML||https://tinyurl.com/yy7ya4g9/VS/6248_bdg_erw.kml</t>
  </si>
  <si>
    <t>2606279.572 1126003.246</t>
  </si>
  <si>
    <t>https://map.geo.admin.ch/?zoom=13&amp;E=2606279.572&amp;N=1126003.246&amp;layers=ch.kantone.cadastralwebmap-farbe,ch.swisstopo.amtliches-strassenverzeichnis,ch.bfs.gebaeude_wohnungs_register,KML||https://tinyurl.com/yy7ya4g9/VS/6248_bdg_erw.kml</t>
  </si>
  <si>
    <t>2606275.000 1126035.000</t>
  </si>
  <si>
    <t>https://map.geo.admin.ch/?zoom=13&amp;E=2606275&amp;N=1126035&amp;layers=ch.kantone.cadastralwebmap-farbe,ch.swisstopo.amtliches-strassenverzeichnis,ch.bfs.gebaeude_wohnungs_register,KML||https://tinyurl.com/yy7ya4g9/VS/6248_bdg_erw.kml</t>
  </si>
  <si>
    <t>2606051.497 1126410.900</t>
  </si>
  <si>
    <t>https://map.geo.admin.ch/?zoom=13&amp;E=2606051.497&amp;N=1126410.9&amp;layers=ch.kantone.cadastralwebmap-farbe,ch.swisstopo.amtliches-strassenverzeichnis,ch.bfs.gebaeude_wohnungs_register,KML||https://tinyurl.com/yy7ya4g9/VS/6248_bdg_erw.kml</t>
  </si>
  <si>
    <t>2606047.000 1126414.000</t>
  </si>
  <si>
    <t>https://map.geo.admin.ch/?zoom=13&amp;E=2606047&amp;N=1126414&amp;layers=ch.kantone.cadastralwebmap-farbe,ch.swisstopo.amtliches-strassenverzeichnis,ch.bfs.gebaeude_wohnungs_register,KML||https://tinyurl.com/yy7ya4g9/VS/6248_bdg_erw.kml</t>
  </si>
  <si>
    <t>2606041.000 1126400.000</t>
  </si>
  <si>
    <t>https://map.geo.admin.ch/?zoom=13&amp;E=2606041&amp;N=1126400&amp;layers=ch.kantone.cadastralwebmap-farbe,ch.swisstopo.amtliches-strassenverzeichnis,ch.bfs.gebaeude_wohnungs_register,KML||https://tinyurl.com/yy7ya4g9/VS/6248_bdg_erw.kml</t>
  </si>
  <si>
    <t>2606640.000 1126475.000</t>
  </si>
  <si>
    <t>https://map.geo.admin.ch/?zoom=13&amp;E=2606640&amp;N=1126475&amp;layers=ch.kantone.cadastralwebmap-farbe,ch.swisstopo.amtliches-strassenverzeichnis,ch.bfs.gebaeude_wohnungs_register,KML||https://tinyurl.com/yy7ya4g9/VS/6248_bdg_erw.kml</t>
  </si>
  <si>
    <t>2606588.546 1126325.045</t>
  </si>
  <si>
    <t>https://map.geo.admin.ch/?zoom=13&amp;E=2606588.546&amp;N=1126325.045&amp;layers=ch.kantone.cadastralwebmap-farbe,ch.swisstopo.amtliches-strassenverzeichnis,ch.bfs.gebaeude_wohnungs_register,KML||https://tinyurl.com/yy7ya4g9/VS/6248_bdg_erw.kml</t>
  </si>
  <si>
    <t>2607295.000 1127140.000</t>
  </si>
  <si>
    <t>https://map.geo.admin.ch/?zoom=13&amp;E=2607295&amp;N=1127140&amp;layers=ch.kantone.cadastralwebmap-farbe,ch.swisstopo.amtliches-strassenverzeichnis,ch.bfs.gebaeude_wohnungs_register,KML||https://tinyurl.com/yy7ya4g9/VS/6248_bdg_erw.kml</t>
  </si>
  <si>
    <t>2607673.354 1125709.687</t>
  </si>
  <si>
    <t>https://map.geo.admin.ch/?zoom=13&amp;E=2607673.354&amp;N=1125709.687&amp;layers=ch.kantone.cadastralwebmap-farbe,ch.swisstopo.amtliches-strassenverzeichnis,ch.bfs.gebaeude_wohnungs_register,KML||https://tinyurl.com/yy7ya4g9/VS/6248_bdg_erw.kml</t>
  </si>
  <si>
    <t>2607655.000 1125742.000</t>
  </si>
  <si>
    <t>https://map.geo.admin.ch/?zoom=13&amp;E=2607655&amp;N=1125742&amp;layers=ch.kantone.cadastralwebmap-farbe,ch.swisstopo.amtliches-strassenverzeichnis,ch.bfs.gebaeude_wohnungs_register,KML||https://tinyurl.com/yy7ya4g9/VS/6248_bdg_erw.kml</t>
  </si>
  <si>
    <t>2606760.000 1126750.000</t>
  </si>
  <si>
    <t>https://map.geo.admin.ch/?zoom=13&amp;E=2606760&amp;N=1126750&amp;layers=ch.kantone.cadastralwebmap-farbe,ch.swisstopo.amtliches-strassenverzeichnis,ch.bfs.gebaeude_wohnungs_register,KML||https://tinyurl.com/yy7ya4g9/VS/6248_bdg_erw.kml</t>
  </si>
  <si>
    <t>2608460.000 1126540.000</t>
  </si>
  <si>
    <t>https://map.geo.admin.ch/?zoom=13&amp;E=2608460&amp;N=1126540&amp;layers=ch.kantone.cadastralwebmap-farbe,ch.swisstopo.amtliches-strassenverzeichnis,ch.bfs.gebaeude_wohnungs_register,KML||https://tinyurl.com/yy7ya4g9/VS/6248_bdg_erw.kml</t>
  </si>
  <si>
    <t>2608504.576 1127120.125</t>
  </si>
  <si>
    <t>https://map.geo.admin.ch/?zoom=13&amp;E=2608504.576&amp;N=1127120.125&amp;layers=ch.kantone.cadastralwebmap-farbe,ch.swisstopo.amtliches-strassenverzeichnis,ch.bfs.gebaeude_wohnungs_register,KML||https://tinyurl.com/yy7ya4g9/VS/6248_bdg_erw.kml</t>
  </si>
  <si>
    <t>2608379.559 1126380.068</t>
  </si>
  <si>
    <t>https://map.geo.admin.ch/?zoom=13&amp;E=2608379.559&amp;N=1126380.068&amp;layers=ch.kantone.cadastralwebmap-farbe,ch.swisstopo.amtliches-strassenverzeichnis,ch.bfs.gebaeude_wohnungs_register,KML||https://tinyurl.com/yy7ya4g9/VS/6248_bdg_erw.kml</t>
  </si>
  <si>
    <t>2606069.600 1126549.963</t>
  </si>
  <si>
    <t>https://map.geo.admin.ch/?zoom=13&amp;E=2606069.6&amp;N=1126549.963&amp;layers=ch.kantone.cadastralwebmap-farbe,ch.swisstopo.amtliches-strassenverzeichnis,ch.bfs.gebaeude_wohnungs_register,KML||https://tinyurl.com/yy7ya4g9/VS/6248_bdg_erw.kml</t>
  </si>
  <si>
    <t>2606089.000 1126554.000</t>
  </si>
  <si>
    <t>https://map.geo.admin.ch/?zoom=13&amp;E=2606089&amp;N=1126554&amp;layers=ch.kantone.cadastralwebmap-farbe,ch.swisstopo.amtliches-strassenverzeichnis,ch.bfs.gebaeude_wohnungs_register,KML||https://tinyurl.com/yy7ya4g9/VS/6248_bdg_erw.kml</t>
  </si>
  <si>
    <t>2606849.554 1126625.064</t>
  </si>
  <si>
    <t>https://map.geo.admin.ch/?zoom=13&amp;E=2606849.554&amp;N=1126625.064&amp;layers=ch.kantone.cadastralwebmap-farbe,ch.swisstopo.amtliches-strassenverzeichnis,ch.bfs.gebaeude_wohnungs_register,KML||https://tinyurl.com/yy7ya4g9/VS/6248_bdg_erw.kml</t>
  </si>
  <si>
    <t>2606830.000 1126650.000</t>
  </si>
  <si>
    <t>https://map.geo.admin.ch/?zoom=13&amp;E=2606830&amp;N=1126650&amp;layers=ch.kantone.cadastralwebmap-farbe,ch.swisstopo.amtliches-strassenverzeichnis,ch.bfs.gebaeude_wohnungs_register,KML||https://tinyurl.com/yy7ya4g9/VS/6248_bdg_erw.kml</t>
  </si>
  <si>
    <t>2602926.490 1123048.973</t>
  </si>
  <si>
    <t>https://map.geo.admin.ch/?zoom=13&amp;E=2602926.49&amp;N=1123048.973&amp;layers=ch.kantone.cadastralwebmap-farbe,ch.swisstopo.amtliches-strassenverzeichnis,ch.bfs.gebaeude_wohnungs_register,KML||https://tinyurl.com/yy7ya4g9/VS/6248_bdg_erw.kml</t>
  </si>
  <si>
    <t>2607221.692 1126100.263</t>
  </si>
  <si>
    <t>https://map.geo.admin.ch/?zoom=13&amp;E=2607221.692&amp;N=1126100.263&amp;layers=ch.kantone.cadastralwebmap-farbe,ch.swisstopo.amtliches-strassenverzeichnis,ch.bfs.gebaeude_wohnungs_register,KML||https://tinyurl.com/yy7ya4g9/VS/6248_bdg_erw.kml</t>
  </si>
  <si>
    <t>2605085.000 1124080.000</t>
  </si>
  <si>
    <t>https://map.geo.admin.ch/?zoom=13&amp;E=2605085&amp;N=1124080&amp;layers=ch.kantone.cadastralwebmap-farbe,ch.swisstopo.amtliches-strassenverzeichnis,ch.bfs.gebaeude_wohnungs_register,KML||https://tinyurl.com/yy7ya4g9/VS/6248_bdg_erw.kml</t>
  </si>
  <si>
    <t>2608270.000 1127256.000</t>
  </si>
  <si>
    <t>https://map.geo.admin.ch/?zoom=13&amp;E=2608270&amp;N=1127256&amp;layers=ch.kantone.cadastralwebmap-farbe,ch.swisstopo.amtliches-strassenverzeichnis,ch.bfs.gebaeude_wohnungs_register,KML||https://tinyurl.com/yy7ya4g9/VS/6248_bdg_erw.kml</t>
  </si>
  <si>
    <t>2607318.000 1126673.000</t>
  </si>
  <si>
    <t>https://map.geo.admin.ch/?zoom=13&amp;E=2607318&amp;N=1126673&amp;layers=ch.kantone.cadastralwebmap-farbe,ch.swisstopo.amtliches-strassenverzeichnis,ch.bfs.gebaeude_wohnungs_register,KML||https://tinyurl.com/yy7ya4g9/VS/6248_bdg_erw.kml</t>
  </si>
  <si>
    <t>2608582.000 1126401.000</t>
  </si>
  <si>
    <t>https://map.geo.admin.ch/?zoom=13&amp;E=2608582&amp;N=1126401&amp;layers=ch.kantone.cadastralwebmap-farbe,ch.swisstopo.amtliches-strassenverzeichnis,ch.bfs.gebaeude_wohnungs_register,KML||https://tinyurl.com/yy7ya4g9/VS/6248_bdg_erw.kml</t>
  </si>
  <si>
    <t>2607225.000 1126175.000</t>
  </si>
  <si>
    <t>https://map.geo.admin.ch/?zoom=13&amp;E=2607225&amp;N=1126175&amp;layers=ch.kantone.cadastralwebmap-farbe,ch.swisstopo.amtliches-strassenverzeichnis,ch.bfs.gebaeude_wohnungs_register,KML||https://tinyurl.com/yy7ya4g9/VS/6248_bdg_erw.kml</t>
  </si>
  <si>
    <t>2601800.000 1122700.000</t>
  </si>
  <si>
    <t>https://map.geo.admin.ch/?zoom=13&amp;E=2601800&amp;N=1122700&amp;layers=ch.kantone.cadastralwebmap-farbe,ch.swisstopo.amtliches-strassenverzeichnis,ch.bfs.gebaeude_wohnungs_register,KML||https://tinyurl.com/yy7ya4g9/VS/6248_bdg_erw.kml</t>
  </si>
  <si>
    <t>2607230.000 1126967.000</t>
  </si>
  <si>
    <t>https://map.geo.admin.ch/?zoom=13&amp;E=2607230&amp;N=1126967&amp;layers=ch.kantone.cadastralwebmap-farbe,ch.swisstopo.amtliches-strassenverzeichnis,ch.bfs.gebaeude_wohnungs_register,KML||https://tinyurl.com/yy7ya4g9/VS/6248_bdg_erw.kml</t>
  </si>
  <si>
    <t>2608299.000 1127528.000</t>
  </si>
  <si>
    <t>https://map.geo.admin.ch/?zoom=13&amp;E=2608299&amp;N=1127528&amp;layers=ch.kantone.cadastralwebmap-farbe,ch.swisstopo.amtliches-strassenverzeichnis,ch.bfs.gebaeude_wohnungs_register,KML||https://tinyurl.com/yy7ya4g9/VS/6248_bdg_erw.kml</t>
  </si>
  <si>
    <t>2607050.000 1127350.000</t>
  </si>
  <si>
    <t>https://map.geo.admin.ch/?zoom=13&amp;E=2607050&amp;N=1127350&amp;layers=ch.kantone.cadastralwebmap-farbe,ch.swisstopo.amtliches-strassenverzeichnis,ch.bfs.gebaeude_wohnungs_register,KML||https://tinyurl.com/yy7ya4g9/VS/6248_bdg_erw.kml</t>
  </si>
  <si>
    <t>2601815.000 1122840.000</t>
  </si>
  <si>
    <t>https://map.geo.admin.ch/?zoom=13&amp;E=2601815&amp;N=1122840&amp;layers=ch.kantone.cadastralwebmap-farbe,ch.swisstopo.amtliches-strassenverzeichnis,ch.bfs.gebaeude_wohnungs_register,KML||https://tinyurl.com/yy7ya4g9/VS/6248_bdg_erw.kml</t>
  </si>
  <si>
    <t>2607112.000 1125661.000</t>
  </si>
  <si>
    <t>https://map.geo.admin.ch/?zoom=13&amp;E=2607112&amp;N=1125661&amp;layers=ch.kantone.cadastralwebmap-farbe,ch.swisstopo.amtliches-strassenverzeichnis,ch.bfs.gebaeude_wohnungs_register,KML||https://tinyurl.com/yy7ya4g9/VS/6248_bdg_erw.kml</t>
  </si>
  <si>
    <t>2606225.000 1124700.000</t>
  </si>
  <si>
    <t>https://map.geo.admin.ch/?zoom=13&amp;E=2606225&amp;N=1124700&amp;layers=ch.kantone.cadastralwebmap-farbe,ch.swisstopo.amtliches-strassenverzeichnis,ch.bfs.gebaeude_wohnungs_register,KML||https://tinyurl.com/yy7ya4g9/VS/6248_bdg_erw.kml</t>
  </si>
  <si>
    <t>2604492.000 1125190.000</t>
  </si>
  <si>
    <t>https://map.geo.admin.ch/?zoom=13&amp;E=2604492&amp;N=1125190&amp;layers=ch.kantone.cadastralwebmap-farbe,ch.swisstopo.amtliches-strassenverzeichnis,ch.bfs.gebaeude_wohnungs_register,KML||https://tinyurl.com/yy7ya4g9/VS/6248_bdg_erw.kml</t>
  </si>
  <si>
    <t>2602479.000 1123444.000</t>
  </si>
  <si>
    <t>https://map.geo.admin.ch/?zoom=13&amp;E=2602479&amp;N=1123444&amp;layers=ch.kantone.cadastralwebmap-farbe,ch.swisstopo.amtliches-strassenverzeichnis,ch.bfs.gebaeude_wohnungs_register,KML||https://tinyurl.com/yy7ya4g9/VS/6248_bdg_erw.kml</t>
  </si>
  <si>
    <t>2606073.097 1124690.261</t>
  </si>
  <si>
    <t>https://map.geo.admin.ch/?zoom=13&amp;E=2606073.097&amp;N=1124690.261&amp;layers=ch.kantone.cadastralwebmap-farbe,ch.swisstopo.amtliches-strassenverzeichnis,ch.bfs.gebaeude_wohnungs_register,KML||https://tinyurl.com/yy7ya4g9/VS/6248_bdg_erw.kml</t>
  </si>
  <si>
    <t>2607310.000 1126860.000</t>
  </si>
  <si>
    <t>https://map.geo.admin.ch/?zoom=13&amp;E=2607310&amp;N=1126860&amp;layers=ch.kantone.cadastralwebmap-farbe,ch.swisstopo.amtliches-strassenverzeichnis,ch.bfs.gebaeude_wohnungs_register,KML||https://tinyurl.com/yy7ya4g9/VS/6248_bdg_erw.kml</t>
  </si>
  <si>
    <t>2608031.000 1126871.000</t>
  </si>
  <si>
    <t>https://map.geo.admin.ch/?zoom=13&amp;E=2608031&amp;N=1126871&amp;layers=ch.kantone.cadastralwebmap-farbe,ch.swisstopo.amtliches-strassenverzeichnis,ch.bfs.gebaeude_wohnungs_register,KML||https://tinyurl.com/yy7ya4g9/VS/6248_bdg_erw.kml</t>
  </si>
  <si>
    <t>2607651.000 1127431.000</t>
  </si>
  <si>
    <t>https://map.geo.admin.ch/?zoom=13&amp;E=2607651&amp;N=1127431&amp;layers=ch.kantone.cadastralwebmap-farbe,ch.swisstopo.amtliches-strassenverzeichnis,ch.bfs.gebaeude_wohnungs_register,KML||https://tinyurl.com/yy7ya4g9/VS/6248_bdg_erw.kml</t>
  </si>
  <si>
    <t>2608395.000 1127532.000</t>
  </si>
  <si>
    <t>https://map.geo.admin.ch/?zoom=13&amp;E=2608395&amp;N=1127532&amp;layers=ch.kantone.cadastralwebmap-farbe,ch.swisstopo.amtliches-strassenverzeichnis,ch.bfs.gebaeude_wohnungs_register,KML||https://tinyurl.com/yy7ya4g9/VS/6248_bdg_erw.kml</t>
  </si>
  <si>
    <t>2602358.000 1122855.000</t>
  </si>
  <si>
    <t>https://map.geo.admin.ch/?zoom=13&amp;E=2602358&amp;N=1122855&amp;layers=ch.kantone.cadastralwebmap-farbe,ch.swisstopo.amtliches-strassenverzeichnis,ch.bfs.gebaeude_wohnungs_register,KML||https://tinyurl.com/yy7ya4g9/VS/6248_bdg_erw.kml</t>
  </si>
  <si>
    <t>2607067.000 1126542.000</t>
  </si>
  <si>
    <t>https://map.geo.admin.ch/?zoom=13&amp;E=2607067&amp;N=1126542&amp;layers=ch.kantone.cadastralwebmap-farbe,ch.swisstopo.amtliches-strassenverzeichnis,ch.bfs.gebaeude_wohnungs_register,KML||https://tinyurl.com/yy7ya4g9/VS/6248_bdg_erw.kml</t>
  </si>
  <si>
    <t>2606764.000 1126574.000</t>
  </si>
  <si>
    <t>https://map.geo.admin.ch/?zoom=13&amp;E=2606764&amp;N=1126574&amp;layers=ch.kantone.cadastralwebmap-farbe,ch.swisstopo.amtliches-strassenverzeichnis,ch.bfs.gebaeude_wohnungs_register,KML||https://tinyurl.com/yy7ya4g9/VS/6248_bdg_erw.kml</t>
  </si>
  <si>
    <t>2606600.000 1127020.000</t>
  </si>
  <si>
    <t>https://map.geo.admin.ch/?zoom=13&amp;E=2606600&amp;N=1127020&amp;layers=ch.kantone.cadastralwebmap-farbe,ch.swisstopo.amtliches-strassenverzeichnis,ch.bfs.gebaeude_wohnungs_register,KML||https://tinyurl.com/yy7ya4g9/VS/6248_bdg_erw.kml</t>
  </si>
  <si>
    <t>2602250.000 1123430.000</t>
  </si>
  <si>
    <t>https://map.geo.admin.ch/?zoom=13&amp;E=2602250&amp;N=1123430&amp;layers=ch.kantone.cadastralwebmap-farbe,ch.swisstopo.amtliches-strassenverzeichnis,ch.bfs.gebaeude_wohnungs_register,KML||https://tinyurl.com/yy7ya4g9/VS/6248_bdg_erw.kml</t>
  </si>
  <si>
    <t>2608100.000 1127215.000</t>
  </si>
  <si>
    <t>https://map.geo.admin.ch/?zoom=13&amp;E=2608100&amp;N=1127215&amp;layers=ch.kantone.cadastralwebmap-farbe,ch.swisstopo.amtliches-strassenverzeichnis,ch.bfs.gebaeude_wohnungs_register,KML||https://tinyurl.com/yy7ya4g9/VS/6248_bdg_erw.kml</t>
  </si>
  <si>
    <t>2607174.000 1127378.000</t>
  </si>
  <si>
    <t>https://map.geo.admin.ch/?zoom=13&amp;E=2607174&amp;N=1127378&amp;layers=ch.kantone.cadastralwebmap-farbe,ch.swisstopo.amtliches-strassenverzeichnis,ch.bfs.gebaeude_wohnungs_register,KML||https://tinyurl.com/yy7ya4g9/VS/6248_bdg_erw.kml</t>
  </si>
  <si>
    <t>2608240.000 1127330.000</t>
  </si>
  <si>
    <t>https://map.geo.admin.ch/?zoom=13&amp;E=2608240&amp;N=1127330&amp;layers=ch.kantone.cadastralwebmap-farbe,ch.swisstopo.amtliches-strassenverzeichnis,ch.bfs.gebaeude_wohnungs_register,KML||https://tinyurl.com/yy7ya4g9/VS/6248_bdg_erw.kml</t>
  </si>
  <si>
    <t>2605130.000 1125355.000</t>
  </si>
  <si>
    <t>https://map.geo.admin.ch/?zoom=13&amp;E=2605130&amp;N=1125355&amp;layers=ch.kantone.cadastralwebmap-farbe,ch.swisstopo.amtliches-strassenverzeichnis,ch.bfs.gebaeude_wohnungs_register,KML||https://tinyurl.com/yy7ya4g9/VS/6248_bdg_erw.kml</t>
  </si>
  <si>
    <t>2602614.000 1123590.000</t>
  </si>
  <si>
    <t>https://map.geo.admin.ch/?zoom=13&amp;E=2602614&amp;N=1123590&amp;layers=ch.kantone.cadastralwebmap-farbe,ch.swisstopo.amtliches-strassenverzeichnis,ch.bfs.gebaeude_wohnungs_register,KML||https://tinyurl.com/yy7ya4g9/VS/6248_bdg_erw.kml</t>
  </si>
  <si>
    <t>2606820.000 1127190.000</t>
  </si>
  <si>
    <t>https://map.geo.admin.ch/?zoom=13&amp;E=2606820&amp;N=1127190&amp;layers=ch.kantone.cadastralwebmap-farbe,ch.swisstopo.amtliches-strassenverzeichnis,ch.bfs.gebaeude_wohnungs_register,KML||https://tinyurl.com/yy7ya4g9/VS/6248_bdg_erw.kml</t>
  </si>
  <si>
    <t>2608440.000 1127585.000</t>
  </si>
  <si>
    <t>https://map.geo.admin.ch/?zoom=13&amp;E=2608440&amp;N=1127585&amp;layers=ch.kantone.cadastralwebmap-farbe,ch.swisstopo.amtliches-strassenverzeichnis,ch.bfs.gebaeude_wohnungs_register,KML||https://tinyurl.com/yy7ya4g9/VS/6248_bdg_erw.kml</t>
  </si>
  <si>
    <t>2607740.000 1126910.000</t>
  </si>
  <si>
    <t>https://map.geo.admin.ch/?zoom=13&amp;E=2607740&amp;N=1126910&amp;layers=ch.kantone.cadastralwebmap-farbe,ch.swisstopo.amtliches-strassenverzeichnis,ch.bfs.gebaeude_wohnungs_register,KML||https://tinyurl.com/yy7ya4g9/VS/6248_bdg_erw.kml</t>
  </si>
  <si>
    <t>2605919.000 1124600.000</t>
  </si>
  <si>
    <t>https://map.geo.admin.ch/?zoom=13&amp;E=2605919&amp;N=1124600&amp;layers=ch.kantone.cadastralwebmap-farbe,ch.swisstopo.amtliches-strassenverzeichnis,ch.bfs.gebaeude_wohnungs_register,KML||https://tinyurl.com/yy7ya4g9/VS/6248_bdg_erw.kml</t>
  </si>
  <si>
    <t>2607740.000 1126890.000</t>
  </si>
  <si>
    <t>https://map.geo.admin.ch/?zoom=13&amp;E=2607740&amp;N=1126890&amp;layers=ch.kantone.cadastralwebmap-farbe,ch.swisstopo.amtliches-strassenverzeichnis,ch.bfs.gebaeude_wohnungs_register,KML||https://tinyurl.com/yy7ya4g9/VS/6248_bdg_erw.kml</t>
  </si>
  <si>
    <t>2609292.000 1127673.000</t>
  </si>
  <si>
    <t>https://map.geo.admin.ch/?zoom=13&amp;E=2609292&amp;N=1127673&amp;layers=ch.kantone.cadastralwebmap-farbe,ch.swisstopo.amtliches-strassenverzeichnis,ch.bfs.gebaeude_wohnungs_register,KML||https://tinyurl.com/yy7ya4g9/VS/6248_bdg_erw.kml</t>
  </si>
  <si>
    <t>2607100.000 1126804.000</t>
  </si>
  <si>
    <t>https://map.geo.admin.ch/?zoom=13&amp;E=2607100&amp;N=1126804&amp;layers=ch.kantone.cadastralwebmap-farbe,ch.swisstopo.amtliches-strassenverzeichnis,ch.bfs.gebaeude_wohnungs_register,KML||https://tinyurl.com/yy7ya4g9/VS/6248_bdg_erw.kml</t>
  </si>
  <si>
    <t>2607290.000 1127087.000</t>
  </si>
  <si>
    <t>https://map.geo.admin.ch/?zoom=13&amp;E=2607290&amp;N=1127087&amp;layers=ch.kantone.cadastralwebmap-farbe,ch.swisstopo.amtliches-strassenverzeichnis,ch.bfs.gebaeude_wohnungs_register,KML||https://tinyurl.com/yy7ya4g9/VS/6248_bdg_erw.kml</t>
  </si>
  <si>
    <t>2604986.000 1125116.000</t>
  </si>
  <si>
    <t>https://map.geo.admin.ch/?zoom=13&amp;E=2604986&amp;N=1125116&amp;layers=ch.kantone.cadastralwebmap-farbe,ch.swisstopo.amtliches-strassenverzeichnis,ch.bfs.gebaeude_wohnungs_register,KML||https://tinyurl.com/yy7ya4g9/VS/6248_bdg_erw.kml</t>
  </si>
  <si>
    <t>2607325.000 1127120.000</t>
  </si>
  <si>
    <t>https://map.geo.admin.ch/?zoom=13&amp;E=2607325&amp;N=1127120&amp;layers=ch.kantone.cadastralwebmap-farbe,ch.swisstopo.amtliches-strassenverzeichnis,ch.bfs.gebaeude_wohnungs_register,KML||https://tinyurl.com/yy7ya4g9/VS/6248_bdg_erw.kml</t>
  </si>
  <si>
    <t>2607569.000 1127425.000</t>
  </si>
  <si>
    <t>https://map.geo.admin.ch/?zoom=13&amp;E=2607569&amp;N=1127425&amp;layers=ch.kantone.cadastralwebmap-farbe,ch.swisstopo.amtliches-strassenverzeichnis,ch.bfs.gebaeude_wohnungs_register,KML||https://tinyurl.com/yy7ya4g9/VS/6248_bdg_erw.kml</t>
  </si>
  <si>
    <t>2601982.000 1122945.000</t>
  </si>
  <si>
    <t>https://map.geo.admin.ch/?zoom=13&amp;E=2601982&amp;N=1122945&amp;layers=ch.kantone.cadastralwebmap-farbe,ch.swisstopo.amtliches-strassenverzeichnis,ch.bfs.gebaeude_wohnungs_register,KML||https://tinyurl.com/yy7ya4g9/VS/6248_bdg_erw.kml</t>
  </si>
  <si>
    <t>2602145.000 1122893.000</t>
  </si>
  <si>
    <t>https://map.geo.admin.ch/?zoom=13&amp;E=2602145&amp;N=1122893&amp;layers=ch.kantone.cadastralwebmap-farbe,ch.swisstopo.amtliches-strassenverzeichnis,ch.bfs.gebaeude_wohnungs_register,KML||https://tinyurl.com/yy7ya4g9/VS/6248_bdg_erw.kml</t>
  </si>
  <si>
    <t>2608005.000 1127460.000</t>
  </si>
  <si>
    <t>https://map.geo.admin.ch/?zoom=13&amp;E=2608005&amp;N=1127460&amp;layers=ch.kantone.cadastralwebmap-farbe,ch.swisstopo.amtliches-strassenverzeichnis,ch.bfs.gebaeude_wohnungs_register,KML||https://tinyurl.com/yy7ya4g9/VS/6248_bdg_erw.kml</t>
  </si>
  <si>
    <t>2608375.000 1127541.000</t>
  </si>
  <si>
    <t>https://map.geo.admin.ch/?zoom=13&amp;E=2608375&amp;N=1127541&amp;layers=ch.kantone.cadastralwebmap-farbe,ch.swisstopo.amtliches-strassenverzeichnis,ch.bfs.gebaeude_wohnungs_register,KML||https://tinyurl.com/yy7ya4g9/VS/6248_bdg_erw.kml</t>
  </si>
  <si>
    <t>2606704.000 1125742.000</t>
  </si>
  <si>
    <t>https://map.geo.admin.ch/?zoom=13&amp;E=2606704&amp;N=1125742&amp;layers=ch.kantone.cadastralwebmap-farbe,ch.swisstopo.amtliches-strassenverzeichnis,ch.bfs.gebaeude_wohnungs_register,KML||https://tinyurl.com/yy7ya4g9/VS/6248_bdg_erw.kml</t>
  </si>
  <si>
    <t>2607467.000 1127400.000</t>
  </si>
  <si>
    <t>https://map.geo.admin.ch/?zoom=13&amp;E=2607467&amp;N=1127400&amp;layers=ch.kantone.cadastralwebmap-farbe,ch.swisstopo.amtliches-strassenverzeichnis,ch.bfs.gebaeude_wohnungs_register,KML||https://tinyurl.com/yy7ya4g9/VS/6248_bdg_erw.kml</t>
  </si>
  <si>
    <t>2606390.000 1124789.000</t>
  </si>
  <si>
    <t>https://map.geo.admin.ch/?zoom=13&amp;E=2606390&amp;N=1124789&amp;layers=ch.kantone.cadastralwebmap-farbe,ch.swisstopo.amtliches-strassenverzeichnis,ch.bfs.gebaeude_wohnungs_register,KML||https://tinyurl.com/yy7ya4g9/VS/6248_bdg_erw.kml</t>
  </si>
  <si>
    <t>2605445.000 1124275.000</t>
  </si>
  <si>
    <t>https://map.geo.admin.ch/?zoom=13&amp;E=2605445&amp;N=1124275&amp;layers=ch.kantone.cadastralwebmap-farbe,ch.swisstopo.amtliches-strassenverzeichnis,ch.bfs.gebaeude_wohnungs_register,KML||https://tinyurl.com/yy7ya4g9/VS/6248_bdg_erw.kml</t>
  </si>
  <si>
    <t>2606310.000 1124640.000</t>
  </si>
  <si>
    <t>https://map.geo.admin.ch/?zoom=13&amp;E=2606310&amp;N=1124640&amp;layers=ch.kantone.cadastralwebmap-farbe,ch.swisstopo.amtliches-strassenverzeichnis,ch.bfs.gebaeude_wohnungs_register,KML||https://tinyurl.com/yy7ya4g9/VS/6248_bdg_erw.kml</t>
  </si>
  <si>
    <t>2607461.000 1126306.000</t>
  </si>
  <si>
    <t>https://map.geo.admin.ch/?zoom=13&amp;E=2607461&amp;N=1126306&amp;layers=ch.kantone.cadastralwebmap-farbe,ch.swisstopo.amtliches-strassenverzeichnis,ch.bfs.gebaeude_wohnungs_register,KML||https://tinyurl.com/yy7ya4g9/VS/6248_bdg_erw.kml</t>
  </si>
  <si>
    <t>2608810.000 1126810.000</t>
  </si>
  <si>
    <t>https://map.geo.admin.ch/?zoom=13&amp;E=2608810&amp;N=1126810&amp;layers=ch.kantone.cadastralwebmap-farbe,ch.swisstopo.amtliches-strassenverzeichnis,ch.bfs.gebaeude_wohnungs_register,KML||https://tinyurl.com/yy7ya4g9/VS/6248_bdg_erw.kml</t>
  </si>
  <si>
    <t>2605995.000 1126075.000</t>
  </si>
  <si>
    <t>https://map.geo.admin.ch/?zoom=13&amp;E=2605995&amp;N=1126075&amp;layers=ch.kantone.cadastralwebmap-farbe,ch.swisstopo.amtliches-strassenverzeichnis,ch.bfs.gebaeude_wohnungs_register,KML||https://tinyurl.com/yy7ya4g9/VS/6248_bdg_erw.kml</t>
  </si>
  <si>
    <t>2606005.000 1126080.000</t>
  </si>
  <si>
    <t>https://map.geo.admin.ch/?zoom=13&amp;E=2606005&amp;N=1126080&amp;layers=ch.kantone.cadastralwebmap-farbe,ch.swisstopo.amtliches-strassenverzeichnis,ch.bfs.gebaeude_wohnungs_register,KML||https://tinyurl.com/yy7ya4g9/VS/6248_bdg_erw.kml</t>
  </si>
  <si>
    <t>2606010.000 1126090.000</t>
  </si>
  <si>
    <t>https://map.geo.admin.ch/?zoom=13&amp;E=2606010&amp;N=1126090&amp;layers=ch.kantone.cadastralwebmap-farbe,ch.swisstopo.amtliches-strassenverzeichnis,ch.bfs.gebaeude_wohnungs_register,KML||https://tinyurl.com/yy7ya4g9/VS/6248_bdg_erw.kml</t>
  </si>
  <si>
    <t>2606990.000 1127040.000</t>
  </si>
  <si>
    <t>https://map.geo.admin.ch/?zoom=13&amp;E=2606990&amp;N=1127040&amp;layers=ch.kantone.cadastralwebmap-farbe,ch.swisstopo.amtliches-strassenverzeichnis,ch.bfs.gebaeude_wohnungs_register,KML||https://tinyurl.com/yy7ya4g9/VS/6248_bdg_erw.kml</t>
  </si>
  <si>
    <t>2602445.000 1123000.000</t>
  </si>
  <si>
    <t>https://map.geo.admin.ch/?zoom=13&amp;E=2602445&amp;N=1123000&amp;layers=ch.kantone.cadastralwebmap-farbe,ch.swisstopo.amtliches-strassenverzeichnis,ch.bfs.gebaeude_wohnungs_register,KML||https://tinyurl.com/yy7ya4g9/VS/6248_bdg_erw.kml</t>
  </si>
  <si>
    <t>2607475.000 1127160.000</t>
  </si>
  <si>
    <t>https://map.geo.admin.ch/?zoom=13&amp;E=2607475&amp;N=1127160&amp;layers=ch.kantone.cadastralwebmap-farbe,ch.swisstopo.amtliches-strassenverzeichnis,ch.bfs.gebaeude_wohnungs_register,KML||https://tinyurl.com/yy7ya4g9/VS/6248_bdg_erw.kml</t>
  </si>
  <si>
    <t>2611790.000 1117715.000</t>
  </si>
  <si>
    <t>https://map.geo.admin.ch/?zoom=13&amp;E=2611790&amp;N=1117715&amp;layers=ch.kantone.cadastralwebmap-farbe,ch.swisstopo.amtliches-strassenverzeichnis,ch.bfs.gebaeude_wohnungs_register,KML||https://tinyurl.com/yy7ya4g9/VS/6252_bdg_erw.kml</t>
  </si>
  <si>
    <t>2603688.000 1129049.000</t>
  </si>
  <si>
    <t>https://map.geo.admin.ch/?zoom=13&amp;E=2603688&amp;N=1129049&amp;layers=ch.kantone.cadastralwebmap-farbe,ch.swisstopo.amtliches-strassenverzeichnis,ch.bfs.gebaeude_wohnungs_register,KML||https://tinyurl.com/yy7ya4g9/VS/6253_bdg_erw.kml</t>
  </si>
  <si>
    <t>2602553.590 1128702.710</t>
  </si>
  <si>
    <t>https://map.geo.admin.ch/?zoom=13&amp;E=2602553.59&amp;N=1128702.71&amp;layers=ch.kantone.cadastralwebmap-farbe,ch.swisstopo.amtliches-strassenverzeichnis,ch.bfs.gebaeude_wohnungs_register,KML||https://tinyurl.com/yy7ya4g9/VS/6253_bdg_erw.kml</t>
  </si>
  <si>
    <t>2601850.000 1127047.000</t>
  </si>
  <si>
    <t>https://map.geo.admin.ch/?zoom=13&amp;E=2601850&amp;N=1127047&amp;layers=ch.kantone.cadastralwebmap-farbe,ch.swisstopo.amtliches-strassenverzeichnis,ch.bfs.gebaeude_wohnungs_register,KML||https://tinyurl.com/yy7ya4g9/VS/6253_bdg_erw.kml</t>
  </si>
  <si>
    <t>2601850.000 1127008.000</t>
  </si>
  <si>
    <t>https://map.geo.admin.ch/?zoom=13&amp;E=2601850&amp;N=1127008&amp;layers=ch.kantone.cadastralwebmap-farbe,ch.swisstopo.amtliches-strassenverzeichnis,ch.bfs.gebaeude_wohnungs_register,KML||https://tinyurl.com/yy7ya4g9/VS/6253_bdg_erw.kml</t>
  </si>
  <si>
    <t>2602298.000 1126822.000</t>
  </si>
  <si>
    <t>https://map.geo.admin.ch/?zoom=13&amp;E=2602298&amp;N=1126822&amp;layers=ch.kantone.cadastralwebmap-farbe,ch.swisstopo.amtliches-strassenverzeichnis,ch.bfs.gebaeude_wohnungs_register,KML||https://tinyurl.com/yy7ya4g9/VS/6253_bdg_erw.kml</t>
  </si>
  <si>
    <t>2604141.620 1128538.078</t>
  </si>
  <si>
    <t>https://map.geo.admin.ch/?zoom=13&amp;E=2604141.62&amp;N=1128538.078&amp;layers=ch.kantone.cadastralwebmap-farbe,ch.swisstopo.amtliches-strassenverzeichnis,ch.bfs.gebaeude_wohnungs_register,KML||https://tinyurl.com/yy7ya4g9/VS/6253_bdg_erw.kml</t>
  </si>
  <si>
    <t>2603482.580 1129404.040</t>
  </si>
  <si>
    <t>https://map.geo.admin.ch/?zoom=13&amp;E=2603482.58&amp;N=1129404.04&amp;layers=ch.kantone.cadastralwebmap-farbe,ch.swisstopo.amtliches-strassenverzeichnis,ch.bfs.gebaeude_wohnungs_register,KML||https://tinyurl.com/yy7ya4g9/VS/6253_bdg_erw.kml</t>
  </si>
  <si>
    <t>2603470.000 1129397.000</t>
  </si>
  <si>
    <t>https://map.geo.admin.ch/?zoom=13&amp;E=2603470&amp;N=1129397&amp;layers=ch.kantone.cadastralwebmap-farbe,ch.swisstopo.amtliches-strassenverzeichnis,ch.bfs.gebaeude_wohnungs_register,KML||https://tinyurl.com/yy7ya4g9/VS/6253_bdg_erw.kml</t>
  </si>
  <si>
    <t>2606237.000 1128925.000</t>
  </si>
  <si>
    <t>https://map.geo.admin.ch/?zoom=13&amp;E=2606237&amp;N=1128925&amp;layers=ch.kantone.cadastralwebmap-farbe,ch.swisstopo.amtliches-strassenverzeichnis,ch.bfs.gebaeude_wohnungs_register,KML||https://tinyurl.com/yy7ya4g9/VS/6253_bdg_erw.kml</t>
  </si>
  <si>
    <t>2606147.000 1129902.000</t>
  </si>
  <si>
    <t>https://map.geo.admin.ch/?zoom=13&amp;E=2606147&amp;N=1129902&amp;layers=ch.kantone.cadastralwebmap-farbe,ch.swisstopo.amtliches-strassenverzeichnis,ch.bfs.gebaeude_wohnungs_register,KML||https://tinyurl.com/yy7ya4g9/VS/6253_bdg_erw.kml</t>
  </si>
  <si>
    <t>2603220.000 1125505.000</t>
  </si>
  <si>
    <t>https://map.geo.admin.ch/?zoom=13&amp;E=2603220&amp;N=1125505&amp;layers=ch.kantone.cadastralwebmap-farbe,ch.swisstopo.amtliches-strassenverzeichnis,ch.bfs.gebaeude_wohnungs_register,KML||https://tinyurl.com/yy7ya4g9/VS/6253_bdg_erw.kml</t>
  </si>
  <si>
    <t>2603006.000 1124662.000</t>
  </si>
  <si>
    <t>https://map.geo.admin.ch/?zoom=13&amp;E=2603006&amp;N=1124662&amp;layers=ch.kantone.cadastralwebmap-farbe,ch.swisstopo.amtliches-strassenverzeichnis,ch.bfs.gebaeude_wohnungs_register,KML||https://tinyurl.com/yy7ya4g9/VS/6253_bdg_erw.kml</t>
  </si>
  <si>
    <t>2603759.000 1125612.000</t>
  </si>
  <si>
    <t>https://map.geo.admin.ch/?zoom=13&amp;E=2603759&amp;N=1125612&amp;layers=ch.kantone.cadastralwebmap-farbe,ch.swisstopo.amtliches-strassenverzeichnis,ch.bfs.gebaeude_wohnungs_register,KML||https://tinyurl.com/yy7ya4g9/VS/6253_bdg_erw.kml</t>
  </si>
  <si>
    <t>2603333.000 1126660.000</t>
  </si>
  <si>
    <t>https://map.geo.admin.ch/?zoom=13&amp;E=2603333&amp;N=1126660&amp;layers=ch.kantone.cadastralwebmap-farbe,ch.swisstopo.amtliches-strassenverzeichnis,ch.bfs.gebaeude_wohnungs_register,KML||https://tinyurl.com/yy7ya4g9/VS/6253_bdg_erw.kml</t>
  </si>
  <si>
    <t>2604164.000 1127405.000</t>
  </si>
  <si>
    <t>https://map.geo.admin.ch/?zoom=13&amp;E=2604164&amp;N=1127405&amp;layers=ch.kantone.cadastralwebmap-farbe,ch.swisstopo.amtliches-strassenverzeichnis,ch.bfs.gebaeude_wohnungs_register,KML||https://tinyurl.com/yy7ya4g9/VS/6253_bdg_erw.kml</t>
  </si>
  <si>
    <t>2604184.000 1128297.000</t>
  </si>
  <si>
    <t>https://map.geo.admin.ch/?zoom=13&amp;E=2604184&amp;N=1128297&amp;layers=ch.kantone.cadastralwebmap-farbe,ch.swisstopo.amtliches-strassenverzeichnis,ch.bfs.gebaeude_wohnungs_register,KML||https://tinyurl.com/yy7ya4g9/VS/6253_bdg_erw.kml</t>
  </si>
  <si>
    <t>2604290.000 1128470.000</t>
  </si>
  <si>
    <t>https://map.geo.admin.ch/?zoom=13&amp;E=2604290&amp;N=1128470&amp;layers=ch.kantone.cadastralwebmap-farbe,ch.swisstopo.amtliches-strassenverzeichnis,ch.bfs.gebaeude_wohnungs_register,KML||https://tinyurl.com/yy7ya4g9/VS/6253_bdg_erw.kml</t>
  </si>
  <si>
    <t>2603984.000 1127189.000</t>
  </si>
  <si>
    <t>https://map.geo.admin.ch/?zoom=13&amp;E=2603984&amp;N=1127189&amp;layers=ch.kantone.cadastralwebmap-farbe,ch.swisstopo.amtliches-strassenverzeichnis,ch.bfs.gebaeude_wohnungs_register,KML||https://tinyurl.com/yy7ya4g9/VS/6253_bdg_erw.kml</t>
  </si>
  <si>
    <t>2605930.000 1128596.000</t>
  </si>
  <si>
    <t>https://map.geo.admin.ch/?zoom=13&amp;E=2605930&amp;N=1128596&amp;layers=ch.kantone.cadastralwebmap-farbe,ch.swisstopo.amtliches-strassenverzeichnis,ch.bfs.gebaeude_wohnungs_register,KML||https://tinyurl.com/yy7ya4g9/VS/6253_bdg_erw.kml</t>
  </si>
  <si>
    <t>2602821.391 1128005.695</t>
  </si>
  <si>
    <t>https://map.geo.admin.ch/?zoom=13&amp;E=2602821.391&amp;N=1128005.695&amp;layers=ch.kantone.cadastralwebmap-farbe,ch.swisstopo.amtliches-strassenverzeichnis,ch.bfs.gebaeude_wohnungs_register,KML||https://tinyurl.com/yy7ya4g9/VS/6253_bdg_erw.kml</t>
  </si>
  <si>
    <t>2603160.000 1125563.000</t>
  </si>
  <si>
    <t>https://map.geo.admin.ch/?zoom=13&amp;E=2603160&amp;N=1125563&amp;layers=ch.kantone.cadastralwebmap-farbe,ch.swisstopo.amtliches-strassenverzeichnis,ch.bfs.gebaeude_wohnungs_register,KML||https://tinyurl.com/yy7ya4g9/VS/6253_bdg_erw.kml</t>
  </si>
  <si>
    <t>2606651.000 1129207.500</t>
  </si>
  <si>
    <t>https://map.geo.admin.ch/?zoom=13&amp;E=2606651&amp;N=1129207.5&amp;layers=ch.kantone.cadastralwebmap-farbe,ch.swisstopo.amtliches-strassenverzeichnis,ch.bfs.gebaeude_wohnungs_register,KML||https://tinyurl.com/yy7ya4g9/VS/6253_bdg_erw.kml</t>
  </si>
  <si>
    <t>2603450.000 1126600.000</t>
  </si>
  <si>
    <t>https://map.geo.admin.ch/?zoom=13&amp;E=2603450&amp;N=1126600&amp;layers=ch.kantone.cadastralwebmap-farbe,ch.swisstopo.amtliches-strassenverzeichnis,ch.bfs.gebaeude_wohnungs_register,KML||https://tinyurl.com/yy7ya4g9/VS/6253_bdg_erw.kml</t>
  </si>
  <si>
    <t>2603700.000 1126119.000</t>
  </si>
  <si>
    <t>https://map.geo.admin.ch/?zoom=13&amp;E=2603700&amp;N=1126119&amp;layers=ch.kantone.cadastralwebmap-farbe,ch.swisstopo.amtliches-strassenverzeichnis,ch.bfs.gebaeude_wohnungs_register,KML||https://tinyurl.com/yy7ya4g9/VS/6253_bdg_erw.kml</t>
  </si>
  <si>
    <t>2603493.000 1125608.000</t>
  </si>
  <si>
    <t>https://map.geo.admin.ch/?zoom=13&amp;E=2603493&amp;N=1125608&amp;layers=ch.kantone.cadastralwebmap-farbe,ch.swisstopo.amtliches-strassenverzeichnis,ch.bfs.gebaeude_wohnungs_register,KML||https://tinyurl.com/yy7ya4g9/VS/6253_bdg_erw.kml</t>
  </si>
  <si>
    <t>2603422.416 1126649.041</t>
  </si>
  <si>
    <t>https://map.geo.admin.ch/?zoom=13&amp;E=2603422.416&amp;N=1126649.041&amp;layers=ch.kantone.cadastralwebmap-farbe,ch.swisstopo.amtliches-strassenverzeichnis,ch.bfs.gebaeude_wohnungs_register,KML||https://tinyurl.com/yy7ya4g9/VS/6253_bdg_erw.kml</t>
  </si>
  <si>
    <t>2606874.610 1128400.036</t>
  </si>
  <si>
    <t>https://map.geo.admin.ch/?zoom=13&amp;E=2606874.61&amp;N=1128400.036&amp;layers=ch.kantone.cadastralwebmap-farbe,ch.swisstopo.amtliches-strassenverzeichnis,ch.bfs.gebaeude_wohnungs_register,KML||https://tinyurl.com/yy7ya4g9/VS/6254_bdg_erw.kml</t>
  </si>
  <si>
    <t>2608075.000 1128185.000</t>
  </si>
  <si>
    <t>https://map.geo.admin.ch/?zoom=13&amp;E=2608075&amp;N=1128185&amp;layers=ch.kantone.cadastralwebmap-farbe,ch.swisstopo.amtliches-strassenverzeichnis,ch.bfs.gebaeude_wohnungs_register,KML||https://tinyurl.com/yy7ya4g9/VS/6254_bdg_erw.kml</t>
  </si>
  <si>
    <t>2608703.000 1129078.000</t>
  </si>
  <si>
    <t>https://map.geo.admin.ch/?zoom=13&amp;E=2608703&amp;N=1129078&amp;layers=ch.kantone.cadastralwebmap-farbe,ch.swisstopo.amtliches-strassenverzeichnis,ch.bfs.gebaeude_wohnungs_register,KML||https://tinyurl.com/yy7ya4g9/VS/6254_bdg_erw.kml</t>
  </si>
  <si>
    <t>2608650.000 1129150.000</t>
  </si>
  <si>
    <t>https://map.geo.admin.ch/?zoom=13&amp;E=2608650&amp;N=1129150&amp;layers=ch.kantone.cadastralwebmap-farbe,ch.swisstopo.amtliches-strassenverzeichnis,ch.bfs.gebaeude_wohnungs_register,KML||https://tinyurl.com/yy7ya4g9/VS/6254_bdg_erw.kml</t>
  </si>
  <si>
    <t>2607439.500 1127840.125</t>
  </si>
  <si>
    <t>https://map.geo.admin.ch/?zoom=13&amp;E=2607439.5&amp;N=1127840.125&amp;layers=ch.kantone.cadastralwebmap-farbe,ch.swisstopo.amtliches-strassenverzeichnis,ch.bfs.gebaeude_wohnungs_register,KML||https://tinyurl.com/yy7ya4g9/VS/6254_bdg_erw.kml</t>
  </si>
  <si>
    <t>2607890.462 1128540.930</t>
  </si>
  <si>
    <t>https://map.geo.admin.ch/?zoom=13&amp;E=2607890.462&amp;N=1128540.93&amp;layers=ch.kantone.cadastralwebmap-farbe,ch.swisstopo.amtliches-strassenverzeichnis,ch.bfs.gebaeude_wohnungs_register,KML||https://tinyurl.com/yy7ya4g9/VS/6254_bdg_erw.kml</t>
  </si>
  <si>
    <t>2595440.000 1124715.000</t>
  </si>
  <si>
    <t>https://map.geo.admin.ch/?zoom=13&amp;E=2595440&amp;N=1124715&amp;layers=ch.kantone.cadastralwebmap-farbe,ch.swisstopo.amtliches-strassenverzeichnis,ch.bfs.gebaeude_wohnungs_register,KML||https://tinyurl.com/yy7ya4g9/VS/6261_bdg_erw.kml</t>
  </si>
  <si>
    <t>2594887.492 1124070.132</t>
  </si>
  <si>
    <t>https://map.geo.admin.ch/?zoom=13&amp;E=2594887.492&amp;N=1124070.132&amp;layers=ch.kantone.cadastralwebmap-farbe,ch.swisstopo.amtliches-strassenverzeichnis,ch.bfs.gebaeude_wohnungs_register,KML||https://tinyurl.com/yy7ya4g9/VS/6261_bdg_erw.kml</t>
  </si>
  <si>
    <t>2595295.000 1124810.000</t>
  </si>
  <si>
    <t>https://map.geo.admin.ch/?zoom=13&amp;E=2595295&amp;N=1124810&amp;layers=ch.kantone.cadastralwebmap-farbe,ch.swisstopo.amtliches-strassenverzeichnis,ch.bfs.gebaeude_wohnungs_register,KML||https://tinyurl.com/yy7ya4g9/VS/6261_bdg_erw.kml</t>
  </si>
  <si>
    <t>2595280.000 1124785.000</t>
  </si>
  <si>
    <t>https://map.geo.admin.ch/?zoom=13&amp;E=2595280&amp;N=1124785&amp;layers=ch.kantone.cadastralwebmap-farbe,ch.swisstopo.amtliches-strassenverzeichnis,ch.bfs.gebaeude_wohnungs_register,KML||https://tinyurl.com/yy7ya4g9/VS/6261_bdg_erw.kml</t>
  </si>
  <si>
    <t>2595420.000 1124785.000</t>
  </si>
  <si>
    <t>https://map.geo.admin.ch/?zoom=13&amp;E=2595420&amp;N=1124785&amp;layers=ch.kantone.cadastralwebmap-farbe,ch.swisstopo.amtliches-strassenverzeichnis,ch.bfs.gebaeude_wohnungs_register,KML||https://tinyurl.com/yy7ya4g9/VS/6261_bdg_erw.kml</t>
  </si>
  <si>
    <t>2596450.000 1125200.000</t>
  </si>
  <si>
    <t>https://map.geo.admin.ch/?zoom=13&amp;E=2596450&amp;N=1125200&amp;layers=ch.kantone.cadastralwebmap-farbe,ch.swisstopo.amtliches-strassenverzeichnis,ch.bfs.gebaeude_wohnungs_register,KML||https://tinyurl.com/yy7ya4g9/VS/6261_bdg_erw.kml</t>
  </si>
  <si>
    <t>2596160.000 1125110.000</t>
  </si>
  <si>
    <t>https://map.geo.admin.ch/?zoom=13&amp;E=2596160&amp;N=1125110&amp;layers=ch.kantone.cadastralwebmap-farbe,ch.swisstopo.amtliches-strassenverzeichnis,ch.bfs.gebaeude_wohnungs_register,KML||https://tinyurl.com/yy7ya4g9/VS/6261_bdg_erw.kml</t>
  </si>
  <si>
    <t>2596105.000 1124775.000</t>
  </si>
  <si>
    <t>https://map.geo.admin.ch/?zoom=13&amp;E=2596105&amp;N=1124775&amp;layers=ch.kantone.cadastralwebmap-farbe,ch.swisstopo.amtliches-strassenverzeichnis,ch.bfs.gebaeude_wohnungs_register,KML||https://tinyurl.com/yy7ya4g9/VS/6261_bdg_erw.kml</t>
  </si>
  <si>
    <t>2595952.500 1125195.750</t>
  </si>
  <si>
    <t>https://map.geo.admin.ch/?zoom=13&amp;E=2595952.5&amp;N=1125195.75&amp;layers=ch.kantone.cadastralwebmap-farbe,ch.swisstopo.amtliches-strassenverzeichnis,ch.bfs.gebaeude_wohnungs_register,KML||https://tinyurl.com/yy7ya4g9/VS/6261_bdg_erw.kml</t>
  </si>
  <si>
    <t>2595800.000 1125425.000</t>
  </si>
  <si>
    <t>https://map.geo.admin.ch/?zoom=13&amp;E=2595800&amp;N=1125425&amp;layers=ch.kantone.cadastralwebmap-farbe,ch.swisstopo.amtliches-strassenverzeichnis,ch.bfs.gebaeude_wohnungs_register,KML||https://tinyurl.com/yy7ya4g9/VS/6261_bdg_erw.kml</t>
  </si>
  <si>
    <t>2596065.250 1124186.999</t>
  </si>
  <si>
    <t>https://map.geo.admin.ch/?zoom=13&amp;E=2596065.25&amp;N=1124186.999&amp;layers=ch.kantone.cadastralwebmap-farbe,ch.swisstopo.amtliches-strassenverzeichnis,ch.bfs.gebaeude_wohnungs_register,KML||https://tinyurl.com/yy7ya4g9/VS/6261_bdg_erw.kml</t>
  </si>
  <si>
    <t>2595488.225 1124843.500</t>
  </si>
  <si>
    <t>https://map.geo.admin.ch/?zoom=13&amp;E=2595488.225&amp;N=1124843.5&amp;layers=ch.kantone.cadastralwebmap-farbe,ch.swisstopo.amtliches-strassenverzeichnis,ch.bfs.gebaeude_wohnungs_register,KML||https://tinyurl.com/yy7ya4g9/VS/6261_bdg_erw.kml</t>
  </si>
  <si>
    <t>2595511.625 1124801.299</t>
  </si>
  <si>
    <t>https://map.geo.admin.ch/?zoom=13&amp;E=2595511.625&amp;N=1124801.299&amp;layers=ch.kantone.cadastralwebmap-farbe,ch.swisstopo.amtliches-strassenverzeichnis,ch.bfs.gebaeude_wohnungs_register,KML||https://tinyurl.com/yy7ya4g9/VS/6261_bdg_erw.kml</t>
  </si>
  <si>
    <t>2594755.431 1126737.701</t>
  </si>
  <si>
    <t>https://map.geo.admin.ch/?zoom=13&amp;E=2594755.431&amp;N=1126737.701&amp;layers=ch.kantone.cadastralwebmap-farbe,ch.swisstopo.amtliches-strassenverzeichnis,ch.bfs.gebaeude_wohnungs_register,KML||https://tinyurl.com/yy7ya4g9/VS/6261_bdg_erw.kml</t>
  </si>
  <si>
    <t>2594563.591 1126845.622</t>
  </si>
  <si>
    <t>https://map.geo.admin.ch/?zoom=13&amp;E=2594563.591&amp;N=1126845.622&amp;layers=ch.kantone.cadastralwebmap-farbe,ch.swisstopo.amtliches-strassenverzeichnis,ch.bfs.gebaeude_wohnungs_register,KML||https://tinyurl.com/yy7ya4g9/VS/6261_bdg_erw.kml</t>
  </si>
  <si>
    <t>2594828.307 1126772.497</t>
  </si>
  <si>
    <t>https://map.geo.admin.ch/?zoom=13&amp;E=2594828.307&amp;N=1126772.497&amp;layers=ch.kantone.cadastralwebmap-farbe,ch.swisstopo.amtliches-strassenverzeichnis,ch.bfs.gebaeude_wohnungs_register,KML||https://tinyurl.com/yy7ya4g9/VS/6261_bdg_erw.kml</t>
  </si>
  <si>
    <t>2594762.403 1126772.107</t>
  </si>
  <si>
    <t>https://map.geo.admin.ch/?zoom=13&amp;E=2594762.403&amp;N=1126772.107&amp;layers=ch.kantone.cadastralwebmap-farbe,ch.swisstopo.amtliches-strassenverzeichnis,ch.bfs.gebaeude_wohnungs_register,KML||https://tinyurl.com/yy7ya4g9/VS/6261_bdg_erw.kml</t>
  </si>
  <si>
    <t>2594735.576 1126822.241</t>
  </si>
  <si>
    <t>https://map.geo.admin.ch/?zoom=13&amp;E=2594735.576&amp;N=1126822.241&amp;layers=ch.kantone.cadastralwebmap-farbe,ch.swisstopo.amtliches-strassenverzeichnis,ch.bfs.gebaeude_wohnungs_register,KML||https://tinyurl.com/yy7ya4g9/VS/6261_bdg_erw.kml</t>
  </si>
  <si>
    <t>2594619.732 1126872.340</t>
  </si>
  <si>
    <t>https://map.geo.admin.ch/?zoom=13&amp;E=2594619.732&amp;N=1126872.34&amp;layers=ch.kantone.cadastralwebmap-farbe,ch.swisstopo.amtliches-strassenverzeichnis,ch.bfs.gebaeude_wohnungs_register,KML||https://tinyurl.com/yy7ya4g9/VS/6261_bdg_erw.kml</t>
  </si>
  <si>
    <t>2594593.164 1126860.795</t>
  </si>
  <si>
    <t>https://map.geo.admin.ch/?zoom=13&amp;E=2594593.164&amp;N=1126860.795&amp;layers=ch.kantone.cadastralwebmap-farbe,ch.swisstopo.amtliches-strassenverzeichnis,ch.bfs.gebaeude_wohnungs_register,KML||https://tinyurl.com/yy7ya4g9/VS/6261_bdg_erw.kml</t>
  </si>
  <si>
    <t>2595440.594 1127669.699</t>
  </si>
  <si>
    <t>https://map.geo.admin.ch/?zoom=13&amp;E=2595440.594&amp;N=1127669.699&amp;layers=ch.kantone.cadastralwebmap-farbe,ch.swisstopo.amtliches-strassenverzeichnis,ch.bfs.gebaeude_wohnungs_register,KML||https://tinyurl.com/yy7ya4g9/VS/6261_bdg_erw.kml</t>
  </si>
  <si>
    <t>2595403.068 1127638.554</t>
  </si>
  <si>
    <t>https://map.geo.admin.ch/?zoom=13&amp;E=2595403.068&amp;N=1127638.554&amp;layers=ch.kantone.cadastralwebmap-farbe,ch.swisstopo.amtliches-strassenverzeichnis,ch.bfs.gebaeude_wohnungs_register,KML||https://tinyurl.com/yy7ya4g9/VS/6261_bdg_erw.kml</t>
  </si>
  <si>
    <t>2595406.830 1127505.099</t>
  </si>
  <si>
    <t>https://map.geo.admin.ch/?zoom=13&amp;E=2595406.83&amp;N=1127505.099&amp;layers=ch.kantone.cadastralwebmap-farbe,ch.swisstopo.amtliches-strassenverzeichnis,ch.bfs.gebaeude_wohnungs_register,KML||https://tinyurl.com/yy7ya4g9/VS/6261_bdg_erw.kml</t>
  </si>
  <si>
    <t>2595431.617 1127500.206</t>
  </si>
  <si>
    <t>https://map.geo.admin.ch/?zoom=13&amp;E=2595431.617&amp;N=1127500.206&amp;layers=ch.kantone.cadastralwebmap-farbe,ch.swisstopo.amtliches-strassenverzeichnis,ch.bfs.gebaeude_wohnungs_register,KML||https://tinyurl.com/yy7ya4g9/VS/6261_bdg_erw.kml</t>
  </si>
  <si>
    <t>2595363.679 1127242.899</t>
  </si>
  <si>
    <t>https://map.geo.admin.ch/?zoom=13&amp;E=2595363.679&amp;N=1127242.899&amp;layers=ch.kantone.cadastralwebmap-farbe,ch.swisstopo.amtliches-strassenverzeichnis,ch.bfs.gebaeude_wohnungs_register,KML||https://tinyurl.com/yy7ya4g9/VS/6261_bdg_erw.kml</t>
  </si>
  <si>
    <t>2595413.714 1127264.933</t>
  </si>
  <si>
    <t>https://map.geo.admin.ch/?zoom=13&amp;E=2595413.714&amp;N=1127264.933&amp;layers=ch.kantone.cadastralwebmap-farbe,ch.swisstopo.amtliches-strassenverzeichnis,ch.bfs.gebaeude_wohnungs_register,KML||https://tinyurl.com/yy7ya4g9/VS/6261_bdg_erw.kml</t>
  </si>
  <si>
    <t>2595334.105 1127630.019</t>
  </si>
  <si>
    <t>https://map.geo.admin.ch/?zoom=13&amp;E=2595334.105&amp;N=1127630.019&amp;layers=ch.kantone.cadastralwebmap-farbe,ch.swisstopo.amtliches-strassenverzeichnis,ch.bfs.gebaeude_wohnungs_register,KML||https://tinyurl.com/yy7ya4g9/VS/6261_bdg_erw.kml</t>
  </si>
  <si>
    <t>2595373.826 1127650.466</t>
  </si>
  <si>
    <t>https://map.geo.admin.ch/?zoom=13&amp;E=2595373.826&amp;N=1127650.466&amp;layers=ch.kantone.cadastralwebmap-farbe,ch.swisstopo.amtliches-strassenverzeichnis,ch.bfs.gebaeude_wohnungs_register,KML||https://tinyurl.com/yy7ya4g9/VS/6261_bdg_erw.kml</t>
  </si>
  <si>
    <t>2595429.247 1127715.662</t>
  </si>
  <si>
    <t>https://map.geo.admin.ch/?zoom=13&amp;E=2595429.247&amp;N=1127715.662&amp;layers=ch.kantone.cadastralwebmap-farbe,ch.swisstopo.amtliches-strassenverzeichnis,ch.bfs.gebaeude_wohnungs_register,KML||https://tinyurl.com/yy7ya4g9/VS/6261_bdg_erw.kml</t>
  </si>
  <si>
    <t>2595184.988 1127177.569</t>
  </si>
  <si>
    <t>https://map.geo.admin.ch/?zoom=13&amp;E=2595184.988&amp;N=1127177.569&amp;layers=ch.kantone.cadastralwebmap-farbe,ch.swisstopo.amtliches-strassenverzeichnis,ch.bfs.gebaeude_wohnungs_register,KML||https://tinyurl.com/yy7ya4g9/VS/6261_bdg_erw.kml</t>
  </si>
  <si>
    <t>2595144.510 1127081.188</t>
  </si>
  <si>
    <t>https://map.geo.admin.ch/?zoom=13&amp;E=2595144.51&amp;N=1127081.188&amp;layers=ch.kantone.cadastralwebmap-farbe,ch.swisstopo.amtliches-strassenverzeichnis,ch.bfs.gebaeude_wohnungs_register,KML||https://tinyurl.com/yy7ya4g9/VS/6261_bdg_erw.kml</t>
  </si>
  <si>
    <t>2595197.491 1127192.506</t>
  </si>
  <si>
    <t>https://map.geo.admin.ch/?zoom=13&amp;E=2595197.491&amp;N=1127192.506&amp;layers=ch.kantone.cadastralwebmap-farbe,ch.swisstopo.amtliches-strassenverzeichnis,ch.bfs.gebaeude_wohnungs_register,KML||https://tinyurl.com/yy7ya4g9/VS/6261_bdg_erw.kml</t>
  </si>
  <si>
    <t>2595195.850 1127302.490</t>
  </si>
  <si>
    <t>https://map.geo.admin.ch/?zoom=13&amp;E=2595195.85&amp;N=1127302.49&amp;layers=ch.kantone.cadastralwebmap-farbe,ch.swisstopo.amtliches-strassenverzeichnis,ch.bfs.gebaeude_wohnungs_register,KML||https://tinyurl.com/yy7ya4g9/VS/6261_bdg_erw.kml</t>
  </si>
  <si>
    <t>2595189.961 1127337.863</t>
  </si>
  <si>
    <t>https://map.geo.admin.ch/?zoom=13&amp;E=2595189.961&amp;N=1127337.863&amp;layers=ch.kantone.cadastralwebmap-farbe,ch.swisstopo.amtliches-strassenverzeichnis,ch.bfs.gebaeude_wohnungs_register,KML||https://tinyurl.com/yy7ya4g9/VS/6261_bdg_erw.kml</t>
  </si>
  <si>
    <t>2595210.281 1127368.909</t>
  </si>
  <si>
    <t>https://map.geo.admin.ch/?zoom=13&amp;E=2595210.281&amp;N=1127368.909&amp;layers=ch.kantone.cadastralwebmap-farbe,ch.swisstopo.amtliches-strassenverzeichnis,ch.bfs.gebaeude_wohnungs_register,KML||https://tinyurl.com/yy7ya4g9/VS/6261_bdg_erw.kml</t>
  </si>
  <si>
    <t>2595147.195 1127493.931</t>
  </si>
  <si>
    <t>https://map.geo.admin.ch/?zoom=13&amp;E=2595147.195&amp;N=1127493.931&amp;layers=ch.kantone.cadastralwebmap-farbe,ch.swisstopo.amtliches-strassenverzeichnis,ch.bfs.gebaeude_wohnungs_register,KML||https://tinyurl.com/yy7ya4g9/VS/6261_bdg_erw.kml</t>
  </si>
  <si>
    <t>2595155.521 1128061.491</t>
  </si>
  <si>
    <t>https://map.geo.admin.ch/?zoom=13&amp;E=2595155.521&amp;N=1128061.491&amp;layers=ch.kantone.cadastralwebmap-farbe,ch.swisstopo.amtliches-strassenverzeichnis,ch.bfs.gebaeude_wohnungs_register,KML||https://tinyurl.com/yy7ya4g9/VS/6261_bdg_erw.kml</t>
  </si>
  <si>
    <t>2595105.480 1128087.002</t>
  </si>
  <si>
    <t>https://map.geo.admin.ch/?zoom=13&amp;E=2595105.48&amp;N=1128087.002&amp;layers=ch.kantone.cadastralwebmap-farbe,ch.swisstopo.amtliches-strassenverzeichnis,ch.bfs.gebaeude_wohnungs_register,KML||https://tinyurl.com/yy7ya4g9/VS/6261_bdg_erw.kml</t>
  </si>
  <si>
    <t>2595078.196 1126939.302</t>
  </si>
  <si>
    <t>https://map.geo.admin.ch/?zoom=13&amp;E=2595078.196&amp;N=1126939.302&amp;layers=ch.kantone.cadastralwebmap-farbe,ch.swisstopo.amtliches-strassenverzeichnis,ch.bfs.gebaeude_wohnungs_register,KML||https://tinyurl.com/yy7ya4g9/VS/6261_bdg_erw.kml</t>
  </si>
  <si>
    <t>2595069.877 1126971.704</t>
  </si>
  <si>
    <t>https://map.geo.admin.ch/?zoom=13&amp;E=2595069.877&amp;N=1126971.704&amp;layers=ch.kantone.cadastralwebmap-farbe,ch.swisstopo.amtliches-strassenverzeichnis,ch.bfs.gebaeude_wohnungs_register,KML||https://tinyurl.com/yy7ya4g9/VS/6261_bdg_erw.kml</t>
  </si>
  <si>
    <t>2595167.461 1127116.911</t>
  </si>
  <si>
    <t>https://map.geo.admin.ch/?zoom=13&amp;E=2595167.461&amp;N=1127116.911&amp;layers=ch.kantone.cadastralwebmap-farbe,ch.swisstopo.amtliches-strassenverzeichnis,ch.bfs.gebaeude_wohnungs_register,KML||https://tinyurl.com/yy7ya4g9/VS/6261_bdg_erw.kml</t>
  </si>
  <si>
    <t>2596221.312 1127891.098</t>
  </si>
  <si>
    <t>https://map.geo.admin.ch/?zoom=13&amp;E=2596221.312&amp;N=1127891.098&amp;layers=ch.kantone.cadastralwebmap-farbe,ch.swisstopo.amtliches-strassenverzeichnis,ch.bfs.gebaeude_wohnungs_register,KML||https://tinyurl.com/yy7ya4g9/VS/6261_bdg_erw.kml</t>
  </si>
  <si>
    <t>2596444.317 1128224.353</t>
  </si>
  <si>
    <t>https://map.geo.admin.ch/?zoom=13&amp;E=2596444.317&amp;N=1128224.353&amp;layers=ch.kantone.cadastralwebmap-farbe,ch.swisstopo.amtliches-strassenverzeichnis,ch.bfs.gebaeude_wohnungs_register,KML||https://tinyurl.com/yy7ya4g9/VS/6261_bdg_erw.kml</t>
  </si>
  <si>
    <t>2594823.903 1126695.624</t>
  </si>
  <si>
    <t>https://map.geo.admin.ch/?zoom=13&amp;E=2594823.903&amp;N=1126695.624&amp;layers=ch.kantone.cadastralwebmap-farbe,ch.swisstopo.amtliches-strassenverzeichnis,ch.bfs.gebaeude_wohnungs_register,KML||https://tinyurl.com/yy7ya4g9/VS/6261_bdg_erw.kml</t>
  </si>
  <si>
    <t>2594861.455 1126733.460</t>
  </si>
  <si>
    <t>https://map.geo.admin.ch/?zoom=13&amp;E=2594861.455&amp;N=1126733.46&amp;layers=ch.kantone.cadastralwebmap-farbe,ch.swisstopo.amtliches-strassenverzeichnis,ch.bfs.gebaeude_wohnungs_register,KML||https://tinyurl.com/yy7ya4g9/VS/6261_bdg_erw.kml</t>
  </si>
  <si>
    <t>2594874.546 1126742.651</t>
  </si>
  <si>
    <t>https://map.geo.admin.ch/?zoom=13&amp;E=2594874.546&amp;N=1126742.651&amp;layers=ch.kantone.cadastralwebmap-farbe,ch.swisstopo.amtliches-strassenverzeichnis,ch.bfs.gebaeude_wohnungs_register,KML||https://tinyurl.com/yy7ya4g9/VS/6261_bdg_erw.kml</t>
  </si>
  <si>
    <t>2594792.362 1126724.417</t>
  </si>
  <si>
    <t>https://map.geo.admin.ch/?zoom=13&amp;E=2594792.362&amp;N=1126724.417&amp;layers=ch.kantone.cadastralwebmap-farbe,ch.swisstopo.amtliches-strassenverzeichnis,ch.bfs.gebaeude_wohnungs_register,KML||https://tinyurl.com/yy7ya4g9/VS/6261_bdg_erw.kml</t>
  </si>
  <si>
    <t>2594141.255 1126325.554</t>
  </si>
  <si>
    <t>https://map.geo.admin.ch/?zoom=13&amp;E=2594141.255&amp;N=1126325.554&amp;layers=ch.kantone.cadastralwebmap-farbe,ch.swisstopo.amtliches-strassenverzeichnis,ch.bfs.gebaeude_wohnungs_register,KML||https://tinyurl.com/yy7ya4g9/VS/6261_bdg_erw.kml</t>
  </si>
  <si>
    <t>2594121.203 1126120.025</t>
  </si>
  <si>
    <t>https://map.geo.admin.ch/?zoom=13&amp;E=2594121.203&amp;N=1126120.025&amp;layers=ch.kantone.cadastralwebmap-farbe,ch.swisstopo.amtliches-strassenverzeichnis,ch.bfs.gebaeude_wohnungs_register,KML||https://tinyurl.com/yy7ya4g9/VS/6261_bdg_erw.kml</t>
  </si>
  <si>
    <t>2593901.781 1126039.568</t>
  </si>
  <si>
    <t>https://map.geo.admin.ch/?zoom=13&amp;E=2593901.781&amp;N=1126039.568&amp;layers=ch.kantone.cadastralwebmap-farbe,ch.swisstopo.amtliches-strassenverzeichnis,ch.bfs.gebaeude_wohnungs_register,KML||https://tinyurl.com/yy7ya4g9/VS/6261_bdg_erw.kml</t>
  </si>
  <si>
    <t>2594131.150 1126129.480</t>
  </si>
  <si>
    <t>https://map.geo.admin.ch/?zoom=13&amp;E=2594131.15&amp;N=1126129.48&amp;layers=ch.kantone.cadastralwebmap-farbe,ch.swisstopo.amtliches-strassenverzeichnis,ch.bfs.gebaeude_wohnungs_register,KML||https://tinyurl.com/yy7ya4g9/VS/6261_bdg_erw.kml</t>
  </si>
  <si>
    <t>2594072.019 1126293.213</t>
  </si>
  <si>
    <t>https://map.geo.admin.ch/?zoom=13&amp;E=2594072.019&amp;N=1126293.213&amp;layers=ch.kantone.cadastralwebmap-farbe,ch.swisstopo.amtliches-strassenverzeichnis,ch.bfs.gebaeude_wohnungs_register,KML||https://tinyurl.com/yy7ya4g9/VS/6261_bdg_erw.kml</t>
  </si>
  <si>
    <t>2593948.728 1126235.975</t>
  </si>
  <si>
    <t>https://map.geo.admin.ch/?zoom=13&amp;E=2593948.728&amp;N=1126235.975&amp;layers=ch.kantone.cadastralwebmap-farbe,ch.swisstopo.amtliches-strassenverzeichnis,ch.bfs.gebaeude_wohnungs_register,KML||https://tinyurl.com/yy7ya4g9/VS/6261_bdg_erw.kml</t>
  </si>
  <si>
    <t>2594064.989 1126282.594</t>
  </si>
  <si>
    <t>https://map.geo.admin.ch/?zoom=13&amp;E=2594064.989&amp;N=1126282.594&amp;layers=ch.kantone.cadastralwebmap-farbe,ch.swisstopo.amtliches-strassenverzeichnis,ch.bfs.gebaeude_wohnungs_register,KML||https://tinyurl.com/yy7ya4g9/VS/6261_bdg_erw.kml</t>
  </si>
  <si>
    <t>2593932.673 1126255.852</t>
  </si>
  <si>
    <t>https://map.geo.admin.ch/?zoom=13&amp;E=2593932.673&amp;N=1126255.852&amp;layers=ch.kantone.cadastralwebmap-farbe,ch.swisstopo.amtliches-strassenverzeichnis,ch.bfs.gebaeude_wohnungs_register,KML||https://tinyurl.com/yy7ya4g9/VS/6261_bdg_erw.kml</t>
  </si>
  <si>
    <t>2593957.689 1126275.624</t>
  </si>
  <si>
    <t>https://map.geo.admin.ch/?zoom=13&amp;E=2593957.689&amp;N=1126275.624&amp;layers=ch.kantone.cadastralwebmap-farbe,ch.swisstopo.amtliches-strassenverzeichnis,ch.bfs.gebaeude_wohnungs_register,KML||https://tinyurl.com/yy7ya4g9/VS/6261_bdg_erw.kml</t>
  </si>
  <si>
    <t>2594555.171 1126543.472</t>
  </si>
  <si>
    <t>https://map.geo.admin.ch/?zoom=13&amp;E=2594555.171&amp;N=1126543.472&amp;layers=ch.kantone.cadastralwebmap-farbe,ch.swisstopo.amtliches-strassenverzeichnis,ch.bfs.gebaeude_wohnungs_register,KML||https://tinyurl.com/yy7ya4g9/VS/6261_bdg_erw.kml</t>
  </si>
  <si>
    <t>2594289.929 1126445.235</t>
  </si>
  <si>
    <t>https://map.geo.admin.ch/?zoom=13&amp;E=2594289.929&amp;N=1126445.235&amp;layers=ch.kantone.cadastralwebmap-farbe,ch.swisstopo.amtliches-strassenverzeichnis,ch.bfs.gebaeude_wohnungs_register,KML||https://tinyurl.com/yy7ya4g9/VS/6261_bdg_erw.kml</t>
  </si>
  <si>
    <t>2594157.169 1126502.712</t>
  </si>
  <si>
    <t>https://map.geo.admin.ch/?zoom=13&amp;E=2594157.169&amp;N=1126502.712&amp;layers=ch.kantone.cadastralwebmap-farbe,ch.swisstopo.amtliches-strassenverzeichnis,ch.bfs.gebaeude_wohnungs_register,KML||https://tinyurl.com/yy7ya4g9/VS/6261_bdg_erw.kml</t>
  </si>
  <si>
    <t>2594183.369 1126337.740</t>
  </si>
  <si>
    <t>https://map.geo.admin.ch/?zoom=13&amp;E=2594183.369&amp;N=1126337.74&amp;layers=ch.kantone.cadastralwebmap-farbe,ch.swisstopo.amtliches-strassenverzeichnis,ch.bfs.gebaeude_wohnungs_register,KML||https://tinyurl.com/yy7ya4g9/VS/6261_bdg_erw.kml</t>
  </si>
  <si>
    <t>2594767.646 1125576.750</t>
  </si>
  <si>
    <t>https://map.geo.admin.ch/?zoom=13&amp;E=2594767.646&amp;N=1125576.75&amp;layers=ch.kantone.cadastralwebmap-farbe,ch.swisstopo.amtliches-strassenverzeichnis,ch.bfs.gebaeude_wohnungs_register,KML||https://tinyurl.com/yy7ya4g9/VS/6261_bdg_erw.kml</t>
  </si>
  <si>
    <t>2595030.667 1125434.907</t>
  </si>
  <si>
    <t>https://map.geo.admin.ch/?zoom=13&amp;E=2595030.667&amp;N=1125434.907&amp;layers=ch.kantone.cadastralwebmap-farbe,ch.swisstopo.amtliches-strassenverzeichnis,ch.bfs.gebaeude_wohnungs_register,KML||https://tinyurl.com/yy7ya4g9/VS/6261_bdg_erw.kml</t>
  </si>
  <si>
    <t>2595231.019 1127220.657</t>
  </si>
  <si>
    <t>https://map.geo.admin.ch/?zoom=13&amp;E=2595231.019&amp;N=1127220.657&amp;layers=ch.kantone.cadastralwebmap-farbe,ch.swisstopo.amtliches-strassenverzeichnis,ch.bfs.gebaeude_wohnungs_register,KML||https://tinyurl.com/yy7ya4g9/VS/6261_bdg_erw.kml</t>
  </si>
  <si>
    <t>2595246.312 1126703.352</t>
  </si>
  <si>
    <t>https://map.geo.admin.ch/?zoom=13&amp;E=2595246.312&amp;N=1126703.352&amp;layers=ch.kantone.cadastralwebmap-farbe,ch.swisstopo.amtliches-strassenverzeichnis,ch.bfs.gebaeude_wohnungs_register,KML||https://tinyurl.com/yy7ya4g9/VS/6261_bdg_erw.kml</t>
  </si>
  <si>
    <t>2595236.284 1126644.673</t>
  </si>
  <si>
    <t>https://map.geo.admin.ch/?zoom=13&amp;E=2595236.284&amp;N=1126644.673&amp;layers=ch.kantone.cadastralwebmap-farbe,ch.swisstopo.amtliches-strassenverzeichnis,ch.bfs.gebaeude_wohnungs_register,KML||https://tinyurl.com/yy7ya4g9/VS/6261_bdg_erw.kml</t>
  </si>
  <si>
    <t>2595132.783 1129744.020</t>
  </si>
  <si>
    <t>https://map.geo.admin.ch/?zoom=13&amp;E=2595132.783&amp;N=1129744.02&amp;layers=ch.kantone.cadastralwebmap-farbe,ch.swisstopo.amtliches-strassenverzeichnis,ch.bfs.gebaeude_wohnungs_register,KML||https://tinyurl.com/yy7ya4g9/VS/6261_bdg_erw.kml</t>
  </si>
  <si>
    <t>2594606.438 1127858.416</t>
  </si>
  <si>
    <t>https://map.geo.admin.ch/?zoom=13&amp;E=2594606.438&amp;N=1127858.416&amp;layers=ch.kantone.cadastralwebmap-farbe,ch.swisstopo.amtliches-strassenverzeichnis,ch.bfs.gebaeude_wohnungs_register,KML||https://tinyurl.com/yy7ya4g9/VS/6261_bdg_erw.kml</t>
  </si>
  <si>
    <t>2595163.054 1127521.545</t>
  </si>
  <si>
    <t>https://map.geo.admin.ch/?zoom=13&amp;E=2595163.054&amp;N=1127521.545&amp;layers=ch.kantone.cadastralwebmap-farbe,ch.swisstopo.amtliches-strassenverzeichnis,ch.bfs.gebaeude_wohnungs_register,KML||https://tinyurl.com/yy7ya4g9/VS/6261_bdg_erw.kml</t>
  </si>
  <si>
    <t>2595214.510 1127377.450</t>
  </si>
  <si>
    <t>https://map.geo.admin.ch/?zoom=13&amp;E=2595214.51&amp;N=1127377.45&amp;layers=ch.kantone.cadastralwebmap-farbe,ch.swisstopo.amtliches-strassenverzeichnis,ch.bfs.gebaeude_wohnungs_register,KML||https://tinyurl.com/yy7ya4g9/VS/6261_bdg_erw.kml</t>
  </si>
  <si>
    <t>2595156.138 1127118.595</t>
  </si>
  <si>
    <t>https://map.geo.admin.ch/?zoom=13&amp;E=2595156.138&amp;N=1127118.595&amp;layers=ch.kantone.cadastralwebmap-farbe,ch.swisstopo.amtliches-strassenverzeichnis,ch.bfs.gebaeude_wohnungs_register,KML||https://tinyurl.com/yy7ya4g9/VS/6261_bdg_erw.kml</t>
  </si>
  <si>
    <t>2595136.566 1127073.015</t>
  </si>
  <si>
    <t>https://map.geo.admin.ch/?zoom=13&amp;E=2595136.566&amp;N=1127073.015&amp;layers=ch.kantone.cadastralwebmap-farbe,ch.swisstopo.amtliches-strassenverzeichnis,ch.bfs.gebaeude_wohnungs_register,KML||https://tinyurl.com/yy7ya4g9/VS/6261_bdg_erw.kml</t>
  </si>
  <si>
    <t>2595072.655 1127059.949</t>
  </si>
  <si>
    <t>https://map.geo.admin.ch/?zoom=13&amp;E=2595072.655&amp;N=1127059.949&amp;layers=ch.kantone.cadastralwebmap-farbe,ch.swisstopo.amtliches-strassenverzeichnis,ch.bfs.gebaeude_wohnungs_register,KML||https://tinyurl.com/yy7ya4g9/VS/6261_bdg_erw.kml</t>
  </si>
  <si>
    <t>2595063.862 1127057.439</t>
  </si>
  <si>
    <t>https://map.geo.admin.ch/?zoom=13&amp;E=2595063.862&amp;N=1127057.439&amp;layers=ch.kantone.cadastralwebmap-farbe,ch.swisstopo.amtliches-strassenverzeichnis,ch.bfs.gebaeude_wohnungs_register,KML||https://tinyurl.com/yy7ya4g9/VS/6261_bdg_erw.kml</t>
  </si>
  <si>
    <t>2595275.533 1128122.474</t>
  </si>
  <si>
    <t>https://map.geo.admin.ch/?zoom=13&amp;E=2595275.533&amp;N=1128122.474&amp;layers=ch.kantone.cadastralwebmap-farbe,ch.swisstopo.amtliches-strassenverzeichnis,ch.bfs.gebaeude_wohnungs_register,KML||https://tinyurl.com/yy7ya4g9/VS/6261_bdg_erw.kml</t>
  </si>
  <si>
    <t>2595257.117 1127935.481</t>
  </si>
  <si>
    <t>https://map.geo.admin.ch/?zoom=13&amp;E=2595257.117&amp;N=1127935.481&amp;layers=ch.kantone.cadastralwebmap-farbe,ch.swisstopo.amtliches-strassenverzeichnis,ch.bfs.gebaeude_wohnungs_register,KML||https://tinyurl.com/yy7ya4g9/VS/6261_bdg_erw.kml</t>
  </si>
  <si>
    <t>2595245.697 1127878.829</t>
  </si>
  <si>
    <t>https://map.geo.admin.ch/?zoom=13&amp;E=2595245.697&amp;N=1127878.829&amp;layers=ch.kantone.cadastralwebmap-farbe,ch.swisstopo.amtliches-strassenverzeichnis,ch.bfs.gebaeude_wohnungs_register,KML||https://tinyurl.com/yy7ya4g9/VS/6261_bdg_erw.kml</t>
  </si>
  <si>
    <t>2595671.916 1128957.209</t>
  </si>
  <si>
    <t>https://map.geo.admin.ch/?zoom=13&amp;E=2595671.916&amp;N=1128957.209&amp;layers=ch.kantone.cadastralwebmap-farbe,ch.swisstopo.amtliches-strassenverzeichnis,ch.bfs.gebaeude_wohnungs_register,KML||https://tinyurl.com/yy7ya4g9/VS/6261_bdg_erw.kml</t>
  </si>
  <si>
    <t>2595513.988 1125927.992</t>
  </si>
  <si>
    <t>https://map.geo.admin.ch/?zoom=13&amp;E=2595513.988&amp;N=1125927.992&amp;layers=ch.kantone.cadastralwebmap-farbe,ch.swisstopo.amtliches-strassenverzeichnis,ch.bfs.gebaeude_wohnungs_register,KML||https://tinyurl.com/yy7ya4g9/VS/6261_bdg_erw.kml</t>
  </si>
  <si>
    <t>2595520.055 1125929.074</t>
  </si>
  <si>
    <t>https://map.geo.admin.ch/?zoom=13&amp;E=2595520.055&amp;N=1125929.074&amp;layers=ch.kantone.cadastralwebmap-farbe,ch.swisstopo.amtliches-strassenverzeichnis,ch.bfs.gebaeude_wohnungs_register,KML||https://tinyurl.com/yy7ya4g9/VS/6261_bdg_erw.kml</t>
  </si>
  <si>
    <t>2595668.894 1125931.500</t>
  </si>
  <si>
    <t>https://map.geo.admin.ch/?zoom=13&amp;E=2595668.894&amp;N=1125931.5&amp;layers=ch.kantone.cadastralwebmap-farbe,ch.swisstopo.amtliches-strassenverzeichnis,ch.bfs.gebaeude_wohnungs_register,KML||https://tinyurl.com/yy7ya4g9/VS/6261_bdg_erw.kml</t>
  </si>
  <si>
    <t>2595682.840 1125945.477</t>
  </si>
  <si>
    <t>https://map.geo.admin.ch/?zoom=13&amp;E=2595682.84&amp;N=1125945.477&amp;layers=ch.kantone.cadastralwebmap-farbe,ch.swisstopo.amtliches-strassenverzeichnis,ch.bfs.gebaeude_wohnungs_register,KML||https://tinyurl.com/yy7ya4g9/VS/6261_bdg_erw.kml</t>
  </si>
  <si>
    <t>2596538.107 1128163.619</t>
  </si>
  <si>
    <t>https://map.geo.admin.ch/?zoom=13&amp;E=2596538.107&amp;N=1128163.619&amp;layers=ch.kantone.cadastralwebmap-farbe,ch.swisstopo.amtliches-strassenverzeichnis,ch.bfs.gebaeude_wohnungs_register,KML||https://tinyurl.com/yy7ya4g9/VS/6261_bdg_erw.kml</t>
  </si>
  <si>
    <t>2596426.942 1128290.944</t>
  </si>
  <si>
    <t>https://map.geo.admin.ch/?zoom=13&amp;E=2596426.942&amp;N=1128290.944&amp;layers=ch.kantone.cadastralwebmap-farbe,ch.swisstopo.amtliches-strassenverzeichnis,ch.bfs.gebaeude_wohnungs_register,KML||https://tinyurl.com/yy7ya4g9/VS/6261_bdg_erw.kml</t>
  </si>
  <si>
    <t>2596212.977 1128737.978</t>
  </si>
  <si>
    <t>https://map.geo.admin.ch/?zoom=13&amp;E=2596212.977&amp;N=1128737.978&amp;layers=ch.kantone.cadastralwebmap-farbe,ch.swisstopo.amtliches-strassenverzeichnis,ch.bfs.gebaeude_wohnungs_register,KML||https://tinyurl.com/yy7ya4g9/VS/6261_bdg_erw.kml</t>
  </si>
  <si>
    <t>2594441.824 1123268.669</t>
  </si>
  <si>
    <t>https://map.geo.admin.ch/?zoom=13&amp;E=2594441.824&amp;N=1123268.669&amp;layers=ch.kantone.cadastralwebmap-farbe,ch.swisstopo.amtliches-strassenverzeichnis,ch.bfs.gebaeude_wohnungs_register,KML||https://tinyurl.com/yy7ya4g9/VS/6265_bdg_erw.kml</t>
  </si>
  <si>
    <t>2593118.438 1122284.094</t>
  </si>
  <si>
    <t>https://map.geo.admin.ch/?zoom=13&amp;E=2593118.438&amp;N=1122284.094&amp;layers=ch.kantone.cadastralwebmap-farbe,ch.swisstopo.amtliches-strassenverzeichnis,ch.bfs.gebaeude_wohnungs_register,KML||https://tinyurl.com/yy7ya4g9/VS/6265_bdg_erw.kml</t>
  </si>
  <si>
    <t>2592451.449 1122314.088</t>
  </si>
  <si>
    <t>https://map.geo.admin.ch/?zoom=13&amp;E=2592451.449&amp;N=1122314.088&amp;layers=ch.kantone.cadastralwebmap-farbe,ch.swisstopo.amtliches-strassenverzeichnis,ch.bfs.gebaeude_wohnungs_register,KML||https://tinyurl.com/yy7ya4g9/VS/6265_bdg_erw.kml</t>
  </si>
  <si>
    <t>2592676.451 1122048.067</t>
  </si>
  <si>
    <t>https://map.geo.admin.ch/?zoom=13&amp;E=2592676.451&amp;N=1122048.067&amp;layers=ch.kantone.cadastralwebmap-farbe,ch.swisstopo.amtliches-strassenverzeichnis,ch.bfs.gebaeude_wohnungs_register,KML||https://tinyurl.com/yy7ya4g9/VS/6265_bdg_erw.kml</t>
  </si>
  <si>
    <t>2593440.000 1122645.000</t>
  </si>
  <si>
    <t>https://map.geo.admin.ch/?zoom=13&amp;E=2593440&amp;N=1122645&amp;layers=ch.kantone.cadastralwebmap-farbe,ch.swisstopo.amtliches-strassenverzeichnis,ch.bfs.gebaeude_wohnungs_register,KML||https://tinyurl.com/yy7ya4g9/VS/6265_bdg_erw.kml</t>
  </si>
  <si>
    <t>2590605.000 1121020.000</t>
  </si>
  <si>
    <t>https://map.geo.admin.ch/?zoom=13&amp;E=2590605&amp;N=1121020&amp;layers=ch.kantone.cadastralwebmap-farbe,ch.swisstopo.amtliches-strassenverzeichnis,ch.bfs.gebaeude_wohnungs_register,KML||https://tinyurl.com/yy7ya4g9/VS/6265_bdg_erw.kml</t>
  </si>
  <si>
    <t>2593850.000 1122400.000</t>
  </si>
  <si>
    <t>https://map.geo.admin.ch/?zoom=13&amp;E=2593850&amp;N=1122400&amp;layers=ch.kantone.cadastralwebmap-farbe,ch.swisstopo.amtliches-strassenverzeichnis,ch.bfs.gebaeude_wohnungs_register,KML||https://tinyurl.com/yy7ya4g9/VS/6265_bdg_erw.kml</t>
  </si>
  <si>
    <t>2590890.000 1121980.000</t>
  </si>
  <si>
    <t>https://map.geo.admin.ch/?zoom=13&amp;E=2590890&amp;N=1121980&amp;layers=ch.kantone.cadastralwebmap-farbe,ch.swisstopo.amtliches-strassenverzeichnis,ch.bfs.gebaeude_wohnungs_register,KML||https://tinyurl.com/yy7ya4g9/VS/6265_bdg_erw.kml</t>
  </si>
  <si>
    <t>2592500.000 1121065.000</t>
  </si>
  <si>
    <t>https://map.geo.admin.ch/?zoom=13&amp;E=2592500&amp;N=1121065&amp;layers=ch.kantone.cadastralwebmap-farbe,ch.swisstopo.amtliches-strassenverzeichnis,ch.bfs.gebaeude_wohnungs_register,KML||https://tinyurl.com/yy7ya4g9/VS/6265_bdg_erw.kml</t>
  </si>
  <si>
    <t>2593045.000 1123705.000</t>
  </si>
  <si>
    <t>https://map.geo.admin.ch/?zoom=13&amp;E=2593045&amp;N=1123705&amp;layers=ch.kantone.cadastralwebmap-farbe,ch.swisstopo.amtliches-strassenverzeichnis,ch.bfs.gebaeude_wohnungs_register,KML||https://tinyurl.com/yy7ya4g9/VS/6265_bdg_erw.kml</t>
  </si>
  <si>
    <t>2592830.000 1121990.000</t>
  </si>
  <si>
    <t>https://map.geo.admin.ch/?zoom=13&amp;E=2592830&amp;N=1121990&amp;layers=ch.kantone.cadastralwebmap-farbe,ch.swisstopo.amtliches-strassenverzeichnis,ch.bfs.gebaeude_wohnungs_register,KML||https://tinyurl.com/yy7ya4g9/VS/6265_bdg_erw.kml</t>
  </si>
  <si>
    <t>2592135.000 1121050.000</t>
  </si>
  <si>
    <t>https://map.geo.admin.ch/?zoom=13&amp;E=2592135&amp;N=1121050&amp;layers=ch.kantone.cadastralwebmap-farbe,ch.swisstopo.amtliches-strassenverzeichnis,ch.bfs.gebaeude_wohnungs_register,KML||https://tinyurl.com/yy7ya4g9/VS/6265_bdg_erw.kml</t>
  </si>
  <si>
    <t>2594365.000 1123255.000</t>
  </si>
  <si>
    <t>https://map.geo.admin.ch/?zoom=13&amp;E=2594365&amp;N=1123255&amp;layers=ch.kantone.cadastralwebmap-farbe,ch.swisstopo.amtliches-strassenverzeichnis,ch.bfs.gebaeude_wohnungs_register,KML||https://tinyurl.com/yy7ya4g9/VS/6265_bdg_erw.kml</t>
  </si>
  <si>
    <t>2592550.000 1122125.000</t>
  </si>
  <si>
    <t>https://map.geo.admin.ch/?zoom=13&amp;E=2592550&amp;N=1122125&amp;layers=ch.kantone.cadastralwebmap-farbe,ch.swisstopo.amtliches-strassenverzeichnis,ch.bfs.gebaeude_wohnungs_register,KML||https://tinyurl.com/yy7ya4g9/VS/6265_bdg_erw.kml</t>
  </si>
  <si>
    <t>2594467.000 1123348.000</t>
  </si>
  <si>
    <t>https://map.geo.admin.ch/?zoom=13&amp;E=2594467&amp;N=1123348&amp;layers=ch.kantone.cadastralwebmap-farbe,ch.swisstopo.amtliches-strassenverzeichnis,ch.bfs.gebaeude_wohnungs_register,KML||https://tinyurl.com/yy7ya4g9/VS/6265_bdg_erw.kml</t>
  </si>
  <si>
    <t>2593970.000 1124705.000</t>
  </si>
  <si>
    <t>https://map.geo.admin.ch/?zoom=13&amp;E=2593970&amp;N=1124705&amp;layers=ch.kantone.cadastralwebmap-farbe,ch.swisstopo.amtliches-strassenverzeichnis,ch.bfs.gebaeude_wohnungs_register,KML||https://tinyurl.com/yy7ya4g9/VS/6265_bdg_erw.kml</t>
  </si>
  <si>
    <t>2593441.500 1122533.375</t>
  </si>
  <si>
    <t>https://map.geo.admin.ch/?zoom=13&amp;E=2593441.5&amp;N=1122533.375&amp;layers=ch.kantone.cadastralwebmap-farbe,ch.swisstopo.amtliches-strassenverzeichnis,ch.bfs.gebaeude_wohnungs_register,KML||https://tinyurl.com/yy7ya4g9/VS/6265_bdg_erw.kml</t>
  </si>
  <si>
    <t>2592980.000 1123730.000</t>
  </si>
  <si>
    <t>https://map.geo.admin.ch/?zoom=13&amp;E=2592980&amp;N=1123730&amp;layers=ch.kantone.cadastralwebmap-farbe,ch.swisstopo.amtliches-strassenverzeichnis,ch.bfs.gebaeude_wohnungs_register,KML||https://tinyurl.com/yy7ya4g9/VS/6265_bdg_erw.kml</t>
  </si>
  <si>
    <t>2594502.000 1123181.625</t>
  </si>
  <si>
    <t>https://map.geo.admin.ch/?zoom=13&amp;E=2594502&amp;N=1123181.625&amp;layers=ch.kantone.cadastralwebmap-farbe,ch.swisstopo.amtliches-strassenverzeichnis,ch.bfs.gebaeude_wohnungs_register,KML||https://tinyurl.com/yy7ya4g9/VS/6265_bdg_erw.kml</t>
  </si>
  <si>
    <t>2593663.750 1124736.125</t>
  </si>
  <si>
    <t>https://map.geo.admin.ch/?zoom=13&amp;E=2593663.75&amp;N=1124736.125&amp;layers=ch.kantone.cadastralwebmap-farbe,ch.swisstopo.amtliches-strassenverzeichnis,ch.bfs.gebaeude_wohnungs_register,KML||https://tinyurl.com/yy7ya4g9/VS/6265_bdg_erw.kml</t>
  </si>
  <si>
    <t>2592339.750 1121055.375</t>
  </si>
  <si>
    <t>https://map.geo.admin.ch/?zoom=13&amp;E=2592339.75&amp;N=1121055.375&amp;layers=ch.kantone.cadastralwebmap-farbe,ch.swisstopo.amtliches-strassenverzeichnis,ch.bfs.gebaeude_wohnungs_register,KML||https://tinyurl.com/yy7ya4g9/VS/6265_bdg_erw.kml</t>
  </si>
  <si>
    <t>2598163.000 1122411.000</t>
  </si>
  <si>
    <t>https://map.geo.admin.ch/?zoom=13&amp;E=2598163&amp;N=1122411&amp;layers=ch.kantone.cadastralwebmap-farbe,ch.swisstopo.amtliches-strassenverzeichnis,ch.bfs.gebaeude_wohnungs_register,KML||https://tinyurl.com/yy7ya4g9/VS/6266_bdg_erw.kml</t>
  </si>
  <si>
    <t>2598005.000 1122317.000</t>
  </si>
  <si>
    <t>https://map.geo.admin.ch/?zoom=13&amp;E=2598005&amp;N=1122317&amp;layers=ch.kantone.cadastralwebmap-farbe,ch.swisstopo.amtliches-strassenverzeichnis,ch.bfs.gebaeude_wohnungs_register,KML||https://tinyurl.com/yy7ya4g9/VS/6266_bdg_erw.kml</t>
  </si>
  <si>
    <t>2598023.553 1122294.200</t>
  </si>
  <si>
    <t>https://map.geo.admin.ch/?zoom=13&amp;E=2598023.553&amp;N=1122294.2&amp;layers=ch.kantone.cadastralwebmap-farbe,ch.swisstopo.amtliches-strassenverzeichnis,ch.bfs.gebaeude_wohnungs_register,KML||https://tinyurl.com/yy7ya4g9/VS/6266_bdg_erw.kml</t>
  </si>
  <si>
    <t>2598225.000 1122309.000</t>
  </si>
  <si>
    <t>https://map.geo.admin.ch/?zoom=13&amp;E=2598225&amp;N=1122309&amp;layers=ch.kantone.cadastralwebmap-farbe,ch.swisstopo.amtliches-strassenverzeichnis,ch.bfs.gebaeude_wohnungs_register,KML||https://tinyurl.com/yy7ya4g9/VS/6266_bdg_erw.kml</t>
  </si>
  <si>
    <t>2598261.000 1122521.000</t>
  </si>
  <si>
    <t>https://map.geo.admin.ch/?zoom=13&amp;E=2598261&amp;N=1122521&amp;layers=ch.kantone.cadastralwebmap-farbe,ch.swisstopo.amtliches-strassenverzeichnis,ch.bfs.gebaeude_wohnungs_register,KML||https://tinyurl.com/yy7ya4g9/VS/6266_bdg_erw.kml</t>
  </si>
  <si>
    <t>2598262.000 1122375.000</t>
  </si>
  <si>
    <t>https://map.geo.admin.ch/?zoom=13&amp;E=2598262&amp;N=1122375&amp;layers=ch.kantone.cadastralwebmap-farbe,ch.swisstopo.amtliches-strassenverzeichnis,ch.bfs.gebaeude_wohnungs_register,KML||https://tinyurl.com/yy7ya4g9/VS/6266_bdg_erw.kml</t>
  </si>
  <si>
    <t>2598250.000 1122372.000</t>
  </si>
  <si>
    <t>https://map.geo.admin.ch/?zoom=13&amp;E=2598250&amp;N=1122372&amp;layers=ch.kantone.cadastralwebmap-farbe,ch.swisstopo.amtliches-strassenverzeichnis,ch.bfs.gebaeude_wohnungs_register,KML||https://tinyurl.com/yy7ya4g9/VS/6266_bdg_erw.kml</t>
  </si>
  <si>
    <t>2598256.000 1122374.000</t>
  </si>
  <si>
    <t>https://map.geo.admin.ch/?zoom=13&amp;E=2598256&amp;N=1122374&amp;layers=ch.kantone.cadastralwebmap-farbe,ch.swisstopo.amtliches-strassenverzeichnis,ch.bfs.gebaeude_wohnungs_register,KML||https://tinyurl.com/yy7ya4g9/VS/6266_bdg_erw.kml</t>
  </si>
  <si>
    <t>2597944.000 1121789.000</t>
  </si>
  <si>
    <t>https://map.geo.admin.ch/?zoom=13&amp;E=2597944&amp;N=1121789&amp;layers=ch.kantone.cadastralwebmap-farbe,ch.swisstopo.amtliches-strassenverzeichnis,ch.bfs.gebaeude_wohnungs_register,KML||https://tinyurl.com/yy7ya4g9/VS/6266_bdg_erw.kml</t>
  </si>
  <si>
    <t>2597938.000 1121792.000</t>
  </si>
  <si>
    <t>https://map.geo.admin.ch/?zoom=13&amp;E=2597938&amp;N=1121792&amp;layers=ch.kantone.cadastralwebmap-farbe,ch.swisstopo.amtliches-strassenverzeichnis,ch.bfs.gebaeude_wohnungs_register,KML||https://tinyurl.com/yy7ya4g9/VS/6266_bdg_erw.kml</t>
  </si>
  <si>
    <t>2595699.091 1120032.961</t>
  </si>
  <si>
    <t>https://map.geo.admin.ch/?zoom=13&amp;E=2595699.091&amp;N=1120032.961&amp;layers=ch.kantone.cadastralwebmap-farbe,ch.swisstopo.amtliches-strassenverzeichnis,ch.bfs.gebaeude_wohnungs_register,KML||https://tinyurl.com/yy7ya4g9/VS/6266_bdg_erw.kml</t>
  </si>
  <si>
    <t>2595360.000 1119955.000</t>
  </si>
  <si>
    <t>https://map.geo.admin.ch/?zoom=13&amp;E=2595360&amp;N=1119955&amp;layers=ch.kantone.cadastralwebmap-farbe,ch.swisstopo.amtliches-strassenverzeichnis,ch.bfs.gebaeude_wohnungs_register,KML||https://tinyurl.com/yy7ya4g9/VS/6266_bdg_erw.kml</t>
  </si>
  <si>
    <t>2595733.000 1119893.000</t>
  </si>
  <si>
    <t>https://map.geo.admin.ch/?zoom=13&amp;E=2595733&amp;N=1119893&amp;layers=ch.kantone.cadastralwebmap-farbe,ch.swisstopo.amtliches-strassenverzeichnis,ch.bfs.gebaeude_wohnungs_register,KML||https://tinyurl.com/yy7ya4g9/VS/6266_bdg_erw.kml</t>
  </si>
  <si>
    <t>2595706.000 1119835.000</t>
  </si>
  <si>
    <t>https://map.geo.admin.ch/?zoom=13&amp;E=2595706&amp;N=1119835&amp;layers=ch.kantone.cadastralwebmap-farbe,ch.swisstopo.amtliches-strassenverzeichnis,ch.bfs.gebaeude_wohnungs_register,KML||https://tinyurl.com/yy7ya4g9/VS/6266_bdg_erw.kml</t>
  </si>
  <si>
    <t>2595663.000 1119837.000</t>
  </si>
  <si>
    <t>https://map.geo.admin.ch/?zoom=13&amp;E=2595663&amp;N=1119837&amp;layers=ch.kantone.cadastralwebmap-farbe,ch.swisstopo.amtliches-strassenverzeichnis,ch.bfs.gebaeude_wohnungs_register,KML||https://tinyurl.com/yy7ya4g9/VS/6266_bdg_erw.kml</t>
  </si>
  <si>
    <t>2595667.000 1119858.000</t>
  </si>
  <si>
    <t>https://map.geo.admin.ch/?zoom=13&amp;E=2595667&amp;N=1119858&amp;layers=ch.kantone.cadastralwebmap-farbe,ch.swisstopo.amtliches-strassenverzeichnis,ch.bfs.gebaeude_wohnungs_register,KML||https://tinyurl.com/yy7ya4g9/VS/6266_bdg_erw.kml</t>
  </si>
  <si>
    <t>2595673.000 1119881.000</t>
  </si>
  <si>
    <t>https://map.geo.admin.ch/?zoom=13&amp;E=2595673&amp;N=1119881&amp;layers=ch.kantone.cadastralwebmap-farbe,ch.swisstopo.amtliches-strassenverzeichnis,ch.bfs.gebaeude_wohnungs_register,KML||https://tinyurl.com/yy7ya4g9/VS/6266_bdg_erw.kml</t>
  </si>
  <si>
    <t>2595923.457 1119520.002</t>
  </si>
  <si>
    <t>https://map.geo.admin.ch/?zoom=13&amp;E=2595923.457&amp;N=1119520.002&amp;layers=ch.kantone.cadastralwebmap-farbe,ch.swisstopo.amtliches-strassenverzeichnis,ch.bfs.gebaeude_wohnungs_register,KML||https://tinyurl.com/yy7ya4g9/VS/6266_bdg_erw.kml</t>
  </si>
  <si>
    <t>2595482.000 1119791.000</t>
  </si>
  <si>
    <t>https://map.geo.admin.ch/?zoom=13&amp;E=2595482&amp;N=1119791&amp;layers=ch.kantone.cadastralwebmap-farbe,ch.swisstopo.amtliches-strassenverzeichnis,ch.bfs.gebaeude_wohnungs_register,KML||https://tinyurl.com/yy7ya4g9/VS/6266_bdg_erw.kml</t>
  </si>
  <si>
    <t>2595461.000 1119853.000</t>
  </si>
  <si>
    <t>https://map.geo.admin.ch/?zoom=13&amp;E=2595461&amp;N=1119853&amp;layers=ch.kantone.cadastralwebmap-farbe,ch.swisstopo.amtliches-strassenverzeichnis,ch.bfs.gebaeude_wohnungs_register,KML||https://tinyurl.com/yy7ya4g9/VS/6266_bdg_erw.kml</t>
  </si>
  <si>
    <t>2595501.000 1119884.000</t>
  </si>
  <si>
    <t>https://map.geo.admin.ch/?zoom=13&amp;E=2595501&amp;N=1119884&amp;layers=ch.kantone.cadastralwebmap-farbe,ch.swisstopo.amtliches-strassenverzeichnis,ch.bfs.gebaeude_wohnungs_register,KML||https://tinyurl.com/yy7ya4g9/VS/6266_bdg_erw.kml</t>
  </si>
  <si>
    <t>2595563.000 1119827.000</t>
  </si>
  <si>
    <t>https://map.geo.admin.ch/?zoom=13&amp;E=2595563&amp;N=1119827&amp;layers=ch.kantone.cadastralwebmap-farbe,ch.swisstopo.amtliches-strassenverzeichnis,ch.bfs.gebaeude_wohnungs_register,KML||https://tinyurl.com/yy7ya4g9/VS/6266_bdg_erw.kml</t>
  </si>
  <si>
    <t>2595541.000 1119827.000</t>
  </si>
  <si>
    <t>https://map.geo.admin.ch/?zoom=13&amp;E=2595541&amp;N=1119827&amp;layers=ch.kantone.cadastralwebmap-farbe,ch.swisstopo.amtliches-strassenverzeichnis,ch.bfs.gebaeude_wohnungs_register,KML||https://tinyurl.com/yy7ya4g9/VS/6266_bdg_erw.kml</t>
  </si>
  <si>
    <t>2595571.000 1119717.000</t>
  </si>
  <si>
    <t>https://map.geo.admin.ch/?zoom=13&amp;E=2595571&amp;N=1119717&amp;layers=ch.kantone.cadastralwebmap-farbe,ch.swisstopo.amtliches-strassenverzeichnis,ch.bfs.gebaeude_wohnungs_register,KML||https://tinyurl.com/yy7ya4g9/VS/6266_bdg_erw.kml</t>
  </si>
  <si>
    <t>2595568.000 1119734.000</t>
  </si>
  <si>
    <t>https://map.geo.admin.ch/?zoom=13&amp;E=2595568&amp;N=1119734&amp;layers=ch.kantone.cadastralwebmap-farbe,ch.swisstopo.amtliches-strassenverzeichnis,ch.bfs.gebaeude_wohnungs_register,KML||https://tinyurl.com/yy7ya4g9/VS/6266_bdg_erw.kml</t>
  </si>
  <si>
    <t>2595505.000 1119715.000</t>
  </si>
  <si>
    <t>https://map.geo.admin.ch/?zoom=13&amp;E=2595505&amp;N=1119715&amp;layers=ch.kantone.cadastralwebmap-farbe,ch.swisstopo.amtliches-strassenverzeichnis,ch.bfs.gebaeude_wohnungs_register,KML||https://tinyurl.com/yy7ya4g9/VS/6266_bdg_erw.kml</t>
  </si>
  <si>
    <t>2595487.000 1119715.000</t>
  </si>
  <si>
    <t>https://map.geo.admin.ch/?zoom=13&amp;E=2595487&amp;N=1119715&amp;layers=ch.kantone.cadastralwebmap-farbe,ch.swisstopo.amtliches-strassenverzeichnis,ch.bfs.gebaeude_wohnungs_register,KML||https://tinyurl.com/yy7ya4g9/VS/6266_bdg_erw.kml</t>
  </si>
  <si>
    <t>2595365.000 1119705.000</t>
  </si>
  <si>
    <t>https://map.geo.admin.ch/?zoom=13&amp;E=2595365&amp;N=1119705&amp;layers=ch.kantone.cadastralwebmap-farbe,ch.swisstopo.amtliches-strassenverzeichnis,ch.bfs.gebaeude_wohnungs_register,KML||https://tinyurl.com/yy7ya4g9/VS/6266_bdg_erw.kml</t>
  </si>
  <si>
    <t>2595371.000 1119705.000</t>
  </si>
  <si>
    <t>https://map.geo.admin.ch/?zoom=13&amp;E=2595371&amp;N=1119705&amp;layers=ch.kantone.cadastralwebmap-farbe,ch.swisstopo.amtliches-strassenverzeichnis,ch.bfs.gebaeude_wohnungs_register,KML||https://tinyurl.com/yy7ya4g9/VS/6266_bdg_erw.kml</t>
  </si>
  <si>
    <t>2595378.000 1119704.000</t>
  </si>
  <si>
    <t>https://map.geo.admin.ch/?zoom=13&amp;E=2595378&amp;N=1119704&amp;layers=ch.kantone.cadastralwebmap-farbe,ch.swisstopo.amtliches-strassenverzeichnis,ch.bfs.gebaeude_wohnungs_register,KML||https://tinyurl.com/yy7ya4g9/VS/6266_bdg_erw.kml</t>
  </si>
  <si>
    <t>2595397.467 1119712.007</t>
  </si>
  <si>
    <t>https://map.geo.admin.ch/?zoom=13&amp;E=2595397.467&amp;N=1119712.007&amp;layers=ch.kantone.cadastralwebmap-farbe,ch.swisstopo.amtliches-strassenverzeichnis,ch.bfs.gebaeude_wohnungs_register,KML||https://tinyurl.com/yy7ya4g9/VS/6266_bdg_erw.kml</t>
  </si>
  <si>
    <t>2595407.000 1119713.000</t>
  </si>
  <si>
    <t>https://map.geo.admin.ch/?zoom=13&amp;E=2595407&amp;N=1119713&amp;layers=ch.kantone.cadastralwebmap-farbe,ch.swisstopo.amtliches-strassenverzeichnis,ch.bfs.gebaeude_wohnungs_register,KML||https://tinyurl.com/yy7ya4g9/VS/6266_bdg_erw.kml</t>
  </si>
  <si>
    <t>2595414.000 1119711.000</t>
  </si>
  <si>
    <t>https://map.geo.admin.ch/?zoom=13&amp;E=2595414&amp;N=1119711&amp;layers=ch.kantone.cadastralwebmap-farbe,ch.swisstopo.amtliches-strassenverzeichnis,ch.bfs.gebaeude_wohnungs_register,KML||https://tinyurl.com/yy7ya4g9/VS/6266_bdg_erw.kml</t>
  </si>
  <si>
    <t>2595429.000 1119731.000</t>
  </si>
  <si>
    <t>https://map.geo.admin.ch/?zoom=13&amp;E=2595429&amp;N=1119731&amp;layers=ch.kantone.cadastralwebmap-farbe,ch.swisstopo.amtliches-strassenverzeichnis,ch.bfs.gebaeude_wohnungs_register,KML||https://tinyurl.com/yy7ya4g9/VS/6266_bdg_erw.kml</t>
  </si>
  <si>
    <t>2595435.000 1119732.000</t>
  </si>
  <si>
    <t>https://map.geo.admin.ch/?zoom=13&amp;E=2595435&amp;N=1119732&amp;layers=ch.kantone.cadastralwebmap-farbe,ch.swisstopo.amtliches-strassenverzeichnis,ch.bfs.gebaeude_wohnungs_register,KML||https://tinyurl.com/yy7ya4g9/VS/6266_bdg_erw.kml</t>
  </si>
  <si>
    <t>2595443.000 1119731.000</t>
  </si>
  <si>
    <t>https://map.geo.admin.ch/?zoom=13&amp;E=2595443&amp;N=1119731&amp;layers=ch.kantone.cadastralwebmap-farbe,ch.swisstopo.amtliches-strassenverzeichnis,ch.bfs.gebaeude_wohnungs_register,KML||https://tinyurl.com/yy7ya4g9/VS/6266_bdg_erw.kml</t>
  </si>
  <si>
    <t>2595456.000 1119763.000</t>
  </si>
  <si>
    <t>https://map.geo.admin.ch/?zoom=13&amp;E=2595456&amp;N=1119763&amp;layers=ch.kantone.cadastralwebmap-farbe,ch.swisstopo.amtliches-strassenverzeichnis,ch.bfs.gebaeude_wohnungs_register,KML||https://tinyurl.com/yy7ya4g9/VS/6266_bdg_erw.kml</t>
  </si>
  <si>
    <t>2595462.000 1119763.000</t>
  </si>
  <si>
    <t>https://map.geo.admin.ch/?zoom=13&amp;E=2595462&amp;N=1119763&amp;layers=ch.kantone.cadastralwebmap-farbe,ch.swisstopo.amtliches-strassenverzeichnis,ch.bfs.gebaeude_wohnungs_register,KML||https://tinyurl.com/yy7ya4g9/VS/6266_bdg_erw.kml</t>
  </si>
  <si>
    <t>2595469.000 1119761.000</t>
  </si>
  <si>
    <t>https://map.geo.admin.ch/?zoom=13&amp;E=2595469&amp;N=1119761&amp;layers=ch.kantone.cadastralwebmap-farbe,ch.swisstopo.amtliches-strassenverzeichnis,ch.bfs.gebaeude_wohnungs_register,KML||https://tinyurl.com/yy7ya4g9/VS/6266_bdg_erw.kml</t>
  </si>
  <si>
    <t>2595339.000 1119737.000</t>
  </si>
  <si>
    <t>https://map.geo.admin.ch/?zoom=13&amp;E=2595339&amp;N=1119737&amp;layers=ch.kantone.cadastralwebmap-farbe,ch.swisstopo.amtliches-strassenverzeichnis,ch.bfs.gebaeude_wohnungs_register,KML||https://tinyurl.com/yy7ya4g9/VS/6266_bdg_erw.kml</t>
  </si>
  <si>
    <t>2595345.000 1119736.000</t>
  </si>
  <si>
    <t>https://map.geo.admin.ch/?zoom=13&amp;E=2595345&amp;N=1119736&amp;layers=ch.kantone.cadastralwebmap-farbe,ch.swisstopo.amtliches-strassenverzeichnis,ch.bfs.gebaeude_wohnungs_register,KML||https://tinyurl.com/yy7ya4g9/VS/6266_bdg_erw.kml</t>
  </si>
  <si>
    <t>2595351.000 1119735.000</t>
  </si>
  <si>
    <t>https://map.geo.admin.ch/?zoom=13&amp;E=2595351&amp;N=1119735&amp;layers=ch.kantone.cadastralwebmap-farbe,ch.swisstopo.amtliches-strassenverzeichnis,ch.bfs.gebaeude_wohnungs_register,KML||https://tinyurl.com/yy7ya4g9/VS/6266_bdg_erw.kml</t>
  </si>
  <si>
    <t>2595359.000 1119760.000</t>
  </si>
  <si>
    <t>https://map.geo.admin.ch/?zoom=13&amp;E=2595359&amp;N=1119760&amp;layers=ch.kantone.cadastralwebmap-farbe,ch.swisstopo.amtliches-strassenverzeichnis,ch.bfs.gebaeude_wohnungs_register,KML||https://tinyurl.com/yy7ya4g9/VS/6266_bdg_erw.kml</t>
  </si>
  <si>
    <t>2595365.000 1119760.000</t>
  </si>
  <si>
    <t>https://map.geo.admin.ch/?zoom=13&amp;E=2595365&amp;N=1119760&amp;layers=ch.kantone.cadastralwebmap-farbe,ch.swisstopo.amtliches-strassenverzeichnis,ch.bfs.gebaeude_wohnungs_register,KML||https://tinyurl.com/yy7ya4g9/VS/6266_bdg_erw.kml</t>
  </si>
  <si>
    <t>2595372.000 1119758.000</t>
  </si>
  <si>
    <t>https://map.geo.admin.ch/?zoom=13&amp;E=2595372&amp;N=1119758&amp;layers=ch.kantone.cadastralwebmap-farbe,ch.swisstopo.amtliches-strassenverzeichnis,ch.bfs.gebaeude_wohnungs_register,KML||https://tinyurl.com/yy7ya4g9/VS/6266_bdg_erw.kml</t>
  </si>
  <si>
    <t>2595383.000 1119782.000</t>
  </si>
  <si>
    <t>https://map.geo.admin.ch/?zoom=13&amp;E=2595383&amp;N=1119782&amp;layers=ch.kantone.cadastralwebmap-farbe,ch.swisstopo.amtliches-strassenverzeichnis,ch.bfs.gebaeude_wohnungs_register,KML||https://tinyurl.com/yy7ya4g9/VS/6266_bdg_erw.kml</t>
  </si>
  <si>
    <t>2595390.000 1119782.000</t>
  </si>
  <si>
    <t>https://map.geo.admin.ch/?zoom=13&amp;E=2595390&amp;N=1119782&amp;layers=ch.kantone.cadastralwebmap-farbe,ch.swisstopo.amtliches-strassenverzeichnis,ch.bfs.gebaeude_wohnungs_register,KML||https://tinyurl.com/yy7ya4g9/VS/6266_bdg_erw.kml</t>
  </si>
  <si>
    <t>2595397.000 1119780.000</t>
  </si>
  <si>
    <t>https://map.geo.admin.ch/?zoom=13&amp;E=2595397&amp;N=1119780&amp;layers=ch.kantone.cadastralwebmap-farbe,ch.swisstopo.amtliches-strassenverzeichnis,ch.bfs.gebaeude_wohnungs_register,KML||https://tinyurl.com/yy7ya4g9/VS/6266_bdg_erw.kml</t>
  </si>
  <si>
    <t>2595399.000 1119805.000</t>
  </si>
  <si>
    <t>https://map.geo.admin.ch/?zoom=13&amp;E=2595399&amp;N=1119805&amp;layers=ch.kantone.cadastralwebmap-farbe,ch.swisstopo.amtliches-strassenverzeichnis,ch.bfs.gebaeude_wohnungs_register,KML||https://tinyurl.com/yy7ya4g9/VS/6266_bdg_erw.kml</t>
  </si>
  <si>
    <t>2595405.000 1119805.000</t>
  </si>
  <si>
    <t>https://map.geo.admin.ch/?zoom=13&amp;E=2595405&amp;N=1119805&amp;layers=ch.kantone.cadastralwebmap-farbe,ch.swisstopo.amtliches-strassenverzeichnis,ch.bfs.gebaeude_wohnungs_register,KML||https://tinyurl.com/yy7ya4g9/VS/6266_bdg_erw.kml</t>
  </si>
  <si>
    <t>2595413.000 1119803.000</t>
  </si>
  <si>
    <t>https://map.geo.admin.ch/?zoom=13&amp;E=2595413&amp;N=1119803&amp;layers=ch.kantone.cadastralwebmap-farbe,ch.swisstopo.amtliches-strassenverzeichnis,ch.bfs.gebaeude_wohnungs_register,KML||https://tinyurl.com/yy7ya4g9/VS/6266_bdg_erw.kml</t>
  </si>
  <si>
    <t>2595428.000 1119783.000</t>
  </si>
  <si>
    <t>https://map.geo.admin.ch/?zoom=13&amp;E=2595428&amp;N=1119783&amp;layers=ch.kantone.cadastralwebmap-farbe,ch.swisstopo.amtliches-strassenverzeichnis,ch.bfs.gebaeude_wohnungs_register,KML||https://tinyurl.com/yy7ya4g9/VS/6266_bdg_erw.kml</t>
  </si>
  <si>
    <t>2595434.000 1119783.000</t>
  </si>
  <si>
    <t>https://map.geo.admin.ch/?zoom=13&amp;E=2595434&amp;N=1119783&amp;layers=ch.kantone.cadastralwebmap-farbe,ch.swisstopo.amtliches-strassenverzeichnis,ch.bfs.gebaeude_wohnungs_register,KML||https://tinyurl.com/yy7ya4g9/VS/6266_bdg_erw.kml</t>
  </si>
  <si>
    <t>2595441.000 1119782.000</t>
  </si>
  <si>
    <t>https://map.geo.admin.ch/?zoom=13&amp;E=2595441&amp;N=1119782&amp;layers=ch.kantone.cadastralwebmap-farbe,ch.swisstopo.amtliches-strassenverzeichnis,ch.bfs.gebaeude_wohnungs_register,KML||https://tinyurl.com/yy7ya4g9/VS/6266_bdg_erw.kml</t>
  </si>
  <si>
    <t>2595343.000 1119674.000</t>
  </si>
  <si>
    <t>https://map.geo.admin.ch/?zoom=13&amp;E=2595343&amp;N=1119674&amp;layers=ch.kantone.cadastralwebmap-farbe,ch.swisstopo.amtliches-strassenverzeichnis,ch.bfs.gebaeude_wohnungs_register,KML||https://tinyurl.com/yy7ya4g9/VS/6266_bdg_erw.kml</t>
  </si>
  <si>
    <t>2595350.000 1119673.000</t>
  </si>
  <si>
    <t>https://map.geo.admin.ch/?zoom=13&amp;E=2595350&amp;N=1119673&amp;layers=ch.kantone.cadastralwebmap-farbe,ch.swisstopo.amtliches-strassenverzeichnis,ch.bfs.gebaeude_wohnungs_register,KML||https://tinyurl.com/yy7ya4g9/VS/6266_bdg_erw.kml</t>
  </si>
  <si>
    <t>2595362.000 1119672.000</t>
  </si>
  <si>
    <t>https://map.geo.admin.ch/?zoom=13&amp;E=2595362&amp;N=1119672&amp;layers=ch.kantone.cadastralwebmap-farbe,ch.swisstopo.amtliches-strassenverzeichnis,ch.bfs.gebaeude_wohnungs_register,KML||https://tinyurl.com/yy7ya4g9/VS/6266_bdg_erw.kml</t>
  </si>
  <si>
    <t>2595395.000 1119663.000</t>
  </si>
  <si>
    <t>https://map.geo.admin.ch/?zoom=13&amp;E=2595395&amp;N=1119663&amp;layers=ch.kantone.cadastralwebmap-farbe,ch.swisstopo.amtliches-strassenverzeichnis,ch.bfs.gebaeude_wohnungs_register,KML||https://tinyurl.com/yy7ya4g9/VS/6266_bdg_erw.kml</t>
  </si>
  <si>
    <t>2595395.000 1119650.000</t>
  </si>
  <si>
    <t>https://map.geo.admin.ch/?zoom=13&amp;E=2595395&amp;N=1119650&amp;layers=ch.kantone.cadastralwebmap-farbe,ch.swisstopo.amtliches-strassenverzeichnis,ch.bfs.gebaeude_wohnungs_register,KML||https://tinyurl.com/yy7ya4g9/VS/6266_bdg_erw.kml</t>
  </si>
  <si>
    <t>2595389.000 1119635.000</t>
  </si>
  <si>
    <t>https://map.geo.admin.ch/?zoom=13&amp;E=2595389&amp;N=1119635&amp;layers=ch.kantone.cadastralwebmap-farbe,ch.swisstopo.amtliches-strassenverzeichnis,ch.bfs.gebaeude_wohnungs_register,KML||https://tinyurl.com/yy7ya4g9/VS/6266_bdg_erw.kml</t>
  </si>
  <si>
    <t>2595383.000 1119619.000</t>
  </si>
  <si>
    <t>https://map.geo.admin.ch/?zoom=13&amp;E=2595383&amp;N=1119619&amp;layers=ch.kantone.cadastralwebmap-farbe,ch.swisstopo.amtliches-strassenverzeichnis,ch.bfs.gebaeude_wohnungs_register,KML||https://tinyurl.com/yy7ya4g9/VS/6266_bdg_erw.kml</t>
  </si>
  <si>
    <t>2595132.979 1119588.860</t>
  </si>
  <si>
    <t>https://map.geo.admin.ch/?zoom=13&amp;E=2595132.979&amp;N=1119588.86&amp;layers=ch.kantone.cadastralwebmap-farbe,ch.swisstopo.amtliches-strassenverzeichnis,ch.bfs.gebaeude_wohnungs_register,KML||https://tinyurl.com/yy7ya4g9/VS/6266_bdg_erw.kml</t>
  </si>
  <si>
    <t>2594606.983 1118872.954</t>
  </si>
  <si>
    <t>https://map.geo.admin.ch/?zoom=13&amp;E=2594606.983&amp;N=1118872.954&amp;layers=ch.kantone.cadastralwebmap-farbe,ch.swisstopo.amtliches-strassenverzeichnis,ch.bfs.gebaeude_wohnungs_register,KML||https://tinyurl.com/yy7ya4g9/VS/6266_bdg_erw.kml</t>
  </si>
  <si>
    <t>2594639.000 1118828.000</t>
  </si>
  <si>
    <t>https://map.geo.admin.ch/?zoom=13&amp;E=2594639&amp;N=1118828&amp;layers=ch.kantone.cadastralwebmap-farbe,ch.swisstopo.amtliches-strassenverzeichnis,ch.bfs.gebaeude_wohnungs_register,KML||https://tinyurl.com/yy7ya4g9/VS/6266_bdg_erw.kml</t>
  </si>
  <si>
    <t>2590757.000 1117342.000</t>
  </si>
  <si>
    <t>https://map.geo.admin.ch/?zoom=13&amp;E=2590757&amp;N=1117342&amp;layers=ch.kantone.cadastralwebmap-farbe,ch.swisstopo.amtliches-strassenverzeichnis,ch.bfs.gebaeude_wohnungs_register,KML||https://tinyurl.com/yy7ya4g9/VS/6266_bdg_erw.kml</t>
  </si>
  <si>
    <t>2590502.000 1119279.000</t>
  </si>
  <si>
    <t>https://map.geo.admin.ch/?zoom=13&amp;E=2590502&amp;N=1119279&amp;layers=ch.kantone.cadastralwebmap-farbe,ch.swisstopo.amtliches-strassenverzeichnis,ch.bfs.gebaeude_wohnungs_register,KML||https://tinyurl.com/yy7ya4g9/VS/6266_bdg_erw.kml</t>
  </si>
  <si>
    <t>2593749.000 1119305.000</t>
  </si>
  <si>
    <t>https://map.geo.admin.ch/?zoom=13&amp;E=2593749&amp;N=1119305&amp;layers=ch.kantone.cadastralwebmap-farbe,ch.swisstopo.amtliches-strassenverzeichnis,ch.bfs.gebaeude_wohnungs_register,KML||https://tinyurl.com/yy7ya4g9/VS/6266_bdg_erw.kml</t>
  </si>
  <si>
    <t>2593764.000 1119304.000</t>
  </si>
  <si>
    <t>https://map.geo.admin.ch/?zoom=13&amp;E=2593764&amp;N=1119304&amp;layers=ch.kantone.cadastralwebmap-farbe,ch.swisstopo.amtliches-strassenverzeichnis,ch.bfs.gebaeude_wohnungs_register,KML||https://tinyurl.com/yy7ya4g9/VS/6266_bdg_erw.kml</t>
  </si>
  <si>
    <t>2593671.000 1119337.000</t>
  </si>
  <si>
    <t>https://map.geo.admin.ch/?zoom=13&amp;E=2593671&amp;N=1119337&amp;layers=ch.kantone.cadastralwebmap-farbe,ch.swisstopo.amtliches-strassenverzeichnis,ch.bfs.gebaeude_wohnungs_register,KML||https://tinyurl.com/yy7ya4g9/VS/6266_bdg_erw.kml</t>
  </si>
  <si>
    <t>2593694.000 1119279.000</t>
  </si>
  <si>
    <t>https://map.geo.admin.ch/?zoom=13&amp;E=2593694&amp;N=1119279&amp;layers=ch.kantone.cadastralwebmap-farbe,ch.swisstopo.amtliches-strassenverzeichnis,ch.bfs.gebaeude_wohnungs_register,KML||https://tinyurl.com/yy7ya4g9/VS/6266_bdg_erw.kml</t>
  </si>
  <si>
    <t>2593818.000 1119344.000</t>
  </si>
  <si>
    <t>https://map.geo.admin.ch/?zoom=13&amp;E=2593818&amp;N=1119344&amp;layers=ch.kantone.cadastralwebmap-farbe,ch.swisstopo.amtliches-strassenverzeichnis,ch.bfs.gebaeude_wohnungs_register,KML||https://tinyurl.com/yy7ya4g9/VS/6266_bdg_erw.kml</t>
  </si>
  <si>
    <t>2594012.000 1119747.000</t>
  </si>
  <si>
    <t>https://map.geo.admin.ch/?zoom=13&amp;E=2594012&amp;N=1119747&amp;layers=ch.kantone.cadastralwebmap-farbe,ch.swisstopo.amtliches-strassenverzeichnis,ch.bfs.gebaeude_wohnungs_register,KML||https://tinyurl.com/yy7ya4g9/VS/6266_bdg_erw.kml</t>
  </si>
  <si>
    <t>2593871.475 1119692.019</t>
  </si>
  <si>
    <t>https://map.geo.admin.ch/?zoom=13&amp;E=2593871.475&amp;N=1119692.019&amp;layers=ch.kantone.cadastralwebmap-farbe,ch.swisstopo.amtliches-strassenverzeichnis,ch.bfs.gebaeude_wohnungs_register,KML||https://tinyurl.com/yy7ya4g9/VS/6266_bdg_erw.kml</t>
  </si>
  <si>
    <t>2594148.000 1119809.000</t>
  </si>
  <si>
    <t>https://map.geo.admin.ch/?zoom=13&amp;E=2594148&amp;N=1119809&amp;layers=ch.kantone.cadastralwebmap-farbe,ch.swisstopo.amtliches-strassenverzeichnis,ch.bfs.gebaeude_wohnungs_register,KML||https://tinyurl.com/yy7ya4g9/VS/6266_bdg_erw.kml</t>
  </si>
  <si>
    <t>2594145.000 1119737.000</t>
  </si>
  <si>
    <t>https://map.geo.admin.ch/?zoom=13&amp;E=2594145&amp;N=1119737&amp;layers=ch.kantone.cadastralwebmap-farbe,ch.swisstopo.amtliches-strassenverzeichnis,ch.bfs.gebaeude_wohnungs_register,KML||https://tinyurl.com/yy7ya4g9/VS/6266_bdg_erw.kml</t>
  </si>
  <si>
    <t>2594250.000 1119796.000</t>
  </si>
  <si>
    <t>https://map.geo.admin.ch/?zoom=13&amp;E=2594250&amp;N=1119796&amp;layers=ch.kantone.cadastralwebmap-farbe,ch.swisstopo.amtliches-strassenverzeichnis,ch.bfs.gebaeude_wohnungs_register,KML||https://tinyurl.com/yy7ya4g9/VS/6266_bdg_erw.kml</t>
  </si>
  <si>
    <t>2593844.000 1119774.000</t>
  </si>
  <si>
    <t>https://map.geo.admin.ch/?zoom=13&amp;E=2593844&amp;N=1119774&amp;layers=ch.kantone.cadastralwebmap-farbe,ch.swisstopo.amtliches-strassenverzeichnis,ch.bfs.gebaeude_wohnungs_register,KML||https://tinyurl.com/yy7ya4g9/VS/6266_bdg_erw.kml</t>
  </si>
  <si>
    <t>2593997.000 1119876.000</t>
  </si>
  <si>
    <t>https://map.geo.admin.ch/?zoom=13&amp;E=2593997&amp;N=1119876&amp;layers=ch.kantone.cadastralwebmap-farbe,ch.swisstopo.amtliches-strassenverzeichnis,ch.bfs.gebaeude_wohnungs_register,KML||https://tinyurl.com/yy7ya4g9/VS/6266_bdg_erw.kml</t>
  </si>
  <si>
    <t>2594009.000 1119870.000</t>
  </si>
  <si>
    <t>https://map.geo.admin.ch/?zoom=13&amp;E=2594009&amp;N=1119870&amp;layers=ch.kantone.cadastralwebmap-farbe,ch.swisstopo.amtliches-strassenverzeichnis,ch.bfs.gebaeude_wohnungs_register,KML||https://tinyurl.com/yy7ya4g9/VS/6266_bdg_erw.kml</t>
  </si>
  <si>
    <t>2593939.000 1119749.000</t>
  </si>
  <si>
    <t>https://map.geo.admin.ch/?zoom=13&amp;E=2593939&amp;N=1119749&amp;layers=ch.kantone.cadastralwebmap-farbe,ch.swisstopo.amtliches-strassenverzeichnis,ch.bfs.gebaeude_wohnungs_register,KML||https://tinyurl.com/yy7ya4g9/VS/6266_bdg_erw.kml</t>
  </si>
  <si>
    <t>2593921.883 1119942.664</t>
  </si>
  <si>
    <t>https://map.geo.admin.ch/?zoom=13&amp;E=2593921.883&amp;N=1119942.664&amp;layers=ch.kantone.cadastralwebmap-farbe,ch.swisstopo.amtliches-strassenverzeichnis,ch.bfs.gebaeude_wohnungs_register,KML||https://tinyurl.com/yy7ya4g9/VS/6266_bdg_erw.kml</t>
  </si>
  <si>
    <t>2591307.000 1118955.000</t>
  </si>
  <si>
    <t>https://map.geo.admin.ch/?zoom=13&amp;E=2591307&amp;N=1118955&amp;layers=ch.kantone.cadastralwebmap-farbe,ch.swisstopo.amtliches-strassenverzeichnis,ch.bfs.gebaeude_wohnungs_register,KML||https://tinyurl.com/yy7ya4g9/VS/6266_bdg_erw.kml</t>
  </si>
  <si>
    <t>2591306.000 1118961.000</t>
  </si>
  <si>
    <t>https://map.geo.admin.ch/?zoom=13&amp;E=2591306&amp;N=1118961&amp;layers=ch.kantone.cadastralwebmap-farbe,ch.swisstopo.amtliches-strassenverzeichnis,ch.bfs.gebaeude_wohnungs_register,KML||https://tinyurl.com/yy7ya4g9/VS/6266_bdg_erw.kml</t>
  </si>
  <si>
    <t>2591305.000 1118966.000</t>
  </si>
  <si>
    <t>https://map.geo.admin.ch/?zoom=13&amp;E=2591305&amp;N=1118966&amp;layers=ch.kantone.cadastralwebmap-farbe,ch.swisstopo.amtliches-strassenverzeichnis,ch.bfs.gebaeude_wohnungs_register,KML||https://tinyurl.com/yy7ya4g9/VS/6266_bdg_erw.kml</t>
  </si>
  <si>
    <t>2591307.000 1118972.000</t>
  </si>
  <si>
    <t>https://map.geo.admin.ch/?zoom=13&amp;E=2591307&amp;N=1118972&amp;layers=ch.kantone.cadastralwebmap-farbe,ch.swisstopo.amtliches-strassenverzeichnis,ch.bfs.gebaeude_wohnungs_register,KML||https://tinyurl.com/yy7ya4g9/VS/6266_bdg_erw.kml</t>
  </si>
  <si>
    <t>2591303.000 1118982.000</t>
  </si>
  <si>
    <t>https://map.geo.admin.ch/?zoom=13&amp;E=2591303&amp;N=1118982&amp;layers=ch.kantone.cadastralwebmap-farbe,ch.swisstopo.amtliches-strassenverzeichnis,ch.bfs.gebaeude_wohnungs_register,KML||https://tinyurl.com/yy7ya4g9/VS/6266_bdg_erw.kml</t>
  </si>
  <si>
    <t>2591628.000 1119085.000</t>
  </si>
  <si>
    <t>https://map.geo.admin.ch/?zoom=13&amp;E=2591628&amp;N=1119085&amp;layers=ch.kantone.cadastralwebmap-farbe,ch.swisstopo.amtliches-strassenverzeichnis,ch.bfs.gebaeude_wohnungs_register,KML||https://tinyurl.com/yy7ya4g9/VS/6266_bdg_erw.kml</t>
  </si>
  <si>
    <t>2591598.000 1119061.000</t>
  </si>
  <si>
    <t>https://map.geo.admin.ch/?zoom=13&amp;E=2591598&amp;N=1119061&amp;layers=ch.kantone.cadastralwebmap-farbe,ch.swisstopo.amtliches-strassenverzeichnis,ch.bfs.gebaeude_wohnungs_register,KML||https://tinyurl.com/yy7ya4g9/VS/6266_bdg_erw.kml</t>
  </si>
  <si>
    <t>2591708.000 1119144.000</t>
  </si>
  <si>
    <t>https://map.geo.admin.ch/?zoom=13&amp;E=2591708&amp;N=1119144&amp;layers=ch.kantone.cadastralwebmap-farbe,ch.swisstopo.amtliches-strassenverzeichnis,ch.bfs.gebaeude_wohnungs_register,KML||https://tinyurl.com/yy7ya4g9/VS/6266_bdg_erw.kml</t>
  </si>
  <si>
    <t>2591612.000 1119164.000</t>
  </si>
  <si>
    <t>https://map.geo.admin.ch/?zoom=13&amp;E=2591612&amp;N=1119164&amp;layers=ch.kantone.cadastralwebmap-farbe,ch.swisstopo.amtliches-strassenverzeichnis,ch.bfs.gebaeude_wohnungs_register,KML||https://tinyurl.com/yy7ya4g9/VS/6266_bdg_erw.kml</t>
  </si>
  <si>
    <t>2591846.000 1119075.000</t>
  </si>
  <si>
    <t>https://map.geo.admin.ch/?zoom=13&amp;E=2591846&amp;N=1119075&amp;layers=ch.kantone.cadastralwebmap-farbe,ch.swisstopo.amtliches-strassenverzeichnis,ch.bfs.gebaeude_wohnungs_register,KML||https://tinyurl.com/yy7ya4g9/VS/6266_bdg_erw.kml</t>
  </si>
  <si>
    <t>2592077.000 1119190.000</t>
  </si>
  <si>
    <t>https://map.geo.admin.ch/?zoom=13&amp;E=2592077&amp;N=1119190&amp;layers=ch.kantone.cadastralwebmap-farbe,ch.swisstopo.amtliches-strassenverzeichnis,ch.bfs.gebaeude_wohnungs_register,KML||https://tinyurl.com/yy7ya4g9/VS/6266_bdg_erw.kml</t>
  </si>
  <si>
    <t>2592093.000 1119193.000</t>
  </si>
  <si>
    <t>https://map.geo.admin.ch/?zoom=13&amp;E=2592093&amp;N=1119193&amp;layers=ch.kantone.cadastralwebmap-farbe,ch.swisstopo.amtliches-strassenverzeichnis,ch.bfs.gebaeude_wohnungs_register,KML||https://tinyurl.com/yy7ya4g9/VS/6266_bdg_erw.kml</t>
  </si>
  <si>
    <t>2591755.000 1119013.000</t>
  </si>
  <si>
    <t>https://map.geo.admin.ch/?zoom=13&amp;E=2591755&amp;N=1119013&amp;layers=ch.kantone.cadastralwebmap-farbe,ch.swisstopo.amtliches-strassenverzeichnis,ch.bfs.gebaeude_wohnungs_register,KML||https://tinyurl.com/yy7ya4g9/VS/6266_bdg_erw.kml</t>
  </si>
  <si>
    <t>2591759.000 1118996.000</t>
  </si>
  <si>
    <t>https://map.geo.admin.ch/?zoom=13&amp;E=2591759&amp;N=1118996&amp;layers=ch.kantone.cadastralwebmap-farbe,ch.swisstopo.amtliches-strassenverzeichnis,ch.bfs.gebaeude_wohnungs_register,KML||https://tinyurl.com/yy7ya4g9/VS/6266_bdg_erw.kml</t>
  </si>
  <si>
    <t>2591705.000 1119034.000</t>
  </si>
  <si>
    <t>https://map.geo.admin.ch/?zoom=13&amp;E=2591705&amp;N=1119034&amp;layers=ch.kantone.cadastralwebmap-farbe,ch.swisstopo.amtliches-strassenverzeichnis,ch.bfs.gebaeude_wohnungs_register,KML||https://tinyurl.com/yy7ya4g9/VS/6266_bdg_erw.kml</t>
  </si>
  <si>
    <t>2591711.000 1119017.000</t>
  </si>
  <si>
    <t>https://map.geo.admin.ch/?zoom=13&amp;E=2591711&amp;N=1119017&amp;layers=ch.kantone.cadastralwebmap-farbe,ch.swisstopo.amtliches-strassenverzeichnis,ch.bfs.gebaeude_wohnungs_register,KML||https://tinyurl.com/yy7ya4g9/VS/6266_bdg_erw.kml</t>
  </si>
  <si>
    <t>2593468.000 1120139.000</t>
  </si>
  <si>
    <t>https://map.geo.admin.ch/?zoom=13&amp;E=2593468&amp;N=1120139&amp;layers=ch.kantone.cadastralwebmap-farbe,ch.swisstopo.amtliches-strassenverzeichnis,ch.bfs.gebaeude_wohnungs_register,KML||https://tinyurl.com/yy7ya4g9/VS/6266_bdg_erw.kml</t>
  </si>
  <si>
    <t>2593451.000 1120184.000</t>
  </si>
  <si>
    <t>https://map.geo.admin.ch/?zoom=13&amp;E=2593451&amp;N=1120184&amp;layers=ch.kantone.cadastralwebmap-farbe,ch.swisstopo.amtliches-strassenverzeichnis,ch.bfs.gebaeude_wohnungs_register,KML||https://tinyurl.com/yy7ya4g9/VS/6266_bdg_erw.kml</t>
  </si>
  <si>
    <t>2593713.000 1120037.000</t>
  </si>
  <si>
    <t>https://map.geo.admin.ch/?zoom=13&amp;E=2593713&amp;N=1120037&amp;layers=ch.kantone.cadastralwebmap-farbe,ch.swisstopo.amtliches-strassenverzeichnis,ch.bfs.gebaeude_wohnungs_register,KML||https://tinyurl.com/yy7ya4g9/VS/6266_bdg_erw.kml</t>
  </si>
  <si>
    <t>2594794.000 1119772.000</t>
  </si>
  <si>
    <t>https://map.geo.admin.ch/?zoom=13&amp;E=2594794&amp;N=1119772&amp;layers=ch.kantone.cadastralwebmap-farbe,ch.swisstopo.amtliches-strassenverzeichnis,ch.bfs.gebaeude_wohnungs_register,KML||https://tinyurl.com/yy7ya4g9/VS/6266_bdg_erw.kml</t>
  </si>
  <si>
    <t>2594940.000 1120143.000</t>
  </si>
  <si>
    <t>https://map.geo.admin.ch/?zoom=13&amp;E=2594940&amp;N=1120143&amp;layers=ch.kantone.cadastralwebmap-farbe,ch.swisstopo.amtliches-strassenverzeichnis,ch.bfs.gebaeude_wohnungs_register,KML||https://tinyurl.com/yy7ya4g9/VS/6266_bdg_erw.kml</t>
  </si>
  <si>
    <t>2594957.000 1120133.000</t>
  </si>
  <si>
    <t>https://map.geo.admin.ch/?zoom=13&amp;E=2594957&amp;N=1120133&amp;layers=ch.kantone.cadastralwebmap-farbe,ch.swisstopo.amtliches-strassenverzeichnis,ch.bfs.gebaeude_wohnungs_register,KML||https://tinyurl.com/yy7ya4g9/VS/6266_bdg_erw.kml</t>
  </si>
  <si>
    <t>2594973.000 1120123.000</t>
  </si>
  <si>
    <t>https://map.geo.admin.ch/?zoom=13&amp;E=2594973&amp;N=1120123&amp;layers=ch.kantone.cadastralwebmap-farbe,ch.swisstopo.amtliches-strassenverzeichnis,ch.bfs.gebaeude_wohnungs_register,KML||https://tinyurl.com/yy7ya4g9/VS/6266_bdg_erw.kml</t>
  </si>
  <si>
    <t>2594945.000 1120209.000</t>
  </si>
  <si>
    <t>https://map.geo.admin.ch/?zoom=13&amp;E=2594945&amp;N=1120209&amp;layers=ch.kantone.cadastralwebmap-farbe,ch.swisstopo.amtliches-strassenverzeichnis,ch.bfs.gebaeude_wohnungs_register,KML||https://tinyurl.com/yy7ya4g9/VS/6266_bdg_erw.kml</t>
  </si>
  <si>
    <t>2594963.000 1120198.000</t>
  </si>
  <si>
    <t>https://map.geo.admin.ch/?zoom=13&amp;E=2594963&amp;N=1120198&amp;layers=ch.kantone.cadastralwebmap-farbe,ch.swisstopo.amtliches-strassenverzeichnis,ch.bfs.gebaeude_wohnungs_register,KML||https://tinyurl.com/yy7ya4g9/VS/6266_bdg_erw.kml</t>
  </si>
  <si>
    <t>2595003.000 1120311.000</t>
  </si>
  <si>
    <t>https://map.geo.admin.ch/?zoom=13&amp;E=2595003&amp;N=1120311&amp;layers=ch.kantone.cadastralwebmap-farbe,ch.swisstopo.amtliches-strassenverzeichnis,ch.bfs.gebaeude_wohnungs_register,KML||https://tinyurl.com/yy7ya4g9/VS/6266_bdg_erw.kml</t>
  </si>
  <si>
    <t>2594914.000 1120290.000</t>
  </si>
  <si>
    <t>https://map.geo.admin.ch/?zoom=13&amp;E=2594914&amp;N=1120290&amp;layers=ch.kantone.cadastralwebmap-farbe,ch.swisstopo.amtliches-strassenverzeichnis,ch.bfs.gebaeude_wohnungs_register,KML||https://tinyurl.com/yy7ya4g9/VS/6266_bdg_erw.kml</t>
  </si>
  <si>
    <t>2594021.000 1120567.000</t>
  </si>
  <si>
    <t>https://map.geo.admin.ch/?zoom=13&amp;E=2594021&amp;N=1120567&amp;layers=ch.kantone.cadastralwebmap-farbe,ch.swisstopo.amtliches-strassenverzeichnis,ch.bfs.gebaeude_wohnungs_register,KML||https://tinyurl.com/yy7ya4g9/VS/6266_bdg_erw.kml</t>
  </si>
  <si>
    <t>2594223.306 1120743.930</t>
  </si>
  <si>
    <t>https://map.geo.admin.ch/?zoom=13&amp;E=2594223.306&amp;N=1120743.93&amp;layers=ch.kantone.cadastralwebmap-farbe,ch.swisstopo.amtliches-strassenverzeichnis,ch.bfs.gebaeude_wohnungs_register,KML||https://tinyurl.com/yy7ya4g9/VS/6266_bdg_erw.kml</t>
  </si>
  <si>
    <t>2594226.000 1120747.000</t>
  </si>
  <si>
    <t>https://map.geo.admin.ch/?zoom=13&amp;E=2594226&amp;N=1120747&amp;layers=ch.kantone.cadastralwebmap-farbe,ch.swisstopo.amtliches-strassenverzeichnis,ch.bfs.gebaeude_wohnungs_register,KML||https://tinyurl.com/yy7ya4g9/VS/6266_bdg_erw.kml</t>
  </si>
  <si>
    <t>2594447.000 1120831.000</t>
  </si>
  <si>
    <t>https://map.geo.admin.ch/?zoom=13&amp;E=2594447&amp;N=1120831&amp;layers=ch.kantone.cadastralwebmap-farbe,ch.swisstopo.amtliches-strassenverzeichnis,ch.bfs.gebaeude_wohnungs_register,KML||https://tinyurl.com/yy7ya4g9/VS/6266_bdg_erw.kml</t>
  </si>
  <si>
    <t>2594452.000 1120812.000</t>
  </si>
  <si>
    <t>https://map.geo.admin.ch/?zoom=13&amp;E=2594452&amp;N=1120812&amp;layers=ch.kantone.cadastralwebmap-farbe,ch.swisstopo.amtliches-strassenverzeichnis,ch.bfs.gebaeude_wohnungs_register,KML||https://tinyurl.com/yy7ya4g9/VS/6266_bdg_erw.kml</t>
  </si>
  <si>
    <t>2594182.000 1120893.000</t>
  </si>
  <si>
    <t>https://map.geo.admin.ch/?zoom=13&amp;E=2594182&amp;N=1120893&amp;layers=ch.kantone.cadastralwebmap-farbe,ch.swisstopo.amtliches-strassenverzeichnis,ch.bfs.gebaeude_wohnungs_register,KML||https://tinyurl.com/yy7ya4g9/VS/6266_bdg_erw.kml</t>
  </si>
  <si>
    <t>2594212.000 1120900.000</t>
  </si>
  <si>
    <t>https://map.geo.admin.ch/?zoom=13&amp;E=2594212&amp;N=1120900&amp;layers=ch.kantone.cadastralwebmap-farbe,ch.swisstopo.amtliches-strassenverzeichnis,ch.bfs.gebaeude_wohnungs_register,KML||https://tinyurl.com/yy7ya4g9/VS/6266_bdg_erw.kml</t>
  </si>
  <si>
    <t>2594190.000 1120943.000</t>
  </si>
  <si>
    <t>https://map.geo.admin.ch/?zoom=13&amp;E=2594190&amp;N=1120943&amp;layers=ch.kantone.cadastralwebmap-farbe,ch.swisstopo.amtliches-strassenverzeichnis,ch.bfs.gebaeude_wohnungs_register,KML||https://tinyurl.com/yy7ya4g9/VS/6266_bdg_erw.kml</t>
  </si>
  <si>
    <t>2594177.000 1120972.000</t>
  </si>
  <si>
    <t>https://map.geo.admin.ch/?zoom=13&amp;E=2594177&amp;N=1120972&amp;layers=ch.kantone.cadastralwebmap-farbe,ch.swisstopo.amtliches-strassenverzeichnis,ch.bfs.gebaeude_wohnungs_register,KML||https://tinyurl.com/yy7ya4g9/VS/6266_bdg_erw.kml</t>
  </si>
  <si>
    <t>2594164.000 1120966.000</t>
  </si>
  <si>
    <t>https://map.geo.admin.ch/?zoom=13&amp;E=2594164&amp;N=1120966&amp;layers=ch.kantone.cadastralwebmap-farbe,ch.swisstopo.amtliches-strassenverzeichnis,ch.bfs.gebaeude_wohnungs_register,KML||https://tinyurl.com/yy7ya4g9/VS/6266_bdg_erw.kml</t>
  </si>
  <si>
    <t>2594117.000 1120979.000</t>
  </si>
  <si>
    <t>https://map.geo.admin.ch/?zoom=13&amp;E=2594117&amp;N=1120979&amp;layers=ch.kantone.cadastralwebmap-farbe,ch.swisstopo.amtliches-strassenverzeichnis,ch.bfs.gebaeude_wohnungs_register,KML||https://tinyurl.com/yy7ya4g9/VS/6266_bdg_erw.kml</t>
  </si>
  <si>
    <t>2594086.000 1120966.000</t>
  </si>
  <si>
    <t>https://map.geo.admin.ch/?zoom=13&amp;E=2594086&amp;N=1120966&amp;layers=ch.kantone.cadastralwebmap-farbe,ch.swisstopo.amtliches-strassenverzeichnis,ch.bfs.gebaeude_wohnungs_register,KML||https://tinyurl.com/yy7ya4g9/VS/6266_bdg_erw.kml</t>
  </si>
  <si>
    <t>2594196.000 1121015.000</t>
  </si>
  <si>
    <t>https://map.geo.admin.ch/?zoom=13&amp;E=2594196&amp;N=1121015&amp;layers=ch.kantone.cadastralwebmap-farbe,ch.swisstopo.amtliches-strassenverzeichnis,ch.bfs.gebaeude_wohnungs_register,KML||https://tinyurl.com/yy7ya4g9/VS/6266_bdg_erw.kml</t>
  </si>
  <si>
    <t>2594212.000 1121022.000</t>
  </si>
  <si>
    <t>https://map.geo.admin.ch/?zoom=13&amp;E=2594212&amp;N=1121022&amp;layers=ch.kantone.cadastralwebmap-farbe,ch.swisstopo.amtliches-strassenverzeichnis,ch.bfs.gebaeude_wohnungs_register,KML||https://tinyurl.com/yy7ya4g9/VS/6266_bdg_erw.kml</t>
  </si>
  <si>
    <t>2594315.000 1120954.000</t>
  </si>
  <si>
    <t>https://map.geo.admin.ch/?zoom=13&amp;E=2594315&amp;N=1120954&amp;layers=ch.kantone.cadastralwebmap-farbe,ch.swisstopo.amtliches-strassenverzeichnis,ch.bfs.gebaeude_wohnungs_register,KML||https://tinyurl.com/yy7ya4g9/VS/6266_bdg_erw.kml</t>
  </si>
  <si>
    <t>2594354.000 1120926.000</t>
  </si>
  <si>
    <t>https://map.geo.admin.ch/?zoom=13&amp;E=2594354&amp;N=1120926&amp;layers=ch.kantone.cadastralwebmap-farbe,ch.swisstopo.amtliches-strassenverzeichnis,ch.bfs.gebaeude_wohnungs_register,KML||https://tinyurl.com/yy7ya4g9/VS/6266_bdg_erw.kml</t>
  </si>
  <si>
    <t>2594338.000 1121022.000</t>
  </si>
  <si>
    <t>https://map.geo.admin.ch/?zoom=13&amp;E=2594338&amp;N=1121022&amp;layers=ch.kantone.cadastralwebmap-farbe,ch.swisstopo.amtliches-strassenverzeichnis,ch.bfs.gebaeude_wohnungs_register,KML||https://tinyurl.com/yy7ya4g9/VS/6266_bdg_erw.kml</t>
  </si>
  <si>
    <t>2594375.000 1120999.000</t>
  </si>
  <si>
    <t>https://map.geo.admin.ch/?zoom=13&amp;E=2594375&amp;N=1120999&amp;layers=ch.kantone.cadastralwebmap-farbe,ch.swisstopo.amtliches-strassenverzeichnis,ch.bfs.gebaeude_wohnungs_register,KML||https://tinyurl.com/yy7ya4g9/VS/6266_bdg_erw.kml</t>
  </si>
  <si>
    <t>2594392.000 1121006.000</t>
  </si>
  <si>
    <t>https://map.geo.admin.ch/?zoom=13&amp;E=2594392&amp;N=1121006&amp;layers=ch.kantone.cadastralwebmap-farbe,ch.swisstopo.amtliches-strassenverzeichnis,ch.bfs.gebaeude_wohnungs_register,KML||https://tinyurl.com/yy7ya4g9/VS/6266_bdg_erw.kml</t>
  </si>
  <si>
    <t>2594443.000 1121034.000</t>
  </si>
  <si>
    <t>https://map.geo.admin.ch/?zoom=13&amp;E=2594443&amp;N=1121034&amp;layers=ch.kantone.cadastralwebmap-farbe,ch.swisstopo.amtliches-strassenverzeichnis,ch.bfs.gebaeude_wohnungs_register,KML||https://tinyurl.com/yy7ya4g9/VS/6266_bdg_erw.kml</t>
  </si>
  <si>
    <t>2594384.000 1121036.000</t>
  </si>
  <si>
    <t>https://map.geo.admin.ch/?zoom=13&amp;E=2594384&amp;N=1121036&amp;layers=ch.kantone.cadastralwebmap-farbe,ch.swisstopo.amtliches-strassenverzeichnis,ch.bfs.gebaeude_wohnungs_register,KML||https://tinyurl.com/yy7ya4g9/VS/6266_bdg_erw.kml</t>
  </si>
  <si>
    <t>2594328.000 1120843.000</t>
  </si>
  <si>
    <t>https://map.geo.admin.ch/?zoom=13&amp;E=2594328&amp;N=1120843&amp;layers=ch.kantone.cadastralwebmap-farbe,ch.swisstopo.amtliches-strassenverzeichnis,ch.bfs.gebaeude_wohnungs_register,KML||https://tinyurl.com/yy7ya4g9/VS/6266_bdg_erw.kml</t>
  </si>
  <si>
    <t>2594423.000 1120870.000</t>
  </si>
  <si>
    <t>https://map.geo.admin.ch/?zoom=13&amp;E=2594423&amp;N=1120870&amp;layers=ch.kantone.cadastralwebmap-farbe,ch.swisstopo.amtliches-strassenverzeichnis,ch.bfs.gebaeude_wohnungs_register,KML||https://tinyurl.com/yy7ya4g9/VS/6266_bdg_erw.kml</t>
  </si>
  <si>
    <t>2591920.444 1120294.047</t>
  </si>
  <si>
    <t>https://map.geo.admin.ch/?zoom=13&amp;E=2591920.444&amp;N=1120294.047&amp;layers=ch.kantone.cadastralwebmap-farbe,ch.swisstopo.amtliches-strassenverzeichnis,ch.bfs.gebaeude_wohnungs_register,KML||https://tinyurl.com/yy7ya4g9/VS/6266_bdg_erw.kml</t>
  </si>
  <si>
    <t>2591804.000 1120326.000</t>
  </si>
  <si>
    <t>https://map.geo.admin.ch/?zoom=13&amp;E=2591804&amp;N=1120326&amp;layers=ch.kantone.cadastralwebmap-farbe,ch.swisstopo.amtliches-strassenverzeichnis,ch.bfs.gebaeude_wohnungs_register,KML||https://tinyurl.com/yy7ya4g9/VS/6266_bdg_erw.kml</t>
  </si>
  <si>
    <t>2592651.000 1120013.000</t>
  </si>
  <si>
    <t>https://map.geo.admin.ch/?zoom=13&amp;E=2592651&amp;N=1120013&amp;layers=ch.kantone.cadastralwebmap-farbe,ch.swisstopo.amtliches-strassenverzeichnis,ch.bfs.gebaeude_wohnungs_register,KML||https://tinyurl.com/yy7ya4g9/VS/6266_bdg_erw.kml</t>
  </si>
  <si>
    <t>2592659.000 1120015.000</t>
  </si>
  <si>
    <t>https://map.geo.admin.ch/?zoom=13&amp;E=2592659&amp;N=1120015&amp;layers=ch.kantone.cadastralwebmap-farbe,ch.swisstopo.amtliches-strassenverzeichnis,ch.bfs.gebaeude_wohnungs_register,KML||https://tinyurl.com/yy7ya4g9/VS/6266_bdg_erw.kml</t>
  </si>
  <si>
    <t>2592686.000 1120026.000</t>
  </si>
  <si>
    <t>https://map.geo.admin.ch/?zoom=13&amp;E=2592686&amp;N=1120026&amp;layers=ch.kantone.cadastralwebmap-farbe,ch.swisstopo.amtliches-strassenverzeichnis,ch.bfs.gebaeude_wohnungs_register,KML||https://tinyurl.com/yy7ya4g9/VS/6266_bdg_erw.kml</t>
  </si>
  <si>
    <t>2592693.000 1120030.000</t>
  </si>
  <si>
    <t>https://map.geo.admin.ch/?zoom=13&amp;E=2592693&amp;N=1120030&amp;layers=ch.kantone.cadastralwebmap-farbe,ch.swisstopo.amtliches-strassenverzeichnis,ch.bfs.gebaeude_wohnungs_register,KML||https://tinyurl.com/yy7ya4g9/VS/6266_bdg_erw.kml</t>
  </si>
  <si>
    <t>2592703.000 1120032.000</t>
  </si>
  <si>
    <t>https://map.geo.admin.ch/?zoom=13&amp;E=2592703&amp;N=1120032&amp;layers=ch.kantone.cadastralwebmap-farbe,ch.swisstopo.amtliches-strassenverzeichnis,ch.bfs.gebaeude_wohnungs_register,KML||https://tinyurl.com/yy7ya4g9/VS/6266_bdg_erw.kml</t>
  </si>
  <si>
    <t>2592730.000 1120049.000</t>
  </si>
  <si>
    <t>https://map.geo.admin.ch/?zoom=13&amp;E=2592730&amp;N=1120049&amp;layers=ch.kantone.cadastralwebmap-farbe,ch.swisstopo.amtliches-strassenverzeichnis,ch.bfs.gebaeude_wohnungs_register,KML||https://tinyurl.com/yy7ya4g9/VS/6266_bdg_erw.kml</t>
  </si>
  <si>
    <t>2592740.000 1120007.000</t>
  </si>
  <si>
    <t>https://map.geo.admin.ch/?zoom=13&amp;E=2592740&amp;N=1120007&amp;layers=ch.kantone.cadastralwebmap-farbe,ch.swisstopo.amtliches-strassenverzeichnis,ch.bfs.gebaeude_wohnungs_register,KML||https://tinyurl.com/yy7ya4g9/VS/6266_bdg_erw.kml</t>
  </si>
  <si>
    <t>2593130.000 1120217.000</t>
  </si>
  <si>
    <t>https://map.geo.admin.ch/?zoom=13&amp;E=2593130&amp;N=1120217&amp;layers=ch.kantone.cadastralwebmap-farbe,ch.swisstopo.amtliches-strassenverzeichnis,ch.bfs.gebaeude_wohnungs_register,KML||https://tinyurl.com/yy7ya4g9/VS/6266_bdg_erw.kml</t>
  </si>
  <si>
    <t>2593180.000 1120322.000</t>
  </si>
  <si>
    <t>https://map.geo.admin.ch/?zoom=13&amp;E=2593180&amp;N=1120322&amp;layers=ch.kantone.cadastralwebmap-farbe,ch.swisstopo.amtliches-strassenverzeichnis,ch.bfs.gebaeude_wohnungs_register,KML||https://tinyurl.com/yy7ya4g9/VS/6266_bdg_erw.kml</t>
  </si>
  <si>
    <t>2593189.000 1120300.000</t>
  </si>
  <si>
    <t>https://map.geo.admin.ch/?zoom=13&amp;E=2593189&amp;N=1120300&amp;layers=ch.kantone.cadastralwebmap-farbe,ch.swisstopo.amtliches-strassenverzeichnis,ch.bfs.gebaeude_wohnungs_register,KML||https://tinyurl.com/yy7ya4g9/VS/6266_bdg_erw.kml</t>
  </si>
  <si>
    <t>2592942.000 1120260.000</t>
  </si>
  <si>
    <t>https://map.geo.admin.ch/?zoom=13&amp;E=2592942&amp;N=1120260&amp;layers=ch.kantone.cadastralwebmap-farbe,ch.swisstopo.amtliches-strassenverzeichnis,ch.bfs.gebaeude_wohnungs_register,KML||https://tinyurl.com/yy7ya4g9/VS/6266_bdg_erw.kml</t>
  </si>
  <si>
    <t>2593587.000 1120501.000</t>
  </si>
  <si>
    <t>https://map.geo.admin.ch/?zoom=13&amp;E=2593587&amp;N=1120501&amp;layers=ch.kantone.cadastralwebmap-farbe,ch.swisstopo.amtliches-strassenverzeichnis,ch.bfs.gebaeude_wohnungs_register,KML||https://tinyurl.com/yy7ya4g9/VS/6266_bdg_erw.kml</t>
  </si>
  <si>
    <t>2593680.000 1120622.000</t>
  </si>
  <si>
    <t>https://map.geo.admin.ch/?zoom=13&amp;E=2593680&amp;N=1120622&amp;layers=ch.kantone.cadastralwebmap-farbe,ch.swisstopo.amtliches-strassenverzeichnis,ch.bfs.gebaeude_wohnungs_register,KML||https://tinyurl.com/yy7ya4g9/VS/6266_bdg_erw.kml</t>
  </si>
  <si>
    <t>2593956.000 1120514.000</t>
  </si>
  <si>
    <t>https://map.geo.admin.ch/?zoom=13&amp;E=2593956&amp;N=1120514&amp;layers=ch.kantone.cadastralwebmap-farbe,ch.swisstopo.amtliches-strassenverzeichnis,ch.bfs.gebaeude_wohnungs_register,KML||https://tinyurl.com/yy7ya4g9/VS/6266_bdg_erw.kml</t>
  </si>
  <si>
    <t>2593923.000 1120488.000</t>
  </si>
  <si>
    <t>https://map.geo.admin.ch/?zoom=13&amp;E=2593923&amp;N=1120488&amp;layers=ch.kantone.cadastralwebmap-farbe,ch.swisstopo.amtliches-strassenverzeichnis,ch.bfs.gebaeude_wohnungs_register,KML||https://tinyurl.com/yy7ya4g9/VS/6266_bdg_erw.kml</t>
  </si>
  <si>
    <t>2593908.000 1119570.000</t>
  </si>
  <si>
    <t>https://map.geo.admin.ch/?zoom=13&amp;E=2593908&amp;N=1119570&amp;layers=ch.kantone.cadastralwebmap-farbe,ch.swisstopo.amtliches-strassenverzeichnis,ch.bfs.gebaeude_wohnungs_register,KML||https://tinyurl.com/yy7ya4g9/VS/6266_bdg_erw.kml</t>
  </si>
  <si>
    <t>2593576.000 1119545.000</t>
  </si>
  <si>
    <t>https://map.geo.admin.ch/?zoom=13&amp;E=2593576&amp;N=1119545&amp;layers=ch.kantone.cadastralwebmap-farbe,ch.swisstopo.amtliches-strassenverzeichnis,ch.bfs.gebaeude_wohnungs_register,KML||https://tinyurl.com/yy7ya4g9/VS/6266_bdg_erw.kml</t>
  </si>
  <si>
    <t>2593550.000 1119508.000</t>
  </si>
  <si>
    <t>https://map.geo.admin.ch/?zoom=13&amp;E=2593550&amp;N=1119508&amp;layers=ch.kantone.cadastralwebmap-farbe,ch.swisstopo.amtliches-strassenverzeichnis,ch.bfs.gebaeude_wohnungs_register,KML||https://tinyurl.com/yy7ya4g9/VS/6266_bdg_erw.kml</t>
  </si>
  <si>
    <t>2593088.000 1119584.000</t>
  </si>
  <si>
    <t>https://map.geo.admin.ch/?zoom=13&amp;E=2593088&amp;N=1119584&amp;layers=ch.kantone.cadastralwebmap-farbe,ch.swisstopo.amtliches-strassenverzeichnis,ch.bfs.gebaeude_wohnungs_register,KML||https://tinyurl.com/yy7ya4g9/VS/6266_bdg_erw.kml</t>
  </si>
  <si>
    <t>2592988.152 1119637.563</t>
  </si>
  <si>
    <t>https://map.geo.admin.ch/?zoom=13&amp;E=2592988.152&amp;N=1119637.563&amp;layers=ch.kantone.cadastralwebmap-farbe,ch.swisstopo.amtliches-strassenverzeichnis,ch.bfs.gebaeude_wohnungs_register,KML||https://tinyurl.com/yy7ya4g9/VS/6266_bdg_erw.kml</t>
  </si>
  <si>
    <t>2592786.000 1119503.000</t>
  </si>
  <si>
    <t>https://map.geo.admin.ch/?zoom=13&amp;E=2592786&amp;N=1119503&amp;layers=ch.kantone.cadastralwebmap-farbe,ch.swisstopo.amtliches-strassenverzeichnis,ch.bfs.gebaeude_wohnungs_register,KML||https://tinyurl.com/yy7ya4g9/VS/6266_bdg_erw.kml</t>
  </si>
  <si>
    <t>2592793.000 1119418.000</t>
  </si>
  <si>
    <t>https://map.geo.admin.ch/?zoom=13&amp;E=2592793&amp;N=1119418&amp;layers=ch.kantone.cadastralwebmap-farbe,ch.swisstopo.amtliches-strassenverzeichnis,ch.bfs.gebaeude_wohnungs_register,KML||https://tinyurl.com/yy7ya4g9/VS/6266_bdg_erw.kml</t>
  </si>
  <si>
    <t>2592830.000 1119579.000</t>
  </si>
  <si>
    <t>https://map.geo.admin.ch/?zoom=13&amp;E=2592830&amp;N=1119579&amp;layers=ch.kantone.cadastralwebmap-farbe,ch.swisstopo.amtliches-strassenverzeichnis,ch.bfs.gebaeude_wohnungs_register,KML||https://tinyurl.com/yy7ya4g9/VS/6266_bdg_erw.kml</t>
  </si>
  <si>
    <t>2592777.000 1119625.000</t>
  </si>
  <si>
    <t>https://map.geo.admin.ch/?zoom=13&amp;E=2592777&amp;N=1119625&amp;layers=ch.kantone.cadastralwebmap-farbe,ch.swisstopo.amtliches-strassenverzeichnis,ch.bfs.gebaeude_wohnungs_register,KML||https://tinyurl.com/yy7ya4g9/VS/6266_bdg_erw.kml</t>
  </si>
  <si>
    <t>2592755.000 1119614.000</t>
  </si>
  <si>
    <t>https://map.geo.admin.ch/?zoom=13&amp;E=2592755&amp;N=1119614&amp;layers=ch.kantone.cadastralwebmap-farbe,ch.swisstopo.amtliches-strassenverzeichnis,ch.bfs.gebaeude_wohnungs_register,KML||https://tinyurl.com/yy7ya4g9/VS/6266_bdg_erw.kml</t>
  </si>
  <si>
    <t>2592528.000 1119556.000</t>
  </si>
  <si>
    <t>https://map.geo.admin.ch/?zoom=13&amp;E=2592528&amp;N=1119556&amp;layers=ch.kantone.cadastralwebmap-farbe,ch.swisstopo.amtliches-strassenverzeichnis,ch.bfs.gebaeude_wohnungs_register,KML||https://tinyurl.com/yy7ya4g9/VS/6266_bdg_erw.kml</t>
  </si>
  <si>
    <t>2592533.000 1119539.000</t>
  </si>
  <si>
    <t>https://map.geo.admin.ch/?zoom=13&amp;E=2592533&amp;N=1119539&amp;layers=ch.kantone.cadastralwebmap-farbe,ch.swisstopo.amtliches-strassenverzeichnis,ch.bfs.gebaeude_wohnungs_register,KML||https://tinyurl.com/yy7ya4g9/VS/6266_bdg_erw.kml</t>
  </si>
  <si>
    <t>2592711.000 1119266.000</t>
  </si>
  <si>
    <t>https://map.geo.admin.ch/?zoom=13&amp;E=2592711&amp;N=1119266&amp;layers=ch.kantone.cadastralwebmap-farbe,ch.swisstopo.amtliches-strassenverzeichnis,ch.bfs.gebaeude_wohnungs_register,KML||https://tinyurl.com/yy7ya4g9/VS/6266_bdg_erw.kml</t>
  </si>
  <si>
    <t>2592147.000 1119391.000</t>
  </si>
  <si>
    <t>https://map.geo.admin.ch/?zoom=13&amp;E=2592147&amp;N=1119391&amp;layers=ch.kantone.cadastralwebmap-farbe,ch.swisstopo.amtliches-strassenverzeichnis,ch.bfs.gebaeude_wohnungs_register,KML||https://tinyurl.com/yy7ya4g9/VS/6266_bdg_erw.kml</t>
  </si>
  <si>
    <t>2592178.000 1119361.000</t>
  </si>
  <si>
    <t>https://map.geo.admin.ch/?zoom=13&amp;E=2592178&amp;N=1119361&amp;layers=ch.kantone.cadastralwebmap-farbe,ch.swisstopo.amtliches-strassenverzeichnis,ch.bfs.gebaeude_wohnungs_register,KML||https://tinyurl.com/yy7ya4g9/VS/6266_bdg_erw.kml</t>
  </si>
  <si>
    <t>2592192.000 1119370.000</t>
  </si>
  <si>
    <t>https://map.geo.admin.ch/?zoom=13&amp;E=2592192&amp;N=1119370&amp;layers=ch.kantone.cadastralwebmap-farbe,ch.swisstopo.amtliches-strassenverzeichnis,ch.bfs.gebaeude_wohnungs_register,KML||https://tinyurl.com/yy7ya4g9/VS/6266_bdg_erw.kml</t>
  </si>
  <si>
    <t>2592209.000 1119379.000</t>
  </si>
  <si>
    <t>https://map.geo.admin.ch/?zoom=13&amp;E=2592209&amp;N=1119379&amp;layers=ch.kantone.cadastralwebmap-farbe,ch.swisstopo.amtliches-strassenverzeichnis,ch.bfs.gebaeude_wohnungs_register,KML||https://tinyurl.com/yy7ya4g9/VS/6266_bdg_erw.kml</t>
  </si>
  <si>
    <t>2592781.000 1119785.000</t>
  </si>
  <si>
    <t>https://map.geo.admin.ch/?zoom=13&amp;E=2592781&amp;N=1119785&amp;layers=ch.kantone.cadastralwebmap-farbe,ch.swisstopo.amtliches-strassenverzeichnis,ch.bfs.gebaeude_wohnungs_register,KML||https://tinyurl.com/yy7ya4g9/VS/6266_bdg_erw.kml</t>
  </si>
  <si>
    <t>2592750.000 1119770.000</t>
  </si>
  <si>
    <t>https://map.geo.admin.ch/?zoom=13&amp;E=2592750&amp;N=1119770&amp;layers=ch.kantone.cadastralwebmap-farbe,ch.swisstopo.amtliches-strassenverzeichnis,ch.bfs.gebaeude_wohnungs_register,KML||https://tinyurl.com/yy7ya4g9/VS/6266_bdg_erw.kml</t>
  </si>
  <si>
    <t>2593106.000 1120123.000</t>
  </si>
  <si>
    <t>https://map.geo.admin.ch/?zoom=13&amp;E=2593106&amp;N=1120123&amp;layers=ch.kantone.cadastralwebmap-farbe,ch.swisstopo.amtliches-strassenverzeichnis,ch.bfs.gebaeude_wohnungs_register,KML||https://tinyurl.com/yy7ya4g9/VS/6266_bdg_erw.kml</t>
  </si>
  <si>
    <t>2592856.000 1120039.000</t>
  </si>
  <si>
    <t>https://map.geo.admin.ch/?zoom=13&amp;E=2592856&amp;N=1120039&amp;layers=ch.kantone.cadastralwebmap-farbe,ch.swisstopo.amtliches-strassenverzeichnis,ch.bfs.gebaeude_wohnungs_register,KML||https://tinyurl.com/yy7ya4g9/VS/6266_bdg_erw.kml</t>
  </si>
  <si>
    <t>2592754.000 1119818.000</t>
  </si>
  <si>
    <t>https://map.geo.admin.ch/?zoom=13&amp;E=2592754&amp;N=1119818&amp;layers=ch.kantone.cadastralwebmap-farbe,ch.swisstopo.amtliches-strassenverzeichnis,ch.bfs.gebaeude_wohnungs_register,KML||https://tinyurl.com/yy7ya4g9/VS/6266_bdg_erw.kml</t>
  </si>
  <si>
    <t>2592867.000 1119854.000</t>
  </si>
  <si>
    <t>https://map.geo.admin.ch/?zoom=13&amp;E=2592867&amp;N=1119854&amp;layers=ch.kantone.cadastralwebmap-farbe,ch.swisstopo.amtliches-strassenverzeichnis,ch.bfs.gebaeude_wohnungs_register,KML||https://tinyurl.com/yy7ya4g9/VS/6266_bdg_erw.kml</t>
  </si>
  <si>
    <t>2592850.000 1119837.000</t>
  </si>
  <si>
    <t>https://map.geo.admin.ch/?zoom=13&amp;E=2592850&amp;N=1119837&amp;layers=ch.kantone.cadastralwebmap-farbe,ch.swisstopo.amtliches-strassenverzeichnis,ch.bfs.gebaeude_wohnungs_register,KML||https://tinyurl.com/yy7ya4g9/VS/6266_bdg_erw.kml</t>
  </si>
  <si>
    <t>2593069.000 1120057.000</t>
  </si>
  <si>
    <t>https://map.geo.admin.ch/?zoom=13&amp;E=2593069&amp;N=1120057&amp;layers=ch.kantone.cadastralwebmap-farbe,ch.swisstopo.amtliches-strassenverzeichnis,ch.bfs.gebaeude_wohnungs_register,KML||https://tinyurl.com/yy7ya4g9/VS/6266_bdg_erw.kml</t>
  </si>
  <si>
    <t>2593049.000 1120011.000</t>
  </si>
  <si>
    <t>https://map.geo.admin.ch/?zoom=13&amp;E=2593049&amp;N=1120011&amp;layers=ch.kantone.cadastralwebmap-farbe,ch.swisstopo.amtliches-strassenverzeichnis,ch.bfs.gebaeude_wohnungs_register,KML||https://tinyurl.com/yy7ya4g9/VS/6266_bdg_erw.kml</t>
  </si>
  <si>
    <t>2593015.000 1119983.000</t>
  </si>
  <si>
    <t>https://map.geo.admin.ch/?zoom=13&amp;E=2593015&amp;N=1119983&amp;layers=ch.kantone.cadastralwebmap-farbe,ch.swisstopo.amtliches-strassenverzeichnis,ch.bfs.gebaeude_wohnungs_register,KML||https://tinyurl.com/yy7ya4g9/VS/6266_bdg_erw.kml</t>
  </si>
  <si>
    <t>2593115.000 1120091.000</t>
  </si>
  <si>
    <t>https://map.geo.admin.ch/?zoom=13&amp;E=2593115&amp;N=1120091&amp;layers=ch.kantone.cadastralwebmap-farbe,ch.swisstopo.amtliches-strassenverzeichnis,ch.bfs.gebaeude_wohnungs_register,KML||https://tinyurl.com/yy7ya4g9/VS/6266_bdg_erw.kml</t>
  </si>
  <si>
    <t>2593133.000 1120061.000</t>
  </si>
  <si>
    <t>https://map.geo.admin.ch/?zoom=13&amp;E=2593133&amp;N=1120061&amp;layers=ch.kantone.cadastralwebmap-farbe,ch.swisstopo.amtliches-strassenverzeichnis,ch.bfs.gebaeude_wohnungs_register,KML||https://tinyurl.com/yy7ya4g9/VS/6266_bdg_erw.kml</t>
  </si>
  <si>
    <t>2593166.000 1120124.000</t>
  </si>
  <si>
    <t>https://map.geo.admin.ch/?zoom=13&amp;E=2593166&amp;N=1120124&amp;layers=ch.kantone.cadastralwebmap-farbe,ch.swisstopo.amtliches-strassenverzeichnis,ch.bfs.gebaeude_wohnungs_register,KML||https://tinyurl.com/yy7ya4g9/VS/6266_bdg_erw.kml</t>
  </si>
  <si>
    <t>2592922.000 1119866.000</t>
  </si>
  <si>
    <t>https://map.geo.admin.ch/?zoom=13&amp;E=2592922&amp;N=1119866&amp;layers=ch.kantone.cadastralwebmap-farbe,ch.swisstopo.amtliches-strassenverzeichnis,ch.bfs.gebaeude_wohnungs_register,KML||https://tinyurl.com/yy7ya4g9/VS/6266_bdg_erw.kml</t>
  </si>
  <si>
    <t>2592974.000 1119836.000</t>
  </si>
  <si>
    <t>https://map.geo.admin.ch/?zoom=13&amp;E=2592974&amp;N=1119836&amp;layers=ch.kantone.cadastralwebmap-farbe,ch.swisstopo.amtliches-strassenverzeichnis,ch.bfs.gebaeude_wohnungs_register,KML||https://tinyurl.com/yy7ya4g9/VS/6266_bdg_erw.kml</t>
  </si>
  <si>
    <t>2592939.000 1119888.000</t>
  </si>
  <si>
    <t>https://map.geo.admin.ch/?zoom=13&amp;E=2592939&amp;N=1119888&amp;layers=ch.kantone.cadastralwebmap-farbe,ch.swisstopo.amtliches-strassenverzeichnis,ch.bfs.gebaeude_wohnungs_register,KML||https://tinyurl.com/yy7ya4g9/VS/6266_bdg_erw.kml</t>
  </si>
  <si>
    <t>2592975.022 1119918.215</t>
  </si>
  <si>
    <t>https://map.geo.admin.ch/?zoom=13&amp;E=2592975.022&amp;N=1119918.215&amp;layers=ch.kantone.cadastralwebmap-farbe,ch.swisstopo.amtliches-strassenverzeichnis,ch.bfs.gebaeude_wohnungs_register,KML||https://tinyurl.com/yy7ya4g9/VS/6266_bdg_erw.kml</t>
  </si>
  <si>
    <t>2593031.027 1119913.719</t>
  </si>
  <si>
    <t>https://map.geo.admin.ch/?zoom=13&amp;E=2593031.027&amp;N=1119913.719&amp;layers=ch.kantone.cadastralwebmap-farbe,ch.swisstopo.amtliches-strassenverzeichnis,ch.bfs.gebaeude_wohnungs_register,KML||https://tinyurl.com/yy7ya4g9/VS/6266_bdg_erw.kml</t>
  </si>
  <si>
    <t>2593049.000 1119838.000</t>
  </si>
  <si>
    <t>https://map.geo.admin.ch/?zoom=13&amp;E=2593049&amp;N=1119838&amp;layers=ch.kantone.cadastralwebmap-farbe,ch.swisstopo.amtliches-strassenverzeichnis,ch.bfs.gebaeude_wohnungs_register,KML||https://tinyurl.com/yy7ya4g9/VS/6266_bdg_erw.kml</t>
  </si>
  <si>
    <t>2593324.000 1120045.000</t>
  </si>
  <si>
    <t>https://map.geo.admin.ch/?zoom=13&amp;E=2593324&amp;N=1120045&amp;layers=ch.kantone.cadastralwebmap-farbe,ch.swisstopo.amtliches-strassenverzeichnis,ch.bfs.gebaeude_wohnungs_register,KML||https://tinyurl.com/yy7ya4g9/VS/6266_bdg_erw.kml</t>
  </si>
  <si>
    <t>2593313.000 1120061.000</t>
  </si>
  <si>
    <t>https://map.geo.admin.ch/?zoom=13&amp;E=2593313&amp;N=1120061&amp;layers=ch.kantone.cadastralwebmap-farbe,ch.swisstopo.amtliches-strassenverzeichnis,ch.bfs.gebaeude_wohnungs_register,KML||https://tinyurl.com/yy7ya4g9/VS/6266_bdg_erw.kml</t>
  </si>
  <si>
    <t>2593291.000 1120093.000</t>
  </si>
  <si>
    <t>https://map.geo.admin.ch/?zoom=13&amp;E=2593291&amp;N=1120093&amp;layers=ch.kantone.cadastralwebmap-farbe,ch.swisstopo.amtliches-strassenverzeichnis,ch.bfs.gebaeude_wohnungs_register,KML||https://tinyurl.com/yy7ya4g9/VS/6266_bdg_erw.kml</t>
  </si>
  <si>
    <t>2593174.000 1120037.000</t>
  </si>
  <si>
    <t>https://map.geo.admin.ch/?zoom=13&amp;E=2593174&amp;N=1120037&amp;layers=ch.kantone.cadastralwebmap-farbe,ch.swisstopo.amtliches-strassenverzeichnis,ch.bfs.gebaeude_wohnungs_register,KML||https://tinyurl.com/yy7ya4g9/VS/6266_bdg_erw.kml</t>
  </si>
  <si>
    <t>2593271.000 1119924.000</t>
  </si>
  <si>
    <t>https://map.geo.admin.ch/?zoom=13&amp;E=2593271&amp;N=1119924&amp;layers=ch.kantone.cadastralwebmap-farbe,ch.swisstopo.amtliches-strassenverzeichnis,ch.bfs.gebaeude_wohnungs_register,KML||https://tinyurl.com/yy7ya4g9/VS/6266_bdg_erw.kml</t>
  </si>
  <si>
    <t>2593321.000 1119975.000</t>
  </si>
  <si>
    <t>https://map.geo.admin.ch/?zoom=13&amp;E=2593321&amp;N=1119975&amp;layers=ch.kantone.cadastralwebmap-farbe,ch.swisstopo.amtliches-strassenverzeichnis,ch.bfs.gebaeude_wohnungs_register,KML||https://tinyurl.com/yy7ya4g9/VS/6266_bdg_erw.kml</t>
  </si>
  <si>
    <t>2593353.000 1119926.000</t>
  </si>
  <si>
    <t>https://map.geo.admin.ch/?zoom=13&amp;E=2593353&amp;N=1119926&amp;layers=ch.kantone.cadastralwebmap-farbe,ch.swisstopo.amtliches-strassenverzeichnis,ch.bfs.gebaeude_wohnungs_register,KML||https://tinyurl.com/yy7ya4g9/VS/6266_bdg_erw.kml</t>
  </si>
  <si>
    <t>2592990.000 1119758.000</t>
  </si>
  <si>
    <t>https://map.geo.admin.ch/?zoom=13&amp;E=2592990&amp;N=1119758&amp;layers=ch.kantone.cadastralwebmap-farbe,ch.swisstopo.amtliches-strassenverzeichnis,ch.bfs.gebaeude_wohnungs_register,KML||https://tinyurl.com/yy7ya4g9/VS/6266_bdg_erw.kml</t>
  </si>
  <si>
    <t>2592973.000 1119774.000</t>
  </si>
  <si>
    <t>https://map.geo.admin.ch/?zoom=13&amp;E=2592973&amp;N=1119774&amp;layers=ch.kantone.cadastralwebmap-farbe,ch.swisstopo.amtliches-strassenverzeichnis,ch.bfs.gebaeude_wohnungs_register,KML||https://tinyurl.com/yy7ya4g9/VS/6266_bdg_erw.kml</t>
  </si>
  <si>
    <t>2592929.000 1119760.000</t>
  </si>
  <si>
    <t>https://map.geo.admin.ch/?zoom=13&amp;E=2592929&amp;N=1119760&amp;layers=ch.kantone.cadastralwebmap-farbe,ch.swisstopo.amtliches-strassenverzeichnis,ch.bfs.gebaeude_wohnungs_register,KML||https://tinyurl.com/yy7ya4g9/VS/6266_bdg_erw.kml</t>
  </si>
  <si>
    <t>2592996.000 1119806.000</t>
  </si>
  <si>
    <t>https://map.geo.admin.ch/?zoom=13&amp;E=2592996&amp;N=1119806&amp;layers=ch.kantone.cadastralwebmap-farbe,ch.swisstopo.amtliches-strassenverzeichnis,ch.bfs.gebaeude_wohnungs_register,KML||https://tinyurl.com/yy7ya4g9/VS/6266_bdg_erw.kml</t>
  </si>
  <si>
    <t>2593072.000 1119818.000</t>
  </si>
  <si>
    <t>https://map.geo.admin.ch/?zoom=13&amp;E=2593072&amp;N=1119818&amp;layers=ch.kantone.cadastralwebmap-farbe,ch.swisstopo.amtliches-strassenverzeichnis,ch.bfs.gebaeude_wohnungs_register,KML||https://tinyurl.com/yy7ya4g9/VS/6266_bdg_erw.kml</t>
  </si>
  <si>
    <t>2593041.000 1119800.000</t>
  </si>
  <si>
    <t>https://map.geo.admin.ch/?zoom=13&amp;E=2593041&amp;N=1119800&amp;layers=ch.kantone.cadastralwebmap-farbe,ch.swisstopo.amtliches-strassenverzeichnis,ch.bfs.gebaeude_wohnungs_register,KML||https://tinyurl.com/yy7ya4g9/VS/6266_bdg_erw.kml</t>
  </si>
  <si>
    <t>2593090.000 1119755.000</t>
  </si>
  <si>
    <t>https://map.geo.admin.ch/?zoom=13&amp;E=2593090&amp;N=1119755&amp;layers=ch.kantone.cadastralwebmap-farbe,ch.swisstopo.amtliches-strassenverzeichnis,ch.bfs.gebaeude_wohnungs_register,KML||https://tinyurl.com/yy7ya4g9/VS/6266_bdg_erw.kml</t>
  </si>
  <si>
    <t>2593092.000 1119737.000</t>
  </si>
  <si>
    <t>https://map.geo.admin.ch/?zoom=13&amp;E=2593092&amp;N=1119737&amp;layers=ch.kantone.cadastralwebmap-farbe,ch.swisstopo.amtliches-strassenverzeichnis,ch.bfs.gebaeude_wohnungs_register,KML||https://tinyurl.com/yy7ya4g9/VS/6266_bdg_erw.kml</t>
  </si>
  <si>
    <t>2593052.000 1119718.000</t>
  </si>
  <si>
    <t>https://map.geo.admin.ch/?zoom=13&amp;E=2593052&amp;N=1119718&amp;layers=ch.kantone.cadastralwebmap-farbe,ch.swisstopo.amtliches-strassenverzeichnis,ch.bfs.gebaeude_wohnungs_register,KML||https://tinyurl.com/yy7ya4g9/VS/6266_bdg_erw.kml</t>
  </si>
  <si>
    <t>2593143.000 1119851.000</t>
  </si>
  <si>
    <t>https://map.geo.admin.ch/?zoom=13&amp;E=2593143&amp;N=1119851&amp;layers=ch.kantone.cadastralwebmap-farbe,ch.swisstopo.amtliches-strassenverzeichnis,ch.bfs.gebaeude_wohnungs_register,KML||https://tinyurl.com/yy7ya4g9/VS/6266_bdg_erw.kml</t>
  </si>
  <si>
    <t>2593124.000 1119777.000</t>
  </si>
  <si>
    <t>https://map.geo.admin.ch/?zoom=13&amp;E=2593124&amp;N=1119777&amp;layers=ch.kantone.cadastralwebmap-farbe,ch.swisstopo.amtliches-strassenverzeichnis,ch.bfs.gebaeude_wohnungs_register,KML||https://tinyurl.com/yy7ya4g9/VS/6266_bdg_erw.kml</t>
  </si>
  <si>
    <t>2593180.000 1119715.000</t>
  </si>
  <si>
    <t>https://map.geo.admin.ch/?zoom=13&amp;E=2593180&amp;N=1119715&amp;layers=ch.kantone.cadastralwebmap-farbe,ch.swisstopo.amtliches-strassenverzeichnis,ch.bfs.gebaeude_wohnungs_register,KML||https://tinyurl.com/yy7ya4g9/VS/6266_bdg_erw.kml</t>
  </si>
  <si>
    <t>2593321.000 1119824.000</t>
  </si>
  <si>
    <t>https://map.geo.admin.ch/?zoom=13&amp;E=2593321&amp;N=1119824&amp;layers=ch.kantone.cadastralwebmap-farbe,ch.swisstopo.amtliches-strassenverzeichnis,ch.bfs.gebaeude_wohnungs_register,KML||https://tinyurl.com/yy7ya4g9/VS/6266_bdg_erw.kml</t>
  </si>
  <si>
    <t>2593507.000 1119815.000</t>
  </si>
  <si>
    <t>https://map.geo.admin.ch/?zoom=13&amp;E=2593507&amp;N=1119815&amp;layers=ch.kantone.cadastralwebmap-farbe,ch.swisstopo.amtliches-strassenverzeichnis,ch.bfs.gebaeude_wohnungs_register,KML||https://tinyurl.com/yy7ya4g9/VS/6266_bdg_erw.kml</t>
  </si>
  <si>
    <t>2593412.000 1119726.000</t>
  </si>
  <si>
    <t>https://map.geo.admin.ch/?zoom=13&amp;E=2593412&amp;N=1119726&amp;layers=ch.kantone.cadastralwebmap-farbe,ch.swisstopo.amtliches-strassenverzeichnis,ch.bfs.gebaeude_wohnungs_register,KML||https://tinyurl.com/yy7ya4g9/VS/6266_bdg_erw.kml</t>
  </si>
  <si>
    <t>2593537.000 1119844.000</t>
  </si>
  <si>
    <t>https://map.geo.admin.ch/?zoom=13&amp;E=2593537&amp;N=1119844&amp;layers=ch.kantone.cadastralwebmap-farbe,ch.swisstopo.amtliches-strassenverzeichnis,ch.bfs.gebaeude_wohnungs_register,KML||https://tinyurl.com/yy7ya4g9/VS/6266_bdg_erw.kml</t>
  </si>
  <si>
    <t>2593537.000 1119824.000</t>
  </si>
  <si>
    <t>https://map.geo.admin.ch/?zoom=13&amp;E=2593537&amp;N=1119824&amp;layers=ch.kantone.cadastralwebmap-farbe,ch.swisstopo.amtliches-strassenverzeichnis,ch.bfs.gebaeude_wohnungs_register,KML||https://tinyurl.com/yy7ya4g9/VS/6266_bdg_erw.kml</t>
  </si>
  <si>
    <t>2593699.000 1119786.000</t>
  </si>
  <si>
    <t>https://map.geo.admin.ch/?zoom=13&amp;E=2593699&amp;N=1119786&amp;layers=ch.kantone.cadastralwebmap-farbe,ch.swisstopo.amtliches-strassenverzeichnis,ch.bfs.gebaeude_wohnungs_register,KML||https://tinyurl.com/yy7ya4g9/VS/6266_bdg_erw.kml</t>
  </si>
  <si>
    <t>2593751.000 1119750.000</t>
  </si>
  <si>
    <t>https://map.geo.admin.ch/?zoom=13&amp;E=2593751&amp;N=1119750&amp;layers=ch.kantone.cadastralwebmap-farbe,ch.swisstopo.amtliches-strassenverzeichnis,ch.bfs.gebaeude_wohnungs_register,KML||https://tinyurl.com/yy7ya4g9/VS/6266_bdg_erw.kml</t>
  </si>
  <si>
    <t>2593793.000 1119720.000</t>
  </si>
  <si>
    <t>https://map.geo.admin.ch/?zoom=13&amp;E=2593793&amp;N=1119720&amp;layers=ch.kantone.cadastralwebmap-farbe,ch.swisstopo.amtliches-strassenverzeichnis,ch.bfs.gebaeude_wohnungs_register,KML||https://tinyurl.com/yy7ya4g9/VS/6266_bdg_erw.kml</t>
  </si>
  <si>
    <t>2594118.000 1120047.000</t>
  </si>
  <si>
    <t>https://map.geo.admin.ch/?zoom=13&amp;E=2594118&amp;N=1120047&amp;layers=ch.kantone.cadastralwebmap-farbe,ch.swisstopo.amtliches-strassenverzeichnis,ch.bfs.gebaeude_wohnungs_register,KML||https://tinyurl.com/yy7ya4g9/VS/6266_bdg_erw.kml</t>
  </si>
  <si>
    <t>2594125.000 1120082.000</t>
  </si>
  <si>
    <t>https://map.geo.admin.ch/?zoom=13&amp;E=2594125&amp;N=1120082&amp;layers=ch.kantone.cadastralwebmap-farbe,ch.swisstopo.amtliches-strassenverzeichnis,ch.bfs.gebaeude_wohnungs_register,KML||https://tinyurl.com/yy7ya4g9/VS/6266_bdg_erw.kml</t>
  </si>
  <si>
    <t>2594200.000 1119937.000</t>
  </si>
  <si>
    <t>https://map.geo.admin.ch/?zoom=13&amp;E=2594200&amp;N=1119937&amp;layers=ch.kantone.cadastralwebmap-farbe,ch.swisstopo.amtliches-strassenverzeichnis,ch.bfs.gebaeude_wohnungs_register,KML||https://tinyurl.com/yy7ya4g9/VS/6266_bdg_erw.kml</t>
  </si>
  <si>
    <t>2594132.000 1120017.000</t>
  </si>
  <si>
    <t>https://map.geo.admin.ch/?zoom=13&amp;E=2594132&amp;N=1120017&amp;layers=ch.kantone.cadastralwebmap-farbe,ch.swisstopo.amtliches-strassenverzeichnis,ch.bfs.gebaeude_wohnungs_register,KML||https://tinyurl.com/yy7ya4g9/VS/6266_bdg_erw.kml</t>
  </si>
  <si>
    <t>2594148.000 1120024.000</t>
  </si>
  <si>
    <t>https://map.geo.admin.ch/?zoom=13&amp;E=2594148&amp;N=1120024&amp;layers=ch.kantone.cadastralwebmap-farbe,ch.swisstopo.amtliches-strassenverzeichnis,ch.bfs.gebaeude_wohnungs_register,KML||https://tinyurl.com/yy7ya4g9/VS/6266_bdg_erw.kml</t>
  </si>
  <si>
    <t>2594349.000 1120072.000</t>
  </si>
  <si>
    <t>https://map.geo.admin.ch/?zoom=13&amp;E=2594349&amp;N=1120072&amp;layers=ch.kantone.cadastralwebmap-farbe,ch.swisstopo.amtliches-strassenverzeichnis,ch.bfs.gebaeude_wohnungs_register,KML||https://tinyurl.com/yy7ya4g9/VS/6266_bdg_erw.kml</t>
  </si>
  <si>
    <t>2594435.000 1120133.000</t>
  </si>
  <si>
    <t>https://map.geo.admin.ch/?zoom=13&amp;E=2594435&amp;N=1120133&amp;layers=ch.kantone.cadastralwebmap-farbe,ch.swisstopo.amtliches-strassenverzeichnis,ch.bfs.gebaeude_wohnungs_register,KML||https://tinyurl.com/yy7ya4g9/VS/6266_bdg_erw.kml</t>
  </si>
  <si>
    <t>2594546.000 1120169.000</t>
  </si>
  <si>
    <t>https://map.geo.admin.ch/?zoom=13&amp;E=2594546&amp;N=1120169&amp;layers=ch.kantone.cadastralwebmap-farbe,ch.swisstopo.amtliches-strassenverzeichnis,ch.bfs.gebaeude_wohnungs_register,KML||https://tinyurl.com/yy7ya4g9/VS/6266_bdg_erw.kml</t>
  </si>
  <si>
    <t>2594387.000 1120092.000</t>
  </si>
  <si>
    <t>https://map.geo.admin.ch/?zoom=13&amp;E=2594387&amp;N=1120092&amp;layers=ch.kantone.cadastralwebmap-farbe,ch.swisstopo.amtliches-strassenverzeichnis,ch.bfs.gebaeude_wohnungs_register,KML||https://tinyurl.com/yy7ya4g9/VS/6266_bdg_erw.kml</t>
  </si>
  <si>
    <t>2594440.000 1120095.000</t>
  </si>
  <si>
    <t>https://map.geo.admin.ch/?zoom=13&amp;E=2594440&amp;N=1120095&amp;layers=ch.kantone.cadastralwebmap-farbe,ch.swisstopo.amtliches-strassenverzeichnis,ch.bfs.gebaeude_wohnungs_register,KML||https://tinyurl.com/yy7ya4g9/VS/6266_bdg_erw.kml</t>
  </si>
  <si>
    <t>2594490.000 1120098.000</t>
  </si>
  <si>
    <t>https://map.geo.admin.ch/?zoom=13&amp;E=2594490&amp;N=1120098&amp;layers=ch.kantone.cadastralwebmap-farbe,ch.swisstopo.amtliches-strassenverzeichnis,ch.bfs.gebaeude_wohnungs_register,KML||https://tinyurl.com/yy7ya4g9/VS/6266_bdg_erw.kml</t>
  </si>
  <si>
    <t>2594416.000 1119930.000</t>
  </si>
  <si>
    <t>https://map.geo.admin.ch/?zoom=13&amp;E=2594416&amp;N=1119930&amp;layers=ch.kantone.cadastralwebmap-farbe,ch.swisstopo.amtliches-strassenverzeichnis,ch.bfs.gebaeude_wohnungs_register,KML||https://tinyurl.com/yy7ya4g9/VS/6266_bdg_erw.kml</t>
  </si>
  <si>
    <t>2594430.000 1119941.000</t>
  </si>
  <si>
    <t>https://map.geo.admin.ch/?zoom=13&amp;E=2594430&amp;N=1119941&amp;layers=ch.kantone.cadastralwebmap-farbe,ch.swisstopo.amtliches-strassenverzeichnis,ch.bfs.gebaeude_wohnungs_register,KML||https://tinyurl.com/yy7ya4g9/VS/6266_bdg_erw.kml</t>
  </si>
  <si>
    <t>2594427.000 1119985.000</t>
  </si>
  <si>
    <t>https://map.geo.admin.ch/?zoom=13&amp;E=2594427&amp;N=1119985&amp;layers=ch.kantone.cadastralwebmap-farbe,ch.swisstopo.amtliches-strassenverzeichnis,ch.bfs.gebaeude_wohnungs_register,KML||https://tinyurl.com/yy7ya4g9/VS/6266_bdg_erw.kml</t>
  </si>
  <si>
    <t>2594405.000 1119984.000</t>
  </si>
  <si>
    <t>https://map.geo.admin.ch/?zoom=13&amp;E=2594405&amp;N=1119984&amp;layers=ch.kantone.cadastralwebmap-farbe,ch.swisstopo.amtliches-strassenverzeichnis,ch.bfs.gebaeude_wohnungs_register,KML||https://tinyurl.com/yy7ya4g9/VS/6266_bdg_erw.kml</t>
  </si>
  <si>
    <t>2594334.000 1119824.000</t>
  </si>
  <si>
    <t>https://map.geo.admin.ch/?zoom=13&amp;E=2594334&amp;N=1119824&amp;layers=ch.kantone.cadastralwebmap-farbe,ch.swisstopo.amtliches-strassenverzeichnis,ch.bfs.gebaeude_wohnungs_register,KML||https://tinyurl.com/yy7ya4g9/VS/6266_bdg_erw.kml</t>
  </si>
  <si>
    <t>2594348.000 1119836.000</t>
  </si>
  <si>
    <t>https://map.geo.admin.ch/?zoom=13&amp;E=2594348&amp;N=1119836&amp;layers=ch.kantone.cadastralwebmap-farbe,ch.swisstopo.amtliches-strassenverzeichnis,ch.bfs.gebaeude_wohnungs_register,KML||https://tinyurl.com/yy7ya4g9/VS/6266_bdg_erw.kml</t>
  </si>
  <si>
    <t>2594313.000 1119809.000</t>
  </si>
  <si>
    <t>https://map.geo.admin.ch/?zoom=13&amp;E=2594313&amp;N=1119809&amp;layers=ch.kantone.cadastralwebmap-farbe,ch.swisstopo.amtliches-strassenverzeichnis,ch.bfs.gebaeude_wohnungs_register,KML||https://tinyurl.com/yy7ya4g9/VS/6266_bdg_erw.kml</t>
  </si>
  <si>
    <t>2594382.000 1120010.000</t>
  </si>
  <si>
    <t>https://map.geo.admin.ch/?zoom=13&amp;E=2594382&amp;N=1120010&amp;layers=ch.kantone.cadastralwebmap-farbe,ch.swisstopo.amtliches-strassenverzeichnis,ch.bfs.gebaeude_wohnungs_register,KML||https://tinyurl.com/yy7ya4g9/VS/6266_bdg_erw.kml</t>
  </si>
  <si>
    <t>2594400.000 1120011.000</t>
  </si>
  <si>
    <t>https://map.geo.admin.ch/?zoom=13&amp;E=2594400&amp;N=1120011&amp;layers=ch.kantone.cadastralwebmap-farbe,ch.swisstopo.amtliches-strassenverzeichnis,ch.bfs.gebaeude_wohnungs_register,KML||https://tinyurl.com/yy7ya4g9/VS/6266_bdg_erw.kml</t>
  </si>
  <si>
    <t>2594415.000 1120044.000</t>
  </si>
  <si>
    <t>https://map.geo.admin.ch/?zoom=13&amp;E=2594415&amp;N=1120044&amp;layers=ch.kantone.cadastralwebmap-farbe,ch.swisstopo.amtliches-strassenverzeichnis,ch.bfs.gebaeude_wohnungs_register,KML||https://tinyurl.com/yy7ya4g9/VS/6266_bdg_erw.kml</t>
  </si>
  <si>
    <t>2594379.000 1120038.000</t>
  </si>
  <si>
    <t>https://map.geo.admin.ch/?zoom=13&amp;E=2594379&amp;N=1120038&amp;layers=ch.kantone.cadastralwebmap-farbe,ch.swisstopo.amtliches-strassenverzeichnis,ch.bfs.gebaeude_wohnungs_register,KML||https://tinyurl.com/yy7ya4g9/VS/6266_bdg_erw.kml</t>
  </si>
  <si>
    <t>2594518.000 1120044.000</t>
  </si>
  <si>
    <t>https://map.geo.admin.ch/?zoom=13&amp;E=2594518&amp;N=1120044&amp;layers=ch.kantone.cadastralwebmap-farbe,ch.swisstopo.amtliches-strassenverzeichnis,ch.bfs.gebaeude_wohnungs_register,KML||https://tinyurl.com/yy7ya4g9/VS/6266_bdg_erw.kml</t>
  </si>
  <si>
    <t>2594527.000 1119949.000</t>
  </si>
  <si>
    <t>https://map.geo.admin.ch/?zoom=13&amp;E=2594527&amp;N=1119949&amp;layers=ch.kantone.cadastralwebmap-farbe,ch.swisstopo.amtliches-strassenverzeichnis,ch.bfs.gebaeude_wohnungs_register,KML||https://tinyurl.com/yy7ya4g9/VS/6266_bdg_erw.kml</t>
  </si>
  <si>
    <t>2594537.000 1119986.000</t>
  </si>
  <si>
    <t>https://map.geo.admin.ch/?zoom=13&amp;E=2594537&amp;N=1119986&amp;layers=ch.kantone.cadastralwebmap-farbe,ch.swisstopo.amtliches-strassenverzeichnis,ch.bfs.gebaeude_wohnungs_register,KML||https://tinyurl.com/yy7ya4g9/VS/6266_bdg_erw.kml</t>
  </si>
  <si>
    <t>2593814.000 1120092.000</t>
  </si>
  <si>
    <t>https://map.geo.admin.ch/?zoom=13&amp;E=2593814&amp;N=1120092&amp;layers=ch.kantone.cadastralwebmap-farbe,ch.swisstopo.amtliches-strassenverzeichnis,ch.bfs.gebaeude_wohnungs_register,KML||https://tinyurl.com/yy7ya4g9/VS/6266_bdg_erw.kml</t>
  </si>
  <si>
    <t>2593851.000 1119950.000</t>
  </si>
  <si>
    <t>https://map.geo.admin.ch/?zoom=13&amp;E=2593851&amp;N=1119950&amp;layers=ch.kantone.cadastralwebmap-farbe,ch.swisstopo.amtliches-strassenverzeichnis,ch.bfs.gebaeude_wohnungs_register,KML||https://tinyurl.com/yy7ya4g9/VS/6266_bdg_erw.kml</t>
  </si>
  <si>
    <t>2593829.000 1119941.000</t>
  </si>
  <si>
    <t>https://map.geo.admin.ch/?zoom=13&amp;E=2593829&amp;N=1119941&amp;layers=ch.kantone.cadastralwebmap-farbe,ch.swisstopo.amtliches-strassenverzeichnis,ch.bfs.gebaeude_wohnungs_register,KML||https://tinyurl.com/yy7ya4g9/VS/6266_bdg_erw.kml</t>
  </si>
  <si>
    <t>2593814.000 1119934.000</t>
  </si>
  <si>
    <t>https://map.geo.admin.ch/?zoom=13&amp;E=2593814&amp;N=1119934&amp;layers=ch.kantone.cadastralwebmap-farbe,ch.swisstopo.amtliches-strassenverzeichnis,ch.bfs.gebaeude_wohnungs_register,KML||https://tinyurl.com/yy7ya4g9/VS/6266_bdg_erw.kml</t>
  </si>
  <si>
    <t>2593863.000 1119995.000</t>
  </si>
  <si>
    <t>https://map.geo.admin.ch/?zoom=13&amp;E=2593863&amp;N=1119995&amp;layers=ch.kantone.cadastralwebmap-farbe,ch.swisstopo.amtliches-strassenverzeichnis,ch.bfs.gebaeude_wohnungs_register,KML||https://tinyurl.com/yy7ya4g9/VS/6266_bdg_erw.kml</t>
  </si>
  <si>
    <t>2593801.000 1120002.000</t>
  </si>
  <si>
    <t>https://map.geo.admin.ch/?zoom=13&amp;E=2593801&amp;N=1120002&amp;layers=ch.kantone.cadastralwebmap-farbe,ch.swisstopo.amtliches-strassenverzeichnis,ch.bfs.gebaeude_wohnungs_register,KML||https://tinyurl.com/yy7ya4g9/VS/6266_bdg_erw.kml</t>
  </si>
  <si>
    <t>2594002.479 1120039.021</t>
  </si>
  <si>
    <t>https://map.geo.admin.ch/?zoom=13&amp;E=2594002.479&amp;N=1120039.021&amp;layers=ch.kantone.cadastralwebmap-farbe,ch.swisstopo.amtliches-strassenverzeichnis,ch.bfs.gebaeude_wohnungs_register,KML||https://tinyurl.com/yy7ya4g9/VS/6266_bdg_erw.kml</t>
  </si>
  <si>
    <t>2594030.000 1120254.000</t>
  </si>
  <si>
    <t>https://map.geo.admin.ch/?zoom=13&amp;E=2594030&amp;N=1120254&amp;layers=ch.kantone.cadastralwebmap-farbe,ch.swisstopo.amtliches-strassenverzeichnis,ch.bfs.gebaeude_wohnungs_register,KML||https://tinyurl.com/yy7ya4g9/VS/6266_bdg_erw.kml</t>
  </si>
  <si>
    <t>2594189.000 1120392.000</t>
  </si>
  <si>
    <t>https://map.geo.admin.ch/?zoom=13&amp;E=2594189&amp;N=1120392&amp;layers=ch.kantone.cadastralwebmap-farbe,ch.swisstopo.amtliches-strassenverzeichnis,ch.bfs.gebaeude_wohnungs_register,KML||https://tinyurl.com/yy7ya4g9/VS/6266_bdg_erw.kml</t>
  </si>
  <si>
    <t>2594222.000 1120400.000</t>
  </si>
  <si>
    <t>https://map.geo.admin.ch/?zoom=13&amp;E=2594222&amp;N=1120400&amp;layers=ch.kantone.cadastralwebmap-farbe,ch.swisstopo.amtliches-strassenverzeichnis,ch.bfs.gebaeude_wohnungs_register,KML||https://tinyurl.com/yy7ya4g9/VS/6266_bdg_erw.kml</t>
  </si>
  <si>
    <t>2594229.000 1120400.000</t>
  </si>
  <si>
    <t>https://map.geo.admin.ch/?zoom=13&amp;E=2594229&amp;N=1120400&amp;layers=ch.kantone.cadastralwebmap-farbe,ch.swisstopo.amtliches-strassenverzeichnis,ch.bfs.gebaeude_wohnungs_register,KML||https://tinyurl.com/yy7ya4g9/VS/6266_bdg_erw.kml</t>
  </si>
  <si>
    <t>2593991.000 1120361.000</t>
  </si>
  <si>
    <t>https://map.geo.admin.ch/?zoom=13&amp;E=2593991&amp;N=1120361&amp;layers=ch.kantone.cadastralwebmap-farbe,ch.swisstopo.amtliches-strassenverzeichnis,ch.bfs.gebaeude_wohnungs_register,KML||https://tinyurl.com/yy7ya4g9/VS/6266_bdg_erw.kml</t>
  </si>
  <si>
    <t>2594042.000 1120477.000</t>
  </si>
  <si>
    <t>https://map.geo.admin.ch/?zoom=13&amp;E=2594042&amp;N=1120477&amp;layers=ch.kantone.cadastralwebmap-farbe,ch.swisstopo.amtliches-strassenverzeichnis,ch.bfs.gebaeude_wohnungs_register,KML||https://tinyurl.com/yy7ya4g9/VS/6266_bdg_erw.kml</t>
  </si>
  <si>
    <t>2594042.000 1120439.000</t>
  </si>
  <si>
    <t>https://map.geo.admin.ch/?zoom=13&amp;E=2594042&amp;N=1120439&amp;layers=ch.kantone.cadastralwebmap-farbe,ch.swisstopo.amtliches-strassenverzeichnis,ch.bfs.gebaeude_wohnungs_register,KML||https://tinyurl.com/yy7ya4g9/VS/6266_bdg_erw.kml</t>
  </si>
  <si>
    <t>2594045.000 1120418.000</t>
  </si>
  <si>
    <t>https://map.geo.admin.ch/?zoom=13&amp;E=2594045&amp;N=1120418&amp;layers=ch.kantone.cadastralwebmap-farbe,ch.swisstopo.amtliches-strassenverzeichnis,ch.bfs.gebaeude_wohnungs_register,KML||https://tinyurl.com/yy7ya4g9/VS/6266_bdg_erw.kml</t>
  </si>
  <si>
    <t>2594047.000 1120400.000</t>
  </si>
  <si>
    <t>https://map.geo.admin.ch/?zoom=13&amp;E=2594047&amp;N=1120400&amp;layers=ch.kantone.cadastralwebmap-farbe,ch.swisstopo.amtliches-strassenverzeichnis,ch.bfs.gebaeude_wohnungs_register,KML||https://tinyurl.com/yy7ya4g9/VS/6266_bdg_erw.kml</t>
  </si>
  <si>
    <t>2593898.000 1120433.000</t>
  </si>
  <si>
    <t>https://map.geo.admin.ch/?zoom=13&amp;E=2593898&amp;N=1120433&amp;layers=ch.kantone.cadastralwebmap-farbe,ch.swisstopo.amtliches-strassenverzeichnis,ch.bfs.gebaeude_wohnungs_register,KML||https://tinyurl.com/yy7ya4g9/VS/6266_bdg_erw.kml</t>
  </si>
  <si>
    <t>2593949.000 1120420.000</t>
  </si>
  <si>
    <t>https://map.geo.admin.ch/?zoom=13&amp;E=2593949&amp;N=1120420&amp;layers=ch.kantone.cadastralwebmap-farbe,ch.swisstopo.amtliches-strassenverzeichnis,ch.bfs.gebaeude_wohnungs_register,KML||https://tinyurl.com/yy7ya4g9/VS/6266_bdg_erw.kml</t>
  </si>
  <si>
    <t>2593882.000 1120322.000</t>
  </si>
  <si>
    <t>https://map.geo.admin.ch/?zoom=13&amp;E=2593882&amp;N=1120322&amp;layers=ch.kantone.cadastralwebmap-farbe,ch.swisstopo.amtliches-strassenverzeichnis,ch.bfs.gebaeude_wohnungs_register,KML||https://tinyurl.com/yy7ya4g9/VS/6266_bdg_erw.kml</t>
  </si>
  <si>
    <t>2593959.000 1120380.000</t>
  </si>
  <si>
    <t>https://map.geo.admin.ch/?zoom=13&amp;E=2593959&amp;N=1120380&amp;layers=ch.kantone.cadastralwebmap-farbe,ch.swisstopo.amtliches-strassenverzeichnis,ch.bfs.gebaeude_wohnungs_register,KML||https://tinyurl.com/yy7ya4g9/VS/6266_bdg_erw.kml</t>
  </si>
  <si>
    <t>2593874.000 1120183.000</t>
  </si>
  <si>
    <t>https://map.geo.admin.ch/?zoom=13&amp;E=2593874&amp;N=1120183&amp;layers=ch.kantone.cadastralwebmap-farbe,ch.swisstopo.amtliches-strassenverzeichnis,ch.bfs.gebaeude_wohnungs_register,KML||https://tinyurl.com/yy7ya4g9/VS/6266_bdg_erw.kml</t>
  </si>
  <si>
    <t>2590347.000 1118999.000</t>
  </si>
  <si>
    <t>https://map.geo.admin.ch/?zoom=13&amp;E=2590347&amp;N=1118999&amp;layers=ch.kantone.cadastralwebmap-farbe,ch.swisstopo.amtliches-strassenverzeichnis,ch.bfs.gebaeude_wohnungs_register,KML||https://tinyurl.com/yy7ya4g9/VS/6266_bdg_erw.kml</t>
  </si>
  <si>
    <t>2593566.000 1119626.000</t>
  </si>
  <si>
    <t>https://map.geo.admin.ch/?zoom=13&amp;E=2593566&amp;N=1119626&amp;layers=ch.kantone.cadastralwebmap-farbe,ch.swisstopo.amtliches-strassenverzeichnis,ch.bfs.gebaeude_wohnungs_register,KML||https://tinyurl.com/yy7ya4g9/VS/6266_bdg_erw.kml</t>
  </si>
  <si>
    <t>2593725.000 1120001.000</t>
  </si>
  <si>
    <t>https://map.geo.admin.ch/?zoom=13&amp;E=2593725&amp;N=1120001&amp;layers=ch.kantone.cadastralwebmap-farbe,ch.swisstopo.amtliches-strassenverzeichnis,ch.bfs.gebaeude_wohnungs_register,KML||https://tinyurl.com/yy7ya4g9/VS/6266_bdg_erw.kml</t>
  </si>
  <si>
    <t>2593660.000 1119931.000</t>
  </si>
  <si>
    <t>https://map.geo.admin.ch/?zoom=13&amp;E=2593660&amp;N=1119931&amp;layers=ch.kantone.cadastralwebmap-farbe,ch.swisstopo.amtliches-strassenverzeichnis,ch.bfs.gebaeude_wohnungs_register,KML||https://tinyurl.com/yy7ya4g9/VS/6266_bdg_erw.kml</t>
  </si>
  <si>
    <t>2593765.000 1119693.000</t>
  </si>
  <si>
    <t>https://map.geo.admin.ch/?zoom=13&amp;E=2593765&amp;N=1119693&amp;layers=ch.kantone.cadastralwebmap-farbe,ch.swisstopo.amtliches-strassenverzeichnis,ch.bfs.gebaeude_wohnungs_register,KML||https://tinyurl.com/yy7ya4g9/VS/6266_bdg_erw.kml</t>
  </si>
  <si>
    <t>2595826.000 1119673.000</t>
  </si>
  <si>
    <t>https://map.geo.admin.ch/?zoom=13&amp;E=2595826&amp;N=1119673&amp;layers=ch.kantone.cadastralwebmap-farbe,ch.swisstopo.amtliches-strassenverzeichnis,ch.bfs.gebaeude_wohnungs_register,KML||https://tinyurl.com/yy7ya4g9/VS/6266_bdg_erw.kml</t>
  </si>
  <si>
    <t>2595842.000 1119630.000</t>
  </si>
  <si>
    <t>https://map.geo.admin.ch/?zoom=13&amp;E=2595842&amp;N=1119630&amp;layers=ch.kantone.cadastralwebmap-farbe,ch.swisstopo.amtliches-strassenverzeichnis,ch.bfs.gebaeude_wohnungs_register,KML||https://tinyurl.com/yy7ya4g9/VS/6266_bdg_erw.kml</t>
  </si>
  <si>
    <t>2593247.000 1119745.000</t>
  </si>
  <si>
    <t>https://map.geo.admin.ch/?zoom=13&amp;E=2593247&amp;N=1119745&amp;layers=ch.kantone.cadastralwebmap-farbe,ch.swisstopo.amtliches-strassenverzeichnis,ch.bfs.gebaeude_wohnungs_register,KML||https://tinyurl.com/yy7ya4g9/VS/6266_bdg_erw.kml</t>
  </si>
  <si>
    <t>2593294.000 1119950.000</t>
  </si>
  <si>
    <t>https://map.geo.admin.ch/?zoom=13&amp;E=2593294&amp;N=1119950&amp;layers=ch.kantone.cadastralwebmap-farbe,ch.swisstopo.amtliches-strassenverzeichnis,ch.bfs.gebaeude_wohnungs_register,KML||https://tinyurl.com/yy7ya4g9/VS/6266_bdg_erw.kml</t>
  </si>
  <si>
    <t>2597189.000 1119672.000</t>
  </si>
  <si>
    <t>https://map.geo.admin.ch/?zoom=13&amp;E=2597189&amp;N=1119672&amp;layers=ch.kantone.cadastralwebmap-farbe,ch.swisstopo.amtliches-strassenverzeichnis,ch.bfs.gebaeude_wohnungs_register,KML||https://tinyurl.com/yy7ya4g9/VS/6266_bdg_erw.kml</t>
  </si>
  <si>
    <t>2597129.000 1119463.000</t>
  </si>
  <si>
    <t>https://map.geo.admin.ch/?zoom=13&amp;E=2597129&amp;N=1119463&amp;layers=ch.kantone.cadastralwebmap-farbe,ch.swisstopo.amtliches-strassenverzeichnis,ch.bfs.gebaeude_wohnungs_register,KML||https://tinyurl.com/yy7ya4g9/VS/6266_bdg_erw.kml</t>
  </si>
  <si>
    <t>2597143.000 1119464.000</t>
  </si>
  <si>
    <t>https://map.geo.admin.ch/?zoom=13&amp;E=2597143&amp;N=1119464&amp;layers=ch.kantone.cadastralwebmap-farbe,ch.swisstopo.amtliches-strassenverzeichnis,ch.bfs.gebaeude_wohnungs_register,KML||https://tinyurl.com/yy7ya4g9/VS/6266_bdg_erw.kml</t>
  </si>
  <si>
    <t>2596822.000 1119686.000</t>
  </si>
  <si>
    <t>https://map.geo.admin.ch/?zoom=13&amp;E=2596822&amp;N=1119686&amp;layers=ch.kantone.cadastralwebmap-farbe,ch.swisstopo.amtliches-strassenverzeichnis,ch.bfs.gebaeude_wohnungs_register,KML||https://tinyurl.com/yy7ya4g9/VS/6266_bdg_erw.kml</t>
  </si>
  <si>
    <t>2596702.000 1119594.000</t>
  </si>
  <si>
    <t>https://map.geo.admin.ch/?zoom=13&amp;E=2596702&amp;N=1119594&amp;layers=ch.kantone.cadastralwebmap-farbe,ch.swisstopo.amtliches-strassenverzeichnis,ch.bfs.gebaeude_wohnungs_register,KML||https://tinyurl.com/yy7ya4g9/VS/6266_bdg_erw.kml</t>
  </si>
  <si>
    <t>2596710.000 1119592.000</t>
  </si>
  <si>
    <t>https://map.geo.admin.ch/?zoom=13&amp;E=2596710&amp;N=1119592&amp;layers=ch.kantone.cadastralwebmap-farbe,ch.swisstopo.amtliches-strassenverzeichnis,ch.bfs.gebaeude_wohnungs_register,KML||https://tinyurl.com/yy7ya4g9/VS/6266_bdg_erw.kml</t>
  </si>
  <si>
    <t>2596712.000 1119597.000</t>
  </si>
  <si>
    <t>https://map.geo.admin.ch/?zoom=13&amp;E=2596712&amp;N=1119597&amp;layers=ch.kantone.cadastralwebmap-farbe,ch.swisstopo.amtliches-strassenverzeichnis,ch.bfs.gebaeude_wohnungs_register,KML||https://tinyurl.com/yy7ya4g9/VS/6266_bdg_erw.kml</t>
  </si>
  <si>
    <t>2596719.000 1119595.000</t>
  </si>
  <si>
    <t>https://map.geo.admin.ch/?zoom=13&amp;E=2596719&amp;N=1119595&amp;layers=ch.kantone.cadastralwebmap-farbe,ch.swisstopo.amtliches-strassenverzeichnis,ch.bfs.gebaeude_wohnungs_register,KML||https://tinyurl.com/yy7ya4g9/VS/6266_bdg_erw.kml</t>
  </si>
  <si>
    <t>2596566.000 1119612.000</t>
  </si>
  <si>
    <t>https://map.geo.admin.ch/?zoom=13&amp;E=2596566&amp;N=1119612&amp;layers=ch.kantone.cadastralwebmap-farbe,ch.swisstopo.amtliches-strassenverzeichnis,ch.bfs.gebaeude_wohnungs_register,KML||https://tinyurl.com/yy7ya4g9/VS/6266_bdg_erw.kml</t>
  </si>
  <si>
    <t>2596560.000 1119610.000</t>
  </si>
  <si>
    <t>https://map.geo.admin.ch/?zoom=13&amp;E=2596560&amp;N=1119610&amp;layers=ch.kantone.cadastralwebmap-farbe,ch.swisstopo.amtliches-strassenverzeichnis,ch.bfs.gebaeude_wohnungs_register,KML||https://tinyurl.com/yy7ya4g9/VS/6266_bdg_erw.kml</t>
  </si>
  <si>
    <t>2596554.000 1119609.000</t>
  </si>
  <si>
    <t>https://map.geo.admin.ch/?zoom=13&amp;E=2596554&amp;N=1119609&amp;layers=ch.kantone.cadastralwebmap-farbe,ch.swisstopo.amtliches-strassenverzeichnis,ch.bfs.gebaeude_wohnungs_register,KML||https://tinyurl.com/yy7ya4g9/VS/6266_bdg_erw.kml</t>
  </si>
  <si>
    <t>2596548.000 1119608.000</t>
  </si>
  <si>
    <t>https://map.geo.admin.ch/?zoom=13&amp;E=2596548&amp;N=1119608&amp;layers=ch.kantone.cadastralwebmap-farbe,ch.swisstopo.amtliches-strassenverzeichnis,ch.bfs.gebaeude_wohnungs_register,KML||https://tinyurl.com/yy7ya4g9/VS/6266_bdg_erw.kml</t>
  </si>
  <si>
    <t>2596547.000 1119601.000</t>
  </si>
  <si>
    <t>https://map.geo.admin.ch/?zoom=13&amp;E=2596547&amp;N=1119601&amp;layers=ch.kantone.cadastralwebmap-farbe,ch.swisstopo.amtliches-strassenverzeichnis,ch.bfs.gebaeude_wohnungs_register,KML||https://tinyurl.com/yy7ya4g9/VS/6266_bdg_erw.kml</t>
  </si>
  <si>
    <t>2596541.000 1119599.000</t>
  </si>
  <si>
    <t>https://map.geo.admin.ch/?zoom=13&amp;E=2596541&amp;N=1119599&amp;layers=ch.kantone.cadastralwebmap-farbe,ch.swisstopo.amtliches-strassenverzeichnis,ch.bfs.gebaeude_wohnungs_register,KML||https://tinyurl.com/yy7ya4g9/VS/6266_bdg_erw.kml</t>
  </si>
  <si>
    <t>2596535.000 1119598.000</t>
  </si>
  <si>
    <t>https://map.geo.admin.ch/?zoom=13&amp;E=2596535&amp;N=1119598&amp;layers=ch.kantone.cadastralwebmap-farbe,ch.swisstopo.amtliches-strassenverzeichnis,ch.bfs.gebaeude_wohnungs_register,KML||https://tinyurl.com/yy7ya4g9/VS/6266_bdg_erw.kml</t>
  </si>
  <si>
    <t>2596518.000 1119590.000</t>
  </si>
  <si>
    <t>https://map.geo.admin.ch/?zoom=13&amp;E=2596518&amp;N=1119590&amp;layers=ch.kantone.cadastralwebmap-farbe,ch.swisstopo.amtliches-strassenverzeichnis,ch.bfs.gebaeude_wohnungs_register,KML||https://tinyurl.com/yy7ya4g9/VS/6266_bdg_erw.kml</t>
  </si>
  <si>
    <t>2596512.000 1119588.000</t>
  </si>
  <si>
    <t>https://map.geo.admin.ch/?zoom=13&amp;E=2596512&amp;N=1119588&amp;layers=ch.kantone.cadastralwebmap-farbe,ch.swisstopo.amtliches-strassenverzeichnis,ch.bfs.gebaeude_wohnungs_register,KML||https://tinyurl.com/yy7ya4g9/VS/6266_bdg_erw.kml</t>
  </si>
  <si>
    <t>2596506.000 1119587.000</t>
  </si>
  <si>
    <t>https://map.geo.admin.ch/?zoom=13&amp;E=2596506&amp;N=1119587&amp;layers=ch.kantone.cadastralwebmap-farbe,ch.swisstopo.amtliches-strassenverzeichnis,ch.bfs.gebaeude_wohnungs_register,KML||https://tinyurl.com/yy7ya4g9/VS/6266_bdg_erw.kml</t>
  </si>
  <si>
    <t>2596558.000 1119640.000</t>
  </si>
  <si>
    <t>https://map.geo.admin.ch/?zoom=13&amp;E=2596558&amp;N=1119640&amp;layers=ch.kantone.cadastralwebmap-farbe,ch.swisstopo.amtliches-strassenverzeichnis,ch.bfs.gebaeude_wohnungs_register,KML||https://tinyurl.com/yy7ya4g9/VS/6266_bdg_erw.kml</t>
  </si>
  <si>
    <t>2596552.000 1119639.000</t>
  </si>
  <si>
    <t>https://map.geo.admin.ch/?zoom=13&amp;E=2596552&amp;N=1119639&amp;layers=ch.kantone.cadastralwebmap-farbe,ch.swisstopo.amtliches-strassenverzeichnis,ch.bfs.gebaeude_wohnungs_register,KML||https://tinyurl.com/yy7ya4g9/VS/6266_bdg_erw.kml</t>
  </si>
  <si>
    <t>2596547.000 1119638.000</t>
  </si>
  <si>
    <t>https://map.geo.admin.ch/?zoom=13&amp;E=2596547&amp;N=1119638&amp;layers=ch.kantone.cadastralwebmap-farbe,ch.swisstopo.amtliches-strassenverzeichnis,ch.bfs.gebaeude_wohnungs_register,KML||https://tinyurl.com/yy7ya4g9/VS/6266_bdg_erw.kml</t>
  </si>
  <si>
    <t>2596542.000 1119636.000</t>
  </si>
  <si>
    <t>https://map.geo.admin.ch/?zoom=13&amp;E=2596542&amp;N=1119636&amp;layers=ch.kantone.cadastralwebmap-farbe,ch.swisstopo.amtliches-strassenverzeichnis,ch.bfs.gebaeude_wohnungs_register,KML||https://tinyurl.com/yy7ya4g9/VS/6266_bdg_erw.kml</t>
  </si>
  <si>
    <t>2596536.000 1119635.000</t>
  </si>
  <si>
    <t>https://map.geo.admin.ch/?zoom=13&amp;E=2596536&amp;N=1119635&amp;layers=ch.kantone.cadastralwebmap-farbe,ch.swisstopo.amtliches-strassenverzeichnis,ch.bfs.gebaeude_wohnungs_register,KML||https://tinyurl.com/yy7ya4g9/VS/6266_bdg_erw.kml</t>
  </si>
  <si>
    <t>2596520.000 1119626.000</t>
  </si>
  <si>
    <t>https://map.geo.admin.ch/?zoom=13&amp;E=2596520&amp;N=1119626&amp;layers=ch.kantone.cadastralwebmap-farbe,ch.swisstopo.amtliches-strassenverzeichnis,ch.bfs.gebaeude_wohnungs_register,KML||https://tinyurl.com/yy7ya4g9/VS/6266_bdg_erw.kml</t>
  </si>
  <si>
    <t>2596513.000 1119625.000</t>
  </si>
  <si>
    <t>https://map.geo.admin.ch/?zoom=13&amp;E=2596513&amp;N=1119625&amp;layers=ch.kantone.cadastralwebmap-farbe,ch.swisstopo.amtliches-strassenverzeichnis,ch.bfs.gebaeude_wohnungs_register,KML||https://tinyurl.com/yy7ya4g9/VS/6266_bdg_erw.kml</t>
  </si>
  <si>
    <t>2596503.000 1119617.000</t>
  </si>
  <si>
    <t>https://map.geo.admin.ch/?zoom=13&amp;E=2596503&amp;N=1119617&amp;layers=ch.kantone.cadastralwebmap-farbe,ch.swisstopo.amtliches-strassenverzeichnis,ch.bfs.gebaeude_wohnungs_register,KML||https://tinyurl.com/yy7ya4g9/VS/6266_bdg_erw.kml</t>
  </si>
  <si>
    <t>2596500.000 1119607.000</t>
  </si>
  <si>
    <t>https://map.geo.admin.ch/?zoom=13&amp;E=2596500&amp;N=1119607&amp;layers=ch.kantone.cadastralwebmap-farbe,ch.swisstopo.amtliches-strassenverzeichnis,ch.bfs.gebaeude_wohnungs_register,KML||https://tinyurl.com/yy7ya4g9/VS/6266_bdg_erw.kml</t>
  </si>
  <si>
    <t>2596494.000 1119606.000</t>
  </si>
  <si>
    <t>https://map.geo.admin.ch/?zoom=13&amp;E=2596494&amp;N=1119606&amp;layers=ch.kantone.cadastralwebmap-farbe,ch.swisstopo.amtliches-strassenverzeichnis,ch.bfs.gebaeude_wohnungs_register,KML||https://tinyurl.com/yy7ya4g9/VS/6266_bdg_erw.kml</t>
  </si>
  <si>
    <t>2596560.000 1119826.000</t>
  </si>
  <si>
    <t>https://map.geo.admin.ch/?zoom=13&amp;E=2596560&amp;N=1119826&amp;layers=ch.kantone.cadastralwebmap-farbe,ch.swisstopo.amtliches-strassenverzeichnis,ch.bfs.gebaeude_wohnungs_register,KML||https://tinyurl.com/yy7ya4g9/VS/6266_bdg_erw.kml</t>
  </si>
  <si>
    <t>2596616.000 1119789.000</t>
  </si>
  <si>
    <t>https://map.geo.admin.ch/?zoom=13&amp;E=2596616&amp;N=1119789&amp;layers=ch.kantone.cadastralwebmap-farbe,ch.swisstopo.amtliches-strassenverzeichnis,ch.bfs.gebaeude_wohnungs_register,KML||https://tinyurl.com/yy7ya4g9/VS/6266_bdg_erw.kml</t>
  </si>
  <si>
    <t>2596699.000 1119811.000</t>
  </si>
  <si>
    <t>https://map.geo.admin.ch/?zoom=13&amp;E=2596699&amp;N=1119811&amp;layers=ch.kantone.cadastralwebmap-farbe,ch.swisstopo.amtliches-strassenverzeichnis,ch.bfs.gebaeude_wohnungs_register,KML||https://tinyurl.com/yy7ya4g9/VS/6266_bdg_erw.kml</t>
  </si>
  <si>
    <t>2593800.000 1119402.000</t>
  </si>
  <si>
    <t>https://map.geo.admin.ch/?zoom=13&amp;E=2593800&amp;N=1119402&amp;layers=ch.kantone.cadastralwebmap-farbe,ch.swisstopo.amtliches-strassenverzeichnis,ch.bfs.gebaeude_wohnungs_register,KML||https://tinyurl.com/yy7ya4g9/VS/6266_bdg_erw.kml</t>
  </si>
  <si>
    <t>2593175.000 1120326.000</t>
  </si>
  <si>
    <t>https://map.geo.admin.ch/?zoom=13&amp;E=2593175&amp;N=1120326&amp;layers=ch.kantone.cadastralwebmap-farbe,ch.swisstopo.amtliches-strassenverzeichnis,ch.bfs.gebaeude_wohnungs_register,KML||https://tinyurl.com/yy7ya4g9/VS/6266_bdg_erw.kml</t>
  </si>
  <si>
    <t>2593185.000 1120294.000</t>
  </si>
  <si>
    <t>https://map.geo.admin.ch/?zoom=13&amp;E=2593185&amp;N=1120294&amp;layers=ch.kantone.cadastralwebmap-farbe,ch.swisstopo.amtliches-strassenverzeichnis,ch.bfs.gebaeude_wohnungs_register,KML||https://tinyurl.com/yy7ya4g9/VS/6266_bdg_erw.kml</t>
  </si>
  <si>
    <t>2593180.000 1120289.000</t>
  </si>
  <si>
    <t>https://map.geo.admin.ch/?zoom=13&amp;E=2593180&amp;N=1120289&amp;layers=ch.kantone.cadastralwebmap-farbe,ch.swisstopo.amtliches-strassenverzeichnis,ch.bfs.gebaeude_wohnungs_register,KML||https://tinyurl.com/yy7ya4g9/VS/6266_bdg_erw.kml</t>
  </si>
  <si>
    <t>2593500.000 1120373.000</t>
  </si>
  <si>
    <t>https://map.geo.admin.ch/?zoom=13&amp;E=2593500&amp;N=1120373&amp;layers=ch.kantone.cadastralwebmap-farbe,ch.swisstopo.amtliches-strassenverzeichnis,ch.bfs.gebaeude_wohnungs_register,KML||https://tinyurl.com/yy7ya4g9/VS/6266_bdg_erw.kml</t>
  </si>
  <si>
    <t>2593497.000 1120366.000</t>
  </si>
  <si>
    <t>https://map.geo.admin.ch/?zoom=13&amp;E=2593497&amp;N=1120366&amp;layers=ch.kantone.cadastralwebmap-farbe,ch.swisstopo.amtliches-strassenverzeichnis,ch.bfs.gebaeude_wohnungs_register,KML||https://tinyurl.com/yy7ya4g9/VS/6266_bdg_erw.kml</t>
  </si>
  <si>
    <t>2593489.000 1120366.000</t>
  </si>
  <si>
    <t>https://map.geo.admin.ch/?zoom=13&amp;E=2593489&amp;N=1120366&amp;layers=ch.kantone.cadastralwebmap-farbe,ch.swisstopo.amtliches-strassenverzeichnis,ch.bfs.gebaeude_wohnungs_register,KML||https://tinyurl.com/yy7ya4g9/VS/6266_bdg_erw.kml</t>
  </si>
  <si>
    <t>2593486.000 1120359.000</t>
  </si>
  <si>
    <t>https://map.geo.admin.ch/?zoom=13&amp;E=2593486&amp;N=1120359&amp;layers=ch.kantone.cadastralwebmap-farbe,ch.swisstopo.amtliches-strassenverzeichnis,ch.bfs.gebaeude_wohnungs_register,KML||https://tinyurl.com/yy7ya4g9/VS/6266_bdg_erw.kml</t>
  </si>
  <si>
    <t>2594974.000 1120248.000</t>
  </si>
  <si>
    <t>https://map.geo.admin.ch/?zoom=13&amp;E=2594974&amp;N=1120248&amp;layers=ch.kantone.cadastralwebmap-farbe,ch.swisstopo.amtliches-strassenverzeichnis,ch.bfs.gebaeude_wohnungs_register,KML||https://tinyurl.com/yy7ya4g9/VS/6266_bdg_erw.kml</t>
  </si>
  <si>
    <t>2594491.000 1120147.000</t>
  </si>
  <si>
    <t>https://map.geo.admin.ch/?zoom=13&amp;E=2594491&amp;N=1120147&amp;layers=ch.kantone.cadastralwebmap-farbe,ch.swisstopo.amtliches-strassenverzeichnis,ch.bfs.gebaeude_wohnungs_register,KML||https://tinyurl.com/yy7ya4g9/VS/6266_bdg_erw.kml</t>
  </si>
  <si>
    <t>2594506.000 1120151.000</t>
  </si>
  <si>
    <t>https://map.geo.admin.ch/?zoom=13&amp;E=2594506&amp;N=1120151&amp;layers=ch.kantone.cadastralwebmap-farbe,ch.swisstopo.amtliches-strassenverzeichnis,ch.bfs.gebaeude_wohnungs_register,KML||https://tinyurl.com/yy7ya4g9/VS/6266_bdg_erw.kml</t>
  </si>
  <si>
    <t>2594356.000 1119957.000</t>
  </si>
  <si>
    <t>https://map.geo.admin.ch/?zoom=13&amp;E=2594356&amp;N=1119957&amp;layers=ch.kantone.cadastralwebmap-farbe,ch.swisstopo.amtliches-strassenverzeichnis,ch.bfs.gebaeude_wohnungs_register,KML||https://tinyurl.com/yy7ya4g9/VS/6266_bdg_erw.kml</t>
  </si>
  <si>
    <t>2598168.000 1122223.000</t>
  </si>
  <si>
    <t>https://map.geo.admin.ch/?zoom=13&amp;E=2598168&amp;N=1122223&amp;layers=ch.kantone.cadastralwebmap-farbe,ch.swisstopo.amtliches-strassenverzeichnis,ch.bfs.gebaeude_wohnungs_register,KML||https://tinyurl.com/yy7ya4g9/VS/6266_bdg_erw.kml</t>
  </si>
  <si>
    <t>2593965.000 1120079.000</t>
  </si>
  <si>
    <t>https://map.geo.admin.ch/?zoom=13&amp;E=2593965&amp;N=1120079&amp;layers=ch.kantone.cadastralwebmap-farbe,ch.swisstopo.amtliches-strassenverzeichnis,ch.bfs.gebaeude_wohnungs_register,KML||https://tinyurl.com/yy7ya4g9/VS/6266_bdg_erw.kml</t>
  </si>
  <si>
    <t>2592715.000 1120234.000</t>
  </si>
  <si>
    <t>https://map.geo.admin.ch/?zoom=13&amp;E=2592715&amp;N=1120234&amp;layers=ch.kantone.cadastralwebmap-farbe,ch.swisstopo.amtliches-strassenverzeichnis,ch.bfs.gebaeude_wohnungs_register,KML||https://tinyurl.com/yy7ya4g9/VS/6266_bdg_erw.kml</t>
  </si>
  <si>
    <t>2594243.551 1119686.757</t>
  </si>
  <si>
    <t>https://map.geo.admin.ch/?zoom=13&amp;E=2594243.551&amp;N=1119686.757&amp;layers=ch.kantone.cadastralwebmap-farbe,ch.swisstopo.amtliches-strassenverzeichnis,ch.bfs.gebaeude_wohnungs_register,KML||https://tinyurl.com/yy7ya4g9/VS/6266_bdg_erw.kml</t>
  </si>
  <si>
    <t>2594268.000 1119693.000</t>
  </si>
  <si>
    <t>https://map.geo.admin.ch/?zoom=13&amp;E=2594268&amp;N=1119693&amp;layers=ch.kantone.cadastralwebmap-farbe,ch.swisstopo.amtliches-strassenverzeichnis,ch.bfs.gebaeude_wohnungs_register,KML||https://tinyurl.com/yy7ya4g9/VS/6266_bdg_erw.kml</t>
  </si>
  <si>
    <t>2594236.000 1119682.000</t>
  </si>
  <si>
    <t>https://map.geo.admin.ch/?zoom=13&amp;E=2594236&amp;N=1119682&amp;layers=ch.kantone.cadastralwebmap-farbe,ch.swisstopo.amtliches-strassenverzeichnis,ch.bfs.gebaeude_wohnungs_register,KML||https://tinyurl.com/yy7ya4g9/VS/6266_bdg_erw.kml</t>
  </si>
  <si>
    <t>2598239.000 1122476.000</t>
  </si>
  <si>
    <t>https://map.geo.admin.ch/?zoom=13&amp;E=2598239&amp;N=1122476&amp;layers=ch.kantone.cadastralwebmap-farbe,ch.swisstopo.amtliches-strassenverzeichnis,ch.bfs.gebaeude_wohnungs_register,KML||https://tinyurl.com/yy7ya4g9/VS/6266_bdg_erw.kml</t>
  </si>
  <si>
    <t>2598263.000 1122342.000</t>
  </si>
  <si>
    <t>https://map.geo.admin.ch/?zoom=13&amp;E=2598263&amp;N=1122342&amp;layers=ch.kantone.cadastralwebmap-farbe,ch.swisstopo.amtliches-strassenverzeichnis,ch.bfs.gebaeude_wohnungs_register,KML||https://tinyurl.com/yy7ya4g9/VS/6266_bdg_erw.kml</t>
  </si>
  <si>
    <t>2598269.000 1122344.000</t>
  </si>
  <si>
    <t>https://map.geo.admin.ch/?zoom=13&amp;E=2598269&amp;N=1122344&amp;layers=ch.kantone.cadastralwebmap-farbe,ch.swisstopo.amtliches-strassenverzeichnis,ch.bfs.gebaeude_wohnungs_register,KML||https://tinyurl.com/yy7ya4g9/VS/6266_bdg_erw.kml</t>
  </si>
  <si>
    <t>2598276.000 1122346.000</t>
  </si>
  <si>
    <t>https://map.geo.admin.ch/?zoom=13&amp;E=2598276&amp;N=1122346&amp;layers=ch.kantone.cadastralwebmap-farbe,ch.swisstopo.amtliches-strassenverzeichnis,ch.bfs.gebaeude_wohnungs_register,KML||https://tinyurl.com/yy7ya4g9/VS/6266_bdg_erw.kml</t>
  </si>
  <si>
    <t>2593269.000 1119769.000</t>
  </si>
  <si>
    <t>https://map.geo.admin.ch/?zoom=13&amp;E=2593269&amp;N=1119769&amp;layers=ch.kantone.cadastralwebmap-farbe,ch.swisstopo.amtliches-strassenverzeichnis,ch.bfs.gebaeude_wohnungs_register,KML||https://tinyurl.com/yy7ya4g9/VS/6266_bdg_erw.kml</t>
  </si>
  <si>
    <t>2594407.000 1118558.000</t>
  </si>
  <si>
    <t>https://map.geo.admin.ch/?zoom=13&amp;E=2594407&amp;N=1118558&amp;layers=ch.kantone.cadastralwebmap-farbe,ch.swisstopo.amtliches-strassenverzeichnis,ch.bfs.gebaeude_wohnungs_register,KML||https://tinyurl.com/yy7ya4g9/VS/6266_bdg_erw.kml</t>
  </si>
  <si>
    <t>2593690.000 1118903.000</t>
  </si>
  <si>
    <t>https://map.geo.admin.ch/?zoom=13&amp;E=2593690&amp;N=1118903&amp;layers=ch.kantone.cadastralwebmap-farbe,ch.swisstopo.amtliches-strassenverzeichnis,ch.bfs.gebaeude_wohnungs_register,KML||https://tinyurl.com/yy7ya4g9/VS/6266_bdg_erw.kml</t>
  </si>
  <si>
    <t>2593905.000 1119870.000</t>
  </si>
  <si>
    <t>https://map.geo.admin.ch/?zoom=13&amp;E=2593905&amp;N=1119870&amp;layers=ch.kantone.cadastralwebmap-farbe,ch.swisstopo.amtliches-strassenverzeichnis,ch.bfs.gebaeude_wohnungs_register,KML||https://tinyurl.com/yy7ya4g9/VS/6266_bdg_erw.kml</t>
  </si>
  <si>
    <t>2594189.000 1119987.000</t>
  </si>
  <si>
    <t>https://map.geo.admin.ch/?zoom=13&amp;E=2594189&amp;N=1119987&amp;layers=ch.kantone.cadastralwebmap-farbe,ch.swisstopo.amtliches-strassenverzeichnis,ch.bfs.gebaeude_wohnungs_register,KML||https://tinyurl.com/yy7ya4g9/VS/6266_bdg_erw.kml</t>
  </si>
  <si>
    <t>2593825.000 1119717.000</t>
  </si>
  <si>
    <t>https://map.geo.admin.ch/?zoom=13&amp;E=2593825&amp;N=1119717&amp;layers=ch.kantone.cadastralwebmap-farbe,ch.swisstopo.amtliches-strassenverzeichnis,ch.bfs.gebaeude_wohnungs_register,KML||https://tinyurl.com/yy7ya4g9/VS/6266_bdg_erw.kml</t>
  </si>
  <si>
    <t>2593872.000 1120056.000</t>
  </si>
  <si>
    <t>https://map.geo.admin.ch/?zoom=13&amp;E=2593872&amp;N=1120056&amp;layers=ch.kantone.cadastralwebmap-farbe,ch.swisstopo.amtliches-strassenverzeichnis,ch.bfs.gebaeude_wohnungs_register,KML||https://tinyurl.com/yy7ya4g9/VS/6266_bdg_erw.kml</t>
  </si>
  <si>
    <t>2593927.000 1119995.000</t>
  </si>
  <si>
    <t>https://map.geo.admin.ch/?zoom=13&amp;E=2593927&amp;N=1119995&amp;layers=ch.kantone.cadastralwebmap-farbe,ch.swisstopo.amtliches-strassenverzeichnis,ch.bfs.gebaeude_wohnungs_register,KML||https://tinyurl.com/yy7ya4g9/VS/6266_bdg_erw.kml</t>
  </si>
  <si>
    <t>2593916.000 1120055.000</t>
  </si>
  <si>
    <t>https://map.geo.admin.ch/?zoom=13&amp;E=2593916&amp;N=1120055&amp;layers=ch.kantone.cadastralwebmap-farbe,ch.swisstopo.amtliches-strassenverzeichnis,ch.bfs.gebaeude_wohnungs_register,KML||https://tinyurl.com/yy7ya4g9/VS/6266_bdg_erw.kml</t>
  </si>
  <si>
    <t>2593883.000 1120033.000</t>
  </si>
  <si>
    <t>https://map.geo.admin.ch/?zoom=13&amp;E=2593883&amp;N=1120033&amp;layers=ch.kantone.cadastralwebmap-farbe,ch.swisstopo.amtliches-strassenverzeichnis,ch.bfs.gebaeude_wohnungs_register,KML||https://tinyurl.com/yy7ya4g9/VS/6266_bdg_erw.kml</t>
  </si>
  <si>
    <t>2593869.000 1120046.000</t>
  </si>
  <si>
    <t>https://map.geo.admin.ch/?zoom=13&amp;E=2593869&amp;N=1120046&amp;layers=ch.kantone.cadastralwebmap-farbe,ch.swisstopo.amtliches-strassenverzeichnis,ch.bfs.gebaeude_wohnungs_register,KML||https://tinyurl.com/yy7ya4g9/VS/6266_bdg_erw.kml</t>
  </si>
  <si>
    <t>2593966.000 1120229.000</t>
  </si>
  <si>
    <t>https://map.geo.admin.ch/?zoom=13&amp;E=2593966&amp;N=1120229&amp;layers=ch.kantone.cadastralwebmap-farbe,ch.swisstopo.amtliches-strassenverzeichnis,ch.bfs.gebaeude_wohnungs_register,KML||https://tinyurl.com/yy7ya4g9/VS/6266_bdg_erw.kml</t>
  </si>
  <si>
    <t>2593958.000 1120289.000</t>
  </si>
  <si>
    <t>https://map.geo.admin.ch/?zoom=13&amp;E=2593958&amp;N=1120289&amp;layers=ch.kantone.cadastralwebmap-farbe,ch.swisstopo.amtliches-strassenverzeichnis,ch.bfs.gebaeude_wohnungs_register,KML||https://tinyurl.com/yy7ya4g9/VS/6266_bdg_erw.kml</t>
  </si>
  <si>
    <t>2593968.000 1120452.000</t>
  </si>
  <si>
    <t>https://map.geo.admin.ch/?zoom=13&amp;E=2593968&amp;N=1120452&amp;layers=ch.kantone.cadastralwebmap-farbe,ch.swisstopo.amtliches-strassenverzeichnis,ch.bfs.gebaeude_wohnungs_register,KML||https://tinyurl.com/yy7ya4g9/VS/6266_bdg_erw.kml</t>
  </si>
  <si>
    <t>2593999.000 1120179.000</t>
  </si>
  <si>
    <t>https://map.geo.admin.ch/?zoom=13&amp;E=2593999&amp;N=1120179&amp;layers=ch.kantone.cadastralwebmap-farbe,ch.swisstopo.amtliches-strassenverzeichnis,ch.bfs.gebaeude_wohnungs_register,KML||https://tinyurl.com/yy7ya4g9/VS/6266_bdg_erw.kml</t>
  </si>
  <si>
    <t>2594171.000 1120030.000</t>
  </si>
  <si>
    <t>https://map.geo.admin.ch/?zoom=13&amp;E=2594171&amp;N=1120030&amp;layers=ch.kantone.cadastralwebmap-farbe,ch.swisstopo.amtliches-strassenverzeichnis,ch.bfs.gebaeude_wohnungs_register,KML||https://tinyurl.com/yy7ya4g9/VS/6266_bdg_erw.kml</t>
  </si>
  <si>
    <t>2593964.000 1120135.000</t>
  </si>
  <si>
    <t>https://map.geo.admin.ch/?zoom=13&amp;E=2593964&amp;N=1120135&amp;layers=ch.kantone.cadastralwebmap-farbe,ch.swisstopo.amtliches-strassenverzeichnis,ch.bfs.gebaeude_wohnungs_register,KML||https://tinyurl.com/yy7ya4g9/VS/6266_bdg_erw.kml</t>
  </si>
  <si>
    <t>2593964.000 1120060.000</t>
  </si>
  <si>
    <t>https://map.geo.admin.ch/?zoom=13&amp;E=2593964&amp;N=1120060&amp;layers=ch.kantone.cadastralwebmap-farbe,ch.swisstopo.amtliches-strassenverzeichnis,ch.bfs.gebaeude_wohnungs_register,KML||https://tinyurl.com/yy7ya4g9/VS/6266_bdg_erw.kml</t>
  </si>
  <si>
    <t>2592080.956 1118998.933</t>
  </si>
  <si>
    <t>https://map.geo.admin.ch/?zoom=13&amp;E=2592080.956&amp;N=1118998.933&amp;layers=ch.kantone.cadastralwebmap-farbe,ch.swisstopo.amtliches-strassenverzeichnis,ch.bfs.gebaeude_wohnungs_register,KML||https://tinyurl.com/yy7ya4g9/VS/6266_bdg_erw.kml</t>
  </si>
  <si>
    <t>2595847.000 1119613.000</t>
  </si>
  <si>
    <t>https://map.geo.admin.ch/?zoom=13&amp;E=2595847&amp;N=1119613&amp;layers=ch.kantone.cadastralwebmap-farbe,ch.swisstopo.amtliches-strassenverzeichnis,ch.bfs.gebaeude_wohnungs_register,KML||https://tinyurl.com/yy7ya4g9/VS/6266_bdg_erw.kml</t>
  </si>
  <si>
    <t>2593864.000 1119717.000</t>
  </si>
  <si>
    <t>https://map.geo.admin.ch/?zoom=13&amp;E=2593864&amp;N=1119717&amp;layers=ch.kantone.cadastralwebmap-farbe,ch.swisstopo.amtliches-strassenverzeichnis,ch.bfs.gebaeude_wohnungs_register,KML||https://tinyurl.com/yy7ya4g9/VS/6266_bdg_erw.kml</t>
  </si>
  <si>
    <t>2593752.000 1120048.000</t>
  </si>
  <si>
    <t>https://map.geo.admin.ch/?zoom=13&amp;E=2593752&amp;N=1120048&amp;layers=ch.kantone.cadastralwebmap-farbe,ch.swisstopo.amtliches-strassenverzeichnis,ch.bfs.gebaeude_wohnungs_register,KML||https://tinyurl.com/yy7ya4g9/VS/6266_bdg_erw.kml</t>
  </si>
  <si>
    <t>2594004.000 1120011.000</t>
  </si>
  <si>
    <t>https://map.geo.admin.ch/?zoom=13&amp;E=2594004&amp;N=1120011&amp;layers=ch.kantone.cadastralwebmap-farbe,ch.swisstopo.amtliches-strassenverzeichnis,ch.bfs.gebaeude_wohnungs_register,KML||https://tinyurl.com/yy7ya4g9/VS/6266_bdg_erw.kml</t>
  </si>
  <si>
    <t>2594083.000 1119998.000</t>
  </si>
  <si>
    <t>https://map.geo.admin.ch/?zoom=13&amp;E=2594083&amp;N=1119998&amp;layers=ch.kantone.cadastralwebmap-farbe,ch.swisstopo.amtliches-strassenverzeichnis,ch.bfs.gebaeude_wohnungs_register,KML||https://tinyurl.com/yy7ya4g9/VS/6266_bdg_erw.kml</t>
  </si>
  <si>
    <t>2593830.000 1120453.000</t>
  </si>
  <si>
    <t>https://map.geo.admin.ch/?zoom=13&amp;E=2593830&amp;N=1120453&amp;layers=ch.kantone.cadastralwebmap-farbe,ch.swisstopo.amtliches-strassenverzeichnis,ch.bfs.gebaeude_wohnungs_register,KML||https://tinyurl.com/yy7ya4g9/VS/6266_bdg_erw.kml</t>
  </si>
  <si>
    <t>2593939.000 1120045.000</t>
  </si>
  <si>
    <t>https://map.geo.admin.ch/?zoom=13&amp;E=2593939&amp;N=1120045&amp;layers=ch.kantone.cadastralwebmap-farbe,ch.swisstopo.amtliches-strassenverzeichnis,ch.bfs.gebaeude_wohnungs_register,KML||https://tinyurl.com/yy7ya4g9/VS/6266_bdg_erw.kml</t>
  </si>
  <si>
    <t>2594455.000 1120700.000</t>
  </si>
  <si>
    <t>https://map.geo.admin.ch/?zoom=13&amp;E=2594455&amp;N=1120700&amp;layers=ch.kantone.cadastralwebmap-farbe,ch.swisstopo.amtliches-strassenverzeichnis,ch.bfs.gebaeude_wohnungs_register,KML||https://tinyurl.com/yy7ya4g9/VS/6266_bdg_erw.kml</t>
  </si>
  <si>
    <t>2593915.000 1120441.000</t>
  </si>
  <si>
    <t>https://map.geo.admin.ch/?zoom=13&amp;E=2593915&amp;N=1120441&amp;layers=ch.kantone.cadastralwebmap-farbe,ch.swisstopo.amtliches-strassenverzeichnis,ch.bfs.gebaeude_wohnungs_register,KML||https://tinyurl.com/yy7ya4g9/VS/6266_bdg_erw.kml</t>
  </si>
  <si>
    <t>2594144.000 1119986.000</t>
  </si>
  <si>
    <t>https://map.geo.admin.ch/?zoom=13&amp;E=2594144&amp;N=1119986&amp;layers=ch.kantone.cadastralwebmap-farbe,ch.swisstopo.amtliches-strassenverzeichnis,ch.bfs.gebaeude_wohnungs_register,KML||https://tinyurl.com/yy7ya4g9/VS/6266_bdg_erw.kml</t>
  </si>
  <si>
    <t>2594994.000 1119247.000</t>
  </si>
  <si>
    <t>https://map.geo.admin.ch/?zoom=13&amp;E=2594994&amp;N=1119247&amp;layers=ch.kantone.cadastralwebmap-farbe,ch.swisstopo.amtliches-strassenverzeichnis,ch.bfs.gebaeude_wohnungs_register,KML||https://tinyurl.com/yy7ya4g9/VS/6266_bdg_erw.kml</t>
  </si>
  <si>
    <t>2593981.000 1120175.000</t>
  </si>
  <si>
    <t>https://map.geo.admin.ch/?zoom=13&amp;E=2593981&amp;N=1120175&amp;layers=ch.kantone.cadastralwebmap-farbe,ch.swisstopo.amtliches-strassenverzeichnis,ch.bfs.gebaeude_wohnungs_register,KML||https://tinyurl.com/yy7ya4g9/VS/6266_bdg_erw.kml</t>
  </si>
  <si>
    <t>2593899.000 1120195.000</t>
  </si>
  <si>
    <t>https://map.geo.admin.ch/?zoom=13&amp;E=2593899&amp;N=1120195&amp;layers=ch.kantone.cadastralwebmap-farbe,ch.swisstopo.amtliches-strassenverzeichnis,ch.bfs.gebaeude_wohnungs_register,KML||https://tinyurl.com/yy7ya4g9/VS/6266_bdg_erw.kml</t>
  </si>
  <si>
    <t>2594036.000 1120149.000</t>
  </si>
  <si>
    <t>https://map.geo.admin.ch/?zoom=13&amp;E=2594036&amp;N=1120149&amp;layers=ch.kantone.cadastralwebmap-farbe,ch.swisstopo.amtliches-strassenverzeichnis,ch.bfs.gebaeude_wohnungs_register,KML||https://tinyurl.com/yy7ya4g9/VS/6266_bdg_erw.kml</t>
  </si>
  <si>
    <t>2593870.000 1119972.000</t>
  </si>
  <si>
    <t>https://map.geo.admin.ch/?zoom=13&amp;E=2593870&amp;N=1119972&amp;layers=ch.kantone.cadastralwebmap-farbe,ch.swisstopo.amtliches-strassenverzeichnis,ch.bfs.gebaeude_wohnungs_register,KML||https://tinyurl.com/yy7ya4g9/VS/6266_bdg_erw.kml</t>
  </si>
  <si>
    <t>2598207.000 1122483.000</t>
  </si>
  <si>
    <t>https://map.geo.admin.ch/?zoom=13&amp;E=2598207&amp;N=1122483&amp;layers=ch.kantone.cadastralwebmap-farbe,ch.swisstopo.amtliches-strassenverzeichnis,ch.bfs.gebaeude_wohnungs_register,KML||https://tinyurl.com/yy7ya4g9/VS/6266_bdg_erw.kml</t>
  </si>
  <si>
    <t>2598365.000 1120773.000</t>
  </si>
  <si>
    <t>https://map.geo.admin.ch/?zoom=13&amp;E=2598365&amp;N=1120773&amp;layers=ch.kantone.cadastralwebmap-farbe,ch.swisstopo.amtliches-strassenverzeichnis,ch.bfs.gebaeude_wohnungs_register,KML||https://tinyurl.com/yy7ya4g9/VS/6266_bdg_erw.kml</t>
  </si>
  <si>
    <t>2595077.000 1120424.000</t>
  </si>
  <si>
    <t>https://map.geo.admin.ch/?zoom=13&amp;E=2595077&amp;N=1120424&amp;layers=ch.kantone.cadastralwebmap-farbe,ch.swisstopo.amtliches-strassenverzeichnis,ch.bfs.gebaeude_wohnungs_register,KML||https://tinyurl.com/yy7ya4g9/VS/6266_bdg_erw.kml</t>
  </si>
  <si>
    <t>2593891.000 1119979.000</t>
  </si>
  <si>
    <t>https://map.geo.admin.ch/?zoom=13&amp;E=2593891&amp;N=1119979&amp;layers=ch.kantone.cadastralwebmap-farbe,ch.swisstopo.amtliches-strassenverzeichnis,ch.bfs.gebaeude_wohnungs_register,KML||https://tinyurl.com/yy7ya4g9/VS/6266_bdg_erw.kml</t>
  </si>
  <si>
    <t>2594346.000 1119326.000</t>
  </si>
  <si>
    <t>https://map.geo.admin.ch/?zoom=13&amp;E=2594346&amp;N=1119326&amp;layers=ch.kantone.cadastralwebmap-farbe,ch.swisstopo.amtliches-strassenverzeichnis,ch.bfs.gebaeude_wohnungs_register,KML||https://tinyurl.com/yy7ya4g9/VS/6266_bdg_erw.kml</t>
  </si>
  <si>
    <t>2593951.000 1120240.000</t>
  </si>
  <si>
    <t>https://map.geo.admin.ch/?zoom=13&amp;E=2593951&amp;N=1120240&amp;layers=ch.kantone.cadastralwebmap-farbe,ch.swisstopo.amtliches-strassenverzeichnis,ch.bfs.gebaeude_wohnungs_register,KML||https://tinyurl.com/yy7ya4g9/VS/6266_bdg_erw.kml</t>
  </si>
  <si>
    <t>2593977.000 1120300.000</t>
  </si>
  <si>
    <t>https://map.geo.admin.ch/?zoom=13&amp;E=2593977&amp;N=1120300&amp;layers=ch.kantone.cadastralwebmap-farbe,ch.swisstopo.amtliches-strassenverzeichnis,ch.bfs.gebaeude_wohnungs_register,KML||https://tinyurl.com/yy7ya4g9/VS/6266_bdg_erw.kml</t>
  </si>
  <si>
    <t>2594676.000 1119327.000</t>
  </si>
  <si>
    <t>https://map.geo.admin.ch/?zoom=13&amp;E=2594676&amp;N=1119327&amp;layers=ch.kantone.cadastralwebmap-farbe,ch.swisstopo.amtliches-strassenverzeichnis,ch.bfs.gebaeude_wohnungs_register,KML||https://tinyurl.com/yy7ya4g9/VS/6266_bdg_erw.kml</t>
  </si>
  <si>
    <t>2596700.000 1119911.000</t>
  </si>
  <si>
    <t>https://map.geo.admin.ch/?zoom=13&amp;E=2596700&amp;N=1119911&amp;layers=ch.kantone.cadastralwebmap-farbe,ch.swisstopo.amtliches-strassenverzeichnis,ch.bfs.gebaeude_wohnungs_register,KML||https://tinyurl.com/yy7ya4g9/VS/6266_bdg_erw.kml</t>
  </si>
  <si>
    <t>2594270.000 1119882.000</t>
  </si>
  <si>
    <t>https://map.geo.admin.ch/?zoom=13&amp;E=2594270&amp;N=1119882&amp;layers=ch.kantone.cadastralwebmap-farbe,ch.swisstopo.amtliches-strassenverzeichnis,ch.bfs.gebaeude_wohnungs_register,KML||https://tinyurl.com/yy7ya4g9/VS/6266_bdg_erw.kml</t>
  </si>
  <si>
    <t>2596534.447 1119712.028</t>
  </si>
  <si>
    <t>https://map.geo.admin.ch/?zoom=13&amp;E=2596534.447&amp;N=1119712.028&amp;layers=ch.kantone.cadastralwebmap-farbe,ch.swisstopo.amtliches-strassenverzeichnis,ch.bfs.gebaeude_wohnungs_register,KML||https://tinyurl.com/yy7ya4g9/VS/6266_bdg_erw.kml</t>
  </si>
  <si>
    <t>2596532.361 1119718.441</t>
  </si>
  <si>
    <t>https://map.geo.admin.ch/?zoom=13&amp;E=2596532.361&amp;N=1119718.441&amp;layers=ch.kantone.cadastralwebmap-farbe,ch.swisstopo.amtliches-strassenverzeichnis,ch.bfs.gebaeude_wohnungs_register,KML||https://tinyurl.com/yy7ya4g9/VS/6266_bdg_erw.kml</t>
  </si>
  <si>
    <t>2596529.515 1119724.608</t>
  </si>
  <si>
    <t>https://map.geo.admin.ch/?zoom=13&amp;E=2596529.515&amp;N=1119724.608&amp;layers=ch.kantone.cadastralwebmap-farbe,ch.swisstopo.amtliches-strassenverzeichnis,ch.bfs.gebaeude_wohnungs_register,KML||https://tinyurl.com/yy7ya4g9/VS/6266_bdg_erw.kml</t>
  </si>
  <si>
    <t>2596527.384 1119731.143</t>
  </si>
  <si>
    <t>https://map.geo.admin.ch/?zoom=13&amp;E=2596527.384&amp;N=1119731.143&amp;layers=ch.kantone.cadastralwebmap-farbe,ch.swisstopo.amtliches-strassenverzeichnis,ch.bfs.gebaeude_wohnungs_register,KML||https://tinyurl.com/yy7ya4g9/VS/6266_bdg_erw.kml</t>
  </si>
  <si>
    <t>2596719.000 1119758.000</t>
  </si>
  <si>
    <t>https://map.geo.admin.ch/?zoom=13&amp;E=2596719&amp;N=1119758&amp;layers=ch.kantone.cadastralwebmap-farbe,ch.swisstopo.amtliches-strassenverzeichnis,ch.bfs.gebaeude_wohnungs_register,KML||https://tinyurl.com/yy7ya4g9/VS/6266_bdg_erw.kml</t>
  </si>
  <si>
    <t>2598209.000 1122260.000</t>
  </si>
  <si>
    <t>https://map.geo.admin.ch/?zoom=13&amp;E=2598209&amp;N=1122260&amp;layers=ch.kantone.cadastralwebmap-farbe,ch.swisstopo.amtliches-strassenverzeichnis,ch.bfs.gebaeude_wohnungs_register,KML||https://tinyurl.com/yy7ya4g9/VS/6266_bdg_erw.kml</t>
  </si>
  <si>
    <t>2596757.000 1119921.000</t>
  </si>
  <si>
    <t>https://map.geo.admin.ch/?zoom=13&amp;E=2596757&amp;N=1119921&amp;layers=ch.kantone.cadastralwebmap-farbe,ch.swisstopo.amtliches-strassenverzeichnis,ch.bfs.gebaeude_wohnungs_register,KML||https://tinyurl.com/yy7ya4g9/VS/6266_bdg_erw.kml</t>
  </si>
  <si>
    <t>2596761.000 1119915.000</t>
  </si>
  <si>
    <t>https://map.geo.admin.ch/?zoom=13&amp;E=2596761&amp;N=1119915&amp;layers=ch.kantone.cadastralwebmap-farbe,ch.swisstopo.amtliches-strassenverzeichnis,ch.bfs.gebaeude_wohnungs_register,KML||https://tinyurl.com/yy7ya4g9/VS/6266_bdg_erw.kml</t>
  </si>
  <si>
    <t>2596767.000 1119909.000</t>
  </si>
  <si>
    <t>https://map.geo.admin.ch/?zoom=13&amp;E=2596767&amp;N=1119909&amp;layers=ch.kantone.cadastralwebmap-farbe,ch.swisstopo.amtliches-strassenverzeichnis,ch.bfs.gebaeude_wohnungs_register,KML||https://tinyurl.com/yy7ya4g9/VS/6266_bdg_erw.kml</t>
  </si>
  <si>
    <t>2594148.435 1120134.243</t>
  </si>
  <si>
    <t>https://map.geo.admin.ch/?zoom=13&amp;E=2594148.435&amp;N=1120134.243&amp;layers=ch.kantone.cadastralwebmap-farbe,ch.swisstopo.amtliches-strassenverzeichnis,ch.bfs.gebaeude_wohnungs_register,KML||https://tinyurl.com/yy7ya4g9/VS/6266_bdg_erw.kml</t>
  </si>
  <si>
    <t>2594150.000 1120130.000</t>
  </si>
  <si>
    <t>https://map.geo.admin.ch/?zoom=13&amp;E=2594150&amp;N=1120130&amp;layers=ch.kantone.cadastralwebmap-farbe,ch.swisstopo.amtliches-strassenverzeichnis,ch.bfs.gebaeude_wohnungs_register,KML||https://tinyurl.com/yy7ya4g9/VS/6266_bdg_erw.kml</t>
  </si>
  <si>
    <t>2594171.000 1116489.000</t>
  </si>
  <si>
    <t>https://map.geo.admin.ch/?zoom=13&amp;E=2594171&amp;N=1116489&amp;layers=ch.kantone.cadastralwebmap-farbe,ch.swisstopo.amtliches-strassenverzeichnis,ch.bfs.gebaeude_wohnungs_register,KML||https://tinyurl.com/yy7ya4g9/VS/6266_bdg_erw.kml</t>
  </si>
  <si>
    <t>2592674.000 1119765.000</t>
  </si>
  <si>
    <t>https://map.geo.admin.ch/?zoom=13&amp;E=2592674&amp;N=1119765&amp;layers=ch.kantone.cadastralwebmap-farbe,ch.swisstopo.amtliches-strassenverzeichnis,ch.bfs.gebaeude_wohnungs_register,KML||https://tinyurl.com/yy7ya4g9/VS/6266_bdg_erw.kml</t>
  </si>
  <si>
    <t>2592655.000 1119776.000</t>
  </si>
  <si>
    <t>https://map.geo.admin.ch/?zoom=13&amp;E=2592655&amp;N=1119776&amp;layers=ch.kantone.cadastralwebmap-farbe,ch.swisstopo.amtliches-strassenverzeichnis,ch.bfs.gebaeude_wohnungs_register,KML||https://tinyurl.com/yy7ya4g9/VS/6266_bdg_erw.kml</t>
  </si>
  <si>
    <t>2596770.000 1119619.000</t>
  </si>
  <si>
    <t>https://map.geo.admin.ch/?zoom=13&amp;E=2596770&amp;N=1119619&amp;layers=ch.kantone.cadastralwebmap-farbe,ch.swisstopo.amtliches-strassenverzeichnis,ch.bfs.gebaeude_wohnungs_register,KML||https://tinyurl.com/yy7ya4g9/VS/6266_bdg_erw.kml</t>
  </si>
  <si>
    <t>2593349.000 1120004.000</t>
  </si>
  <si>
    <t>https://map.geo.admin.ch/?zoom=13&amp;E=2593349&amp;N=1120004&amp;layers=ch.kantone.cadastralwebmap-farbe,ch.swisstopo.amtliches-strassenverzeichnis,ch.bfs.gebaeude_wohnungs_register,KML||https://tinyurl.com/yy7ya4g9/VS/6266_bdg_erw.kml</t>
  </si>
  <si>
    <t>2590267.672 1119180.816</t>
  </si>
  <si>
    <t>https://map.geo.admin.ch/?zoom=13&amp;E=2590267.672&amp;N=1119180.816&amp;layers=ch.kantone.cadastralwebmap-farbe,ch.swisstopo.amtliches-strassenverzeichnis,ch.bfs.gebaeude_wohnungs_register,KML||https://tinyurl.com/yy7ya4g9/VS/6266_bdg_erw.kml</t>
  </si>
  <si>
    <t>2596702.000 1119773.000</t>
  </si>
  <si>
    <t>https://map.geo.admin.ch/?zoom=13&amp;E=2596702&amp;N=1119773&amp;layers=ch.kantone.cadastralwebmap-farbe,ch.swisstopo.amtliches-strassenverzeichnis,ch.bfs.gebaeude_wohnungs_register,KML||https://tinyurl.com/yy7ya4g9/VS/6266_bdg_erw.kml</t>
  </si>
  <si>
    <t>2594024.000 1119924.000</t>
  </si>
  <si>
    <t>https://map.geo.admin.ch/?zoom=13&amp;E=2594024&amp;N=1119924&amp;layers=ch.kantone.cadastralwebmap-farbe,ch.swisstopo.amtliches-strassenverzeichnis,ch.bfs.gebaeude_wohnungs_register,KML||https://tinyurl.com/yy7ya4g9/VS/6266_bdg_erw.kml</t>
  </si>
  <si>
    <t>2594016.000 1120164.000</t>
  </si>
  <si>
    <t>https://map.geo.admin.ch/?zoom=13&amp;E=2594016&amp;N=1120164&amp;layers=ch.kantone.cadastralwebmap-farbe,ch.swisstopo.amtliches-strassenverzeichnis,ch.bfs.gebaeude_wohnungs_register,KML||https://tinyurl.com/yy7ya4g9/VS/6266_bdg_erw.kml</t>
  </si>
  <si>
    <t>2595005.000 1119946.000</t>
  </si>
  <si>
    <t>https://map.geo.admin.ch/?zoom=13&amp;E=2595005&amp;N=1119946&amp;layers=ch.kantone.cadastralwebmap-farbe,ch.swisstopo.amtliches-strassenverzeichnis,ch.bfs.gebaeude_wohnungs_register,KML||https://tinyurl.com/yy7ya4g9/VS/6266_bdg_erw.kml</t>
  </si>
  <si>
    <t>2593946.000 1119725.000</t>
  </si>
  <si>
    <t>https://map.geo.admin.ch/?zoom=13&amp;E=2593946&amp;N=1119725&amp;layers=ch.kantone.cadastralwebmap-farbe,ch.swisstopo.amtliches-strassenverzeichnis,ch.bfs.gebaeude_wohnungs_register,KML||https://tinyurl.com/yy7ya4g9/VS/6266_bdg_erw.kml</t>
  </si>
  <si>
    <t>2595015.000 1119959.000</t>
  </si>
  <si>
    <t>https://map.geo.admin.ch/?zoom=13&amp;E=2595015&amp;N=1119959&amp;layers=ch.kantone.cadastralwebmap-farbe,ch.swisstopo.amtliches-strassenverzeichnis,ch.bfs.gebaeude_wohnungs_register,KML||https://tinyurl.com/yy7ya4g9/VS/6266_bdg_erw.kml</t>
  </si>
  <si>
    <t>2595026.000 1119975.000</t>
  </si>
  <si>
    <t>https://map.geo.admin.ch/?zoom=13&amp;E=2595026&amp;N=1119975&amp;layers=ch.kantone.cadastralwebmap-farbe,ch.swisstopo.amtliches-strassenverzeichnis,ch.bfs.gebaeude_wohnungs_register,KML||https://tinyurl.com/yy7ya4g9/VS/6266_bdg_erw.kml</t>
  </si>
  <si>
    <t>2593558.000 1119787.000</t>
  </si>
  <si>
    <t>https://map.geo.admin.ch/?zoom=13&amp;E=2593558&amp;N=1119787&amp;layers=ch.kantone.cadastralwebmap-farbe,ch.swisstopo.amtliches-strassenverzeichnis,ch.bfs.gebaeude_wohnungs_register,KML||https://tinyurl.com/yy7ya4g9/VS/6266_bdg_erw.kml</t>
  </si>
  <si>
    <t>2592917.000 1120303.000</t>
  </si>
  <si>
    <t>https://map.geo.admin.ch/?zoom=13&amp;E=2592917&amp;N=1120303&amp;layers=ch.kantone.cadastralwebmap-farbe,ch.swisstopo.amtliches-strassenverzeichnis,ch.bfs.gebaeude_wohnungs_register,KML||https://tinyurl.com/yy7ya4g9/VS/6266_bdg_erw.kml</t>
  </si>
  <si>
    <t>2592912.000 1120297.000</t>
  </si>
  <si>
    <t>https://map.geo.admin.ch/?zoom=13&amp;E=2592912&amp;N=1120297&amp;layers=ch.kantone.cadastralwebmap-farbe,ch.swisstopo.amtliches-strassenverzeichnis,ch.bfs.gebaeude_wohnungs_register,KML||https://tinyurl.com/yy7ya4g9/VS/6266_bdg_erw.kml</t>
  </si>
  <si>
    <t>2592906.000 1120290.000</t>
  </si>
  <si>
    <t>https://map.geo.admin.ch/?zoom=13&amp;E=2592906&amp;N=1120290&amp;layers=ch.kantone.cadastralwebmap-farbe,ch.swisstopo.amtliches-strassenverzeichnis,ch.bfs.gebaeude_wohnungs_register,KML||https://tinyurl.com/yy7ya4g9/VS/6266_bdg_erw.kml</t>
  </si>
  <si>
    <t>2592901.000 1120285.000</t>
  </si>
  <si>
    <t>https://map.geo.admin.ch/?zoom=13&amp;E=2592901&amp;N=1120285&amp;layers=ch.kantone.cadastralwebmap-farbe,ch.swisstopo.amtliches-strassenverzeichnis,ch.bfs.gebaeude_wohnungs_register,KML||https://tinyurl.com/yy7ya4g9/VS/6266_bdg_erw.kml</t>
  </si>
  <si>
    <t>2593589.047 1119932.109</t>
  </si>
  <si>
    <t>https://map.geo.admin.ch/?zoom=13&amp;E=2593589.047&amp;N=1119932.109&amp;layers=ch.kantone.cadastralwebmap-farbe,ch.swisstopo.amtliches-strassenverzeichnis,ch.bfs.gebaeude_wohnungs_register,KML||https://tinyurl.com/yy7ya4g9/VS/6266_bdg_erw.kml</t>
  </si>
  <si>
    <t>2595883.461 1119690.005</t>
  </si>
  <si>
    <t>https://map.geo.admin.ch/?zoom=13&amp;E=2595883.461&amp;N=1119690.005&amp;layers=ch.kantone.cadastralwebmap-farbe,ch.swisstopo.amtliches-strassenverzeichnis,ch.bfs.gebaeude_wohnungs_register,KML||https://tinyurl.com/yy7ya4g9/VS/6266_bdg_erw.kml</t>
  </si>
  <si>
    <t>2595887.460 1119657.173</t>
  </si>
  <si>
    <t>https://map.geo.admin.ch/?zoom=13&amp;E=2595887.46&amp;N=1119657.173&amp;layers=ch.kantone.cadastralwebmap-farbe,ch.swisstopo.amtliches-strassenverzeichnis,ch.bfs.gebaeude_wohnungs_register,KML||https://tinyurl.com/yy7ya4g9/VS/6266_bdg_erw.kml</t>
  </si>
  <si>
    <t>2594626.000 1119786.000</t>
  </si>
  <si>
    <t>https://map.geo.admin.ch/?zoom=13&amp;E=2594626&amp;N=1119786&amp;layers=ch.kantone.cadastralwebmap-farbe,ch.swisstopo.amtliches-strassenverzeichnis,ch.bfs.gebaeude_wohnungs_register,KML||https://tinyurl.com/yy7ya4g9/VS/6266_bdg_erw.kml</t>
  </si>
  <si>
    <t>2590180.426 1118972.062</t>
  </si>
  <si>
    <t>https://map.geo.admin.ch/?zoom=13&amp;E=2590180.426&amp;N=1118972.062&amp;layers=ch.kantone.cadastralwebmap-farbe,ch.swisstopo.amtliches-strassenverzeichnis,ch.bfs.gebaeude_wohnungs_register,KML||https://tinyurl.com/yy7ya4g9/VS/6266_bdg_erw.kml</t>
  </si>
  <si>
    <t>2596514.000 1119676.000</t>
  </si>
  <si>
    <t>https://map.geo.admin.ch/?zoom=13&amp;E=2596514&amp;N=1119676&amp;layers=ch.kantone.cadastralwebmap-farbe,ch.swisstopo.amtliches-strassenverzeichnis,ch.bfs.gebaeude_wohnungs_register,KML||https://tinyurl.com/yy7ya4g9/VS/6266_bdg_erw.kml</t>
  </si>
  <si>
    <t>2596516.000 1119669.000</t>
  </si>
  <si>
    <t>https://map.geo.admin.ch/?zoom=13&amp;E=2596516&amp;N=1119669&amp;layers=ch.kantone.cadastralwebmap-farbe,ch.swisstopo.amtliches-strassenverzeichnis,ch.bfs.gebaeude_wohnungs_register,KML||https://tinyurl.com/yy7ya4g9/VS/6266_bdg_erw.kml</t>
  </si>
  <si>
    <t>2596517.452 1119665.001</t>
  </si>
  <si>
    <t>https://map.geo.admin.ch/?zoom=13&amp;E=2596517.452&amp;N=1119665.001&amp;layers=ch.kantone.cadastralwebmap-farbe,ch.swisstopo.amtliches-strassenverzeichnis,ch.bfs.gebaeude_wohnungs_register,KML||https://tinyurl.com/yy7ya4g9/VS/6266_bdg_erw.kml</t>
  </si>
  <si>
    <t>2595092.478 1120081.014</t>
  </si>
  <si>
    <t>https://map.geo.admin.ch/?zoom=13&amp;E=2595092.478&amp;N=1120081.014&amp;layers=ch.kantone.cadastralwebmap-farbe,ch.swisstopo.amtliches-strassenverzeichnis,ch.bfs.gebaeude_wohnungs_register,KML||https://tinyurl.com/yy7ya4g9/VS/6266_bdg_erw.kml</t>
  </si>
  <si>
    <t>2595027.000 1120052.000</t>
  </si>
  <si>
    <t>https://map.geo.admin.ch/?zoom=13&amp;E=2595027&amp;N=1120052&amp;layers=ch.kantone.cadastralwebmap-farbe,ch.swisstopo.amtliches-strassenverzeichnis,ch.bfs.gebaeude_wohnungs_register,KML||https://tinyurl.com/yy7ya4g9/VS/6266_bdg_erw.kml</t>
  </si>
  <si>
    <t>2595040.478 1120045.013</t>
  </si>
  <si>
    <t>https://map.geo.admin.ch/?zoom=13&amp;E=2595040.478&amp;N=1120045.013&amp;layers=ch.kantone.cadastralwebmap-farbe,ch.swisstopo.amtliches-strassenverzeichnis,ch.bfs.gebaeude_wohnungs_register,KML||https://tinyurl.com/yy7ya4g9/VS/6266_bdg_erw.kml</t>
  </si>
  <si>
    <t>2595110.000 1120034.000</t>
  </si>
  <si>
    <t>https://map.geo.admin.ch/?zoom=13&amp;E=2595110&amp;N=1120034&amp;layers=ch.kantone.cadastralwebmap-farbe,ch.swisstopo.amtliches-strassenverzeichnis,ch.bfs.gebaeude_wohnungs_register,KML||https://tinyurl.com/yy7ya4g9/VS/6266_bdg_erw.kml</t>
  </si>
  <si>
    <t>2595121.000 1120051.000</t>
  </si>
  <si>
    <t>https://map.geo.admin.ch/?zoom=13&amp;E=2595121&amp;N=1120051&amp;layers=ch.kantone.cadastralwebmap-farbe,ch.swisstopo.amtliches-strassenverzeichnis,ch.bfs.gebaeude_wohnungs_register,KML||https://tinyurl.com/yy7ya4g9/VS/6266_bdg_erw.kml</t>
  </si>
  <si>
    <t>2594165.000 1119815.000</t>
  </si>
  <si>
    <t>https://map.geo.admin.ch/?zoom=13&amp;E=2594165&amp;N=1119815&amp;layers=ch.kantone.cadastralwebmap-farbe,ch.swisstopo.amtliches-strassenverzeichnis,ch.bfs.gebaeude_wohnungs_register,KML||https://tinyurl.com/yy7ya4g9/VS/6266_bdg_erw.kml</t>
  </si>
  <si>
    <t>2594288.446 1119292.059</t>
  </si>
  <si>
    <t>https://map.geo.admin.ch/?zoom=13&amp;E=2594288.446&amp;N=1119292.059&amp;layers=ch.kantone.cadastralwebmap-farbe,ch.swisstopo.amtliches-strassenverzeichnis,ch.bfs.gebaeude_wohnungs_register,KML||https://tinyurl.com/yy7ya4g9/VS/6266_bdg_erw.kml</t>
  </si>
  <si>
    <t>2598019.479 1121782.017</t>
  </si>
  <si>
    <t>https://map.geo.admin.ch/?zoom=13&amp;E=2598019.479&amp;N=1121782.017&amp;layers=ch.kantone.cadastralwebmap-farbe,ch.swisstopo.amtliches-strassenverzeichnis,ch.bfs.gebaeude_wohnungs_register,KML||https://tinyurl.com/yy7ya4g9/VS/6266_bdg_erw.kml</t>
  </si>
  <si>
    <t>2593851.000 1120514.000</t>
  </si>
  <si>
    <t>https://map.geo.admin.ch/?zoom=13&amp;E=2593851&amp;N=1120514&amp;layers=ch.kantone.cadastralwebmap-farbe,ch.swisstopo.amtliches-strassenverzeichnis,ch.bfs.gebaeude_wohnungs_register,KML||https://tinyurl.com/yy7ya4g9/VS/6266_bdg_erw.kml</t>
  </si>
  <si>
    <t>2590172.423 1119089.064</t>
  </si>
  <si>
    <t>https://map.geo.admin.ch/?zoom=13&amp;E=2590172.423&amp;N=1119089.064&amp;layers=ch.kantone.cadastralwebmap-farbe,ch.swisstopo.amtliches-strassenverzeichnis,ch.bfs.gebaeude_wohnungs_register,KML||https://tinyurl.com/yy7ya4g9/VS/6266_bdg_erw.kml</t>
  </si>
  <si>
    <t>2594211.000 1119849.000</t>
  </si>
  <si>
    <t>https://map.geo.admin.ch/?zoom=13&amp;E=2594211&amp;N=1119849&amp;layers=ch.kantone.cadastralwebmap-farbe,ch.swisstopo.amtliches-strassenverzeichnis,ch.bfs.gebaeude_wohnungs_register,KML||https://tinyurl.com/yy7ya4g9/VS/6266_bdg_erw.kml</t>
  </si>
  <si>
    <t>2594225.000 1119856.000</t>
  </si>
  <si>
    <t>https://map.geo.admin.ch/?zoom=13&amp;E=2594225&amp;N=1119856&amp;layers=ch.kantone.cadastralwebmap-farbe,ch.swisstopo.amtliches-strassenverzeichnis,ch.bfs.gebaeude_wohnungs_register,KML||https://tinyurl.com/yy7ya4g9/VS/6266_bdg_erw.kml</t>
  </si>
  <si>
    <t>2598439.471 1121967.012</t>
  </si>
  <si>
    <t>https://map.geo.admin.ch/?zoom=13&amp;E=2598439.471&amp;N=1121967.012&amp;layers=ch.kantone.cadastralwebmap-farbe,ch.swisstopo.amtliches-strassenverzeichnis,ch.bfs.gebaeude_wohnungs_register,KML||https://tinyurl.com/yy7ya4g9/VS/6266_bdg_erw.kml</t>
  </si>
  <si>
    <t>2590624.000 1119070.000</t>
  </si>
  <si>
    <t>https://map.geo.admin.ch/?zoom=13&amp;E=2590624&amp;N=1119070&amp;layers=ch.kantone.cadastralwebmap-farbe,ch.swisstopo.amtliches-strassenverzeichnis,ch.bfs.gebaeude_wohnungs_register,KML||https://tinyurl.com/yy7ya4g9/VS/6266_bdg_erw.kml</t>
  </si>
  <si>
    <t>2595551.470 1119996.000</t>
  </si>
  <si>
    <t>https://map.geo.admin.ch/?zoom=13&amp;E=2595551.47&amp;N=1119996&amp;layers=ch.kantone.cadastralwebmap-farbe,ch.swisstopo.amtliches-strassenverzeichnis,ch.bfs.gebaeude_wohnungs_register,KML||https://tinyurl.com/yy7ya4g9/VS/6266_bdg_erw.kml</t>
  </si>
  <si>
    <t>2596707.000 1119916.000</t>
  </si>
  <si>
    <t>https://map.geo.admin.ch/?zoom=13&amp;E=2596707&amp;N=1119916&amp;layers=ch.kantone.cadastralwebmap-farbe,ch.swisstopo.amtliches-strassenverzeichnis,ch.bfs.gebaeude_wohnungs_register,KML||https://tinyurl.com/yy7ya4g9/VS/6266_bdg_erw.kml</t>
  </si>
  <si>
    <t>2596716.000 1119917.000</t>
  </si>
  <si>
    <t>https://map.geo.admin.ch/?zoom=13&amp;E=2596716&amp;N=1119917&amp;layers=ch.kantone.cadastralwebmap-farbe,ch.swisstopo.amtliches-strassenverzeichnis,ch.bfs.gebaeude_wohnungs_register,KML||https://tinyurl.com/yy7ya4g9/VS/6266_bdg_erw.kml</t>
  </si>
  <si>
    <t>2596724.000 1119919.000</t>
  </si>
  <si>
    <t>https://map.geo.admin.ch/?zoom=13&amp;E=2596724&amp;N=1119919&amp;layers=ch.kantone.cadastralwebmap-farbe,ch.swisstopo.amtliches-strassenverzeichnis,ch.bfs.gebaeude_wohnungs_register,KML||https://tinyurl.com/yy7ya4g9/VS/6266_bdg_erw.kml</t>
  </si>
  <si>
    <t>2596485.453 1119653.001</t>
  </si>
  <si>
    <t>https://map.geo.admin.ch/?zoom=13&amp;E=2596485.453&amp;N=1119653.001&amp;layers=ch.kantone.cadastralwebmap-farbe,ch.swisstopo.amtliches-strassenverzeichnis,ch.bfs.gebaeude_wohnungs_register,KML||https://tinyurl.com/yy7ya4g9/VS/6266_bdg_erw.kml</t>
  </si>
  <si>
    <t>2596487.452 1119646.001</t>
  </si>
  <si>
    <t>https://map.geo.admin.ch/?zoom=13&amp;E=2596487.452&amp;N=1119646.001&amp;layers=ch.kantone.cadastralwebmap-farbe,ch.swisstopo.amtliches-strassenverzeichnis,ch.bfs.gebaeude_wohnungs_register,KML||https://tinyurl.com/yy7ya4g9/VS/6266_bdg_erw.kml</t>
  </si>
  <si>
    <t>2596491.452 1119633.001</t>
  </si>
  <si>
    <t>https://map.geo.admin.ch/?zoom=13&amp;E=2596491.452&amp;N=1119633.001&amp;layers=ch.kantone.cadastralwebmap-farbe,ch.swisstopo.amtliches-strassenverzeichnis,ch.bfs.gebaeude_wohnungs_register,KML||https://tinyurl.com/yy7ya4g9/VS/6266_bdg_erw.kml</t>
  </si>
  <si>
    <t>2594481.000 1121044.000</t>
  </si>
  <si>
    <t>https://map.geo.admin.ch/?zoom=13&amp;E=2594481&amp;N=1121044&amp;layers=ch.kantone.cadastralwebmap-farbe,ch.swisstopo.amtliches-strassenverzeichnis,ch.bfs.gebaeude_wohnungs_register,KML||https://tinyurl.com/yy7ya4g9/VS/6266_bdg_erw.kml</t>
  </si>
  <si>
    <t>2595901.000 1119607.000</t>
  </si>
  <si>
    <t>https://map.geo.admin.ch/?zoom=13&amp;E=2595901&amp;N=1119607&amp;layers=ch.kantone.cadastralwebmap-farbe,ch.swisstopo.amtliches-strassenverzeichnis,ch.bfs.gebaeude_wohnungs_register,KML||https://tinyurl.com/yy7ya4g9/VS/6266_bdg_erw.kml</t>
  </si>
  <si>
    <t>2593596.000 1119840.000</t>
  </si>
  <si>
    <t>https://map.geo.admin.ch/?zoom=13&amp;E=2593596&amp;N=1119840&amp;layers=ch.kantone.cadastralwebmap-farbe,ch.swisstopo.amtliches-strassenverzeichnis,ch.bfs.gebaeude_wohnungs_register,KML||https://tinyurl.com/yy7ya4g9/VS/6266_bdg_erw.kml</t>
  </si>
  <si>
    <t>2590400.000 1118990.000</t>
  </si>
  <si>
    <t>https://map.geo.admin.ch/?zoom=13&amp;E=2590400&amp;N=1118990&amp;layers=ch.kantone.cadastralwebmap-farbe,ch.swisstopo.amtliches-strassenverzeichnis,ch.bfs.gebaeude_wohnungs_register,KML||https://tinyurl.com/yy7ya4g9/VS/6266_bdg_erw.kml</t>
  </si>
  <si>
    <t>2598002.479 1121782.000</t>
  </si>
  <si>
    <t>https://map.geo.admin.ch/?zoom=13&amp;E=2598002.479&amp;N=1121782&amp;layers=ch.kantone.cadastralwebmap-farbe,ch.swisstopo.amtliches-strassenverzeichnis,ch.bfs.gebaeude_wohnungs_register,KML||https://tinyurl.com/yy7ya4g9/VS/6266_bdg_erw.kml</t>
  </si>
  <si>
    <t>2594104.435 1119061.073</t>
  </si>
  <si>
    <t>https://map.geo.admin.ch/?zoom=13&amp;E=2594104.435&amp;N=1119061.073&amp;layers=ch.kantone.cadastralwebmap-farbe,ch.swisstopo.amtliches-strassenverzeichnis,ch.bfs.gebaeude_wohnungs_register,KML||https://tinyurl.com/yy7ya4g9/VS/6266_bdg_erw.kml</t>
  </si>
  <si>
    <t>2598010.481 1122020.014</t>
  </si>
  <si>
    <t>https://map.geo.admin.ch/?zoom=13&amp;E=2598010.481&amp;N=1122020.014&amp;layers=ch.kantone.cadastralwebmap-farbe,ch.swisstopo.amtliches-strassenverzeichnis,ch.bfs.gebaeude_wohnungs_register,KML||https://tinyurl.com/yy7ya4g9/VS/6266_bdg_erw.kml</t>
  </si>
  <si>
    <t>2597113.476 1120117.969</t>
  </si>
  <si>
    <t>https://map.geo.admin.ch/?zoom=13&amp;E=2597113.476&amp;N=1120117.969&amp;layers=ch.kantone.cadastralwebmap-farbe,ch.swisstopo.amtliches-strassenverzeichnis,ch.bfs.gebaeude_wohnungs_register,KML||https://tinyurl.com/yy7ya4g9/VS/6266_bdg_erw.kml</t>
  </si>
  <si>
    <t>2593980.478 1120160.022</t>
  </si>
  <si>
    <t>https://map.geo.admin.ch/?zoom=13&amp;E=2593980.478&amp;N=1120160.022&amp;layers=ch.kantone.cadastralwebmap-farbe,ch.swisstopo.amtliches-strassenverzeichnis,ch.bfs.gebaeude_wohnungs_register,KML||https://tinyurl.com/yy7ya4g9/VS/6266_bdg_erw.kml</t>
  </si>
  <si>
    <t>2595123.000 1119575.000</t>
  </si>
  <si>
    <t>https://map.geo.admin.ch/?zoom=13&amp;E=2595123&amp;N=1119575&amp;layers=ch.kantone.cadastralwebmap-farbe,ch.swisstopo.amtliches-strassenverzeichnis,ch.bfs.gebaeude_wohnungs_register,KML||https://tinyurl.com/yy7ya4g9/VS/6266_bdg_erw.kml</t>
  </si>
  <si>
    <t>2590647.000 1119134.000</t>
  </si>
  <si>
    <t>https://map.geo.admin.ch/?zoom=13&amp;E=2590647&amp;N=1119134&amp;layers=ch.kantone.cadastralwebmap-farbe,ch.swisstopo.amtliches-strassenverzeichnis,ch.bfs.gebaeude_wohnungs_register,KML||https://tinyurl.com/yy7ya4g9/VS/6266_bdg_erw.kml</t>
  </si>
  <si>
    <t>2590658.000 1119144.000</t>
  </si>
  <si>
    <t>https://map.geo.admin.ch/?zoom=13&amp;E=2590658&amp;N=1119144&amp;layers=ch.kantone.cadastralwebmap-farbe,ch.swisstopo.amtliches-strassenverzeichnis,ch.bfs.gebaeude_wohnungs_register,KML||https://tinyurl.com/yy7ya4g9/VS/6266_bdg_erw.kml</t>
  </si>
  <si>
    <t>2590663.000 1119149.000</t>
  </si>
  <si>
    <t>https://map.geo.admin.ch/?zoom=13&amp;E=2590663&amp;N=1119149&amp;layers=ch.kantone.cadastralwebmap-farbe,ch.swisstopo.amtliches-strassenverzeichnis,ch.bfs.gebaeude_wohnungs_register,KML||https://tinyurl.com/yy7ya4g9/VS/6266_bdg_erw.kml</t>
  </si>
  <si>
    <t>2590671.000 1119152.000</t>
  </si>
  <si>
    <t>https://map.geo.admin.ch/?zoom=13&amp;E=2590671&amp;N=1119152&amp;layers=ch.kantone.cadastralwebmap-farbe,ch.swisstopo.amtliches-strassenverzeichnis,ch.bfs.gebaeude_wohnungs_register,KML||https://tinyurl.com/yy7ya4g9/VS/6266_bdg_erw.kml</t>
  </si>
  <si>
    <t>2590679.000 1119153.000</t>
  </si>
  <si>
    <t>https://map.geo.admin.ch/?zoom=13&amp;E=2590679&amp;N=1119153&amp;layers=ch.kantone.cadastralwebmap-farbe,ch.swisstopo.amtliches-strassenverzeichnis,ch.bfs.gebaeude_wohnungs_register,KML||https://tinyurl.com/yy7ya4g9/VS/6266_bdg_erw.kml</t>
  </si>
  <si>
    <t>2590686.000 1119159.000</t>
  </si>
  <si>
    <t>https://map.geo.admin.ch/?zoom=13&amp;E=2590686&amp;N=1119159&amp;layers=ch.kantone.cadastralwebmap-farbe,ch.swisstopo.amtliches-strassenverzeichnis,ch.bfs.gebaeude_wohnungs_register,KML||https://tinyurl.com/yy7ya4g9/VS/6266_bdg_erw.kml</t>
  </si>
  <si>
    <t>2590696.000 1119156.000</t>
  </si>
  <si>
    <t>https://map.geo.admin.ch/?zoom=13&amp;E=2590696&amp;N=1119156&amp;layers=ch.kantone.cadastralwebmap-farbe,ch.swisstopo.amtliches-strassenverzeichnis,ch.bfs.gebaeude_wohnungs_register,KML||https://tinyurl.com/yy7ya4g9/VS/6266_bdg_erw.kml</t>
  </si>
  <si>
    <t>2596548.086 1119673.763</t>
  </si>
  <si>
    <t>https://map.geo.admin.ch/?zoom=13&amp;E=2596548.086&amp;N=1119673.763&amp;layers=ch.kantone.cadastralwebmap-farbe,ch.swisstopo.amtliches-strassenverzeichnis,ch.bfs.gebaeude_wohnungs_register,KML||https://tinyurl.com/yy7ya4g9/VS/6266_bdg_erw.kml</t>
  </si>
  <si>
    <t>2596546.014 1119680.171</t>
  </si>
  <si>
    <t>https://map.geo.admin.ch/?zoom=13&amp;E=2596546.014&amp;N=1119680.171&amp;layers=ch.kantone.cadastralwebmap-farbe,ch.swisstopo.amtliches-strassenverzeichnis,ch.bfs.gebaeude_wohnungs_register,KML||https://tinyurl.com/yy7ya4g9/VS/6266_bdg_erw.kml</t>
  </si>
  <si>
    <t>2596543.894 1119686.713</t>
  </si>
  <si>
    <t>https://map.geo.admin.ch/?zoom=13&amp;E=2596543.894&amp;N=1119686.713&amp;layers=ch.kantone.cadastralwebmap-farbe,ch.swisstopo.amtliches-strassenverzeichnis,ch.bfs.gebaeude_wohnungs_register,KML||https://tinyurl.com/yy7ya4g9/VS/6266_bdg_erw.kml</t>
  </si>
  <si>
    <t>2595161.000 1120264.000</t>
  </si>
  <si>
    <t>https://map.geo.admin.ch/?zoom=13&amp;E=2595161&amp;N=1120264&amp;layers=ch.kantone.cadastralwebmap-farbe,ch.swisstopo.amtliches-strassenverzeichnis,ch.bfs.gebaeude_wohnungs_register,KML||https://tinyurl.com/yy7ya4g9/VS/6266_bdg_erw.kml</t>
  </si>
  <si>
    <t>2597216.684 1120344.264</t>
  </si>
  <si>
    <t>https://map.geo.admin.ch/?zoom=13&amp;E=2597216.684&amp;N=1120344.264&amp;layers=ch.kantone.cadastralwebmap-farbe,ch.swisstopo.amtliches-strassenverzeichnis,ch.bfs.gebaeude_wohnungs_register,KML||https://tinyurl.com/yy7ya4g9/VS/6266_bdg_erw.kml</t>
  </si>
  <si>
    <t>2597920.480 1122241.011</t>
  </si>
  <si>
    <t>https://map.geo.admin.ch/?zoom=13&amp;E=2597920.48&amp;N=1122241.011&amp;layers=ch.kantone.cadastralwebmap-farbe,ch.swisstopo.amtliches-strassenverzeichnis,ch.bfs.gebaeude_wohnungs_register,KML||https://tinyurl.com/yy7ya4g9/VS/6266_bdg_erw.kml</t>
  </si>
  <si>
    <t>2594557.000 1120099.000</t>
  </si>
  <si>
    <t>https://map.geo.admin.ch/?zoom=13&amp;E=2594557&amp;N=1120099&amp;layers=ch.kantone.cadastralwebmap-farbe,ch.swisstopo.amtliches-strassenverzeichnis,ch.bfs.gebaeude_wohnungs_register,KML||https://tinyurl.com/yy7ya4g9/VS/6266_bdg_erw.kml</t>
  </si>
  <si>
    <t>2597404.483 1120190.956</t>
  </si>
  <si>
    <t>https://map.geo.admin.ch/?zoom=13&amp;E=2597404.483&amp;N=1120190.956&amp;layers=ch.kantone.cadastralwebmap-farbe,ch.swisstopo.amtliches-strassenverzeichnis,ch.bfs.gebaeude_wohnungs_register,KML||https://tinyurl.com/yy7ya4g9/VS/6266_bdg_erw.kml</t>
  </si>
  <si>
    <t>2597287.483 1120179.960</t>
  </si>
  <si>
    <t>https://map.geo.admin.ch/?zoom=13&amp;E=2597287.483&amp;N=1120179.96&amp;layers=ch.kantone.cadastralwebmap-farbe,ch.swisstopo.amtliches-strassenverzeichnis,ch.bfs.gebaeude_wohnungs_register,KML||https://tinyurl.com/yy7ya4g9/VS/6266_bdg_erw.kml</t>
  </si>
  <si>
    <t>2594107.000 1119914.000</t>
  </si>
  <si>
    <t>https://map.geo.admin.ch/?zoom=13&amp;E=2594107&amp;N=1119914&amp;layers=ch.kantone.cadastralwebmap-farbe,ch.swisstopo.amtliches-strassenverzeichnis,ch.bfs.gebaeude_wohnungs_register,KML||https://tinyurl.com/yy7ya4g9/VS/6266_bdg_erw.kml</t>
  </si>
  <si>
    <t>2598388.000 1121863.000</t>
  </si>
  <si>
    <t>https://map.geo.admin.ch/?zoom=13&amp;E=2598388&amp;N=1121863&amp;layers=ch.kantone.cadastralwebmap-farbe,ch.swisstopo.amtliches-strassenverzeichnis,ch.bfs.gebaeude_wohnungs_register,KML||https://tinyurl.com/yy7ya4g9/VS/6266_bdg_erw.kml</t>
  </si>
  <si>
    <t>2594568.000 1119810.000</t>
  </si>
  <si>
    <t>https://map.geo.admin.ch/?zoom=13&amp;E=2594568&amp;N=1119810&amp;layers=ch.kantone.cadastralwebmap-farbe,ch.swisstopo.amtliches-strassenverzeichnis,ch.bfs.gebaeude_wohnungs_register,KML||https://tinyurl.com/yy7ya4g9/VS/6266_bdg_erw.kml</t>
  </si>
  <si>
    <t>2594574.000 1119820.000</t>
  </si>
  <si>
    <t>https://map.geo.admin.ch/?zoom=13&amp;E=2594574&amp;N=1119820&amp;layers=ch.kantone.cadastralwebmap-farbe,ch.swisstopo.amtliches-strassenverzeichnis,ch.bfs.gebaeude_wohnungs_register,KML||https://tinyurl.com/yy7ya4g9/VS/6266_bdg_erw.kml</t>
  </si>
  <si>
    <t>2594623.000 1119857.000</t>
  </si>
  <si>
    <t>https://map.geo.admin.ch/?zoom=13&amp;E=2594623&amp;N=1119857&amp;layers=ch.kantone.cadastralwebmap-farbe,ch.swisstopo.amtliches-strassenverzeichnis,ch.bfs.gebaeude_wohnungs_register,KML||https://tinyurl.com/yy7ya4g9/VS/6266_bdg_erw.kml</t>
  </si>
  <si>
    <t>2594621.000 1119816.000</t>
  </si>
  <si>
    <t>https://map.geo.admin.ch/?zoom=13&amp;E=2594621&amp;N=1119816&amp;layers=ch.kantone.cadastralwebmap-farbe,ch.swisstopo.amtliches-strassenverzeichnis,ch.bfs.gebaeude_wohnungs_register,KML||https://tinyurl.com/yy7ya4g9/VS/6266_bdg_erw.kml</t>
  </si>
  <si>
    <t>2596502.000 1119700.000</t>
  </si>
  <si>
    <t>https://map.geo.admin.ch/?zoom=13&amp;E=2596502&amp;N=1119700&amp;layers=ch.kantone.cadastralwebmap-farbe,ch.swisstopo.amtliches-strassenverzeichnis,ch.bfs.gebaeude_wohnungs_register,KML||https://tinyurl.com/yy7ya4g9/VS/6266_bdg_erw.kml</t>
  </si>
  <si>
    <t>2596500.000 1119706.000</t>
  </si>
  <si>
    <t>https://map.geo.admin.ch/?zoom=13&amp;E=2596500&amp;N=1119706&amp;layers=ch.kantone.cadastralwebmap-farbe,ch.swisstopo.amtliches-strassenverzeichnis,ch.bfs.gebaeude_wohnungs_register,KML||https://tinyurl.com/yy7ya4g9/VS/6266_bdg_erw.kml</t>
  </si>
  <si>
    <t>2593615.816 1119906.694</t>
  </si>
  <si>
    <t>https://map.geo.admin.ch/?zoom=13&amp;E=2593615.816&amp;N=1119906.694&amp;layers=ch.kantone.cadastralwebmap-farbe,ch.swisstopo.amtliches-strassenverzeichnis,ch.bfs.gebaeude_wohnungs_register,KML||https://tinyurl.com/yy7ya4g9/VS/6266_bdg_erw.kml</t>
  </si>
  <si>
    <t>2597142.000 1119464.000</t>
  </si>
  <si>
    <t>https://map.geo.admin.ch/?zoom=13&amp;E=2597142&amp;N=1119464&amp;layers=ch.kantone.cadastralwebmap-farbe,ch.swisstopo.amtliches-strassenverzeichnis,ch.bfs.gebaeude_wohnungs_register,KML||https://tinyurl.com/yy7ya4g9/VS/6266_bdg_erw.kml</t>
  </si>
  <si>
    <t>2594255.000 1120033.000</t>
  </si>
  <si>
    <t>https://map.geo.admin.ch/?zoom=13&amp;E=2594255&amp;N=1120033&amp;layers=ch.kantone.cadastralwebmap-farbe,ch.swisstopo.amtliches-strassenverzeichnis,ch.bfs.gebaeude_wohnungs_register,KML||https://tinyurl.com/yy7ya4g9/VS/6266_bdg_erw.kml</t>
  </si>
  <si>
    <t>2594221.000 1119917.000</t>
  </si>
  <si>
    <t>https://map.geo.admin.ch/?zoom=13&amp;E=2594221&amp;N=1119917&amp;layers=ch.kantone.cadastralwebmap-farbe,ch.swisstopo.amtliches-strassenverzeichnis,ch.bfs.gebaeude_wohnungs_register,KML||https://tinyurl.com/yy7ya4g9/VS/6266_bdg_erw.kml</t>
  </si>
  <si>
    <t>2594002.479 1120236.023</t>
  </si>
  <si>
    <t>https://map.geo.admin.ch/?zoom=13&amp;E=2594002.479&amp;N=1120236.023&amp;layers=ch.kantone.cadastralwebmap-farbe,ch.swisstopo.amtliches-strassenverzeichnis,ch.bfs.gebaeude_wohnungs_register,KML||https://tinyurl.com/yy7ya4g9/VS/6266_bdg_erw.kml</t>
  </si>
  <si>
    <t>2594050.480 1120259.023</t>
  </si>
  <si>
    <t>https://map.geo.admin.ch/?zoom=13&amp;E=2594050.48&amp;N=1120259.023&amp;layers=ch.kantone.cadastralwebmap-farbe,ch.swisstopo.amtliches-strassenverzeichnis,ch.bfs.gebaeude_wohnungs_register,KML||https://tinyurl.com/yy7ya4g9/VS/6266_bdg_erw.kml</t>
  </si>
  <si>
    <t>2594079.481 1120351.023</t>
  </si>
  <si>
    <t>https://map.geo.admin.ch/?zoom=13&amp;E=2594079.481&amp;N=1120351.023&amp;layers=ch.kantone.cadastralwebmap-farbe,ch.swisstopo.amtliches-strassenverzeichnis,ch.bfs.gebaeude_wohnungs_register,KML||https://tinyurl.com/yy7ya4g9/VS/6266_bdg_erw.kml</t>
  </si>
  <si>
    <t>2593964.478 1120116.022</t>
  </si>
  <si>
    <t>https://map.geo.admin.ch/?zoom=13&amp;E=2593964.478&amp;N=1120116.022&amp;layers=ch.kantone.cadastralwebmap-farbe,ch.swisstopo.amtliches-strassenverzeichnis,ch.bfs.gebaeude_wohnungs_register,KML||https://tinyurl.com/yy7ya4g9/VS/6266_bdg_erw.kml</t>
  </si>
  <si>
    <t>2593851.000 1120416.000</t>
  </si>
  <si>
    <t>https://map.geo.admin.ch/?zoom=13&amp;E=2593851&amp;N=1120416&amp;layers=ch.kantone.cadastralwebmap-farbe,ch.swisstopo.amtliches-strassenverzeichnis,ch.bfs.gebaeude_wohnungs_register,KML||https://tinyurl.com/yy7ya4g9/VS/6266_bdg_erw.kml</t>
  </si>
  <si>
    <t>2592967.454 1120070.040</t>
  </si>
  <si>
    <t>https://map.geo.admin.ch/?zoom=13&amp;E=2592967.454&amp;N=1120070.04&amp;layers=ch.kantone.cadastralwebmap-farbe,ch.swisstopo.amtliches-strassenverzeichnis,ch.bfs.gebaeude_wohnungs_register,KML||https://tinyurl.com/yy7ya4g9/VS/6266_bdg_erw.kml</t>
  </si>
  <si>
    <t>2590369.000 1119286.000</t>
  </si>
  <si>
    <t>https://map.geo.admin.ch/?zoom=13&amp;E=2590369&amp;N=1119286&amp;layers=ch.kantone.cadastralwebmap-farbe,ch.swisstopo.amtliches-strassenverzeichnis,ch.bfs.gebaeude_wohnungs_register,KML||https://tinyurl.com/yy7ya4g9/VS/6266_bdg_erw.kml</t>
  </si>
  <si>
    <t>2593073.457 1119587.026</t>
  </si>
  <si>
    <t>https://map.geo.admin.ch/?zoom=13&amp;E=2593073.457&amp;N=1119587.026&amp;layers=ch.kantone.cadastralwebmap-farbe,ch.swisstopo.amtliches-strassenverzeichnis,ch.bfs.gebaeude_wohnungs_register,KML||https://tinyurl.com/yy7ya4g9/VS/6266_bdg_erw.kml</t>
  </si>
  <si>
    <t>2596713.000 1119693.000</t>
  </si>
  <si>
    <t>https://map.geo.admin.ch/?zoom=13&amp;E=2596713&amp;N=1119693&amp;layers=ch.kantone.cadastralwebmap-farbe,ch.swisstopo.amtliches-strassenverzeichnis,ch.bfs.gebaeude_wohnungs_register,KML||https://tinyurl.com/yy7ya4g9/VS/6266_bdg_erw.kml</t>
  </si>
  <si>
    <t>2596716.000 1119685.000</t>
  </si>
  <si>
    <t>https://map.geo.admin.ch/?zoom=13&amp;E=2596716&amp;N=1119685&amp;layers=ch.kantone.cadastralwebmap-farbe,ch.swisstopo.amtliches-strassenverzeichnis,ch.bfs.gebaeude_wohnungs_register,KML||https://tinyurl.com/yy7ya4g9/VS/6266_bdg_erw.kml</t>
  </si>
  <si>
    <t>2596721.000 1119678.000</t>
  </si>
  <si>
    <t>https://map.geo.admin.ch/?zoom=13&amp;E=2596721&amp;N=1119678&amp;layers=ch.kantone.cadastralwebmap-farbe,ch.swisstopo.amtliches-strassenverzeichnis,ch.bfs.gebaeude_wohnungs_register,KML||https://tinyurl.com/yy7ya4g9/VS/6266_bdg_erw.kml</t>
  </si>
  <si>
    <t>2596825.449 1119600.996</t>
  </si>
  <si>
    <t>https://map.geo.admin.ch/?zoom=13&amp;E=2596825.449&amp;N=1119600.996&amp;layers=ch.kantone.cadastralwebmap-farbe,ch.swisstopo.amtliches-strassenverzeichnis,ch.bfs.gebaeude_wohnungs_register,KML||https://tinyurl.com/yy7ya4g9/VS/6266_bdg_erw.kml</t>
  </si>
  <si>
    <t>2594422.443 1119191.056</t>
  </si>
  <si>
    <t>https://map.geo.admin.ch/?zoom=13&amp;E=2594422.443&amp;N=1119191.056&amp;layers=ch.kantone.cadastralwebmap-farbe,ch.swisstopo.amtliches-strassenverzeichnis,ch.bfs.gebaeude_wohnungs_register,KML||https://tinyurl.com/yy7ya4g9/VS/6266_bdg_erw.kml</t>
  </si>
  <si>
    <t>2598365.460 1122246.010</t>
  </si>
  <si>
    <t>https://map.geo.admin.ch/?zoom=13&amp;E=2598365.46&amp;N=1122246.01&amp;layers=ch.kantone.cadastralwebmap-farbe,ch.swisstopo.amtliches-strassenverzeichnis,ch.bfs.gebaeude_wohnungs_register,KML||https://tinyurl.com/yy7ya4g9/VS/6266_bdg_erw.kml</t>
  </si>
  <si>
    <t>2590765.452 1117341.023</t>
  </si>
  <si>
    <t>https://map.geo.admin.ch/?zoom=13&amp;E=2590765.452&amp;N=1117341.023&amp;layers=ch.kantone.cadastralwebmap-farbe,ch.swisstopo.amtliches-strassenverzeichnis,ch.bfs.gebaeude_wohnungs_register,KML||https://tinyurl.com/yy7ya4g9/VS/6266_bdg_erw.kml</t>
  </si>
  <si>
    <t>2596649.000 1119679.000</t>
  </si>
  <si>
    <t>https://map.geo.admin.ch/?zoom=13&amp;E=2596649&amp;N=1119679&amp;layers=ch.kantone.cadastralwebmap-farbe,ch.swisstopo.amtliches-strassenverzeichnis,ch.bfs.gebaeude_wohnungs_register,KML||https://tinyurl.com/yy7ya4g9/VS/6266_bdg_erw.kml</t>
  </si>
  <si>
    <t>2596646.000 1119683.000</t>
  </si>
  <si>
    <t>https://map.geo.admin.ch/?zoom=13&amp;E=2596646&amp;N=1119683&amp;layers=ch.kantone.cadastralwebmap-farbe,ch.swisstopo.amtliches-strassenverzeichnis,ch.bfs.gebaeude_wohnungs_register,KML||https://tinyurl.com/yy7ya4g9/VS/6266_bdg_erw.kml</t>
  </si>
  <si>
    <t>2596643.000 1119692.000</t>
  </si>
  <si>
    <t>https://map.geo.admin.ch/?zoom=13&amp;E=2596643&amp;N=1119692&amp;layers=ch.kantone.cadastralwebmap-farbe,ch.swisstopo.amtliches-strassenverzeichnis,ch.bfs.gebaeude_wohnungs_register,KML||https://tinyurl.com/yy7ya4g9/VS/6266_bdg_erw.kml</t>
  </si>
  <si>
    <t>2595642.000 1119787.000</t>
  </si>
  <si>
    <t>https://map.geo.admin.ch/?zoom=13&amp;E=2595642&amp;N=1119787&amp;layers=ch.kantone.cadastralwebmap-farbe,ch.swisstopo.amtliches-strassenverzeichnis,ch.bfs.gebaeude_wohnungs_register,KML||https://tinyurl.com/yy7ya4g9/VS/6266_bdg_erw.kml</t>
  </si>
  <si>
    <t>2595641.000 1120151.000</t>
  </si>
  <si>
    <t>https://map.geo.admin.ch/?zoom=13&amp;E=2595641&amp;N=1120151&amp;layers=ch.kantone.cadastralwebmap-farbe,ch.swisstopo.amtliches-strassenverzeichnis,ch.bfs.gebaeude_wohnungs_register,KML||https://tinyurl.com/yy7ya4g9/VS/6266_bdg_erw.kml</t>
  </si>
  <si>
    <t>2595120.466 1119640.014</t>
  </si>
  <si>
    <t>https://map.geo.admin.ch/?zoom=13&amp;E=2595120.466&amp;N=1119640.014&amp;layers=ch.kantone.cadastralwebmap-farbe,ch.swisstopo.amtliches-strassenverzeichnis,ch.bfs.gebaeude_wohnungs_register,KML||https://tinyurl.com/yy7ya4g9/VS/6266_bdg_erw.kml</t>
  </si>
  <si>
    <t>2598230.480 1121892.015</t>
  </si>
  <si>
    <t>https://map.geo.admin.ch/?zoom=13&amp;E=2598230.48&amp;N=1121892.015&amp;layers=ch.kantone.cadastralwebmap-farbe,ch.swisstopo.amtliches-strassenverzeichnis,ch.bfs.gebaeude_wohnungs_register,KML||https://tinyurl.com/yy7ya4g9/VS/6266_bdg_erw.kml</t>
  </si>
  <si>
    <t>2598194.479 1121769.017</t>
  </si>
  <si>
    <t>https://map.geo.admin.ch/?zoom=13&amp;E=2598194.479&amp;N=1121769.017&amp;layers=ch.kantone.cadastralwebmap-farbe,ch.swisstopo.amtliches-strassenverzeichnis,ch.bfs.gebaeude_wohnungs_register,KML||https://tinyurl.com/yy7ya4g9/VS/6266_bdg_erw.kml</t>
  </si>
  <si>
    <t>2594856.433 1118863.047</t>
  </si>
  <si>
    <t>https://map.geo.admin.ch/?zoom=13&amp;E=2594856.433&amp;N=1118863.047&amp;layers=ch.kantone.cadastralwebmap-farbe,ch.swisstopo.amtliches-strassenverzeichnis,ch.bfs.gebaeude_wohnungs_register,KML||https://tinyurl.com/yy7ya4g9/VS/6266_bdg_erw.kml</t>
  </si>
  <si>
    <t>2597190.000 1119673.000</t>
  </si>
  <si>
    <t>https://map.geo.admin.ch/?zoom=13&amp;E=2597190&amp;N=1119673&amp;layers=ch.kantone.cadastralwebmap-farbe,ch.swisstopo.amtliches-strassenverzeichnis,ch.bfs.gebaeude_wohnungs_register,KML||https://tinyurl.com/yy7ya4g9/VS/6266_bdg_erw.kml</t>
  </si>
  <si>
    <t>2594390.417 1118551.075</t>
  </si>
  <si>
    <t>https://map.geo.admin.ch/?zoom=13&amp;E=2594390.417&amp;N=1118551.075&amp;layers=ch.kantone.cadastralwebmap-farbe,ch.swisstopo.amtliches-strassenverzeichnis,ch.bfs.gebaeude_wohnungs_register,KML||https://tinyurl.com/yy7ya4g9/VS/6266_bdg_erw.kml</t>
  </si>
  <si>
    <t>2594394.417 1118553.075</t>
  </si>
  <si>
    <t>https://map.geo.admin.ch/?zoom=13&amp;E=2594394.417&amp;N=1118553.075&amp;layers=ch.kantone.cadastralwebmap-farbe,ch.swisstopo.amtliches-strassenverzeichnis,ch.bfs.gebaeude_wohnungs_register,KML||https://tinyurl.com/yy7ya4g9/VS/6266_bdg_erw.kml</t>
  </si>
  <si>
    <t>2596678.000 1119687.000</t>
  </si>
  <si>
    <t>https://map.geo.admin.ch/?zoom=13&amp;E=2596678&amp;N=1119687&amp;layers=ch.kantone.cadastralwebmap-farbe,ch.swisstopo.amtliches-strassenverzeichnis,ch.bfs.gebaeude_wohnungs_register,KML||https://tinyurl.com/yy7ya4g9/VS/6266_bdg_erw.kml</t>
  </si>
  <si>
    <t>2596676.000 1119692.000</t>
  </si>
  <si>
    <t>https://map.geo.admin.ch/?zoom=13&amp;E=2596676&amp;N=1119692&amp;layers=ch.kantone.cadastralwebmap-farbe,ch.swisstopo.amtliches-strassenverzeichnis,ch.bfs.gebaeude_wohnungs_register,KML||https://tinyurl.com/yy7ya4g9/VS/6266_bdg_erw.kml</t>
  </si>
  <si>
    <t>2596674.000 1119699.000</t>
  </si>
  <si>
    <t>https://map.geo.admin.ch/?zoom=13&amp;E=2596674&amp;N=1119699&amp;layers=ch.kantone.cadastralwebmap-farbe,ch.swisstopo.amtliches-strassenverzeichnis,ch.bfs.gebaeude_wohnungs_register,KML||https://tinyurl.com/yy7ya4g9/VS/6266_bdg_erw.kml</t>
  </si>
  <si>
    <t>2596673.000 1119706.000</t>
  </si>
  <si>
    <t>https://map.geo.admin.ch/?zoom=13&amp;E=2596673&amp;N=1119706&amp;layers=ch.kantone.cadastralwebmap-farbe,ch.swisstopo.amtliches-strassenverzeichnis,ch.bfs.gebaeude_wohnungs_register,KML||https://tinyurl.com/yy7ya4g9/VS/6266_bdg_erw.kml</t>
  </si>
  <si>
    <t>2593988.000 1120664.000</t>
  </si>
  <si>
    <t>https://map.geo.admin.ch/?zoom=13&amp;E=2593988&amp;N=1120664&amp;layers=ch.kantone.cadastralwebmap-farbe,ch.swisstopo.amtliches-strassenverzeichnis,ch.bfs.gebaeude_wohnungs_register,KML||https://tinyurl.com/yy7ya4g9/VS/6266_bdg_erw.kml</t>
  </si>
  <si>
    <t>2593987.000 1120676.000</t>
  </si>
  <si>
    <t>https://map.geo.admin.ch/?zoom=13&amp;E=2593987&amp;N=1120676&amp;layers=ch.kantone.cadastralwebmap-farbe,ch.swisstopo.amtliches-strassenverzeichnis,ch.bfs.gebaeude_wohnungs_register,KML||https://tinyurl.com/yy7ya4g9/VS/6266_bdg_erw.kml</t>
  </si>
  <si>
    <t>2598332.000 1121785.000</t>
  </si>
  <si>
    <t>https://map.geo.admin.ch/?zoom=13&amp;E=2598332&amp;N=1121785&amp;layers=ch.kantone.cadastralwebmap-farbe,ch.swisstopo.amtliches-strassenverzeichnis,ch.bfs.gebaeude_wohnungs_register,KML||https://tinyurl.com/yy7ya4g9/VS/6266_bdg_erw.kml</t>
  </si>
  <si>
    <t>2598335.000 1121779.000</t>
  </si>
  <si>
    <t>https://map.geo.admin.ch/?zoom=13&amp;E=2598335&amp;N=1121779&amp;layers=ch.kantone.cadastralwebmap-farbe,ch.swisstopo.amtliches-strassenverzeichnis,ch.bfs.gebaeude_wohnungs_register,KML||https://tinyurl.com/yy7ya4g9/VS/6266_bdg_erw.kml</t>
  </si>
  <si>
    <t>2598336.000 1121771.000</t>
  </si>
  <si>
    <t>https://map.geo.admin.ch/?zoom=13&amp;E=2598336&amp;N=1121771&amp;layers=ch.kantone.cadastralwebmap-farbe,ch.swisstopo.amtliches-strassenverzeichnis,ch.bfs.gebaeude_wohnungs_register,KML||https://tinyurl.com/yy7ya4g9/VS/6266_bdg_erw.kml</t>
  </si>
  <si>
    <t>2592590.000 1118570.000</t>
  </si>
  <si>
    <t>https://map.geo.admin.ch/?zoom=13&amp;E=2592590&amp;N=1118570&amp;layers=ch.kantone.cadastralwebmap-farbe,ch.swisstopo.amtliches-strassenverzeichnis,ch.bfs.gebaeude_wohnungs_register,KML||https://tinyurl.com/yy7ya4g9/VS/6266_bdg_erw.kml</t>
  </si>
  <si>
    <t>2595563.000 1119968.000</t>
  </si>
  <si>
    <t>https://map.geo.admin.ch/?zoom=13&amp;E=2595563&amp;N=1119968&amp;layers=ch.kantone.cadastralwebmap-farbe,ch.swisstopo.amtliches-strassenverzeichnis,ch.bfs.gebaeude_wohnungs_register,KML||https://tinyurl.com/yy7ya4g9/VS/6266_bdg_erw.kml</t>
  </si>
  <si>
    <t>2598250.000 1122238.000</t>
  </si>
  <si>
    <t>https://map.geo.admin.ch/?zoom=13&amp;E=2598250&amp;N=1122238&amp;layers=ch.kantone.cadastralwebmap-farbe,ch.swisstopo.amtliches-strassenverzeichnis,ch.bfs.gebaeude_wohnungs_register,KML||https://tinyurl.com/yy7ya4g9/VS/6266_bdg_erw.kml</t>
  </si>
  <si>
    <t>2598221.000 1122224.000</t>
  </si>
  <si>
    <t>https://map.geo.admin.ch/?zoom=13&amp;E=2598221&amp;N=1122224&amp;layers=ch.kantone.cadastralwebmap-farbe,ch.swisstopo.amtliches-strassenverzeichnis,ch.bfs.gebaeude_wohnungs_register,KML||https://tinyurl.com/yy7ya4g9/VS/6266_bdg_erw.kml</t>
  </si>
  <si>
    <t>2598218.000 1122231.000</t>
  </si>
  <si>
    <t>https://map.geo.admin.ch/?zoom=13&amp;E=2598218&amp;N=1122231&amp;layers=ch.kantone.cadastralwebmap-farbe,ch.swisstopo.amtliches-strassenverzeichnis,ch.bfs.gebaeude_wohnungs_register,KML||https://tinyurl.com/yy7ya4g9/VS/6266_bdg_erw.kml</t>
  </si>
  <si>
    <t>2592673.000 1119271.000</t>
  </si>
  <si>
    <t>https://map.geo.admin.ch/?zoom=13&amp;E=2592673&amp;N=1119271&amp;layers=ch.kantone.cadastralwebmap-farbe,ch.swisstopo.amtliches-strassenverzeichnis,ch.bfs.gebaeude_wohnungs_register,KML||https://tinyurl.com/yy7ya4g9/VS/6266_bdg_erw.kml</t>
  </si>
  <si>
    <t>2592659.000 1119259.000</t>
  </si>
  <si>
    <t>https://map.geo.admin.ch/?zoom=13&amp;E=2592659&amp;N=1119259&amp;layers=ch.kantone.cadastralwebmap-farbe,ch.swisstopo.amtliches-strassenverzeichnis,ch.bfs.gebaeude_wohnungs_register,KML||https://tinyurl.com/yy7ya4g9/VS/6266_bdg_erw.kml</t>
  </si>
  <si>
    <t>2596632.000 1119644.000</t>
  </si>
  <si>
    <t>https://map.geo.admin.ch/?zoom=13&amp;E=2596632&amp;N=1119644&amp;layers=ch.kantone.cadastralwebmap-farbe,ch.swisstopo.amtliches-strassenverzeichnis,ch.bfs.gebaeude_wohnungs_register,KML||https://tinyurl.com/yy7ya4g9/VS/6266_bdg_erw.kml</t>
  </si>
  <si>
    <t>2596634.000 1119635.000</t>
  </si>
  <si>
    <t>https://map.geo.admin.ch/?zoom=13&amp;E=2596634&amp;N=1119635&amp;layers=ch.kantone.cadastralwebmap-farbe,ch.swisstopo.amtliches-strassenverzeichnis,ch.bfs.gebaeude_wohnungs_register,KML||https://tinyurl.com/yy7ya4g9/VS/6266_bdg_erw.kml</t>
  </si>
  <si>
    <t>2596635.450 1119628.000</t>
  </si>
  <si>
    <t>https://map.geo.admin.ch/?zoom=13&amp;E=2596635.45&amp;N=1119628&amp;layers=ch.kantone.cadastralwebmap-farbe,ch.swisstopo.amtliches-strassenverzeichnis,ch.bfs.gebaeude_wohnungs_register,KML||https://tinyurl.com/yy7ya4g9/VS/6266_bdg_erw.kml</t>
  </si>
  <si>
    <t>2596638.000 1119622.000</t>
  </si>
  <si>
    <t>https://map.geo.admin.ch/?zoom=13&amp;E=2596638&amp;N=1119622&amp;layers=ch.kantone.cadastralwebmap-farbe,ch.swisstopo.amtliches-strassenverzeichnis,ch.bfs.gebaeude_wohnungs_register,KML||https://tinyurl.com/yy7ya4g9/VS/6266_bdg_erw.kml</t>
  </si>
  <si>
    <t>2597970.478 1121679.018</t>
  </si>
  <si>
    <t>https://map.geo.admin.ch/?zoom=13&amp;E=2597970.478&amp;N=1121679.018&amp;layers=ch.kantone.cadastralwebmap-farbe,ch.swisstopo.amtliches-strassenverzeichnis,ch.bfs.gebaeude_wohnungs_register,KML||https://tinyurl.com/yy7ya4g9/VS/6266_bdg_erw.kml</t>
  </si>
  <si>
    <t>2597963.478 1121672.018</t>
  </si>
  <si>
    <t>https://map.geo.admin.ch/?zoom=13&amp;E=2597963.478&amp;N=1121672.018&amp;layers=ch.kantone.cadastralwebmap-farbe,ch.swisstopo.amtliches-strassenverzeichnis,ch.bfs.gebaeude_wohnungs_register,KML||https://tinyurl.com/yy7ya4g9/VS/6266_bdg_erw.kml</t>
  </si>
  <si>
    <t>2597964.478 1121668.018</t>
  </si>
  <si>
    <t>https://map.geo.admin.ch/?zoom=13&amp;E=2597964.478&amp;N=1121668.018&amp;layers=ch.kantone.cadastralwebmap-farbe,ch.swisstopo.amtliches-strassenverzeichnis,ch.bfs.gebaeude_wohnungs_register,KML||https://tinyurl.com/yy7ya4g9/VS/6266_bdg_erw.kml</t>
  </si>
  <si>
    <t>2597964.478 1121664.018</t>
  </si>
  <si>
    <t>https://map.geo.admin.ch/?zoom=13&amp;E=2597964.478&amp;N=1121664.018&amp;layers=ch.kantone.cadastralwebmap-farbe,ch.swisstopo.amtliches-strassenverzeichnis,ch.bfs.gebaeude_wohnungs_register,KML||https://tinyurl.com/yy7ya4g9/VS/6266_bdg_erw.kml</t>
  </si>
  <si>
    <t>2597955.000 1121640.000</t>
  </si>
  <si>
    <t>https://map.geo.admin.ch/?zoom=13&amp;E=2597955&amp;N=1121640&amp;layers=ch.kantone.cadastralwebmap-farbe,ch.swisstopo.amtliches-strassenverzeichnis,ch.bfs.gebaeude_wohnungs_register,KML||https://tinyurl.com/yy7ya4g9/VS/6266_bdg_erw.kml</t>
  </si>
  <si>
    <t>2593940.000 1120855.000</t>
  </si>
  <si>
    <t>https://map.geo.admin.ch/?zoom=13&amp;E=2593940&amp;N=1120855&amp;layers=ch.kantone.cadastralwebmap-farbe,ch.swisstopo.amtliches-strassenverzeichnis,ch.bfs.gebaeude_wohnungs_register,KML||https://tinyurl.com/yy7ya4g9/VS/6266_bdg_erw.kml</t>
  </si>
  <si>
    <t>2598140.000 1122050.000</t>
  </si>
  <si>
    <t>https://map.geo.admin.ch/?zoom=13&amp;E=2598140&amp;N=1122050&amp;layers=ch.kantone.cadastralwebmap-farbe,ch.swisstopo.amtliches-strassenverzeichnis,ch.bfs.gebaeude_wohnungs_register,KML||https://tinyurl.com/yy7ya4g9/VS/6266_bdg_erw.kml</t>
  </si>
  <si>
    <t>2598145.000 1122042.000</t>
  </si>
  <si>
    <t>https://map.geo.admin.ch/?zoom=13&amp;E=2598145&amp;N=1122042&amp;layers=ch.kantone.cadastralwebmap-farbe,ch.swisstopo.amtliches-strassenverzeichnis,ch.bfs.gebaeude_wohnungs_register,KML||https://tinyurl.com/yy7ya4g9/VS/6266_bdg_erw.kml</t>
  </si>
  <si>
    <t>2598150.000 1122035.000</t>
  </si>
  <si>
    <t>https://map.geo.admin.ch/?zoom=13&amp;E=2598150&amp;N=1122035&amp;layers=ch.kantone.cadastralwebmap-farbe,ch.swisstopo.amtliches-strassenverzeichnis,ch.bfs.gebaeude_wohnungs_register,KML||https://tinyurl.com/yy7ya4g9/VS/6266_bdg_erw.kml</t>
  </si>
  <si>
    <t>2598155.000 1122030.000</t>
  </si>
  <si>
    <t>https://map.geo.admin.ch/?zoom=13&amp;E=2598155&amp;N=1122030&amp;layers=ch.kantone.cadastralwebmap-farbe,ch.swisstopo.amtliches-strassenverzeichnis,ch.bfs.gebaeude_wohnungs_register,KML||https://tinyurl.com/yy7ya4g9/VS/6266_bdg_erw.kml</t>
  </si>
  <si>
    <t>2598155.000 1122022.000</t>
  </si>
  <si>
    <t>https://map.geo.admin.ch/?zoom=13&amp;E=2598155&amp;N=1122022&amp;layers=ch.kantone.cadastralwebmap-farbe,ch.swisstopo.amtliches-strassenverzeichnis,ch.bfs.gebaeude_wohnungs_register,KML||https://tinyurl.com/yy7ya4g9/VS/6266_bdg_erw.kml</t>
  </si>
  <si>
    <t>2595365.000 1119605.000</t>
  </si>
  <si>
    <t>https://map.geo.admin.ch/?zoom=13&amp;E=2595365&amp;N=1119605&amp;layers=ch.kantone.cadastralwebmap-farbe,ch.swisstopo.amtliches-strassenverzeichnis,ch.bfs.gebaeude_wohnungs_register,KML||https://tinyurl.com/yy7ya4g9/VS/6266_bdg_erw.kml</t>
  </si>
  <si>
    <t>2593125.429 1117496.099</t>
  </si>
  <si>
    <t>https://map.geo.admin.ch/?zoom=13&amp;E=2593125.429&amp;N=1117496.099&amp;layers=ch.kantone.cadastralwebmap-farbe,ch.swisstopo.amtliches-strassenverzeichnis,ch.bfs.gebaeude_wohnungs_register,KML||https://tinyurl.com/yy7ya4g9/VS/6266_bdg_erw.kml</t>
  </si>
  <si>
    <t>2595088.054 1120581.446</t>
  </si>
  <si>
    <t>https://map.geo.admin.ch/?zoom=13&amp;E=2595088.054&amp;N=1120581.446&amp;layers=ch.kantone.cadastralwebmap-farbe,ch.swisstopo.amtliches-strassenverzeichnis,ch.bfs.gebaeude_wohnungs_register,KML||https://tinyurl.com/yy7ya4g9/VS/6266_bdg_erw.kml</t>
  </si>
  <si>
    <t>2595509.470 1119957.010</t>
  </si>
  <si>
    <t>https://map.geo.admin.ch/?zoom=13&amp;E=2595509.47&amp;N=1119957.01&amp;layers=ch.kantone.cadastralwebmap-farbe,ch.swisstopo.amtliches-strassenverzeichnis,ch.bfs.gebaeude_wohnungs_register,KML||https://tinyurl.com/yy7ya4g9/VS/6266_bdg_erw.kml</t>
  </si>
  <si>
    <t>2597126.468 1119774.968</t>
  </si>
  <si>
    <t>https://map.geo.admin.ch/?zoom=13&amp;E=2597126.468&amp;N=1119774.968&amp;layers=ch.kantone.cadastralwebmap-farbe,ch.swisstopo.amtliches-strassenverzeichnis,ch.bfs.gebaeude_wohnungs_register,KML||https://tinyurl.com/yy7ya4g9/VS/6266_bdg_erw.kml</t>
  </si>
  <si>
    <t>2597689.481 1122120.012</t>
  </si>
  <si>
    <t>https://map.geo.admin.ch/?zoom=13&amp;E=2597689.481&amp;N=1122120.012&amp;layers=ch.kantone.cadastralwebmap-farbe,ch.swisstopo.amtliches-strassenverzeichnis,ch.bfs.gebaeude_wohnungs_register,KML||https://tinyurl.com/yy7ya4g9/VS/6266_bdg_erw.kml</t>
  </si>
  <si>
    <t>2594479.457 1119534.044</t>
  </si>
  <si>
    <t>https://map.geo.admin.ch/?zoom=13&amp;E=2594479.457&amp;N=1119534.044&amp;layers=ch.kantone.cadastralwebmap-farbe,ch.swisstopo.amtliches-strassenverzeichnis,ch.bfs.gebaeude_wohnungs_register,KML||https://tinyurl.com/yy7ya4g9/VS/6266_bdg_erw.kml</t>
  </si>
  <si>
    <t>2594500.456 1119507.044</t>
  </si>
  <si>
    <t>https://map.geo.admin.ch/?zoom=13&amp;E=2594500.456&amp;N=1119507.044&amp;layers=ch.kantone.cadastralwebmap-farbe,ch.swisstopo.amtliches-strassenverzeichnis,ch.bfs.gebaeude_wohnungs_register,KML||https://tinyurl.com/yy7ya4g9/VS/6266_bdg_erw.kml</t>
  </si>
  <si>
    <t>2593769.000 1116948.000</t>
  </si>
  <si>
    <t>https://map.geo.admin.ch/?zoom=13&amp;E=2593769&amp;N=1116948&amp;layers=ch.kantone.cadastralwebmap-farbe,ch.swisstopo.amtliches-strassenverzeichnis,ch.bfs.gebaeude_wohnungs_register,KML||https://tinyurl.com/yy7ya4g9/VS/6266_bdg_erw.kml</t>
  </si>
  <si>
    <t>2597729.471 1120149.980</t>
  </si>
  <si>
    <t>https://map.geo.admin.ch/?zoom=13&amp;E=2597729.471&amp;N=1120149.98&amp;layers=ch.kantone.cadastralwebmap-farbe,ch.swisstopo.amtliches-strassenverzeichnis,ch.bfs.gebaeude_wohnungs_register,KML||https://tinyurl.com/yy7ya4g9/VS/6266_bdg_erw.kml</t>
  </si>
  <si>
    <t>2595777.000 1119889.000</t>
  </si>
  <si>
    <t>https://map.geo.admin.ch/?zoom=13&amp;E=2595777&amp;N=1119889&amp;layers=ch.kantone.cadastralwebmap-farbe,ch.swisstopo.amtliches-strassenverzeichnis,ch.bfs.gebaeude_wohnungs_register,KML||https://tinyurl.com/yy7ya4g9/VS/6266_bdg_erw.kml</t>
  </si>
  <si>
    <t>2598217.000 1121655.000</t>
  </si>
  <si>
    <t>https://map.geo.admin.ch/?zoom=13&amp;E=2598217&amp;N=1121655&amp;layers=ch.kantone.cadastralwebmap-farbe,ch.swisstopo.amtliches-strassenverzeichnis,ch.bfs.gebaeude_wohnungs_register,KML||https://tinyurl.com/yy7ya4g9/VS/6266_bdg_erw.kml</t>
  </si>
  <si>
    <t>2598252.479 1121664.018</t>
  </si>
  <si>
    <t>https://map.geo.admin.ch/?zoom=13&amp;E=2598252.479&amp;N=1121664.018&amp;layers=ch.kantone.cadastralwebmap-farbe,ch.swisstopo.amtliches-strassenverzeichnis,ch.bfs.gebaeude_wohnungs_register,KML||https://tinyurl.com/yy7ya4g9/VS/6266_bdg_erw.kml</t>
  </si>
  <si>
    <t>2594474.000 1119102.000</t>
  </si>
  <si>
    <t>https://map.geo.admin.ch/?zoom=13&amp;E=2594474&amp;N=1119102&amp;layers=ch.kantone.cadastralwebmap-farbe,ch.swisstopo.amtliches-strassenverzeichnis,ch.bfs.gebaeude_wohnungs_register,KML||https://tinyurl.com/yy7ya4g9/VS/6266_bdg_erw.kml</t>
  </si>
  <si>
    <t>2594512.000 1119760.000</t>
  </si>
  <si>
    <t>https://map.geo.admin.ch/?zoom=13&amp;E=2594512&amp;N=1119760&amp;layers=ch.kantone.cadastralwebmap-farbe,ch.swisstopo.amtliches-strassenverzeichnis,ch.bfs.gebaeude_wohnungs_register,KML||https://tinyurl.com/yy7ya4g9/VS/6266_bdg_erw.kml</t>
  </si>
  <si>
    <t>2596113.476 1120580.001</t>
  </si>
  <si>
    <t>https://map.geo.admin.ch/?zoom=13&amp;E=2596113.476&amp;N=1120580.001&amp;layers=ch.kantone.cadastralwebmap-farbe,ch.swisstopo.amtliches-strassenverzeichnis,ch.bfs.gebaeude_wohnungs_register,KML||https://tinyurl.com/yy7ya4g9/VS/6266_bdg_erw.kml</t>
  </si>
  <si>
    <t>2595499.465 1119646.006</t>
  </si>
  <si>
    <t>https://map.geo.admin.ch/?zoom=13&amp;E=2595499.465&amp;N=1119646.006&amp;layers=ch.kantone.cadastralwebmap-farbe,ch.swisstopo.amtliches-strassenverzeichnis,ch.bfs.gebaeude_wohnungs_register,KML||https://tinyurl.com/yy7ya4g9/VS/6266_bdg_erw.kml</t>
  </si>
  <si>
    <t>2597655.482 1122271.010</t>
  </si>
  <si>
    <t>https://map.geo.admin.ch/?zoom=13&amp;E=2597655.482&amp;N=1122271.01&amp;layers=ch.kantone.cadastralwebmap-farbe,ch.swisstopo.amtliches-strassenverzeichnis,ch.bfs.gebaeude_wohnungs_register,KML||https://tinyurl.com/yy7ya4g9/VS/6266_bdg_erw.kml</t>
  </si>
  <si>
    <t>2594870.445 1119153.038</t>
  </si>
  <si>
    <t>https://map.geo.admin.ch/?zoom=13&amp;E=2594870.445&amp;N=1119153.038&amp;layers=ch.kantone.cadastralwebmap-farbe,ch.swisstopo.amtliches-strassenverzeichnis,ch.bfs.gebaeude_wohnungs_register,KML||https://tinyurl.com/yy7ya4g9/VS/6266_bdg_erw.kml</t>
  </si>
  <si>
    <t>2592936.453 1120387.045</t>
  </si>
  <si>
    <t>https://map.geo.admin.ch/?zoom=13&amp;E=2592936.453&amp;N=1120387.045&amp;layers=ch.kantone.cadastralwebmap-farbe,ch.swisstopo.amtliches-strassenverzeichnis,ch.bfs.gebaeude_wohnungs_register,KML||https://tinyurl.com/yy7ya4g9/VS/6266_bdg_erw.kml</t>
  </si>
  <si>
    <t>2592931.453 1120385.046</t>
  </si>
  <si>
    <t>https://map.geo.admin.ch/?zoom=13&amp;E=2592931.453&amp;N=1120385.046&amp;layers=ch.kantone.cadastralwebmap-farbe,ch.swisstopo.amtliches-strassenverzeichnis,ch.bfs.gebaeude_wohnungs_register,KML||https://tinyurl.com/yy7ya4g9/VS/6266_bdg_erw.kml</t>
  </si>
  <si>
    <t>2592927.453 1120384.048</t>
  </si>
  <si>
    <t>https://map.geo.admin.ch/?zoom=13&amp;E=2592927.453&amp;N=1120384.048&amp;layers=ch.kantone.cadastralwebmap-farbe,ch.swisstopo.amtliches-strassenverzeichnis,ch.bfs.gebaeude_wohnungs_register,KML||https://tinyurl.com/yy7ya4g9/VS/6266_bdg_erw.kml</t>
  </si>
  <si>
    <t>2592921.453 1120382.049</t>
  </si>
  <si>
    <t>https://map.geo.admin.ch/?zoom=13&amp;E=2592921.453&amp;N=1120382.049&amp;layers=ch.kantone.cadastralwebmap-farbe,ch.swisstopo.amtliches-strassenverzeichnis,ch.bfs.gebaeude_wohnungs_register,KML||https://tinyurl.com/yy7ya4g9/VS/6266_bdg_erw.kml</t>
  </si>
  <si>
    <t>2592916.452 1120380.049</t>
  </si>
  <si>
    <t>https://map.geo.admin.ch/?zoom=13&amp;E=2592916.452&amp;N=1120380.049&amp;layers=ch.kantone.cadastralwebmap-farbe,ch.swisstopo.amtliches-strassenverzeichnis,ch.bfs.gebaeude_wohnungs_register,KML||https://tinyurl.com/yy7ya4g9/VS/6266_bdg_erw.kml</t>
  </si>
  <si>
    <t>2592906.452 1120380.049</t>
  </si>
  <si>
    <t>https://map.geo.admin.ch/?zoom=13&amp;E=2592906.452&amp;N=1120380.049&amp;layers=ch.kantone.cadastralwebmap-farbe,ch.swisstopo.amtliches-strassenverzeichnis,ch.bfs.gebaeude_wohnungs_register,KML||https://tinyurl.com/yy7ya4g9/VS/6266_bdg_erw.kml</t>
  </si>
  <si>
    <t>2592900.452 1120380.050</t>
  </si>
  <si>
    <t>https://map.geo.admin.ch/?zoom=13&amp;E=2592900.452&amp;N=1120380.05&amp;layers=ch.kantone.cadastralwebmap-farbe,ch.swisstopo.amtliches-strassenverzeichnis,ch.bfs.gebaeude_wohnungs_register,KML||https://tinyurl.com/yy7ya4g9/VS/6266_bdg_erw.kml</t>
  </si>
  <si>
    <t>2598499.479 1121647.015</t>
  </si>
  <si>
    <t>https://map.geo.admin.ch/?zoom=13&amp;E=2598499.479&amp;N=1121647.015&amp;layers=ch.kantone.cadastralwebmap-farbe,ch.swisstopo.amtliches-strassenverzeichnis,ch.bfs.gebaeude_wohnungs_register,KML||https://tinyurl.com/yy7ya4g9/VS/6266_bdg_erw.kml</t>
  </si>
  <si>
    <t>2597721.481 1122121.012</t>
  </si>
  <si>
    <t>https://map.geo.admin.ch/?zoom=13&amp;E=2597721.481&amp;N=1122121.012&amp;layers=ch.kantone.cadastralwebmap-farbe,ch.swisstopo.amtliches-strassenverzeichnis,ch.bfs.gebaeude_wohnungs_register,KML||https://tinyurl.com/yy7ya4g9/VS/6266_bdg_erw.kml</t>
  </si>
  <si>
    <t>2594819.471 1119814.022</t>
  </si>
  <si>
    <t>https://map.geo.admin.ch/?zoom=13&amp;E=2594819.471&amp;N=1119814.022&amp;layers=ch.kantone.cadastralwebmap-farbe,ch.swisstopo.amtliches-strassenverzeichnis,ch.bfs.gebaeude_wohnungs_register,KML||https://tinyurl.com/yy7ya4g9/VS/6266_bdg_erw.kml</t>
  </si>
  <si>
    <t>2593795.395 1117868.110</t>
  </si>
  <si>
    <t>https://map.geo.admin.ch/?zoom=13&amp;E=2593795.395&amp;N=1117868.11&amp;layers=ch.kantone.cadastralwebmap-farbe,ch.swisstopo.amtliches-strassenverzeichnis,ch.bfs.gebaeude_wohnungs_register,KML||https://tinyurl.com/yy7ya4g9/VS/6266_bdg_erw.kml</t>
  </si>
  <si>
    <t>2593829.393 1117881.110</t>
  </si>
  <si>
    <t>https://map.geo.admin.ch/?zoom=13&amp;E=2593829.393&amp;N=1117881.11&amp;layers=ch.kantone.cadastralwebmap-farbe,ch.swisstopo.amtliches-strassenverzeichnis,ch.bfs.gebaeude_wohnungs_register,KML||https://tinyurl.com/yy7ya4g9/VS/6266_bdg_erw.kml</t>
  </si>
  <si>
    <t>2593598.413 1117878.097</t>
  </si>
  <si>
    <t>https://map.geo.admin.ch/?zoom=13&amp;E=2593598.413&amp;N=1117878.097&amp;layers=ch.kantone.cadastralwebmap-farbe,ch.swisstopo.amtliches-strassenverzeichnis,ch.bfs.gebaeude_wohnungs_register,KML||https://tinyurl.com/yy7ya4g9/VS/6266_bdg_erw.kml</t>
  </si>
  <si>
    <t>2593606.413 1117881.097</t>
  </si>
  <si>
    <t>https://map.geo.admin.ch/?zoom=13&amp;E=2593606.413&amp;N=1117881.097&amp;layers=ch.kantone.cadastralwebmap-farbe,ch.swisstopo.amtliches-strassenverzeichnis,ch.bfs.gebaeude_wohnungs_register,KML||https://tinyurl.com/yy7ya4g9/VS/6266_bdg_erw.kml</t>
  </si>
  <si>
    <t>2595028.468 1119694.017</t>
  </si>
  <si>
    <t>https://map.geo.admin.ch/?zoom=13&amp;E=2595028.468&amp;N=1119694.017&amp;layers=ch.kantone.cadastralwebmap-farbe,ch.swisstopo.amtliches-strassenverzeichnis,ch.bfs.gebaeude_wohnungs_register,KML||https://tinyurl.com/yy7ya4g9/VS/6266_bdg_erw.kml</t>
  </si>
  <si>
    <t>2595039.469 1119723.015</t>
  </si>
  <si>
    <t>https://map.geo.admin.ch/?zoom=13&amp;E=2595039.469&amp;N=1119723.015&amp;layers=ch.kantone.cadastralwebmap-farbe,ch.swisstopo.amtliches-strassenverzeichnis,ch.bfs.gebaeude_wohnungs_register,KML||https://tinyurl.com/yy7ya4g9/VS/6266_bdg_erw.kml</t>
  </si>
  <si>
    <t>2595056.470 1119744.014</t>
  </si>
  <si>
    <t>https://map.geo.admin.ch/?zoom=13&amp;E=2595056.47&amp;N=1119744.014&amp;layers=ch.kantone.cadastralwebmap-farbe,ch.swisstopo.amtliches-strassenverzeichnis,ch.bfs.gebaeude_wohnungs_register,KML||https://tinyurl.com/yy7ya4g9/VS/6266_bdg_erw.kml</t>
  </si>
  <si>
    <t>2593837.471 1119579.024</t>
  </si>
  <si>
    <t>https://map.geo.admin.ch/?zoom=13&amp;E=2593837.471&amp;N=1119579.024&amp;layers=ch.kantone.cadastralwebmap-farbe,ch.swisstopo.amtliches-strassenverzeichnis,ch.bfs.gebaeude_wohnungs_register,KML||https://tinyurl.com/yy7ya4g9/VS/6266_bdg_erw.kml</t>
  </si>
  <si>
    <t>2591053.435 1118761.062</t>
  </si>
  <si>
    <t>https://map.geo.admin.ch/?zoom=13&amp;E=2591053.435&amp;N=1118761.062&amp;layers=ch.kantone.cadastralwebmap-farbe,ch.swisstopo.amtliches-strassenverzeichnis,ch.bfs.gebaeude_wohnungs_register,KML||https://tinyurl.com/yy7ya4g9/VS/6266_bdg_erw.kml</t>
  </si>
  <si>
    <t>2597171.473 1119866.964</t>
  </si>
  <si>
    <t>https://map.geo.admin.ch/?zoom=13&amp;E=2597171.473&amp;N=1119866.964&amp;layers=ch.kantone.cadastralwebmap-farbe,ch.swisstopo.amtliches-strassenverzeichnis,ch.bfs.gebaeude_wohnungs_register,KML||https://tinyurl.com/yy7ya4g9/VS/6266_bdg_erw.kml</t>
  </si>
  <si>
    <t>2598136.479 1121698.018</t>
  </si>
  <si>
    <t>https://map.geo.admin.ch/?zoom=13&amp;E=2598136.479&amp;N=1121698.018&amp;layers=ch.kantone.cadastralwebmap-farbe,ch.swisstopo.amtliches-strassenverzeichnis,ch.bfs.gebaeude_wohnungs_register,KML||https://tinyurl.com/yy7ya4g9/VS/6266_bdg_erw.kml</t>
  </si>
  <si>
    <t>2594742.446 1119199.042</t>
  </si>
  <si>
    <t>https://map.geo.admin.ch/?zoom=13&amp;E=2594742.446&amp;N=1119199.042&amp;layers=ch.kantone.cadastralwebmap-farbe,ch.swisstopo.amtliches-strassenverzeichnis,ch.bfs.gebaeude_wohnungs_register,KML||https://tinyurl.com/yy7ya4g9/VS/6266_bdg_erw.kml</t>
  </si>
  <si>
    <t>2597818.482 1122135.012</t>
  </si>
  <si>
    <t>https://map.geo.admin.ch/?zoom=13&amp;E=2597818.482&amp;N=1122135.012&amp;layers=ch.kantone.cadastralwebmap-farbe,ch.swisstopo.amtliches-strassenverzeichnis,ch.bfs.gebaeude_wohnungs_register,KML||https://tinyurl.com/yy7ya4g9/VS/6266_bdg_erw.kml</t>
  </si>
  <si>
    <t>2597820.482 1122128.012</t>
  </si>
  <si>
    <t>https://map.geo.admin.ch/?zoom=13&amp;E=2597820.482&amp;N=1122128.012&amp;layers=ch.kantone.cadastralwebmap-farbe,ch.swisstopo.amtliches-strassenverzeichnis,ch.bfs.gebaeude_wohnungs_register,KML||https://tinyurl.com/yy7ya4g9/VS/6266_bdg_erw.kml</t>
  </si>
  <si>
    <t>2597823.482 1122120.012</t>
  </si>
  <si>
    <t>https://map.geo.admin.ch/?zoom=13&amp;E=2597823.482&amp;N=1122120.012&amp;layers=ch.kantone.cadastralwebmap-farbe,ch.swisstopo.amtliches-strassenverzeichnis,ch.bfs.gebaeude_wohnungs_register,KML||https://tinyurl.com/yy7ya4g9/VS/6266_bdg_erw.kml</t>
  </si>
  <si>
    <t>2597824.481 1122113.012</t>
  </si>
  <si>
    <t>https://map.geo.admin.ch/?zoom=13&amp;E=2597824.481&amp;N=1122113.012&amp;layers=ch.kantone.cadastralwebmap-farbe,ch.swisstopo.amtliches-strassenverzeichnis,ch.bfs.gebaeude_wohnungs_register,KML||https://tinyurl.com/yy7ya4g9/VS/6266_bdg_erw.kml</t>
  </si>
  <si>
    <t>2593620.442 1118944.056</t>
  </si>
  <si>
    <t>https://map.geo.admin.ch/?zoom=13&amp;E=2593620.442&amp;N=1118944.056&amp;layers=ch.kantone.cadastralwebmap-farbe,ch.swisstopo.amtliches-strassenverzeichnis,ch.bfs.gebaeude_wohnungs_register,KML||https://tinyurl.com/yy7ya4g9/VS/6266_bdg_erw.kml</t>
  </si>
  <si>
    <t>2595586.473 1120178.012</t>
  </si>
  <si>
    <t>https://map.geo.admin.ch/?zoom=13&amp;E=2595586.473&amp;N=1120178.012&amp;layers=ch.kantone.cadastralwebmap-farbe,ch.swisstopo.amtliches-strassenverzeichnis,ch.bfs.gebaeude_wohnungs_register,KML||https://tinyurl.com/yy7ya4g9/VS/6266_bdg_erw.kml</t>
  </si>
  <si>
    <t>2594391.460 1119633.045</t>
  </si>
  <si>
    <t>https://map.geo.admin.ch/?zoom=13&amp;E=2594391.46&amp;N=1119633.045&amp;layers=ch.kantone.cadastralwebmap-farbe,ch.swisstopo.amtliches-strassenverzeichnis,ch.bfs.gebaeude_wohnungs_register,KML||https://tinyurl.com/yy7ya4g9/VS/6266_bdg_erw.kml</t>
  </si>
  <si>
    <t>2593406.439 1118758.052</t>
  </si>
  <si>
    <t>https://map.geo.admin.ch/?zoom=13&amp;E=2593406.439&amp;N=1118758.052&amp;layers=ch.kantone.cadastralwebmap-farbe,ch.swisstopo.amtliches-strassenverzeichnis,ch.bfs.gebaeude_wohnungs_register,KML||https://tinyurl.com/yy7ya4g9/VS/6266_bdg_erw.kml</t>
  </si>
  <si>
    <t>2592962.454 1120402.047</t>
  </si>
  <si>
    <t>https://map.geo.admin.ch/?zoom=13&amp;E=2592962.454&amp;N=1120402.047&amp;layers=ch.kantone.cadastralwebmap-farbe,ch.swisstopo.amtliches-strassenverzeichnis,ch.bfs.gebaeude_wohnungs_register,KML||https://tinyurl.com/yy7ya4g9/VS/6266_bdg_erw.kml</t>
  </si>
  <si>
    <t>2593620.469 1119566.020</t>
  </si>
  <si>
    <t>https://map.geo.admin.ch/?zoom=13&amp;E=2593620.469&amp;N=1119566.02&amp;layers=ch.kantone.cadastralwebmap-farbe,ch.swisstopo.amtliches-strassenverzeichnis,ch.bfs.gebaeude_wohnungs_register,KML||https://tinyurl.com/yy7ya4g9/VS/6266_bdg_erw.kml</t>
  </si>
  <si>
    <t>2598432.000 1121156.000</t>
  </si>
  <si>
    <t>https://map.geo.admin.ch/?zoom=13&amp;E=2598432&amp;N=1121156&amp;layers=ch.kantone.cadastralwebmap-farbe,ch.swisstopo.amtliches-strassenverzeichnis,ch.bfs.gebaeude_wohnungs_register,KML||https://tinyurl.com/yy7ya4g9/VS/6266_bdg_erw.kml</t>
  </si>
  <si>
    <t>2595311.000 1117347.000</t>
  </si>
  <si>
    <t>https://map.geo.admin.ch/?zoom=13&amp;E=2595311&amp;N=1117347&amp;layers=ch.kantone.cadastralwebmap-farbe,ch.swisstopo.amtliches-strassenverzeichnis,ch.bfs.gebaeude_wohnungs_register,KML||https://tinyurl.com/yy7ya4g9/VS/6266_bdg_erw.kml</t>
  </si>
  <si>
    <t>2596629.000 1120215.000</t>
  </si>
  <si>
    <t>https://map.geo.admin.ch/?zoom=13&amp;E=2596629&amp;N=1120215&amp;layers=ch.kantone.cadastralwebmap-farbe,ch.swisstopo.amtliches-strassenverzeichnis,ch.bfs.gebaeude_wohnungs_register,KML||https://tinyurl.com/yy7ya4g9/VS/6266_bdg_erw.kml</t>
  </si>
  <si>
    <t>2596664.000 1120207.000</t>
  </si>
  <si>
    <t>https://map.geo.admin.ch/?zoom=13&amp;E=2596664&amp;N=1120207&amp;layers=ch.kantone.cadastralwebmap-farbe,ch.swisstopo.amtliches-strassenverzeichnis,ch.bfs.gebaeude_wohnungs_register,KML||https://tinyurl.com/yy7ya4g9/VS/6266_bdg_erw.kml</t>
  </si>
  <si>
    <t>2596689.000 1120179.000</t>
  </si>
  <si>
    <t>https://map.geo.admin.ch/?zoom=13&amp;E=2596689&amp;N=1120179&amp;layers=ch.kantone.cadastralwebmap-farbe,ch.swisstopo.amtliches-strassenverzeichnis,ch.bfs.gebaeude_wohnungs_register,KML||https://tinyurl.com/yy7ya4g9/VS/6266_bdg_erw.kml</t>
  </si>
  <si>
    <t>2596794.000 1120211.000</t>
  </si>
  <si>
    <t>https://map.geo.admin.ch/?zoom=13&amp;E=2596794&amp;N=1120211&amp;layers=ch.kantone.cadastralwebmap-farbe,ch.swisstopo.amtliches-strassenverzeichnis,ch.bfs.gebaeude_wohnungs_register,KML||https://tinyurl.com/yy7ya4g9/VS/6266_bdg_erw.kml</t>
  </si>
  <si>
    <t>2596708.000 1120217.000</t>
  </si>
  <si>
    <t>https://map.geo.admin.ch/?zoom=13&amp;E=2596708&amp;N=1120217&amp;layers=ch.kantone.cadastralwebmap-farbe,ch.swisstopo.amtliches-strassenverzeichnis,ch.bfs.gebaeude_wohnungs_register,KML||https://tinyurl.com/yy7ya4g9/VS/6266_bdg_erw.kml</t>
  </si>
  <si>
    <t>2596667.000 1120244.000</t>
  </si>
  <si>
    <t>https://map.geo.admin.ch/?zoom=13&amp;E=2596667&amp;N=1120244&amp;layers=ch.kantone.cadastralwebmap-farbe,ch.swisstopo.amtliches-strassenverzeichnis,ch.bfs.gebaeude_wohnungs_register,KML||https://tinyurl.com/yy7ya4g9/VS/6266_bdg_erw.kml</t>
  </si>
  <si>
    <t>2596705.000 1120262.000</t>
  </si>
  <si>
    <t>https://map.geo.admin.ch/?zoom=13&amp;E=2596705&amp;N=1120262&amp;layers=ch.kantone.cadastralwebmap-farbe,ch.swisstopo.amtliches-strassenverzeichnis,ch.bfs.gebaeude_wohnungs_register,KML||https://tinyurl.com/yy7ya4g9/VS/6266_bdg_erw.kml</t>
  </si>
  <si>
    <t>2596739.000 1120261.000</t>
  </si>
  <si>
    <t>https://map.geo.admin.ch/?zoom=13&amp;E=2596739&amp;N=1120261&amp;layers=ch.kantone.cadastralwebmap-farbe,ch.swisstopo.amtliches-strassenverzeichnis,ch.bfs.gebaeude_wohnungs_register,KML||https://tinyurl.com/yy7ya4g9/VS/6266_bdg_erw.kml</t>
  </si>
  <si>
    <t>2596730.000 1120290.000</t>
  </si>
  <si>
    <t>https://map.geo.admin.ch/?zoom=13&amp;E=2596730&amp;N=1120290&amp;layers=ch.kantone.cadastralwebmap-farbe,ch.swisstopo.amtliches-strassenverzeichnis,ch.bfs.gebaeude_wohnungs_register,KML||https://tinyurl.com/yy7ya4g9/VS/6266_bdg_erw.kml</t>
  </si>
  <si>
    <t>2596756.000 1120204.000</t>
  </si>
  <si>
    <t>https://map.geo.admin.ch/?zoom=13&amp;E=2596756&amp;N=1120204&amp;layers=ch.kantone.cadastralwebmap-farbe,ch.swisstopo.amtliches-strassenverzeichnis,ch.bfs.gebaeude_wohnungs_register,KML||https://tinyurl.com/yy7ya4g9/VS/6266_bdg_erw.kml</t>
  </si>
  <si>
    <t>2596765.000 1120239.000</t>
  </si>
  <si>
    <t>https://map.geo.admin.ch/?zoom=13&amp;E=2596765&amp;N=1120239&amp;layers=ch.kantone.cadastralwebmap-farbe,ch.swisstopo.amtliches-strassenverzeichnis,ch.bfs.gebaeude_wohnungs_register,KML||https://tinyurl.com/yy7ya4g9/VS/6266_bdg_erw.kml</t>
  </si>
  <si>
    <t>2591140.000 1118026.000</t>
  </si>
  <si>
    <t>https://map.geo.admin.ch/?zoom=13&amp;E=2591140&amp;N=1118026&amp;layers=ch.kantone.cadastralwebmap-farbe,ch.swisstopo.amtliches-strassenverzeichnis,ch.bfs.gebaeude_wohnungs_register,KML||https://tinyurl.com/yy7ya4g9/VS/6266_bdg_erw.kml</t>
  </si>
  <si>
    <t>2595119.000 1119467.000</t>
  </si>
  <si>
    <t>https://map.geo.admin.ch/?zoom=13&amp;E=2595119&amp;N=1119467&amp;layers=ch.kantone.cadastralwebmap-farbe,ch.swisstopo.amtliches-strassenverzeichnis,ch.bfs.gebaeude_wohnungs_register,KML||https://tinyurl.com/yy7ya4g9/VS/6266_bdg_erw.kml</t>
  </si>
  <si>
    <t>2597679.000 1120701.000</t>
  </si>
  <si>
    <t>https://map.geo.admin.ch/?zoom=13&amp;E=2597679&amp;N=1120701&amp;layers=ch.kantone.cadastralwebmap-farbe,ch.swisstopo.amtliches-strassenverzeichnis,ch.bfs.gebaeude_wohnungs_register,KML||https://tinyurl.com/yy7ya4g9/VS/6266_bdg_erw.kml</t>
  </si>
  <si>
    <t>2591115.000 1118998.000</t>
  </si>
  <si>
    <t>https://map.geo.admin.ch/?zoom=13&amp;E=2591115&amp;N=1118998&amp;layers=ch.kantone.cadastralwebmap-farbe,ch.swisstopo.amtliches-strassenverzeichnis,ch.bfs.gebaeude_wohnungs_register,KML||https://tinyurl.com/yy7ya4g9/VS/6266_bdg_erw.kml</t>
  </si>
  <si>
    <t>2591135.000 1119005.000</t>
  </si>
  <si>
    <t>https://map.geo.admin.ch/?zoom=13&amp;E=2591135&amp;N=1119005&amp;layers=ch.kantone.cadastralwebmap-farbe,ch.swisstopo.amtliches-strassenverzeichnis,ch.bfs.gebaeude_wohnungs_register,KML||https://tinyurl.com/yy7ya4g9/VS/6266_bdg_erw.kml</t>
  </si>
  <si>
    <t>2590708.000 1117227.000</t>
  </si>
  <si>
    <t>https://map.geo.admin.ch/?zoom=13&amp;E=2590708&amp;N=1117227&amp;layers=ch.kantone.cadastralwebmap-farbe,ch.swisstopo.amtliches-strassenverzeichnis,ch.bfs.gebaeude_wohnungs_register,KML||https://tinyurl.com/yy7ya4g9/VS/6266_bdg_erw.kml</t>
  </si>
  <si>
    <t>2592273.000 1119439.000</t>
  </si>
  <si>
    <t>https://map.geo.admin.ch/?zoom=13&amp;E=2592273&amp;N=1119439&amp;layers=ch.kantone.cadastralwebmap-farbe,ch.swisstopo.amtliches-strassenverzeichnis,ch.bfs.gebaeude_wohnungs_register,KML||https://tinyurl.com/yy7ya4g9/VS/6266_bdg_erw.kml</t>
  </si>
  <si>
    <t>2594975.000 1119662.000</t>
  </si>
  <si>
    <t>https://map.geo.admin.ch/?zoom=13&amp;E=2594975&amp;N=1119662&amp;layers=ch.kantone.cadastralwebmap-farbe,ch.swisstopo.amtliches-strassenverzeichnis,ch.bfs.gebaeude_wohnungs_register,KML||https://tinyurl.com/yy7ya4g9/VS/6266_bdg_erw.kml</t>
  </si>
  <si>
    <t>2594996.000 1119687.000</t>
  </si>
  <si>
    <t>https://map.geo.admin.ch/?zoom=13&amp;E=2594996&amp;N=1119687&amp;layers=ch.kantone.cadastralwebmap-farbe,ch.swisstopo.amtliches-strassenverzeichnis,ch.bfs.gebaeude_wohnungs_register,KML||https://tinyurl.com/yy7ya4g9/VS/6266_bdg_erw.kml</t>
  </si>
  <si>
    <t>2596733.000 1120166.000</t>
  </si>
  <si>
    <t>https://map.geo.admin.ch/?zoom=13&amp;E=2596733&amp;N=1120166&amp;layers=ch.kantone.cadastralwebmap-farbe,ch.swisstopo.amtliches-strassenverzeichnis,ch.bfs.gebaeude_wohnungs_register,KML||https://tinyurl.com/yy7ya4g9/VS/6266_bdg_erw.kml</t>
  </si>
  <si>
    <t>2595310.000 1119857.000</t>
  </si>
  <si>
    <t>https://map.geo.admin.ch/?zoom=13&amp;E=2595310&amp;N=1119857&amp;layers=ch.kantone.cadastralwebmap-farbe,ch.swisstopo.amtliches-strassenverzeichnis,ch.bfs.gebaeude_wohnungs_register,KML||https://tinyurl.com/yy7ya4g9/VS/6266_bdg_erw.kml</t>
  </si>
  <si>
    <t>2595364.000 1119880.000</t>
  </si>
  <si>
    <t>https://map.geo.admin.ch/?zoom=13&amp;E=2595364&amp;N=1119880&amp;layers=ch.kantone.cadastralwebmap-farbe,ch.swisstopo.amtliches-strassenverzeichnis,ch.bfs.gebaeude_wohnungs_register,KML||https://tinyurl.com/yy7ya4g9/VS/6266_bdg_erw.kml</t>
  </si>
  <si>
    <t>2596823.000 1121964.000</t>
  </si>
  <si>
    <t>https://map.geo.admin.ch/?zoom=13&amp;E=2596823&amp;N=1121964&amp;layers=ch.kantone.cadastralwebmap-farbe,ch.swisstopo.amtliches-strassenverzeichnis,ch.bfs.gebaeude_wohnungs_register,KML||https://tinyurl.com/yy7ya4g9/VS/6266_bdg_erw.kml</t>
  </si>
  <si>
    <t>2594428.000 1119035.000</t>
  </si>
  <si>
    <t>https://map.geo.admin.ch/?zoom=13&amp;E=2594428&amp;N=1119035&amp;layers=ch.kantone.cadastralwebmap-farbe,ch.swisstopo.amtliches-strassenverzeichnis,ch.bfs.gebaeude_wohnungs_register,KML||https://tinyurl.com/yy7ya4g9/VS/6266_bdg_erw.kml</t>
  </si>
  <si>
    <t>2593017.000 1118673.000</t>
  </si>
  <si>
    <t>https://map.geo.admin.ch/?zoom=13&amp;E=2593017&amp;N=1118673&amp;layers=ch.kantone.cadastralwebmap-farbe,ch.swisstopo.amtliches-strassenverzeichnis,ch.bfs.gebaeude_wohnungs_register,KML||https://tinyurl.com/yy7ya4g9/VS/6266_bdg_erw.kml</t>
  </si>
  <si>
    <t>2595777.000 1119854.000</t>
  </si>
  <si>
    <t>https://map.geo.admin.ch/?zoom=13&amp;E=2595777&amp;N=1119854&amp;layers=ch.kantone.cadastralwebmap-farbe,ch.swisstopo.amtliches-strassenverzeichnis,ch.bfs.gebaeude_wohnungs_register,KML||https://tinyurl.com/yy7ya4g9/VS/6266_bdg_erw.kml</t>
  </si>
  <si>
    <t>2595765.000 1119833.000</t>
  </si>
  <si>
    <t>https://map.geo.admin.ch/?zoom=13&amp;E=2595765&amp;N=1119833&amp;layers=ch.kantone.cadastralwebmap-farbe,ch.swisstopo.amtliches-strassenverzeichnis,ch.bfs.gebaeude_wohnungs_register,KML||https://tinyurl.com/yy7ya4g9/VS/6266_bdg_erw.kml</t>
  </si>
  <si>
    <t>2595812.000 1119834.000</t>
  </si>
  <si>
    <t>https://map.geo.admin.ch/?zoom=13&amp;E=2595812&amp;N=1119834&amp;layers=ch.kantone.cadastralwebmap-farbe,ch.swisstopo.amtliches-strassenverzeichnis,ch.bfs.gebaeude_wohnungs_register,KML||https://tinyurl.com/yy7ya4g9/VS/6266_bdg_erw.kml</t>
  </si>
  <si>
    <t>2593507.000 1117571.000</t>
  </si>
  <si>
    <t>https://map.geo.admin.ch/?zoom=13&amp;E=2593507&amp;N=1117571&amp;layers=ch.kantone.cadastralwebmap-farbe,ch.swisstopo.amtliches-strassenverzeichnis,ch.bfs.gebaeude_wohnungs_register,KML||https://tinyurl.com/yy7ya4g9/VS/6266_bdg_erw.kml</t>
  </si>
  <si>
    <t>2590684.000 1119178.000</t>
  </si>
  <si>
    <t>https://map.geo.admin.ch/?zoom=13&amp;E=2590684&amp;N=1119178&amp;layers=ch.kantone.cadastralwebmap-farbe,ch.swisstopo.amtliches-strassenverzeichnis,ch.bfs.gebaeude_wohnungs_register,KML||https://tinyurl.com/yy7ya4g9/VS/6266_bdg_erw.kml</t>
  </si>
  <si>
    <t>2597320.750 1120270.000</t>
  </si>
  <si>
    <t>https://map.geo.admin.ch/?zoom=13&amp;E=2597320.75&amp;N=1120270&amp;layers=ch.kantone.cadastralwebmap-farbe,ch.swisstopo.amtliches-strassenverzeichnis,ch.bfs.gebaeude_wohnungs_register,KML||https://tinyurl.com/yy7ya4g9/VS/6266_bdg_erw.kml</t>
  </si>
  <si>
    <t>2592278.750 1118557.250</t>
  </si>
  <si>
    <t>https://map.geo.admin.ch/?zoom=13&amp;E=2592278.75&amp;N=1118557.25&amp;layers=ch.kantone.cadastralwebmap-farbe,ch.swisstopo.amtliches-strassenverzeichnis,ch.bfs.gebaeude_wohnungs_register,KML||https://tinyurl.com/yy7ya4g9/VS/6266_bdg_erw.kml</t>
  </si>
  <si>
    <t>2596474.000 1119572.000</t>
  </si>
  <si>
    <t>https://map.geo.admin.ch/?zoom=13&amp;E=2596474&amp;N=1119572&amp;layers=ch.kantone.cadastralwebmap-farbe,ch.swisstopo.amtliches-strassenverzeichnis,ch.bfs.gebaeude_wohnungs_register,KML||https://tinyurl.com/yy7ya4g9/VS/6266_bdg_erw.kml</t>
  </si>
  <si>
    <t>2596472.000 1119577.000</t>
  </si>
  <si>
    <t>https://map.geo.admin.ch/?zoom=13&amp;E=2596472&amp;N=1119577&amp;layers=ch.kantone.cadastralwebmap-farbe,ch.swisstopo.amtliches-strassenverzeichnis,ch.bfs.gebaeude_wohnungs_register,KML||https://tinyurl.com/yy7ya4g9/VS/6266_bdg_erw.kml</t>
  </si>
  <si>
    <t>2596470.000 1119583.000</t>
  </si>
  <si>
    <t>https://map.geo.admin.ch/?zoom=13&amp;E=2596470&amp;N=1119583&amp;layers=ch.kantone.cadastralwebmap-farbe,ch.swisstopo.amtliches-strassenverzeichnis,ch.bfs.gebaeude_wohnungs_register,KML||https://tinyurl.com/yy7ya4g9/VS/6266_bdg_erw.kml</t>
  </si>
  <si>
    <t>2595868.000 1120188.000</t>
  </si>
  <si>
    <t>https://map.geo.admin.ch/?zoom=13&amp;E=2595868&amp;N=1120188&amp;layers=ch.kantone.cadastralwebmap-farbe,ch.swisstopo.amtliches-strassenverzeichnis,ch.bfs.gebaeude_wohnungs_register,KML||https://tinyurl.com/yy7ya4g9/VS/6266_bdg_erw.kml</t>
  </si>
  <si>
    <t>2592294.000 1119243.875</t>
  </si>
  <si>
    <t>https://map.geo.admin.ch/?zoom=13&amp;E=2592294&amp;N=1119243.875&amp;layers=ch.kantone.cadastralwebmap-farbe,ch.swisstopo.amtliches-strassenverzeichnis,ch.bfs.gebaeude_wohnungs_register,KML||https://tinyurl.com/yy7ya4g9/VS/6266_bdg_erw.kml</t>
  </si>
  <si>
    <t>2596468.000 1119588.000</t>
  </si>
  <si>
    <t>https://map.geo.admin.ch/?zoom=13&amp;E=2596468&amp;N=1119588&amp;layers=ch.kantone.cadastralwebmap-farbe,ch.swisstopo.amtliches-strassenverzeichnis,ch.bfs.gebaeude_wohnungs_register,KML||https://tinyurl.com/yy7ya4g9/VS/6266_bdg_erw.kml</t>
  </si>
  <si>
    <t>2596466.000 1119601.000</t>
  </si>
  <si>
    <t>https://map.geo.admin.ch/?zoom=13&amp;E=2596466&amp;N=1119601&amp;layers=ch.kantone.cadastralwebmap-farbe,ch.swisstopo.amtliches-strassenverzeichnis,ch.bfs.gebaeude_wohnungs_register,KML||https://tinyurl.com/yy7ya4g9/VS/6266_bdg_erw.kml</t>
  </si>
  <si>
    <t>2596464.000 1119607.000</t>
  </si>
  <si>
    <t>https://map.geo.admin.ch/?zoom=13&amp;E=2596464&amp;N=1119607&amp;layers=ch.kantone.cadastralwebmap-farbe,ch.swisstopo.amtliches-strassenverzeichnis,ch.bfs.gebaeude_wohnungs_register,KML||https://tinyurl.com/yy7ya4g9/VS/6266_bdg_erw.kml</t>
  </si>
  <si>
    <t>2596461.000 1119612.000</t>
  </si>
  <si>
    <t>https://map.geo.admin.ch/?zoom=13&amp;E=2596461&amp;N=1119612&amp;layers=ch.kantone.cadastralwebmap-farbe,ch.swisstopo.amtliches-strassenverzeichnis,ch.bfs.gebaeude_wohnungs_register,KML||https://tinyurl.com/yy7ya4g9/VS/6266_bdg_erw.kml</t>
  </si>
  <si>
    <t>2596458.000 1119617.000</t>
  </si>
  <si>
    <t>https://map.geo.admin.ch/?zoom=13&amp;E=2596458&amp;N=1119617&amp;layers=ch.kantone.cadastralwebmap-farbe,ch.swisstopo.amtliches-strassenverzeichnis,ch.bfs.gebaeude_wohnungs_register,KML||https://tinyurl.com/yy7ya4g9/VS/6266_bdg_erw.kml</t>
  </si>
  <si>
    <t>2594842.750 1119660.625</t>
  </si>
  <si>
    <t>https://map.geo.admin.ch/?zoom=13&amp;E=2594842.75&amp;N=1119660.625&amp;layers=ch.kantone.cadastralwebmap-farbe,ch.swisstopo.amtliches-strassenverzeichnis,ch.bfs.gebaeude_wohnungs_register,KML||https://tinyurl.com/yy7ya4g9/VS/6266_bdg_erw.kml</t>
  </si>
  <si>
    <t>2594605.750 1118819.375</t>
  </si>
  <si>
    <t>https://map.geo.admin.ch/?zoom=13&amp;E=2594605.75&amp;N=1118819.375&amp;layers=ch.kantone.cadastralwebmap-farbe,ch.swisstopo.amtliches-strassenverzeichnis,ch.bfs.gebaeude_wohnungs_register,KML||https://tinyurl.com/yy7ya4g9/VS/6266_bdg_erw.kml</t>
  </si>
  <si>
    <t>2590655.250 1117369.125</t>
  </si>
  <si>
    <t>https://map.geo.admin.ch/?zoom=13&amp;E=2590655.25&amp;N=1117369.125&amp;layers=ch.kantone.cadastralwebmap-farbe,ch.swisstopo.amtliches-strassenverzeichnis,ch.bfs.gebaeude_wohnungs_register,KML||https://tinyurl.com/yy7ya4g9/VS/6266_bdg_erw.kml</t>
  </si>
  <si>
    <t>2593491.000 1118275.500</t>
  </si>
  <si>
    <t>https://map.geo.admin.ch/?zoom=13&amp;E=2593491&amp;N=1118275.5&amp;layers=ch.kantone.cadastralwebmap-farbe,ch.swisstopo.amtliches-strassenverzeichnis,ch.bfs.gebaeude_wohnungs_register,KML||https://tinyurl.com/yy7ya4g9/VS/6266_bdg_erw.kml</t>
  </si>
  <si>
    <t>2597962.000 1122368.000</t>
  </si>
  <si>
    <t>https://map.geo.admin.ch/?zoom=13&amp;E=2597962&amp;N=1122368&amp;layers=ch.kantone.cadastralwebmap-farbe,ch.swisstopo.amtliches-strassenverzeichnis,ch.bfs.gebaeude_wohnungs_register,KML||https://tinyurl.com/yy7ya4g9/VS/6266_bdg_erw.kml</t>
  </si>
  <si>
    <t>2597977.000 1122372.000</t>
  </si>
  <si>
    <t>https://map.geo.admin.ch/?zoom=13&amp;E=2597977&amp;N=1122372&amp;layers=ch.kantone.cadastralwebmap-farbe,ch.swisstopo.amtliches-strassenverzeichnis,ch.bfs.gebaeude_wohnungs_register,KML||https://tinyurl.com/yy7ya4g9/VS/6266_bdg_erw.kml</t>
  </si>
  <si>
    <t>2597990.000 1122375.000</t>
  </si>
  <si>
    <t>https://map.geo.admin.ch/?zoom=13&amp;E=2597990&amp;N=1122375&amp;layers=ch.kantone.cadastralwebmap-farbe,ch.swisstopo.amtliches-strassenverzeichnis,ch.bfs.gebaeude_wohnungs_register,KML||https://tinyurl.com/yy7ya4g9/VS/6266_bdg_erw.kml</t>
  </si>
  <si>
    <t>2598007.000 1122381.000</t>
  </si>
  <si>
    <t>https://map.geo.admin.ch/?zoom=13&amp;E=2598007&amp;N=1122381&amp;layers=ch.kantone.cadastralwebmap-farbe,ch.swisstopo.amtliches-strassenverzeichnis,ch.bfs.gebaeude_wohnungs_register,KML||https://tinyurl.com/yy7ya4g9/VS/6266_bdg_erw.kml</t>
  </si>
  <si>
    <t>2598021.000 1122385.000</t>
  </si>
  <si>
    <t>https://map.geo.admin.ch/?zoom=13&amp;E=2598021&amp;N=1122385&amp;layers=ch.kantone.cadastralwebmap-farbe,ch.swisstopo.amtliches-strassenverzeichnis,ch.bfs.gebaeude_wohnungs_register,KML||https://tinyurl.com/yy7ya4g9/VS/6266_bdg_erw.kml</t>
  </si>
  <si>
    <t>2598434.935 1121798.123</t>
  </si>
  <si>
    <t>https://map.geo.admin.ch/?zoom=13&amp;E=2598434.935&amp;N=1121798.123&amp;layers=ch.kantone.cadastralwebmap-farbe,ch.swisstopo.amtliches-strassenverzeichnis,ch.bfs.gebaeude_wohnungs_register,KML||https://tinyurl.com/yy7ya4g9/VS/6266_bdg_erw.kml</t>
  </si>
  <si>
    <t>2598447.157 1121800.623</t>
  </si>
  <si>
    <t>https://map.geo.admin.ch/?zoom=13&amp;E=2598447.157&amp;N=1121800.623&amp;layers=ch.kantone.cadastralwebmap-farbe,ch.swisstopo.amtliches-strassenverzeichnis,ch.bfs.gebaeude_wohnungs_register,KML||https://tinyurl.com/yy7ya4g9/VS/6266_bdg_erw.kml</t>
  </si>
  <si>
    <t>2593510.500 1118284.125</t>
  </si>
  <si>
    <t>https://map.geo.admin.ch/?zoom=13&amp;E=2593510.5&amp;N=1118284.125&amp;layers=ch.kantone.cadastralwebmap-farbe,ch.swisstopo.amtliches-strassenverzeichnis,ch.bfs.gebaeude_wohnungs_register,KML||https://tinyurl.com/yy7ya4g9/VS/6266_bdg_erw.kml</t>
  </si>
  <si>
    <t>2592969.250 1117837.375</t>
  </si>
  <si>
    <t>https://map.geo.admin.ch/?zoom=13&amp;E=2592969.25&amp;N=1117837.375&amp;layers=ch.kantone.cadastralwebmap-farbe,ch.swisstopo.amtliches-strassenverzeichnis,ch.bfs.gebaeude_wohnungs_register,KML||https://tinyurl.com/yy7ya4g9/VS/6266_bdg_erw.kml</t>
  </si>
  <si>
    <t>2592570.000 1118640.625</t>
  </si>
  <si>
    <t>https://map.geo.admin.ch/?zoom=13&amp;E=2592570&amp;N=1118640.625&amp;layers=ch.kantone.cadastralwebmap-farbe,ch.swisstopo.amtliches-strassenverzeichnis,ch.bfs.gebaeude_wohnungs_register,KML||https://tinyurl.com/yy7ya4g9/VS/6266_bdg_erw.kml</t>
  </si>
  <si>
    <t>2596196.250 1120398.625</t>
  </si>
  <si>
    <t>https://map.geo.admin.ch/?zoom=13&amp;E=2596196.25&amp;N=1120398.625&amp;layers=ch.kantone.cadastralwebmap-farbe,ch.swisstopo.amtliches-strassenverzeichnis,ch.bfs.gebaeude_wohnungs_register,KML||https://tinyurl.com/yy7ya4g9/VS/6266_bdg_erw.kml</t>
  </si>
  <si>
    <t>2598448.750 1121772.125</t>
  </si>
  <si>
    <t>https://map.geo.admin.ch/?zoom=13&amp;E=2598448.75&amp;N=1121772.125&amp;layers=ch.kantone.cadastralwebmap-farbe,ch.swisstopo.amtliches-strassenverzeichnis,ch.bfs.gebaeude_wohnungs_register,KML||https://tinyurl.com/yy7ya4g9/VS/6266_bdg_erw.kml</t>
  </si>
  <si>
    <t>2590658.250 1117337.125</t>
  </si>
  <si>
    <t>https://map.geo.admin.ch/?zoom=13&amp;E=2590658.25&amp;N=1117337.125&amp;layers=ch.kantone.cadastralwebmap-farbe,ch.swisstopo.amtliches-strassenverzeichnis,ch.bfs.gebaeude_wohnungs_register,KML||https://tinyurl.com/yy7ya4g9/VS/6266_bdg_erw.kml</t>
  </si>
  <si>
    <t>2593031.000 1120188.625</t>
  </si>
  <si>
    <t>https://map.geo.admin.ch/?zoom=13&amp;E=2593031&amp;N=1120188.625&amp;layers=ch.kantone.cadastralwebmap-farbe,ch.swisstopo.amtliches-strassenverzeichnis,ch.bfs.gebaeude_wohnungs_register,KML||https://tinyurl.com/yy7ya4g9/VS/6266_bdg_erw.kml</t>
  </si>
  <si>
    <t>2590710.750 1117432.875</t>
  </si>
  <si>
    <t>https://map.geo.admin.ch/?zoom=13&amp;E=2590710.75&amp;N=1117432.875&amp;layers=ch.kantone.cadastralwebmap-farbe,ch.swisstopo.amtliches-strassenverzeichnis,ch.bfs.gebaeude_wohnungs_register,KML||https://tinyurl.com/yy7ya4g9/VS/6266_bdg_erw.kml</t>
  </si>
  <si>
    <t>2590818.500 1117143.750</t>
  </si>
  <si>
    <t>https://map.geo.admin.ch/?zoom=13&amp;E=2590818.5&amp;N=1117143.75&amp;layers=ch.kantone.cadastralwebmap-farbe,ch.swisstopo.amtliches-strassenverzeichnis,ch.bfs.gebaeude_wohnungs_register,KML||https://tinyurl.com/yy7ya4g9/VS/6266_bdg_erw.kml</t>
  </si>
  <si>
    <t>2592845.250 1119169.875</t>
  </si>
  <si>
    <t>https://map.geo.admin.ch/?zoom=13&amp;E=2592845.25&amp;N=1119169.875&amp;layers=ch.kantone.cadastralwebmap-farbe,ch.swisstopo.amtliches-strassenverzeichnis,ch.bfs.gebaeude_wohnungs_register,KML||https://tinyurl.com/yy7ya4g9/VS/6266_bdg_erw.kml</t>
  </si>
  <si>
    <t>2592705.250 1119448.875</t>
  </si>
  <si>
    <t>https://map.geo.admin.ch/?zoom=13&amp;E=2592705.25&amp;N=1119448.875&amp;layers=ch.kantone.cadastralwebmap-farbe,ch.swisstopo.amtliches-strassenverzeichnis,ch.bfs.gebaeude_wohnungs_register,KML||https://tinyurl.com/yy7ya4g9/VS/6266_bdg_erw.kml</t>
  </si>
  <si>
    <t>2592713.500 1119420.625</t>
  </si>
  <si>
    <t>https://map.geo.admin.ch/?zoom=13&amp;E=2592713.5&amp;N=1119420.625&amp;layers=ch.kantone.cadastralwebmap-farbe,ch.swisstopo.amtliches-strassenverzeichnis,ch.bfs.gebaeude_wohnungs_register,KML||https://tinyurl.com/yy7ya4g9/VS/6266_bdg_erw.kml</t>
  </si>
  <si>
    <t>2592690.250 1119421.875</t>
  </si>
  <si>
    <t>https://map.geo.admin.ch/?zoom=13&amp;E=2592690.25&amp;N=1119421.875&amp;layers=ch.kantone.cadastralwebmap-farbe,ch.swisstopo.amtliches-strassenverzeichnis,ch.bfs.gebaeude_wohnungs_register,KML||https://tinyurl.com/yy7ya4g9/VS/6266_bdg_erw.kml</t>
  </si>
  <si>
    <t>2592382.456 1116105.047</t>
  </si>
  <si>
    <t>https://map.geo.admin.ch/?zoom=13&amp;E=2592382.456&amp;N=1116105.047&amp;layers=ch.kantone.cadastralwebmap-farbe,ch.swisstopo.amtliches-strassenverzeichnis,ch.bfs.gebaeude_wohnungs_register,KML||https://tinyurl.com/yy7ya4g9/VS/6267_bdg_erw.kml</t>
  </si>
  <si>
    <t>2592217.461 1116072.038</t>
  </si>
  <si>
    <t>https://map.geo.admin.ch/?zoom=13&amp;E=2592217.461&amp;N=1116072.038&amp;layers=ch.kantone.cadastralwebmap-farbe,ch.swisstopo.amtliches-strassenverzeichnis,ch.bfs.gebaeude_wohnungs_register,KML||https://tinyurl.com/yy7ya4g9/VS/6267_bdg_erw.kml</t>
  </si>
  <si>
    <t>2592236.460 1116083.039</t>
  </si>
  <si>
    <t>https://map.geo.admin.ch/?zoom=13&amp;E=2592236.46&amp;N=1116083.039&amp;layers=ch.kantone.cadastralwebmap-farbe,ch.swisstopo.amtliches-strassenverzeichnis,ch.bfs.gebaeude_wohnungs_register,KML||https://tinyurl.com/yy7ya4g9/VS/6267_bdg_erw.kml</t>
  </si>
  <si>
    <t>2592158.466 1115903.025</t>
  </si>
  <si>
    <t>https://map.geo.admin.ch/?zoom=13&amp;E=2592158.466&amp;N=1115903.025&amp;layers=ch.kantone.cadastralwebmap-farbe,ch.swisstopo.amtliches-strassenverzeichnis,ch.bfs.gebaeude_wohnungs_register,KML||https://tinyurl.com/yy7ya4g9/VS/6267_bdg_erw.kml</t>
  </si>
  <si>
    <t>2591962.750 1116222.875</t>
  </si>
  <si>
    <t>https://map.geo.admin.ch/?zoom=13&amp;E=2591962.75&amp;N=1116222.875&amp;layers=ch.kantone.cadastralwebmap-farbe,ch.swisstopo.amtliches-strassenverzeichnis,ch.bfs.gebaeude_wohnungs_register,KML||https://tinyurl.com/yy7ya4g9/VS/6267_bdg_erw.kml</t>
  </si>
  <si>
    <t>2591922.000 1116175.875</t>
  </si>
  <si>
    <t>https://map.geo.admin.ch/?zoom=13&amp;E=2591922&amp;N=1116175.875&amp;layers=ch.kantone.cadastralwebmap-farbe,ch.swisstopo.amtliches-strassenverzeichnis,ch.bfs.gebaeude_wohnungs_register,KML||https://tinyurl.com/yy7ya4g9/VS/6267_bdg_erw.kml</t>
  </si>
  <si>
    <t>2592225.750 1115916.125</t>
  </si>
  <si>
    <t>https://map.geo.admin.ch/?zoom=13&amp;E=2592225.75&amp;N=1115916.125&amp;layers=ch.kantone.cadastralwebmap-farbe,ch.swisstopo.amtliches-strassenverzeichnis,ch.bfs.gebaeude_wohnungs_register,KML||https://tinyurl.com/yy7ya4g9/VS/6267_bdg_erw.kml</t>
  </si>
  <si>
    <t>2591998.154 1116226.153</t>
  </si>
  <si>
    <t>https://map.geo.admin.ch/?zoom=13&amp;E=2591998.154&amp;N=1116226.153&amp;layers=ch.kantone.cadastralwebmap-farbe,ch.swisstopo.amtliches-strassenverzeichnis,ch.bfs.gebaeude_wohnungs_register,KML||https://tinyurl.com/yy7ya4g9/VS/6267_bdg_erw.kml</t>
  </si>
  <si>
    <t>2592236.592 1116241.465</t>
  </si>
  <si>
    <t>https://map.geo.admin.ch/?zoom=13&amp;E=2592236.592&amp;N=1116241.465&amp;layers=ch.kantone.cadastralwebmap-farbe,ch.swisstopo.amtliches-strassenverzeichnis,ch.bfs.gebaeude_wohnungs_register,KML||https://tinyurl.com/yy7ya4g9/VS/6267_bdg_erw.kml</t>
  </si>
  <si>
    <t>2635264.500 1116638.500</t>
  </si>
  <si>
    <t>https://map.geo.admin.ch/?zoom=13&amp;E=2635264.5&amp;N=1116638.5&amp;layers=ch.kantone.cadastralwebmap-farbe,ch.swisstopo.amtliches-strassenverzeichnis,ch.bfs.gebaeude_wohnungs_register,KML||https://tinyurl.com/yy7ya4g9/VS/6282_bdg_erw.kml</t>
  </si>
  <si>
    <t>2632086.000 1118001.000</t>
  </si>
  <si>
    <t>https://map.geo.admin.ch/?zoom=13&amp;E=2632086&amp;N=1118001&amp;layers=ch.kantone.cadastralwebmap-farbe,ch.swisstopo.amtliches-strassenverzeichnis,ch.bfs.gebaeude_wohnungs_register,KML||https://tinyurl.com/yy7ya4g9/VS/6285_bdg_erw.kml</t>
  </si>
  <si>
    <t>2632066.000 1118166.000</t>
  </si>
  <si>
    <t>https://map.geo.admin.ch/?zoom=13&amp;E=2632066&amp;N=1118166&amp;layers=ch.kantone.cadastralwebmap-farbe,ch.swisstopo.amtliches-strassenverzeichnis,ch.bfs.gebaeude_wohnungs_register,KML||https://tinyurl.com/yy7ya4g9/VS/6285_bdg_erw.kml</t>
  </si>
  <si>
    <t>2631399.000 1117026.000</t>
  </si>
  <si>
    <t>https://map.geo.admin.ch/?zoom=13&amp;E=2631399&amp;N=1117026&amp;layers=ch.kantone.cadastralwebmap-farbe,ch.swisstopo.amtliches-strassenverzeichnis,ch.bfs.gebaeude_wohnungs_register,KML||https://tinyurl.com/yy7ya4g9/VS/6285_bdg_erw.kml</t>
  </si>
  <si>
    <t>2632054.000 1118220.000</t>
  </si>
  <si>
    <t>https://map.geo.admin.ch/?zoom=13&amp;E=2632054&amp;N=1118220&amp;layers=ch.kantone.cadastralwebmap-farbe,ch.swisstopo.amtliches-strassenverzeichnis,ch.bfs.gebaeude_wohnungs_register,KML||https://tinyurl.com/yy7ya4g9/VS/6285_bdg_erw.kml</t>
  </si>
  <si>
    <t>2632018.000 1118212.000</t>
  </si>
  <si>
    <t>https://map.geo.admin.ch/?zoom=13&amp;E=2632018&amp;N=1118212&amp;layers=ch.kantone.cadastralwebmap-farbe,ch.swisstopo.amtliches-strassenverzeichnis,ch.bfs.gebaeude_wohnungs_register,KML||https://tinyurl.com/yy7ya4g9/VS/6285_bdg_erw.kml</t>
  </si>
  <si>
    <t>2631142.000 1116400.000</t>
  </si>
  <si>
    <t>https://map.geo.admin.ch/?zoom=13&amp;E=2631142&amp;N=1116400&amp;layers=ch.kantone.cadastralwebmap-farbe,ch.swisstopo.amtliches-strassenverzeichnis,ch.bfs.gebaeude_wohnungs_register,KML||https://tinyurl.com/yy7ya4g9/VS/6285_bdg_erw.kml</t>
  </si>
  <si>
    <t>2631571.000 1117590.000</t>
  </si>
  <si>
    <t>https://map.geo.admin.ch/?zoom=13&amp;E=2631571&amp;N=1117590&amp;layers=ch.kantone.cadastralwebmap-farbe,ch.swisstopo.amtliches-strassenverzeichnis,ch.bfs.gebaeude_wohnungs_register,KML||https://tinyurl.com/yy7ya4g9/VS/6285_bdg_erw.kml</t>
  </si>
  <si>
    <t>2630938.000 1117585.000</t>
  </si>
  <si>
    <t>https://map.geo.admin.ch/?zoom=13&amp;E=2630938&amp;N=1117585&amp;layers=ch.kantone.cadastralwebmap-farbe,ch.swisstopo.amtliches-strassenverzeichnis,ch.bfs.gebaeude_wohnungs_register,KML||https://tinyurl.com/yy7ya4g9/VS/6285_bdg_erw.kml</t>
  </si>
  <si>
    <t>2631023.000 1117806.000</t>
  </si>
  <si>
    <t>https://map.geo.admin.ch/?zoom=13&amp;E=2631023&amp;N=1117806&amp;layers=ch.kantone.cadastralwebmap-farbe,ch.swisstopo.amtliches-strassenverzeichnis,ch.bfs.gebaeude_wohnungs_register,KML||https://tinyurl.com/yy7ya4g9/VS/6285_bdg_erw.kml</t>
  </si>
  <si>
    <t>2633073.000 1117358.000</t>
  </si>
  <si>
    <t>https://map.geo.admin.ch/?zoom=13&amp;E=2633073&amp;N=1117358&amp;layers=ch.kantone.cadastralwebmap-farbe,ch.swisstopo.amtliches-strassenverzeichnis,ch.bfs.gebaeude_wohnungs_register,KML||https://tinyurl.com/yy7ya4g9/VS/6285_bdg_erw.kml</t>
  </si>
  <si>
    <t>2632458.000 1113942.000</t>
  </si>
  <si>
    <t>https://map.geo.admin.ch/?zoom=13&amp;E=2632458&amp;N=1113942&amp;layers=ch.kantone.cadastralwebmap-farbe,ch.swisstopo.amtliches-strassenverzeichnis,ch.bfs.gebaeude_wohnungs_register,KML||https://tinyurl.com/yy7ya4g9/VS/6285_bdg_erw.kml</t>
  </si>
  <si>
    <t>2632213.000 1116700.000</t>
  </si>
  <si>
    <t>https://map.geo.admin.ch/?zoom=13&amp;E=2632213&amp;N=1116700&amp;layers=ch.kantone.cadastralwebmap-farbe,ch.swisstopo.amtliches-strassenverzeichnis,ch.bfs.gebaeude_wohnungs_register,KML||https://tinyurl.com/yy7ya4g9/VS/6285_bdg_erw.kml</t>
  </si>
  <si>
    <t>2630875.000 1116447.000</t>
  </si>
  <si>
    <t>https://map.geo.admin.ch/?zoom=13&amp;E=2630875&amp;N=1116447&amp;layers=ch.kantone.cadastralwebmap-farbe,ch.swisstopo.amtliches-strassenverzeichnis,ch.bfs.gebaeude_wohnungs_register,KML||https://tinyurl.com/yy7ya4g9/VS/6285_bdg_erw.kml</t>
  </si>
  <si>
    <t>2630778.000 1115995.000</t>
  </si>
  <si>
    <t>https://map.geo.admin.ch/?zoom=13&amp;E=2630778&amp;N=1115995&amp;layers=ch.kantone.cadastralwebmap-farbe,ch.swisstopo.amtliches-strassenverzeichnis,ch.bfs.gebaeude_wohnungs_register,KML||https://tinyurl.com/yy7ya4g9/VS/6285_bdg_erw.kml</t>
  </si>
  <si>
    <t>2630903.565 1115942.527</t>
  </si>
  <si>
    <t>https://map.geo.admin.ch/?zoom=13&amp;E=2630903.565&amp;N=1115942.527&amp;layers=ch.kantone.cadastralwebmap-farbe,ch.swisstopo.amtliches-strassenverzeichnis,ch.bfs.gebaeude_wohnungs_register,KML||https://tinyurl.com/yy7ya4g9/VS/6285_bdg_erw.kml</t>
  </si>
  <si>
    <t>2632080.000 1118114.000</t>
  </si>
  <si>
    <t>https://map.geo.admin.ch/?zoom=13&amp;E=2632080&amp;N=1118114&amp;layers=ch.kantone.cadastralwebmap-farbe,ch.swisstopo.amtliches-strassenverzeichnis,ch.bfs.gebaeude_wohnungs_register,KML||https://tinyurl.com/yy7ya4g9/VS/6285_bdg_erw.kml</t>
  </si>
  <si>
    <t>2631164.000 1116047.000</t>
  </si>
  <si>
    <t>https://map.geo.admin.ch/?zoom=13&amp;E=2631164&amp;N=1116047&amp;layers=ch.kantone.cadastralwebmap-farbe,ch.swisstopo.amtliches-strassenverzeichnis,ch.bfs.gebaeude_wohnungs_register,KML||https://tinyurl.com/yy7ya4g9/VS/6285_bdg_erw.kml</t>
  </si>
  <si>
    <t>2631317.000 1116980.000</t>
  </si>
  <si>
    <t>https://map.geo.admin.ch/?zoom=13&amp;E=2631317&amp;N=1116980&amp;layers=ch.kantone.cadastralwebmap-farbe,ch.swisstopo.amtliches-strassenverzeichnis,ch.bfs.gebaeude_wohnungs_register,KML||https://tinyurl.com/yy7ya4g9/VS/6285_bdg_erw.kml</t>
  </si>
  <si>
    <t>2630927.000 1115525.000</t>
  </si>
  <si>
    <t>https://map.geo.admin.ch/?zoom=13&amp;E=2630927&amp;N=1115525&amp;layers=ch.kantone.cadastralwebmap-farbe,ch.swisstopo.amtliches-strassenverzeichnis,ch.bfs.gebaeude_wohnungs_register,KML||https://tinyurl.com/yy7ya4g9/VS/6285_bdg_erw.kml</t>
  </si>
  <si>
    <t>2630011.000 1115837.000</t>
  </si>
  <si>
    <t>https://map.geo.admin.ch/?zoom=13&amp;E=2630011&amp;N=1115837&amp;layers=ch.kantone.cadastralwebmap-farbe,ch.swisstopo.amtliches-strassenverzeichnis,ch.bfs.gebaeude_wohnungs_register,KML||https://tinyurl.com/yy7ya4g9/VS/6285_bdg_erw.kml</t>
  </si>
  <si>
    <t>2629993.000 1115838.000</t>
  </si>
  <si>
    <t>https://map.geo.admin.ch/?zoom=13&amp;E=2629993&amp;N=1115838&amp;layers=ch.kantone.cadastralwebmap-farbe,ch.swisstopo.amtliches-strassenverzeichnis,ch.bfs.gebaeude_wohnungs_register,KML||https://tinyurl.com/yy7ya4g9/VS/6285_bdg_erw.kml</t>
  </si>
  <si>
    <t>2629974.000 1115839.000</t>
  </si>
  <si>
    <t>https://map.geo.admin.ch/?zoom=13&amp;E=2629974&amp;N=1115839&amp;layers=ch.kantone.cadastralwebmap-farbe,ch.swisstopo.amtliches-strassenverzeichnis,ch.bfs.gebaeude_wohnungs_register,KML||https://tinyurl.com/yy7ya4g9/VS/6285_bdg_erw.kml</t>
  </si>
  <si>
    <t>2631129.000 1116761.000</t>
  </si>
  <si>
    <t>https://map.geo.admin.ch/?zoom=13&amp;E=2631129&amp;N=1116761&amp;layers=ch.kantone.cadastralwebmap-farbe,ch.swisstopo.amtliches-strassenverzeichnis,ch.bfs.gebaeude_wohnungs_register,KML||https://tinyurl.com/yy7ya4g9/VS/6285_bdg_erw.kml</t>
  </si>
  <si>
    <t>2631299.000 1116985.000</t>
  </si>
  <si>
    <t>https://map.geo.admin.ch/?zoom=13&amp;E=2631299&amp;N=1116985&amp;layers=ch.kantone.cadastralwebmap-farbe,ch.swisstopo.amtliches-strassenverzeichnis,ch.bfs.gebaeude_wohnungs_register,KML||https://tinyurl.com/yy7ya4g9/VS/6285_bdg_erw.kml</t>
  </si>
  <si>
    <t>2630787.000 1116213.000</t>
  </si>
  <si>
    <t>https://map.geo.admin.ch/?zoom=13&amp;E=2630787&amp;N=1116213&amp;layers=ch.kantone.cadastralwebmap-farbe,ch.swisstopo.amtliches-strassenverzeichnis,ch.bfs.gebaeude_wohnungs_register,KML||https://tinyurl.com/yy7ya4g9/VS/6285_bdg_erw.kml</t>
  </si>
  <si>
    <t>2631428.000 1116745.000</t>
  </si>
  <si>
    <t>https://map.geo.admin.ch/?zoom=13&amp;E=2631428&amp;N=1116745&amp;layers=ch.kantone.cadastralwebmap-farbe,ch.swisstopo.amtliches-strassenverzeichnis,ch.bfs.gebaeude_wohnungs_register,KML||https://tinyurl.com/yy7ya4g9/VS/6285_bdg_erw.kml</t>
  </si>
  <si>
    <t>2630454.000 1115374.000</t>
  </si>
  <si>
    <t>https://map.geo.admin.ch/?zoom=13&amp;E=2630454&amp;N=1115374&amp;layers=ch.kantone.cadastralwebmap-farbe,ch.swisstopo.amtliches-strassenverzeichnis,ch.bfs.gebaeude_wohnungs_register,KML||https://tinyurl.com/yy7ya4g9/VS/6285_bdg_erw.kml</t>
  </si>
  <si>
    <t>2630692.000 1116447.000</t>
  </si>
  <si>
    <t>https://map.geo.admin.ch/?zoom=13&amp;E=2630692&amp;N=1116447&amp;layers=ch.kantone.cadastralwebmap-farbe,ch.swisstopo.amtliches-strassenverzeichnis,ch.bfs.gebaeude_wohnungs_register,KML||https://tinyurl.com/yy7ya4g9/VS/6285_bdg_erw.kml</t>
  </si>
  <si>
    <t>2630842.000 1116345.000</t>
  </si>
  <si>
    <t>https://map.geo.admin.ch/?zoom=13&amp;E=2630842&amp;N=1116345&amp;layers=ch.kantone.cadastralwebmap-farbe,ch.swisstopo.amtliches-strassenverzeichnis,ch.bfs.gebaeude_wohnungs_register,KML||https://tinyurl.com/yy7ya4g9/VS/6285_bdg_erw.kml</t>
  </si>
  <si>
    <t>2631232.000 1116519.000</t>
  </si>
  <si>
    <t>https://map.geo.admin.ch/?zoom=13&amp;E=2631232&amp;N=1116519&amp;layers=ch.kantone.cadastralwebmap-farbe,ch.swisstopo.amtliches-strassenverzeichnis,ch.bfs.gebaeude_wohnungs_register,KML||https://tinyurl.com/yy7ya4g9/VS/6285_bdg_erw.kml</t>
  </si>
  <si>
    <t>2630001.000 1115765.000</t>
  </si>
  <si>
    <t>https://map.geo.admin.ch/?zoom=13&amp;E=2630001&amp;N=1115765&amp;layers=ch.kantone.cadastralwebmap-farbe,ch.swisstopo.amtliches-strassenverzeichnis,ch.bfs.gebaeude_wohnungs_register,KML||https://tinyurl.com/yy7ya4g9/VS/6285_bdg_erw.kml</t>
  </si>
  <si>
    <t>2630726.000 1116461.000</t>
  </si>
  <si>
    <t>https://map.geo.admin.ch/?zoom=13&amp;E=2630726&amp;N=1116461&amp;layers=ch.kantone.cadastralwebmap-farbe,ch.swisstopo.amtliches-strassenverzeichnis,ch.bfs.gebaeude_wohnungs_register,KML||https://tinyurl.com/yy7ya4g9/VS/6285_bdg_erw.kml</t>
  </si>
  <si>
    <t>2630753.000 1116413.000</t>
  </si>
  <si>
    <t>https://map.geo.admin.ch/?zoom=13&amp;E=2630753&amp;N=1116413&amp;layers=ch.kantone.cadastralwebmap-farbe,ch.swisstopo.amtliches-strassenverzeichnis,ch.bfs.gebaeude_wohnungs_register,KML||https://tinyurl.com/yy7ya4g9/VS/6285_bdg_erw.kml</t>
  </si>
  <si>
    <t>2631479.000 1117092.000</t>
  </si>
  <si>
    <t>https://map.geo.admin.ch/?zoom=13&amp;E=2631479&amp;N=1117092&amp;layers=ch.kantone.cadastralwebmap-farbe,ch.swisstopo.amtliches-strassenverzeichnis,ch.bfs.gebaeude_wohnungs_register,KML||https://tinyurl.com/yy7ya4g9/VS/6285_bdg_erw.kml</t>
  </si>
  <si>
    <t>2630036.534 1115682.537</t>
  </si>
  <si>
    <t>https://map.geo.admin.ch/?zoom=13&amp;E=2630036.534&amp;N=1115682.537&amp;layers=ch.kantone.cadastralwebmap-farbe,ch.swisstopo.amtliches-strassenverzeichnis,ch.bfs.gebaeude_wohnungs_register,KML||https://tinyurl.com/yy7ya4g9/VS/6285_bdg_erw.kml</t>
  </si>
  <si>
    <t>2631433.624 1117019.499</t>
  </si>
  <si>
    <t>https://map.geo.admin.ch/?zoom=13&amp;E=2631433.624&amp;N=1117019.499&amp;layers=ch.kantone.cadastralwebmap-farbe,ch.swisstopo.amtliches-strassenverzeichnis,ch.bfs.gebaeude_wohnungs_register,KML||https://tinyurl.com/yy7ya4g9/VS/6285_bdg_erw.kml</t>
  </si>
  <si>
    <t>2630724.581 1116401.517</t>
  </si>
  <si>
    <t>https://map.geo.admin.ch/?zoom=13&amp;E=2630724.581&amp;N=1116401.517&amp;layers=ch.kantone.cadastralwebmap-farbe,ch.swisstopo.amtliches-strassenverzeichnis,ch.bfs.gebaeude_wohnungs_register,KML||https://tinyurl.com/yy7ya4g9/VS/6285_bdg_erw.kml</t>
  </si>
  <si>
    <t>2631137.577 1116099.522</t>
  </si>
  <si>
    <t>https://map.geo.admin.ch/?zoom=13&amp;E=2631137.577&amp;N=1116099.522&amp;layers=ch.kantone.cadastralwebmap-farbe,ch.swisstopo.amtliches-strassenverzeichnis,ch.bfs.gebaeude_wohnungs_register,KML||https://tinyurl.com/yy7ya4g9/VS/6285_bdg_erw.kml</t>
  </si>
  <si>
    <t>2631203.621 1117072.499</t>
  </si>
  <si>
    <t>https://map.geo.admin.ch/?zoom=13&amp;E=2631203.621&amp;N=1117072.499&amp;layers=ch.kantone.cadastralwebmap-farbe,ch.swisstopo.amtliches-strassenverzeichnis,ch.bfs.gebaeude_wohnungs_register,KML||https://tinyurl.com/yy7ya4g9/VS/6285_bdg_erw.kml</t>
  </si>
  <si>
    <t>2631488.000 1116880.000</t>
  </si>
  <si>
    <t>https://map.geo.admin.ch/?zoom=13&amp;E=2631488&amp;N=1116880&amp;layers=ch.kantone.cadastralwebmap-farbe,ch.swisstopo.amtliches-strassenverzeichnis,ch.bfs.gebaeude_wohnungs_register,KML||https://tinyurl.com/yy7ya4g9/VS/6285_bdg_erw.kml</t>
  </si>
  <si>
    <t>2631017.000 1115817.000</t>
  </si>
  <si>
    <t>https://map.geo.admin.ch/?zoom=13&amp;E=2631017&amp;N=1115817&amp;layers=ch.kantone.cadastralwebmap-farbe,ch.swisstopo.amtliches-strassenverzeichnis,ch.bfs.gebaeude_wohnungs_register,KML||https://tinyurl.com/yy7ya4g9/VS/6285_bdg_erw.kml</t>
  </si>
  <si>
    <t>2631060.000 1116150.000</t>
  </si>
  <si>
    <t>https://map.geo.admin.ch/?zoom=13&amp;E=2631060&amp;N=1116150&amp;layers=ch.kantone.cadastralwebmap-farbe,ch.swisstopo.amtliches-strassenverzeichnis,ch.bfs.gebaeude_wohnungs_register,KML||https://tinyurl.com/yy7ya4g9/VS/6285_bdg_erw.kml</t>
  </si>
  <si>
    <t>2630400.000 1115495.000</t>
  </si>
  <si>
    <t>https://map.geo.admin.ch/?zoom=13&amp;E=2630400&amp;N=1115495&amp;layers=ch.kantone.cadastralwebmap-farbe,ch.swisstopo.amtliches-strassenverzeichnis,ch.bfs.gebaeude_wohnungs_register,KML||https://tinyurl.com/yy7ya4g9/VS/6285_bdg_erw.kml</t>
  </si>
  <si>
    <t>2630845.000 1116016.000</t>
  </si>
  <si>
    <t>https://map.geo.admin.ch/?zoom=13&amp;E=2630845&amp;N=1116016&amp;layers=ch.kantone.cadastralwebmap-farbe,ch.swisstopo.amtliches-strassenverzeichnis,ch.bfs.gebaeude_wohnungs_register,KML||https://tinyurl.com/yy7ya4g9/VS/6285_bdg_erw.kml</t>
  </si>
  <si>
    <t>2630962.000 1115770.000</t>
  </si>
  <si>
    <t>https://map.geo.admin.ch/?zoom=13&amp;E=2630962&amp;N=1115770&amp;layers=ch.kantone.cadastralwebmap-farbe,ch.swisstopo.amtliches-strassenverzeichnis,ch.bfs.gebaeude_wohnungs_register,KML||https://tinyurl.com/yy7ya4g9/VS/6285_bdg_erw.kml</t>
  </si>
  <si>
    <t>2630833.000 1115655.000</t>
  </si>
  <si>
    <t>https://map.geo.admin.ch/?zoom=13&amp;E=2630833&amp;N=1115655&amp;layers=ch.kantone.cadastralwebmap-farbe,ch.swisstopo.amtliches-strassenverzeichnis,ch.bfs.gebaeude_wohnungs_register,KML||https://tinyurl.com/yy7ya4g9/VS/6285_bdg_erw.kml</t>
  </si>
  <si>
    <t>2630900.000 1115570.000</t>
  </si>
  <si>
    <t>https://map.geo.admin.ch/?zoom=13&amp;E=2630900&amp;N=1115570&amp;layers=ch.kantone.cadastralwebmap-farbe,ch.swisstopo.amtliches-strassenverzeichnis,ch.bfs.gebaeude_wohnungs_register,KML||https://tinyurl.com/yy7ya4g9/VS/6285_bdg_erw.kml</t>
  </si>
  <si>
    <t>2627992.000 1113681.000</t>
  </si>
  <si>
    <t>https://map.geo.admin.ch/?zoom=13&amp;E=2627992&amp;N=1113681&amp;layers=ch.kantone.cadastralwebmap-farbe,ch.swisstopo.amtliches-strassenverzeichnis,ch.bfs.gebaeude_wohnungs_register,KML||https://tinyurl.com/yy7ya4g9/VS/6292_bdg_erw.kml</t>
  </si>
  <si>
    <t>2628050.000 1113975.000</t>
  </si>
  <si>
    <t>https://map.geo.admin.ch/?zoom=13&amp;E=2628050&amp;N=1113975&amp;layers=ch.kantone.cadastralwebmap-farbe,ch.swisstopo.amtliches-strassenverzeichnis,ch.bfs.gebaeude_wohnungs_register,KML||https://tinyurl.com/yy7ya4g9/VS/6292_bdg_erw.kml</t>
  </si>
  <si>
    <t>2627355.000 1110921.000</t>
  </si>
  <si>
    <t>https://map.geo.admin.ch/?zoom=13&amp;E=2627355&amp;N=1110921&amp;layers=ch.kantone.cadastralwebmap-farbe,ch.swisstopo.amtliches-strassenverzeichnis,ch.bfs.gebaeude_wohnungs_register,KML||https://tinyurl.com/yy7ya4g9/VS/6292_bdg_erw.kml</t>
  </si>
  <si>
    <t>2629091.580 1117299.526</t>
  </si>
  <si>
    <t>https://map.geo.admin.ch/?zoom=13&amp;E=2629091.58&amp;N=1117299.526&amp;layers=ch.kantone.cadastralwebmap-farbe,ch.swisstopo.amtliches-strassenverzeichnis,ch.bfs.gebaeude_wohnungs_register,KML||https://tinyurl.com/yy7ya4g9/VS/6292_bdg_erw.kml</t>
  </si>
  <si>
    <t>2627738.506 1113433.524</t>
  </si>
  <si>
    <t>https://map.geo.admin.ch/?zoom=13&amp;E=2627738.506&amp;N=1113433.524&amp;layers=ch.kantone.cadastralwebmap-farbe,ch.swisstopo.amtliches-strassenverzeichnis,ch.bfs.gebaeude_wohnungs_register,KML||https://tinyurl.com/yy7ya4g9/VS/6292_bdg_erw.kml</t>
  </si>
  <si>
    <t>2629777.000 1115350.000</t>
  </si>
  <si>
    <t>https://map.geo.admin.ch/?zoom=13&amp;E=2629777&amp;N=1115350&amp;layers=ch.kantone.cadastralwebmap-farbe,ch.swisstopo.amtliches-strassenverzeichnis,ch.bfs.gebaeude_wohnungs_register,KML||https://tinyurl.com/yy7ya4g9/VS/6292_bdg_erw.kml</t>
  </si>
  <si>
    <t>2628649.471 1114899.561</t>
  </si>
  <si>
    <t>https://map.geo.admin.ch/?zoom=13&amp;E=2628649.471&amp;N=1114899.561&amp;layers=ch.kantone.cadastralwebmap-farbe,ch.swisstopo.amtliches-strassenverzeichnis,ch.bfs.gebaeude_wohnungs_register,KML||https://tinyurl.com/yy7ya4g9/VS/6292_bdg_erw.kml</t>
  </si>
  <si>
    <t>2627235.000 1110995.000</t>
  </si>
  <si>
    <t>https://map.geo.admin.ch/?zoom=13&amp;E=2627235&amp;N=1110995&amp;layers=ch.kantone.cadastralwebmap-farbe,ch.swisstopo.amtliches-strassenverzeichnis,ch.bfs.gebaeude_wohnungs_register,KML||https://tinyurl.com/yy7ya4g9/VS/6292_bdg_erw.kml</t>
  </si>
  <si>
    <t>2627936.082 1113173.069</t>
  </si>
  <si>
    <t>https://map.geo.admin.ch/?zoom=13&amp;E=2627936.082&amp;N=1113173.069&amp;layers=ch.kantone.cadastralwebmap-farbe,ch.swisstopo.amtliches-strassenverzeichnis,ch.bfs.gebaeude_wohnungs_register,KML||https://tinyurl.com/yy7ya4g9/VS/6292_bdg_erw.kml</t>
  </si>
  <si>
    <t>2632957.000 1120020.000</t>
  </si>
  <si>
    <t>https://map.geo.admin.ch/?zoom=13&amp;E=2632957&amp;N=1120020&amp;layers=ch.kantone.cadastralwebmap-farbe,ch.swisstopo.amtliches-strassenverzeichnis,ch.bfs.gebaeude_wohnungs_register,KML||https://tinyurl.com/yy7ya4g9/VS/6293_bdg_erw.kml</t>
  </si>
  <si>
    <t>2633440.000 1120187.000</t>
  </si>
  <si>
    <t>https://map.geo.admin.ch/?zoom=13&amp;E=2633440&amp;N=1120187&amp;layers=ch.kantone.cadastralwebmap-farbe,ch.swisstopo.amtliches-strassenverzeichnis,ch.bfs.gebaeude_wohnungs_register,KML||https://tinyurl.com/yy7ya4g9/VS/6293_bdg_erw.kml</t>
  </si>
  <si>
    <t>2633035.000 1119974.000</t>
  </si>
  <si>
    <t>https://map.geo.admin.ch/?zoom=13&amp;E=2633035&amp;N=1119974&amp;layers=ch.kantone.cadastralwebmap-farbe,ch.swisstopo.amtliches-strassenverzeichnis,ch.bfs.gebaeude_wohnungs_register,KML||https://tinyurl.com/yy7ya4g9/VS/6293_bdg_erw.kml</t>
  </si>
  <si>
    <t>2633281.000 1120015.000</t>
  </si>
  <si>
    <t>https://map.geo.admin.ch/?zoom=13&amp;E=2633281&amp;N=1120015&amp;layers=ch.kantone.cadastralwebmap-farbe,ch.swisstopo.amtliches-strassenverzeichnis,ch.bfs.gebaeude_wohnungs_register,KML||https://tinyurl.com/yy7ya4g9/VS/6293_bdg_erw.kml</t>
  </si>
  <si>
    <t>2633799.000 1121755.000</t>
  </si>
  <si>
    <t>https://map.geo.admin.ch/?zoom=13&amp;E=2633799&amp;N=1121755&amp;layers=ch.kantone.cadastralwebmap-farbe,ch.swisstopo.amtliches-strassenverzeichnis,ch.bfs.gebaeude_wohnungs_register,KML||https://tinyurl.com/yy7ya4g9/VS/6293_bdg_erw.kml</t>
  </si>
  <si>
    <t>2633190.000 1120375.000</t>
  </si>
  <si>
    <t>https://map.geo.admin.ch/?zoom=13&amp;E=2633190&amp;N=1120375&amp;layers=ch.kantone.cadastralwebmap-farbe,ch.swisstopo.amtliches-strassenverzeichnis,ch.bfs.gebaeude_wohnungs_register,KML||https://tinyurl.com/yy7ya4g9/VS/6293_bdg_erw.kml</t>
  </si>
  <si>
    <t>2633820.798 1121968.132</t>
  </si>
  <si>
    <t>https://map.geo.admin.ch/?zoom=13&amp;E=2633820.798&amp;N=1121968.132&amp;layers=ch.kantone.cadastralwebmap-farbe,ch.swisstopo.amtliches-strassenverzeichnis,ch.bfs.gebaeude_wohnungs_register,KML||https://tinyurl.com/yy7ya4g9/VS/6293_bdg_erw.kml</t>
  </si>
  <si>
    <t>2634312.000 1120029.000</t>
  </si>
  <si>
    <t>https://map.geo.admin.ch/?zoom=13&amp;E=2634312&amp;N=1120029&amp;layers=ch.kantone.cadastralwebmap-farbe,ch.swisstopo.amtliches-strassenverzeichnis,ch.bfs.gebaeude_wohnungs_register,KML||https://tinyurl.com/yy7ya4g9/VS/6294_bdg_erw.kml</t>
  </si>
  <si>
    <t>2634230.000 1119758.700</t>
  </si>
  <si>
    <t>https://map.geo.admin.ch/?zoom=13&amp;E=2634230&amp;N=1119758.7&amp;layers=ch.kantone.cadastralwebmap-farbe,ch.swisstopo.amtliches-strassenverzeichnis,ch.bfs.gebaeude_wohnungs_register,KML||https://tinyurl.com/yy7ya4g9/VS/6294_bdg_erw.kml</t>
  </si>
  <si>
    <t>2635840.000 1119385.000</t>
  </si>
  <si>
    <t>https://map.geo.admin.ch/?zoom=13&amp;E=2635840&amp;N=1119385&amp;layers=ch.kantone.cadastralwebmap-farbe,ch.swisstopo.amtliches-strassenverzeichnis,ch.bfs.gebaeude_wohnungs_register,KML||https://tinyurl.com/yy7ya4g9/VS/6294_bdg_erw.kml</t>
  </si>
  <si>
    <t>2635825.000 1119403.000</t>
  </si>
  <si>
    <t>https://map.geo.admin.ch/?zoom=13&amp;E=2635825&amp;N=1119403&amp;layers=ch.kantone.cadastralwebmap-farbe,ch.swisstopo.amtliches-strassenverzeichnis,ch.bfs.gebaeude_wohnungs_register,KML||https://tinyurl.com/yy7ya4g9/VS/6294_bdg_erw.kml</t>
  </si>
  <si>
    <t>2633574.025 1120401.706</t>
  </si>
  <si>
    <t>https://map.geo.admin.ch/?zoom=13&amp;E=2633574.025&amp;N=1120401.706&amp;layers=ch.kantone.cadastralwebmap-farbe,ch.swisstopo.amtliches-strassenverzeichnis,ch.bfs.gebaeude_wohnungs_register,KML||https://tinyurl.com/yy7ya4g9/VS/6294_bdg_erw.kml</t>
  </si>
  <si>
    <t>2634812.789 1126779.705</t>
  </si>
  <si>
    <t>https://map.geo.admin.ch/?zoom=13&amp;E=2634812.789&amp;N=1126779.705&amp;layers=ch.kantone.cadastralwebmap-farbe,ch.swisstopo.amtliches-strassenverzeichnis,ch.bfs.gebaeude_wohnungs_register,KML||https://tinyurl.com/yy7ya4g9/VS/6297_bdg_erw.kml</t>
  </si>
  <si>
    <t>2637329.000 1127382.000</t>
  </si>
  <si>
    <t>https://map.geo.admin.ch/?zoom=13&amp;E=2637329&amp;N=1127382&amp;layers=ch.kantone.cadastralwebmap-farbe,ch.swisstopo.amtliches-strassenverzeichnis,ch.bfs.gebaeude_wohnungs_register,KML||https://tinyurl.com/yy7ya4g9/VS/6297_bdg_erw.kml</t>
  </si>
  <si>
    <t>2634319.000 1126092.000</t>
  </si>
  <si>
    <t>https://map.geo.admin.ch/?zoom=13&amp;E=2634319&amp;N=1126092&amp;layers=ch.kantone.cadastralwebmap-farbe,ch.swisstopo.amtliches-strassenverzeichnis,ch.bfs.gebaeude_wohnungs_register,KML||https://tinyurl.com/yy7ya4g9/VS/6297_bdg_erw.kml</t>
  </si>
  <si>
    <t>2636698.000 1127171.000</t>
  </si>
  <si>
    <t>https://map.geo.admin.ch/?zoom=13&amp;E=2636698&amp;N=1127171&amp;layers=ch.kantone.cadastralwebmap-farbe,ch.swisstopo.amtliches-strassenverzeichnis,ch.bfs.gebaeude_wohnungs_register,KML||https://tinyurl.com/yy7ya4g9/VS/6297_bdg_erw.kml</t>
  </si>
  <si>
    <t>2636749.000 1127169.000</t>
  </si>
  <si>
    <t>https://map.geo.admin.ch/?zoom=13&amp;E=2636749&amp;N=1127169&amp;layers=ch.kantone.cadastralwebmap-farbe,ch.swisstopo.amtliches-strassenverzeichnis,ch.bfs.gebaeude_wohnungs_register,KML||https://tinyurl.com/yy7ya4g9/VS/6297_bdg_erw.kml</t>
  </si>
  <si>
    <t>2636656.000 1127094.000</t>
  </si>
  <si>
    <t>https://map.geo.admin.ch/?zoom=13&amp;E=2636656&amp;N=1127094&amp;layers=ch.kantone.cadastralwebmap-farbe,ch.swisstopo.amtliches-strassenverzeichnis,ch.bfs.gebaeude_wohnungs_register,KML||https://tinyurl.com/yy7ya4g9/VS/6297_bdg_erw.kml</t>
  </si>
  <si>
    <t>2635088.000 1126935.000</t>
  </si>
  <si>
    <t>https://map.geo.admin.ch/?zoom=13&amp;E=2635088&amp;N=1126935&amp;layers=ch.kantone.cadastralwebmap-farbe,ch.swisstopo.amtliches-strassenverzeichnis,ch.bfs.gebaeude_wohnungs_register,KML||https://tinyurl.com/yy7ya4g9/VS/6297_bdg_erw.kml</t>
  </si>
  <si>
    <t>2634680.515 1127009.496</t>
  </si>
  <si>
    <t>https://map.geo.admin.ch/?zoom=13&amp;E=2634680.515&amp;N=1127009.496&amp;layers=ch.kantone.cadastralwebmap-farbe,ch.swisstopo.amtliches-strassenverzeichnis,ch.bfs.gebaeude_wohnungs_register,KML||https://tinyurl.com/yy7ya4g9/VS/6297_bdg_erw.kml</t>
  </si>
  <si>
    <t>2633495.000 1127546.000</t>
  </si>
  <si>
    <t>https://map.geo.admin.ch/?zoom=13&amp;E=2633495&amp;N=1127546&amp;layers=ch.kantone.cadastralwebmap-farbe,ch.swisstopo.amtliches-strassenverzeichnis,ch.bfs.gebaeude_wohnungs_register,KML||https://tinyurl.com/yy7ya4g9/VS/6297_bdg_erw.kml</t>
  </si>
  <si>
    <t>2634019.000 1126753.000</t>
  </si>
  <si>
    <t>https://map.geo.admin.ch/?zoom=13&amp;E=2634019&amp;N=1126753&amp;layers=ch.kantone.cadastralwebmap-farbe,ch.swisstopo.amtliches-strassenverzeichnis,ch.bfs.gebaeude_wohnungs_register,KML||https://tinyurl.com/yy7ya4g9/VS/6297_bdg_erw.kml</t>
  </si>
  <si>
    <t>2634161.000 1126973.000</t>
  </si>
  <si>
    <t>https://map.geo.admin.ch/?zoom=13&amp;E=2634161&amp;N=1126973&amp;layers=ch.kantone.cadastralwebmap-farbe,ch.swisstopo.amtliches-strassenverzeichnis,ch.bfs.gebaeude_wohnungs_register,KML||https://tinyurl.com/yy7ya4g9/VS/6297_bdg_erw.kml</t>
  </si>
  <si>
    <t>2634716.800 1127490.680</t>
  </si>
  <si>
    <t>https://map.geo.admin.ch/?zoom=13&amp;E=2634716.8&amp;N=1127490.68&amp;layers=ch.kantone.cadastralwebmap-farbe,ch.swisstopo.amtliches-strassenverzeichnis,ch.bfs.gebaeude_wohnungs_register,KML||https://tinyurl.com/yy7ya4g9/VS/6297_bdg_erw.kml</t>
  </si>
  <si>
    <t>2633030.000 1127299.000</t>
  </si>
  <si>
    <t>https://map.geo.admin.ch/?zoom=13&amp;E=2633030&amp;N=1127299&amp;layers=ch.kantone.cadastralwebmap-farbe,ch.swisstopo.amtliches-strassenverzeichnis,ch.bfs.gebaeude_wohnungs_register,KML||https://tinyurl.com/yy7ya4g9/VS/6297_bdg_erw.kml</t>
  </si>
  <si>
    <t>2633015.744 1127621.715</t>
  </si>
  <si>
    <t>https://map.geo.admin.ch/?zoom=13&amp;E=2633015.744&amp;N=1127621.715&amp;layers=ch.kantone.cadastralwebmap-farbe,ch.swisstopo.amtliches-strassenverzeichnis,ch.bfs.gebaeude_wohnungs_register,KML||https://tinyurl.com/yy7ya4g9/VS/6297_bdg_erw.kml</t>
  </si>
  <si>
    <t>2636750.000 1127100.000</t>
  </si>
  <si>
    <t>https://map.geo.admin.ch/?zoom=13&amp;E=2636750&amp;N=1127100&amp;layers=ch.kantone.cadastralwebmap-farbe,ch.swisstopo.amtliches-strassenverzeichnis,ch.bfs.gebaeude_wohnungs_register,KML||https://tinyurl.com/yy7ya4g9/VS/6297_bdg_erw.kml</t>
  </si>
  <si>
    <t>2636780.000 1127220.000</t>
  </si>
  <si>
    <t>https://map.geo.admin.ch/?zoom=13&amp;E=2636780&amp;N=1127220&amp;layers=ch.kantone.cadastralwebmap-farbe,ch.swisstopo.amtliches-strassenverzeichnis,ch.bfs.gebaeude_wohnungs_register,KML||https://tinyurl.com/yy7ya4g9/VS/6297_bdg_erw.kml</t>
  </si>
  <si>
    <t>2631938.720 1127824.730</t>
  </si>
  <si>
    <t>https://map.geo.admin.ch/?zoom=13&amp;E=2631938.72&amp;N=1127824.73&amp;layers=ch.kantone.cadastralwebmap-farbe,ch.swisstopo.amtliches-strassenverzeichnis,ch.bfs.gebaeude_wohnungs_register,KML||https://tinyurl.com/yy7ya4g9/VS/6297_bdg_erw.kml</t>
  </si>
  <si>
    <t>2631085.000 1127445.000</t>
  </si>
  <si>
    <t>https://map.geo.admin.ch/?zoom=13&amp;E=2631085&amp;N=1127445&amp;layers=ch.kantone.cadastralwebmap-farbe,ch.swisstopo.amtliches-strassenverzeichnis,ch.bfs.gebaeude_wohnungs_register,KML||https://tinyurl.com/yy7ya4g9/VS/6297_bdg_erw.kml</t>
  </si>
  <si>
    <t>2634365.000 1127350.000</t>
  </si>
  <si>
    <t>https://map.geo.admin.ch/?zoom=13&amp;E=2634365&amp;N=1127350&amp;layers=ch.kantone.cadastralwebmap-farbe,ch.swisstopo.amtliches-strassenverzeichnis,ch.bfs.gebaeude_wohnungs_register,KML||https://tinyurl.com/yy7ya4g9/VS/6297_bdg_erw.kml</t>
  </si>
  <si>
    <t>2634948.000 1126880.000</t>
  </si>
  <si>
    <t>https://map.geo.admin.ch/?zoom=13&amp;E=2634948&amp;N=1126880&amp;layers=ch.kantone.cadastralwebmap-farbe,ch.swisstopo.amtliches-strassenverzeichnis,ch.bfs.gebaeude_wohnungs_register,KML||https://tinyurl.com/yy7ya4g9/VS/6297_bdg_erw.kml</t>
  </si>
  <si>
    <t>2635503.831 1127122.701</t>
  </si>
  <si>
    <t>https://map.geo.admin.ch/?zoom=13&amp;E=2635503.831&amp;N=1127122.701&amp;layers=ch.kantone.cadastralwebmap-farbe,ch.swisstopo.amtliches-strassenverzeichnis,ch.bfs.gebaeude_wohnungs_register,KML||https://tinyurl.com/yy7ya4g9/VS/6297_bdg_erw.kml</t>
  </si>
  <si>
    <t>2632896.000 1127672.000</t>
  </si>
  <si>
    <t>https://map.geo.admin.ch/?zoom=13&amp;E=2632896&amp;N=1127672&amp;layers=ch.kantone.cadastralwebmap-farbe,ch.swisstopo.amtliches-strassenverzeichnis,ch.bfs.gebaeude_wohnungs_register,KML||https://tinyurl.com/yy7ya4g9/VS/6297_bdg_erw.kml</t>
  </si>
  <si>
    <t>2634870.000 1127550.000</t>
  </si>
  <si>
    <t>https://map.geo.admin.ch/?zoom=13&amp;E=2634870&amp;N=1127550&amp;layers=ch.kantone.cadastralwebmap-farbe,ch.swisstopo.amtliches-strassenverzeichnis,ch.bfs.gebaeude_wohnungs_register,KML||https://tinyurl.com/yy7ya4g9/VS/6297_bdg_erw.kml</t>
  </si>
  <si>
    <t>2634174.000 1127795.000</t>
  </si>
  <si>
    <t>https://map.geo.admin.ch/?zoom=13&amp;E=2634174&amp;N=1127795&amp;layers=ch.kantone.cadastralwebmap-farbe,ch.swisstopo.amtliches-strassenverzeichnis,ch.bfs.gebaeude_wohnungs_register,KML||https://tinyurl.com/yy7ya4g9/VS/6297_bdg_erw.kml</t>
  </si>
  <si>
    <t>2635573.833 1127145.699</t>
  </si>
  <si>
    <t>https://map.geo.admin.ch/?zoom=13&amp;E=2635573.833&amp;N=1127145.699&amp;layers=ch.kantone.cadastralwebmap-farbe,ch.swisstopo.amtliches-strassenverzeichnis,ch.bfs.gebaeude_wohnungs_register,KML||https://tinyurl.com/yy7ya4g9/VS/6297_bdg_erw.kml</t>
  </si>
  <si>
    <t>2635126.000 1125706.000</t>
  </si>
  <si>
    <t>https://map.geo.admin.ch/?zoom=13&amp;E=2635126&amp;N=1125706&amp;layers=ch.kantone.cadastralwebmap-farbe,ch.swisstopo.amtliches-strassenverzeichnis,ch.bfs.gebaeude_wohnungs_register,KML||https://tinyurl.com/yy7ya4g9/VS/6297_bdg_erw.kml</t>
  </si>
  <si>
    <t>2634673.000 1127514.000</t>
  </si>
  <si>
    <t>https://map.geo.admin.ch/?zoom=13&amp;E=2634673&amp;N=1127514&amp;layers=ch.kantone.cadastralwebmap-farbe,ch.swisstopo.amtliches-strassenverzeichnis,ch.bfs.gebaeude_wohnungs_register,KML||https://tinyurl.com/yy7ya4g9/VS/6297_bdg_erw.kml</t>
  </si>
  <si>
    <t>2634785.000 1127505.000</t>
  </si>
  <si>
    <t>https://map.geo.admin.ch/?zoom=13&amp;E=2634785&amp;N=1127505&amp;layers=ch.kantone.cadastralwebmap-farbe,ch.swisstopo.amtliches-strassenverzeichnis,ch.bfs.gebaeude_wohnungs_register,KML||https://tinyurl.com/yy7ya4g9/VS/6297_bdg_erw.kml</t>
  </si>
  <si>
    <t>2636361.000 1127133.000</t>
  </si>
  <si>
    <t>https://map.geo.admin.ch/?zoom=13&amp;E=2636361&amp;N=1127133&amp;layers=ch.kantone.cadastralwebmap-farbe,ch.swisstopo.amtliches-strassenverzeichnis,ch.bfs.gebaeude_wohnungs_register,KML||https://tinyurl.com/yy7ya4g9/VS/6297_bdg_erw.kml</t>
  </si>
  <si>
    <t>2634797.000 1126795.000</t>
  </si>
  <si>
    <t>https://map.geo.admin.ch/?zoom=13&amp;E=2634797&amp;N=1126795&amp;layers=ch.kantone.cadastralwebmap-farbe,ch.swisstopo.amtliches-strassenverzeichnis,ch.bfs.gebaeude_wohnungs_register,KML||https://tinyurl.com/yy7ya4g9/VS/6297_bdg_erw.kml</t>
  </si>
  <si>
    <t>2632510.000 1127758.000</t>
  </si>
  <si>
    <t>https://map.geo.admin.ch/?zoom=13&amp;E=2632510&amp;N=1127758&amp;layers=ch.kantone.cadastralwebmap-farbe,ch.swisstopo.amtliches-strassenverzeichnis,ch.bfs.gebaeude_wohnungs_register,KML||https://tinyurl.com/yy7ya4g9/VS/6297_bdg_erw.kml</t>
  </si>
  <si>
    <t>2636222.000 1127233.000</t>
  </si>
  <si>
    <t>https://map.geo.admin.ch/?zoom=13&amp;E=2636222&amp;N=1127233&amp;layers=ch.kantone.cadastralwebmap-farbe,ch.swisstopo.amtliches-strassenverzeichnis,ch.bfs.gebaeude_wohnungs_register,KML||https://tinyurl.com/yy7ya4g9/VS/6297_bdg_erw.kml</t>
  </si>
  <si>
    <t>2633910.000 1127908.000</t>
  </si>
  <si>
    <t>https://map.geo.admin.ch/?zoom=13&amp;E=2633910&amp;N=1127908&amp;layers=ch.kantone.cadastralwebmap-farbe,ch.swisstopo.amtliches-strassenverzeichnis,ch.bfs.gebaeude_wohnungs_register,KML||https://tinyurl.com/yy7ya4g9/VS/6297_bdg_erw.kml</t>
  </si>
  <si>
    <t>2634270.000 1127735.000</t>
  </si>
  <si>
    <t>https://map.geo.admin.ch/?zoom=13&amp;E=2634270&amp;N=1127735&amp;layers=ch.kantone.cadastralwebmap-farbe,ch.swisstopo.amtliches-strassenverzeichnis,ch.bfs.gebaeude_wohnungs_register,KML||https://tinyurl.com/yy7ya4g9/VS/6297_bdg_erw.kml</t>
  </si>
  <si>
    <t>2633538.000 1127177.000</t>
  </si>
  <si>
    <t>https://map.geo.admin.ch/?zoom=13&amp;E=2633538&amp;N=1127177&amp;layers=ch.kantone.cadastralwebmap-farbe,ch.swisstopo.amtliches-strassenverzeichnis,ch.bfs.gebaeude_wohnungs_register,KML||https://tinyurl.com/yy7ya4g9/VS/6297_bdg_erw.kml</t>
  </si>
  <si>
    <t>2634509.000 1126187.000</t>
  </si>
  <si>
    <t>https://map.geo.admin.ch/?zoom=13&amp;E=2634509&amp;N=1126187&amp;layers=ch.kantone.cadastralwebmap-farbe,ch.swisstopo.amtliches-strassenverzeichnis,ch.bfs.gebaeude_wohnungs_register,KML||https://tinyurl.com/yy7ya4g9/VS/6297_bdg_erw.kml</t>
  </si>
  <si>
    <t>2634380.000 1126724.000</t>
  </si>
  <si>
    <t>https://map.geo.admin.ch/?zoom=13&amp;E=2634380&amp;N=1126724&amp;layers=ch.kantone.cadastralwebmap-farbe,ch.swisstopo.amtliches-strassenverzeichnis,ch.bfs.gebaeude_wohnungs_register,KML||https://tinyurl.com/yy7ya4g9/VS/6297_bdg_erw.kml</t>
  </si>
  <si>
    <t>2633053.595 1127588.055</t>
  </si>
  <si>
    <t>https://map.geo.admin.ch/?zoom=13&amp;E=2633053.595&amp;N=1127588.055&amp;layers=ch.kantone.cadastralwebmap-farbe,ch.swisstopo.amtliches-strassenverzeichnis,ch.bfs.gebaeude_wohnungs_register,KML||https://tinyurl.com/yy7ya4g9/VS/6297_bdg_erw.kml</t>
  </si>
  <si>
    <t>2633402.000 1127329.000</t>
  </si>
  <si>
    <t>https://map.geo.admin.ch/?zoom=13&amp;E=2633402&amp;N=1127329&amp;layers=ch.kantone.cadastralwebmap-farbe,ch.swisstopo.amtliches-strassenverzeichnis,ch.bfs.gebaeude_wohnungs_register,KML||https://tinyurl.com/yy7ya4g9/VS/6297_bdg_erw.kml</t>
  </si>
  <si>
    <t>2633405.000 1127311.000</t>
  </si>
  <si>
    <t>https://map.geo.admin.ch/?zoom=13&amp;E=2633405&amp;N=1127311&amp;layers=ch.kantone.cadastralwebmap-farbe,ch.swisstopo.amtliches-strassenverzeichnis,ch.bfs.gebaeude_wohnungs_register,KML||https://tinyurl.com/yy7ya4g9/VS/6297_bdg_erw.kml</t>
  </si>
  <si>
    <t>2634310.000 1126041.000</t>
  </si>
  <si>
    <t>https://map.geo.admin.ch/?zoom=13&amp;E=2634310&amp;N=1126041&amp;layers=ch.kantone.cadastralwebmap-farbe,ch.swisstopo.amtliches-strassenverzeichnis,ch.bfs.gebaeude_wohnungs_register,KML||https://tinyurl.com/yy7ya4g9/VS/6297_bdg_erw.kml</t>
  </si>
  <si>
    <t>2634708.000 1127461.000</t>
  </si>
  <si>
    <t>https://map.geo.admin.ch/?zoom=13&amp;E=2634708&amp;N=1127461&amp;layers=ch.kantone.cadastralwebmap-farbe,ch.swisstopo.amtliches-strassenverzeichnis,ch.bfs.gebaeude_wohnungs_register,KML||https://tinyurl.com/yy7ya4g9/VS/6297_bdg_erw.kml</t>
  </si>
  <si>
    <t>2634699.000 1127461.000</t>
  </si>
  <si>
    <t>https://map.geo.admin.ch/?zoom=13&amp;E=2634699&amp;N=1127461&amp;layers=ch.kantone.cadastralwebmap-farbe,ch.swisstopo.amtliches-strassenverzeichnis,ch.bfs.gebaeude_wohnungs_register,KML||https://tinyurl.com/yy7ya4g9/VS/6297_bdg_erw.kml</t>
  </si>
  <si>
    <t>2636106.000 1126999.000</t>
  </si>
  <si>
    <t>https://map.geo.admin.ch/?zoom=13&amp;E=2636106&amp;N=1126999&amp;layers=ch.kantone.cadastralwebmap-farbe,ch.swisstopo.amtliches-strassenverzeichnis,ch.bfs.gebaeude_wohnungs_register,KML||https://tinyurl.com/yy7ya4g9/VS/6297_bdg_erw.kml</t>
  </si>
  <si>
    <t>2633701.000 1127658.000</t>
  </si>
  <si>
    <t>https://map.geo.admin.ch/?zoom=13&amp;E=2633701&amp;N=1127658&amp;layers=ch.kantone.cadastralwebmap-farbe,ch.swisstopo.amtliches-strassenverzeichnis,ch.bfs.gebaeude_wohnungs_register,KML||https://tinyurl.com/yy7ya4g9/VS/6297_bdg_erw.kml</t>
  </si>
  <si>
    <t>2633443.000 1127251.000</t>
  </si>
  <si>
    <t>https://map.geo.admin.ch/?zoom=13&amp;E=2633443&amp;N=1127251&amp;layers=ch.kantone.cadastralwebmap-farbe,ch.swisstopo.amtliches-strassenverzeichnis,ch.bfs.gebaeude_wohnungs_register,KML||https://tinyurl.com/yy7ya4g9/VS/6297_bdg_erw.kml</t>
  </si>
  <si>
    <t>2634640.000 1126807.000</t>
  </si>
  <si>
    <t>https://map.geo.admin.ch/?zoom=13&amp;E=2634640&amp;N=1126807&amp;layers=ch.kantone.cadastralwebmap-farbe,ch.swisstopo.amtliches-strassenverzeichnis,ch.bfs.gebaeude_wohnungs_register,KML||https://tinyurl.com/yy7ya4g9/VS/6297_bdg_erw.kml</t>
  </si>
  <si>
    <t>2634650.000 1126764.000</t>
  </si>
  <si>
    <t>https://map.geo.admin.ch/?zoom=13&amp;E=2634650&amp;N=1126764&amp;layers=ch.kantone.cadastralwebmap-farbe,ch.swisstopo.amtliches-strassenverzeichnis,ch.bfs.gebaeude_wohnungs_register,KML||https://tinyurl.com/yy7ya4g9/VS/6297_bdg_erw.kml</t>
  </si>
  <si>
    <t>2634697.000 1127458.000</t>
  </si>
  <si>
    <t>https://map.geo.admin.ch/?zoom=13&amp;E=2634697&amp;N=1127458&amp;layers=ch.kantone.cadastralwebmap-farbe,ch.swisstopo.amtliches-strassenverzeichnis,ch.bfs.gebaeude_wohnungs_register,KML||https://tinyurl.com/yy7ya4g9/VS/6297_bdg_erw.kml</t>
  </si>
  <si>
    <t>2634456.000 1126622.000</t>
  </si>
  <si>
    <t>https://map.geo.admin.ch/?zoom=13&amp;E=2634456&amp;N=1126622&amp;layers=ch.kantone.cadastralwebmap-farbe,ch.swisstopo.amtliches-strassenverzeichnis,ch.bfs.gebaeude_wohnungs_register,KML||https://tinyurl.com/yy7ya4g9/VS/6297_bdg_erw.kml</t>
  </si>
  <si>
    <t>2634204.000 1126329.000</t>
  </si>
  <si>
    <t>https://map.geo.admin.ch/?zoom=13&amp;E=2634204&amp;N=1126329&amp;layers=ch.kantone.cadastralwebmap-farbe,ch.swisstopo.amtliches-strassenverzeichnis,ch.bfs.gebaeude_wohnungs_register,KML||https://tinyurl.com/yy7ya4g9/VS/6297_bdg_erw.kml</t>
  </si>
  <si>
    <t>2635911.010 1127251.380</t>
  </si>
  <si>
    <t>https://map.geo.admin.ch/?zoom=13&amp;E=2635911.01&amp;N=1127251.38&amp;layers=ch.kantone.cadastralwebmap-farbe,ch.swisstopo.amtliches-strassenverzeichnis,ch.bfs.gebaeude_wohnungs_register,KML||https://tinyurl.com/yy7ya4g9/VS/6297_bdg_erw.kml</t>
  </si>
  <si>
    <t>2636190.000 1127009.000</t>
  </si>
  <si>
    <t>https://map.geo.admin.ch/?zoom=13&amp;E=2636190&amp;N=1127009&amp;layers=ch.kantone.cadastralwebmap-farbe,ch.swisstopo.amtliches-strassenverzeichnis,ch.bfs.gebaeude_wohnungs_register,KML||https://tinyurl.com/yy7ya4g9/VS/6297_bdg_erw.kml</t>
  </si>
  <si>
    <t>2633671.000 1127220.000</t>
  </si>
  <si>
    <t>https://map.geo.admin.ch/?zoom=13&amp;E=2633671&amp;N=1127220&amp;layers=ch.kantone.cadastralwebmap-farbe,ch.swisstopo.amtliches-strassenverzeichnis,ch.bfs.gebaeude_wohnungs_register,KML||https://tinyurl.com/yy7ya4g9/VS/6297_bdg_erw.kml</t>
  </si>
  <si>
    <t>2633970.000 1127359.000</t>
  </si>
  <si>
    <t>https://map.geo.admin.ch/?zoom=13&amp;E=2633970&amp;N=1127359&amp;layers=ch.kantone.cadastralwebmap-farbe,ch.swisstopo.amtliches-strassenverzeichnis,ch.bfs.gebaeude_wohnungs_register,KML||https://tinyurl.com/yy7ya4g9/VS/6297_bdg_erw.kml</t>
  </si>
  <si>
    <t>2634026.000 1127558.000</t>
  </si>
  <si>
    <t>https://map.geo.admin.ch/?zoom=13&amp;E=2634026&amp;N=1127558&amp;layers=ch.kantone.cadastralwebmap-farbe,ch.swisstopo.amtliches-strassenverzeichnis,ch.bfs.gebaeude_wohnungs_register,KML||https://tinyurl.com/yy7ya4g9/VS/6297_bdg_erw.kml</t>
  </si>
  <si>
    <t>2634701.000 1127453.000</t>
  </si>
  <si>
    <t>https://map.geo.admin.ch/?zoom=13&amp;E=2634701&amp;N=1127453&amp;layers=ch.kantone.cadastralwebmap-farbe,ch.swisstopo.amtliches-strassenverzeichnis,ch.bfs.gebaeude_wohnungs_register,KML||https://tinyurl.com/yy7ya4g9/VS/6297_bdg_erw.kml</t>
  </si>
  <si>
    <t>2635677.808 1123062.395</t>
  </si>
  <si>
    <t>https://map.geo.admin.ch/?zoom=13&amp;E=2635677.808&amp;N=1123062.395&amp;layers=ch.kantone.cadastralwebmap-farbe,ch.swisstopo.amtliches-strassenverzeichnis,ch.bfs.gebaeude_wohnungs_register,KML||https://tinyurl.com/yy7ya4g9/VS/6298_bdg_erw.kml</t>
  </si>
  <si>
    <t>2637367.000 1122778.000</t>
  </si>
  <si>
    <t>https://map.geo.admin.ch/?zoom=13&amp;E=2637367&amp;N=1122778&amp;layers=ch.kantone.cadastralwebmap-farbe,ch.swisstopo.amtliches-strassenverzeichnis,ch.bfs.gebaeude_wohnungs_register,KML||https://tinyurl.com/yy7ya4g9/VS/6298_bdg_erw.kml</t>
  </si>
  <si>
    <t>2637266.000 1122406.000</t>
  </si>
  <si>
    <t>https://map.geo.admin.ch/?zoom=13&amp;E=2637266&amp;N=1122406&amp;layers=ch.kantone.cadastralwebmap-farbe,ch.swisstopo.amtliches-strassenverzeichnis,ch.bfs.gebaeude_wohnungs_register,KML||https://tinyurl.com/yy7ya4g9/VS/6298_bdg_erw.kml</t>
  </si>
  <si>
    <t>2637422.000 1122800.000</t>
  </si>
  <si>
    <t>https://map.geo.admin.ch/?zoom=13&amp;E=2637422&amp;N=1122800&amp;layers=ch.kantone.cadastralwebmap-farbe,ch.swisstopo.amtliches-strassenverzeichnis,ch.bfs.gebaeude_wohnungs_register,KML||https://tinyurl.com/yy7ya4g9/VS/6298_bdg_erw.kml</t>
  </si>
  <si>
    <t>2635233.598 1123281.824</t>
  </si>
  <si>
    <t>https://map.geo.admin.ch/?zoom=13&amp;E=2635233.598&amp;N=1123281.824&amp;layers=ch.kantone.cadastralwebmap-farbe,ch.swisstopo.amtliches-strassenverzeichnis,ch.bfs.gebaeude_wohnungs_register,KML||https://tinyurl.com/yy7ya4g9/VS/6298_bdg_erw.kml</t>
  </si>
  <si>
    <t>2635530.000 1122880.000</t>
  </si>
  <si>
    <t>https://map.geo.admin.ch/?zoom=13&amp;E=2635530&amp;N=1122880&amp;layers=ch.kantone.cadastralwebmap-farbe,ch.swisstopo.amtliches-strassenverzeichnis,ch.bfs.gebaeude_wohnungs_register,KML||https://tinyurl.com/yy7ya4g9/VS/6298_bdg_erw.kml</t>
  </si>
  <si>
    <t>2634250.000 1125315.000</t>
  </si>
  <si>
    <t>https://map.geo.admin.ch/?zoom=13&amp;E=2634250&amp;N=1125315&amp;layers=ch.kantone.cadastralwebmap-farbe,ch.swisstopo.amtliches-strassenverzeichnis,ch.bfs.gebaeude_wohnungs_register,KML||https://tinyurl.com/yy7ya4g9/VS/6298_bdg_erw.kml</t>
  </si>
  <si>
    <t>2635015.000 1124595.000</t>
  </si>
  <si>
    <t>https://map.geo.admin.ch/?zoom=13&amp;E=2635015&amp;N=1124595&amp;layers=ch.kantone.cadastralwebmap-farbe,ch.swisstopo.amtliches-strassenverzeichnis,ch.bfs.gebaeude_wohnungs_register,KML||https://tinyurl.com/yy7ya4g9/VS/6298_bdg_erw.kml</t>
  </si>
  <si>
    <t>2635084.000 1124836.000</t>
  </si>
  <si>
    <t>https://map.geo.admin.ch/?zoom=13&amp;E=2635084&amp;N=1124836&amp;layers=ch.kantone.cadastralwebmap-farbe,ch.swisstopo.amtliches-strassenverzeichnis,ch.bfs.gebaeude_wohnungs_register,KML||https://tinyurl.com/yy7ya4g9/VS/6298_bdg_erw.kml</t>
  </si>
  <si>
    <t>2636059.000 1123509.250</t>
  </si>
  <si>
    <t>https://map.geo.admin.ch/?zoom=13&amp;E=2636059&amp;N=1123509.25&amp;layers=ch.kantone.cadastralwebmap-farbe,ch.swisstopo.amtliches-strassenverzeichnis,ch.bfs.gebaeude_wohnungs_register,KML||https://tinyurl.com/yy7ya4g9/VS/6298_bdg_erw.kml</t>
  </si>
  <si>
    <t>2632683.000 1124297.000</t>
  </si>
  <si>
    <t>https://map.geo.admin.ch/?zoom=13&amp;E=2632683&amp;N=1124297&amp;layers=ch.kantone.cadastralwebmap-farbe,ch.swisstopo.amtliches-strassenverzeichnis,ch.bfs.gebaeude_wohnungs_register,KML||https://tinyurl.com/yy7ya4g9/VS/6299_bdg_erw.kml</t>
  </si>
  <si>
    <t>2632602.000 1125386.000</t>
  </si>
  <si>
    <t>https://map.geo.admin.ch/?zoom=13&amp;E=2632602&amp;N=1125386&amp;layers=ch.kantone.cadastralwebmap-farbe,ch.swisstopo.amtliches-strassenverzeichnis,ch.bfs.gebaeude_wohnungs_register,KML||https://tinyurl.com/yy7ya4g9/VS/6299_bdg_erw.kml</t>
  </si>
  <si>
    <t>2632564.000 1125581.000</t>
  </si>
  <si>
    <t>https://map.geo.admin.ch/?zoom=13&amp;E=2632564&amp;N=1125581&amp;layers=ch.kantone.cadastralwebmap-farbe,ch.swisstopo.amtliches-strassenverzeichnis,ch.bfs.gebaeude_wohnungs_register,KML||https://tinyurl.com/yy7ya4g9/VS/6299_bdg_erw.kml</t>
  </si>
  <si>
    <t>2632991.000 1124171.000</t>
  </si>
  <si>
    <t>https://map.geo.admin.ch/?zoom=13&amp;E=2632991&amp;N=1124171&amp;layers=ch.kantone.cadastralwebmap-farbe,ch.swisstopo.amtliches-strassenverzeichnis,ch.bfs.gebaeude_wohnungs_register,KML||https://tinyurl.com/yy7ya4g9/VS/6299_bdg_erw.kml</t>
  </si>
  <si>
    <t>2632630.000 1124118.000</t>
  </si>
  <si>
    <t>https://map.geo.admin.ch/?zoom=13&amp;E=2632630&amp;N=1124118&amp;layers=ch.kantone.cadastralwebmap-farbe,ch.swisstopo.amtliches-strassenverzeichnis,ch.bfs.gebaeude_wohnungs_register,KML||https://tinyurl.com/yy7ya4g9/VS/6299_bdg_erw.kml</t>
  </si>
  <si>
    <t>2633023.000 1125339.000</t>
  </si>
  <si>
    <t>https://map.geo.admin.ch/?zoom=13&amp;E=2633023&amp;N=1125339&amp;layers=ch.kantone.cadastralwebmap-farbe,ch.swisstopo.amtliches-strassenverzeichnis,ch.bfs.gebaeude_wohnungs_register,KML||https://tinyurl.com/yy7ya4g9/VS/6299_bdg_erw.kml</t>
  </si>
  <si>
    <t>2633020.000 1124092.000</t>
  </si>
  <si>
    <t>https://map.geo.admin.ch/?zoom=13&amp;E=2633020&amp;N=1124092&amp;layers=ch.kantone.cadastralwebmap-farbe,ch.swisstopo.amtliches-strassenverzeichnis,ch.bfs.gebaeude_wohnungs_register,KML||https://tinyurl.com/yy7ya4g9/VS/6299_bdg_erw.kml</t>
  </si>
  <si>
    <t>2632619.000 1124046.000</t>
  </si>
  <si>
    <t>https://map.geo.admin.ch/?zoom=13&amp;E=2632619&amp;N=1124046&amp;layers=ch.kantone.cadastralwebmap-farbe,ch.swisstopo.amtliches-strassenverzeichnis,ch.bfs.gebaeude_wohnungs_register,KML||https://tinyurl.com/yy7ya4g9/VS/6299_bdg_erw.kml</t>
  </si>
  <si>
    <t>2632623.000 1123920.000</t>
  </si>
  <si>
    <t>https://map.geo.admin.ch/?zoom=13&amp;E=2632623&amp;N=1123920&amp;layers=ch.kantone.cadastralwebmap-farbe,ch.swisstopo.amtliches-strassenverzeichnis,ch.bfs.gebaeude_wohnungs_register,KML||https://tinyurl.com/yy7ya4g9/VS/6299_bdg_erw.kml</t>
  </si>
  <si>
    <t>2632673.000 1123913.000</t>
  </si>
  <si>
    <t>https://map.geo.admin.ch/?zoom=13&amp;E=2632673&amp;N=1123913&amp;layers=ch.kantone.cadastralwebmap-farbe,ch.swisstopo.amtliches-strassenverzeichnis,ch.bfs.gebaeude_wohnungs_register,KML||https://tinyurl.com/yy7ya4g9/VS/6299_bdg_erw.kml</t>
  </si>
  <si>
    <t>2633058.000 1124672.000</t>
  </si>
  <si>
    <t>https://map.geo.admin.ch/?zoom=13&amp;E=2633058&amp;N=1124672&amp;layers=ch.kantone.cadastralwebmap-farbe,ch.swisstopo.amtliches-strassenverzeichnis,ch.bfs.gebaeude_wohnungs_register,KML||https://tinyurl.com/yy7ya4g9/VS/6299_bdg_erw.kml</t>
  </si>
  <si>
    <t>2632680.000 1125345.000</t>
  </si>
  <si>
    <t>https://map.geo.admin.ch/?zoom=13&amp;E=2632680&amp;N=1125345&amp;layers=ch.kantone.cadastralwebmap-farbe,ch.swisstopo.amtliches-strassenverzeichnis,ch.bfs.gebaeude_wohnungs_register,KML||https://tinyurl.com/yy7ya4g9/VS/6299_bdg_erw.kml</t>
  </si>
  <si>
    <t>2631050.000 1125580.000</t>
  </si>
  <si>
    <t>https://map.geo.admin.ch/?zoom=13&amp;E=2631050&amp;N=1125580&amp;layers=ch.kantone.cadastralwebmap-farbe,ch.swisstopo.amtliches-strassenverzeichnis,ch.bfs.gebaeude_wohnungs_register,KML||https://tinyurl.com/yy7ya4g9/VS/6299_bdg_erw.kml</t>
  </si>
  <si>
    <t>2631325.000 1125698.000</t>
  </si>
  <si>
    <t>https://map.geo.admin.ch/?zoom=13&amp;E=2631325&amp;N=1125698&amp;layers=ch.kantone.cadastralwebmap-farbe,ch.swisstopo.amtliches-strassenverzeichnis,ch.bfs.gebaeude_wohnungs_register,KML||https://tinyurl.com/yy7ya4g9/VS/6299_bdg_erw.kml</t>
  </si>
  <si>
    <t>2633000.000 1124481.000</t>
  </si>
  <si>
    <t>https://map.geo.admin.ch/?zoom=13&amp;E=2633000&amp;N=1124481&amp;layers=ch.kantone.cadastralwebmap-farbe,ch.swisstopo.amtliches-strassenverzeichnis,ch.bfs.gebaeude_wohnungs_register,KML||https://tinyurl.com/yy7ya4g9/VS/6299_bdg_erw.kml</t>
  </si>
  <si>
    <t>2632845.000 1124642.000</t>
  </si>
  <si>
    <t>https://map.geo.admin.ch/?zoom=13&amp;E=2632845&amp;N=1124642&amp;layers=ch.kantone.cadastralwebmap-farbe,ch.swisstopo.amtliches-strassenverzeichnis,ch.bfs.gebaeude_wohnungs_register,KML||https://tinyurl.com/yy7ya4g9/VS/6299_bdg_erw.kml</t>
  </si>
  <si>
    <t>2632642.000 1123974.000</t>
  </si>
  <si>
    <t>https://map.geo.admin.ch/?zoom=13&amp;E=2632642&amp;N=1123974&amp;layers=ch.kantone.cadastralwebmap-farbe,ch.swisstopo.amtliches-strassenverzeichnis,ch.bfs.gebaeude_wohnungs_register,KML||https://tinyurl.com/yy7ya4g9/VS/6299_bdg_erw.kml</t>
  </si>
  <si>
    <t>2632427.000 1125360.000</t>
  </si>
  <si>
    <t>https://map.geo.admin.ch/?zoom=13&amp;E=2632427&amp;N=1125360&amp;layers=ch.kantone.cadastralwebmap-farbe,ch.swisstopo.amtliches-strassenverzeichnis,ch.bfs.gebaeude_wohnungs_register,KML||https://tinyurl.com/yy7ya4g9/VS/6299_bdg_erw.kml</t>
  </si>
  <si>
    <t>2632600.000 1125275.000</t>
  </si>
  <si>
    <t>https://map.geo.admin.ch/?zoom=13&amp;E=2632600&amp;N=1125275&amp;layers=ch.kantone.cadastralwebmap-farbe,ch.swisstopo.amtliches-strassenverzeichnis,ch.bfs.gebaeude_wohnungs_register,KML||https://tinyurl.com/yy7ya4g9/VS/6299_bdg_erw.kml</t>
  </si>
  <si>
    <t>2632828.709 1124253.657</t>
  </si>
  <si>
    <t>https://map.geo.admin.ch/?zoom=13&amp;E=2632828.709&amp;N=1124253.657&amp;layers=ch.kantone.cadastralwebmap-farbe,ch.swisstopo.amtliches-strassenverzeichnis,ch.bfs.gebaeude_wohnungs_register,KML||https://tinyurl.com/yy7ya4g9/VS/6299_bdg_erw.kml</t>
  </si>
  <si>
    <t>2632670.000 1125309.000</t>
  </si>
  <si>
    <t>https://map.geo.admin.ch/?zoom=13&amp;E=2632670&amp;N=1125309&amp;layers=ch.kantone.cadastralwebmap-farbe,ch.swisstopo.amtliches-strassenverzeichnis,ch.bfs.gebaeude_wohnungs_register,KML||https://tinyurl.com/yy7ya4g9/VS/6299_bdg_erw.kml</t>
  </si>
  <si>
    <t>2632525.000 1125375.000</t>
  </si>
  <si>
    <t>https://map.geo.admin.ch/?zoom=13&amp;E=2632525&amp;N=1125375&amp;layers=ch.kantone.cadastralwebmap-farbe,ch.swisstopo.amtliches-strassenverzeichnis,ch.bfs.gebaeude_wohnungs_register,KML||https://tinyurl.com/yy7ya4g9/VS/6299_bdg_erw.kml</t>
  </si>
  <si>
    <t>2632512.000 1125205.000</t>
  </si>
  <si>
    <t>https://map.geo.admin.ch/?zoom=13&amp;E=2632512&amp;N=1125205&amp;layers=ch.kantone.cadastralwebmap-farbe,ch.swisstopo.amtliches-strassenverzeichnis,ch.bfs.gebaeude_wohnungs_register,KML||https://tinyurl.com/yy7ya4g9/VS/6299_bdg_erw.kml</t>
  </si>
  <si>
    <t>2632607.000 1125220.000</t>
  </si>
  <si>
    <t>https://map.geo.admin.ch/?zoom=13&amp;E=2632607&amp;N=1125220&amp;layers=ch.kantone.cadastralwebmap-farbe,ch.swisstopo.amtliches-strassenverzeichnis,ch.bfs.gebaeude_wohnungs_register,KML||https://tinyurl.com/yy7ya4g9/VS/6299_bdg_erw.kml</t>
  </si>
  <si>
    <t>2632650.000 1125152.000</t>
  </si>
  <si>
    <t>https://map.geo.admin.ch/?zoom=13&amp;E=2632650&amp;N=1125152&amp;layers=ch.kantone.cadastralwebmap-farbe,ch.swisstopo.amtliches-strassenverzeichnis,ch.bfs.gebaeude_wohnungs_register,KML||https://tinyurl.com/yy7ya4g9/VS/6299_bdg_erw.kml</t>
  </si>
  <si>
    <t>2631120.694 1125408.717</t>
  </si>
  <si>
    <t>https://map.geo.admin.ch/?zoom=13&amp;E=2631120.694&amp;N=1125408.717&amp;layers=ch.kantone.cadastralwebmap-farbe,ch.swisstopo.amtliches-strassenverzeichnis,ch.bfs.gebaeude_wohnungs_register,KML||https://tinyurl.com/yy7ya4g9/VS/6299_bdg_erw.kml</t>
  </si>
  <si>
    <t>2631129.695 1125426.718</t>
  </si>
  <si>
    <t>https://map.geo.admin.ch/?zoom=13&amp;E=2631129.695&amp;N=1125426.718&amp;layers=ch.kantone.cadastralwebmap-farbe,ch.swisstopo.amtliches-strassenverzeichnis,ch.bfs.gebaeude_wohnungs_register,KML||https://tinyurl.com/yy7ya4g9/VS/6299_bdg_erw.kml</t>
  </si>
  <si>
    <t>2631084.699 1125524.725</t>
  </si>
  <si>
    <t>https://map.geo.admin.ch/?zoom=13&amp;E=2631084.699&amp;N=1125524.725&amp;layers=ch.kantone.cadastralwebmap-farbe,ch.swisstopo.amtliches-strassenverzeichnis,ch.bfs.gebaeude_wohnungs_register,KML||https://tinyurl.com/yy7ya4g9/VS/6299_bdg_erw.kml</t>
  </si>
  <si>
    <t>2631202.712 1125880.730</t>
  </si>
  <si>
    <t>https://map.geo.admin.ch/?zoom=13&amp;E=2631202.712&amp;N=1125880.73&amp;layers=ch.kantone.cadastralwebmap-farbe,ch.swisstopo.amtliches-strassenverzeichnis,ch.bfs.gebaeude_wohnungs_register,KML||https://tinyurl.com/yy7ya4g9/VS/6299_bdg_erw.kml</t>
  </si>
  <si>
    <t>2633780.698 1124264.681</t>
  </si>
  <si>
    <t>https://map.geo.admin.ch/?zoom=13&amp;E=2633780.698&amp;N=1124264.681&amp;layers=ch.kantone.cadastralwebmap-farbe,ch.swisstopo.amtliches-strassenverzeichnis,ch.bfs.gebaeude_wohnungs_register,KML||https://tinyurl.com/yy7ya4g9/VS/6299_bdg_erw.kml</t>
  </si>
  <si>
    <t>2632911.000 1124493.000</t>
  </si>
  <si>
    <t>https://map.geo.admin.ch/?zoom=13&amp;E=2632911&amp;N=1124493&amp;layers=ch.kantone.cadastralwebmap-farbe,ch.swisstopo.amtliches-strassenverzeichnis,ch.bfs.gebaeude_wohnungs_register,KML||https://tinyurl.com/yy7ya4g9/VS/6299_bdg_erw.kml</t>
  </si>
  <si>
    <t>2632767.000 1125411.000</t>
  </si>
  <si>
    <t>https://map.geo.admin.ch/?zoom=13&amp;E=2632767&amp;N=1125411&amp;layers=ch.kantone.cadastralwebmap-farbe,ch.swisstopo.amtliches-strassenverzeichnis,ch.bfs.gebaeude_wohnungs_register,KML||https://tinyurl.com/yy7ya4g9/VS/6299_bdg_erw.kml</t>
  </si>
  <si>
    <t>2632798.000 1124581.749</t>
  </si>
  <si>
    <t>https://map.geo.admin.ch/?zoom=13&amp;E=2632798&amp;N=1124581.749&amp;layers=ch.kantone.cadastralwebmap-farbe,ch.swisstopo.amtliches-strassenverzeichnis,ch.bfs.gebaeude_wohnungs_register,KML||https://tinyurl.com/yy7ya4g9/VS/6299_bdg_erw.kml</t>
  </si>
  <si>
    <t>52: l'EGID de la MO 925787ne correspond pas à l'EGID du RegBL 925819&lt;/br&gt;62: 2 bâtiments du RegBL (925819, 925821) à l'intérieur du même polygone de la MO</t>
  </si>
  <si>
    <t>52: l'EGID de la MO 925787ne correspond pas à l'EGID du RegBL 925821&lt;/br&gt;62: 2 bâtiments du RegBL (925819, 925821) à l'intérieur du même polygone de la MO</t>
  </si>
  <si>
    <t>31: Aucun bâtiment dans la MO pour l'EGID 890247</t>
  </si>
  <si>
    <t>31: Aucun bâtiment dans la MO pour l'EGID 890318</t>
  </si>
  <si>
    <t>31: Aucun bâtiment dans la MO pour l'EGID 890599</t>
  </si>
  <si>
    <t>31: Aucun bâtiment dans la MO pour l'EGID 890600</t>
  </si>
  <si>
    <t>31: Aucun bâtiment dans la MO pour l'EGID 3128481</t>
  </si>
  <si>
    <t>31: Aucun bâtiment dans la MO pour l'EGID 3128714</t>
  </si>
  <si>
    <t>31: Aucun bâtiment dans la MO pour l'EGID 9046616</t>
  </si>
  <si>
    <t>31: Aucun bâtiment dans la MO pour l'EGID 160017216</t>
  </si>
  <si>
    <t>31: Aucun bâtiment dans la MO pour l'EGID 190098463</t>
  </si>
  <si>
    <t>31: Aucun bâtiment dans la MO pour l'EGID 191262670</t>
  </si>
  <si>
    <t>31: Aucun bâtiment dans la MO pour l'EGID 191282650</t>
  </si>
  <si>
    <t>31: Aucun bâtiment dans la MO pour l'EGID 191596791</t>
  </si>
  <si>
    <t>31: Aucun bâtiment dans la MO pour l'EGID 191650952</t>
  </si>
  <si>
    <t>31: Aucun bâtiment dans la MO pour l'EGID 191840338</t>
  </si>
  <si>
    <t>31: Aucun bâtiment dans la MO pour l'EGID 191847715</t>
  </si>
  <si>
    <t>31: Aucun bâtiment dans la MO pour l'EGID 191850123</t>
  </si>
  <si>
    <t>31: Aucun bâtiment dans la MO pour l'EGID 191850124</t>
  </si>
  <si>
    <t>31: Aucun bâtiment dans la MO pour l'EGID 191850294</t>
  </si>
  <si>
    <t>31: Aucun bâtiment dans la MO pour l'EGID 191852432</t>
  </si>
  <si>
    <t>31: Aucun bâtiment dans la MO pour l'EGID 191865550</t>
  </si>
  <si>
    <t>31: Aucun bâtiment dans la MO pour l'EGID 191866548</t>
  </si>
  <si>
    <t>31: Aucun bâtiment dans la MO pour l'EGID 191866623</t>
  </si>
  <si>
    <t>31: Aucun bâtiment dans la MO pour l'EGID 191866714</t>
  </si>
  <si>
    <t>31: Aucun bâtiment dans la MO pour l'EGID 191877124</t>
  </si>
  <si>
    <t>31: Aucun bâtiment dans la MO pour l'EGID 191879924</t>
  </si>
  <si>
    <t>31: Aucun bâtiment dans la MO pour l'EGID 191886292</t>
  </si>
  <si>
    <t>31: Aucun bâtiment dans la MO pour l'EGID 191888493</t>
  </si>
  <si>
    <t>31: Aucun bâtiment dans la MO pour l'EGID 191888772</t>
  </si>
  <si>
    <t>31: Aucun bâtiment dans la MO pour l'EGID 191911530</t>
  </si>
  <si>
    <t>31: Aucun bâtiment dans la MO pour l'EGID 191911790</t>
  </si>
  <si>
    <t>31: Aucun bâtiment dans la MO pour l'EGID 191947126</t>
  </si>
  <si>
    <t>31: Aucun bâtiment dans la MO pour l'EGID 191951970</t>
  </si>
  <si>
    <t>31: Aucun bâtiment dans la MO pour l'EGID 191952106</t>
  </si>
  <si>
    <t>31: Aucun bâtiment dans la MO pour l'EGID 191952108</t>
  </si>
  <si>
    <t>31: Aucun bâtiment dans la MO pour l'EGID 191952203</t>
  </si>
  <si>
    <t>31: Aucun bâtiment dans la MO pour l'EGID 191952395</t>
  </si>
  <si>
    <t>31: Aucun bâtiment dans la MO pour l'EGID 191958323</t>
  </si>
  <si>
    <t>31: Aucun bâtiment dans la MO pour l'EGID 191964354</t>
  </si>
  <si>
    <t>31: Aucun bâtiment dans la MO pour l'EGID 191964395</t>
  </si>
  <si>
    <t>31: Aucun bâtiment dans la MO pour l'EGID 191972760</t>
  </si>
  <si>
    <t>31: Aucun bâtiment dans la MO pour l'EGID 191980759</t>
  </si>
  <si>
    <t>31: Aucun bâtiment dans la MO pour l'EGID 191980872</t>
  </si>
  <si>
    <t>31: Aucun bâtiment dans la MO pour l'EGID 191982337</t>
  </si>
  <si>
    <t>31: Aucun bâtiment dans la MO pour l'EGID 192003309</t>
  </si>
  <si>
    <t>31: Aucun bâtiment dans la MO pour l'EGID 192003310</t>
  </si>
  <si>
    <t>31: Aucun bâtiment dans la MO pour l'EGID 891957</t>
  </si>
  <si>
    <t>31: Aucun bâtiment dans la MO pour l'EGID 892451</t>
  </si>
  <si>
    <t>31: Aucun bâtiment dans la MO pour l'EGID 9033319</t>
  </si>
  <si>
    <t>31: Aucun bâtiment dans la MO pour l'EGID 190183338</t>
  </si>
  <si>
    <t>31: Aucun bâtiment dans la MO pour l'EGID 190187938</t>
  </si>
  <si>
    <t>31: Aucun bâtiment dans la MO pour l'EGID 190602490</t>
  </si>
  <si>
    <t>31: Aucun bâtiment dans la MO pour l'EGID 190602608</t>
  </si>
  <si>
    <t>31: Aucun bâtiment dans la MO pour l'EGID 190825369</t>
  </si>
  <si>
    <t>31: Aucun bâtiment dans la MO pour l'EGID 190928089</t>
  </si>
  <si>
    <t>31: Aucun bâtiment dans la MO pour l'EGID 191000070</t>
  </si>
  <si>
    <t>31: Aucun bâtiment dans la MO pour l'EGID 191104091</t>
  </si>
  <si>
    <t>31: Aucun bâtiment dans la MO pour l'EGID 191105073</t>
  </si>
  <si>
    <t>31: Aucun bâtiment dans la MO pour l'EGID 191105138</t>
  </si>
  <si>
    <t>31: Aucun bâtiment dans la MO pour l'EGID 191109192</t>
  </si>
  <si>
    <t>31: Aucun bâtiment dans la MO pour l'EGID 191129061</t>
  </si>
  <si>
    <t>31: Aucun bâtiment dans la MO pour l'EGID 191339671</t>
  </si>
  <si>
    <t>31: Aucun bâtiment dans la MO pour l'EGID 191388931</t>
  </si>
  <si>
    <t>31: Aucun bâtiment dans la MO pour l'EGID 191389050</t>
  </si>
  <si>
    <t>31: Aucun bâtiment dans la MO pour l'EGID 191479174</t>
  </si>
  <si>
    <t>31: Aucun bâtiment dans la MO pour l'EGID 191479176</t>
  </si>
  <si>
    <t>31: Aucun bâtiment dans la MO pour l'EGID 191544092</t>
  </si>
  <si>
    <t>31: Aucun bâtiment dans la MO pour l'EGID 191557832</t>
  </si>
  <si>
    <t>31: Aucun bâtiment dans la MO pour l'EGID 191571371</t>
  </si>
  <si>
    <t>31: Aucun bâtiment dans la MO pour l'EGID 191594013</t>
  </si>
  <si>
    <t>31: Aucun bâtiment dans la MO pour l'EGID 191642855</t>
  </si>
  <si>
    <t>31: Aucun bâtiment dans la MO pour l'EGID 191650252</t>
  </si>
  <si>
    <t>31: Aucun bâtiment dans la MO pour l'EGID 191650254</t>
  </si>
  <si>
    <t>31: Aucun bâtiment dans la MO pour l'EGID 191652004</t>
  </si>
  <si>
    <t>31: Aucun bâtiment dans la MO pour l'EGID 191676312</t>
  </si>
  <si>
    <t>31: Aucun bâtiment dans la MO pour l'EGID 191678615</t>
  </si>
  <si>
    <t>31: Aucun bâtiment dans la MO pour l'EGID 191678757</t>
  </si>
  <si>
    <t>31: Aucun bâtiment dans la MO pour l'EGID 191686998</t>
  </si>
  <si>
    <t>31: Aucun bâtiment dans la MO pour l'EGID 191705214</t>
  </si>
  <si>
    <t>31: Aucun bâtiment dans la MO pour l'EGID 191723217</t>
  </si>
  <si>
    <t>31: Aucun bâtiment dans la MO pour l'EGID 191739335</t>
  </si>
  <si>
    <t>31: Aucun bâtiment dans la MO pour l'EGID 191745274</t>
  </si>
  <si>
    <t>31: Aucun bâtiment dans la MO pour l'EGID 191746391</t>
  </si>
  <si>
    <t>31: Aucun bâtiment dans la MO pour l'EGID 191781011</t>
  </si>
  <si>
    <t>31: Aucun bâtiment dans la MO pour l'EGID 191786552</t>
  </si>
  <si>
    <t>31: Aucun bâtiment dans la MO pour l'EGID 191786874</t>
  </si>
  <si>
    <t>31: Aucun bâtiment dans la MO pour l'EGID 191808454</t>
  </si>
  <si>
    <t>31: Aucun bâtiment dans la MO pour l'EGID 191812259</t>
  </si>
  <si>
    <t>31: Aucun bâtiment dans la MO pour l'EGID 191817659</t>
  </si>
  <si>
    <t>31: Aucun bâtiment dans la MO pour l'EGID 191844511</t>
  </si>
  <si>
    <t>31: Aucun bâtiment dans la MO pour l'EGID 191844576</t>
  </si>
  <si>
    <t>31: Aucun bâtiment dans la MO pour l'EGID 191851502</t>
  </si>
  <si>
    <t>31: Aucun bâtiment dans la MO pour l'EGID 191852743</t>
  </si>
  <si>
    <t>31: Aucun bâtiment dans la MO pour l'EGID 191856143</t>
  </si>
  <si>
    <t>31: Aucun bâtiment dans la MO pour l'EGID 191858225</t>
  </si>
  <si>
    <t>31: Aucun bâtiment dans la MO pour l'EGID 191858249</t>
  </si>
  <si>
    <t>31: Aucun bâtiment dans la MO pour l'EGID 191862673</t>
  </si>
  <si>
    <t>31: Aucun bâtiment dans la MO pour l'EGID 191864684</t>
  </si>
  <si>
    <t>31: Aucun bâtiment dans la MO pour l'EGID 191870115</t>
  </si>
  <si>
    <t>31: Aucun bâtiment dans la MO pour l'EGID 191888115</t>
  </si>
  <si>
    <t>31: Aucun bâtiment dans la MO pour l'EGID 191899590</t>
  </si>
  <si>
    <t>31: Aucun bâtiment dans la MO pour l'EGID 191975836</t>
  </si>
  <si>
    <t>31: Aucun bâtiment dans la MO pour l'EGID 191975847</t>
  </si>
  <si>
    <t>31: Aucun bâtiment dans la MO pour l'EGID 191975866</t>
  </si>
  <si>
    <t>31: Aucun bâtiment dans la MO pour l'EGID 9072583</t>
  </si>
  <si>
    <t>31: Aucun bâtiment dans la MO pour l'EGID 190078579</t>
  </si>
  <si>
    <t>31: Aucun bâtiment dans la MO pour l'EGID 190200181</t>
  </si>
  <si>
    <t>31: Aucun bâtiment dans la MO pour l'EGID 190291751</t>
  </si>
  <si>
    <t>31: Aucun bâtiment dans la MO pour l'EGID 190617429</t>
  </si>
  <si>
    <t>31: Aucun bâtiment dans la MO pour l'EGID 191143010</t>
  </si>
  <si>
    <t>31: Aucun bâtiment dans la MO pour l'EGID 191143910</t>
  </si>
  <si>
    <t>31: Aucun bâtiment dans la MO pour l'EGID 191149935</t>
  </si>
  <si>
    <t>31: Aucun bâtiment dans la MO pour l'EGID 191149950</t>
  </si>
  <si>
    <t>31: Aucun bâtiment dans la MO pour l'EGID 191156699</t>
  </si>
  <si>
    <t>31: Aucun bâtiment dans la MO pour l'EGID 191156732</t>
  </si>
  <si>
    <t>31: Aucun bâtiment dans la MO pour l'EGID 191156773</t>
  </si>
  <si>
    <t>31: Aucun bâtiment dans la MO pour l'EGID 191172412</t>
  </si>
  <si>
    <t>31: Aucun bâtiment dans la MO pour l'EGID 191172430</t>
  </si>
  <si>
    <t>31: Aucun bâtiment dans la MO pour l'EGID 191172470</t>
  </si>
  <si>
    <t>31: Aucun bâtiment dans la MO pour l'EGID 191172850</t>
  </si>
  <si>
    <t>31: Aucun bâtiment dans la MO pour l'EGID 191172970</t>
  </si>
  <si>
    <t>31: Aucun bâtiment dans la MO pour l'EGID 191173030</t>
  </si>
  <si>
    <t>31: Aucun bâtiment dans la MO pour l'EGID 191173036</t>
  </si>
  <si>
    <t>31: Aucun bâtiment dans la MO pour l'EGID 191173050</t>
  </si>
  <si>
    <t>31: Aucun bâtiment dans la MO pour l'EGID 191218990</t>
  </si>
  <si>
    <t>31: Aucun bâtiment dans la MO pour l'EGID 191218991</t>
  </si>
  <si>
    <t>31: Aucun bâtiment dans la MO pour l'EGID 191219012</t>
  </si>
  <si>
    <t>31: Aucun bâtiment dans la MO pour l'EGID 191219030</t>
  </si>
  <si>
    <t>31: Aucun bâtiment dans la MO pour l'EGID 191219092</t>
  </si>
  <si>
    <t>31: Aucun bâtiment dans la MO pour l'EGID 191239491</t>
  </si>
  <si>
    <t>31: Aucun bâtiment dans la MO pour l'EGID 191426571</t>
  </si>
  <si>
    <t>31: Aucun bâtiment dans la MO pour l'EGID 191426592</t>
  </si>
  <si>
    <t>31: Aucun bâtiment dans la MO pour l'EGID 191426595</t>
  </si>
  <si>
    <t>31: Aucun bâtiment dans la MO pour l'EGID 191426650</t>
  </si>
  <si>
    <t>31: Aucun bâtiment dans la MO pour l'EGID 191446530</t>
  </si>
  <si>
    <t>31: Aucun bâtiment dans la MO pour l'EGID 191446552</t>
  </si>
  <si>
    <t>31: Aucun bâtiment dans la MO pour l'EGID 191446570</t>
  </si>
  <si>
    <t>31: Aucun bâtiment dans la MO pour l'EGID 191449370</t>
  </si>
  <si>
    <t>31: Aucun bâtiment dans la MO pour l'EGID 191449776</t>
  </si>
  <si>
    <t>31: Aucun bâtiment dans la MO pour l'EGID 191449778</t>
  </si>
  <si>
    <t>31: Aucun bâtiment dans la MO pour l'EGID 191449780</t>
  </si>
  <si>
    <t>31: Aucun bâtiment dans la MO pour l'EGID 191449782</t>
  </si>
  <si>
    <t>31: Aucun bâtiment dans la MO pour l'EGID 191449790</t>
  </si>
  <si>
    <t>31: Aucun bâtiment dans la MO pour l'EGID 191452590</t>
  </si>
  <si>
    <t>31: Aucun bâtiment dans la MO pour l'EGID 191452611</t>
  </si>
  <si>
    <t>31: Aucun bâtiment dans la MO pour l'EGID 191557471</t>
  </si>
  <si>
    <t>31: Aucun bâtiment dans la MO pour l'EGID 191688072</t>
  </si>
  <si>
    <t>31: Aucun bâtiment dans la MO pour l'EGID 191872322</t>
  </si>
  <si>
    <t>31: Aucun bâtiment dans la MO pour l'EGID 191872328</t>
  </si>
  <si>
    <t>31: Aucun bâtiment dans la MO pour l'EGID 191872348</t>
  </si>
  <si>
    <t>31: Aucun bâtiment dans la MO pour l'EGID 191872350</t>
  </si>
  <si>
    <t>31: Aucun bâtiment dans la MO pour l'EGID 191872353</t>
  </si>
  <si>
    <t>31: Aucun bâtiment dans la MO pour l'EGID 191872387</t>
  </si>
  <si>
    <t>31: Aucun bâtiment dans la MO pour l'EGID 191963884</t>
  </si>
  <si>
    <t>31: Aucun bâtiment dans la MO pour l'EGID 191967501</t>
  </si>
  <si>
    <t>31: Aucun bâtiment dans la MO pour l'EGID 191967505</t>
  </si>
  <si>
    <t>31: Aucun bâtiment dans la MO pour l'EGID 191967524</t>
  </si>
  <si>
    <t>31: Aucun bâtiment dans la MO pour l'EGID 191967527&lt;/br&gt;33: Le bâtiment 191967527 has GSTAT '1003 im Bau'</t>
  </si>
  <si>
    <t>31: Aucun bâtiment dans la MO pour l'EGID 191967532</t>
  </si>
  <si>
    <t>31: Aucun bâtiment dans la MO pour l'EGID 191967540</t>
  </si>
  <si>
    <t>31: Aucun bâtiment dans la MO pour l'EGID 191978141&lt;/br&gt;33: Le bâtiment 191978141 has GSTAT '1003 im Bau'</t>
  </si>
  <si>
    <t>31: Aucun bâtiment dans la MO pour l'EGID 191978442</t>
  </si>
  <si>
    <t>31: Aucun bâtiment dans la MO pour l'EGID 191978448</t>
  </si>
  <si>
    <t>31: Aucun bâtiment dans la MO pour l'EGID 191978466</t>
  </si>
  <si>
    <t>31: Aucun bâtiment dans la MO pour l'EGID 191979404</t>
  </si>
  <si>
    <t>31: Aucun bâtiment dans la MO pour l'EGID 191986452</t>
  </si>
  <si>
    <t>31: Aucun bâtiment dans la MO pour l'EGID 191986607</t>
  </si>
  <si>
    <t>31: Aucun bâtiment dans la MO pour l'EGID 192002056</t>
  </si>
  <si>
    <t>31: Aucun bâtiment dans la MO pour l'EGID 192003750</t>
  </si>
  <si>
    <t>31: Aucun bâtiment dans la MO pour l'EGID 192010874&lt;/br&gt;33: Le bâtiment 192010874 has GSTAT '1003 im Bau'</t>
  </si>
  <si>
    <t>31: Aucun bâtiment dans la MO pour l'EGID 192010882&lt;/br&gt;33: Le bâtiment 192010882 has GSTAT '1003 im Bau'</t>
  </si>
  <si>
    <t>31: Aucun bâtiment dans la MO pour l'EGID 192010883&lt;/br&gt;33: Le bâtiment 192010883 has GSTAT '1003 im Bau'</t>
  </si>
  <si>
    <t>31: Aucun bâtiment dans la MO pour l'EGID 192011038&lt;/br&gt;33: Le bâtiment 192011038 has GSTAT '1003 im Bau'</t>
  </si>
  <si>
    <t>31: Aucun bâtiment dans la MO pour l'EGID 192011150&lt;/br&gt;33: Le bâtiment 192011150 has GSTAT '1003 im Bau'</t>
  </si>
  <si>
    <t>31: Aucun bâtiment dans la MO pour l'EGID 191424130</t>
  </si>
  <si>
    <t>31: Aucun bâtiment dans la MO pour l'EGID 9024567</t>
  </si>
  <si>
    <t>31: Aucun bâtiment dans la MO pour l'EGID 191637966</t>
  </si>
  <si>
    <t>31: Aucun bâtiment dans la MO pour l'EGID 191638870</t>
  </si>
  <si>
    <t>31: Aucun bâtiment dans la MO pour l'EGID 191640154</t>
  </si>
  <si>
    <t>31: Aucun bâtiment dans la MO pour l'EGID 500006895</t>
  </si>
  <si>
    <t>31: Aucun bâtiment dans la MO pour l'EGID 502325369</t>
  </si>
  <si>
    <t>31: Aucun bâtiment dans la MO pour l'EGID 502325372</t>
  </si>
  <si>
    <t>31: Aucun bâtiment dans la MO pour l'EGID 502325378</t>
  </si>
  <si>
    <t>31: Aucun bâtiment dans la MO pour l'EGID 502325384</t>
  </si>
  <si>
    <t>31: Aucun bâtiment dans la MO pour l'EGID 502325407</t>
  </si>
  <si>
    <t>31: Aucun bâtiment dans la MO pour l'EGID 502325452</t>
  </si>
  <si>
    <t>31: Aucun bâtiment dans la MO pour l'EGID 191432551</t>
  </si>
  <si>
    <t>31: Aucun bâtiment dans la MO pour l'EGID 191582197</t>
  </si>
  <si>
    <t>31: Aucun bâtiment dans la MO pour l'EGID 191782734</t>
  </si>
  <si>
    <t>31: Aucun bâtiment dans la MO pour l'EGID 191782736</t>
  </si>
  <si>
    <t>31: Aucun bâtiment dans la MO pour l'EGID 191821519</t>
  </si>
  <si>
    <t>31: Aucun bâtiment dans la MO pour l'EGID 191951967</t>
  </si>
  <si>
    <t>31: Aucun bâtiment dans la MO pour l'EGID 191956761</t>
  </si>
  <si>
    <t>31: Aucun bâtiment dans la MO pour l'EGID 191956777</t>
  </si>
  <si>
    <t>31: Aucun bâtiment dans la MO pour l'EGID 191956916</t>
  </si>
  <si>
    <t>31: Aucun bâtiment dans la MO pour l'EGID 191958739</t>
  </si>
  <si>
    <t>31: Aucun bâtiment dans la MO pour l'EGID 191963977</t>
  </si>
  <si>
    <t>31: Aucun bâtiment dans la MO pour l'EGID 191963978</t>
  </si>
  <si>
    <t>31: Aucun bâtiment dans la MO pour l'EGID 191963989</t>
  </si>
  <si>
    <t>31: Aucun bâtiment dans la MO pour l'EGID 191964010</t>
  </si>
  <si>
    <t>31: Aucun bâtiment dans la MO pour l'EGID 191964011</t>
  </si>
  <si>
    <t>31: Aucun bâtiment dans la MO pour l'EGID 191977856</t>
  </si>
  <si>
    <t>31: Aucun bâtiment dans la MO pour l'EGID 191977863</t>
  </si>
  <si>
    <t>31: Aucun bâtiment dans la MO pour l'EGID 191979160</t>
  </si>
  <si>
    <t>31: Aucun bâtiment dans la MO pour l'EGID 191984295</t>
  </si>
  <si>
    <t>31: Aucun bâtiment dans la MO pour l'EGID 191988331</t>
  </si>
  <si>
    <t>31: Aucun bâtiment dans la MO pour l'EGID 191988365&lt;/br&gt;33: Le bâtiment 191988365 has GSTAT '1003 im Bau'</t>
  </si>
  <si>
    <t>31: Aucun bâtiment dans la MO pour l'EGID 191988419</t>
  </si>
  <si>
    <t>31: Aucun bâtiment dans la MO pour l'EGID 191994468</t>
  </si>
  <si>
    <t>31: Aucun bâtiment dans la MO pour l'EGID 191994479</t>
  </si>
  <si>
    <t>31: Aucun bâtiment dans la MO pour l'EGID 191997166</t>
  </si>
  <si>
    <t>31: Aucun bâtiment dans la MO pour l'EGID 502027183</t>
  </si>
  <si>
    <t>31: Aucun bâtiment dans la MO pour l'EGID 502027342</t>
  </si>
  <si>
    <t>31: Aucun bâtiment dans la MO pour l'EGID 502027499</t>
  </si>
  <si>
    <t>31: Aucun bâtiment dans la MO pour l'EGID 502027502</t>
  </si>
  <si>
    <t>31: Aucun bâtiment dans la MO pour l'EGID 101486083</t>
  </si>
  <si>
    <t>31: Aucun bâtiment dans la MO pour l'EGID 190923929</t>
  </si>
  <si>
    <t>31: Aucun bâtiment dans la MO pour l'EGID 190924049</t>
  </si>
  <si>
    <t>31: Aucun bâtiment dans la MO pour l'EGID 190981990</t>
  </si>
  <si>
    <t>31: Aucun bâtiment dans la MO pour l'EGID 191579254</t>
  </si>
  <si>
    <t>31: Aucun bâtiment dans la MO pour l'EGID 191654100</t>
  </si>
  <si>
    <t>31: Aucun bâtiment dans la MO pour l'EGID 191741655</t>
  </si>
  <si>
    <t>31: Aucun bâtiment dans la MO pour l'EGID 191818657</t>
  </si>
  <si>
    <t>31: Aucun bâtiment dans la MO pour l'EGID 191818754</t>
  </si>
  <si>
    <t>31: Aucun bâtiment dans la MO pour l'EGID 191818758</t>
  </si>
  <si>
    <t>31: Aucun bâtiment dans la MO pour l'EGID 191844765</t>
  </si>
  <si>
    <t>31: Aucun bâtiment dans la MO pour l'EGID 191852131</t>
  </si>
  <si>
    <t>31: Aucun bâtiment dans la MO pour l'EGID 191869174</t>
  </si>
  <si>
    <t>31: Aucun bâtiment dans la MO pour l'EGID 191875879</t>
  </si>
  <si>
    <t>31: Aucun bâtiment dans la MO pour l'EGID 191877450</t>
  </si>
  <si>
    <t>31: Aucun bâtiment dans la MO pour l'EGID 191887871</t>
  </si>
  <si>
    <t>31: Aucun bâtiment dans la MO pour l'EGID 191887876</t>
  </si>
  <si>
    <t>31: Aucun bâtiment dans la MO pour l'EGID 191887881</t>
  </si>
  <si>
    <t>31: Aucun bâtiment dans la MO pour l'EGID 191887885</t>
  </si>
  <si>
    <t>31: Aucun bâtiment dans la MO pour l'EGID 191887937</t>
  </si>
  <si>
    <t>31: Aucun bâtiment dans la MO pour l'EGID 191896255</t>
  </si>
  <si>
    <t>31: Aucun bâtiment dans la MO pour l'EGID 191900452</t>
  </si>
  <si>
    <t>31: Aucun bâtiment dans la MO pour l'EGID 191900477</t>
  </si>
  <si>
    <t>31: Aucun bâtiment dans la MO pour l'EGID 191912194</t>
  </si>
  <si>
    <t>31: Aucun bâtiment dans la MO pour l'EGID 191947282</t>
  </si>
  <si>
    <t>31: Aucun bâtiment dans la MO pour l'EGID 191948878</t>
  </si>
  <si>
    <t>31: Aucun bâtiment dans la MO pour l'EGID 191950763</t>
  </si>
  <si>
    <t>31: Aucun bâtiment dans la MO pour l'EGID 191952719</t>
  </si>
  <si>
    <t>31: Aucun bâtiment dans la MO pour l'EGID 191953978</t>
  </si>
  <si>
    <t>31: Aucun bâtiment dans la MO pour l'EGID 191959426</t>
  </si>
  <si>
    <t>31: Aucun bâtiment dans la MO pour l'EGID 191961388</t>
  </si>
  <si>
    <t>31: Aucun bâtiment dans la MO pour l'EGID 191965325</t>
  </si>
  <si>
    <t>31: Aucun bâtiment dans la MO pour l'EGID 191965409</t>
  </si>
  <si>
    <t>31: Aucun bâtiment dans la MO pour l'EGID 191965410</t>
  </si>
  <si>
    <t>31: Aucun bâtiment dans la MO pour l'EGID 191965583</t>
  </si>
  <si>
    <t>31: Aucun bâtiment dans la MO pour l'EGID 191967901</t>
  </si>
  <si>
    <t>31: Aucun bâtiment dans la MO pour l'EGID 191968212</t>
  </si>
  <si>
    <t>31: Aucun bâtiment dans la MO pour l'EGID 191968884</t>
  </si>
  <si>
    <t>31: Aucun bâtiment dans la MO pour l'EGID 191970035</t>
  </si>
  <si>
    <t>31: Aucun bâtiment dans la MO pour l'EGID 191973113</t>
  </si>
  <si>
    <t>31: Aucun bâtiment dans la MO pour l'EGID 191977131</t>
  </si>
  <si>
    <t>31: Aucun bâtiment dans la MO pour l'EGID 191978065</t>
  </si>
  <si>
    <t>31: Aucun bâtiment dans la MO pour l'EGID 191980904</t>
  </si>
  <si>
    <t>31: Aucun bâtiment dans la MO pour l'EGID 191981363</t>
  </si>
  <si>
    <t>31: Aucun bâtiment dans la MO pour l'EGID 191981366</t>
  </si>
  <si>
    <t>31: Aucun bâtiment dans la MO pour l'EGID 191981371</t>
  </si>
  <si>
    <t>31: Aucun bâtiment dans la MO pour l'EGID 191981692</t>
  </si>
  <si>
    <t>31: Aucun bâtiment dans la MO pour l'EGID 191981758</t>
  </si>
  <si>
    <t>31: Aucun bâtiment dans la MO pour l'EGID 191986159</t>
  </si>
  <si>
    <t>31: Aucun bâtiment dans la MO pour l'EGID 191986186</t>
  </si>
  <si>
    <t>31: Aucun bâtiment dans la MO pour l'EGID 191990864&lt;/br&gt;33: Le bâtiment 191990864 has GSTAT '1003 im Bau'</t>
  </si>
  <si>
    <t>31: Aucun bâtiment dans la MO pour l'EGID 191998724</t>
  </si>
  <si>
    <t>31: Aucun bâtiment dans la MO pour l'EGID 191998731</t>
  </si>
  <si>
    <t>31: Aucun bâtiment dans la MO pour l'EGID 191409670</t>
  </si>
  <si>
    <t>31: Aucun bâtiment dans la MO pour l'EGID 191678190</t>
  </si>
  <si>
    <t>31: Aucun bâtiment dans la MO pour l'EGID 191718473</t>
  </si>
  <si>
    <t>31: Aucun bâtiment dans la MO pour l'EGID 191718533</t>
  </si>
  <si>
    <t>31: Aucun bâtiment dans la MO pour l'EGID 191748241</t>
  </si>
  <si>
    <t>31: Aucun bâtiment dans la MO pour l'EGID 191786783</t>
  </si>
  <si>
    <t>31: Aucun bâtiment dans la MO pour l'EGID 191790194</t>
  </si>
  <si>
    <t>31: Aucun bâtiment dans la MO pour l'EGID 191792060</t>
  </si>
  <si>
    <t>31: Aucun bâtiment dans la MO pour l'EGID 191852192</t>
  </si>
  <si>
    <t>31: Aucun bâtiment dans la MO pour l'EGID 191853402</t>
  </si>
  <si>
    <t>31: Aucun bâtiment dans la MO pour l'EGID 191855973</t>
  </si>
  <si>
    <t>31: Aucun bâtiment dans la MO pour l'EGID 191859338</t>
  </si>
  <si>
    <t>31: Aucun bâtiment dans la MO pour l'EGID 191862884</t>
  </si>
  <si>
    <t>31: Aucun bâtiment dans la MO pour l'EGID 191862968</t>
  </si>
  <si>
    <t>31: Aucun bâtiment dans la MO pour l'EGID 191864716</t>
  </si>
  <si>
    <t>31: Aucun bâtiment dans la MO pour l'EGID 191864871</t>
  </si>
  <si>
    <t>31: Aucun bâtiment dans la MO pour l'EGID 191867087</t>
  </si>
  <si>
    <t>31: Aucun bâtiment dans la MO pour l'EGID 191867154</t>
  </si>
  <si>
    <t>31: Aucun bâtiment dans la MO pour l'EGID 191871139</t>
  </si>
  <si>
    <t>31: Aucun bâtiment dans la MO pour l'EGID 191906802</t>
  </si>
  <si>
    <t>31: Aucun bâtiment dans la MO pour l'EGID 191907785</t>
  </si>
  <si>
    <t>31: Aucun bâtiment dans la MO pour l'EGID 191908742</t>
  </si>
  <si>
    <t>31: Aucun bâtiment dans la MO pour l'EGID 191948339</t>
  </si>
  <si>
    <t>31: Aucun bâtiment dans la MO pour l'EGID 191949334</t>
  </si>
  <si>
    <t>31: Aucun bâtiment dans la MO pour l'EGID 191950394</t>
  </si>
  <si>
    <t>31: Aucun bâtiment dans la MO pour l'EGID 191951784</t>
  </si>
  <si>
    <t>31: Aucun bâtiment dans la MO pour l'EGID 191951906</t>
  </si>
  <si>
    <t>31: Aucun bâtiment dans la MO pour l'EGID 191952736</t>
  </si>
  <si>
    <t>31: Aucun bâtiment dans la MO pour l'EGID 191954269</t>
  </si>
  <si>
    <t>31: Aucun bâtiment dans la MO pour l'EGID 191955046</t>
  </si>
  <si>
    <t>31: Aucun bâtiment dans la MO pour l'EGID 191955084</t>
  </si>
  <si>
    <t>31: Aucun bâtiment dans la MO pour l'EGID 191955087</t>
  </si>
  <si>
    <t>31: Aucun bâtiment dans la MO pour l'EGID 191955876</t>
  </si>
  <si>
    <t>31: Aucun bâtiment dans la MO pour l'EGID 191956035</t>
  </si>
  <si>
    <t>31: Aucun bâtiment dans la MO pour l'EGID 191961482</t>
  </si>
  <si>
    <t>31: Aucun bâtiment dans la MO pour l'EGID 191961519</t>
  </si>
  <si>
    <t>31: Aucun bâtiment dans la MO pour l'EGID 191961562</t>
  </si>
  <si>
    <t>31: Aucun bâtiment dans la MO pour l'EGID 191962118</t>
  </si>
  <si>
    <t>31: Aucun bâtiment dans la MO pour l'EGID 191964720</t>
  </si>
  <si>
    <t>31: Aucun bâtiment dans la MO pour l'EGID 191964826</t>
  </si>
  <si>
    <t>31: Aucun bâtiment dans la MO pour l'EGID 191967239</t>
  </si>
  <si>
    <t>31: Aucun bâtiment dans la MO pour l'EGID 191968931</t>
  </si>
  <si>
    <t>31: Aucun bâtiment dans la MO pour l'EGID 191969263</t>
  </si>
  <si>
    <t>31: Aucun bâtiment dans la MO pour l'EGID 191969372</t>
  </si>
  <si>
    <t>31: Aucun bâtiment dans la MO pour l'EGID 191974870</t>
  </si>
  <si>
    <t>31: Aucun bâtiment dans la MO pour l'EGID 191980827</t>
  </si>
  <si>
    <t>31: Aucun bâtiment dans la MO pour l'EGID 191981546</t>
  </si>
  <si>
    <t>31: Aucun bâtiment dans la MO pour l'EGID 191982215</t>
  </si>
  <si>
    <t>31: Aucun bâtiment dans la MO pour l'EGID 191986233</t>
  </si>
  <si>
    <t>31: Aucun bâtiment dans la MO pour l'EGID 191989313</t>
  </si>
  <si>
    <t>31: Aucun bâtiment dans la MO pour l'EGID 191990491</t>
  </si>
  <si>
    <t>31: Aucun bâtiment dans la MO pour l'EGID 191994010</t>
  </si>
  <si>
    <t>31: Aucun bâtiment dans la MO pour l'EGID 191994013</t>
  </si>
  <si>
    <t>31: Aucun bâtiment dans la MO pour l'EGID 191994532</t>
  </si>
  <si>
    <t>31: Aucun bâtiment dans la MO pour l'EGID 191994687</t>
  </si>
  <si>
    <t>31: Aucun bâtiment dans la MO pour l'EGID 191994788</t>
  </si>
  <si>
    <t>31: Aucun bâtiment dans la MO pour l'EGID 191999997</t>
  </si>
  <si>
    <t>31: Aucun bâtiment dans la MO pour l'EGID 192003635</t>
  </si>
  <si>
    <t>31: Aucun bâtiment dans la MO pour l'EGID 898627</t>
  </si>
  <si>
    <t>31: Aucun bâtiment dans la MO pour l'EGID 9025476</t>
  </si>
  <si>
    <t>31: Aucun bâtiment dans la MO pour l'EGID 9025477</t>
  </si>
  <si>
    <t>31: Aucun bâtiment dans la MO pour l'EGID 9025478</t>
  </si>
  <si>
    <t>31: Aucun bâtiment dans la MO pour l'EGID 9025504</t>
  </si>
  <si>
    <t>31: Aucun bâtiment dans la MO pour l'EGID 9025505</t>
  </si>
  <si>
    <t>31: Aucun bâtiment dans la MO pour l'EGID 9080622</t>
  </si>
  <si>
    <t>31: Aucun bâtiment dans la MO pour l'EGID 190031707</t>
  </si>
  <si>
    <t>31: Aucun bâtiment dans la MO pour l'EGID 190031918</t>
  </si>
  <si>
    <t>31: Aucun bâtiment dans la MO pour l'EGID 190038263</t>
  </si>
  <si>
    <t>31: Aucun bâtiment dans la MO pour l'EGID 190142246</t>
  </si>
  <si>
    <t>31: Aucun bâtiment dans la MO pour l'EGID 190145988</t>
  </si>
  <si>
    <t>31: Aucun bâtiment dans la MO pour l'EGID 190172492</t>
  </si>
  <si>
    <t>31: Aucun bâtiment dans la MO pour l'EGID 190349592</t>
  </si>
  <si>
    <t>31: Aucun bâtiment dans la MO pour l'EGID 190482228</t>
  </si>
  <si>
    <t>31: Aucun bâtiment dans la MO pour l'EGID 190482229</t>
  </si>
  <si>
    <t>31: Aucun bâtiment dans la MO pour l'EGID 190482230</t>
  </si>
  <si>
    <t>31: Aucun bâtiment dans la MO pour l'EGID 190482331</t>
  </si>
  <si>
    <t>31: Aucun bâtiment dans la MO pour l'EGID 190482348</t>
  </si>
  <si>
    <t>31: Aucun bâtiment dans la MO pour l'EGID 190729429</t>
  </si>
  <si>
    <t>31: Aucun bâtiment dans la MO pour l'EGID 190800789</t>
  </si>
  <si>
    <t>31: Aucun bâtiment dans la MO pour l'EGID 190884189</t>
  </si>
  <si>
    <t>31: Aucun bâtiment dans la MO pour l'EGID 190906369</t>
  </si>
  <si>
    <t>31: Aucun bâtiment dans la MO pour l'EGID 190924409</t>
  </si>
  <si>
    <t>31: Aucun bâtiment dans la MO pour l'EGID 190927650</t>
  </si>
  <si>
    <t>31: Aucun bâtiment dans la MO pour l'EGID 190956209</t>
  </si>
  <si>
    <t>31: Aucun bâtiment dans la MO pour l'EGID 190968609</t>
  </si>
  <si>
    <t>31: Aucun bâtiment dans la MO pour l'EGID 190969449</t>
  </si>
  <si>
    <t>31: Aucun bâtiment dans la MO pour l'EGID 190974189</t>
  </si>
  <si>
    <t>31: Aucun bâtiment dans la MO pour l'EGID 190980750</t>
  </si>
  <si>
    <t>31: Aucun bâtiment dans la MO pour l'EGID 190980751</t>
  </si>
  <si>
    <t>31: Aucun bâtiment dans la MO pour l'EGID 191009510</t>
  </si>
  <si>
    <t>31: Aucun bâtiment dans la MO pour l'EGID 191024093</t>
  </si>
  <si>
    <t>31: Aucun bâtiment dans la MO pour l'EGID 191026030</t>
  </si>
  <si>
    <t>31: Aucun bâtiment dans la MO pour l'EGID 191026390</t>
  </si>
  <si>
    <t>31: Aucun bâtiment dans la MO pour l'EGID 191060750</t>
  </si>
  <si>
    <t>31: Aucun bâtiment dans la MO pour l'EGID 191080930</t>
  </si>
  <si>
    <t>31: Aucun bâtiment dans la MO pour l'EGID 191319130</t>
  </si>
  <si>
    <t>31: Aucun bâtiment dans la MO pour l'EGID 191328151</t>
  </si>
  <si>
    <t>31: Aucun bâtiment dans la MO pour l'EGID 191328152</t>
  </si>
  <si>
    <t>31: Aucun bâtiment dans la MO pour l'EGID 191328170</t>
  </si>
  <si>
    <t>31: Aucun bâtiment dans la MO pour l'EGID 191329330</t>
  </si>
  <si>
    <t>31: Aucun bâtiment dans la MO pour l'EGID 191336411</t>
  </si>
  <si>
    <t>31: Aucun bâtiment dans la MO pour l'EGID 191346531</t>
  </si>
  <si>
    <t>31: Aucun bâtiment dans la MO pour l'EGID 191346534</t>
  </si>
  <si>
    <t>31: Aucun bâtiment dans la MO pour l'EGID 191346550</t>
  </si>
  <si>
    <t>31: Aucun bâtiment dans la MO pour l'EGID 191355581</t>
  </si>
  <si>
    <t>31: Aucun bâtiment dans la MO pour l'EGID 191375351</t>
  </si>
  <si>
    <t>31: Aucun bâtiment dans la MO pour l'EGID 191375352</t>
  </si>
  <si>
    <t>31: Aucun bâtiment dans la MO pour l'EGID 191377451</t>
  </si>
  <si>
    <t>31: Aucun bâtiment dans la MO pour l'EGID 191390130</t>
  </si>
  <si>
    <t>31: Aucun bâtiment dans la MO pour l'EGID 191413830</t>
  </si>
  <si>
    <t>31: Aucun bâtiment dans la MO pour l'EGID 191417350</t>
  </si>
  <si>
    <t>31: Aucun bâtiment dans la MO pour l'EGID 191485231</t>
  </si>
  <si>
    <t>31: Aucun bâtiment dans la MO pour l'EGID 191485251</t>
  </si>
  <si>
    <t>31: Aucun bâtiment dans la MO pour l'EGID 191550532</t>
  </si>
  <si>
    <t>31: Aucun bâtiment dans la MO pour l'EGID 191550533</t>
  </si>
  <si>
    <t>31: Aucun bâtiment dans la MO pour l'EGID 191556739</t>
  </si>
  <si>
    <t>31: Aucun bâtiment dans la MO pour l'EGID 191590814</t>
  </si>
  <si>
    <t>31: Aucun bâtiment dans la MO pour l'EGID 191641192</t>
  </si>
  <si>
    <t>31: Aucun bâtiment dans la MO pour l'EGID 191641294</t>
  </si>
  <si>
    <t>31: Aucun bâtiment dans la MO pour l'EGID 191641295</t>
  </si>
  <si>
    <t>31: Aucun bâtiment dans la MO pour l'EGID 191674524</t>
  </si>
  <si>
    <t>31: Aucun bâtiment dans la MO pour l'EGID 191691933</t>
  </si>
  <si>
    <t>31: Aucun bâtiment dans la MO pour l'EGID 191691934</t>
  </si>
  <si>
    <t>31: Aucun bâtiment dans la MO pour l'EGID 191694653</t>
  </si>
  <si>
    <t>31: Aucun bâtiment dans la MO pour l'EGID 191751172</t>
  </si>
  <si>
    <t>31: Aucun bâtiment dans la MO pour l'EGID 191777551</t>
  </si>
  <si>
    <t>31: Aucun bâtiment dans la MO pour l'EGID 191782478</t>
  </si>
  <si>
    <t>31: Aucun bâtiment dans la MO pour l'EGID 191783653</t>
  </si>
  <si>
    <t>31: Aucun bâtiment dans la MO pour l'EGID 191784032</t>
  </si>
  <si>
    <t>31: Aucun bâtiment dans la MO pour l'EGID 191784033</t>
  </si>
  <si>
    <t>31: Aucun bâtiment dans la MO pour l'EGID 191784034</t>
  </si>
  <si>
    <t>31: Aucun bâtiment dans la MO pour l'EGID 191784035</t>
  </si>
  <si>
    <t>31: Aucun bâtiment dans la MO pour l'EGID 191784036</t>
  </si>
  <si>
    <t>31: Aucun bâtiment dans la MO pour l'EGID 191784037</t>
  </si>
  <si>
    <t>31: Aucun bâtiment dans la MO pour l'EGID 191784038</t>
  </si>
  <si>
    <t>31: Aucun bâtiment dans la MO pour l'EGID 191784039</t>
  </si>
  <si>
    <t>31: Aucun bâtiment dans la MO pour l'EGID 191784040</t>
  </si>
  <si>
    <t>31: Aucun bâtiment dans la MO pour l'EGID 191791195</t>
  </si>
  <si>
    <t>31: Aucun bâtiment dans la MO pour l'EGID 191797291</t>
  </si>
  <si>
    <t>31: Aucun bâtiment dans la MO pour l'EGID 191801031</t>
  </si>
  <si>
    <t>31: Aucun bâtiment dans la MO pour l'EGID 191809046</t>
  </si>
  <si>
    <t>31: Aucun bâtiment dans la MO pour l'EGID 191809048</t>
  </si>
  <si>
    <t>31: Aucun bâtiment dans la MO pour l'EGID 191812118</t>
  </si>
  <si>
    <t>31: Aucun bâtiment dans la MO pour l'EGID 191816576</t>
  </si>
  <si>
    <t>31: Aucun bâtiment dans la MO pour l'EGID 191820514</t>
  </si>
  <si>
    <t>31: Aucun bâtiment dans la MO pour l'EGID 191823794</t>
  </si>
  <si>
    <t>31: Aucun bâtiment dans la MO pour l'EGID 191826515</t>
  </si>
  <si>
    <t>31: Aucun bâtiment dans la MO pour l'EGID 191841414</t>
  </si>
  <si>
    <t>31: Aucun bâtiment dans la MO pour l'EGID 191843133</t>
  </si>
  <si>
    <t>31: Aucun bâtiment dans la MO pour l'EGID 191843546</t>
  </si>
  <si>
    <t>31: Aucun bâtiment dans la MO pour l'EGID 191843547</t>
  </si>
  <si>
    <t>31: Aucun bâtiment dans la MO pour l'EGID 191843548</t>
  </si>
  <si>
    <t>31: Aucun bâtiment dans la MO pour l'EGID 191844119</t>
  </si>
  <si>
    <t>31: Aucun bâtiment dans la MO pour l'EGID 191848356</t>
  </si>
  <si>
    <t>31: Aucun bâtiment dans la MO pour l'EGID 191848362</t>
  </si>
  <si>
    <t>31: Aucun bâtiment dans la MO pour l'EGID 191849248</t>
  </si>
  <si>
    <t>31: Aucun bâtiment dans la MO pour l'EGID 191849249</t>
  </si>
  <si>
    <t>31: Aucun bâtiment dans la MO pour l'EGID 191852122</t>
  </si>
  <si>
    <t>31: Aucun bâtiment dans la MO pour l'EGID 191852615</t>
  </si>
  <si>
    <t>31: Aucun bâtiment dans la MO pour l'EGID 191853357</t>
  </si>
  <si>
    <t>31: Aucun bâtiment dans la MO pour l'EGID 191853550</t>
  </si>
  <si>
    <t>31: Aucun bâtiment dans la MO pour l'EGID 191853551</t>
  </si>
  <si>
    <t>31: Aucun bâtiment dans la MO pour l'EGID 191866024</t>
  </si>
  <si>
    <t>31: Aucun bâtiment dans la MO pour l'EGID 191866189</t>
  </si>
  <si>
    <t>31: Aucun bâtiment dans la MO pour l'EGID 191866770</t>
  </si>
  <si>
    <t>31: Aucun bâtiment dans la MO pour l'EGID 191874276</t>
  </si>
  <si>
    <t>31: Aucun bâtiment dans la MO pour l'EGID 191874282</t>
  </si>
  <si>
    <t>31: Aucun bâtiment dans la MO pour l'EGID 191874284</t>
  </si>
  <si>
    <t>31: Aucun bâtiment dans la MO pour l'EGID 191878437</t>
  </si>
  <si>
    <t>31: Aucun bâtiment dans la MO pour l'EGID 191880983</t>
  </si>
  <si>
    <t>31: Aucun bâtiment dans la MO pour l'EGID 191896244</t>
  </si>
  <si>
    <t>31: Aucun bâtiment dans la MO pour l'EGID 191911038</t>
  </si>
  <si>
    <t>31: Aucun bâtiment dans la MO pour l'EGID 191911173</t>
  </si>
  <si>
    <t>31: Aucun bâtiment dans la MO pour l'EGID 191916565</t>
  </si>
  <si>
    <t>31: Aucun bâtiment dans la MO pour l'EGID 191916900</t>
  </si>
  <si>
    <t>31: Aucun bâtiment dans la MO pour l'EGID 191951513</t>
  </si>
  <si>
    <t>31: Aucun bâtiment dans la MO pour l'EGID 191958073</t>
  </si>
  <si>
    <t>31: Aucun bâtiment dans la MO pour l'EGID 191958074</t>
  </si>
  <si>
    <t>31: Aucun bâtiment dans la MO pour l'EGID 191959990</t>
  </si>
  <si>
    <t>31: Aucun bâtiment dans la MO pour l'EGID 191960076</t>
  </si>
  <si>
    <t>31: Aucun bâtiment dans la MO pour l'EGID 191960632</t>
  </si>
  <si>
    <t>31: Aucun bâtiment dans la MO pour l'EGID 191963267</t>
  </si>
  <si>
    <t>31: Aucun bâtiment dans la MO pour l'EGID 191964003</t>
  </si>
  <si>
    <t>31: Aucun bâtiment dans la MO pour l'EGID 191969481</t>
  </si>
  <si>
    <t>31: Aucun bâtiment dans la MO pour l'EGID 191969487</t>
  </si>
  <si>
    <t>31: Aucun bâtiment dans la MO pour l'EGID 191976545</t>
  </si>
  <si>
    <t>31: Aucun bâtiment dans la MO pour l'EGID 191976548</t>
  </si>
  <si>
    <t>31: Aucun bâtiment dans la MO pour l'EGID 191976558</t>
  </si>
  <si>
    <t>31: Aucun bâtiment dans la MO pour l'EGID 191977277</t>
  </si>
  <si>
    <t>31: Aucun bâtiment dans la MO pour l'EGID 191980726</t>
  </si>
  <si>
    <t>31: Aucun bâtiment dans la MO pour l'EGID 191982085</t>
  </si>
  <si>
    <t>31: Aucun bâtiment dans la MO pour l'EGID 191982086</t>
  </si>
  <si>
    <t>31: Aucun bâtiment dans la MO pour l'EGID 191987282</t>
  </si>
  <si>
    <t>31: Aucun bâtiment dans la MO pour l'EGID 191991053</t>
  </si>
  <si>
    <t>31: Aucun bâtiment dans la MO pour l'EGID 192002997</t>
  </si>
  <si>
    <t>31: Aucun bâtiment dans la MO pour l'EGID 192007013</t>
  </si>
  <si>
    <t>31: Aucun bâtiment dans la MO pour l'EGID 191604473</t>
  </si>
  <si>
    <t>31: Aucun bâtiment dans la MO pour l'EGID 191895906</t>
  </si>
  <si>
    <t>31: Aucun bâtiment dans la MO pour l'EGID 191907440</t>
  </si>
  <si>
    <t>31: Aucun bâtiment dans la MO pour l'EGID 191946412</t>
  </si>
  <si>
    <t>31: Aucun bâtiment dans la MO pour l'EGID 191946451</t>
  </si>
  <si>
    <t>31: Aucun bâtiment dans la MO pour l'EGID 191946452</t>
  </si>
  <si>
    <t>31: Aucun bâtiment dans la MO pour l'EGID 191946454</t>
  </si>
  <si>
    <t>31: Aucun bâtiment dans la MO pour l'EGID 191946455</t>
  </si>
  <si>
    <t>31: Aucun bâtiment dans la MO pour l'EGID 191946942</t>
  </si>
  <si>
    <t>31: Aucun bâtiment dans la MO pour l'EGID 191946986</t>
  </si>
  <si>
    <t>31: Aucun bâtiment dans la MO pour l'EGID 191947006</t>
  </si>
  <si>
    <t>31: Aucun bâtiment dans la MO pour l'EGID 191947040</t>
  </si>
  <si>
    <t>31: Aucun bâtiment dans la MO pour l'EGID 191951264</t>
  </si>
  <si>
    <t>31: Aucun bâtiment dans la MO pour l'EGID 191951825</t>
  </si>
  <si>
    <t>31: Aucun bâtiment dans la MO pour l'EGID 191951968</t>
  </si>
  <si>
    <t>31: Aucun bâtiment dans la MO pour l'EGID 191952341</t>
  </si>
  <si>
    <t>31: Aucun bâtiment dans la MO pour l'EGID 191952697</t>
  </si>
  <si>
    <t>31: Aucun bâtiment dans la MO pour l'EGID 191952875</t>
  </si>
  <si>
    <t>31: Aucun bâtiment dans la MO pour l'EGID 191956233</t>
  </si>
  <si>
    <t>31: Aucun bâtiment dans la MO pour l'EGID 191956805</t>
  </si>
  <si>
    <t>31: Aucun bâtiment dans la MO pour l'EGID 191956809</t>
  </si>
  <si>
    <t>31: Aucun bâtiment dans la MO pour l'EGID 191959401</t>
  </si>
  <si>
    <t>31: Aucun bâtiment dans la MO pour l'EGID 191959438</t>
  </si>
  <si>
    <t>31: Aucun bâtiment dans la MO pour l'EGID 191959453</t>
  </si>
  <si>
    <t>31: Aucun bâtiment dans la MO pour l'EGID 191959465</t>
  </si>
  <si>
    <t>31: Aucun bâtiment dans la MO pour l'EGID 191959490</t>
  </si>
  <si>
    <t>31: Aucun bâtiment dans la MO pour l'EGID 191959501</t>
  </si>
  <si>
    <t>31: Aucun bâtiment dans la MO pour l'EGID 191960939</t>
  </si>
  <si>
    <t>31: Aucun bâtiment dans la MO pour l'EGID 191961800</t>
  </si>
  <si>
    <t>31: Aucun bâtiment dans la MO pour l'EGID 191963028</t>
  </si>
  <si>
    <t>31: Aucun bâtiment dans la MO pour l'EGID 191966367</t>
  </si>
  <si>
    <t>31: Aucun bâtiment dans la MO pour l'EGID 191966377</t>
  </si>
  <si>
    <t>31: Aucun bâtiment dans la MO pour l'EGID 191966554</t>
  </si>
  <si>
    <t>31: Aucun bâtiment dans la MO pour l'EGID 191966555</t>
  </si>
  <si>
    <t>31: Aucun bâtiment dans la MO pour l'EGID 191966893</t>
  </si>
  <si>
    <t>31: Aucun bâtiment dans la MO pour l'EGID 191967046</t>
  </si>
  <si>
    <t>31: Aucun bâtiment dans la MO pour l'EGID 191968398</t>
  </si>
  <si>
    <t>31: Aucun bâtiment dans la MO pour l'EGID 191969608</t>
  </si>
  <si>
    <t>31: Aucun bâtiment dans la MO pour l'EGID 191970169</t>
  </si>
  <si>
    <t>31: Aucun bâtiment dans la MO pour l'EGID 191973013</t>
  </si>
  <si>
    <t>31: Aucun bâtiment dans la MO pour l'EGID 191973015</t>
  </si>
  <si>
    <t>31: Aucun bâtiment dans la MO pour l'EGID 191974888</t>
  </si>
  <si>
    <t>31: Aucun bâtiment dans la MO pour l'EGID 191984226</t>
  </si>
  <si>
    <t>31: Aucun bâtiment dans la MO pour l'EGID 191991855</t>
  </si>
  <si>
    <t>31: Aucun bâtiment dans la MO pour l'EGID 191991857</t>
  </si>
  <si>
    <t>31: Aucun bâtiment dans la MO pour l'EGID 191991864</t>
  </si>
  <si>
    <t>31: Aucun bâtiment dans la MO pour l'EGID 191992099</t>
  </si>
  <si>
    <t>31: Aucun bâtiment dans la MO pour l'EGID 191992100</t>
  </si>
  <si>
    <t>31: Aucun bâtiment dans la MO pour l'EGID 191992967</t>
  </si>
  <si>
    <t>31: Aucun bâtiment dans la MO pour l'EGID 191994156</t>
  </si>
  <si>
    <t>31: Aucun bâtiment dans la MO pour l'EGID 191994167</t>
  </si>
  <si>
    <t>31: Aucun bâtiment dans la MO pour l'EGID 191994297</t>
  </si>
  <si>
    <t>31: Aucun bâtiment dans la MO pour l'EGID 191994310</t>
  </si>
  <si>
    <t>31: Aucun bâtiment dans la MO pour l'EGID 191994325</t>
  </si>
  <si>
    <t>31: Aucun bâtiment dans la MO pour l'EGID 191994344</t>
  </si>
  <si>
    <t>31: Aucun bâtiment dans la MO pour l'EGID 191994348</t>
  </si>
  <si>
    <t>31: Aucun bâtiment dans la MO pour l'EGID 191994360</t>
  </si>
  <si>
    <t>31: Aucun bâtiment dans la MO pour l'EGID 191994420</t>
  </si>
  <si>
    <t>31: Aucun bâtiment dans la MO pour l'EGID 191994423</t>
  </si>
  <si>
    <t>31: Aucun bâtiment dans la MO pour l'EGID 192004492</t>
  </si>
  <si>
    <t>31: Aucun bâtiment dans la MO pour l'EGID 902675</t>
  </si>
  <si>
    <t>31: Aucun bâtiment dans la MO pour l'EGID 101163366</t>
  </si>
  <si>
    <t>31: Aucun bâtiment dans la MO pour l'EGID 190169698</t>
  </si>
  <si>
    <t>31: Aucun bâtiment dans la MO pour l'EGID 190879449</t>
  </si>
  <si>
    <t>31: Aucun bâtiment dans la MO pour l'EGID 191879989</t>
  </si>
  <si>
    <t>31: Aucun bâtiment dans la MO pour l'EGID 191919314</t>
  </si>
  <si>
    <t>31: Aucun bâtiment dans la MO pour l'EGID 191949262</t>
  </si>
  <si>
    <t>31: Aucun bâtiment dans la MO pour l'EGID 190490871</t>
  </si>
  <si>
    <t>31: Aucun bâtiment dans la MO pour l'EGID 190505969</t>
  </si>
  <si>
    <t>31: Aucun bâtiment dans la MO pour l'EGID 190534608</t>
  </si>
  <si>
    <t>31: Aucun bâtiment dans la MO pour l'EGID 190548868</t>
  </si>
  <si>
    <t>31: Aucun bâtiment dans la MO pour l'EGID 190684048</t>
  </si>
  <si>
    <t>31: Aucun bâtiment dans la MO pour l'EGID 190697649</t>
  </si>
  <si>
    <t>31: Aucun bâtiment dans la MO pour l'EGID 190992532</t>
  </si>
  <si>
    <t>31: Aucun bâtiment dans la MO pour l'EGID 191023938</t>
  </si>
  <si>
    <t>31: Aucun bâtiment dans la MO pour l'EGID 191026751</t>
  </si>
  <si>
    <t>31: Aucun bâtiment dans la MO pour l'EGID 191042030</t>
  </si>
  <si>
    <t>31: Aucun bâtiment dans la MO pour l'EGID 191050570</t>
  </si>
  <si>
    <t>31: Aucun bâtiment dans la MO pour l'EGID 191050590</t>
  </si>
  <si>
    <t>31: Aucun bâtiment dans la MO pour l'EGID 191083270</t>
  </si>
  <si>
    <t>31: Aucun bâtiment dans la MO pour l'EGID 191084671</t>
  </si>
  <si>
    <t>31: Aucun bâtiment dans la MO pour l'EGID 191238230</t>
  </si>
  <si>
    <t>31: Aucun bâtiment dans la MO pour l'EGID 191244310</t>
  </si>
  <si>
    <t>31: Aucun bâtiment dans la MO pour l'EGID 191249470</t>
  </si>
  <si>
    <t>31: Aucun bâtiment dans la MO pour l'EGID 191598831</t>
  </si>
  <si>
    <t>31: Aucun bâtiment dans la MO pour l'EGID 191632234</t>
  </si>
  <si>
    <t>31: Aucun bâtiment dans la MO pour l'EGID 191885501</t>
  </si>
  <si>
    <t>31: Aucun bâtiment dans la MO pour l'EGID 191959336</t>
  </si>
  <si>
    <t>31: Aucun bâtiment dans la MO pour l'EGID 191964301</t>
  </si>
  <si>
    <t>31: Aucun bâtiment dans la MO pour l'EGID 191975161</t>
  </si>
  <si>
    <t>31: Aucun bâtiment dans la MO pour l'EGID 191983338</t>
  </si>
  <si>
    <t>31: Aucun bâtiment dans la MO pour l'EGID 192013753</t>
  </si>
  <si>
    <t>31: Aucun bâtiment dans la MO pour l'EGID 192013762</t>
  </si>
  <si>
    <t>31: Aucun bâtiment dans la MO pour l'EGID 192013777</t>
  </si>
  <si>
    <t>31: Aucun bâtiment dans la MO pour l'EGID 192013789</t>
  </si>
  <si>
    <t>31: Aucun bâtiment dans la MO pour l'EGID 192013793</t>
  </si>
  <si>
    <t>31: Aucun bâtiment dans la MO pour l'EGID 192013801</t>
  </si>
  <si>
    <t>31: Aucun bâtiment dans la MO pour l'EGID 191005891</t>
  </si>
  <si>
    <t>31: Aucun bâtiment dans la MO pour l'EGID 191544415</t>
  </si>
  <si>
    <t>31: Aucun bâtiment dans la MO pour l'EGID 191821496</t>
  </si>
  <si>
    <t>31: Aucun bâtiment dans la MO pour l'EGID 191910820</t>
  </si>
  <si>
    <t>31: Aucun bâtiment dans la MO pour l'EGID 191956666</t>
  </si>
  <si>
    <t>31: Aucun bâtiment dans la MO pour l'EGID 191957439</t>
  </si>
  <si>
    <t>31: Aucun bâtiment dans la MO pour l'EGID 191979451</t>
  </si>
  <si>
    <t>31: Aucun bâtiment dans la MO pour l'EGID 191979594</t>
  </si>
  <si>
    <t>31: Aucun bâtiment dans la MO pour l'EGID 191991912</t>
  </si>
  <si>
    <t>31: Aucun bâtiment dans la MO pour l'EGID 191991915</t>
  </si>
  <si>
    <t>31: Aucun bâtiment dans la MO pour l'EGID 191991916</t>
  </si>
  <si>
    <t>31: Aucun bâtiment dans la MO pour l'EGID 191991918</t>
  </si>
  <si>
    <t>31: Aucun bâtiment dans la MO pour l'EGID 192005717</t>
  </si>
  <si>
    <t>31: Aucun bâtiment dans la MO pour l'EGID 191780092</t>
  </si>
  <si>
    <t>31: Aucun bâtiment dans la MO pour l'EGID 191790417</t>
  </si>
  <si>
    <t>31: Aucun bâtiment dans la MO pour l'EGID 191792459</t>
  </si>
  <si>
    <t>31: Aucun bâtiment dans la MO pour l'EGID 191794831</t>
  </si>
  <si>
    <t>31: Aucun bâtiment dans la MO pour l'EGID 191794832</t>
  </si>
  <si>
    <t>31: Aucun bâtiment dans la MO pour l'EGID 191871390</t>
  </si>
  <si>
    <t>31: Aucun bâtiment dans la MO pour l'EGID 191934621</t>
  </si>
  <si>
    <t>31: Aucun bâtiment dans la MO pour l'EGID 191983841</t>
  </si>
  <si>
    <t>31: Aucun bâtiment dans la MO pour l'EGID 191899646</t>
  </si>
  <si>
    <t>31: Aucun bâtiment dans la MO pour l'EGID 191899977</t>
  </si>
  <si>
    <t>31: Aucun bâtiment dans la MO pour l'EGID 191899985</t>
  </si>
  <si>
    <t>31: Aucun bâtiment dans la MO pour l'EGID 191900174</t>
  </si>
  <si>
    <t>31: Aucun bâtiment dans la MO pour l'EGID 191900177</t>
  </si>
  <si>
    <t>31: Aucun bâtiment dans la MO pour l'EGID 191900178</t>
  </si>
  <si>
    <t>31: Aucun bâtiment dans la MO pour l'EGID 191900180</t>
  </si>
  <si>
    <t>31: Aucun bâtiment dans la MO pour l'EGID 191900181</t>
  </si>
  <si>
    <t>31: Aucun bâtiment dans la MO pour l'EGID 191900183</t>
  </si>
  <si>
    <t>31: Aucun bâtiment dans la MO pour l'EGID 191900184</t>
  </si>
  <si>
    <t>31: Aucun bâtiment dans la MO pour l'EGID 191900187</t>
  </si>
  <si>
    <t>31: Aucun bâtiment dans la MO pour l'EGID 191900188</t>
  </si>
  <si>
    <t>31: Aucun bâtiment dans la MO pour l'EGID 191900227</t>
  </si>
  <si>
    <t>31: Aucun bâtiment dans la MO pour l'EGID 191900232</t>
  </si>
  <si>
    <t>31: Aucun bâtiment dans la MO pour l'EGID 191900234</t>
  </si>
  <si>
    <t>31: Aucun bâtiment dans la MO pour l'EGID 191900243</t>
  </si>
  <si>
    <t>31: Aucun bâtiment dans la MO pour l'EGID 191900262</t>
  </si>
  <si>
    <t>31: Aucun bâtiment dans la MO pour l'EGID 191900273</t>
  </si>
  <si>
    <t>31: Aucun bâtiment dans la MO pour l'EGID 191900278</t>
  </si>
  <si>
    <t>31: Aucun bâtiment dans la MO pour l'EGID 191900280</t>
  </si>
  <si>
    <t>31: Aucun bâtiment dans la MO pour l'EGID 191900282</t>
  </si>
  <si>
    <t>31: Aucun bâtiment dans la MO pour l'EGID 191900287</t>
  </si>
  <si>
    <t>31: Aucun bâtiment dans la MO pour l'EGID 191900291</t>
  </si>
  <si>
    <t>31: Aucun bâtiment dans la MO pour l'EGID 191975541</t>
  </si>
  <si>
    <t>31: Aucun bâtiment dans la MO pour l'EGID 191988805</t>
  </si>
  <si>
    <t>31: Aucun bâtiment dans la MO pour l'EGID 191975384</t>
  </si>
  <si>
    <t>31: Aucun bâtiment dans la MO pour l'EGID 190979009</t>
  </si>
  <si>
    <t>31: Aucun bâtiment dans la MO pour l'EGID 191631831</t>
  </si>
  <si>
    <t>31: Aucun bâtiment dans la MO pour l'EGID 191798455</t>
  </si>
  <si>
    <t>31: Aucun bâtiment dans la MO pour l'EGID 191903133</t>
  </si>
  <si>
    <t>31: Aucun bâtiment dans la MO pour l'EGID 191903157</t>
  </si>
  <si>
    <t>31: Aucun bâtiment dans la MO pour l'EGID 191905641</t>
  </si>
  <si>
    <t>31: Aucun bâtiment dans la MO pour l'EGID 191905654</t>
  </si>
  <si>
    <t>31: Aucun bâtiment dans la MO pour l'EGID 191947418</t>
  </si>
  <si>
    <t>31: Aucun bâtiment dans la MO pour l'EGID 191970715</t>
  </si>
  <si>
    <t>31: Aucun bâtiment dans la MO pour l'EGID 191979624</t>
  </si>
  <si>
    <t>31: Aucun bâtiment dans la MO pour l'EGID 191979639</t>
  </si>
  <si>
    <t>31: Aucun bâtiment dans la MO pour l'EGID 191979818</t>
  </si>
  <si>
    <t>31: Aucun bâtiment dans la MO pour l'EGID 191993448</t>
  </si>
  <si>
    <t>31: Aucun bâtiment dans la MO pour l'EGID 191908388</t>
  </si>
  <si>
    <t>31: Aucun bâtiment dans la MO pour l'EGID 191963546</t>
  </si>
  <si>
    <t>31: Aucun bâtiment dans la MO pour l'EGID 191979354</t>
  </si>
  <si>
    <t>31: Aucun bâtiment dans la MO pour l'EGID 912364</t>
  </si>
  <si>
    <t>31: Aucun bâtiment dans la MO pour l'EGID 912365</t>
  </si>
  <si>
    <t>31: Aucun bâtiment dans la MO pour l'EGID 912366</t>
  </si>
  <si>
    <t>31: Aucun bâtiment dans la MO pour l'EGID 912367</t>
  </si>
  <si>
    <t>31: Aucun bâtiment dans la MO pour l'EGID 912368</t>
  </si>
  <si>
    <t>31: Aucun bâtiment dans la MO pour l'EGID 101157353</t>
  </si>
  <si>
    <t>31: Aucun bâtiment dans la MO pour l'EGID 190046186</t>
  </si>
  <si>
    <t>31: Aucun bâtiment dans la MO pour l'EGID 190189322</t>
  </si>
  <si>
    <t>31: Aucun bâtiment dans la MO pour l'EGID 192006428</t>
  </si>
  <si>
    <t>31: Aucun bâtiment dans la MO pour l'EGID 192006446</t>
  </si>
  <si>
    <t>31: Aucun bâtiment dans la MO pour l'EGID 192006460</t>
  </si>
  <si>
    <t>31: Aucun bâtiment dans la MO pour l'EGID 3165032</t>
  </si>
  <si>
    <t>31: Aucun bâtiment dans la MO pour l'EGID 3165046</t>
  </si>
  <si>
    <t>31: Aucun bâtiment dans la MO pour l'EGID 3165056</t>
  </si>
  <si>
    <t>31: Aucun bâtiment dans la MO pour l'EGID 3165059</t>
  </si>
  <si>
    <t>31: Aucun bâtiment dans la MO pour l'EGID 3165067</t>
  </si>
  <si>
    <t>31: Aucun bâtiment dans la MO pour l'EGID 3165068</t>
  </si>
  <si>
    <t>31: Aucun bâtiment dans la MO pour l'EGID 3165090</t>
  </si>
  <si>
    <t>31: Aucun bâtiment dans la MO pour l'EGID 3165114</t>
  </si>
  <si>
    <t>31: Aucun bâtiment dans la MO pour l'EGID 190325788</t>
  </si>
  <si>
    <t>31: Aucun bâtiment dans la MO pour l'EGID 190446928</t>
  </si>
  <si>
    <t>31: Aucun bâtiment dans la MO pour l'EGID 190446929</t>
  </si>
  <si>
    <t>31: Aucun bâtiment dans la MO pour l'EGID 190793649</t>
  </si>
  <si>
    <t>31: Aucun bâtiment dans la MO pour l'EGID 191190930</t>
  </si>
  <si>
    <t>31: Aucun bâtiment dans la MO pour l'EGID 191299810</t>
  </si>
  <si>
    <t>31: Aucun bâtiment dans la MO pour l'EGID 191406010</t>
  </si>
  <si>
    <t>31: Aucun bâtiment dans la MO pour l'EGID 191682131</t>
  </si>
  <si>
    <t>31: Aucun bâtiment dans la MO pour l'EGID 191849003</t>
  </si>
  <si>
    <t>31: Aucun bâtiment dans la MO pour l'EGID 191852511</t>
  </si>
  <si>
    <t>31: Aucun bâtiment dans la MO pour l'EGID 191852575</t>
  </si>
  <si>
    <t>31: Aucun bâtiment dans la MO pour l'EGID 191852577</t>
  </si>
  <si>
    <t>31: Aucun bâtiment dans la MO pour l'EGID 191852782</t>
  </si>
  <si>
    <t>31: Aucun bâtiment dans la MO pour l'EGID 101157873</t>
  </si>
  <si>
    <t>31: Aucun bâtiment dans la MO pour l'EGID 191241410</t>
  </si>
  <si>
    <t>31: Aucun bâtiment dans la MO pour l'EGID 191336216</t>
  </si>
  <si>
    <t>31: Aucun bâtiment dans la MO pour l'EGID 191397735</t>
  </si>
  <si>
    <t>31: Aucun bâtiment dans la MO pour l'EGID 191397737</t>
  </si>
  <si>
    <t>31: Aucun bâtiment dans la MO pour l'EGID 191397738</t>
  </si>
  <si>
    <t>31: Aucun bâtiment dans la MO pour l'EGID 191397739</t>
  </si>
  <si>
    <t>31: Aucun bâtiment dans la MO pour l'EGID 191397740</t>
  </si>
  <si>
    <t>31: Aucun bâtiment dans la MO pour l'EGID 191397741</t>
  </si>
  <si>
    <t>31: Aucun bâtiment dans la MO pour l'EGID 191397742</t>
  </si>
  <si>
    <t>31: Aucun bâtiment dans la MO pour l'EGID 191397743</t>
  </si>
  <si>
    <t>31: Aucun bâtiment dans la MO pour l'EGID 191397744</t>
  </si>
  <si>
    <t>31: Aucun bâtiment dans la MO pour l'EGID 191397745</t>
  </si>
  <si>
    <t>31: Aucun bâtiment dans la MO pour l'EGID 191397746</t>
  </si>
  <si>
    <t>31: Aucun bâtiment dans la MO pour l'EGID 191397747</t>
  </si>
  <si>
    <t>31: Aucun bâtiment dans la MO pour l'EGID 191397748</t>
  </si>
  <si>
    <t>31: Aucun bâtiment dans la MO pour l'EGID 191397749</t>
  </si>
  <si>
    <t>31: Aucun bâtiment dans la MO pour l'EGID 191397750</t>
  </si>
  <si>
    <t>31: Aucun bâtiment dans la MO pour l'EGID 191397751</t>
  </si>
  <si>
    <t>31: Aucun bâtiment dans la MO pour l'EGID 191397752</t>
  </si>
  <si>
    <t>31: Aucun bâtiment dans la MO pour l'EGID 191397753</t>
  </si>
  <si>
    <t>31: Aucun bâtiment dans la MO pour l'EGID 191397755</t>
  </si>
  <si>
    <t>31: Aucun bâtiment dans la MO pour l'EGID 191397770</t>
  </si>
  <si>
    <t>31: Aucun bâtiment dans la MO pour l'EGID 191397771</t>
  </si>
  <si>
    <t>31: Aucun bâtiment dans la MO pour l'EGID 191397772</t>
  </si>
  <si>
    <t>31: Aucun bâtiment dans la MO pour l'EGID 191397775</t>
  </si>
  <si>
    <t>31: Aucun bâtiment dans la MO pour l'EGID 191397776</t>
  </si>
  <si>
    <t>31: Aucun bâtiment dans la MO pour l'EGID 191397781</t>
  </si>
  <si>
    <t>31: Aucun bâtiment dans la MO pour l'EGID 191397782</t>
  </si>
  <si>
    <t>31: Aucun bâtiment dans la MO pour l'EGID 191397790</t>
  </si>
  <si>
    <t>31: Aucun bâtiment dans la MO pour l'EGID 191397791</t>
  </si>
  <si>
    <t>31: Aucun bâtiment dans la MO pour l'EGID 191397792</t>
  </si>
  <si>
    <t>31: Aucun bâtiment dans la MO pour l'EGID 191397794</t>
  </si>
  <si>
    <t>31: Aucun bâtiment dans la MO pour l'EGID 191397795</t>
  </si>
  <si>
    <t>31: Aucun bâtiment dans la MO pour l'EGID 191397851</t>
  </si>
  <si>
    <t>31: Aucun bâtiment dans la MO pour l'EGID 191397852</t>
  </si>
  <si>
    <t>31: Aucun bâtiment dans la MO pour l'EGID 191397854</t>
  </si>
  <si>
    <t>31: Aucun bâtiment dans la MO pour l'EGID 191397855</t>
  </si>
  <si>
    <t>31: Aucun bâtiment dans la MO pour l'EGID 191397870</t>
  </si>
  <si>
    <t>31: Aucun bâtiment dans la MO pour l'EGID 191397890</t>
  </si>
  <si>
    <t>31: Aucun bâtiment dans la MO pour l'EGID 191397891</t>
  </si>
  <si>
    <t>31: Aucun bâtiment dans la MO pour l'EGID 191397910</t>
  </si>
  <si>
    <t>31: Aucun bâtiment dans la MO pour l'EGID 191397970</t>
  </si>
  <si>
    <t>31: Aucun bâtiment dans la MO pour l'EGID 191397972</t>
  </si>
  <si>
    <t>31: Aucun bâtiment dans la MO pour l'EGID 191397990</t>
  </si>
  <si>
    <t>31: Aucun bâtiment dans la MO pour l'EGID 191397992</t>
  </si>
  <si>
    <t>31: Aucun bâtiment dans la MO pour l'EGID 191397994</t>
  </si>
  <si>
    <t>31: Aucun bâtiment dans la MO pour l'EGID 191398010</t>
  </si>
  <si>
    <t>31: Aucun bâtiment dans la MO pour l'EGID 191398011</t>
  </si>
  <si>
    <t>31: Aucun bâtiment dans la MO pour l'EGID 191621972</t>
  </si>
  <si>
    <t>31: Aucun bâtiment dans la MO pour l'EGID 191622911</t>
  </si>
  <si>
    <t>31: Aucun bâtiment dans la MO pour l'EGID 191632450</t>
  </si>
  <si>
    <t>31: Aucun bâtiment dans la MO pour l'EGID 191632454</t>
  </si>
  <si>
    <t>31: Aucun bâtiment dans la MO pour l'EGID 191641771</t>
  </si>
  <si>
    <t>31: Aucun bâtiment dans la MO pour l'EGID 191653552</t>
  </si>
  <si>
    <t>31: Aucun bâtiment dans la MO pour l'EGID 191672673</t>
  </si>
  <si>
    <t>31: Aucun bâtiment dans la MO pour l'EGID 191676592</t>
  </si>
  <si>
    <t>31: Aucun bâtiment dans la MO pour l'EGID 191677971</t>
  </si>
  <si>
    <t>31: Aucun bâtiment dans la MO pour l'EGID 191697092</t>
  </si>
  <si>
    <t>31: Aucun bâtiment dans la MO pour l'EGID 191742371</t>
  </si>
  <si>
    <t>31: Aucun bâtiment dans la MO pour l'EGID 191748884</t>
  </si>
  <si>
    <t>31: Aucun bâtiment dans la MO pour l'EGID 191754898</t>
  </si>
  <si>
    <t>31: Aucun bâtiment dans la MO pour l'EGID 191775653</t>
  </si>
  <si>
    <t>31: Aucun bâtiment dans la MO pour l'EGID 191786352</t>
  </si>
  <si>
    <t>31: Aucun bâtiment dans la MO pour l'EGID 191796468</t>
  </si>
  <si>
    <t>31: Aucun bâtiment dans la MO pour l'EGID 191818994</t>
  </si>
  <si>
    <t>31: Aucun bâtiment dans la MO pour l'EGID 191819014</t>
  </si>
  <si>
    <t>31: Aucun bâtiment dans la MO pour l'EGID 191819057</t>
  </si>
  <si>
    <t>31: Aucun bâtiment dans la MO pour l'EGID 191822614</t>
  </si>
  <si>
    <t>31: Aucun bâtiment dans la MO pour l'EGID 191822714</t>
  </si>
  <si>
    <t>31: Aucun bâtiment dans la MO pour l'EGID 191822775</t>
  </si>
  <si>
    <t>31: Aucun bâtiment dans la MO pour l'EGID 191843777</t>
  </si>
  <si>
    <t>31: Aucun bâtiment dans la MO pour l'EGID 191867422</t>
  </si>
  <si>
    <t>31: Aucun bâtiment dans la MO pour l'EGID 191867463</t>
  </si>
  <si>
    <t>31: Aucun bâtiment dans la MO pour l'EGID 191873693</t>
  </si>
  <si>
    <t>31: Aucun bâtiment dans la MO pour l'EGID 191883496</t>
  </si>
  <si>
    <t>31: Aucun bâtiment dans la MO pour l'EGID 191884634</t>
  </si>
  <si>
    <t>31: Aucun bâtiment dans la MO pour l'EGID 191887602</t>
  </si>
  <si>
    <t>31: Aucun bâtiment dans la MO pour l'EGID 191887634</t>
  </si>
  <si>
    <t>31: Aucun bâtiment dans la MO pour l'EGID 191895851</t>
  </si>
  <si>
    <t>31: Aucun bâtiment dans la MO pour l'EGID 191917982</t>
  </si>
  <si>
    <t>31: Aucun bâtiment dans la MO pour l'EGID 191921320</t>
  </si>
  <si>
    <t>31: Aucun bâtiment dans la MO pour l'EGID 191947212</t>
  </si>
  <si>
    <t>31: Aucun bâtiment dans la MO pour l'EGID 191947231</t>
  </si>
  <si>
    <t>31: Aucun bâtiment dans la MO pour l'EGID 191947235</t>
  </si>
  <si>
    <t>31: Aucun bâtiment dans la MO pour l'EGID 191962166</t>
  </si>
  <si>
    <t>31: Aucun bâtiment dans la MO pour l'EGID 191962607</t>
  </si>
  <si>
    <t>31: Aucun bâtiment dans la MO pour l'EGID 191968543</t>
  </si>
  <si>
    <t>31: Aucun bâtiment dans la MO pour l'EGID 191978490</t>
  </si>
  <si>
    <t>31: Aucun bâtiment dans la MO pour l'EGID 191987116</t>
  </si>
  <si>
    <t>31: Aucun bâtiment dans la MO pour l'EGID 191994598</t>
  </si>
  <si>
    <t>31: Aucun bâtiment dans la MO pour l'EGID 192014527</t>
  </si>
  <si>
    <t>31: Aucun bâtiment dans la MO pour l'EGID 502163132</t>
  </si>
  <si>
    <t>31: Aucun bâtiment dans la MO pour l'EGID 914579</t>
  </si>
  <si>
    <t>31: Aucun bâtiment dans la MO pour l'EGID 914581</t>
  </si>
  <si>
    <t>31: Aucun bâtiment dans la MO pour l'EGID 191408330</t>
  </si>
  <si>
    <t>31: Aucun bâtiment dans la MO pour l'EGID 191408350</t>
  </si>
  <si>
    <t>31: Aucun bâtiment dans la MO pour l'EGID 191408351</t>
  </si>
  <si>
    <t>31: Aucun bâtiment dans la MO pour l'EGID 191408352</t>
  </si>
  <si>
    <t>31: Aucun bâtiment dans la MO pour l'EGID 191408353</t>
  </si>
  <si>
    <t>31: Aucun bâtiment dans la MO pour l'EGID 191408354</t>
  </si>
  <si>
    <t>31: Aucun bâtiment dans la MO pour l'EGID 191408355</t>
  </si>
  <si>
    <t>31: Aucun bâtiment dans la MO pour l'EGID 191408356</t>
  </si>
  <si>
    <t>31: Aucun bâtiment dans la MO pour l'EGID 191626088</t>
  </si>
  <si>
    <t>31: Aucun bâtiment dans la MO pour l'EGID 191670533</t>
  </si>
  <si>
    <t>31: Aucun bâtiment dans la MO pour l'EGID 191983624</t>
  </si>
  <si>
    <t>31: Aucun bâtiment dans la MO pour l'EGID 914641</t>
  </si>
  <si>
    <t>31: Aucun bâtiment dans la MO pour l'EGID 914642</t>
  </si>
  <si>
    <t>31: Aucun bâtiment dans la MO pour l'EGID 914655</t>
  </si>
  <si>
    <t>31: Aucun bâtiment dans la MO pour l'EGID 914656</t>
  </si>
  <si>
    <t>31: Aucun bâtiment dans la MO pour l'EGID 914657</t>
  </si>
  <si>
    <t>31: Aucun bâtiment dans la MO pour l'EGID 914660</t>
  </si>
  <si>
    <t>31: Aucun bâtiment dans la MO pour l'EGID 914675</t>
  </si>
  <si>
    <t>31: Aucun bâtiment dans la MO pour l'EGID 914681</t>
  </si>
  <si>
    <t>31: Aucun bâtiment dans la MO pour l'EGID 914686</t>
  </si>
  <si>
    <t>31: Aucun bâtiment dans la MO pour l'EGID 914694</t>
  </si>
  <si>
    <t>31: Aucun bâtiment dans la MO pour l'EGID 914696</t>
  </si>
  <si>
    <t>31: Aucun bâtiment dans la MO pour l'EGID 914697</t>
  </si>
  <si>
    <t>31: Aucun bâtiment dans la MO pour l'EGID 914703</t>
  </si>
  <si>
    <t>31: Aucun bâtiment dans la MO pour l'EGID 914712</t>
  </si>
  <si>
    <t>31: Aucun bâtiment dans la MO pour l'EGID 914720</t>
  </si>
  <si>
    <t>31: Aucun bâtiment dans la MO pour l'EGID 914723</t>
  </si>
  <si>
    <t>31: Aucun bâtiment dans la MO pour l'EGID 914724</t>
  </si>
  <si>
    <t>31: Aucun bâtiment dans la MO pour l'EGID 914726</t>
  </si>
  <si>
    <t>31: Aucun bâtiment dans la MO pour l'EGID 914730</t>
  </si>
  <si>
    <t>31: Aucun bâtiment dans la MO pour l'EGID 914733</t>
  </si>
  <si>
    <t>31: Aucun bâtiment dans la MO pour l'EGID 3108585</t>
  </si>
  <si>
    <t>31: Aucun bâtiment dans la MO pour l'EGID 3108586</t>
  </si>
  <si>
    <t>31: Aucun bâtiment dans la MO pour l'EGID 3108588</t>
  </si>
  <si>
    <t>31: Aucun bâtiment dans la MO pour l'EGID 3108589</t>
  </si>
  <si>
    <t>31: Aucun bâtiment dans la MO pour l'EGID 3108593</t>
  </si>
  <si>
    <t>31: Aucun bâtiment dans la MO pour l'EGID 3108596</t>
  </si>
  <si>
    <t>31: Aucun bâtiment dans la MO pour l'EGID 3108601</t>
  </si>
  <si>
    <t>31: Aucun bâtiment dans la MO pour l'EGID 3108602</t>
  </si>
  <si>
    <t>31: Aucun bâtiment dans la MO pour l'EGID 3108603</t>
  </si>
  <si>
    <t>31: Aucun bâtiment dans la MO pour l'EGID 3108604</t>
  </si>
  <si>
    <t>31: Aucun bâtiment dans la MO pour l'EGID 3108605</t>
  </si>
  <si>
    <t>31: Aucun bâtiment dans la MO pour l'EGID 3108606</t>
  </si>
  <si>
    <t>31: Aucun bâtiment dans la MO pour l'EGID 3108608</t>
  </si>
  <si>
    <t>31: Aucun bâtiment dans la MO pour l'EGID 3108609</t>
  </si>
  <si>
    <t>31: Aucun bâtiment dans la MO pour l'EGID 3108611</t>
  </si>
  <si>
    <t>31: Aucun bâtiment dans la MO pour l'EGID 3108614</t>
  </si>
  <si>
    <t>31: Aucun bâtiment dans la MO pour l'EGID 3108615</t>
  </si>
  <si>
    <t>31: Aucun bâtiment dans la MO pour l'EGID 3108616</t>
  </si>
  <si>
    <t>31: Aucun bâtiment dans la MO pour l'EGID 3108618</t>
  </si>
  <si>
    <t>31: Aucun bâtiment dans la MO pour l'EGID 3108619</t>
  </si>
  <si>
    <t>31: Aucun bâtiment dans la MO pour l'EGID 3108620</t>
  </si>
  <si>
    <t>31: Aucun bâtiment dans la MO pour l'EGID 3108625</t>
  </si>
  <si>
    <t>31: Aucun bâtiment dans la MO pour l'EGID 9018333</t>
  </si>
  <si>
    <t>31: Aucun bâtiment dans la MO pour l'EGID 9072628</t>
  </si>
  <si>
    <t>31: Aucun bâtiment dans la MO pour l'EGID 9080516</t>
  </si>
  <si>
    <t>31: Aucun bâtiment dans la MO pour l'EGID 190023283</t>
  </si>
  <si>
    <t>31: Aucun bâtiment dans la MO pour l'EGID 190023285</t>
  </si>
  <si>
    <t>31: Aucun bâtiment dans la MO pour l'EGID 190023288</t>
  </si>
  <si>
    <t>31: Aucun bâtiment dans la MO pour l'EGID 190023292</t>
  </si>
  <si>
    <t>31: Aucun bâtiment dans la MO pour l'EGID 190219950</t>
  </si>
  <si>
    <t>31: Aucun bâtiment dans la MO pour l'EGID 190483751</t>
  </si>
  <si>
    <t>31: Aucun bâtiment dans la MO pour l'EGID 191172091</t>
  </si>
  <si>
    <t>31: Aucun bâtiment dans la MO pour l'EGID 191650685</t>
  </si>
  <si>
    <t>31: Aucun bâtiment dans la MO pour l'EGID 191690518</t>
  </si>
  <si>
    <t>31: Aucun bâtiment dans la MO pour l'EGID 191774411</t>
  </si>
  <si>
    <t>31: Aucun bâtiment dans la MO pour l'EGID 190648112</t>
  </si>
  <si>
    <t>31: Aucun bâtiment dans la MO pour l'EGID 191669915</t>
  </si>
  <si>
    <t>31: Aucun bâtiment dans la MO pour l'EGID 191857535</t>
  </si>
  <si>
    <t>31: Aucun bâtiment dans la MO pour l'EGID 191890412</t>
  </si>
  <si>
    <t>31: Aucun bâtiment dans la MO pour l'EGID 191958924</t>
  </si>
  <si>
    <t>31: Aucun bâtiment dans la MO pour l'EGID 191964877</t>
  </si>
  <si>
    <t>31: Aucun bâtiment dans la MO pour l'EGID 101158614</t>
  </si>
  <si>
    <t>31: Aucun bâtiment dans la MO pour l'EGID 191653432</t>
  </si>
  <si>
    <t>31: Aucun bâtiment dans la MO pour l'EGID 191672637</t>
  </si>
  <si>
    <t>31: Aucun bâtiment dans la MO pour l'EGID 191948028</t>
  </si>
  <si>
    <t>31: Aucun bâtiment dans la MO pour l'EGID 191948029</t>
  </si>
  <si>
    <t>31: Aucun bâtiment dans la MO pour l'EGID 191957324</t>
  </si>
  <si>
    <t>31: Aucun bâtiment dans la MO pour l'EGID 191980713</t>
  </si>
  <si>
    <t>31: Aucun bâtiment dans la MO pour l'EGID 191980720</t>
  </si>
  <si>
    <t>31: Aucun bâtiment dans la MO pour l'EGID 191980804</t>
  </si>
  <si>
    <t>31: Aucun bâtiment dans la MO pour l'EGID 191980873</t>
  </si>
  <si>
    <t>31: Aucun bâtiment dans la MO pour l'EGID 191989788</t>
  </si>
  <si>
    <t>31: Aucun bâtiment dans la MO pour l'EGID 191989789</t>
  </si>
  <si>
    <t>31: Aucun bâtiment dans la MO pour l'EGID 191426430</t>
  </si>
  <si>
    <t>31: Aucun bâtiment dans la MO pour l'EGID 191426434</t>
  </si>
  <si>
    <t>31: Aucun bâtiment dans la MO pour l'EGID 191426451</t>
  </si>
  <si>
    <t>31: Aucun bâtiment dans la MO pour l'EGID 191426452</t>
  </si>
  <si>
    <t>31: Aucun bâtiment dans la MO pour l'EGID 191426453</t>
  </si>
  <si>
    <t>31: Aucun bâtiment dans la MO pour l'EGID 191426454</t>
  </si>
  <si>
    <t>31: Aucun bâtiment dans la MO pour l'EGID 191427431</t>
  </si>
  <si>
    <t>31: Aucun bâtiment dans la MO pour l'EGID 191427552</t>
  </si>
  <si>
    <t>31: Aucun bâtiment dans la MO pour l'EGID 191427553</t>
  </si>
  <si>
    <t>31: Aucun bâtiment dans la MO pour l'EGID 191427554</t>
  </si>
  <si>
    <t>31: Aucun bâtiment dans la MO pour l'EGID 191427555</t>
  </si>
  <si>
    <t>31: Aucun bâtiment dans la MO pour l'EGID 191427556</t>
  </si>
  <si>
    <t>31: Aucun bâtiment dans la MO pour l'EGID 191427570</t>
  </si>
  <si>
    <t>31: Aucun bâtiment dans la MO pour l'EGID 191427571</t>
  </si>
  <si>
    <t>31: Aucun bâtiment dans la MO pour l'EGID 191427592</t>
  </si>
  <si>
    <t>31: Aucun bâtiment dans la MO pour l'EGID 191427593</t>
  </si>
  <si>
    <t>31: Aucun bâtiment dans la MO pour l'EGID 191427610</t>
  </si>
  <si>
    <t>31: Aucun bâtiment dans la MO pour l'EGID 191427631</t>
  </si>
  <si>
    <t>31: Aucun bâtiment dans la MO pour l'EGID 191427632</t>
  </si>
  <si>
    <t>31: Aucun bâtiment dans la MO pour l'EGID 191427635</t>
  </si>
  <si>
    <t>31: Aucun bâtiment dans la MO pour l'EGID 191428752</t>
  </si>
  <si>
    <t>31: Aucun bâtiment dans la MO pour l'EGID 191428891</t>
  </si>
  <si>
    <t>31: Aucun bâtiment dans la MO pour l'EGID 191428893</t>
  </si>
  <si>
    <t>31: Aucun bâtiment dans la MO pour l'EGID 191428931</t>
  </si>
  <si>
    <t>31: Aucun bâtiment dans la MO pour l'EGID 191428932</t>
  </si>
  <si>
    <t>31: Aucun bâtiment dans la MO pour l'EGID 191428933</t>
  </si>
  <si>
    <t>31: Aucun bâtiment dans la MO pour l'EGID 191428934</t>
  </si>
  <si>
    <t>31: Aucun bâtiment dans la MO pour l'EGID 191428935</t>
  </si>
  <si>
    <t>31: Aucun bâtiment dans la MO pour l'EGID 191428936</t>
  </si>
  <si>
    <t>31: Aucun bâtiment dans la MO pour l'EGID 191428937</t>
  </si>
  <si>
    <t>31: Aucun bâtiment dans la MO pour l'EGID 191428938</t>
  </si>
  <si>
    <t>31: Aucun bâtiment dans la MO pour l'EGID 191428950</t>
  </si>
  <si>
    <t>31: Aucun bâtiment dans la MO pour l'EGID 191428951</t>
  </si>
  <si>
    <t>31: Aucun bâtiment dans la MO pour l'EGID 191428971</t>
  </si>
  <si>
    <t>31: Aucun bâtiment dans la MO pour l'EGID 191428972</t>
  </si>
  <si>
    <t>31: Aucun bâtiment dans la MO pour l'EGID 191428973</t>
  </si>
  <si>
    <t>31: Aucun bâtiment dans la MO pour l'EGID 191428975</t>
  </si>
  <si>
    <t>31: Aucun bâtiment dans la MO pour l'EGID 191428976</t>
  </si>
  <si>
    <t>31: Aucun bâtiment dans la MO pour l'EGID 191428977</t>
  </si>
  <si>
    <t>31: Aucun bâtiment dans la MO pour l'EGID 191428990</t>
  </si>
  <si>
    <t>31: Aucun bâtiment dans la MO pour l'EGID 191428993</t>
  </si>
  <si>
    <t>31: Aucun bâtiment dans la MO pour l'EGID 191428995</t>
  </si>
  <si>
    <t>31: Aucun bâtiment dans la MO pour l'EGID 191429013</t>
  </si>
  <si>
    <t>31: Aucun bâtiment dans la MO pour l'EGID 191429030</t>
  </si>
  <si>
    <t>31: Aucun bâtiment dans la MO pour l'EGID 191429035</t>
  </si>
  <si>
    <t>31: Aucun bâtiment dans la MO pour l'EGID 191429036</t>
  </si>
  <si>
    <t>31: Aucun bâtiment dans la MO pour l'EGID 191430890</t>
  </si>
  <si>
    <t>31: Aucun bâtiment dans la MO pour l'EGID 191430910</t>
  </si>
  <si>
    <t>31: Aucun bâtiment dans la MO pour l'EGID 191430930</t>
  </si>
  <si>
    <t>31: Aucun bâtiment dans la MO pour l'EGID 191430931</t>
  </si>
  <si>
    <t>31: Aucun bâtiment dans la MO pour l'EGID 191430933</t>
  </si>
  <si>
    <t>31: Aucun bâtiment dans la MO pour l'EGID 191430952</t>
  </si>
  <si>
    <t>31: Aucun bâtiment dans la MO pour l'EGID 191430972</t>
  </si>
  <si>
    <t>31: Aucun bâtiment dans la MO pour l'EGID 191430973</t>
  </si>
  <si>
    <t>31: Aucun bâtiment dans la MO pour l'EGID 191430990</t>
  </si>
  <si>
    <t>31: Aucun bâtiment dans la MO pour l'EGID 191430994</t>
  </si>
  <si>
    <t>31: Aucun bâtiment dans la MO pour l'EGID 191430996</t>
  </si>
  <si>
    <t>31: Aucun bâtiment dans la MO pour l'EGID 191430998</t>
  </si>
  <si>
    <t>31: Aucun bâtiment dans la MO pour l'EGID 191430999</t>
  </si>
  <si>
    <t>31: Aucun bâtiment dans la MO pour l'EGID 191431012</t>
  </si>
  <si>
    <t>31: Aucun bâtiment dans la MO pour l'EGID 191431015</t>
  </si>
  <si>
    <t>31: Aucun bâtiment dans la MO pour l'EGID 191431016</t>
  </si>
  <si>
    <t>31: Aucun bâtiment dans la MO pour l'EGID 191431018</t>
  </si>
  <si>
    <t>31: Aucun bâtiment dans la MO pour l'EGID 191431020</t>
  </si>
  <si>
    <t>31: Aucun bâtiment dans la MO pour l'EGID 191431022</t>
  </si>
  <si>
    <t>31: Aucun bâtiment dans la MO pour l'EGID 191431024</t>
  </si>
  <si>
    <t>31: Aucun bâtiment dans la MO pour l'EGID 191431090</t>
  </si>
  <si>
    <t>31: Aucun bâtiment dans la MO pour l'EGID 191431091</t>
  </si>
  <si>
    <t>31: Aucun bâtiment dans la MO pour l'EGID 191431092</t>
  </si>
  <si>
    <t>31: Aucun bâtiment dans la MO pour l'EGID 191431094</t>
  </si>
  <si>
    <t>31: Aucun bâtiment dans la MO pour l'EGID 191431110</t>
  </si>
  <si>
    <t>31: Aucun bâtiment dans la MO pour l'EGID 191431112</t>
  </si>
  <si>
    <t>31: Aucun bâtiment dans la MO pour l'EGID 191431114</t>
  </si>
  <si>
    <t>31: Aucun bâtiment dans la MO pour l'EGID 191431131</t>
  </si>
  <si>
    <t>31: Aucun bâtiment dans la MO pour l'EGID 191431132</t>
  </si>
  <si>
    <t>31: Aucun bâtiment dans la MO pour l'EGID 191431133</t>
  </si>
  <si>
    <t>31: Aucun bâtiment dans la MO pour l'EGID 191431137</t>
  </si>
  <si>
    <t>31: Aucun bâtiment dans la MO pour l'EGID 191431140</t>
  </si>
  <si>
    <t>31: Aucun bâtiment dans la MO pour l'EGID 191431150</t>
  </si>
  <si>
    <t>31: Aucun bâtiment dans la MO pour l'EGID 191431152</t>
  </si>
  <si>
    <t>31: Aucun bâtiment dans la MO pour l'EGID 191587214</t>
  </si>
  <si>
    <t>31: Aucun bâtiment dans la MO pour l'EGID 191773234</t>
  </si>
  <si>
    <t>31: Aucun bâtiment dans la MO pour l'EGID 191773255</t>
  </si>
  <si>
    <t>31: Aucun bâtiment dans la MO pour l'EGID 191798665</t>
  </si>
  <si>
    <t>31: Aucun bâtiment dans la MO pour l'EGID 191889142</t>
  </si>
  <si>
    <t>31: Aucun bâtiment dans la MO pour l'EGID 191900401</t>
  </si>
  <si>
    <t>31: Aucun bâtiment dans la MO pour l'EGID 191900410</t>
  </si>
  <si>
    <t>31: Aucun bâtiment dans la MO pour l'EGID 191941273</t>
  </si>
  <si>
    <t>31: Aucun bâtiment dans la MO pour l'EGID 191980344&lt;/br&gt;33: Le bâtiment 191980344 has GSTAT '1003 im Bau'</t>
  </si>
  <si>
    <t>31: Aucun bâtiment dans la MO pour l'EGID 191989169</t>
  </si>
  <si>
    <t>31: Aucun bâtiment dans la MO pour l'EGID 191989224</t>
  </si>
  <si>
    <t>31: Aucun bâtiment dans la MO pour l'EGID 191989225</t>
  </si>
  <si>
    <t>31: Aucun bâtiment dans la MO pour l'EGID 191989243</t>
  </si>
  <si>
    <t>31: Aucun bâtiment dans la MO pour l'EGID 191989244</t>
  </si>
  <si>
    <t>31: Aucun bâtiment dans la MO pour l'EGID 192003288</t>
  </si>
  <si>
    <t>31: Aucun bâtiment dans la MO pour l'EGID 192006612</t>
  </si>
  <si>
    <t>31: Aucun bâtiment dans la MO pour l'EGID 192006615</t>
  </si>
  <si>
    <t>31: Aucun bâtiment dans la MO pour l'EGID 192010387</t>
  </si>
  <si>
    <t>31: Aucun bâtiment dans la MO pour l'EGID 913040</t>
  </si>
  <si>
    <t>31: Aucun bâtiment dans la MO pour l'EGID 913041</t>
  </si>
  <si>
    <t>31: Aucun bâtiment dans la MO pour l'EGID 913110</t>
  </si>
  <si>
    <t>31: Aucun bâtiment dans la MO pour l'EGID 913111</t>
  </si>
  <si>
    <t>31: Aucun bâtiment dans la MO pour l'EGID 3186055</t>
  </si>
  <si>
    <t>31: Aucun bâtiment dans la MO pour l'EGID 9014847</t>
  </si>
  <si>
    <t>31: Aucun bâtiment dans la MO pour l'EGID 190105843</t>
  </si>
  <si>
    <t>31: Aucun bâtiment dans la MO pour l'EGID 190168072</t>
  </si>
  <si>
    <t>31: Aucun bâtiment dans la MO pour l'EGID 190168533</t>
  </si>
  <si>
    <t>31: Aucun bâtiment dans la MO pour l'EGID 190168534</t>
  </si>
  <si>
    <t>31: Aucun bâtiment dans la MO pour l'EGID 190169299</t>
  </si>
  <si>
    <t>31: Aucun bâtiment dans la MO pour l'EGID 190314508</t>
  </si>
  <si>
    <t>31: Aucun bâtiment dans la MO pour l'EGID 190314568</t>
  </si>
  <si>
    <t>31: Aucun bâtiment dans la MO pour l'EGID 190419989</t>
  </si>
  <si>
    <t>31: Aucun bâtiment dans la MO pour l'EGID 190487829</t>
  </si>
  <si>
    <t>31: Aucun bâtiment dans la MO pour l'EGID 190570968</t>
  </si>
  <si>
    <t>31: Aucun bâtiment dans la MO pour l'EGID 190816470</t>
  </si>
  <si>
    <t>31: Aucun bâtiment dans la MO pour l'EGID 190872189</t>
  </si>
  <si>
    <t>31: Aucun bâtiment dans la MO pour l'EGID 190990990</t>
  </si>
  <si>
    <t>31: Aucun bâtiment dans la MO pour l'EGID 190991170</t>
  </si>
  <si>
    <t>31: Aucun bâtiment dans la MO pour l'EGID 191134859</t>
  </si>
  <si>
    <t>31: Aucun bâtiment dans la MO pour l'EGID 191134941</t>
  </si>
  <si>
    <t>31: Aucun bâtiment dans la MO pour l'EGID 191135090</t>
  </si>
  <si>
    <t>31: Aucun bâtiment dans la MO pour l'EGID 191247752</t>
  </si>
  <si>
    <t>31: Aucun bâtiment dans la MO pour l'EGID 191275110</t>
  </si>
  <si>
    <t>31: Aucun bâtiment dans la MO pour l'EGID 191325251</t>
  </si>
  <si>
    <t>31: Aucun bâtiment dans la MO pour l'EGID 191358852</t>
  </si>
  <si>
    <t>31: Aucun bâtiment dans la MO pour l'EGID 191363250</t>
  </si>
  <si>
    <t>31: Aucun bâtiment dans la MO pour l'EGID 191363293</t>
  </si>
  <si>
    <t>31: Aucun bâtiment dans la MO pour l'EGID 191363330</t>
  </si>
  <si>
    <t>31: Aucun bâtiment dans la MO pour l'EGID 191363352</t>
  </si>
  <si>
    <t>31: Aucun bâtiment dans la MO pour l'EGID 191363370</t>
  </si>
  <si>
    <t>31: Aucun bâtiment dans la MO pour l'EGID 191363372</t>
  </si>
  <si>
    <t>31: Aucun bâtiment dans la MO pour l'EGID 191363376</t>
  </si>
  <si>
    <t>31: Aucun bâtiment dans la MO pour l'EGID 191363391</t>
  </si>
  <si>
    <t>31: Aucun bâtiment dans la MO pour l'EGID 191363410</t>
  </si>
  <si>
    <t>31: Aucun bâtiment dans la MO pour l'EGID 191363431</t>
  </si>
  <si>
    <t>31: Aucun bâtiment dans la MO pour l'EGID 191363471</t>
  </si>
  <si>
    <t>31: Aucun bâtiment dans la MO pour l'EGID 191363490</t>
  </si>
  <si>
    <t>31: Aucun bâtiment dans la MO pour l'EGID 191363611</t>
  </si>
  <si>
    <t>31: Aucun bâtiment dans la MO pour l'EGID 191363631</t>
  </si>
  <si>
    <t>31: Aucun bâtiment dans la MO pour l'EGID 191363650</t>
  </si>
  <si>
    <t>31: Aucun bâtiment dans la MO pour l'EGID 191363670</t>
  </si>
  <si>
    <t>31: Aucun bâtiment dans la MO pour l'EGID 191363672</t>
  </si>
  <si>
    <t>31: Aucun bâtiment dans la MO pour l'EGID 191363690</t>
  </si>
  <si>
    <t>31: Aucun bâtiment dans la MO pour l'EGID 191363730</t>
  </si>
  <si>
    <t>31: Aucun bâtiment dans la MO pour l'EGID 191363731</t>
  </si>
  <si>
    <t>31: Aucun bâtiment dans la MO pour l'EGID 191363751</t>
  </si>
  <si>
    <t>31: Aucun bâtiment dans la MO pour l'EGID 191363770</t>
  </si>
  <si>
    <t>31: Aucun bâtiment dans la MO pour l'EGID 191363771</t>
  </si>
  <si>
    <t>31: Aucun bâtiment dans la MO pour l'EGID 191364270</t>
  </si>
  <si>
    <t>31: Aucun bâtiment dans la MO pour l'EGID 191364271</t>
  </si>
  <si>
    <t>31: Aucun bâtiment dans la MO pour l'EGID 191364274</t>
  </si>
  <si>
    <t>31: Aucun bâtiment dans la MO pour l'EGID 191364290</t>
  </si>
  <si>
    <t>31: Aucun bâtiment dans la MO pour l'EGID 191364291</t>
  </si>
  <si>
    <t>31: Aucun bâtiment dans la MO pour l'EGID 191364292</t>
  </si>
  <si>
    <t>31: Aucun bâtiment dans la MO pour l'EGID 191364293</t>
  </si>
  <si>
    <t>31: Aucun bâtiment dans la MO pour l'EGID 191364310</t>
  </si>
  <si>
    <t>31: Aucun bâtiment dans la MO pour l'EGID 191364312</t>
  </si>
  <si>
    <t>31: Aucun bâtiment dans la MO pour l'EGID 191364390</t>
  </si>
  <si>
    <t>31: Aucun bâtiment dans la MO pour l'EGID 191364391</t>
  </si>
  <si>
    <t>31: Aucun bâtiment dans la MO pour l'EGID 191364410</t>
  </si>
  <si>
    <t>31: Aucun bâtiment dans la MO pour l'EGID 191364411</t>
  </si>
  <si>
    <t>31: Aucun bâtiment dans la MO pour l'EGID 191364430</t>
  </si>
  <si>
    <t>31: Aucun bâtiment dans la MO pour l'EGID 191364434</t>
  </si>
  <si>
    <t>31: Aucun bâtiment dans la MO pour l'EGID 191364435</t>
  </si>
  <si>
    <t>31: Aucun bâtiment dans la MO pour l'EGID 191364450</t>
  </si>
  <si>
    <t>31: Aucun bâtiment dans la MO pour l'EGID 191364452</t>
  </si>
  <si>
    <t>31: Aucun bâtiment dans la MO pour l'EGID 191364454</t>
  </si>
  <si>
    <t>31: Aucun bâtiment dans la MO pour l'EGID 191364472</t>
  </si>
  <si>
    <t>31: Aucun bâtiment dans la MO pour l'EGID 191364490</t>
  </si>
  <si>
    <t>31: Aucun bâtiment dans la MO pour l'EGID 191364492</t>
  </si>
  <si>
    <t>31: Aucun bâtiment dans la MO pour l'EGID 191364495</t>
  </si>
  <si>
    <t>31: Aucun bâtiment dans la MO pour l'EGID 191364530</t>
  </si>
  <si>
    <t>31: Aucun bâtiment dans la MO pour l'EGID 191364531</t>
  </si>
  <si>
    <t>31: Aucun bâtiment dans la MO pour l'EGID 191364532</t>
  </si>
  <si>
    <t>31: Aucun bâtiment dans la MO pour l'EGID 191364534</t>
  </si>
  <si>
    <t>31: Aucun bâtiment dans la MO pour l'EGID 191364536</t>
  </si>
  <si>
    <t>31: Aucun bâtiment dans la MO pour l'EGID 191364537</t>
  </si>
  <si>
    <t>31: Aucun bâtiment dans la MO pour l'EGID 191364538</t>
  </si>
  <si>
    <t>31: Aucun bâtiment dans la MO pour l'EGID 191364540</t>
  </si>
  <si>
    <t>31: Aucun bâtiment dans la MO pour l'EGID 191364541</t>
  </si>
  <si>
    <t>31: Aucun bâtiment dans la MO pour l'EGID 191364542</t>
  </si>
  <si>
    <t>31: Aucun bâtiment dans la MO pour l'EGID 191364544</t>
  </si>
  <si>
    <t>31: Aucun bâtiment dans la MO pour l'EGID 191364545</t>
  </si>
  <si>
    <t>31: Aucun bâtiment dans la MO pour l'EGID 191364550</t>
  </si>
  <si>
    <t>31: Aucun bâtiment dans la MO pour l'EGID 191364551</t>
  </si>
  <si>
    <t>31: Aucun bâtiment dans la MO pour l'EGID 191364552</t>
  </si>
  <si>
    <t>31: Aucun bâtiment dans la MO pour l'EGID 191364553</t>
  </si>
  <si>
    <t>31: Aucun bâtiment dans la MO pour l'EGID 191364554</t>
  </si>
  <si>
    <t>31: Aucun bâtiment dans la MO pour l'EGID 191364555</t>
  </si>
  <si>
    <t>31: Aucun bâtiment dans la MO pour l'EGID 191364556</t>
  </si>
  <si>
    <t>31: Aucun bâtiment dans la MO pour l'EGID 191365110</t>
  </si>
  <si>
    <t>31: Aucun bâtiment dans la MO pour l'EGID 191438030</t>
  </si>
  <si>
    <t>31: Aucun bâtiment dans la MO pour l'EGID 191478651</t>
  </si>
  <si>
    <t>31: Aucun bâtiment dans la MO pour l'EGID 191511131</t>
  </si>
  <si>
    <t>31: Aucun bâtiment dans la MO pour l'EGID 191511292</t>
  </si>
  <si>
    <t>31: Aucun bâtiment dans la MO pour l'EGID 191518831</t>
  </si>
  <si>
    <t>31: Aucun bâtiment dans la MO pour l'EGID 191566314</t>
  </si>
  <si>
    <t>31: Aucun bâtiment dans la MO pour l'EGID 191684270</t>
  </si>
  <si>
    <t>31: Aucun bâtiment dans la MO pour l'EGID 191719069</t>
  </si>
  <si>
    <t>31: Aucun bâtiment dans la MO pour l'EGID 191725432</t>
  </si>
  <si>
    <t>31: Aucun bâtiment dans la MO pour l'EGID 191736080</t>
  </si>
  <si>
    <t>31: Aucun bâtiment dans la MO pour l'EGID 191858243</t>
  </si>
  <si>
    <t>31: Aucun bâtiment dans la MO pour l'EGID 191885109</t>
  </si>
  <si>
    <t>31: Aucun bâtiment dans la MO pour l'EGID 191888921</t>
  </si>
  <si>
    <t>31: Aucun bâtiment dans la MO pour l'EGID 191951711</t>
  </si>
  <si>
    <t>31: Aucun bâtiment dans la MO pour l'EGID 191978210</t>
  </si>
  <si>
    <t>31: Aucun bâtiment dans la MO pour l'EGID 191993222</t>
  </si>
  <si>
    <t>31: Aucun bâtiment dans la MO pour l'EGID 191983016</t>
  </si>
  <si>
    <t>31: Aucun bâtiment dans la MO pour l'EGID 191983021</t>
  </si>
  <si>
    <t>31: Aucun bâtiment dans la MO pour l'EGID 191983716</t>
  </si>
  <si>
    <t>31: Aucun bâtiment dans la MO pour l'EGID 502245526</t>
  </si>
  <si>
    <t>31: Aucun bâtiment dans la MO pour l'EGID 917976</t>
  </si>
  <si>
    <t>31: Aucun bâtiment dans la MO pour l'EGID 918160</t>
  </si>
  <si>
    <t>31: Aucun bâtiment dans la MO pour l'EGID 918334</t>
  </si>
  <si>
    <t>31: Aucun bâtiment dans la MO pour l'EGID 918351</t>
  </si>
  <si>
    <t>31: Aucun bâtiment dans la MO pour l'EGID 190155976</t>
  </si>
  <si>
    <t>31: Aucun bâtiment dans la MO pour l'EGID 191751178</t>
  </si>
  <si>
    <t>31: Aucun bâtiment dans la MO pour l'EGID 191763775</t>
  </si>
  <si>
    <t>31: Aucun bâtiment dans la MO pour l'EGID 191787433</t>
  </si>
  <si>
    <t>31: Aucun bâtiment dans la MO pour l'EGID 191797711</t>
  </si>
  <si>
    <t>31: Aucun bâtiment dans la MO pour l'EGID 191862977</t>
  </si>
  <si>
    <t>31: Aucun bâtiment dans la MO pour l'EGID 191910313</t>
  </si>
  <si>
    <t>31: Aucun bâtiment dans la MO pour l'EGID 191918101</t>
  </si>
  <si>
    <t>31: Aucun bâtiment dans la MO pour l'EGID 191925873</t>
  </si>
  <si>
    <t>31: Aucun bâtiment dans la MO pour l'EGID 191952842</t>
  </si>
  <si>
    <t>31: Aucun bâtiment dans la MO pour l'EGID 191952844</t>
  </si>
  <si>
    <t>31: Aucun bâtiment dans la MO pour l'EGID 191961822</t>
  </si>
  <si>
    <t>31: Aucun bâtiment dans la MO pour l'EGID 191966037</t>
  </si>
  <si>
    <t>31: Aucun bâtiment dans la MO pour l'EGID 191967024</t>
  </si>
  <si>
    <t>31: Aucun bâtiment dans la MO pour l'EGID 191967036</t>
  </si>
  <si>
    <t>31: Aucun bâtiment dans la MO pour l'EGID 191967045</t>
  </si>
  <si>
    <t>31: Aucun bâtiment dans la MO pour l'EGID 191967068</t>
  </si>
  <si>
    <t>31: Aucun bâtiment dans la MO pour l'EGID 191967107</t>
  </si>
  <si>
    <t>31: Aucun bâtiment dans la MO pour l'EGID 191967160</t>
  </si>
  <si>
    <t>31: Aucun bâtiment dans la MO pour l'EGID 191972268</t>
  </si>
  <si>
    <t>31: Aucun bâtiment dans la MO pour l'EGID 191972833</t>
  </si>
  <si>
    <t>31: Aucun bâtiment dans la MO pour l'EGID 191981865</t>
  </si>
  <si>
    <t>31: Aucun bâtiment dans la MO pour l'EGID 191981984</t>
  </si>
  <si>
    <t>31: Aucun bâtiment dans la MO pour l'EGID 191991639</t>
  </si>
  <si>
    <t>31: Aucun bâtiment dans la MO pour l'EGID 920084</t>
  </si>
  <si>
    <t>31: Aucun bâtiment dans la MO pour l'EGID 920088</t>
  </si>
  <si>
    <t>31: Aucun bâtiment dans la MO pour l'EGID 920090</t>
  </si>
  <si>
    <t>31: Aucun bâtiment dans la MO pour l'EGID 920094</t>
  </si>
  <si>
    <t>31: Aucun bâtiment dans la MO pour l'EGID 920095</t>
  </si>
  <si>
    <t>31: Aucun bâtiment dans la MO pour l'EGID 2382726</t>
  </si>
  <si>
    <t>31: Aucun bâtiment dans la MO pour l'EGID 3108779</t>
  </si>
  <si>
    <t>31: Aucun bâtiment dans la MO pour l'EGID 3130133</t>
  </si>
  <si>
    <t>31: Aucun bâtiment dans la MO pour l'EGID 3130136</t>
  </si>
  <si>
    <t>31: Aucun bâtiment dans la MO pour l'EGID 3176380</t>
  </si>
  <si>
    <t>31: Aucun bâtiment dans la MO pour l'EGID 101165234</t>
  </si>
  <si>
    <t>31: Aucun bâtiment dans la MO pour l'EGID 101165235</t>
  </si>
  <si>
    <t>31: Aucun bâtiment dans la MO pour l'EGID 101165239</t>
  </si>
  <si>
    <t>31: Aucun bâtiment dans la MO pour l'EGID 101165240</t>
  </si>
  <si>
    <t>31: Aucun bâtiment dans la MO pour l'EGID 190294029</t>
  </si>
  <si>
    <t>31: Aucun bâtiment dans la MO pour l'EGID 190346908</t>
  </si>
  <si>
    <t>31: Aucun bâtiment dans la MO pour l'EGID 190855973</t>
  </si>
  <si>
    <t>31: Aucun bâtiment dans la MO pour l'EGID 190855976</t>
  </si>
  <si>
    <t>31: Aucun bâtiment dans la MO pour l'EGID 190855989</t>
  </si>
  <si>
    <t>31: Aucun bâtiment dans la MO pour l'EGID 190865049</t>
  </si>
  <si>
    <t>31: Aucun bâtiment dans la MO pour l'EGID 190865089</t>
  </si>
  <si>
    <t>31: Aucun bâtiment dans la MO pour l'EGID 190865109</t>
  </si>
  <si>
    <t>31: Aucun bâtiment dans la MO pour l'EGID 191025250</t>
  </si>
  <si>
    <t>31: Aucun bâtiment dans la MO pour l'EGID 191196790</t>
  </si>
  <si>
    <t>31: Aucun bâtiment dans la MO pour l'EGID 191197890</t>
  </si>
  <si>
    <t>31: Aucun bâtiment dans la MO pour l'EGID 191372097</t>
  </si>
  <si>
    <t>31: Aucun bâtiment dans la MO pour l'EGID 191415470</t>
  </si>
  <si>
    <t>31: Aucun bâtiment dans la MO pour l'EGID 191472231</t>
  </si>
  <si>
    <t>31: Aucun bâtiment dans la MO pour l'EGID 191472811</t>
  </si>
  <si>
    <t>31: Aucun bâtiment dans la MO pour l'EGID 191472871</t>
  </si>
  <si>
    <t>31: Aucun bâtiment dans la MO pour l'EGID 191472911</t>
  </si>
  <si>
    <t>31: Aucun bâtiment dans la MO pour l'EGID 191472931</t>
  </si>
  <si>
    <t>31: Aucun bâtiment dans la MO pour l'EGID 191490992</t>
  </si>
  <si>
    <t>31: Aucun bâtiment dans la MO pour l'EGID 191491011</t>
  </si>
  <si>
    <t>31: Aucun bâtiment dans la MO pour l'EGID 191491012</t>
  </si>
  <si>
    <t>31: Aucun bâtiment dans la MO pour l'EGID 191558952</t>
  </si>
  <si>
    <t>31: Aucun bâtiment dans la MO pour l'EGID 191559311</t>
  </si>
  <si>
    <t>31: Aucun bâtiment dans la MO pour l'EGID 191570331</t>
  </si>
  <si>
    <t>31: Aucun bâtiment dans la MO pour l'EGID 191600660</t>
  </si>
  <si>
    <t>31: Aucun bâtiment dans la MO pour l'EGID 191600662</t>
  </si>
  <si>
    <t>31: Aucun bâtiment dans la MO pour l'EGID 191600664</t>
  </si>
  <si>
    <t>31: Aucun bâtiment dans la MO pour l'EGID 191603459</t>
  </si>
  <si>
    <t>31: Aucun bâtiment dans la MO pour l'EGID 191618894</t>
  </si>
  <si>
    <t>31: Aucun bâtiment dans la MO pour l'EGID 191618912</t>
  </si>
  <si>
    <t>31: Aucun bâtiment dans la MO pour l'EGID 191619051</t>
  </si>
  <si>
    <t>31: Aucun bâtiment dans la MO pour l'EGID 191619054</t>
  </si>
  <si>
    <t>31: Aucun bâtiment dans la MO pour l'EGID 191626080</t>
  </si>
  <si>
    <t>31: Aucun bâtiment dans la MO pour l'EGID 191630301</t>
  </si>
  <si>
    <t>31: Aucun bâtiment dans la MO pour l'EGID 191631356</t>
  </si>
  <si>
    <t>31: Aucun bâtiment dans la MO pour l'EGID 191632752</t>
  </si>
  <si>
    <t>31: Aucun bâtiment dans la MO pour l'EGID 191656555</t>
  </si>
  <si>
    <t>31: Aucun bâtiment dans la MO pour l'EGID 191656593</t>
  </si>
  <si>
    <t>31: Aucun bâtiment dans la MO pour l'EGID 191656612</t>
  </si>
  <si>
    <t>31: Aucun bâtiment dans la MO pour l'EGID 191656637</t>
  </si>
  <si>
    <t>31: Aucun bâtiment dans la MO pour l'EGID 191656994</t>
  </si>
  <si>
    <t>31: Aucun bâtiment dans la MO pour l'EGID 191683171</t>
  </si>
  <si>
    <t>31: Aucun bâtiment dans la MO pour l'EGID 191687278</t>
  </si>
  <si>
    <t>31: Aucun bâtiment dans la MO pour l'EGID 191687283</t>
  </si>
  <si>
    <t>31: Aucun bâtiment dans la MO pour l'EGID 191687289</t>
  </si>
  <si>
    <t>31: Aucun bâtiment dans la MO pour l'EGID 191690522</t>
  </si>
  <si>
    <t>31: Aucun bâtiment dans la MO pour l'EGID 191691133</t>
  </si>
  <si>
    <t>31: Aucun bâtiment dans la MO pour l'EGID 191703497</t>
  </si>
  <si>
    <t>31: Aucun bâtiment dans la MO pour l'EGID 191703571</t>
  </si>
  <si>
    <t>31: Aucun bâtiment dans la MO pour l'EGID 191703591</t>
  </si>
  <si>
    <t>31: Aucun bâtiment dans la MO pour l'EGID 191703598</t>
  </si>
  <si>
    <t>31: Aucun bâtiment dans la MO pour l'EGID 191716131</t>
  </si>
  <si>
    <t>31: Aucun bâtiment dans la MO pour l'EGID 191721265</t>
  </si>
  <si>
    <t>31: Aucun bâtiment dans la MO pour l'EGID 191722113</t>
  </si>
  <si>
    <t>31: Aucun bâtiment dans la MO pour l'EGID 191731391</t>
  </si>
  <si>
    <t>31: Aucun bâtiment dans la MO pour l'EGID 191748055</t>
  </si>
  <si>
    <t>31: Aucun bâtiment dans la MO pour l'EGID 191748057</t>
  </si>
  <si>
    <t>31: Aucun bâtiment dans la MO pour l'EGID 191748059</t>
  </si>
  <si>
    <t>31: Aucun bâtiment dans la MO pour l'EGID 191752571</t>
  </si>
  <si>
    <t>31: Aucun bâtiment dans la MO pour l'EGID 191752592</t>
  </si>
  <si>
    <t>31: Aucun bâtiment dans la MO pour l'EGID 191752775</t>
  </si>
  <si>
    <t>31: Aucun bâtiment dans la MO pour l'EGID 191752776</t>
  </si>
  <si>
    <t>31: Aucun bâtiment dans la MO pour l'EGID 191752777</t>
  </si>
  <si>
    <t>31: Aucun bâtiment dans la MO pour l'EGID 191752851</t>
  </si>
  <si>
    <t>31: Aucun bâtiment dans la MO pour l'EGID 191752852</t>
  </si>
  <si>
    <t>31: Aucun bâtiment dans la MO pour l'EGID 191752853</t>
  </si>
  <si>
    <t>31: Aucun bâtiment dans la MO pour l'EGID 191752855</t>
  </si>
  <si>
    <t>31: Aucun bâtiment dans la MO pour l'EGID 191752856</t>
  </si>
  <si>
    <t>31: Aucun bâtiment dans la MO pour l'EGID 191752861</t>
  </si>
  <si>
    <t>31: Aucun bâtiment dans la MO pour l'EGID 191752862</t>
  </si>
  <si>
    <t>31: Aucun bâtiment dans la MO pour l'EGID 191754871</t>
  </si>
  <si>
    <t>31: Aucun bâtiment dans la MO pour l'EGID 191754874</t>
  </si>
  <si>
    <t>31: Aucun bâtiment dans la MO pour l'EGID 191782469</t>
  </si>
  <si>
    <t>31: Aucun bâtiment dans la MO pour l'EGID 191790021</t>
  </si>
  <si>
    <t>31: Aucun bâtiment dans la MO pour l'EGID 191797851</t>
  </si>
  <si>
    <t>31: Aucun bâtiment dans la MO pour l'EGID 191817535</t>
  </si>
  <si>
    <t>31: Aucun bâtiment dans la MO pour l'EGID 191824876</t>
  </si>
  <si>
    <t>31: Aucun bâtiment dans la MO pour l'EGID 191826220</t>
  </si>
  <si>
    <t>31: Aucun bâtiment dans la MO pour l'EGID 191847776</t>
  </si>
  <si>
    <t>31: Aucun bâtiment dans la MO pour l'EGID 191848073</t>
  </si>
  <si>
    <t>31: Aucun bâtiment dans la MO pour l'EGID 191848382</t>
  </si>
  <si>
    <t>31: Aucun bâtiment dans la MO pour l'EGID 191849058</t>
  </si>
  <si>
    <t>31: Aucun bâtiment dans la MO pour l'EGID 191862424</t>
  </si>
  <si>
    <t>31: Aucun bâtiment dans la MO pour l'EGID 191862428</t>
  </si>
  <si>
    <t>31: Aucun bâtiment dans la MO pour l'EGID 191862441</t>
  </si>
  <si>
    <t>31: Aucun bâtiment dans la MO pour l'EGID 191863713</t>
  </si>
  <si>
    <t>31: Aucun bâtiment dans la MO pour l'EGID 191863716</t>
  </si>
  <si>
    <t>31: Aucun bâtiment dans la MO pour l'EGID 191863810</t>
  </si>
  <si>
    <t>31: Aucun bâtiment dans la MO pour l'EGID 191864187</t>
  </si>
  <si>
    <t>31: Aucun bâtiment dans la MO pour l'EGID 191864191</t>
  </si>
  <si>
    <t>31: Aucun bâtiment dans la MO pour l'EGID 191867448</t>
  </si>
  <si>
    <t>31: Aucun bâtiment dans la MO pour l'EGID 191872398</t>
  </si>
  <si>
    <t>31: Aucun bâtiment dans la MO pour l'EGID 191872844</t>
  </si>
  <si>
    <t>31: Aucun bâtiment dans la MO pour l'EGID 191872849</t>
  </si>
  <si>
    <t>31: Aucun bâtiment dans la MO pour l'EGID 191878835</t>
  </si>
  <si>
    <t>31: Aucun bâtiment dans la MO pour l'EGID 191887423</t>
  </si>
  <si>
    <t>31: Aucun bâtiment dans la MO pour l'EGID 191889375</t>
  </si>
  <si>
    <t>31: Aucun bâtiment dans la MO pour l'EGID 191895843</t>
  </si>
  <si>
    <t>31: Aucun bâtiment dans la MO pour l'EGID 191895912</t>
  </si>
  <si>
    <t>31: Aucun bâtiment dans la MO pour l'EGID 191901492</t>
  </si>
  <si>
    <t>31: Aucun bâtiment dans la MO pour l'EGID 191901493</t>
  </si>
  <si>
    <t>31: Aucun bâtiment dans la MO pour l'EGID 191901845</t>
  </si>
  <si>
    <t>31: Aucun bâtiment dans la MO pour l'EGID 191903212</t>
  </si>
  <si>
    <t>31: Aucun bâtiment dans la MO pour l'EGID 191906524</t>
  </si>
  <si>
    <t>31: Aucun bâtiment dans la MO pour l'EGID 191906631</t>
  </si>
  <si>
    <t>31: Aucun bâtiment dans la MO pour l'EGID 191906632</t>
  </si>
  <si>
    <t>31: Aucun bâtiment dans la MO pour l'EGID 191906799</t>
  </si>
  <si>
    <t>31: Aucun bâtiment dans la MO pour l'EGID 191907490</t>
  </si>
  <si>
    <t>31: Aucun bâtiment dans la MO pour l'EGID 191910365</t>
  </si>
  <si>
    <t>31: Aucun bâtiment dans la MO pour l'EGID 191916675</t>
  </si>
  <si>
    <t>31: Aucun bâtiment dans la MO pour l'EGID 191918529</t>
  </si>
  <si>
    <t>31: Aucun bâtiment dans la MO pour l'EGID 191918545</t>
  </si>
  <si>
    <t>31: Aucun bâtiment dans la MO pour l'EGID 191922361</t>
  </si>
  <si>
    <t>31: Aucun bâtiment dans la MO pour l'EGID 191922368</t>
  </si>
  <si>
    <t>31: Aucun bâtiment dans la MO pour l'EGID 191923321</t>
  </si>
  <si>
    <t>31: Aucun bâtiment dans la MO pour l'EGID 191933471</t>
  </si>
  <si>
    <t>31: Aucun bâtiment dans la MO pour l'EGID 191954181</t>
  </si>
  <si>
    <t>31: Aucun bâtiment dans la MO pour l'EGID 191954602</t>
  </si>
  <si>
    <t>31: Aucun bâtiment dans la MO pour l'EGID 191954608</t>
  </si>
  <si>
    <t>31: Aucun bâtiment dans la MO pour l'EGID 191955349</t>
  </si>
  <si>
    <t>31: Aucun bâtiment dans la MO pour l'EGID 191955356</t>
  </si>
  <si>
    <t>31: Aucun bâtiment dans la MO pour l'EGID 191955472</t>
  </si>
  <si>
    <t>31: Aucun bâtiment dans la MO pour l'EGID 191955500&lt;/br&gt;33: Le bâtiment 191955500 has GSTAT '1003 im Bau'</t>
  </si>
  <si>
    <t>31: Aucun bâtiment dans la MO pour l'EGID 191956121</t>
  </si>
  <si>
    <t>31: Aucun bâtiment dans la MO pour l'EGID 191959116</t>
  </si>
  <si>
    <t>31: Aucun bâtiment dans la MO pour l'EGID 191961862</t>
  </si>
  <si>
    <t>31: Aucun bâtiment dans la MO pour l'EGID 191961864</t>
  </si>
  <si>
    <t>31: Aucun bâtiment dans la MO pour l'EGID 191962855</t>
  </si>
  <si>
    <t>31: Aucun bâtiment dans la MO pour l'EGID 191962861</t>
  </si>
  <si>
    <t>31: Aucun bâtiment dans la MO pour l'EGID 191963368</t>
  </si>
  <si>
    <t>31: Aucun bâtiment dans la MO pour l'EGID 191963640</t>
  </si>
  <si>
    <t>31: Aucun bâtiment dans la MO pour l'EGID 191966184</t>
  </si>
  <si>
    <t>31: Aucun bâtiment dans la MO pour l'EGID 191974416</t>
  </si>
  <si>
    <t>31: Aucun bâtiment dans la MO pour l'EGID 191979027</t>
  </si>
  <si>
    <t>31: Aucun bâtiment dans la MO pour l'EGID 191985218</t>
  </si>
  <si>
    <t>31: Aucun bâtiment dans la MO pour l'EGID 191991917</t>
  </si>
  <si>
    <t>31: Aucun bâtiment dans la MO pour l'EGID 191998866</t>
  </si>
  <si>
    <t>31: Aucun bâtiment dans la MO pour l'EGID 191998869</t>
  </si>
  <si>
    <t>31: Aucun bâtiment dans la MO pour l'EGID 191998905</t>
  </si>
  <si>
    <t>31: Aucun bâtiment dans la MO pour l'EGID 191998907</t>
  </si>
  <si>
    <t>31: Aucun bâtiment dans la MO pour l'EGID 191998949</t>
  </si>
  <si>
    <t>31: Aucun bâtiment dans la MO pour l'EGID 191998951</t>
  </si>
  <si>
    <t>31: Aucun bâtiment dans la MO pour l'EGID 191999537</t>
  </si>
  <si>
    <t>31: Aucun bâtiment dans la MO pour l'EGID 191999546</t>
  </si>
  <si>
    <t>31: Aucun bâtiment dans la MO pour l'EGID 191999562</t>
  </si>
  <si>
    <t>31: Aucun bâtiment dans la MO pour l'EGID 191999566</t>
  </si>
  <si>
    <t>31: Aucun bâtiment dans la MO pour l'EGID 191999571</t>
  </si>
  <si>
    <t>31: Aucun bâtiment dans la MO pour l'EGID 191999575</t>
  </si>
  <si>
    <t>31: Aucun bâtiment dans la MO pour l'EGID 191999576</t>
  </si>
  <si>
    <t>31: Aucun bâtiment dans la MO pour l'EGID 191999578</t>
  </si>
  <si>
    <t>31: Aucun bâtiment dans la MO pour l'EGID 191999608</t>
  </si>
  <si>
    <t>31: Aucun bâtiment dans la MO pour l'EGID 191999611</t>
  </si>
  <si>
    <t>31: Aucun bâtiment dans la MO pour l'EGID 192000245</t>
  </si>
  <si>
    <t>31: Aucun bâtiment dans la MO pour l'EGID 192007617</t>
  </si>
  <si>
    <t>31: Aucun bâtiment dans la MO pour l'EGID 192008191</t>
  </si>
  <si>
    <t>31: Aucun bâtiment dans la MO pour l'EGID 192008499</t>
  </si>
  <si>
    <t>31: Aucun bâtiment dans la MO pour l'EGID 192008572</t>
  </si>
  <si>
    <t>31: Aucun bâtiment dans la MO pour l'EGID 192008576</t>
  </si>
  <si>
    <t>31: Aucun bâtiment dans la MO pour l'EGID 192008578</t>
  </si>
  <si>
    <t>31: Aucun bâtiment dans la MO pour l'EGID 192008667</t>
  </si>
  <si>
    <t>31: Aucun bâtiment dans la MO pour l'EGID 192008832</t>
  </si>
  <si>
    <t>31: Aucun bâtiment dans la MO pour l'EGID 192008833</t>
  </si>
  <si>
    <t>31: Aucun bâtiment dans la MO pour l'EGID 192008834</t>
  </si>
  <si>
    <t>31: Aucun bâtiment dans la MO pour l'EGID 192008856</t>
  </si>
  <si>
    <t>31: Aucun bâtiment dans la MO pour l'EGID 192009509</t>
  </si>
  <si>
    <t>31: Aucun bâtiment dans la MO pour l'EGID 192009865</t>
  </si>
  <si>
    <t>31: Aucun bâtiment dans la MO pour l'EGID 192009991</t>
  </si>
  <si>
    <t>31: Aucun bâtiment dans la MO pour l'EGID 920823</t>
  </si>
  <si>
    <t>31: Aucun bâtiment dans la MO pour l'EGID 920833</t>
  </si>
  <si>
    <t>31: Aucun bâtiment dans la MO pour l'EGID 920959</t>
  </si>
  <si>
    <t>31: Aucun bâtiment dans la MO pour l'EGID 920962</t>
  </si>
  <si>
    <t>31: Aucun bâtiment dans la MO pour l'EGID 920966</t>
  </si>
  <si>
    <t>31: Aucun bâtiment dans la MO pour l'EGID 920995</t>
  </si>
  <si>
    <t>31: Aucun bâtiment dans la MO pour l'EGID 920998</t>
  </si>
  <si>
    <t>31: Aucun bâtiment dans la MO pour l'EGID 921001</t>
  </si>
  <si>
    <t>31: Aucun bâtiment dans la MO pour l'EGID 921012</t>
  </si>
  <si>
    <t>31: Aucun bâtiment dans la MO pour l'EGID 921016</t>
  </si>
  <si>
    <t>31: Aucun bâtiment dans la MO pour l'EGID 921017</t>
  </si>
  <si>
    <t>31: Aucun bâtiment dans la MO pour l'EGID 921023</t>
  </si>
  <si>
    <t>31: Aucun bâtiment dans la MO pour l'EGID 11515448</t>
  </si>
  <si>
    <t>31: Aucun bâtiment dans la MO pour l'EGID 190261448</t>
  </si>
  <si>
    <t>31: Aucun bâtiment dans la MO pour l'EGID 190266828</t>
  </si>
  <si>
    <t>31: Aucun bâtiment dans la MO pour l'EGID 190280850</t>
  </si>
  <si>
    <t>31: Aucun bâtiment dans la MO pour l'EGID 191482231</t>
  </si>
  <si>
    <t>31: Aucun bâtiment dans la MO pour l'EGID 191666832</t>
  </si>
  <si>
    <t>31: Aucun bâtiment dans la MO pour l'EGID 191863593</t>
  </si>
  <si>
    <t>31: Aucun bâtiment dans la MO pour l'EGID 191884370</t>
  </si>
  <si>
    <t>31: Aucun bâtiment dans la MO pour l'EGID 191961806</t>
  </si>
  <si>
    <t>31: Aucun bâtiment dans la MO pour l'EGID 191963110</t>
  </si>
  <si>
    <t>31: Aucun bâtiment dans la MO pour l'EGID 192011980</t>
  </si>
  <si>
    <t>31: Aucun bâtiment dans la MO pour l'EGID 192011984</t>
  </si>
  <si>
    <t>31: Aucun bâtiment dans la MO pour l'EGID 190182126</t>
  </si>
  <si>
    <t>31: Aucun bâtiment dans la MO pour l'EGID 191352832</t>
  </si>
  <si>
    <t>31: Aucun bâtiment dans la MO pour l'EGID 191441533</t>
  </si>
  <si>
    <t>31: Aucun bâtiment dans la MO pour l'EGID 191526291</t>
  </si>
  <si>
    <t>31: Aucun bâtiment dans la MO pour l'EGID 191555514</t>
  </si>
  <si>
    <t>31: Aucun bâtiment dans la MO pour l'EGID 191645202</t>
  </si>
  <si>
    <t>31: Aucun bâtiment dans la MO pour l'EGID 191661503</t>
  </si>
  <si>
    <t>31: Aucun bâtiment dans la MO pour l'EGID 191694654</t>
  </si>
  <si>
    <t>31: Aucun bâtiment dans la MO pour l'EGID 191694655</t>
  </si>
  <si>
    <t>31: Aucun bâtiment dans la MO pour l'EGID 191694656</t>
  </si>
  <si>
    <t>31: Aucun bâtiment dans la MO pour l'EGID 191726755</t>
  </si>
  <si>
    <t>31: Aucun bâtiment dans la MO pour l'EGID 191750794</t>
  </si>
  <si>
    <t>31: Aucun bâtiment dans la MO pour l'EGID 191767532</t>
  </si>
  <si>
    <t>31: Aucun bâtiment dans la MO pour l'EGID 191782211</t>
  </si>
  <si>
    <t>31: Aucun bâtiment dans la MO pour l'EGID 191799755</t>
  </si>
  <si>
    <t>31: Aucun bâtiment dans la MO pour l'EGID 191813942</t>
  </si>
  <si>
    <t>31: Aucun bâtiment dans la MO pour l'EGID 191813943</t>
  </si>
  <si>
    <t>31: Aucun bâtiment dans la MO pour l'EGID 191822514</t>
  </si>
  <si>
    <t>31: Aucun bâtiment dans la MO pour l'EGID 191837234</t>
  </si>
  <si>
    <t>31: Aucun bâtiment dans la MO pour l'EGID 191851521</t>
  </si>
  <si>
    <t>31: Aucun bâtiment dans la MO pour l'EGID 191867175</t>
  </si>
  <si>
    <t>31: Aucun bâtiment dans la MO pour l'EGID 191882610</t>
  </si>
  <si>
    <t>31: Aucun bâtiment dans la MO pour l'EGID 191884428</t>
  </si>
  <si>
    <t>31: Aucun bâtiment dans la MO pour l'EGID 191884430</t>
  </si>
  <si>
    <t>31: Aucun bâtiment dans la MO pour l'EGID 191884492</t>
  </si>
  <si>
    <t>31: Aucun bâtiment dans la MO pour l'EGID 191884493</t>
  </si>
  <si>
    <t>31: Aucun bâtiment dans la MO pour l'EGID 191888488</t>
  </si>
  <si>
    <t>31: Aucun bâtiment dans la MO pour l'EGID 191889459</t>
  </si>
  <si>
    <t>31: Aucun bâtiment dans la MO pour l'EGID 191889465</t>
  </si>
  <si>
    <t>31: Aucun bâtiment dans la MO pour l'EGID 191890146</t>
  </si>
  <si>
    <t>31: Aucun bâtiment dans la MO pour l'EGID 191909123</t>
  </si>
  <si>
    <t>31: Aucun bâtiment dans la MO pour l'EGID 191933106</t>
  </si>
  <si>
    <t>31: Aucun bâtiment dans la MO pour l'EGID 191950327</t>
  </si>
  <si>
    <t>31: Aucun bâtiment dans la MO pour l'EGID 191950402</t>
  </si>
  <si>
    <t>31: Aucun bâtiment dans la MO pour l'EGID 191950423</t>
  </si>
  <si>
    <t>31: Aucun bâtiment dans la MO pour l'EGID 191952945</t>
  </si>
  <si>
    <t>31: Aucun bâtiment dans la MO pour l'EGID 191952947</t>
  </si>
  <si>
    <t>31: Aucun bâtiment dans la MO pour l'EGID 191952950</t>
  </si>
  <si>
    <t>31: Aucun bâtiment dans la MO pour l'EGID 191954008</t>
  </si>
  <si>
    <t>31: Aucun bâtiment dans la MO pour l'EGID 191955058</t>
  </si>
  <si>
    <t>31: Aucun bâtiment dans la MO pour l'EGID 191955059</t>
  </si>
  <si>
    <t>31: Aucun bâtiment dans la MO pour l'EGID 191957623</t>
  </si>
  <si>
    <t>31: Aucun bâtiment dans la MO pour l'EGID 191959010</t>
  </si>
  <si>
    <t>31: Aucun bâtiment dans la MO pour l'EGID 191959778</t>
  </si>
  <si>
    <t>31: Aucun bâtiment dans la MO pour l'EGID 191959781</t>
  </si>
  <si>
    <t>31: Aucun bâtiment dans la MO pour l'EGID 191960087</t>
  </si>
  <si>
    <t>31: Aucun bâtiment dans la MO pour l'EGID 191960173</t>
  </si>
  <si>
    <t>31: Aucun bâtiment dans la MO pour l'EGID 191961362</t>
  </si>
  <si>
    <t>31: Aucun bâtiment dans la MO pour l'EGID 191961427</t>
  </si>
  <si>
    <t>31: Aucun bâtiment dans la MO pour l'EGID 191961501</t>
  </si>
  <si>
    <t>31: Aucun bâtiment dans la MO pour l'EGID 191961544</t>
  </si>
  <si>
    <t>31: Aucun bâtiment dans la MO pour l'EGID 191964127</t>
  </si>
  <si>
    <t>31: Aucun bâtiment dans la MO pour l'EGID 191967708</t>
  </si>
  <si>
    <t>31: Aucun bâtiment dans la MO pour l'EGID 191971249</t>
  </si>
  <si>
    <t>31: Aucun bâtiment dans la MO pour l'EGID 191972366</t>
  </si>
  <si>
    <t>31: Aucun bâtiment dans la MO pour l'EGID 191972369</t>
  </si>
  <si>
    <t>31: Aucun bâtiment dans la MO pour l'EGID 191976002</t>
  </si>
  <si>
    <t>31: Aucun bâtiment dans la MO pour l'EGID 191976896</t>
  </si>
  <si>
    <t>31: Aucun bâtiment dans la MO pour l'EGID 191978982</t>
  </si>
  <si>
    <t>31: Aucun bâtiment dans la MO pour l'EGID 191978986</t>
  </si>
  <si>
    <t>31: Aucun bâtiment dans la MO pour l'EGID 191984792</t>
  </si>
  <si>
    <t>31: Aucun bâtiment dans la MO pour l'EGID 191989964</t>
  </si>
  <si>
    <t>31: Aucun bâtiment dans la MO pour l'EGID 191992352</t>
  </si>
  <si>
    <t>31: Aucun bâtiment dans la MO pour l'EGID 192004783</t>
  </si>
  <si>
    <t>31: Aucun bâtiment dans la MO pour l'EGID 192004784</t>
  </si>
  <si>
    <t>31: Aucun bâtiment dans la MO pour l'EGID 400071252</t>
  </si>
  <si>
    <t>31: Aucun bâtiment dans la MO pour l'EGID 400071264</t>
  </si>
  <si>
    <t>31: Aucun bâtiment dans la MO pour l'EGID 400071378</t>
  </si>
  <si>
    <t>31: Aucun bâtiment dans la MO pour l'EGID 921891</t>
  </si>
  <si>
    <t>31: Aucun bâtiment dans la MO pour l'EGID 9063452</t>
  </si>
  <si>
    <t>31: Aucun bâtiment dans la MO pour l'EGID 190204176</t>
  </si>
  <si>
    <t>31: Aucun bâtiment dans la MO pour l'EGID 190393811</t>
  </si>
  <si>
    <t>31: Aucun bâtiment dans la MO pour l'EGID 190407848</t>
  </si>
  <si>
    <t>31: Aucun bâtiment dans la MO pour l'EGID 190952549</t>
  </si>
  <si>
    <t>31: Aucun bâtiment dans la MO pour l'EGID 191444530</t>
  </si>
  <si>
    <t>31: Aucun bâtiment dans la MO pour l'EGID 191505032</t>
  </si>
  <si>
    <t>31: Aucun bâtiment dans la MO pour l'EGID 191629592</t>
  </si>
  <si>
    <t>31: Aucun bâtiment dans la MO pour l'EGID 191629594</t>
  </si>
  <si>
    <t>31: Aucun bâtiment dans la MO pour l'EGID 191629619</t>
  </si>
  <si>
    <t>31: Aucun bâtiment dans la MO pour l'EGID 191629621</t>
  </si>
  <si>
    <t>31: Aucun bâtiment dans la MO pour l'EGID 191629623</t>
  </si>
  <si>
    <t>31: Aucun bâtiment dans la MO pour l'EGID 191629624</t>
  </si>
  <si>
    <t>31: Aucun bâtiment dans la MO pour l'EGID 191629625</t>
  </si>
  <si>
    <t>31: Aucun bâtiment dans la MO pour l'EGID 191629626</t>
  </si>
  <si>
    <t>31: Aucun bâtiment dans la MO pour l'EGID 191679072</t>
  </si>
  <si>
    <t>31: Aucun bâtiment dans la MO pour l'EGID 191686331</t>
  </si>
  <si>
    <t>31: Aucun bâtiment dans la MO pour l'EGID 191686332</t>
  </si>
  <si>
    <t>31: Aucun bâtiment dans la MO pour l'EGID 191686333</t>
  </si>
  <si>
    <t>31: Aucun bâtiment dans la MO pour l'EGID 191687660</t>
  </si>
  <si>
    <t>31: Aucun bâtiment dans la MO pour l'EGID 191687667</t>
  </si>
  <si>
    <t>31: Aucun bâtiment dans la MO pour l'EGID 191742375</t>
  </si>
  <si>
    <t>31: Aucun bâtiment dans la MO pour l'EGID 191744519</t>
  </si>
  <si>
    <t>31: Aucun bâtiment dans la MO pour l'EGID 191744521</t>
  </si>
  <si>
    <t>31: Aucun bâtiment dans la MO pour l'EGID 191744631</t>
  </si>
  <si>
    <t>31: Aucun bâtiment dans la MO pour l'EGID 191744632</t>
  </si>
  <si>
    <t>31: Aucun bâtiment dans la MO pour l'EGID 191744652</t>
  </si>
  <si>
    <t>31: Aucun bâtiment dans la MO pour l'EGID 191744654</t>
  </si>
  <si>
    <t>31: Aucun bâtiment dans la MO pour l'EGID 191744655</t>
  </si>
  <si>
    <t>31: Aucun bâtiment dans la MO pour l'EGID 191744656</t>
  </si>
  <si>
    <t>31: Aucun bâtiment dans la MO pour l'EGID 191788551</t>
  </si>
  <si>
    <t>31: Aucun bâtiment dans la MO pour l'EGID 191788552</t>
  </si>
  <si>
    <t>31: Aucun bâtiment dans la MO pour l'EGID 191788588</t>
  </si>
  <si>
    <t>31: Aucun bâtiment dans la MO pour l'EGID 191788589</t>
  </si>
  <si>
    <t>31: Aucun bâtiment dans la MO pour l'EGID 191788590</t>
  </si>
  <si>
    <t>31: Aucun bâtiment dans la MO pour l'EGID 191788591</t>
  </si>
  <si>
    <t>31: Aucun bâtiment dans la MO pour l'EGID 191788593</t>
  </si>
  <si>
    <t>31: Aucun bâtiment dans la MO pour l'EGID 191788594</t>
  </si>
  <si>
    <t>31: Aucun bâtiment dans la MO pour l'EGID 191788597</t>
  </si>
  <si>
    <t>31: Aucun bâtiment dans la MO pour l'EGID 191788600</t>
  </si>
  <si>
    <t>31: Aucun bâtiment dans la MO pour l'EGID 191788602</t>
  </si>
  <si>
    <t>31: Aucun bâtiment dans la MO pour l'EGID 191788603</t>
  </si>
  <si>
    <t>31: Aucun bâtiment dans la MO pour l'EGID 191788604</t>
  </si>
  <si>
    <t>31: Aucun bâtiment dans la MO pour l'EGID 191788605</t>
  </si>
  <si>
    <t>31: Aucun bâtiment dans la MO pour l'EGID 191788606</t>
  </si>
  <si>
    <t>31: Aucun bâtiment dans la MO pour l'EGID 191788609</t>
  </si>
  <si>
    <t>31: Aucun bâtiment dans la MO pour l'EGID 191788610</t>
  </si>
  <si>
    <t>31: Aucun bâtiment dans la MO pour l'EGID 191788611</t>
  </si>
  <si>
    <t>31: Aucun bâtiment dans la MO pour l'EGID 191788612</t>
  </si>
  <si>
    <t>31: Aucun bâtiment dans la MO pour l'EGID 191788615</t>
  </si>
  <si>
    <t>31: Aucun bâtiment dans la MO pour l'EGID 191788616</t>
  </si>
  <si>
    <t>31: Aucun bâtiment dans la MO pour l'EGID 191788618</t>
  </si>
  <si>
    <t>31: Aucun bâtiment dans la MO pour l'EGID 191788619</t>
  </si>
  <si>
    <t>31: Aucun bâtiment dans la MO pour l'EGID 191788620</t>
  </si>
  <si>
    <t>31: Aucun bâtiment dans la MO pour l'EGID 191788621</t>
  </si>
  <si>
    <t>31: Aucun bâtiment dans la MO pour l'EGID 191788623</t>
  </si>
  <si>
    <t>31: Aucun bâtiment dans la MO pour l'EGID 191788624</t>
  </si>
  <si>
    <t>31: Aucun bâtiment dans la MO pour l'EGID 191788625</t>
  </si>
  <si>
    <t>31: Aucun bâtiment dans la MO pour l'EGID 191788626</t>
  </si>
  <si>
    <t>31: Aucun bâtiment dans la MO pour l'EGID 191788627</t>
  </si>
  <si>
    <t>31: Aucun bâtiment dans la MO pour l'EGID 191788628</t>
  </si>
  <si>
    <t>31: Aucun bâtiment dans la MO pour l'EGID 191788629</t>
  </si>
  <si>
    <t>31: Aucun bâtiment dans la MO pour l'EGID 191788630</t>
  </si>
  <si>
    <t>31: Aucun bâtiment dans la MO pour l'EGID 191788631</t>
  </si>
  <si>
    <t>31: Aucun bâtiment dans la MO pour l'EGID 191788632</t>
  </si>
  <si>
    <t>31: Aucun bâtiment dans la MO pour l'EGID 191788633</t>
  </si>
  <si>
    <t>31: Aucun bâtiment dans la MO pour l'EGID 191788634</t>
  </si>
  <si>
    <t>31: Aucun bâtiment dans la MO pour l'EGID 191788635</t>
  </si>
  <si>
    <t>31: Aucun bâtiment dans la MO pour l'EGID 191788636</t>
  </si>
  <si>
    <t>31: Aucun bâtiment dans la MO pour l'EGID 191788637</t>
  </si>
  <si>
    <t>31: Aucun bâtiment dans la MO pour l'EGID 191788638</t>
  </si>
  <si>
    <t>31: Aucun bâtiment dans la MO pour l'EGID 191893270</t>
  </si>
  <si>
    <t>31: Aucun bâtiment dans la MO pour l'EGID 191893275</t>
  </si>
  <si>
    <t>31: Aucun bâtiment dans la MO pour l'EGID 191893277</t>
  </si>
  <si>
    <t>31: Aucun bâtiment dans la MO pour l'EGID 191893279</t>
  </si>
  <si>
    <t>31: Aucun bâtiment dans la MO pour l'EGID 191903318</t>
  </si>
  <si>
    <t>31: Aucun bâtiment dans la MO pour l'EGID 191903431</t>
  </si>
  <si>
    <t>31: Aucun bâtiment dans la MO pour l'EGID 191930037</t>
  </si>
  <si>
    <t>31: Aucun bâtiment dans la MO pour l'EGID 191930038</t>
  </si>
  <si>
    <t>31: Aucun bâtiment dans la MO pour l'EGID 191930039</t>
  </si>
  <si>
    <t>31: Aucun bâtiment dans la MO pour l'EGID 191949089</t>
  </si>
  <si>
    <t>31: Aucun bâtiment dans la MO pour l'EGID 191949093</t>
  </si>
  <si>
    <t>31: Aucun bâtiment dans la MO pour l'EGID 191949098</t>
  </si>
  <si>
    <t>31: Aucun bâtiment dans la MO pour l'EGID 191952044</t>
  </si>
  <si>
    <t>31: Aucun bâtiment dans la MO pour l'EGID 191952045</t>
  </si>
  <si>
    <t>31: Aucun bâtiment dans la MO pour l'EGID 191952046</t>
  </si>
  <si>
    <t>31: Aucun bâtiment dans la MO pour l'EGID 191958886</t>
  </si>
  <si>
    <t>31: Aucun bâtiment dans la MO pour l'EGID 191958887</t>
  </si>
  <si>
    <t>31: Aucun bâtiment dans la MO pour l'EGID 191969370</t>
  </si>
  <si>
    <t>31: Aucun bâtiment dans la MO pour l'EGID 191972998</t>
  </si>
  <si>
    <t>31: Aucun bâtiment dans la MO pour l'EGID 191973282</t>
  </si>
  <si>
    <t>31: Aucun bâtiment dans la MO pour l'EGID 191750757</t>
  </si>
  <si>
    <t>31: Aucun bâtiment dans la MO pour l'EGID 191805234</t>
  </si>
  <si>
    <t>31: Aucun bâtiment dans la MO pour l'EGID 191805414</t>
  </si>
  <si>
    <t>31: Aucun bâtiment dans la MO pour l'EGID 191805454</t>
  </si>
  <si>
    <t>31: Aucun bâtiment dans la MO pour l'EGID 191805474</t>
  </si>
  <si>
    <t>31: Aucun bâtiment dans la MO pour l'EGID 191809195</t>
  </si>
  <si>
    <t>31: Aucun bâtiment dans la MO pour l'EGID 191817437</t>
  </si>
  <si>
    <t>31: Aucun bâtiment dans la MO pour l'EGID 191839236</t>
  </si>
  <si>
    <t>31: Aucun bâtiment dans la MO pour l'EGID 191851471</t>
  </si>
  <si>
    <t>31: Aucun bâtiment dans la MO pour l'EGID 191864483</t>
  </si>
  <si>
    <t>31: Aucun bâtiment dans la MO pour l'EGID 191864488</t>
  </si>
  <si>
    <t>31: Aucun bâtiment dans la MO pour l'EGID 191886142</t>
  </si>
  <si>
    <t>31: Aucun bâtiment dans la MO pour l'EGID 191901904</t>
  </si>
  <si>
    <t>31: Aucun bâtiment dans la MO pour l'EGID 191902312</t>
  </si>
  <si>
    <t>31: Aucun bâtiment dans la MO pour l'EGID 191911586</t>
  </si>
  <si>
    <t>31: Aucun bâtiment dans la MO pour l'EGID 191912901</t>
  </si>
  <si>
    <t>31: Aucun bâtiment dans la MO pour l'EGID 191912902</t>
  </si>
  <si>
    <t>31: Aucun bâtiment dans la MO pour l'EGID 191912903</t>
  </si>
  <si>
    <t>31: Aucun bâtiment dans la MO pour l'EGID 191912904</t>
  </si>
  <si>
    <t>31: Aucun bâtiment dans la MO pour l'EGID 191912905</t>
  </si>
  <si>
    <t>31: Aucun bâtiment dans la MO pour l'EGID 191912906</t>
  </si>
  <si>
    <t>31: Aucun bâtiment dans la MO pour l'EGID 191912907</t>
  </si>
  <si>
    <t>31: Aucun bâtiment dans la MO pour l'EGID 191912965</t>
  </si>
  <si>
    <t>31: Aucun bâtiment dans la MO pour l'EGID 191912966</t>
  </si>
  <si>
    <t>31: Aucun bâtiment dans la MO pour l'EGID 191912967</t>
  </si>
  <si>
    <t>31: Aucun bâtiment dans la MO pour l'EGID 191912968</t>
  </si>
  <si>
    <t>31: Aucun bâtiment dans la MO pour l'EGID 191951364</t>
  </si>
  <si>
    <t>31: Aucun bâtiment dans la MO pour l'EGID 191951981</t>
  </si>
  <si>
    <t>31: Aucun bâtiment dans la MO pour l'EGID 191956496</t>
  </si>
  <si>
    <t>31: Aucun bâtiment dans la MO pour l'EGID 191956497</t>
  </si>
  <si>
    <t>31: Aucun bâtiment dans la MO pour l'EGID 191956498</t>
  </si>
  <si>
    <t>31: Aucun bâtiment dans la MO pour l'EGID 191956499</t>
  </si>
  <si>
    <t>31: Aucun bâtiment dans la MO pour l'EGID 191956500</t>
  </si>
  <si>
    <t>31: Aucun bâtiment dans la MO pour l'EGID 191956502</t>
  </si>
  <si>
    <t>31: Aucun bâtiment dans la MO pour l'EGID 191956507</t>
  </si>
  <si>
    <t>31: Aucun bâtiment dans la MO pour l'EGID 191956508</t>
  </si>
  <si>
    <t>31: Aucun bâtiment dans la MO pour l'EGID 191956509</t>
  </si>
  <si>
    <t>31: Aucun bâtiment dans la MO pour l'EGID 191956510</t>
  </si>
  <si>
    <t>31: Aucun bâtiment dans la MO pour l'EGID 191960572</t>
  </si>
  <si>
    <t>31: Aucun bâtiment dans la MO pour l'EGID 191960664</t>
  </si>
  <si>
    <t>31: Aucun bâtiment dans la MO pour l'EGID 191961043</t>
  </si>
  <si>
    <t>31: Aucun bâtiment dans la MO pour l'EGID 191963295</t>
  </si>
  <si>
    <t>31: Aucun bâtiment dans la MO pour l'EGID 191963746</t>
  </si>
  <si>
    <t>31: Aucun bâtiment dans la MO pour l'EGID 191966012</t>
  </si>
  <si>
    <t>31: Aucun bâtiment dans la MO pour l'EGID 191967727</t>
  </si>
  <si>
    <t>31: Aucun bâtiment dans la MO pour l'EGID 191967728</t>
  </si>
  <si>
    <t>31: Aucun bâtiment dans la MO pour l'EGID 191967729</t>
  </si>
  <si>
    <t>31: Aucun bâtiment dans la MO pour l'EGID 191967730</t>
  </si>
  <si>
    <t>31: Aucun bâtiment dans la MO pour l'EGID 191967731</t>
  </si>
  <si>
    <t>31: Aucun bâtiment dans la MO pour l'EGID 191992609</t>
  </si>
  <si>
    <t>31: Aucun bâtiment dans la MO pour l'EGID 191994430</t>
  </si>
  <si>
    <t>31: Aucun bâtiment dans la MO pour l'EGID 191997177</t>
  </si>
  <si>
    <t>31: Aucun bâtiment dans la MO pour l'EGID 191997178</t>
  </si>
  <si>
    <t>31: Aucun bâtiment dans la MO pour l'EGID 191997179</t>
  </si>
  <si>
    <t>31: Aucun bâtiment dans la MO pour l'EGID 191997180</t>
  </si>
  <si>
    <t>31: Aucun bâtiment dans la MO pour l'EGID 191997181</t>
  </si>
  <si>
    <t>31: Aucun bâtiment dans la MO pour l'EGID 191997182</t>
  </si>
  <si>
    <t>31: Aucun bâtiment dans la MO pour l'EGID 192003849</t>
  </si>
  <si>
    <t>31: Aucun bâtiment dans la MO pour l'EGID 192007744</t>
  </si>
  <si>
    <t>31: Aucun bâtiment dans la MO pour l'EGID 923007</t>
  </si>
  <si>
    <t>31: Aucun bâtiment dans la MO pour l'EGID 923025</t>
  </si>
  <si>
    <t>31: Aucun bâtiment dans la MO pour l'EGID 190200526</t>
  </si>
  <si>
    <t>31: Aucun bâtiment dans la MO pour l'EGID 190549068</t>
  </si>
  <si>
    <t>31: Aucun bâtiment dans la MO pour l'EGID 191150791</t>
  </si>
  <si>
    <t>31: Aucun bâtiment dans la MO pour l'EGID 191461453</t>
  </si>
  <si>
    <t>31: Aucun bâtiment dans la MO pour l'EGID 923189</t>
  </si>
  <si>
    <t>31: Aucun bâtiment dans la MO pour l'EGID 923190</t>
  </si>
  <si>
    <t>31: Aucun bâtiment dans la MO pour l'EGID 923199</t>
  </si>
  <si>
    <t>31: Aucun bâtiment dans la MO pour l'EGID 923206</t>
  </si>
  <si>
    <t>31: Aucun bâtiment dans la MO pour l'EGID 923210</t>
  </si>
  <si>
    <t>31: Aucun bâtiment dans la MO pour l'EGID 923211</t>
  </si>
  <si>
    <t>31: Aucun bâtiment dans la MO pour l'EGID 923212</t>
  </si>
  <si>
    <t>31: Aucun bâtiment dans la MO pour l'EGID 923309</t>
  </si>
  <si>
    <t>31: Aucun bâtiment dans la MO pour l'EGID 923311</t>
  </si>
  <si>
    <t>31: Aucun bâtiment dans la MO pour l'EGID 923336</t>
  </si>
  <si>
    <t>31: Aucun bâtiment dans la MO pour l'EGID 923471</t>
  </si>
  <si>
    <t>31: Aucun bâtiment dans la MO pour l'EGID 923811</t>
  </si>
  <si>
    <t>31: Aucun bâtiment dans la MO pour l'EGID 923819</t>
  </si>
  <si>
    <t>31: Aucun bâtiment dans la MO pour l'EGID 3165366</t>
  </si>
  <si>
    <t>31: Aucun bâtiment dans la MO pour l'EGID 190135738</t>
  </si>
  <si>
    <t>31: Aucun bâtiment dans la MO pour l'EGID 190145950</t>
  </si>
  <si>
    <t>31: Aucun bâtiment dans la MO pour l'EGID 190145953</t>
  </si>
  <si>
    <t>31: Aucun bâtiment dans la MO pour l'EGID 190145970</t>
  </si>
  <si>
    <t>31: Aucun bâtiment dans la MO pour l'EGID 190148014</t>
  </si>
  <si>
    <t>31: Aucun bâtiment dans la MO pour l'EGID 190148773</t>
  </si>
  <si>
    <t>31: Aucun bâtiment dans la MO pour l'EGID 190148791</t>
  </si>
  <si>
    <t>31: Aucun bâtiment dans la MO pour l'EGID 190148878</t>
  </si>
  <si>
    <t>31: Aucun bâtiment dans la MO pour l'EGID 190176006</t>
  </si>
  <si>
    <t>31: Aucun bâtiment dans la MO pour l'EGID 190181412</t>
  </si>
  <si>
    <t>31: Aucun bâtiment dans la MO pour l'EGID 190198068</t>
  </si>
  <si>
    <t>31: Aucun bâtiment dans la MO pour l'EGID 190216246</t>
  </si>
  <si>
    <t>31: Aucun bâtiment dans la MO pour l'EGID 190440769</t>
  </si>
  <si>
    <t>31: Aucun bâtiment dans la MO pour l'EGID 190574431</t>
  </si>
  <si>
    <t>31: Aucun bâtiment dans la MO pour l'EGID 190876392</t>
  </si>
  <si>
    <t>31: Aucun bâtiment dans la MO pour l'EGID 191016361</t>
  </si>
  <si>
    <t>31: Aucun bâtiment dans la MO pour l'EGID 191131570</t>
  </si>
  <si>
    <t>31: Aucun bâtiment dans la MO pour l'EGID 191205135</t>
  </si>
  <si>
    <t>31: Aucun bâtiment dans la MO pour l'EGID 191224850</t>
  </si>
  <si>
    <t>31: Aucun bâtiment dans la MO pour l'EGID 191237350</t>
  </si>
  <si>
    <t>31: Aucun bâtiment dans la MO pour l'EGID 191237370</t>
  </si>
  <si>
    <t>31: Aucun bâtiment dans la MO pour l'EGID 191500273</t>
  </si>
  <si>
    <t>31: Aucun bâtiment dans la MO pour l'EGID 191500572</t>
  </si>
  <si>
    <t>31: Aucun bâtiment dans la MO pour l'EGID 191557452</t>
  </si>
  <si>
    <t>31: Aucun bâtiment dans la MO pour l'EGID 191607374</t>
  </si>
  <si>
    <t>31: Aucun bâtiment dans la MO pour l'EGID 191607378</t>
  </si>
  <si>
    <t>31: Aucun bâtiment dans la MO pour l'EGID 191607380</t>
  </si>
  <si>
    <t>31: Aucun bâtiment dans la MO pour l'EGID 191607381</t>
  </si>
  <si>
    <t>31: Aucun bâtiment dans la MO pour l'EGID 191607384</t>
  </si>
  <si>
    <t>31: Aucun bâtiment dans la MO pour l'EGID 191607391</t>
  </si>
  <si>
    <t>31: Aucun bâtiment dans la MO pour l'EGID 191607395</t>
  </si>
  <si>
    <t>31: Aucun bâtiment dans la MO pour l'EGID 191607396</t>
  </si>
  <si>
    <t>31: Aucun bâtiment dans la MO pour l'EGID 191607398</t>
  </si>
  <si>
    <t>31: Aucun bâtiment dans la MO pour l'EGID 191607399</t>
  </si>
  <si>
    <t>31: Aucun bâtiment dans la MO pour l'EGID 191607400</t>
  </si>
  <si>
    <t>31: Aucun bâtiment dans la MO pour l'EGID 191607401</t>
  </si>
  <si>
    <t>31: Aucun bâtiment dans la MO pour l'EGID 191607402</t>
  </si>
  <si>
    <t>31: Aucun bâtiment dans la MO pour l'EGID 191774956</t>
  </si>
  <si>
    <t>31: Aucun bâtiment dans la MO pour l'EGID 191780652</t>
  </si>
  <si>
    <t>31: Aucun bâtiment dans la MO pour l'EGID 191807284</t>
  </si>
  <si>
    <t>31: Aucun bâtiment dans la MO pour l'EGID 191807318</t>
  </si>
  <si>
    <t>31: Aucun bâtiment dans la MO pour l'EGID 191818660</t>
  </si>
  <si>
    <t>31: Aucun bâtiment dans la MO pour l'EGID 191840702</t>
  </si>
  <si>
    <t>31: Aucun bâtiment dans la MO pour l'EGID 191889572</t>
  </si>
  <si>
    <t>31: Aucun bâtiment dans la MO pour l'EGID 191889631</t>
  </si>
  <si>
    <t>31: Aucun bâtiment dans la MO pour l'EGID 191906131</t>
  </si>
  <si>
    <t>31: Aucun bâtiment dans la MO pour l'EGID 191948589</t>
  </si>
  <si>
    <t>31: Aucun bâtiment dans la MO pour l'EGID 191948627</t>
  </si>
  <si>
    <t>31: Aucun bâtiment dans la MO pour l'EGID 191951154</t>
  </si>
  <si>
    <t>31: Aucun bâtiment dans la MO pour l'EGID 191993178</t>
  </si>
  <si>
    <t>31: Aucun bâtiment dans la MO pour l'EGID 192000172</t>
  </si>
  <si>
    <t>31: Aucun bâtiment dans la MO pour l'EGID 192002231</t>
  </si>
  <si>
    <t>31: Aucun bâtiment dans la MO pour l'EGID 192005339</t>
  </si>
  <si>
    <t>31: Aucun bâtiment dans la MO pour l'EGID 192005342</t>
  </si>
  <si>
    <t>31: Aucun bâtiment dans la MO pour l'EGID 192009661</t>
  </si>
  <si>
    <t>31: Aucun bâtiment dans la MO pour l'EGID 192010170</t>
  </si>
  <si>
    <t>31: Aucun bâtiment dans la MO pour l'EGID 192010172</t>
  </si>
  <si>
    <t>31: Aucun bâtiment dans la MO pour l'EGID 925487</t>
  </si>
  <si>
    <t>31: Aucun bâtiment dans la MO pour l'EGID 925488</t>
  </si>
  <si>
    <t>31: Aucun bâtiment dans la MO pour l'EGID 925523</t>
  </si>
  <si>
    <t>31: Aucun bâtiment dans la MO pour l'EGID 926658</t>
  </si>
  <si>
    <t>31: Aucun bâtiment dans la MO pour l'EGID 3110640</t>
  </si>
  <si>
    <t>31: Aucun bâtiment dans la MO pour l'EGID 190127171</t>
  </si>
  <si>
    <t>31: Aucun bâtiment dans la MO pour l'EGID 190127254</t>
  </si>
  <si>
    <t>31: Aucun bâtiment dans la MO pour l'EGID 190195785</t>
  </si>
  <si>
    <t>31: Aucun bâtiment dans la MO pour l'EGID 190630769</t>
  </si>
  <si>
    <t>31: Aucun bâtiment dans la MO pour l'EGID 190693209</t>
  </si>
  <si>
    <t>31: Aucun bâtiment dans la MO pour l'EGID 191134393</t>
  </si>
  <si>
    <t>31: Aucun bâtiment dans la MO pour l'EGID 191447075</t>
  </si>
  <si>
    <t>31: Aucun bâtiment dans la MO pour l'EGID 191447491</t>
  </si>
  <si>
    <t>31: Aucun bâtiment dans la MO pour l'EGID 191447495</t>
  </si>
  <si>
    <t>31: Aucun bâtiment dans la MO pour l'EGID 191447498</t>
  </si>
  <si>
    <t>31: Aucun bâtiment dans la MO pour l'EGID 191447500</t>
  </si>
  <si>
    <t>31: Aucun bâtiment dans la MO pour l'EGID 191447530</t>
  </si>
  <si>
    <t>31: Aucun bâtiment dans la MO pour l'EGID 191447557</t>
  </si>
  <si>
    <t>31: Aucun bâtiment dans la MO pour l'EGID 191447559</t>
  </si>
  <si>
    <t>31: Aucun bâtiment dans la MO pour l'EGID 191447564</t>
  </si>
  <si>
    <t>31: Aucun bâtiment dans la MO pour l'EGID 191447566</t>
  </si>
  <si>
    <t>31: Aucun bâtiment dans la MO pour l'EGID 191447567</t>
  </si>
  <si>
    <t>31: Aucun bâtiment dans la MO pour l'EGID 191447571</t>
  </si>
  <si>
    <t>31: Aucun bâtiment dans la MO pour l'EGID 191447573</t>
  </si>
  <si>
    <t>31: Aucun bâtiment dans la MO pour l'EGID 191447579</t>
  </si>
  <si>
    <t>31: Aucun bâtiment dans la MO pour l'EGID 191447590</t>
  </si>
  <si>
    <t>31: Aucun bâtiment dans la MO pour l'EGID 191447613</t>
  </si>
  <si>
    <t>31: Aucun bâtiment dans la MO pour l'EGID 191447630</t>
  </si>
  <si>
    <t>31: Aucun bâtiment dans la MO pour l'EGID 191447633</t>
  </si>
  <si>
    <t>31: Aucun bâtiment dans la MO pour l'EGID 191483811</t>
  </si>
  <si>
    <t>31: Aucun bâtiment dans la MO pour l'EGID 191483851</t>
  </si>
  <si>
    <t>31: Aucun bâtiment dans la MO pour l'EGID 191483911</t>
  </si>
  <si>
    <t>31: Aucun bâtiment dans la MO pour l'EGID 191483912</t>
  </si>
  <si>
    <t>31: Aucun bâtiment dans la MO pour l'EGID 191483931</t>
  </si>
  <si>
    <t>31: Aucun bâtiment dans la MO pour l'EGID 191484192</t>
  </si>
  <si>
    <t>31: Aucun bâtiment dans la MO pour l'EGID 191484232</t>
  </si>
  <si>
    <t>31: Aucun bâtiment dans la MO pour l'EGID 191484234</t>
  </si>
  <si>
    <t>31: Aucun bâtiment dans la MO pour l'EGID 191484237</t>
  </si>
  <si>
    <t>31: Aucun bâtiment dans la MO pour l'EGID 191484239</t>
  </si>
  <si>
    <t>31: Aucun bâtiment dans la MO pour l'EGID 191484240</t>
  </si>
  <si>
    <t>31: Aucun bâtiment dans la MO pour l'EGID 191484251</t>
  </si>
  <si>
    <t>31: Aucun bâtiment dans la MO pour l'EGID 191484271</t>
  </si>
  <si>
    <t>31: Aucun bâtiment dans la MO pour l'EGID 191484291</t>
  </si>
  <si>
    <t>31: Aucun bâtiment dans la MO pour l'EGID 191484294</t>
  </si>
  <si>
    <t>31: Aucun bâtiment dans la MO pour l'EGID 191484311</t>
  </si>
  <si>
    <t>31: Aucun bâtiment dans la MO pour l'EGID 191484313</t>
  </si>
  <si>
    <t>31: Aucun bâtiment dans la MO pour l'EGID 191484314</t>
  </si>
  <si>
    <t>31: Aucun bâtiment dans la MO pour l'EGID 191597356</t>
  </si>
  <si>
    <t>31: Aucun bâtiment dans la MO pour l'EGID 191614454</t>
  </si>
  <si>
    <t>31: Aucun bâtiment dans la MO pour l'EGID 191636692</t>
  </si>
  <si>
    <t>31: Aucun bâtiment dans la MO pour l'EGID 191637955</t>
  </si>
  <si>
    <t>31: Aucun bâtiment dans la MO pour l'EGID 191648732</t>
  </si>
  <si>
    <t>31: Aucun bâtiment dans la MO pour l'EGID 191648736</t>
  </si>
  <si>
    <t>31: Aucun bâtiment dans la MO pour l'EGID 191648737</t>
  </si>
  <si>
    <t>31: Aucun bâtiment dans la MO pour l'EGID 191650831</t>
  </si>
  <si>
    <t>31: Aucun bâtiment dans la MO pour l'EGID 191652332</t>
  </si>
  <si>
    <t>31: Aucun bâtiment dans la MO pour l'EGID 191658829</t>
  </si>
  <si>
    <t>31: Aucun bâtiment dans la MO pour l'EGID 191658854</t>
  </si>
  <si>
    <t>31: Aucun bâtiment dans la MO pour l'EGID 191659560</t>
  </si>
  <si>
    <t>31: Aucun bâtiment dans la MO pour l'EGID 191666134</t>
  </si>
  <si>
    <t>31: Aucun bâtiment dans la MO pour l'EGID 191670956</t>
  </si>
  <si>
    <t>31: Aucun bâtiment dans la MO pour l'EGID 191670987</t>
  </si>
  <si>
    <t>31: Aucun bâtiment dans la MO pour l'EGID 191670992</t>
  </si>
  <si>
    <t>31: Aucun bâtiment dans la MO pour l'EGID 191674549</t>
  </si>
  <si>
    <t>31: Aucun bâtiment dans la MO pour l'EGID 191674551</t>
  </si>
  <si>
    <t>31: Aucun bâtiment dans la MO pour l'EGID 191674553</t>
  </si>
  <si>
    <t>31: Aucun bâtiment dans la MO pour l'EGID 191674554</t>
  </si>
  <si>
    <t>31: Aucun bâtiment dans la MO pour l'EGID 191674572</t>
  </si>
  <si>
    <t>31: Aucun bâtiment dans la MO pour l'EGID 191674573</t>
  </si>
  <si>
    <t>31: Aucun bâtiment dans la MO pour l'EGID 191674574</t>
  </si>
  <si>
    <t>31: Aucun bâtiment dans la MO pour l'EGID 191674575</t>
  </si>
  <si>
    <t>31: Aucun bâtiment dans la MO pour l'EGID 191674576</t>
  </si>
  <si>
    <t>31: Aucun bâtiment dans la MO pour l'EGID 191674911</t>
  </si>
  <si>
    <t>31: Aucun bâtiment dans la MO pour l'EGID 191677336</t>
  </si>
  <si>
    <t>31: Aucun bâtiment dans la MO pour l'EGID 191679992</t>
  </si>
  <si>
    <t>31: Aucun bâtiment dans la MO pour l'EGID 191685577</t>
  </si>
  <si>
    <t>31: Aucun bâtiment dans la MO pour l'EGID 191693251</t>
  </si>
  <si>
    <t>31: Aucun bâtiment dans la MO pour l'EGID 191701695</t>
  </si>
  <si>
    <t>31: Aucun bâtiment dans la MO pour l'EGID 191715474</t>
  </si>
  <si>
    <t>31: Aucun bâtiment dans la MO pour l'EGID 191715492</t>
  </si>
  <si>
    <t>31: Aucun bâtiment dans la MO pour l'EGID 191715493</t>
  </si>
  <si>
    <t>31: Aucun bâtiment dans la MO pour l'EGID 191721973</t>
  </si>
  <si>
    <t>31: Aucun bâtiment dans la MO pour l'EGID 191745439</t>
  </si>
  <si>
    <t>31: Aucun bâtiment dans la MO pour l'EGID 191746233</t>
  </si>
  <si>
    <t>31: Aucun bâtiment dans la MO pour l'EGID 191750470</t>
  </si>
  <si>
    <t>31: Aucun bâtiment dans la MO pour l'EGID 191750471</t>
  </si>
  <si>
    <t>31: Aucun bâtiment dans la MO pour l'EGID 191750473</t>
  </si>
  <si>
    <t>31: Aucun bâtiment dans la MO pour l'EGID 191750474</t>
  </si>
  <si>
    <t>31: Aucun bâtiment dans la MO pour l'EGID 191750475</t>
  </si>
  <si>
    <t>31: Aucun bâtiment dans la MO pour l'EGID 191771593</t>
  </si>
  <si>
    <t>31: Aucun bâtiment dans la MO pour l'EGID 191782651</t>
  </si>
  <si>
    <t>31: Aucun bâtiment dans la MO pour l'EGID 191789214</t>
  </si>
  <si>
    <t>31: Aucun bâtiment dans la MO pour l'EGID 191791947</t>
  </si>
  <si>
    <t>31: Aucun bâtiment dans la MO pour l'EGID 191793872</t>
  </si>
  <si>
    <t>31: Aucun bâtiment dans la MO pour l'EGID 191796029</t>
  </si>
  <si>
    <t>31: Aucun bâtiment dans la MO pour l'EGID 191796971</t>
  </si>
  <si>
    <t>31: Aucun bâtiment dans la MO pour l'EGID 191796974</t>
  </si>
  <si>
    <t>31: Aucun bâtiment dans la MO pour l'EGID 191796975</t>
  </si>
  <si>
    <t>31: Aucun bâtiment dans la MO pour l'EGID 191796978</t>
  </si>
  <si>
    <t>31: Aucun bâtiment dans la MO pour l'EGID 191797831</t>
  </si>
  <si>
    <t>31: Aucun bâtiment dans la MO pour l'EGID 191797832</t>
  </si>
  <si>
    <t>31: Aucun bâtiment dans la MO pour l'EGID 191804314</t>
  </si>
  <si>
    <t>31: Aucun bâtiment dans la MO pour l'EGID 191805595</t>
  </si>
  <si>
    <t>31: Aucun bâtiment dans la MO pour l'EGID 191816442</t>
  </si>
  <si>
    <t>31: Aucun bâtiment dans la MO pour l'EGID 191818261</t>
  </si>
  <si>
    <t>31: Aucun bâtiment dans la MO pour l'EGID 191826136</t>
  </si>
  <si>
    <t>31: Aucun bâtiment dans la MO pour l'EGID 191831420</t>
  </si>
  <si>
    <t>31: Aucun bâtiment dans la MO pour l'EGID 191834716</t>
  </si>
  <si>
    <t>31: Aucun bâtiment dans la MO pour l'EGID 191840896</t>
  </si>
  <si>
    <t>31: Aucun bâtiment dans la MO pour l'EGID 191842923</t>
  </si>
  <si>
    <t>31: Aucun bâtiment dans la MO pour l'EGID 191844031</t>
  </si>
  <si>
    <t>31: Aucun bâtiment dans la MO pour l'EGID 191844034</t>
  </si>
  <si>
    <t>31: Aucun bâtiment dans la MO pour l'EGID 191844036</t>
  </si>
  <si>
    <t>31: Aucun bâtiment dans la MO pour l'EGID 191848214</t>
  </si>
  <si>
    <t>31: Aucun bâtiment dans la MO pour l'EGID 191850355</t>
  </si>
  <si>
    <t>31: Aucun bâtiment dans la MO pour l'EGID 191851516</t>
  </si>
  <si>
    <t>31: Aucun bâtiment dans la MO pour l'EGID 191856825</t>
  </si>
  <si>
    <t>31: Aucun bâtiment dans la MO pour l'EGID 191859162</t>
  </si>
  <si>
    <t>31: Aucun bâtiment dans la MO pour l'EGID 191859172</t>
  </si>
  <si>
    <t>31: Aucun bâtiment dans la MO pour l'EGID 191864167</t>
  </si>
  <si>
    <t>31: Aucun bâtiment dans la MO pour l'EGID 191864345</t>
  </si>
  <si>
    <t>31: Aucun bâtiment dans la MO pour l'EGID 191866585</t>
  </si>
  <si>
    <t>31: Aucun bâtiment dans la MO pour l'EGID 191880845</t>
  </si>
  <si>
    <t>31: Aucun bâtiment dans la MO pour l'EGID 191880876</t>
  </si>
  <si>
    <t>31: Aucun bâtiment dans la MO pour l'EGID 191880878</t>
  </si>
  <si>
    <t>31: Aucun bâtiment dans la MO pour l'EGID 191881789</t>
  </si>
  <si>
    <t>31: Aucun bâtiment dans la MO pour l'EGID 191881790</t>
  </si>
  <si>
    <t>31: Aucun bâtiment dans la MO pour l'EGID 191882444</t>
  </si>
  <si>
    <t>31: Aucun bâtiment dans la MO pour l'EGID 191882997</t>
  </si>
  <si>
    <t>31: Aucun bâtiment dans la MO pour l'EGID 191884225</t>
  </si>
  <si>
    <t>31: Aucun bâtiment dans la MO pour l'EGID 191886077</t>
  </si>
  <si>
    <t>31: Aucun bâtiment dans la MO pour l'EGID 191887431</t>
  </si>
  <si>
    <t>31: Aucun bâtiment dans la MO pour l'EGID 191890265</t>
  </si>
  <si>
    <t>31: Aucun bâtiment dans la MO pour l'EGID 191892956</t>
  </si>
  <si>
    <t>31: Aucun bâtiment dans la MO pour l'EGID 191899531</t>
  </si>
  <si>
    <t>31: Aucun bâtiment dans la MO pour l'EGID 191901562</t>
  </si>
  <si>
    <t>31: Aucun bâtiment dans la MO pour l'EGID 191901871</t>
  </si>
  <si>
    <t>31: Aucun bâtiment dans la MO pour l'EGID 191901872</t>
  </si>
  <si>
    <t>31: Aucun bâtiment dans la MO pour l'EGID 191909027</t>
  </si>
  <si>
    <t>31: Aucun bâtiment dans la MO pour l'EGID 191928166</t>
  </si>
  <si>
    <t>31: Aucun bâtiment dans la MO pour l'EGID 191928880</t>
  </si>
  <si>
    <t>31: Aucun bâtiment dans la MO pour l'EGID 191930415</t>
  </si>
  <si>
    <t>31: Aucun bâtiment dans la MO pour l'EGID 191930478</t>
  </si>
  <si>
    <t>31: Aucun bâtiment dans la MO pour l'EGID 191930481</t>
  </si>
  <si>
    <t>31: Aucun bâtiment dans la MO pour l'EGID 191930482</t>
  </si>
  <si>
    <t>31: Aucun bâtiment dans la MO pour l'EGID 191947915</t>
  </si>
  <si>
    <t>31: Aucun bâtiment dans la MO pour l'EGID 191954578</t>
  </si>
  <si>
    <t>31: Aucun bâtiment dans la MO pour l'EGID 191954594</t>
  </si>
  <si>
    <t>31: Aucun bâtiment dans la MO pour l'EGID 191955981</t>
  </si>
  <si>
    <t>31: Aucun bâtiment dans la MO pour l'EGID 191955982</t>
  </si>
  <si>
    <t>31: Aucun bâtiment dans la MO pour l'EGID 191956446</t>
  </si>
  <si>
    <t>31: Aucun bâtiment dans la MO pour l'EGID 191956449</t>
  </si>
  <si>
    <t>31: Aucun bâtiment dans la MO pour l'EGID 191957721</t>
  </si>
  <si>
    <t>31: Aucun bâtiment dans la MO pour l'EGID 191964875</t>
  </si>
  <si>
    <t>31: Aucun bâtiment dans la MO pour l'EGID 191967215</t>
  </si>
  <si>
    <t>31: Aucun bâtiment dans la MO pour l'EGID 191969536</t>
  </si>
  <si>
    <t>31: Aucun bâtiment dans la MO pour l'EGID 191973014</t>
  </si>
  <si>
    <t>31: Aucun bâtiment dans la MO pour l'EGID 191978414</t>
  </si>
  <si>
    <t>31: Aucun bâtiment dans la MO pour l'EGID 191989786</t>
  </si>
  <si>
    <t>31: Aucun bâtiment dans la MO pour l'EGID 191989791</t>
  </si>
  <si>
    <t>31: Aucun bâtiment dans la MO pour l'EGID 191991764</t>
  </si>
  <si>
    <t>31: Aucun bâtiment dans la MO pour l'EGID 191995024</t>
  </si>
  <si>
    <t>31: Aucun bâtiment dans la MO pour l'EGID 192006553</t>
  </si>
  <si>
    <t>31: Aucun bâtiment dans la MO pour l'EGID 192006934</t>
  </si>
  <si>
    <t>31: Aucun bâtiment dans la MO pour l'EGID 192006937</t>
  </si>
  <si>
    <t>31: Aucun bâtiment dans la MO pour l'EGID 192009583</t>
  </si>
  <si>
    <t>31: Aucun bâtiment dans la MO pour l'EGID 192013069&lt;/br&gt;33: Le bâtiment 192013069 has GSTAT '1003 im Bau'</t>
  </si>
  <si>
    <t>31: Aucun bâtiment dans la MO pour l'EGID 192013130</t>
  </si>
  <si>
    <t>31: Aucun bâtiment dans la MO pour l'EGID 192013372</t>
  </si>
  <si>
    <t>31: Aucun bâtiment dans la MO pour l'EGID 192014175</t>
  </si>
  <si>
    <t>31: Aucun bâtiment dans la MO pour l'EGID 192017154</t>
  </si>
  <si>
    <t>31: Aucun bâtiment dans la MO pour l'EGID 190196541</t>
  </si>
  <si>
    <t>31: Aucun bâtiment dans la MO pour l'EGID 190196542</t>
  </si>
  <si>
    <t>31: Aucun bâtiment dans la MO pour l'EGID 190196543</t>
  </si>
  <si>
    <t>31: Aucun bâtiment dans la MO pour l'EGID 190196544</t>
  </si>
  <si>
    <t>31: Aucun bâtiment dans la MO pour l'EGID 190196545</t>
  </si>
  <si>
    <t>31: Aucun bâtiment dans la MO pour l'EGID 190196546</t>
  </si>
  <si>
    <t>31: Aucun bâtiment dans la MO pour l'EGID 190196547</t>
  </si>
  <si>
    <t>31: Aucun bâtiment dans la MO pour l'EGID 190196548</t>
  </si>
  <si>
    <t>31: Aucun bâtiment dans la MO pour l'EGID 190196549</t>
  </si>
  <si>
    <t>31: Aucun bâtiment dans la MO pour l'EGID 191556840</t>
  </si>
  <si>
    <t>31: Aucun bâtiment dans la MO pour l'EGID 191556841</t>
  </si>
  <si>
    <t>31: Aucun bâtiment dans la MO pour l'EGID 191556843</t>
  </si>
  <si>
    <t>31: Aucun bâtiment dans la MO pour l'EGID 191556844</t>
  </si>
  <si>
    <t>31: Aucun bâtiment dans la MO pour l'EGID 191556845</t>
  </si>
  <si>
    <t>31: Aucun bâtiment dans la MO pour l'EGID 191556846</t>
  </si>
  <si>
    <t>31: Aucun bâtiment dans la MO pour l'EGID 191556847</t>
  </si>
  <si>
    <t>31: Aucun bâtiment dans la MO pour l'EGID 191556849</t>
  </si>
  <si>
    <t>31: Aucun bâtiment dans la MO pour l'EGID 191686313</t>
  </si>
  <si>
    <t>31: Aucun bâtiment dans la MO pour l'EGID 191865905</t>
  </si>
  <si>
    <t>31: Aucun bâtiment dans la MO pour l'EGID 191866395</t>
  </si>
  <si>
    <t>31: Aucun bâtiment dans la MO pour l'EGID 191951397</t>
  </si>
  <si>
    <t>31: Aucun bâtiment dans la MO pour l'EGID 191951415</t>
  </si>
  <si>
    <t>31: Aucun bâtiment dans la MO pour l'EGID 191952555</t>
  </si>
  <si>
    <t>31: Aucun bâtiment dans la MO pour l'EGID 191952558</t>
  </si>
  <si>
    <t>31: Aucun bâtiment dans la MO pour l'EGID 191972041</t>
  </si>
  <si>
    <t>31: Aucun bâtiment dans la MO pour l'EGID 191972058</t>
  </si>
  <si>
    <t>31: Aucun bâtiment dans la MO pour l'EGID 191972102</t>
  </si>
  <si>
    <t>31: Aucun bâtiment dans la MO pour l'EGID 191972104</t>
  </si>
  <si>
    <t>31: Aucun bâtiment dans la MO pour l'EGID 191972105</t>
  </si>
  <si>
    <t>31: Aucun bâtiment dans la MO pour l'EGID 191972107</t>
  </si>
  <si>
    <t>31: Aucun bâtiment dans la MO pour l'EGID 191972108</t>
  </si>
  <si>
    <t>31: Aucun bâtiment dans la MO pour l'EGID 191973912</t>
  </si>
  <si>
    <t>31: Aucun bâtiment dans la MO pour l'EGID 191983860</t>
  </si>
  <si>
    <t>31: Aucun bâtiment dans la MO pour l'EGID 191988075</t>
  </si>
  <si>
    <t>31: Aucun bâtiment dans la MO pour l'EGID 191994732</t>
  </si>
  <si>
    <t>31: Aucun bâtiment dans la MO pour l'EGID 192007565</t>
  </si>
  <si>
    <t>31: Aucun bâtiment dans la MO pour l'EGID 502190036</t>
  </si>
  <si>
    <t>31: Aucun bâtiment dans la MO pour l'EGID 927777</t>
  </si>
  <si>
    <t>31: Aucun bâtiment dans la MO pour l'EGID 927980</t>
  </si>
  <si>
    <t>31: Aucun bâtiment dans la MO pour l'EGID 929175</t>
  </si>
  <si>
    <t>31: Aucun bâtiment dans la MO pour l'EGID 929561</t>
  </si>
  <si>
    <t>31: Aucun bâtiment dans la MO pour l'EGID 929592</t>
  </si>
  <si>
    <t>31: Aucun bâtiment dans la MO pour l'EGID 9068032</t>
  </si>
  <si>
    <t>31: Aucun bâtiment dans la MO pour l'EGID 9068033</t>
  </si>
  <si>
    <t>31: Aucun bâtiment dans la MO pour l'EGID 190215766</t>
  </si>
  <si>
    <t>31: Aucun bâtiment dans la MO pour l'EGID 191024523</t>
  </si>
  <si>
    <t>31: Aucun bâtiment dans la MO pour l'EGID 191289990</t>
  </si>
  <si>
    <t>31: Aucun bâtiment dans la MO pour l'EGID 191327370</t>
  </si>
  <si>
    <t>31: Aucun bâtiment dans la MO pour l'EGID 191601259</t>
  </si>
  <si>
    <t>31: Aucun bâtiment dans la MO pour l'EGID 191601260</t>
  </si>
  <si>
    <t>31: Aucun bâtiment dans la MO pour l'EGID 191633060</t>
  </si>
  <si>
    <t>31: Aucun bâtiment dans la MO pour l'EGID 191633191</t>
  </si>
  <si>
    <t>31: Aucun bâtiment dans la MO pour l'EGID 191633762</t>
  </si>
  <si>
    <t>31: Aucun bâtiment dans la MO pour l'EGID 191634681</t>
  </si>
  <si>
    <t>31: Aucun bâtiment dans la MO pour l'EGID 191657276</t>
  </si>
  <si>
    <t>31: Aucun bâtiment dans la MO pour l'EGID 191692851</t>
  </si>
  <si>
    <t>31: Aucun bâtiment dans la MO pour l'EGID 191716410</t>
  </si>
  <si>
    <t>31: Aucun bâtiment dans la MO pour l'EGID 191821457</t>
  </si>
  <si>
    <t>31: Aucun bâtiment dans la MO pour l'EGID 191822574</t>
  </si>
  <si>
    <t>31: Aucun bâtiment dans la MO pour l'EGID 191836534</t>
  </si>
  <si>
    <t>31: Aucun bâtiment dans la MO pour l'EGID 191845919</t>
  </si>
  <si>
    <t>31: Aucun bâtiment dans la MO pour l'EGID 191859021</t>
  </si>
  <si>
    <t>31: Aucun bâtiment dans la MO pour l'EGID 191869397</t>
  </si>
  <si>
    <t>31: Aucun bâtiment dans la MO pour l'EGID 191880011</t>
  </si>
  <si>
    <t>31: Aucun bâtiment dans la MO pour l'EGID 191894363</t>
  </si>
  <si>
    <t>31: Aucun bâtiment dans la MO pour l'EGID 191951346</t>
  </si>
  <si>
    <t>31: Aucun bâtiment dans la MO pour l'EGID 191951371</t>
  </si>
  <si>
    <t>31: Aucun bâtiment dans la MO pour l'EGID 191960828</t>
  </si>
  <si>
    <t>31: Aucun bâtiment dans la MO pour l'EGID 191960833</t>
  </si>
  <si>
    <t>31: Aucun bâtiment dans la MO pour l'EGID 191960834</t>
  </si>
  <si>
    <t>31: Aucun bâtiment dans la MO pour l'EGID 191960927</t>
  </si>
  <si>
    <t>31: Aucun bâtiment dans la MO pour l'EGID 191960928</t>
  </si>
  <si>
    <t>31: Aucun bâtiment dans la MO pour l'EGID 191960932</t>
  </si>
  <si>
    <t>31: Aucun bâtiment dans la MO pour l'EGID 191960935</t>
  </si>
  <si>
    <t>31: Aucun bâtiment dans la MO pour l'EGID 191960936</t>
  </si>
  <si>
    <t>31: Aucun bâtiment dans la MO pour l'EGID 191960937</t>
  </si>
  <si>
    <t>31: Aucun bâtiment dans la MO pour l'EGID 191964055</t>
  </si>
  <si>
    <t>31: Aucun bâtiment dans la MO pour l'EGID 191975321</t>
  </si>
  <si>
    <t>31: Aucun bâtiment dans la MO pour l'EGID 191979320</t>
  </si>
  <si>
    <t>31: Aucun bâtiment dans la MO pour l'EGID 191992456</t>
  </si>
  <si>
    <t>31: Aucun bâtiment dans la MO pour l'EGID 191992466</t>
  </si>
  <si>
    <t>31: Aucun bâtiment dans la MO pour l'EGID 101489687</t>
  </si>
  <si>
    <t>31: Aucun bâtiment dans la MO pour l'EGID 191206514</t>
  </si>
  <si>
    <t>31: Aucun bâtiment dans la MO pour l'EGID 191426792</t>
  </si>
  <si>
    <t>31: Aucun bâtiment dans la MO pour l'EGID 191519392</t>
  </si>
  <si>
    <t>31: Aucun bâtiment dans la MO pour l'EGID 191616097</t>
  </si>
  <si>
    <t>31: Aucun bâtiment dans la MO pour l'EGID 191644394</t>
  </si>
  <si>
    <t>31: Aucun bâtiment dans la MO pour l'EGID 191669919</t>
  </si>
  <si>
    <t>31: Aucun bâtiment dans la MO pour l'EGID 191681434</t>
  </si>
  <si>
    <t>31: Aucun bâtiment dans la MO pour l'EGID 191683994</t>
  </si>
  <si>
    <t>31: Aucun bâtiment dans la MO pour l'EGID 191684575</t>
  </si>
  <si>
    <t>31: Aucun bâtiment dans la MO pour l'EGID 191694153</t>
  </si>
  <si>
    <t>31: Aucun bâtiment dans la MO pour l'EGID 191701461</t>
  </si>
  <si>
    <t>31: Aucun bâtiment dans la MO pour l'EGID 191763771</t>
  </si>
  <si>
    <t>31: Aucun bâtiment dans la MO pour l'EGID 191788287</t>
  </si>
  <si>
    <t>31: Aucun bâtiment dans la MO pour l'EGID 191791874</t>
  </si>
  <si>
    <t>31: Aucun bâtiment dans la MO pour l'EGID 191846744</t>
  </si>
  <si>
    <t>31: Aucun bâtiment dans la MO pour l'EGID 191863829</t>
  </si>
  <si>
    <t>31: Aucun bâtiment dans la MO pour l'EGID 191863948</t>
  </si>
  <si>
    <t>31: Aucun bâtiment dans la MO pour l'EGID 191863950</t>
  </si>
  <si>
    <t>31: Aucun bâtiment dans la MO pour l'EGID 191882962</t>
  </si>
  <si>
    <t>31: Aucun bâtiment dans la MO pour l'EGID 191922865</t>
  </si>
  <si>
    <t>31: Aucun bâtiment dans la MO pour l'EGID 191938150</t>
  </si>
  <si>
    <t>31: Aucun bâtiment dans la MO pour l'EGID 191951602</t>
  </si>
  <si>
    <t>31: Aucun bâtiment dans la MO pour l'EGID 191957201</t>
  </si>
  <si>
    <t>31: Aucun bâtiment dans la MO pour l'EGID 191958751</t>
  </si>
  <si>
    <t>31: Aucun bâtiment dans la MO pour l'EGID 191977855</t>
  </si>
  <si>
    <t>31: Aucun bâtiment dans la MO pour l'EGID 192000584</t>
  </si>
  <si>
    <t>31: Aucun bâtiment dans la MO pour l'EGID 931010</t>
  </si>
  <si>
    <t>31: Aucun bâtiment dans la MO pour l'EGID 3036056</t>
  </si>
  <si>
    <t>31: Aucun bâtiment dans la MO pour l'EGID 190599368</t>
  </si>
  <si>
    <t>31: Aucun bâtiment dans la MO pour l'EGID 191644313</t>
  </si>
  <si>
    <t>31: Aucun bâtiment dans la MO pour l'EGID 191646654</t>
  </si>
  <si>
    <t>31: Aucun bâtiment dans la MO pour l'EGID 191649051</t>
  </si>
  <si>
    <t>31: Aucun bâtiment dans la MO pour l'EGID 191649052</t>
  </si>
  <si>
    <t>31: Aucun bâtiment dans la MO pour l'EGID 191702118</t>
  </si>
  <si>
    <t>31: Aucun bâtiment dans la MO pour l'EGID 191707795</t>
  </si>
  <si>
    <t>31: Aucun bâtiment dans la MO pour l'EGID 191707800</t>
  </si>
  <si>
    <t>31: Aucun bâtiment dans la MO pour l'EGID 191707813</t>
  </si>
  <si>
    <t>31: Aucun bâtiment dans la MO pour l'EGID 191707821</t>
  </si>
  <si>
    <t>31: Aucun bâtiment dans la MO pour l'EGID 191707877</t>
  </si>
  <si>
    <t>31: Aucun bâtiment dans la MO pour l'EGID 191811780</t>
  </si>
  <si>
    <t>31: Aucun bâtiment dans la MO pour l'EGID 191811796</t>
  </si>
  <si>
    <t>31: Aucun bâtiment dans la MO pour l'EGID 191811797</t>
  </si>
  <si>
    <t>31: Aucun bâtiment dans la MO pour l'EGID 191839177</t>
  </si>
  <si>
    <t>31: Aucun bâtiment dans la MO pour l'EGID 191845515</t>
  </si>
  <si>
    <t>31: Aucun bâtiment dans la MO pour l'EGID 191854263</t>
  </si>
  <si>
    <t>31: Aucun bâtiment dans la MO pour l'EGID 191854281</t>
  </si>
  <si>
    <t>31: Aucun bâtiment dans la MO pour l'EGID 191860645</t>
  </si>
  <si>
    <t>31: Aucun bâtiment dans la MO pour l'EGID 191864702</t>
  </si>
  <si>
    <t>31: Aucun bâtiment dans la MO pour l'EGID 191865420</t>
  </si>
  <si>
    <t>31: Aucun bâtiment dans la MO pour l'EGID 191865482</t>
  </si>
  <si>
    <t>31: Aucun bâtiment dans la MO pour l'EGID 191865487</t>
  </si>
  <si>
    <t>31: Aucun bâtiment dans la MO pour l'EGID 191879561</t>
  </si>
  <si>
    <t>31: Aucun bâtiment dans la MO pour l'EGID 191896257</t>
  </si>
  <si>
    <t>31: Aucun bâtiment dans la MO pour l'EGID 191897810</t>
  </si>
  <si>
    <t>31: Aucun bâtiment dans la MO pour l'EGID 191911578</t>
  </si>
  <si>
    <t>31: Aucun bâtiment dans la MO pour l'EGID 191953281</t>
  </si>
  <si>
    <t>31: Aucun bâtiment dans la MO pour l'EGID 191953282</t>
  </si>
  <si>
    <t>31: Aucun bâtiment dans la MO pour l'EGID 191956232</t>
  </si>
  <si>
    <t>31: Aucun bâtiment dans la MO pour l'EGID 191956237</t>
  </si>
  <si>
    <t>31: Aucun bâtiment dans la MO pour l'EGID 191956239</t>
  </si>
  <si>
    <t>31: Aucun bâtiment dans la MO pour l'EGID 191956241</t>
  </si>
  <si>
    <t>31: Aucun bâtiment dans la MO pour l'EGID 191956244</t>
  </si>
  <si>
    <t>31: Aucun bâtiment dans la MO pour l'EGID 191956248</t>
  </si>
  <si>
    <t>31: Aucun bâtiment dans la MO pour l'EGID 191956250</t>
  </si>
  <si>
    <t>31: Aucun bâtiment dans la MO pour l'EGID 191963113</t>
  </si>
  <si>
    <t>31: Aucun bâtiment dans la MO pour l'EGID 191963136</t>
  </si>
  <si>
    <t>31: Aucun bâtiment dans la MO pour l'EGID 191963144</t>
  </si>
  <si>
    <t>31: Aucun bâtiment dans la MO pour l'EGID 191965455</t>
  </si>
  <si>
    <t>31: Aucun bâtiment dans la MO pour l'EGID 191966958</t>
  </si>
  <si>
    <t>31: Aucun bâtiment dans la MO pour l'EGID 191966961</t>
  </si>
  <si>
    <t>31: Aucun bâtiment dans la MO pour l'EGID 192002152</t>
  </si>
  <si>
    <t>31: Aucun bâtiment dans la MO pour l'EGID 192002153</t>
  </si>
  <si>
    <t>31: Aucun bâtiment dans la MO pour l'EGID 190674112</t>
  </si>
  <si>
    <t>31: Aucun bâtiment dans la MO pour l'EGID 191999613</t>
  </si>
  <si>
    <t>31: Aucun bâtiment dans la MO pour l'EGID 190020307</t>
  </si>
  <si>
    <t>31: Aucun bâtiment dans la MO pour l'EGID 191005435</t>
  </si>
  <si>
    <t>31: Aucun bâtiment dans la MO pour l'EGID 191635352</t>
  </si>
  <si>
    <t>31: Aucun bâtiment dans la MO pour l'EGID 191647571</t>
  </si>
  <si>
    <t>31: Aucun bâtiment dans la MO pour l'EGID 191757428</t>
  </si>
  <si>
    <t>31: Aucun bâtiment dans la MO pour l'EGID 191765593</t>
  </si>
  <si>
    <t>31: Aucun bâtiment dans la MO pour l'EGID 191867168</t>
  </si>
  <si>
    <t>31: Aucun bâtiment dans la MO pour l'EGID 191897963</t>
  </si>
  <si>
    <t>31: Aucun bâtiment dans la MO pour l'EGID 191949197</t>
  </si>
  <si>
    <t>31: Aucun bâtiment dans la MO pour l'EGID 191954804</t>
  </si>
  <si>
    <t>31: Aucun bâtiment dans la MO pour l'EGID 9041606</t>
  </si>
  <si>
    <t>31: Aucun bâtiment dans la MO pour l'EGID 191740435</t>
  </si>
  <si>
    <t>31: Aucun bâtiment dans la MO pour l'EGID 191740739</t>
  </si>
  <si>
    <t>31: Aucun bâtiment dans la MO pour l'EGID 191866693</t>
  </si>
  <si>
    <t>31: Aucun bâtiment dans la MO pour l'EGID 191949086</t>
  </si>
  <si>
    <t>31: Aucun bâtiment dans la MO pour l'EGID 191955512</t>
  </si>
  <si>
    <t>31: Aucun bâtiment dans la MO pour l'EGID 191968118</t>
  </si>
  <si>
    <t>31: Aucun bâtiment dans la MO pour l'EGID 191968123</t>
  </si>
  <si>
    <t>31: Aucun bâtiment dans la MO pour l'EGID 191970070</t>
  </si>
  <si>
    <t>31: Aucun bâtiment dans la MO pour l'EGID 191980081</t>
  </si>
  <si>
    <t>31: Aucun bâtiment dans la MO pour l'EGID 191981891</t>
  </si>
  <si>
    <t>31: Aucun bâtiment dans la MO pour l'EGID 191993800</t>
  </si>
  <si>
    <t>31: Aucun bâtiment dans la MO pour l'EGID 191993801</t>
  </si>
  <si>
    <t>31: Aucun bâtiment dans la MO pour l'EGID 934153</t>
  </si>
  <si>
    <t>31: Aucun bâtiment dans la MO pour l'EGID 934154</t>
  </si>
  <si>
    <t>31: Aucun bâtiment dans la MO pour l'EGID 934155</t>
  </si>
  <si>
    <t>31: Aucun bâtiment dans la MO pour l'EGID 934157</t>
  </si>
  <si>
    <t>31: Aucun bâtiment dans la MO pour l'EGID 934175</t>
  </si>
  <si>
    <t>31: Aucun bâtiment dans la MO pour l'EGID 934178</t>
  </si>
  <si>
    <t>31: Aucun bâtiment dans la MO pour l'EGID 934179</t>
  </si>
  <si>
    <t>31: Aucun bâtiment dans la MO pour l'EGID 934192</t>
  </si>
  <si>
    <t>31: Aucun bâtiment dans la MO pour l'EGID 934195</t>
  </si>
  <si>
    <t>31: Aucun bâtiment dans la MO pour l'EGID 934196</t>
  </si>
  <si>
    <t>31: Aucun bâtiment dans la MO pour l'EGID 934204</t>
  </si>
  <si>
    <t>31: Aucun bâtiment dans la MO pour l'EGID 9024716</t>
  </si>
  <si>
    <t>31: Aucun bâtiment dans la MO pour l'EGID 190169373</t>
  </si>
  <si>
    <t>31: Aucun bâtiment dans la MO pour l'EGID 190183931</t>
  </si>
  <si>
    <t>31: Aucun bâtiment dans la MO pour l'EGID 190628568</t>
  </si>
  <si>
    <t>31: Aucun bâtiment dans la MO pour l'EGID 190948149</t>
  </si>
  <si>
    <t>31: Aucun bâtiment dans la MO pour l'EGID 191207994</t>
  </si>
  <si>
    <t>31: Aucun bâtiment dans la MO pour l'EGID 191934660</t>
  </si>
  <si>
    <t>31: Aucun bâtiment dans la MO pour l'EGID 191981480</t>
  </si>
  <si>
    <t>31: Aucun bâtiment dans la MO pour l'EGID 191981566</t>
  </si>
  <si>
    <t>31: Aucun bâtiment dans la MO pour l'EGID 191981567</t>
  </si>
  <si>
    <t>31: Aucun bâtiment dans la MO pour l'EGID 191981568</t>
  </si>
  <si>
    <t>31: Aucun bâtiment dans la MO pour l'EGID 191981572</t>
  </si>
  <si>
    <t>31: Aucun bâtiment dans la MO pour l'EGID 191981573</t>
  </si>
  <si>
    <t>31: Aucun bâtiment dans la MO pour l'EGID 191981575</t>
  </si>
  <si>
    <t>31: Aucun bâtiment dans la MO pour l'EGID 191981580</t>
  </si>
  <si>
    <t>31: Aucun bâtiment dans la MO pour l'EGID 191981581</t>
  </si>
  <si>
    <t>31: Aucun bâtiment dans la MO pour l'EGID 191981582</t>
  </si>
  <si>
    <t>31: Aucun bâtiment dans la MO pour l'EGID 191981584</t>
  </si>
  <si>
    <t>31: Aucun bâtiment dans la MO pour l'EGID 191981585</t>
  </si>
  <si>
    <t>31: Aucun bâtiment dans la MO pour l'EGID 191981586</t>
  </si>
  <si>
    <t>31: Aucun bâtiment dans la MO pour l'EGID 191981587</t>
  </si>
  <si>
    <t>31: Aucun bâtiment dans la MO pour l'EGID 191981588</t>
  </si>
  <si>
    <t>31: Aucun bâtiment dans la MO pour l'EGID 191981589</t>
  </si>
  <si>
    <t>31: Aucun bâtiment dans la MO pour l'EGID 191981590</t>
  </si>
  <si>
    <t>31: Aucun bâtiment dans la MO pour l'EGID 191981591</t>
  </si>
  <si>
    <t>31: Aucun bâtiment dans la MO pour l'EGID 191981592</t>
  </si>
  <si>
    <t>31: Aucun bâtiment dans la MO pour l'EGID 191981594</t>
  </si>
  <si>
    <t>31: Aucun bâtiment dans la MO pour l'EGID 191981598</t>
  </si>
  <si>
    <t>31: Aucun bâtiment dans la MO pour l'EGID 191981601</t>
  </si>
  <si>
    <t>31: Aucun bâtiment dans la MO pour l'EGID 191981602</t>
  </si>
  <si>
    <t>31: Aucun bâtiment dans la MO pour l'EGID 191981603</t>
  </si>
  <si>
    <t>31: Aucun bâtiment dans la MO pour l'EGID 191981605</t>
  </si>
  <si>
    <t>31: Aucun bâtiment dans la MO pour l'EGID 191981606</t>
  </si>
  <si>
    <t>31: Aucun bâtiment dans la MO pour l'EGID 191981607</t>
  </si>
  <si>
    <t>31: Aucun bâtiment dans la MO pour l'EGID 191981610</t>
  </si>
  <si>
    <t>31: Aucun bâtiment dans la MO pour l'EGID 191981613</t>
  </si>
  <si>
    <t>31: Aucun bâtiment dans la MO pour l'EGID 191981617</t>
  </si>
  <si>
    <t>31: Aucun bâtiment dans la MO pour l'EGID 191981619</t>
  </si>
  <si>
    <t>31: Aucun bâtiment dans la MO pour l'EGID 191981620</t>
  </si>
  <si>
    <t>31: Aucun bâtiment dans la MO pour l'EGID 191981625</t>
  </si>
  <si>
    <t>31: Aucun bâtiment dans la MO pour l'EGID 191981629</t>
  </si>
  <si>
    <t>31: Aucun bâtiment dans la MO pour l'EGID 191981630</t>
  </si>
  <si>
    <t>31: Aucun bâtiment dans la MO pour l'EGID 191981631</t>
  </si>
  <si>
    <t>31: Aucun bâtiment dans la MO pour l'EGID 191981636</t>
  </si>
  <si>
    <t>31: Aucun bâtiment dans la MO pour l'EGID 191981637</t>
  </si>
  <si>
    <t>31: Aucun bâtiment dans la MO pour l'EGID 191981645</t>
  </si>
  <si>
    <t>31: Aucun bâtiment dans la MO pour l'EGID 191981647</t>
  </si>
  <si>
    <t>31: Aucun bâtiment dans la MO pour l'EGID 191981648</t>
  </si>
  <si>
    <t>31: Aucun bâtiment dans la MO pour l'EGID 191981649</t>
  </si>
  <si>
    <t>31: Aucun bâtiment dans la MO pour l'EGID 191981651</t>
  </si>
  <si>
    <t>31: Aucun bâtiment dans la MO pour l'EGID 191981652</t>
  </si>
  <si>
    <t>31: Aucun bâtiment dans la MO pour l'EGID 191981653</t>
  </si>
  <si>
    <t>31: Aucun bâtiment dans la MO pour l'EGID 191981654</t>
  </si>
  <si>
    <t>31: Aucun bâtiment dans la MO pour l'EGID 191981657</t>
  </si>
  <si>
    <t>31: Aucun bâtiment dans la MO pour l'EGID 191981658</t>
  </si>
  <si>
    <t>31: Aucun bâtiment dans la MO pour l'EGID 191981659</t>
  </si>
  <si>
    <t>31: Aucun bâtiment dans la MO pour l'EGID 191981660</t>
  </si>
  <si>
    <t>31: Aucun bâtiment dans la MO pour l'EGID 191981661</t>
  </si>
  <si>
    <t>31: Aucun bâtiment dans la MO pour l'EGID 191981662</t>
  </si>
  <si>
    <t>31: Aucun bâtiment dans la MO pour l'EGID 191981663</t>
  </si>
  <si>
    <t>31: Aucun bâtiment dans la MO pour l'EGID 191981664</t>
  </si>
  <si>
    <t>31: Aucun bâtiment dans la MO pour l'EGID 191981665</t>
  </si>
  <si>
    <t>31: Aucun bâtiment dans la MO pour l'EGID 191981671</t>
  </si>
  <si>
    <t>31: Aucun bâtiment dans la MO pour l'EGID 191981672</t>
  </si>
  <si>
    <t>31: Aucun bâtiment dans la MO pour l'EGID 191981673</t>
  </si>
  <si>
    <t>31: Aucun bâtiment dans la MO pour l'EGID 191981674</t>
  </si>
  <si>
    <t>31: Aucun bâtiment dans la MO pour l'EGID 191981675</t>
  </si>
  <si>
    <t>31: Aucun bâtiment dans la MO pour l'EGID 191981947</t>
  </si>
  <si>
    <t>31: Aucun bâtiment dans la MO pour l'EGID 191981949</t>
  </si>
  <si>
    <t>31: Aucun bâtiment dans la MO pour l'EGID 191963100</t>
  </si>
  <si>
    <t>31: Aucun bâtiment dans la MO pour l'EGID 502247993</t>
  </si>
  <si>
    <t>31: Aucun bâtiment dans la MO pour l'EGID 190102817</t>
  </si>
  <si>
    <t>31: Aucun bâtiment dans la MO pour l'EGID 191055990</t>
  </si>
  <si>
    <t>31: Aucun bâtiment dans la MO pour l'EGID 191246810</t>
  </si>
  <si>
    <t>31: Aucun bâtiment dans la MO pour l'EGID 191633391</t>
  </si>
  <si>
    <t>31: Aucun bâtiment dans la MO pour l'EGID 191791113</t>
  </si>
  <si>
    <t>31: Aucun bâtiment dans la MO pour l'EGID 191953853</t>
  </si>
  <si>
    <t>31: Aucun bâtiment dans la MO pour l'EGID 191963101</t>
  </si>
  <si>
    <t>31: Aucun bâtiment dans la MO pour l'EGID 190017422</t>
  </si>
  <si>
    <t>31: Aucun bâtiment dans la MO pour l'EGID 191050130</t>
  </si>
  <si>
    <t>31: Aucun bâtiment dans la MO pour l'EGID 191955913</t>
  </si>
  <si>
    <t>31: Aucun bâtiment dans la MO pour l'EGID 191976404</t>
  </si>
  <si>
    <t>31: Aucun bâtiment dans la MO pour l'EGID 935432</t>
  </si>
  <si>
    <t>31: Aucun bâtiment dans la MO pour l'EGID 935436</t>
  </si>
  <si>
    <t>31: Aucun bâtiment dans la MO pour l'EGID 935446</t>
  </si>
  <si>
    <t>31: Aucun bâtiment dans la MO pour l'EGID 935455</t>
  </si>
  <si>
    <t>31: Aucun bâtiment dans la MO pour l'EGID 935512</t>
  </si>
  <si>
    <t>31: Aucun bâtiment dans la MO pour l'EGID 935514</t>
  </si>
  <si>
    <t>31: Aucun bâtiment dans la MO pour l'EGID 935516</t>
  </si>
  <si>
    <t>31: Aucun bâtiment dans la MO pour l'EGID 935517</t>
  </si>
  <si>
    <t>31: Aucun bâtiment dans la MO pour l'EGID 935533</t>
  </si>
  <si>
    <t>31: Aucun bâtiment dans la MO pour l'EGID 935559</t>
  </si>
  <si>
    <t>31: Aucun bâtiment dans la MO pour l'EGID 935570</t>
  </si>
  <si>
    <t>31: Aucun bâtiment dans la MO pour l'EGID 935603</t>
  </si>
  <si>
    <t>31: Aucun bâtiment dans la MO pour l'EGID 935615</t>
  </si>
  <si>
    <t>31: Aucun bâtiment dans la MO pour l'EGID 935628</t>
  </si>
  <si>
    <t>31: Aucun bâtiment dans la MO pour l'EGID 935657</t>
  </si>
  <si>
    <t>31: Aucun bâtiment dans la MO pour l'EGID 935677</t>
  </si>
  <si>
    <t>31: Aucun bâtiment dans la MO pour l'EGID 935684</t>
  </si>
  <si>
    <t>31: Aucun bâtiment dans la MO pour l'EGID 3111440</t>
  </si>
  <si>
    <t>31: Aucun bâtiment dans la MO pour l'EGID 3111442</t>
  </si>
  <si>
    <t>31: Aucun bâtiment dans la MO pour l'EGID 3111449</t>
  </si>
  <si>
    <t>31: Aucun bâtiment dans la MO pour l'EGID 3111455</t>
  </si>
  <si>
    <t>31: Aucun bâtiment dans la MO pour l'EGID 3111466</t>
  </si>
  <si>
    <t>31: Aucun bâtiment dans la MO pour l'EGID 3111499</t>
  </si>
  <si>
    <t>31: Aucun bâtiment dans la MO pour l'EGID 3111503</t>
  </si>
  <si>
    <t>31: Aucun bâtiment dans la MO pour l'EGID 3111511</t>
  </si>
  <si>
    <t>31: Aucun bâtiment dans la MO pour l'EGID 9024740</t>
  </si>
  <si>
    <t>31: Aucun bâtiment dans la MO pour l'EGID 9032204</t>
  </si>
  <si>
    <t>31: Aucun bâtiment dans la MO pour l'EGID 9032206</t>
  </si>
  <si>
    <t>31: Aucun bâtiment dans la MO pour l'EGID 9080419</t>
  </si>
  <si>
    <t>31: Aucun bâtiment dans la MO pour l'EGID 101483956</t>
  </si>
  <si>
    <t>31: Aucun bâtiment dans la MO pour l'EGID 101483979</t>
  </si>
  <si>
    <t>31: Aucun bâtiment dans la MO pour l'EGID 101483985</t>
  </si>
  <si>
    <t>31: Aucun bâtiment dans la MO pour l'EGID 101508602</t>
  </si>
  <si>
    <t>31: Aucun bâtiment dans la MO pour l'EGID 190586808</t>
  </si>
  <si>
    <t>31: Aucun bâtiment dans la MO pour l'EGID 190704209</t>
  </si>
  <si>
    <t>31: Aucun bâtiment dans la MO pour l'EGID 190991731</t>
  </si>
  <si>
    <t>31: Aucun bâtiment dans la MO pour l'EGID 191598754</t>
  </si>
  <si>
    <t>31: Aucun bâtiment dans la MO pour l'EGID 191598755</t>
  </si>
  <si>
    <t>31: Aucun bâtiment dans la MO pour l'EGID 191861782</t>
  </si>
  <si>
    <t>31: Aucun bâtiment dans la MO pour l'EGID 191861785</t>
  </si>
  <si>
    <t>31: Aucun bâtiment dans la MO pour l'EGID 191870379</t>
  </si>
  <si>
    <t>31: Aucun bâtiment dans la MO pour l'EGID 191983323</t>
  </si>
  <si>
    <t>31: Aucun bâtiment dans la MO pour l'EGID 191983326</t>
  </si>
  <si>
    <t>31: Aucun bâtiment dans la MO pour l'EGID 935812</t>
  </si>
  <si>
    <t>31: Aucun bâtiment dans la MO pour l'EGID 935813</t>
  </si>
  <si>
    <t>31: Aucun bâtiment dans la MO pour l'EGID 935814</t>
  </si>
  <si>
    <t>31: Aucun bâtiment dans la MO pour l'EGID 935815</t>
  </si>
  <si>
    <t>31: Aucun bâtiment dans la MO pour l'EGID 935816</t>
  </si>
  <si>
    <t>31: Aucun bâtiment dans la MO pour l'EGID 935817</t>
  </si>
  <si>
    <t>31: Aucun bâtiment dans la MO pour l'EGID 3184927</t>
  </si>
  <si>
    <t>31: Aucun bâtiment dans la MO pour l'EGID 3184929</t>
  </si>
  <si>
    <t>31: Aucun bâtiment dans la MO pour l'EGID 3184931</t>
  </si>
  <si>
    <t>31: Aucun bâtiment dans la MO pour l'EGID 3184932</t>
  </si>
  <si>
    <t>31: Aucun bâtiment dans la MO pour l'EGID 3184933</t>
  </si>
  <si>
    <t>31: Aucun bâtiment dans la MO pour l'EGID 3184934</t>
  </si>
  <si>
    <t>31: Aucun bâtiment dans la MO pour l'EGID 190106239</t>
  </si>
  <si>
    <t>31: Aucun bâtiment dans la MO pour l'EGID 190106256</t>
  </si>
  <si>
    <t>31: Aucun bâtiment dans la MO pour l'EGID 190106257</t>
  </si>
  <si>
    <t>31: Aucun bâtiment dans la MO pour l'EGID 190106436</t>
  </si>
  <si>
    <t>31: Aucun bâtiment dans la MO pour l'EGID 190106443</t>
  </si>
  <si>
    <t>31: Aucun bâtiment dans la MO pour l'EGID 190106446</t>
  </si>
  <si>
    <t>31: Aucun bâtiment dans la MO pour l'EGID 190106448</t>
  </si>
  <si>
    <t>31: Aucun bâtiment dans la MO pour l'EGID 190106450</t>
  </si>
  <si>
    <t>31: Aucun bâtiment dans la MO pour l'EGID 190106451</t>
  </si>
  <si>
    <t>31: Aucun bâtiment dans la MO pour l'EGID 190106454</t>
  </si>
  <si>
    <t>31: Aucun bâtiment dans la MO pour l'EGID 190106455</t>
  </si>
  <si>
    <t>31: Aucun bâtiment dans la MO pour l'EGID 190106457</t>
  </si>
  <si>
    <t>31: Aucun bâtiment dans la MO pour l'EGID 190106459</t>
  </si>
  <si>
    <t>31: Aucun bâtiment dans la MO pour l'EGID 190106460</t>
  </si>
  <si>
    <t>31: Aucun bâtiment dans la MO pour l'EGID 190106461</t>
  </si>
  <si>
    <t>31: Aucun bâtiment dans la MO pour l'EGID 190106462</t>
  </si>
  <si>
    <t>31: Aucun bâtiment dans la MO pour l'EGID 190106463</t>
  </si>
  <si>
    <t>31: Aucun bâtiment dans la MO pour l'EGID 190106464</t>
  </si>
  <si>
    <t>31: Aucun bâtiment dans la MO pour l'EGID 190106465</t>
  </si>
  <si>
    <t>31: Aucun bâtiment dans la MO pour l'EGID 190106466</t>
  </si>
  <si>
    <t>31: Aucun bâtiment dans la MO pour l'EGID 190106467</t>
  </si>
  <si>
    <t>31: Aucun bâtiment dans la MO pour l'EGID 190106468</t>
  </si>
  <si>
    <t>31: Aucun bâtiment dans la MO pour l'EGID 190106469</t>
  </si>
  <si>
    <t>31: Aucun bâtiment dans la MO pour l'EGID 190106470</t>
  </si>
  <si>
    <t>31: Aucun bâtiment dans la MO pour l'EGID 190106471</t>
  </si>
  <si>
    <t>31: Aucun bâtiment dans la MO pour l'EGID 190106472</t>
  </si>
  <si>
    <t>31: Aucun bâtiment dans la MO pour l'EGID 190106538</t>
  </si>
  <si>
    <t>31: Aucun bâtiment dans la MO pour l'EGID 190106539</t>
  </si>
  <si>
    <t>31: Aucun bâtiment dans la MO pour l'EGID 190106918</t>
  </si>
  <si>
    <t>31: Aucun bâtiment dans la MO pour l'EGID 190106920</t>
  </si>
  <si>
    <t>31: Aucun bâtiment dans la MO pour l'EGID 190106921</t>
  </si>
  <si>
    <t>31: Aucun bâtiment dans la MO pour l'EGID 190106922</t>
  </si>
  <si>
    <t>31: Aucun bâtiment dans la MO pour l'EGID 190106923</t>
  </si>
  <si>
    <t>31: Aucun bâtiment dans la MO pour l'EGID 190106925</t>
  </si>
  <si>
    <t>31: Aucun bâtiment dans la MO pour l'EGID 190106926</t>
  </si>
  <si>
    <t>31: Aucun bâtiment dans la MO pour l'EGID 190106928</t>
  </si>
  <si>
    <t>31: Aucun bâtiment dans la MO pour l'EGID 190106930</t>
  </si>
  <si>
    <t>31: Aucun bâtiment dans la MO pour l'EGID 190106931</t>
  </si>
  <si>
    <t>31: Aucun bâtiment dans la MO pour l'EGID 190106932</t>
  </si>
  <si>
    <t>31: Aucun bâtiment dans la MO pour l'EGID 190106933</t>
  </si>
  <si>
    <t>31: Aucun bâtiment dans la MO pour l'EGID 190106961</t>
  </si>
  <si>
    <t>31: Aucun bâtiment dans la MO pour l'EGID 190106965</t>
  </si>
  <si>
    <t>31: Aucun bâtiment dans la MO pour l'EGID 190106968</t>
  </si>
  <si>
    <t>31: Aucun bâtiment dans la MO pour l'EGID 190106970</t>
  </si>
  <si>
    <t>31: Aucun bâtiment dans la MO pour l'EGID 190106972</t>
  </si>
  <si>
    <t>31: Aucun bâtiment dans la MO pour l'EGID 190106975</t>
  </si>
  <si>
    <t>31: Aucun bâtiment dans la MO pour l'EGID 190106978</t>
  </si>
  <si>
    <t>31: Aucun bâtiment dans la MO pour l'EGID 190106980</t>
  </si>
  <si>
    <t>31: Aucun bâtiment dans la MO pour l'EGID 190106981</t>
  </si>
  <si>
    <t>31: Aucun bâtiment dans la MO pour l'EGID 190106983</t>
  </si>
  <si>
    <t>31: Aucun bâtiment dans la MO pour l'EGID 190106985</t>
  </si>
  <si>
    <t>31: Aucun bâtiment dans la MO pour l'EGID 190106987</t>
  </si>
  <si>
    <t>31: Aucun bâtiment dans la MO pour l'EGID 190106989</t>
  </si>
  <si>
    <t>31: Aucun bâtiment dans la MO pour l'EGID 190106990</t>
  </si>
  <si>
    <t>31: Aucun bâtiment dans la MO pour l'EGID 190106992</t>
  </si>
  <si>
    <t>31: Aucun bâtiment dans la MO pour l'EGID 190106999</t>
  </si>
  <si>
    <t>31: Aucun bâtiment dans la MO pour l'EGID 190107000</t>
  </si>
  <si>
    <t>31: Aucun bâtiment dans la MO pour l'EGID 190107001</t>
  </si>
  <si>
    <t>31: Aucun bâtiment dans la MO pour l'EGID 190107002</t>
  </si>
  <si>
    <t>31: Aucun bâtiment dans la MO pour l'EGID 190107003</t>
  </si>
  <si>
    <t>31: Aucun bâtiment dans la MO pour l'EGID 190107004</t>
  </si>
  <si>
    <t>31: Aucun bâtiment dans la MO pour l'EGID 190107006</t>
  </si>
  <si>
    <t>31: Aucun bâtiment dans la MO pour l'EGID 190107007</t>
  </si>
  <si>
    <t>31: Aucun bâtiment dans la MO pour l'EGID 190107008</t>
  </si>
  <si>
    <t>31: Aucun bâtiment dans la MO pour l'EGID 190107009</t>
  </si>
  <si>
    <t>31: Aucun bâtiment dans la MO pour l'EGID 190107011</t>
  </si>
  <si>
    <t>31: Aucun bâtiment dans la MO pour l'EGID 190107012</t>
  </si>
  <si>
    <t>31: Aucun bâtiment dans la MO pour l'EGID 190107013</t>
  </si>
  <si>
    <t>31: Aucun bâtiment dans la MO pour l'EGID 190107015</t>
  </si>
  <si>
    <t>31: Aucun bâtiment dans la MO pour l'EGID 190107016</t>
  </si>
  <si>
    <t>31: Aucun bâtiment dans la MO pour l'EGID 190107017</t>
  </si>
  <si>
    <t>31: Aucun bâtiment dans la MO pour l'EGID 190107018</t>
  </si>
  <si>
    <t>31: Aucun bâtiment dans la MO pour l'EGID 191991506</t>
  </si>
  <si>
    <t>31: Aucun bâtiment dans la MO pour l'EGID 191991508</t>
  </si>
  <si>
    <t>31: Aucun bâtiment dans la MO pour l'EGID 191991509</t>
  </si>
  <si>
    <t>31: Aucun bâtiment dans la MO pour l'EGID 935840</t>
  </si>
  <si>
    <t>31: Aucun bâtiment dans la MO pour l'EGID 935990</t>
  </si>
  <si>
    <t>31: Aucun bâtiment dans la MO pour l'EGID 191252831</t>
  </si>
  <si>
    <t>31: Aucun bâtiment dans la MO pour l'EGID 191616001</t>
  </si>
  <si>
    <t>31: Aucun bâtiment dans la MO pour l'EGID 191629813</t>
  </si>
  <si>
    <t>31: Aucun bâtiment dans la MO pour l'EGID 191629815</t>
  </si>
  <si>
    <t>31: Aucun bâtiment dans la MO pour l'EGID 191656414</t>
  </si>
  <si>
    <t>31: Aucun bâtiment dans la MO pour l'EGID 191679464</t>
  </si>
  <si>
    <t>31: Aucun bâtiment dans la MO pour l'EGID 191679474</t>
  </si>
  <si>
    <t>31: Aucun bâtiment dans la MO pour l'EGID 191732892</t>
  </si>
  <si>
    <t>31: Aucun bâtiment dans la MO pour l'EGID 191732893</t>
  </si>
  <si>
    <t>31: Aucun bâtiment dans la MO pour l'EGID 191860502</t>
  </si>
  <si>
    <t>31: Aucun bâtiment dans la MO pour l'EGID 191899949</t>
  </si>
  <si>
    <t>31: Aucun bâtiment dans la MO pour l'EGID 191900044</t>
  </si>
  <si>
    <t>31: Aucun bâtiment dans la MO pour l'EGID 191959519</t>
  </si>
  <si>
    <t>31: Aucun bâtiment dans la MO pour l'EGID 191959520</t>
  </si>
  <si>
    <t>31: Aucun bâtiment dans la MO pour l'EGID 191971683</t>
  </si>
  <si>
    <t>31: Aucun bâtiment dans la MO pour l'EGID 191981531</t>
  </si>
  <si>
    <t>31: Aucun bâtiment dans la MO pour l'EGID 192014255</t>
  </si>
  <si>
    <t>31: Aucun bâtiment dans la MO pour l'EGID 936333</t>
  </si>
  <si>
    <t>31: Aucun bâtiment dans la MO pour l'EGID 936340</t>
  </si>
  <si>
    <t>31: Aucun bâtiment dans la MO pour l'EGID 936343</t>
  </si>
  <si>
    <t>31: Aucun bâtiment dans la MO pour l'EGID 936414</t>
  </si>
  <si>
    <t>31: Aucun bâtiment dans la MO pour l'EGID 936497</t>
  </si>
  <si>
    <t>31: Aucun bâtiment dans la MO pour l'EGID 936507</t>
  </si>
  <si>
    <t>31: Aucun bâtiment dans la MO pour l'EGID 936535</t>
  </si>
  <si>
    <t>31: Aucun bâtiment dans la MO pour l'EGID 3130361</t>
  </si>
  <si>
    <t>31: Aucun bâtiment dans la MO pour l'EGID 3130366</t>
  </si>
  <si>
    <t>31: Aucun bâtiment dans la MO pour l'EGID 3130396</t>
  </si>
  <si>
    <t>31: Aucun bâtiment dans la MO pour l'EGID 3130426</t>
  </si>
  <si>
    <t>31: Aucun bâtiment dans la MO pour l'EGID 9038243</t>
  </si>
  <si>
    <t>31: Aucun bâtiment dans la MO pour l'EGID 190475508</t>
  </si>
  <si>
    <t>31: Aucun bâtiment dans la MO pour l'EGID 190602553</t>
  </si>
  <si>
    <t>31: Aucun bâtiment dans la MO pour l'EGID 191605438</t>
  </si>
  <si>
    <t>31: Aucun bâtiment dans la MO pour l'EGID 191636665</t>
  </si>
  <si>
    <t>31: Aucun bâtiment dans la MO pour l'EGID 191990665</t>
  </si>
  <si>
    <t>31: Aucun bâtiment dans la MO pour l'EGID 191993856</t>
  </si>
  <si>
    <t>31: Aucun bâtiment dans la MO pour l'EGID 191993860</t>
  </si>
  <si>
    <t>31: Aucun bâtiment dans la MO pour l'EGID 191641215</t>
  </si>
  <si>
    <t>31: Aucun bâtiment dans la MO pour l'EGID 191641232</t>
  </si>
  <si>
    <t>31: Aucun bâtiment dans la MO pour l'EGID 191654219</t>
  </si>
  <si>
    <t>31: Aucun bâtiment dans la MO pour l'EGID 191722211</t>
  </si>
  <si>
    <t>31: Aucun bâtiment dans la MO pour l'EGID 191722216</t>
  </si>
  <si>
    <t>31: Aucun bâtiment dans la MO pour l'EGID 191722251</t>
  </si>
  <si>
    <t>31: Aucun bâtiment dans la MO pour l'EGID 191766317</t>
  </si>
  <si>
    <t>31: Aucun bâtiment dans la MO pour l'EGID 191766318</t>
  </si>
  <si>
    <t>31: Aucun bâtiment dans la MO pour l'EGID 191842454</t>
  </si>
  <si>
    <t>31: Aucun bâtiment dans la MO pour l'EGID 191950117</t>
  </si>
  <si>
    <t>31: Aucun bâtiment dans la MO pour l'EGID 191974230</t>
  </si>
  <si>
    <t>31: Aucun bâtiment dans la MO pour l'EGID 3175404</t>
  </si>
  <si>
    <t>31: Aucun bâtiment dans la MO pour l'EGID 3175405</t>
  </si>
  <si>
    <t>31: Aucun bâtiment dans la MO pour l'EGID 3175406</t>
  </si>
  <si>
    <t>31: Aucun bâtiment dans la MO pour l'EGID 3175420</t>
  </si>
  <si>
    <t>31: Aucun bâtiment dans la MO pour l'EGID 3175437</t>
  </si>
  <si>
    <t>31: Aucun bâtiment dans la MO pour l'EGID 3175438</t>
  </si>
  <si>
    <t>31: Aucun bâtiment dans la MO pour l'EGID 3175442</t>
  </si>
  <si>
    <t>31: Aucun bâtiment dans la MO pour l'EGID 3175443</t>
  </si>
  <si>
    <t>31: Aucun bâtiment dans la MO pour l'EGID 190177993</t>
  </si>
  <si>
    <t>31: Aucun bâtiment dans la MO pour l'EGID 190870429</t>
  </si>
  <si>
    <t>31: Aucun bâtiment dans la MO pour l'EGID 191107730</t>
  </si>
  <si>
    <t>31: Aucun bâtiment dans la MO pour l'EGID 191143531</t>
  </si>
  <si>
    <t>31: Aucun bâtiment dans la MO pour l'EGID 191414756</t>
  </si>
  <si>
    <t>31: Aucun bâtiment dans la MO pour l'EGID 191505671</t>
  </si>
  <si>
    <t>31: Aucun bâtiment dans la MO pour l'EGID 191516831</t>
  </si>
  <si>
    <t>31: Aucun bâtiment dans la MO pour l'EGID 191632232</t>
  </si>
  <si>
    <t>31: Aucun bâtiment dans la MO pour l'EGID 191831435</t>
  </si>
  <si>
    <t>31: Aucun bâtiment dans la MO pour l'EGID 191866008</t>
  </si>
  <si>
    <t>31: Aucun bâtiment dans la MO pour l'EGID 191874707</t>
  </si>
  <si>
    <t>31: Aucun bâtiment dans la MO pour l'EGID 191993943</t>
  </si>
  <si>
    <t>31: Aucun bâtiment dans la MO pour l'EGID 191465794</t>
  </si>
  <si>
    <t>31: Aucun bâtiment dans la MO pour l'EGID 191613614</t>
  </si>
  <si>
    <t>31: Aucun bâtiment dans la MO pour l'EGID 191613631</t>
  </si>
  <si>
    <t>31: Aucun bâtiment dans la MO pour l'EGID 191613633</t>
  </si>
  <si>
    <t>31: Aucun bâtiment dans la MO pour l'EGID 191650350</t>
  </si>
  <si>
    <t>31: Aucun bâtiment dans la MO pour l'EGID 191650554</t>
  </si>
  <si>
    <t>31: Aucun bâtiment dans la MO pour l'EGID 191656290</t>
  </si>
  <si>
    <t>31: Aucun bâtiment dans la MO pour l'EGID 191662948</t>
  </si>
  <si>
    <t>31: Aucun bâtiment dans la MO pour l'EGID 191722334</t>
  </si>
  <si>
    <t>31: Aucun bâtiment dans la MO pour l'EGID 191865845</t>
  </si>
  <si>
    <t>31: Aucun bâtiment dans la MO pour l'EGID 191865868</t>
  </si>
  <si>
    <t>31: Aucun bâtiment dans la MO pour l'EGID 191865869</t>
  </si>
  <si>
    <t>31: Aucun bâtiment dans la MO pour l'EGID 191865872</t>
  </si>
  <si>
    <t>31: Aucun bâtiment dans la MO pour l'EGID 191865873</t>
  </si>
  <si>
    <t>31: Aucun bâtiment dans la MO pour l'EGID 191957315</t>
  </si>
  <si>
    <t>31: Aucun bâtiment dans la MO pour l'EGID 191957331</t>
  </si>
  <si>
    <t>31: Aucun bâtiment dans la MO pour l'EGID 191960715</t>
  </si>
  <si>
    <t>31: Aucun bâtiment dans la MO pour l'EGID 191963466</t>
  </si>
  <si>
    <t>31: Aucun bâtiment dans la MO pour l'EGID 191963475</t>
  </si>
  <si>
    <t>31: Aucun bâtiment dans la MO pour l'EGID 191963487</t>
  </si>
  <si>
    <t>31: Aucun bâtiment dans la MO pour l'EGID 191976732</t>
  </si>
  <si>
    <t>31: Aucun bâtiment dans la MO pour l'EGID 191976733</t>
  </si>
  <si>
    <t>31: Aucun bâtiment dans la MO pour l'EGID 191987363</t>
  </si>
  <si>
    <t>31: Aucun bâtiment dans la MO pour l'EGID 191987508</t>
  </si>
  <si>
    <t>31: Aucun bâtiment dans la MO pour l'EGID 192010190</t>
  </si>
  <si>
    <t>31: Aucun bâtiment dans la MO pour l'EGID 190893209</t>
  </si>
  <si>
    <t>31: Aucun bâtiment dans la MO pour l'EGID 191079232</t>
  </si>
  <si>
    <t>31: Aucun bâtiment dans la MO pour l'EGID 191262473</t>
  </si>
  <si>
    <t>31: Aucun bâtiment dans la MO pour l'EGID 191608941</t>
  </si>
  <si>
    <t>31: Aucun bâtiment dans la MO pour l'EGID 191654332</t>
  </si>
  <si>
    <t>31: Aucun bâtiment dans la MO pour l'EGID 191702754</t>
  </si>
  <si>
    <t>31: Aucun bâtiment dans la MO pour l'EGID 191716396</t>
  </si>
  <si>
    <t>31: Aucun bâtiment dans la MO pour l'EGID 191767712</t>
  </si>
  <si>
    <t>31: Aucun bâtiment dans la MO pour l'EGID 191813406</t>
  </si>
  <si>
    <t>31: Aucun bâtiment dans la MO pour l'EGID 191817674</t>
  </si>
  <si>
    <t>31: Aucun bâtiment dans la MO pour l'EGID 191845916</t>
  </si>
  <si>
    <t>31: Aucun bâtiment dans la MO pour l'EGID 191894219</t>
  </si>
  <si>
    <t>31: Aucun bâtiment dans la MO pour l'EGID 191964855</t>
  </si>
  <si>
    <t>31: Aucun bâtiment dans la MO pour l'EGID 191964883</t>
  </si>
  <si>
    <t>31: Aucun bâtiment dans la MO pour l'EGID 191964888</t>
  </si>
  <si>
    <t>31: Aucun bâtiment dans la MO pour l'EGID 191965129</t>
  </si>
  <si>
    <t>31: Aucun bâtiment dans la MO pour l'EGID 191991775</t>
  </si>
  <si>
    <t>31: Aucun bâtiment dans la MO pour l'EGID 500006726</t>
  </si>
  <si>
    <t>31: Aucun bâtiment dans la MO pour l'EGID 500006783</t>
  </si>
  <si>
    <t>31: Aucun bâtiment dans la MO pour l'EGID 500006807</t>
  </si>
  <si>
    <t>31: Aucun bâtiment dans la MO pour l'EGID 502298372</t>
  </si>
  <si>
    <t>31: Aucun bâtiment dans la MO pour l'EGID 502298482</t>
  </si>
  <si>
    <t>31: Aucun bâtiment dans la MO pour l'EGID 502298581</t>
  </si>
  <si>
    <t>31: Aucun bâtiment dans la MO pour l'EGID 502298582</t>
  </si>
  <si>
    <t>31: Aucun bâtiment dans la MO pour l'EGID 502298583</t>
  </si>
  <si>
    <t>31: Aucun bâtiment dans la MO pour l'EGID 502298609</t>
  </si>
  <si>
    <t>31: Aucun bâtiment dans la MO pour l'EGID 502298854</t>
  </si>
  <si>
    <t>31: Aucun bâtiment dans la MO pour l'EGID 502298966</t>
  </si>
  <si>
    <t>31: Aucun bâtiment dans la MO pour l'EGID 502298967</t>
  </si>
  <si>
    <t>31: Aucun bâtiment dans la MO pour l'EGID 191955402</t>
  </si>
  <si>
    <t>31: Aucun bâtiment dans la MO pour l'EGID 191955682</t>
  </si>
  <si>
    <t>31: Aucun bâtiment dans la MO pour l'EGID 191955689</t>
  </si>
  <si>
    <t>31: Aucun bâtiment dans la MO pour l'EGID 191612685</t>
  </si>
  <si>
    <t>31: Aucun bâtiment dans la MO pour l'EGID 191821536</t>
  </si>
  <si>
    <t>31: Aucun bâtiment dans la MO pour l'EGID 191821541</t>
  </si>
  <si>
    <t>31: Aucun bâtiment dans la MO pour l'EGID 191821542</t>
  </si>
  <si>
    <t>31: Aucun bâtiment dans la MO pour l'EGID 191821554</t>
  </si>
  <si>
    <t>31: Aucun bâtiment dans la MO pour l'EGID 191845738</t>
  </si>
  <si>
    <t>31: Aucun bâtiment dans la MO pour l'EGID 191845739</t>
  </si>
  <si>
    <t>31: Aucun bâtiment dans la MO pour l'EGID 191845740</t>
  </si>
  <si>
    <t>31: Aucun bâtiment dans la MO pour l'EGID 191845741</t>
  </si>
  <si>
    <t>31: Aucun bâtiment dans la MO pour l'EGID 191845747</t>
  </si>
  <si>
    <t>31: Aucun bâtiment dans la MO pour l'EGID 191845763</t>
  </si>
  <si>
    <t>31: Aucun bâtiment dans la MO pour l'EGID 191845767</t>
  </si>
  <si>
    <t>31: Aucun bâtiment dans la MO pour l'EGID 191858036</t>
  </si>
  <si>
    <t>31: Aucun bâtiment dans la MO pour l'EGID 191858037</t>
  </si>
  <si>
    <t>31: Aucun bâtiment dans la MO pour l'EGID 191858039</t>
  </si>
  <si>
    <t>31: Aucun bâtiment dans la MO pour l'EGID 191858040</t>
  </si>
  <si>
    <t>31: Aucun bâtiment dans la MO pour l'EGID 191865698</t>
  </si>
  <si>
    <t>31: Aucun bâtiment dans la MO pour l'EGID 191904776</t>
  </si>
  <si>
    <t>31: Aucun bâtiment dans la MO pour l'EGID 191905742</t>
  </si>
  <si>
    <t>31: Aucun bâtiment dans la MO pour l'EGID 191906163</t>
  </si>
  <si>
    <t>31: Aucun bâtiment dans la MO pour l'EGID 191906181</t>
  </si>
  <si>
    <t>31: Aucun bâtiment dans la MO pour l'EGID 191944331</t>
  </si>
  <si>
    <t>31: Aucun bâtiment dans la MO pour l'EGID 191944332</t>
  </si>
  <si>
    <t>31: Aucun bâtiment dans la MO pour l'EGID 191944338</t>
  </si>
  <si>
    <t>31: Aucun bâtiment dans la MO pour l'EGID 191959261</t>
  </si>
  <si>
    <t>31: Aucun bâtiment dans la MO pour l'EGID 191959263</t>
  </si>
  <si>
    <t>31: Aucun bâtiment dans la MO pour l'EGID 191961876</t>
  </si>
  <si>
    <t>31: Aucun bâtiment dans la MO pour l'EGID 191968233</t>
  </si>
  <si>
    <t>31: Aucun bâtiment dans la MO pour l'EGID 191968234</t>
  </si>
  <si>
    <t>31: Aucun bâtiment dans la MO pour l'EGID 191968237</t>
  </si>
  <si>
    <t>31: Aucun bâtiment dans la MO pour l'EGID 191999980</t>
  </si>
  <si>
    <t>31: Aucun bâtiment dans la MO pour l'EGID 947459</t>
  </si>
  <si>
    <t>31: Aucun bâtiment dans la MO pour l'EGID 947659</t>
  </si>
  <si>
    <t>31: Aucun bâtiment dans la MO pour l'EGID 947912</t>
  </si>
  <si>
    <t>31: Aucun bâtiment dans la MO pour l'EGID 9014765</t>
  </si>
  <si>
    <t>31: Aucun bâtiment dans la MO pour l'EGID 190079762</t>
  </si>
  <si>
    <t>31: Aucun bâtiment dans la MO pour l'EGID 190082386</t>
  </si>
  <si>
    <t>31: Aucun bâtiment dans la MO pour l'EGID 190082782</t>
  </si>
  <si>
    <t>31: Aucun bâtiment dans la MO pour l'EGID 190082909</t>
  </si>
  <si>
    <t>31: Aucun bâtiment dans la MO pour l'EGID 190179991</t>
  </si>
  <si>
    <t>31: Aucun bâtiment dans la MO pour l'EGID 190179994</t>
  </si>
  <si>
    <t>31: Aucun bâtiment dans la MO pour l'EGID 191087271</t>
  </si>
  <si>
    <t>31: Aucun bâtiment dans la MO pour l'EGID 191499912</t>
  </si>
  <si>
    <t>31: Aucun bâtiment dans la MO pour l'EGID 191499913</t>
  </si>
  <si>
    <t>31: Aucun bâtiment dans la MO pour l'EGID 191503194</t>
  </si>
  <si>
    <t>31: Aucun bâtiment dans la MO pour l'EGID 191503198</t>
  </si>
  <si>
    <t>31: Aucun bâtiment dans la MO pour l'EGID 191568812</t>
  </si>
  <si>
    <t>31: Aucun bâtiment dans la MO pour l'EGID 191674831</t>
  </si>
  <si>
    <t>31: Aucun bâtiment dans la MO pour l'EGID 191676607</t>
  </si>
  <si>
    <t>31: Aucun bâtiment dans la MO pour l'EGID 191688807</t>
  </si>
  <si>
    <t>31: Aucun bâtiment dans la MO pour l'EGID 191688846</t>
  </si>
  <si>
    <t>31: Aucun bâtiment dans la MO pour l'EGID 191695596</t>
  </si>
  <si>
    <t>31: Aucun bâtiment dans la MO pour l'EGID 191704908</t>
  </si>
  <si>
    <t>31: Aucun bâtiment dans la MO pour l'EGID 191705218</t>
  </si>
  <si>
    <t>31: Aucun bâtiment dans la MO pour l'EGID 191736556</t>
  </si>
  <si>
    <t>31: Aucun bâtiment dans la MO pour l'EGID 191745944</t>
  </si>
  <si>
    <t>31: Aucun bâtiment dans la MO pour l'EGID 191807836</t>
  </si>
  <si>
    <t>31: Aucun bâtiment dans la MO pour l'EGID 191816756</t>
  </si>
  <si>
    <t>31: Aucun bâtiment dans la MO pour l'EGID 191820476</t>
  </si>
  <si>
    <t>31: Aucun bâtiment dans la MO pour l'EGID 191847199</t>
  </si>
  <si>
    <t>31: Aucun bâtiment dans la MO pour l'EGID 191847203</t>
  </si>
  <si>
    <t>31: Aucun bâtiment dans la MO pour l'EGID 191847204</t>
  </si>
  <si>
    <t>31: Aucun bâtiment dans la MO pour l'EGID 191847208</t>
  </si>
  <si>
    <t>31: Aucun bâtiment dans la MO pour l'EGID 191856491</t>
  </si>
  <si>
    <t>31: Aucun bâtiment dans la MO pour l'EGID 191862904</t>
  </si>
  <si>
    <t>31: Aucun bâtiment dans la MO pour l'EGID 191865450</t>
  </si>
  <si>
    <t>31: Aucun bâtiment dans la MO pour l'EGID 191867653</t>
  </si>
  <si>
    <t>31: Aucun bâtiment dans la MO pour l'EGID 191872245</t>
  </si>
  <si>
    <t>31: Aucun bâtiment dans la MO pour l'EGID 191872267</t>
  </si>
  <si>
    <t>31: Aucun bâtiment dans la MO pour l'EGID 191872273</t>
  </si>
  <si>
    <t>31: Aucun bâtiment dans la MO pour l'EGID 191872452</t>
  </si>
  <si>
    <t>31: Aucun bâtiment dans la MO pour l'EGID 191887039</t>
  </si>
  <si>
    <t>31: Aucun bâtiment dans la MO pour l'EGID 191887214</t>
  </si>
  <si>
    <t>31: Aucun bâtiment dans la MO pour l'EGID 191898012</t>
  </si>
  <si>
    <t>31: Aucun bâtiment dans la MO pour l'EGID 191898081</t>
  </si>
  <si>
    <t>31: Aucun bâtiment dans la MO pour l'EGID 191898084</t>
  </si>
  <si>
    <t>31: Aucun bâtiment dans la MO pour l'EGID 191898087</t>
  </si>
  <si>
    <t>31: Aucun bâtiment dans la MO pour l'EGID 191898584</t>
  </si>
  <si>
    <t>31: Aucun bâtiment dans la MO pour l'EGID 191898589</t>
  </si>
  <si>
    <t>31: Aucun bâtiment dans la MO pour l'EGID 191898620</t>
  </si>
  <si>
    <t>31: Aucun bâtiment dans la MO pour l'EGID 191903427</t>
  </si>
  <si>
    <t>31: Aucun bâtiment dans la MO pour l'EGID 191908916</t>
  </si>
  <si>
    <t>31: Aucun bâtiment dans la MO pour l'EGID 191908918</t>
  </si>
  <si>
    <t>31: Aucun bâtiment dans la MO pour l'EGID 191948415</t>
  </si>
  <si>
    <t>31: Aucun bâtiment dans la MO pour l'EGID 191948658</t>
  </si>
  <si>
    <t>31: Aucun bâtiment dans la MO pour l'EGID 191953265</t>
  </si>
  <si>
    <t>31: Aucun bâtiment dans la MO pour l'EGID 191953266</t>
  </si>
  <si>
    <t>31: Aucun bâtiment dans la MO pour l'EGID 191953267</t>
  </si>
  <si>
    <t>31: Aucun bâtiment dans la MO pour l'EGID 191953270</t>
  </si>
  <si>
    <t>31: Aucun bâtiment dans la MO pour l'EGID 191953271</t>
  </si>
  <si>
    <t>31: Aucun bâtiment dans la MO pour l'EGID 191953272</t>
  </si>
  <si>
    <t>31: Aucun bâtiment dans la MO pour l'EGID 191953274</t>
  </si>
  <si>
    <t>31: Aucun bâtiment dans la MO pour l'EGID 191954041</t>
  </si>
  <si>
    <t>31: Aucun bâtiment dans la MO pour l'EGID 191954080</t>
  </si>
  <si>
    <t>31: Aucun bâtiment dans la MO pour l'EGID 191955527</t>
  </si>
  <si>
    <t>31: Aucun bâtiment dans la MO pour l'EGID 191961990</t>
  </si>
  <si>
    <t>31: Aucun bâtiment dans la MO pour l'EGID 191962251</t>
  </si>
  <si>
    <t>31: Aucun bâtiment dans la MO pour l'EGID 191965732</t>
  </si>
  <si>
    <t>31: Aucun bâtiment dans la MO pour l'EGID 191971470</t>
  </si>
  <si>
    <t>31: Aucun bâtiment dans la MO pour l'EGID 191971521</t>
  </si>
  <si>
    <t>31: Aucun bâtiment dans la MO pour l'EGID 191972735</t>
  </si>
  <si>
    <t>31: Aucun bâtiment dans la MO pour l'EGID 191990961</t>
  </si>
  <si>
    <t>31: Aucun bâtiment dans la MO pour l'EGID 191990963</t>
  </si>
  <si>
    <t>31: Aucun bâtiment dans la MO pour l'EGID 191990968</t>
  </si>
  <si>
    <t>31: Aucun bâtiment dans la MO pour l'EGID 192000593</t>
  </si>
  <si>
    <t>31: Aucun bâtiment dans la MO pour l'EGID 192005412</t>
  </si>
  <si>
    <t>31: Aucun bâtiment dans la MO pour l'EGID 192013380</t>
  </si>
  <si>
    <t>31: Aucun bâtiment dans la MO pour l'EGID 192016989</t>
  </si>
  <si>
    <t>31: Aucun bâtiment dans la MO pour l'EGID 9026126</t>
  </si>
  <si>
    <t>31: Aucun bâtiment dans la MO pour l'EGID 9050001</t>
  </si>
  <si>
    <t>31: Aucun bâtiment dans la MO pour l'EGID 190024977</t>
  </si>
  <si>
    <t>31: Aucun bâtiment dans la MO pour l'EGID 191063872</t>
  </si>
  <si>
    <t>31: Aucun bâtiment dans la MO pour l'EGID 191063950</t>
  </si>
  <si>
    <t>31: Aucun bâtiment dans la MO pour l'EGID 191633285</t>
  </si>
  <si>
    <t>31: Aucun bâtiment dans la MO pour l'EGID 191656863</t>
  </si>
  <si>
    <t>31: Aucun bâtiment dans la MO pour l'EGID 191657877</t>
  </si>
  <si>
    <t>31: Aucun bâtiment dans la MO pour l'EGID 191704618</t>
  </si>
  <si>
    <t>31: Aucun bâtiment dans la MO pour l'EGID 191757165</t>
  </si>
  <si>
    <t>31: Aucun bâtiment dans la MO pour l'EGID 191923324</t>
  </si>
  <si>
    <t>31: Aucun bâtiment dans la MO pour l'EGID 191928271</t>
  </si>
  <si>
    <t>31: Aucun bâtiment dans la MO pour l'EGID 191932259</t>
  </si>
  <si>
    <t>31: Aucun bâtiment dans la MO pour l'EGID 191947216</t>
  </si>
  <si>
    <t>31: Aucun bâtiment dans la MO pour l'EGID 191954222</t>
  </si>
  <si>
    <t>31: Aucun bâtiment dans la MO pour l'EGID 191954590</t>
  </si>
  <si>
    <t>31: Aucun bâtiment dans la MO pour l'EGID 191957569</t>
  </si>
  <si>
    <t>31: Aucun bâtiment dans la MO pour l'EGID 191960526</t>
  </si>
  <si>
    <t>31: Aucun bâtiment dans la MO pour l'EGID 191960643</t>
  </si>
  <si>
    <t>31: Aucun bâtiment dans la MO pour l'EGID 191961550</t>
  </si>
  <si>
    <t>31: Aucun bâtiment dans la MO pour l'EGID 191971295</t>
  </si>
  <si>
    <t>31: Aucun bâtiment dans la MO pour l'EGID 191972060</t>
  </si>
  <si>
    <t>31: Aucun bâtiment dans la MO pour l'EGID 191996301</t>
  </si>
  <si>
    <t>31: Aucun bâtiment dans la MO pour l'EGID 191999786</t>
  </si>
  <si>
    <t>31: Aucun bâtiment dans la MO pour l'EGID 192000442</t>
  </si>
  <si>
    <t>31: Aucun bâtiment dans la MO pour l'EGID 192005100&lt;/br&gt;33: Le bâtiment 192005100 has GSTAT '1003 im Bau'</t>
  </si>
  <si>
    <t>31: Aucun bâtiment dans la MO pour l'EGID 192005718</t>
  </si>
  <si>
    <t>31: Aucun bâtiment dans la MO pour l'EGID 192016914&lt;/br&gt;33: Le bâtiment 192016914 has GSTAT '1003 im Bau'</t>
  </si>
  <si>
    <t>31: Aucun bâtiment dans la MO pour l'EGID 191687255</t>
  </si>
  <si>
    <t>31: Aucun bâtiment dans la MO pour l'EGID 191703275</t>
  </si>
  <si>
    <t>31: Aucun bâtiment dans la MO pour l'EGID 191723829</t>
  </si>
  <si>
    <t>31: Aucun bâtiment dans la MO pour l'EGID 191752556</t>
  </si>
  <si>
    <t>31: Aucun bâtiment dans la MO pour l'EGID 191822980</t>
  </si>
  <si>
    <t>31: Aucun bâtiment dans la MO pour l'EGID 191859186</t>
  </si>
  <si>
    <t>31: Aucun bâtiment dans la MO pour l'EGID 191956812</t>
  </si>
  <si>
    <t>31: Aucun bâtiment dans la MO pour l'EGID 191968035</t>
  </si>
  <si>
    <t>31: Aucun bâtiment dans la MO pour l'EGID 191981780</t>
  </si>
  <si>
    <t>31: Aucun bâtiment dans la MO pour l'EGID 192008527</t>
  </si>
  <si>
    <t>31: Aucun bâtiment dans la MO pour l'EGID 192013788</t>
  </si>
  <si>
    <t>31: Aucun bâtiment dans la MO pour l'EGID 191481613</t>
  </si>
  <si>
    <t>31: Aucun bâtiment dans la MO pour l'EGID 191651695</t>
  </si>
  <si>
    <t>31: Aucun bâtiment dans la MO pour l'EGID 191956593</t>
  </si>
  <si>
    <t>31: Aucun bâtiment dans la MO pour l'EGID 191956596</t>
  </si>
  <si>
    <t>31: Aucun bâtiment dans la MO pour l'EGID 191964401</t>
  </si>
  <si>
    <t>31: Aucun bâtiment dans la MO pour l'EGID 191964669</t>
  </si>
  <si>
    <t>31: Aucun bâtiment dans la MO pour l'EGID 191994289</t>
  </si>
  <si>
    <t>31: Aucun bâtiment dans la MO pour l'EGID 191994347</t>
  </si>
  <si>
    <t>31: Aucun bâtiment dans la MO pour l'EGID 192006481</t>
  </si>
  <si>
    <t>31: Aucun bâtiment dans la MO pour l'EGID 192006511</t>
  </si>
  <si>
    <t>31: Aucun bâtiment dans la MO pour l'EGID 192006518</t>
  </si>
  <si>
    <t>31: Aucun bâtiment dans la MO pour l'EGID 500006819</t>
  </si>
  <si>
    <t>31: Aucun bâtiment dans la MO pour l'EGID 500006820</t>
  </si>
  <si>
    <t>31: Aucun bâtiment dans la MO pour l'EGID 500006821</t>
  </si>
  <si>
    <t>31: Aucun bâtiment dans la MO pour l'EGID 500006822</t>
  </si>
  <si>
    <t>31: Aucun bâtiment dans la MO pour l'EGID 500006823</t>
  </si>
  <si>
    <t>31: Aucun bâtiment dans la MO pour l'EGID 500006824</t>
  </si>
  <si>
    <t>31: Aucun bâtiment dans la MO pour l'EGID 500006825</t>
  </si>
  <si>
    <t>31: Aucun bâtiment dans la MO pour l'EGID 500006826</t>
  </si>
  <si>
    <t>31: Aucun bâtiment dans la MO pour l'EGID 500006827</t>
  </si>
  <si>
    <t>31: Aucun bâtiment dans la MO pour l'EGID 500006828</t>
  </si>
  <si>
    <t>31: Aucun bâtiment dans la MO pour l'EGID 500006829</t>
  </si>
  <si>
    <t>31: Aucun bâtiment dans la MO pour l'EGID 500006830</t>
  </si>
  <si>
    <t>31: Aucun bâtiment dans la MO pour l'EGID 500006831</t>
  </si>
  <si>
    <t>31: Aucun bâtiment dans la MO pour l'EGID 500006832</t>
  </si>
  <si>
    <t>31: Aucun bâtiment dans la MO pour l'EGID 500006833</t>
  </si>
  <si>
    <t>31: Aucun bâtiment dans la MO pour l'EGID 500006834</t>
  </si>
  <si>
    <t>31: Aucun bâtiment dans la MO pour l'EGID 500006838</t>
  </si>
  <si>
    <t>31: Aucun bâtiment dans la MO pour l'EGID 500006839</t>
  </si>
  <si>
    <t>31: Aucun bâtiment dans la MO pour l'EGID 500006840</t>
  </si>
  <si>
    <t>31: Aucun bâtiment dans la MO pour l'EGID 500006841</t>
  </si>
  <si>
    <t>31: Aucun bâtiment dans la MO pour l'EGID 500006842</t>
  </si>
  <si>
    <t>31: Aucun bâtiment dans la MO pour l'EGID 500006843</t>
  </si>
  <si>
    <t>31: Aucun bâtiment dans la MO pour l'EGID 500006844</t>
  </si>
  <si>
    <t>31: Aucun bâtiment dans la MO pour l'EGID 500006845</t>
  </si>
  <si>
    <t>31: Aucun bâtiment dans la MO pour l'EGID 500006846</t>
  </si>
  <si>
    <t>31: Aucun bâtiment dans la MO pour l'EGID 500006847</t>
  </si>
  <si>
    <t>31: Aucun bâtiment dans la MO pour l'EGID 500006848</t>
  </si>
  <si>
    <t>31: Aucun bâtiment dans la MO pour l'EGID 500006849</t>
  </si>
  <si>
    <t>31: Aucun bâtiment dans la MO pour l'EGID 500006852</t>
  </si>
  <si>
    <t>31: Aucun bâtiment dans la MO pour l'EGID 500006853</t>
  </si>
  <si>
    <t>31: Aucun bâtiment dans la MO pour l'EGID 500006854</t>
  </si>
  <si>
    <t>31: Aucun bâtiment dans la MO pour l'EGID 500006855</t>
  </si>
  <si>
    <t>31: Aucun bâtiment dans la MO pour l'EGID 500006856</t>
  </si>
  <si>
    <t>31: Aucun bâtiment dans la MO pour l'EGID 500006857</t>
  </si>
  <si>
    <t>31: Aucun bâtiment dans la MO pour l'EGID 500006858</t>
  </si>
  <si>
    <t>31: Aucun bâtiment dans la MO pour l'EGID 500006859</t>
  </si>
  <si>
    <t>31: Aucun bâtiment dans la MO pour l'EGID 500006860</t>
  </si>
  <si>
    <t>31: Aucun bâtiment dans la MO pour l'EGID 500006861</t>
  </si>
  <si>
    <t>31: Aucun bâtiment dans la MO pour l'EGID 500006862</t>
  </si>
  <si>
    <t>31: Aucun bâtiment dans la MO pour l'EGID 500006863</t>
  </si>
  <si>
    <t>31: Aucun bâtiment dans la MO pour l'EGID 500006864</t>
  </si>
  <si>
    <t>31: Aucun bâtiment dans la MO pour l'EGID 500006865</t>
  </si>
  <si>
    <t>31: Aucun bâtiment dans la MO pour l'EGID 500006866</t>
  </si>
  <si>
    <t>31: Aucun bâtiment dans la MO pour l'EGID 500006867</t>
  </si>
  <si>
    <t>31: Aucun bâtiment dans la MO pour l'EGID 500006868</t>
  </si>
  <si>
    <t>31: Aucun bâtiment dans la MO pour l'EGID 500006869</t>
  </si>
  <si>
    <t>31: Aucun bâtiment dans la MO pour l'EGID 500006870</t>
  </si>
  <si>
    <t>31: Aucun bâtiment dans la MO pour l'EGID 502322417</t>
  </si>
  <si>
    <t>31: Aucun bâtiment dans la MO pour l'EGID 502322418</t>
  </si>
  <si>
    <t>31: Aucun bâtiment dans la MO pour l'EGID 502322464</t>
  </si>
  <si>
    <t>31: Aucun bâtiment dans la MO pour l'EGID 502322465</t>
  </si>
  <si>
    <t>31: Aucun bâtiment dans la MO pour l'EGID 502322466</t>
  </si>
  <si>
    <t>31: Aucun bâtiment dans la MO pour l'EGID 502322589</t>
  </si>
  <si>
    <t>31: Aucun bâtiment dans la MO pour l'EGID 502322590</t>
  </si>
  <si>
    <t>31: Aucun bâtiment dans la MO pour l'EGID 502322591</t>
  </si>
  <si>
    <t>31: Aucun bâtiment dans la MO pour l'EGID 502322592</t>
  </si>
  <si>
    <t>31: Aucun bâtiment dans la MO pour l'EGID 502322593</t>
  </si>
  <si>
    <t>31: Aucun bâtiment dans la MO pour l'EGID 502322594</t>
  </si>
  <si>
    <t>31: Aucun bâtiment dans la MO pour l'EGID 502322595</t>
  </si>
  <si>
    <t>31: Aucun bâtiment dans la MO pour l'EGID 502322596</t>
  </si>
  <si>
    <t>31: Aucun bâtiment dans la MO pour l'EGID 502322621</t>
  </si>
  <si>
    <t>31: Aucun bâtiment dans la MO pour l'EGID 502322622</t>
  </si>
  <si>
    <t>31: Aucun bâtiment dans la MO pour l'EGID 502322623</t>
  </si>
  <si>
    <t>31: Aucun bâtiment dans la MO pour l'EGID 502322692</t>
  </si>
  <si>
    <t>31: Aucun bâtiment dans la MO pour l'EGID 502322698</t>
  </si>
  <si>
    <t>31: Aucun bâtiment dans la MO pour l'EGID 502322699</t>
  </si>
  <si>
    <t>31: Aucun bâtiment dans la MO pour l'EGID 502322700</t>
  </si>
  <si>
    <t>31: Aucun bâtiment dans la MO pour l'EGID 502322702</t>
  </si>
  <si>
    <t>31: Aucun bâtiment dans la MO pour l'EGID 502322725</t>
  </si>
  <si>
    <t>31: Aucun bâtiment dans la MO pour l'EGID 502322726</t>
  </si>
  <si>
    <t>31: Aucun bâtiment dans la MO pour l'EGID 502322727</t>
  </si>
  <si>
    <t>31: Aucun bâtiment dans la MO pour l'EGID 952356</t>
  </si>
  <si>
    <t>31: Aucun bâtiment dans la MO pour l'EGID 191704903</t>
  </si>
  <si>
    <t>31: Aucun bâtiment dans la MO pour l'EGID 191803974</t>
  </si>
  <si>
    <t>31: Aucun bâtiment dans la MO pour l'EGID 191846405</t>
  </si>
  <si>
    <t>31: Aucun bâtiment dans la MO pour l'EGID 191853351</t>
  </si>
  <si>
    <t>31: Aucun bâtiment dans la MO pour l'EGID 191856383</t>
  </si>
  <si>
    <t>31: Aucun bâtiment dans la MO pour l'EGID 191859668</t>
  </si>
  <si>
    <t>31: Aucun bâtiment dans la MO pour l'EGID 191865696</t>
  </si>
  <si>
    <t>31: Aucun bâtiment dans la MO pour l'EGID 191947465</t>
  </si>
  <si>
    <t>31: Aucun bâtiment dans la MO pour l'EGID 191948425</t>
  </si>
  <si>
    <t>31: Aucun bâtiment dans la MO pour l'EGID 191950513</t>
  </si>
  <si>
    <t>31: Aucun bâtiment dans la MO pour l'EGID 191962825</t>
  </si>
  <si>
    <t>31: Aucun bâtiment dans la MO pour l'EGID 191969557</t>
  </si>
  <si>
    <t>31: Aucun bâtiment dans la MO pour l'EGID 191977043</t>
  </si>
  <si>
    <t>31: Aucun bâtiment dans la MO pour l'EGID 192011108</t>
  </si>
  <si>
    <t>31: Aucun bâtiment dans la MO pour l'EGID 192011110</t>
  </si>
  <si>
    <t>31: Aucun bâtiment dans la MO pour l'EGID 954442</t>
  </si>
  <si>
    <t>31: Aucun bâtiment dans la MO pour l'EGID 954626</t>
  </si>
  <si>
    <t>31: Aucun bâtiment dans la MO pour l'EGID 3113449</t>
  </si>
  <si>
    <t>31: Aucun bâtiment dans la MO pour l'EGID 9025579</t>
  </si>
  <si>
    <t>31: Aucun bâtiment dans la MO pour l'EGID 9025786</t>
  </si>
  <si>
    <t>31: Aucun bâtiment dans la MO pour l'EGID 9032189</t>
  </si>
  <si>
    <t>31: Aucun bâtiment dans la MO pour l'EGID 190022027</t>
  </si>
  <si>
    <t>31: Aucun bâtiment dans la MO pour l'EGID 190167266</t>
  </si>
  <si>
    <t>31: Aucun bâtiment dans la MO pour l'EGID 190202628</t>
  </si>
  <si>
    <t>31: Aucun bâtiment dans la MO pour l'EGID 190202702</t>
  </si>
  <si>
    <t>31: Aucun bâtiment dans la MO pour l'EGID 190202705</t>
  </si>
  <si>
    <t>31: Aucun bâtiment dans la MO pour l'EGID 190203277</t>
  </si>
  <si>
    <t>31: Aucun bâtiment dans la MO pour l'EGID 190203562</t>
  </si>
  <si>
    <t>31: Aucun bâtiment dans la MO pour l'EGID 190203853</t>
  </si>
  <si>
    <t>31: Aucun bâtiment dans la MO pour l'EGID 190203867</t>
  </si>
  <si>
    <t>31: Aucun bâtiment dans la MO pour l'EGID 190203915</t>
  </si>
  <si>
    <t>31: Aucun bâtiment dans la MO pour l'EGID 190205528</t>
  </si>
  <si>
    <t>31: Aucun bâtiment dans la MO pour l'EGID 190205603</t>
  </si>
  <si>
    <t>31: Aucun bâtiment dans la MO pour l'EGID 190208351</t>
  </si>
  <si>
    <t>31: Aucun bâtiment dans la MO pour l'EGID 190274890</t>
  </si>
  <si>
    <t>31: Aucun bâtiment dans la MO pour l'EGID 190275088</t>
  </si>
  <si>
    <t>31: Aucun bâtiment dans la MO pour l'EGID 190275288</t>
  </si>
  <si>
    <t>31: Aucun bâtiment dans la MO pour l'EGID 190303628</t>
  </si>
  <si>
    <t>31: Aucun bâtiment dans la MO pour l'EGID 190347076</t>
  </si>
  <si>
    <t>31: Aucun bâtiment dans la MO pour l'EGID 190430068</t>
  </si>
  <si>
    <t>31: Aucun bâtiment dans la MO pour l'EGID 190520568</t>
  </si>
  <si>
    <t>31: Aucun bâtiment dans la MO pour l'EGID 190606900</t>
  </si>
  <si>
    <t>31: Aucun bâtiment dans la MO pour l'EGID 190606928</t>
  </si>
  <si>
    <t>31: Aucun bâtiment dans la MO pour l'EGID 190659856</t>
  </si>
  <si>
    <t>31: Aucun bâtiment dans la MO pour l'EGID 190980990</t>
  </si>
  <si>
    <t>31: Aucun bâtiment dans la MO pour l'EGID 190981030</t>
  </si>
  <si>
    <t>31: Aucun bâtiment dans la MO pour l'EGID 190981031</t>
  </si>
  <si>
    <t>31: Aucun bâtiment dans la MO pour l'EGID 190981051</t>
  </si>
  <si>
    <t>31: Aucun bâtiment dans la MO pour l'EGID 190981091</t>
  </si>
  <si>
    <t>31: Aucun bâtiment dans la MO pour l'EGID 190995290</t>
  </si>
  <si>
    <t>31: Aucun bâtiment dans la MO pour l'EGID 191197670</t>
  </si>
  <si>
    <t>31: Aucun bâtiment dans la MO pour l'EGID 191204983</t>
  </si>
  <si>
    <t>31: Aucun bâtiment dans la MO pour l'EGID 191213930</t>
  </si>
  <si>
    <t>31: Aucun bâtiment dans la MO pour l'EGID 191229430</t>
  </si>
  <si>
    <t>31: Aucun bâtiment dans la MO pour l'EGID 191229591</t>
  </si>
  <si>
    <t>31: Aucun bâtiment dans la MO pour l'EGID 191305051</t>
  </si>
  <si>
    <t>31: Aucun bâtiment dans la MO pour l'EGID 191305053</t>
  </si>
  <si>
    <t>31: Aucun bâtiment dans la MO pour l'EGID 191376656</t>
  </si>
  <si>
    <t>31: Aucun bâtiment dans la MO pour l'EGID 191604391</t>
  </si>
  <si>
    <t>31: Aucun bâtiment dans la MO pour l'EGID 191604456</t>
  </si>
  <si>
    <t>31: Aucun bâtiment dans la MO pour l'EGID 191604457</t>
  </si>
  <si>
    <t>31: Aucun bâtiment dans la MO pour l'EGID 191604458</t>
  </si>
  <si>
    <t>31: Aucun bâtiment dans la MO pour l'EGID 191604459</t>
  </si>
  <si>
    <t>31: Aucun bâtiment dans la MO pour l'EGID 191604460</t>
  </si>
  <si>
    <t>31: Aucun bâtiment dans la MO pour l'EGID 191604461</t>
  </si>
  <si>
    <t>31: Aucun bâtiment dans la MO pour l'EGID 191604462</t>
  </si>
  <si>
    <t>31: Aucun bâtiment dans la MO pour l'EGID 191631354</t>
  </si>
  <si>
    <t>31: Aucun bâtiment dans la MO pour l'EGID 191633817</t>
  </si>
  <si>
    <t>31: Aucun bâtiment dans la MO pour l'EGID 191634513</t>
  </si>
  <si>
    <t>31: Aucun bâtiment dans la MO pour l'EGID 191642577</t>
  </si>
  <si>
    <t>31: Aucun bâtiment dans la MO pour l'EGID 191642578</t>
  </si>
  <si>
    <t>31: Aucun bâtiment dans la MO pour l'EGID 191649613</t>
  </si>
  <si>
    <t>31: Aucun bâtiment dans la MO pour l'EGID 191649614</t>
  </si>
  <si>
    <t>31: Aucun bâtiment dans la MO pour l'EGID 191652791</t>
  </si>
  <si>
    <t>31: Aucun bâtiment dans la MO pour l'EGID 191652792</t>
  </si>
  <si>
    <t>31: Aucun bâtiment dans la MO pour l'EGID 191652793</t>
  </si>
  <si>
    <t>31: Aucun bâtiment dans la MO pour l'EGID 191661337</t>
  </si>
  <si>
    <t>31: Aucun bâtiment dans la MO pour l'EGID 191662702</t>
  </si>
  <si>
    <t>31: Aucun bâtiment dans la MO pour l'EGID 191663294</t>
  </si>
  <si>
    <t>31: Aucun bâtiment dans la MO pour l'EGID 191663315</t>
  </si>
  <si>
    <t>31: Aucun bâtiment dans la MO pour l'EGID 191665200</t>
  </si>
  <si>
    <t>31: Aucun bâtiment dans la MO pour l'EGID 191672254</t>
  </si>
  <si>
    <t>31: Aucun bâtiment dans la MO pour l'EGID 191672255</t>
  </si>
  <si>
    <t>31: Aucun bâtiment dans la MO pour l'EGID 191672256</t>
  </si>
  <si>
    <t>31: Aucun bâtiment dans la MO pour l'EGID 191672257</t>
  </si>
  <si>
    <t>31: Aucun bâtiment dans la MO pour l'EGID 191682396</t>
  </si>
  <si>
    <t>31: Aucun bâtiment dans la MO pour l'EGID 191703191</t>
  </si>
  <si>
    <t>31: Aucun bâtiment dans la MO pour l'EGID 191782276</t>
  </si>
  <si>
    <t>31: Aucun bâtiment dans la MO pour l'EGID 191813725</t>
  </si>
  <si>
    <t>31: Aucun bâtiment dans la MO pour l'EGID 191820128</t>
  </si>
  <si>
    <t>31: Aucun bâtiment dans la MO pour l'EGID 191820137</t>
  </si>
  <si>
    <t>31: Aucun bâtiment dans la MO pour l'EGID 191820138</t>
  </si>
  <si>
    <t>31: Aucun bâtiment dans la MO pour l'EGID 191820139</t>
  </si>
  <si>
    <t>31: Aucun bâtiment dans la MO pour l'EGID 191820140</t>
  </si>
  <si>
    <t>31: Aucun bâtiment dans la MO pour l'EGID 191820141</t>
  </si>
  <si>
    <t>31: Aucun bâtiment dans la MO pour l'EGID 191820167</t>
  </si>
  <si>
    <t>31: Aucun bâtiment dans la MO pour l'EGID 191820168</t>
  </si>
  <si>
    <t>31: Aucun bâtiment dans la MO pour l'EGID 191820170</t>
  </si>
  <si>
    <t>31: Aucun bâtiment dans la MO pour l'EGID 191820335</t>
  </si>
  <si>
    <t>31: Aucun bâtiment dans la MO pour l'EGID 191820336</t>
  </si>
  <si>
    <t>31: Aucun bâtiment dans la MO pour l'EGID 191838908</t>
  </si>
  <si>
    <t>31: Aucun bâtiment dans la MO pour l'EGID 191855135</t>
  </si>
  <si>
    <t>31: Aucun bâtiment dans la MO pour l'EGID 191855515</t>
  </si>
  <si>
    <t>31: Aucun bâtiment dans la MO pour l'EGID 191866443</t>
  </si>
  <si>
    <t>31: Aucun bâtiment dans la MO pour l'EGID 191866444</t>
  </si>
  <si>
    <t>31: Aucun bâtiment dans la MO pour l'EGID 191874782</t>
  </si>
  <si>
    <t>31: Aucun bâtiment dans la MO pour l'EGID 191888215&lt;/br&gt;33: Le bâtiment 191888215 has GSTAT '1003 im Bau'</t>
  </si>
  <si>
    <t>31: Aucun bâtiment dans la MO pour l'EGID 191901753</t>
  </si>
  <si>
    <t>31: Aucun bâtiment dans la MO pour l'EGID 191903375</t>
  </si>
  <si>
    <t>31: Aucun bâtiment dans la MO pour l'EGID 191903377</t>
  </si>
  <si>
    <t>31: Aucun bâtiment dans la MO pour l'EGID 191908706</t>
  </si>
  <si>
    <t>31: Aucun bâtiment dans la MO pour l'EGID 191948246</t>
  </si>
  <si>
    <t>31: Aucun bâtiment dans la MO pour l'EGID 191948664</t>
  </si>
  <si>
    <t>31: Aucun bâtiment dans la MO pour l'EGID 191952073</t>
  </si>
  <si>
    <t>31: Aucun bâtiment dans la MO pour l'EGID 191952075</t>
  </si>
  <si>
    <t>31: Aucun bâtiment dans la MO pour l'EGID 191952076</t>
  </si>
  <si>
    <t>31: Aucun bâtiment dans la MO pour l'EGID 191952988</t>
  </si>
  <si>
    <t>31: Aucun bâtiment dans la MO pour l'EGID 191956478&lt;/br&gt;33: Le bâtiment 191956478 has GSTAT '1003 im Bau'</t>
  </si>
  <si>
    <t>31: Aucun bâtiment dans la MO pour l'EGID 191960387</t>
  </si>
  <si>
    <t>31: Aucun bâtiment dans la MO pour l'EGID 191960437&lt;/br&gt;33: Le bâtiment 191960437 has GSTAT '1003 im Bau'</t>
  </si>
  <si>
    <t>31: Aucun bâtiment dans la MO pour l'EGID 191968053&lt;/br&gt;33: Le bâtiment 191968053 has GSTAT '1003 im Bau'</t>
  </si>
  <si>
    <t>31: Aucun bâtiment dans la MO pour l'EGID 191974955&lt;/br&gt;33: Le bâtiment 191974955 has GSTAT '1003 im Bau'</t>
  </si>
  <si>
    <t>31: Aucun bâtiment dans la MO pour l'EGID 191977797&lt;/br&gt;33: Le bâtiment 191977797 has GSTAT '1003 im Bau'</t>
  </si>
  <si>
    <t>31: Aucun bâtiment dans la MO pour l'EGID 191977849</t>
  </si>
  <si>
    <t>31: Aucun bâtiment dans la MO pour l'EGID 191981440&lt;/br&gt;33: Le bâtiment 191981440 has GSTAT '1003 im Bau'</t>
  </si>
  <si>
    <t>31: Aucun bâtiment dans la MO pour l'EGID 191986657&lt;/br&gt;33: Le bâtiment 191986657 has GSTAT '1003 im Bau'</t>
  </si>
  <si>
    <t>31: Aucun bâtiment dans la MO pour l'EGID 191986659&lt;/br&gt;33: Le bâtiment 191986659 has GSTAT '1003 im Bau'</t>
  </si>
  <si>
    <t>31: Aucun bâtiment dans la MO pour l'EGID 191986660&lt;/br&gt;33: Le bâtiment 191986660 has GSTAT '1003 im Bau'</t>
  </si>
  <si>
    <t>31: Aucun bâtiment dans la MO pour l'EGID 191986661&lt;/br&gt;33: Le bâtiment 191986661 has GSTAT '1003 im Bau'</t>
  </si>
  <si>
    <t>31: Aucun bâtiment dans la MO pour l'EGID 191986662&lt;/br&gt;33: Le bâtiment 191986662 has GSTAT '1003 im Bau'</t>
  </si>
  <si>
    <t>31: Aucun bâtiment dans la MO pour l'EGID 191986697</t>
  </si>
  <si>
    <t>31: Aucun bâtiment dans la MO pour l'EGID 191986698</t>
  </si>
  <si>
    <t>31: Aucun bâtiment dans la MO pour l'EGID 191987769&lt;/br&gt;33: Le bâtiment 191987769 has GSTAT '1003 im Bau'</t>
  </si>
  <si>
    <t>31: Aucun bâtiment dans la MO pour l'EGID 191988476</t>
  </si>
  <si>
    <t>31: Aucun bâtiment dans la MO pour l'EGID 191989672&lt;/br&gt;33: Le bâtiment 191989672 has GSTAT '1003 im Bau'</t>
  </si>
  <si>
    <t>31: Aucun bâtiment dans la MO pour l'EGID 191989687&lt;/br&gt;33: Le bâtiment 191989687 has GSTAT '1003 im Bau'</t>
  </si>
  <si>
    <t>31: Aucun bâtiment dans la MO pour l'EGID 192009144</t>
  </si>
  <si>
    <t>31: Aucun bâtiment dans la MO pour l'EGID 192010230&lt;/br&gt;33: Le bâtiment 192010230 has GSTAT '1003 im Bau'</t>
  </si>
  <si>
    <t>31: Aucun bâtiment dans la MO pour l'EGID 191977265</t>
  </si>
  <si>
    <t>31: Aucun bâtiment dans la MO pour l'EGID 191981930</t>
  </si>
  <si>
    <t>31: Aucun bâtiment dans la MO pour l'EGID 191994771</t>
  </si>
  <si>
    <t>31: Aucun bâtiment dans la MO pour l'EGID 191999614</t>
  </si>
  <si>
    <t>31: Aucun bâtiment dans la MO pour l'EGID 191959946</t>
  </si>
  <si>
    <t>31: Aucun bâtiment dans la MO pour l'EGID 955638</t>
  </si>
  <si>
    <t>31: Aucun bâtiment dans la MO pour l'EGID 955644</t>
  </si>
  <si>
    <t>31: Aucun bâtiment dans la MO pour l'EGID 955660</t>
  </si>
  <si>
    <t>31: Aucun bâtiment dans la MO pour l'EGID 955669</t>
  </si>
  <si>
    <t>31: Aucun bâtiment dans la MO pour l'EGID 955690</t>
  </si>
  <si>
    <t>31: Aucun bâtiment dans la MO pour l'EGID 955701</t>
  </si>
  <si>
    <t>31: Aucun bâtiment dans la MO pour l'EGID 955735</t>
  </si>
  <si>
    <t>31: Aucun bâtiment dans la MO pour l'EGID 955736</t>
  </si>
  <si>
    <t>31: Aucun bâtiment dans la MO pour l'EGID 955737</t>
  </si>
  <si>
    <t>31: Aucun bâtiment dans la MO pour l'EGID 9030296</t>
  </si>
  <si>
    <t>31: Aucun bâtiment dans la MO pour l'EGID 9030297</t>
  </si>
  <si>
    <t>31: Aucun bâtiment dans la MO pour l'EGID 9030298</t>
  </si>
  <si>
    <t>31: Aucun bâtiment dans la MO pour l'EGID 9072571</t>
  </si>
  <si>
    <t>31: Aucun bâtiment dans la MO pour l'EGID 190204544</t>
  </si>
  <si>
    <t>31: Aucun bâtiment dans la MO pour l'EGID 190208268</t>
  </si>
  <si>
    <t>31: Aucun bâtiment dans la MO pour l'EGID 190208271</t>
  </si>
  <si>
    <t>31: Aucun bâtiment dans la MO pour l'EGID 190208272</t>
  </si>
  <si>
    <t>31: Aucun bâtiment dans la MO pour l'EGID 190208277</t>
  </si>
  <si>
    <t>31: Aucun bâtiment dans la MO pour l'EGID 190208398</t>
  </si>
  <si>
    <t>31: Aucun bâtiment dans la MO pour l'EGID 190208401</t>
  </si>
  <si>
    <t>31: Aucun bâtiment dans la MO pour l'EGID 190208439</t>
  </si>
  <si>
    <t>31: Aucun bâtiment dans la MO pour l'EGID 190208552</t>
  </si>
  <si>
    <t>31: Aucun bâtiment dans la MO pour l'EGID 190208739</t>
  </si>
  <si>
    <t>31: Aucun bâtiment dans la MO pour l'EGID 190208770</t>
  </si>
  <si>
    <t>31: Aucun bâtiment dans la MO pour l'EGID 190208773</t>
  </si>
  <si>
    <t>31: Aucun bâtiment dans la MO pour l'EGID 190208774</t>
  </si>
  <si>
    <t>31: Aucun bâtiment dans la MO pour l'EGID 190294692</t>
  </si>
  <si>
    <t>31: Aucun bâtiment dans la MO pour l'EGID 190294768</t>
  </si>
  <si>
    <t>31: Aucun bâtiment dans la MO pour l'EGID 190294928</t>
  </si>
  <si>
    <t>31: Aucun bâtiment dans la MO pour l'EGID 190425009</t>
  </si>
  <si>
    <t>31: Aucun bâtiment dans la MO pour l'EGID 190591409</t>
  </si>
  <si>
    <t>31: Aucun bâtiment dans la MO pour l'EGID 190762769</t>
  </si>
  <si>
    <t>31: Aucun bâtiment dans la MO pour l'EGID 190786689</t>
  </si>
  <si>
    <t>31: Aucun bâtiment dans la MO pour l'EGID 190864214</t>
  </si>
  <si>
    <t>31: Aucun bâtiment dans la MO pour l'EGID 191048590</t>
  </si>
  <si>
    <t>31: Aucun bâtiment dans la MO pour l'EGID 191049111</t>
  </si>
  <si>
    <t>31: Aucun bâtiment dans la MO pour l'EGID 191099510</t>
  </si>
  <si>
    <t>31: Aucun bâtiment dans la MO pour l'EGID 191235030</t>
  </si>
  <si>
    <t>31: Aucun bâtiment dans la MO pour l'EGID 191235113</t>
  </si>
  <si>
    <t>31: Aucun bâtiment dans la MO pour l'EGID 191244111</t>
  </si>
  <si>
    <t>31: Aucun bâtiment dans la MO pour l'EGID 191275130</t>
  </si>
  <si>
    <t>31: Aucun bâtiment dans la MO pour l'EGID 191517191</t>
  </si>
  <si>
    <t>31: Aucun bâtiment dans la MO pour l'EGID 191640522</t>
  </si>
  <si>
    <t>31: Aucun bâtiment dans la MO pour l'EGID 191681073</t>
  </si>
  <si>
    <t>31: Aucun bâtiment dans la MO pour l'EGID 191681123</t>
  </si>
  <si>
    <t>31: Aucun bâtiment dans la MO pour l'EGID 191681171</t>
  </si>
  <si>
    <t>31: Aucun bâtiment dans la MO pour l'EGID 191732951</t>
  </si>
  <si>
    <t>31: Aucun bâtiment dans la MO pour l'EGID 191840206</t>
  </si>
  <si>
    <t>31: Aucun bâtiment dans la MO pour l'EGID 191858440</t>
  </si>
  <si>
    <t>31: Aucun bâtiment dans la MO pour l'EGID 191909544</t>
  </si>
  <si>
    <t>31: Aucun bâtiment dans la MO pour l'EGID 191909610</t>
  </si>
  <si>
    <t>31: Aucun bâtiment dans la MO pour l'EGID 191909622</t>
  </si>
  <si>
    <t>31: Aucun bâtiment dans la MO pour l'EGID 191909640</t>
  </si>
  <si>
    <t>31: Aucun bâtiment dans la MO pour l'EGID 191957979</t>
  </si>
  <si>
    <t>31: Aucun bâtiment dans la MO pour l'EGID 957543</t>
  </si>
  <si>
    <t>31: Aucun bâtiment dans la MO pour l'EGID 190186780</t>
  </si>
  <si>
    <t>31: Aucun bâtiment dans la MO pour l'EGID 190614491</t>
  </si>
  <si>
    <t>31: Aucun bâtiment dans la MO pour l'EGID 190614548</t>
  </si>
  <si>
    <t>31: Aucun bâtiment dans la MO pour l'EGID 191670522</t>
  </si>
  <si>
    <t>31: Aucun bâtiment dans la MO pour l'EGID 191701197</t>
  </si>
  <si>
    <t>31: Aucun bâtiment dans la MO pour l'EGID 191706251</t>
  </si>
  <si>
    <t>31: Aucun bâtiment dans la MO pour l'EGID 191853153</t>
  </si>
  <si>
    <t>31: Aucun bâtiment dans la MO pour l'EGID 192012255</t>
  </si>
  <si>
    <t>31: Aucun bâtiment dans la MO pour l'EGID 191785193</t>
  </si>
  <si>
    <t>31: Aucun bâtiment dans la MO pour l'EGID 191980716</t>
  </si>
  <si>
    <t>31: Aucun bâtiment dans la MO pour l'EGID 191992841</t>
  </si>
  <si>
    <t>31: Aucun bâtiment dans la MO pour l'EGID 191992877</t>
  </si>
  <si>
    <t>31: Aucun bâtiment dans la MO pour l'EGID 191995433</t>
  </si>
  <si>
    <t>31: Aucun bâtiment dans la MO pour l'EGID 502132178</t>
  </si>
  <si>
    <t>31: Aucun bâtiment dans la MO pour l'EGID 191830618</t>
  </si>
  <si>
    <t>31: Aucun bâtiment dans la MO pour l'EGID 191873378</t>
  </si>
  <si>
    <t>31: Aucun bâtiment dans la MO pour l'EGID 191873395</t>
  </si>
  <si>
    <t>31: Aucun bâtiment dans la MO pour l'EGID 191873513</t>
  </si>
  <si>
    <t>31: Aucun bâtiment dans la MO pour l'EGID 502134285</t>
  </si>
  <si>
    <t>31: Aucun bâtiment dans la MO pour l'EGID 959168</t>
  </si>
  <si>
    <t>31: Aucun bâtiment dans la MO pour l'EGID 959525</t>
  </si>
  <si>
    <t>31: Aucun bâtiment dans la MO pour l'EGID 3175997</t>
  </si>
  <si>
    <t>31: Aucun bâtiment dans la MO pour l'EGID 3176052</t>
  </si>
  <si>
    <t>31: Aucun bâtiment dans la MO pour l'EGID 3176053</t>
  </si>
  <si>
    <t>31: Aucun bâtiment dans la MO pour l'EGID 3176068</t>
  </si>
  <si>
    <t>31: Aucun bâtiment dans la MO pour l'EGID 9033349</t>
  </si>
  <si>
    <t>31: Aucun bâtiment dans la MO pour l'EGID 9033365</t>
  </si>
  <si>
    <t>31: Aucun bâtiment dans la MO pour l'EGID 9033390</t>
  </si>
  <si>
    <t>31: Aucun bâtiment dans la MO pour l'EGID 9033399</t>
  </si>
  <si>
    <t>31: Aucun bâtiment dans la MO pour l'EGID 9033404</t>
  </si>
  <si>
    <t>31: Aucun bâtiment dans la MO pour l'EGID 190083773</t>
  </si>
  <si>
    <t>31: Aucun bâtiment dans la MO pour l'EGID 190106935</t>
  </si>
  <si>
    <t>31: Aucun bâtiment dans la MO pour l'EGID 190195395</t>
  </si>
  <si>
    <t>31: Aucun bâtiment dans la MO pour l'EGID 190204937</t>
  </si>
  <si>
    <t>31: Aucun bâtiment dans la MO pour l'EGID 190596508</t>
  </si>
  <si>
    <t>31: Aucun bâtiment dans la MO pour l'EGID 190601712</t>
  </si>
  <si>
    <t>31: Aucun bâtiment dans la MO pour l'EGID 190601928</t>
  </si>
  <si>
    <t>31: Aucun bâtiment dans la MO pour l'EGID 190688789</t>
  </si>
  <si>
    <t>31: Aucun bâtiment dans la MO pour l'EGID 190700009</t>
  </si>
  <si>
    <t>31: Aucun bâtiment dans la MO pour l'EGID 190790189</t>
  </si>
  <si>
    <t>31: Aucun bâtiment dans la MO pour l'EGID 191251496</t>
  </si>
  <si>
    <t>31: Aucun bâtiment dans la MO pour l'EGID 191269775</t>
  </si>
  <si>
    <t>31: Aucun bâtiment dans la MO pour l'EGID 191276191</t>
  </si>
  <si>
    <t>31: Aucun bâtiment dans la MO pour l'EGID 191351992</t>
  </si>
  <si>
    <t>31: Aucun bâtiment dans la MO pour l'EGID 191404396</t>
  </si>
  <si>
    <t>31: Aucun bâtiment dans la MO pour l'EGID 191574054</t>
  </si>
  <si>
    <t>31: Aucun bâtiment dans la MO pour l'EGID 191652917</t>
  </si>
  <si>
    <t>31: Aucun bâtiment dans la MO pour l'EGID 191657257</t>
  </si>
  <si>
    <t>31: Aucun bâtiment dans la MO pour l'EGID 191723530</t>
  </si>
  <si>
    <t>31: Aucun bâtiment dans la MO pour l'EGID 191726351</t>
  </si>
  <si>
    <t>31: Aucun bâtiment dans la MO pour l'EGID 191728171</t>
  </si>
  <si>
    <t>31: Aucun bâtiment dans la MO pour l'EGID 191730992</t>
  </si>
  <si>
    <t>31: Aucun bâtiment dans la MO pour l'EGID 191751272</t>
  </si>
  <si>
    <t>31: Aucun bâtiment dans la MO pour l'EGID 191752595</t>
  </si>
  <si>
    <t>31: Aucun bâtiment dans la MO pour l'EGID 191761873</t>
  </si>
  <si>
    <t>31: Aucun bâtiment dans la MO pour l'EGID 191762215</t>
  </si>
  <si>
    <t>31: Aucun bâtiment dans la MO pour l'EGID 191791592</t>
  </si>
  <si>
    <t>31: Aucun bâtiment dans la MO pour l'EGID 191835894</t>
  </si>
  <si>
    <t>31: Aucun bâtiment dans la MO pour l'EGID 191835914</t>
  </si>
  <si>
    <t>31: Aucun bâtiment dans la MO pour l'EGID 191847051</t>
  </si>
  <si>
    <t>31: Aucun bâtiment dans la MO pour l'EGID 191859128</t>
  </si>
  <si>
    <t>31: Aucun bâtiment dans la MO pour l'EGID 191865301</t>
  </si>
  <si>
    <t>31: Aucun bâtiment dans la MO pour l'EGID 191874560</t>
  </si>
  <si>
    <t>31: Aucun bâtiment dans la MO pour l'EGID 191911566</t>
  </si>
  <si>
    <t>31: Aucun bâtiment dans la MO pour l'EGID 191921818</t>
  </si>
  <si>
    <t>31: Aucun bâtiment dans la MO pour l'EGID 191934565</t>
  </si>
  <si>
    <t>31: Aucun bâtiment dans la MO pour l'EGID 191934566</t>
  </si>
  <si>
    <t>31: Aucun bâtiment dans la MO pour l'EGID 191954312</t>
  </si>
  <si>
    <t>31: Aucun bâtiment dans la MO pour l'EGID 191960182</t>
  </si>
  <si>
    <t>31: Aucun bâtiment dans la MO pour l'EGID 191961311</t>
  </si>
  <si>
    <t>31: Aucun bâtiment dans la MO pour l'EGID 191963306</t>
  </si>
  <si>
    <t>31: Aucun bâtiment dans la MO pour l'EGID 191963538</t>
  </si>
  <si>
    <t>31: Aucun bâtiment dans la MO pour l'EGID 191963541</t>
  </si>
  <si>
    <t>31: Aucun bâtiment dans la MO pour l'EGID 191964887</t>
  </si>
  <si>
    <t>31: Aucun bâtiment dans la MO pour l'EGID 191976966</t>
  </si>
  <si>
    <t>31: Aucun bâtiment dans la MO pour l'EGID 191987156</t>
  </si>
  <si>
    <t>31: Aucun bâtiment dans la MO pour l'EGID 3113714</t>
  </si>
  <si>
    <t>31: Aucun bâtiment dans la MO pour l'EGID 3113756</t>
  </si>
  <si>
    <t>31: Aucun bâtiment dans la MO pour l'EGID 9080646</t>
  </si>
  <si>
    <t>31: Aucun bâtiment dans la MO pour l'EGID 191842983</t>
  </si>
  <si>
    <t>31: Aucun bâtiment dans la MO pour l'EGID 191917201</t>
  </si>
  <si>
    <t>31: Aucun bâtiment dans la MO pour l'EGID 191952893</t>
  </si>
  <si>
    <t>31: Aucun bâtiment dans la MO pour l'EGID 191957165</t>
  </si>
  <si>
    <t>31: Aucun bâtiment dans la MO pour l'EGID 959820</t>
  </si>
  <si>
    <t>31: Aucun bâtiment dans la MO pour l'EGID 959823</t>
  </si>
  <si>
    <t>31: Aucun bâtiment dans la MO pour l'EGID 959833</t>
  </si>
  <si>
    <t>31: Aucun bâtiment dans la MO pour l'EGID 959849</t>
  </si>
  <si>
    <t>31: Aucun bâtiment dans la MO pour l'EGID 959903</t>
  </si>
  <si>
    <t>31: Aucun bâtiment dans la MO pour l'EGID 959922</t>
  </si>
  <si>
    <t>31: Aucun bâtiment dans la MO pour l'EGID 3166447</t>
  </si>
  <si>
    <t>31: Aucun bâtiment dans la MO pour l'EGID 3166449</t>
  </si>
  <si>
    <t>31: Aucun bâtiment dans la MO pour l'EGID 9024843</t>
  </si>
  <si>
    <t>31: Aucun bâtiment dans la MO pour l'EGID 9024844</t>
  </si>
  <si>
    <t>31: Aucun bâtiment dans la MO pour l'EGID 101162517</t>
  </si>
  <si>
    <t>31: Aucun bâtiment dans la MO pour l'EGID 101162518</t>
  </si>
  <si>
    <t>31: Aucun bâtiment dans la MO pour l'EGID 190046718</t>
  </si>
  <si>
    <t>31: Aucun bâtiment dans la MO pour l'EGID 190098912</t>
  </si>
  <si>
    <t>31: Aucun bâtiment dans la MO pour l'EGID 190198762</t>
  </si>
  <si>
    <t>31: Aucun bâtiment dans la MO pour l'EGID 190200390</t>
  </si>
  <si>
    <t>31: Aucun bâtiment dans la MO pour l'EGID 190238128</t>
  </si>
  <si>
    <t>31: Aucun bâtiment dans la MO pour l'EGID 190504088</t>
  </si>
  <si>
    <t>31: Aucun bâtiment dans la MO pour l'EGID 190560048</t>
  </si>
  <si>
    <t>31: Aucun bâtiment dans la MO pour l'EGID 190560308</t>
  </si>
  <si>
    <t>31: Aucun bâtiment dans la MO pour l'EGID 190574888</t>
  </si>
  <si>
    <t>31: Aucun bâtiment dans la MO pour l'EGID 190575248</t>
  </si>
  <si>
    <t>31: Aucun bâtiment dans la MO pour l'EGID 191101413</t>
  </si>
  <si>
    <t>31: Aucun bâtiment dans la MO pour l'EGID 191281951</t>
  </si>
  <si>
    <t>31: Aucun bâtiment dans la MO pour l'EGID 191381071</t>
  </si>
  <si>
    <t>31: Aucun bâtiment dans la MO pour l'EGID 191428313</t>
  </si>
  <si>
    <t>31: Aucun bâtiment dans la MO pour l'EGID 191428320</t>
  </si>
  <si>
    <t>31: Aucun bâtiment dans la MO pour l'EGID 191428331</t>
  </si>
  <si>
    <t>31: Aucun bâtiment dans la MO pour l'EGID 191428364</t>
  </si>
  <si>
    <t>31: Aucun bâtiment dans la MO pour l'EGID 191428421</t>
  </si>
  <si>
    <t>31: Aucun bâtiment dans la MO pour l'EGID 191749411</t>
  </si>
  <si>
    <t>31: Aucun bâtiment dans la MO pour l'EGID 191873657</t>
  </si>
  <si>
    <t>31: Aucun bâtiment dans la MO pour l'EGID 191980408</t>
  </si>
  <si>
    <t>35: Obsolète dans le RegBL. Le bâtiment de la MO est déjà lié au bâtiment ayant l'EGID 890105</t>
  </si>
  <si>
    <t>35: Obsolète dans le RegBL. Le bâtiment de la MO est déjà lié au bâtiment ayant l'EGID 890138</t>
  </si>
  <si>
    <t>35: Obsolète dans le RegBL. Le bâtiment de la MO est déjà lié au bâtiment ayant l'EGID 9014470</t>
  </si>
  <si>
    <t>35: Obsolète dans le RegBL. Le bâtiment de la MO est déjà lié au bâtiment ayant l'EGID 190525068</t>
  </si>
  <si>
    <t>35: Obsolète dans le RegBL. Le bâtiment de la MO est déjà lié au bâtiment ayant l'EGID 890185</t>
  </si>
  <si>
    <t>35: Obsolète dans le RegBL. Le bâtiment de la MO est déjà lié au bâtiment ayant l'EGID 890213</t>
  </si>
  <si>
    <t>35: Obsolète dans le RegBL. Le bâtiment de la MO est déjà lié au bâtiment ayant l'EGID 890216</t>
  </si>
  <si>
    <t>35: Obsolète dans le RegBL. Le bâtiment de la MO est déjà lié au bâtiment ayant l'EGID 890248</t>
  </si>
  <si>
    <t>35: Obsolète dans le RegBL. Le bâtiment de la MO est déjà lié au bâtiment ayant l'EGID 3128509</t>
  </si>
  <si>
    <t>35: Obsolète dans le RegBL. Le bâtiment de la MO est déjà lié au bâtiment ayant l'EGID 890242</t>
  </si>
  <si>
    <t>35: Obsolète dans le RegBL. Le bâtiment de la MO est déjà lié au bâtiment ayant l'EGID 190636749</t>
  </si>
  <si>
    <t>35: Obsolète dans le RegBL. Le bâtiment de la MO est déjà lié au bâtiment ayant l'EGID 890281</t>
  </si>
  <si>
    <t>35: Obsolète dans le RegBL. Le bâtiment de la MO est déjà lié au bâtiment ayant l'EGID 890297</t>
  </si>
  <si>
    <t>35: Obsolète dans le RegBL. Le bâtiment de la MO est déjà lié au bâtiment ayant l'EGID 890287</t>
  </si>
  <si>
    <t>35: Obsolète dans le RegBL. Le bâtiment de la MO est déjà lié au bâtiment ayant l'EGID 890292</t>
  </si>
  <si>
    <t>35: Obsolète dans le RegBL. Le bâtiment de la MO est déjà lié au bâtiment ayant l'EGID 890295</t>
  </si>
  <si>
    <t>35: Obsolète dans le RegBL. Le bâtiment de la MO est déjà lié au bâtiment ayant l'EGID 890382</t>
  </si>
  <si>
    <t>35: Obsolète dans le RegBL. Le bâtiment de la MO est déjà lié au bâtiment ayant l'EGID 3128487</t>
  </si>
  <si>
    <t>35: Obsolète dans le RegBL. Le bâtiment de la MO est déjà lié au bâtiment ayant l'EGID 890422</t>
  </si>
  <si>
    <t>35: Obsolète dans le RegBL. Le bâtiment de la MO est déjà lié au bâtiment ayant l'EGID 890472</t>
  </si>
  <si>
    <t>35: Obsolète dans le RegBL. Le bâtiment de la MO est déjà lié au bâtiment ayant l'EGID 890520</t>
  </si>
  <si>
    <t>35: Obsolète dans le RegBL. Le bâtiment de la MO est déjà lié au bâtiment ayant l'EGID 890559</t>
  </si>
  <si>
    <t>35: Obsolète dans le RegBL. Le bâtiment de la MO est déjà lié au bâtiment ayant l'EGID 890571</t>
  </si>
  <si>
    <t>35: Obsolète dans le RegBL. Le bâtiment de la MO est déjà lié au bâtiment ayant l'EGID 890586</t>
  </si>
  <si>
    <t>35: Obsolète dans le RegBL. Le bâtiment de la MO est déjà lié au bâtiment ayant l'EGID 890592</t>
  </si>
  <si>
    <t>35: Obsolète dans le RegBL. Le bâtiment de la MO est déjà lié au bâtiment ayant l'EGID 890596</t>
  </si>
  <si>
    <t>35: Obsolète dans le RegBL. Le bâtiment de la MO est déjà lié au bâtiment ayant l'EGID 890601</t>
  </si>
  <si>
    <t>35: Obsolète dans le RegBL. Le bâtiment de la MO est déjà lié au bâtiment ayant l'EGID 3128502</t>
  </si>
  <si>
    <t>35: Obsolète dans le RegBL. Le bâtiment de la MO est déjà lié au bâtiment ayant l'EGID 890147</t>
  </si>
  <si>
    <t>35: Obsolète dans le RegBL. Le bâtiment de la MO est déjà lié au bâtiment ayant l'EGID 890152</t>
  </si>
  <si>
    <t>35: Obsolète dans le RegBL. Le bâtiment de la MO est déjà lié au bâtiment ayant l'EGID 3128486</t>
  </si>
  <si>
    <t>35: Obsolète dans le RegBL. Le bâtiment de la MO est déjà lié au bâtiment ayant l'EGID 890196</t>
  </si>
  <si>
    <t>35: Obsolète dans le RegBL. Le bâtiment de la MO est déjà lié au bâtiment ayant l'EGID 890198</t>
  </si>
  <si>
    <t>35: Obsolète dans le RegBL. Le bâtiment de la MO est déjà lié au bâtiment ayant l'EGID 890156</t>
  </si>
  <si>
    <t>35: Obsolète dans le RegBL. Le bâtiment de la MO est déjà lié au bâtiment ayant l'EGID 9014458</t>
  </si>
  <si>
    <t>35: Obsolète dans le RegBL. Le bâtiment de la MO est déjà lié au bâtiment ayant l'EGID 190613232</t>
  </si>
  <si>
    <t>35: Obsolète dans le RegBL. Le bâtiment de la MO est déjà lié au bâtiment ayant l'EGID 891816</t>
  </si>
  <si>
    <t>35: Obsolète dans le RegBL. Le bâtiment de la MO est déjà lié au bâtiment ayant l'EGID 891825</t>
  </si>
  <si>
    <t>35: Obsolète dans le RegBL. Le bâtiment de la MO est déjà lié au bâtiment ayant l'EGID 891843</t>
  </si>
  <si>
    <t>35: Obsolète dans le RegBL. Le bâtiment de la MO est déjà lié au bâtiment ayant l'EGID 190608952</t>
  </si>
  <si>
    <t>35: Obsolète dans le RegBL. Le bâtiment de la MO est déjà lié au bâtiment ayant l'EGID 190203321</t>
  </si>
  <si>
    <t>35: Obsolète dans le RegBL. Le bâtiment de la MO est déjà lié au bâtiment ayant l'EGID 891867</t>
  </si>
  <si>
    <t>35: Obsolète dans le RegBL. Le bâtiment de la MO est déjà lié au bâtiment ayant l'EGID 891881</t>
  </si>
  <si>
    <t>35: Obsolète dans le RegBL. Le bâtiment de la MO est déjà lié au bâtiment ayant l'EGID 190203190</t>
  </si>
  <si>
    <t>35: Obsolète dans le RegBL. Le bâtiment de la MO est déjà lié au bâtiment ayant l'EGID 891918</t>
  </si>
  <si>
    <t>35: Obsolète dans le RegBL. Le bâtiment de la MO est déjà lié au bâtiment ayant l'EGID 190203179</t>
  </si>
  <si>
    <t>35: Obsolète dans le RegBL. Le bâtiment de la MO est déjà lié au bâtiment ayant l'EGID 891930</t>
  </si>
  <si>
    <t>35: Obsolète dans le RegBL. Le bâtiment de la MO est déjà lié au bâtiment ayant l'EGID 891932</t>
  </si>
  <si>
    <t>35: Obsolète dans le RegBL. Le bâtiment de la MO est déjà lié au bâtiment ayant l'EGID 891941</t>
  </si>
  <si>
    <t>35: Obsolète dans le RegBL. Le bâtiment de la MO est déjà lié au bâtiment ayant l'EGID 9033326</t>
  </si>
  <si>
    <t>35: Obsolète dans le RegBL. Le bâtiment de la MO est déjà lié au bâtiment ayant l'EGID 190203237</t>
  </si>
  <si>
    <t>35: Obsolète dans le RegBL. Le bâtiment de la MO est déjà lié au bâtiment ayant l'EGID 891968</t>
  </si>
  <si>
    <t>35: Obsolète dans le RegBL. Le bâtiment de la MO est déjà lié au bâtiment ayant l'EGID 891987</t>
  </si>
  <si>
    <t>35: Obsolète dans le RegBL. Le bâtiment de la MO est déjà lié au bâtiment ayant l'EGID 892007</t>
  </si>
  <si>
    <t>35: Obsolète dans le RegBL. Le bâtiment de la MO est déjà lié au bâtiment ayant l'EGID 3105776</t>
  </si>
  <si>
    <t>35: Obsolète dans le RegBL. Le bâtiment de la MO est déjà lié au bâtiment ayant l'EGID 892202</t>
  </si>
  <si>
    <t>35: Obsolète dans le RegBL. Le bâtiment de la MO est déjà lié au bâtiment ayant l'EGID 892204</t>
  </si>
  <si>
    <t>35: Obsolète dans le RegBL. Le bâtiment de la MO est déjà lié au bâtiment ayant l'EGID 892219</t>
  </si>
  <si>
    <t>35: Obsolète dans le RegBL. Le bâtiment de la MO est déjà lié au bâtiment ayant l'EGID 892218</t>
  </si>
  <si>
    <t>35: Obsolète dans le RegBL. Le bâtiment de la MO est déjà lié au bâtiment ayant l'EGID 190008509</t>
  </si>
  <si>
    <t>35: Obsolète dans le RegBL. Le bâtiment de la MO est déjà lié au bâtiment ayant l'EGID 892322</t>
  </si>
  <si>
    <t>35: Obsolète dans le RegBL. Le bâtiment de la MO est déjà lié au bâtiment ayant l'EGID 892327</t>
  </si>
  <si>
    <t>35: Obsolète dans le RegBL. Le bâtiment de la MO est déjà lié au bâtiment ayant l'EGID 892334</t>
  </si>
  <si>
    <t>35: Obsolète dans le RegBL. Le bâtiment de la MO est déjà lié au bâtiment ayant l'EGID 892355</t>
  </si>
  <si>
    <t>35: Obsolète dans le RegBL. Le bâtiment de la MO est déjà lié au bâtiment ayant l'EGID 892359</t>
  </si>
  <si>
    <t>35: Obsolète dans le RegBL. Le bâtiment de la MO est déjà lié au bâtiment ayant l'EGID 892467</t>
  </si>
  <si>
    <t>35: Obsolète dans le RegBL. Le bâtiment de la MO est déjà lié au bâtiment ayant l'EGID 892470</t>
  </si>
  <si>
    <t>35: Obsolète dans le RegBL. Le bâtiment de la MO est déjà lié au bâtiment ayant l'EGID 892473</t>
  </si>
  <si>
    <t>35: Obsolète dans le RegBL. Le bâtiment de la MO est déjà lié au bâtiment ayant l'EGID 190203751</t>
  </si>
  <si>
    <t>35: Obsolète dans le RegBL. Le bâtiment de la MO est déjà lié au bâtiment ayant l'EGID 190203760</t>
  </si>
  <si>
    <t>35: Obsolète dans le RegBL. Le bâtiment de la MO est déjà lié au bâtiment ayant l'EGID 892954</t>
  </si>
  <si>
    <t>35: Obsolète dans le RegBL. Le bâtiment de la MO est déjà lié au bâtiment ayant l'EGID 190200740</t>
  </si>
  <si>
    <t>35: Obsolète dans le RegBL. Le bâtiment de la MO est déjà lié au bâtiment ayant l'EGID 892987</t>
  </si>
  <si>
    <t>35: Obsolète dans le RegBL. Le bâtiment de la MO est déjà lié au bâtiment ayant l'EGID 893139</t>
  </si>
  <si>
    <t>35: Obsolète dans le RegBL. Le bâtiment de la MO est déjà lié au bâtiment ayant l'EGID 893150</t>
  </si>
  <si>
    <t>35: Obsolète dans le RegBL. Le bâtiment de la MO est déjà lié au bâtiment ayant l'EGID 893168</t>
  </si>
  <si>
    <t>35: Obsolète dans le RegBL. Le bâtiment de la MO est déjà lié au bâtiment ayant l'EGID 893170</t>
  </si>
  <si>
    <t>35: Obsolète dans le RegBL. Le bâtiment de la MO est déjà lié au bâtiment ayant l'EGID 893177</t>
  </si>
  <si>
    <t>35: Obsolète dans le RegBL. Le bâtiment de la MO est déjà lié au bâtiment ayant l'EGID 893195</t>
  </si>
  <si>
    <t>35: Obsolète dans le RegBL. Le bâtiment de la MO est déjà lié au bâtiment ayant l'EGID 893206</t>
  </si>
  <si>
    <t>35: Obsolète dans le RegBL. Le bâtiment de la MO est déjà lié au bâtiment ayant l'EGID 893264</t>
  </si>
  <si>
    <t>35: Obsolète dans le RegBL. Le bâtiment de la MO est déjà lié au bâtiment ayant l'EGID 893267</t>
  </si>
  <si>
    <t>35: Obsolète dans le RegBL. Le bâtiment de la MO est déjà lié au bâtiment ayant l'EGID 893269</t>
  </si>
  <si>
    <t>35: Obsolète dans le RegBL. Le bâtiment de la MO est déjà lié au bâtiment ayant l'EGID 191406950</t>
  </si>
  <si>
    <t>35: Obsolète dans le RegBL. Le bâtiment de la MO est déjà lié au bâtiment ayant l'EGID 893275</t>
  </si>
  <si>
    <t>35: Obsolète dans le RegBL. Le bâtiment de la MO est déjà lié au bâtiment ayant l'EGID 893278</t>
  </si>
  <si>
    <t>35: Obsolète dans le RegBL. Le bâtiment de la MO est déjà lié au bâtiment ayant l'EGID 893283</t>
  </si>
  <si>
    <t>35: Obsolète dans le RegBL. Le bâtiment de la MO est déjà lié au bâtiment ayant l'EGID 3105746</t>
  </si>
  <si>
    <t>35: Obsolète dans le RegBL. Le bâtiment de la MO est déjà lié au bâtiment ayant l'EGID 3105757</t>
  </si>
  <si>
    <t>35: Obsolète dans le RegBL. Le bâtiment de la MO est déjà lié au bâtiment ayant l'EGID 3105764</t>
  </si>
  <si>
    <t>35: Obsolète dans le RegBL. Le bâtiment de la MO est déjà lié au bâtiment ayant l'EGID 3105770</t>
  </si>
  <si>
    <t>35: Obsolète dans le RegBL. Le bâtiment de la MO est déjà lié au bâtiment ayant l'EGID 190169628</t>
  </si>
  <si>
    <t>35: Obsolète dans le RegBL. Le bâtiment de la MO est déjà lié au bâtiment ayant l'EGID 891875</t>
  </si>
  <si>
    <t>35: Obsolète dans le RegBL. Le bâtiment de la MO est déjà lié au bâtiment ayant l'EGID 891831</t>
  </si>
  <si>
    <t>35: Obsolète dans le RegBL. Le bâtiment de la MO est déjà lié au bâtiment ayant l'EGID 3105816</t>
  </si>
  <si>
    <t>35: Obsolète dans le RegBL. Le bâtiment de la MO est déjà lié au bâtiment ayant l'EGID 3105819</t>
  </si>
  <si>
    <t>35: Obsolète dans le RegBL. Le bâtiment de la MO est déjà lié au bâtiment ayant l'EGID 190200810</t>
  </si>
  <si>
    <t>35: Obsolète dans le RegBL. Le bâtiment de la MO est déjà lié au bâtiment ayant l'EGID 3105928</t>
  </si>
  <si>
    <t>35: Obsolète dans le RegBL. Le bâtiment de la MO est déjà lié au bâtiment ayant l'EGID 892313</t>
  </si>
  <si>
    <t>35: Obsolète dans le RegBL. Le bâtiment de la MO est déjà lié au bâtiment ayant l'EGID 891829</t>
  </si>
  <si>
    <t>35: Obsolète dans le RegBL. Le bâtiment de la MO est déjà lié au bâtiment ayant l'EGID 160008855</t>
  </si>
  <si>
    <t>35: Obsolète dans le RegBL. Le bâtiment de la MO est déjà lié au bâtiment ayant l'EGID 160014026</t>
  </si>
  <si>
    <t>35: Obsolète dans le RegBL. Le bâtiment de la MO est déjà lié au bâtiment ayant l'EGID 190075131</t>
  </si>
  <si>
    <t>35: Obsolète dans le RegBL. Le bâtiment de la MO est déjà lié au bâtiment ayant l'EGID 3105829</t>
  </si>
  <si>
    <t>35: Obsolète dans le RegBL. Le bâtiment de la MO est déjà lié au bâtiment ayant l'EGID 892652</t>
  </si>
  <si>
    <t>35: Obsolète dans le RegBL. Le bâtiment de la MO est déjà lié au bâtiment ayant l'EGID 892822</t>
  </si>
  <si>
    <t>35: Obsolète dans le RegBL. Le bâtiment de la MO est déjà lié au bâtiment ayant l'EGID 190603379</t>
  </si>
  <si>
    <t>35: Obsolète dans le RegBL. Le bâtiment de la MO est déjà lié au bâtiment ayant l'EGID 190613452</t>
  </si>
  <si>
    <t>35: Obsolète dans le RegBL. Le bâtiment de la MO est déjà lié au bâtiment ayant l'EGID 190678749</t>
  </si>
  <si>
    <t>35: Obsolète dans le RegBL. Le bâtiment de la MO est déjà lié au bâtiment ayant l'EGID 190678751</t>
  </si>
  <si>
    <t>35: Obsolète dans le RegBL. Le bâtiment de la MO est déjà lié au bâtiment ayant l'EGID 190611389</t>
  </si>
  <si>
    <t>35: Obsolète dans le RegBL. Le bâtiment de la MO est déjà lié au bâtiment ayant l'EGID 891977</t>
  </si>
  <si>
    <t>35: Obsolète dans le RegBL. Le bâtiment de la MO est déjà lié au bâtiment ayant l'EGID 9033337</t>
  </si>
  <si>
    <t>35: Obsolète dans le RegBL. Le bâtiment de la MO est déjà lié au bâtiment ayant l'EGID 894680</t>
  </si>
  <si>
    <t>35: Obsolète dans le RegBL. Le bâtiment de la MO est déjà lié au bâtiment ayant l'EGID 894905</t>
  </si>
  <si>
    <t>35: Obsolète dans le RegBL. Le bâtiment de la MO est déjà lié au bâtiment ayant l'EGID 190953749</t>
  </si>
  <si>
    <t>35: Obsolète dans le RegBL. Le bâtiment de la MO est déjà lié au bâtiment ayant l'EGID 191823115</t>
  </si>
  <si>
    <t>35: Obsolète dans le RegBL. Le bâtiment de la MO est déjà lié au bâtiment ayant l'EGID 894989</t>
  </si>
  <si>
    <t>35: Obsolète dans le RegBL. Le bâtiment de la MO est déjà lié au bâtiment ayant l'EGID 896410</t>
  </si>
  <si>
    <t>35: Obsolète dans le RegBL. Le bâtiment de la MO est déjà lié au bâtiment ayant l'EGID 504097648</t>
  </si>
  <si>
    <t>35: Obsolète dans le RegBL. Le bâtiment de la MO est déjà lié au bâtiment ayant l'EGID 504097573</t>
  </si>
  <si>
    <t>35: Obsolète dans le RegBL. Le bâtiment de la MO est déjà lié au bâtiment ayant l'EGID 895587</t>
  </si>
  <si>
    <t>35: Obsolète dans le RegBL. Le bâtiment de la MO est déjà lié au bâtiment ayant l'EGID 9025384</t>
  </si>
  <si>
    <t>35: Obsolète dans le RegBL. Le bâtiment de la MO est déjà lié au bâtiment ayant l'EGID 504097856</t>
  </si>
  <si>
    <t>35: Obsolète dans le RegBL. Le bâtiment de la MO est déjà lié au bâtiment ayant l'EGID 500006241</t>
  </si>
  <si>
    <t>35: Obsolète dans le RegBL. Le bâtiment de la MO est déjà lié au bâtiment ayant l'EGID 500005771</t>
  </si>
  <si>
    <t>35: Obsolète dans le RegBL. Le bâtiment de la MO est déjà lié au bâtiment ayant l'EGID 500006001</t>
  </si>
  <si>
    <t>35: Obsolète dans le RegBL. Le bâtiment de la MO est déjà lié au bâtiment ayant l'EGID 500005584</t>
  </si>
  <si>
    <t>35: Obsolète dans le RegBL. Le bâtiment de la MO est déjà lié au bâtiment ayant l'EGID 3106306</t>
  </si>
  <si>
    <t>35: Obsolète dans le RegBL. Le bâtiment de la MO est déjà lié au bâtiment ayant l'EGID 500006162</t>
  </si>
  <si>
    <t>35: Obsolète dans le RegBL. Le bâtiment de la MO est déjà lié au bâtiment ayant l'EGID 502295463</t>
  </si>
  <si>
    <t>35: Obsolète dans le RegBL. Le bâtiment de la MO est déjà lié au bâtiment ayant l'EGID 9033869</t>
  </si>
  <si>
    <t>35: Obsolète dans le RegBL. Le bâtiment de la MO est déjà lié au bâtiment ayant l'EGID 902565</t>
  </si>
  <si>
    <t>35: Obsolète dans le RegBL. Le bâtiment de la MO est déjà lié au bâtiment ayant l'EGID 3107280</t>
  </si>
  <si>
    <t>35: Obsolète dans le RegBL. Le bâtiment de la MO est déjà lié au bâtiment ayant l'EGID 902582</t>
  </si>
  <si>
    <t>35: Obsolète dans le RegBL. Le bâtiment de la MO est déjà lié au bâtiment ayant l'EGID 3107226</t>
  </si>
  <si>
    <t>35: Obsolète dans le RegBL. Le bâtiment de la MO est déjà lié au bâtiment ayant l'EGID 902598</t>
  </si>
  <si>
    <t>35: Obsolète dans le RegBL. Le bâtiment de la MO est déjà lié au bâtiment ayant l'EGID 902609</t>
  </si>
  <si>
    <t>35: Obsolète dans le RegBL. Le bâtiment de la MO est déjà lié au bâtiment ayant l'EGID 902612</t>
  </si>
  <si>
    <t>35: Obsolète dans le RegBL. Le bâtiment de la MO est déjà lié au bâtiment ayant l'EGID 902624</t>
  </si>
  <si>
    <t>35: Obsolète dans le RegBL. Le bâtiment de la MO est déjà lié au bâtiment ayant l'EGID 902641</t>
  </si>
  <si>
    <t>35: Obsolète dans le RegBL. Le bâtiment de la MO est déjà lié au bâtiment ayant l'EGID 902655</t>
  </si>
  <si>
    <t>35: Obsolète dans le RegBL. Le bâtiment de la MO est déjà lié au bâtiment ayant l'EGID 902657</t>
  </si>
  <si>
    <t>35: Obsolète dans le RegBL. Le bâtiment de la MO est déjà lié au bâtiment ayant l'EGID 902663</t>
  </si>
  <si>
    <t>35: Obsolète dans le RegBL. Le bâtiment de la MO est déjà lié au bâtiment ayant l'EGID 902595</t>
  </si>
  <si>
    <t>35: Obsolète dans le RegBL. Le bâtiment de la MO est déjà lié au bâtiment ayant l'EGID 902567</t>
  </si>
  <si>
    <t>35: Obsolète dans le RegBL. Le bâtiment de la MO est déjà lié au bâtiment ayant l'EGID 902574</t>
  </si>
  <si>
    <t>35: Obsolète dans le RegBL. Le bâtiment de la MO est déjà lié au bâtiment ayant l'EGID 190324188</t>
  </si>
  <si>
    <t>35: Obsolète dans le RegBL. Le bâtiment de la MO est déjà lié au bâtiment ayant l'EGID 902603</t>
  </si>
  <si>
    <t>35: Obsolète dans le RegBL. Le bâtiment de la MO est déjà lié au bâtiment ayant l'EGID 191965955</t>
  </si>
  <si>
    <t>35: Obsolète dans le RegBL. Le bâtiment de la MO est déjà lié au bâtiment ayant l'EGID 191957399</t>
  </si>
  <si>
    <t>35: Obsolète dans le RegBL. Le bâtiment de la MO est déjà lié au bâtiment ayant l'EGID 191976159</t>
  </si>
  <si>
    <t>35: Obsolète dans le RegBL. Le bâtiment de la MO est déjà lié au bâtiment ayant l'EGID 191722171</t>
  </si>
  <si>
    <t>35: Obsolète dans le RegBL. Le bâtiment de la MO est déjà lié au bâtiment ayant l'EGID 912825</t>
  </si>
  <si>
    <t>35: Obsolète dans le RegBL. Le bâtiment de la MO est déjà lié au bâtiment ayant l'EGID 190744029</t>
  </si>
  <si>
    <t>35: Obsolète dans le RegBL. Le bâtiment de la MO est déjà lié au bâtiment ayant l'EGID 502144889</t>
  </si>
  <si>
    <t>35: Obsolète dans le RegBL. Le bâtiment de la MO est déjà lié au bâtiment ayant l'EGID 500005461</t>
  </si>
  <si>
    <t>35: Obsolète dans le RegBL. Le bâtiment de la MO est déjà lié au bâtiment ayant l'EGID 502144870</t>
  </si>
  <si>
    <t>35: Obsolète dans le RegBL. Le bâtiment de la MO est déjà lié au bâtiment ayant l'EGID 190046233</t>
  </si>
  <si>
    <t>35: Obsolète dans le RegBL. Le bâtiment de la MO est déjà lié au bâtiment ayant l'EGID 502144895</t>
  </si>
  <si>
    <t>35: Obsolète dans le RegBL. Le bâtiment de la MO est déjà lié au bâtiment ayant l'EGID 912842</t>
  </si>
  <si>
    <t>35: Obsolète dans le RegBL. Le bâtiment de la MO est déjà lié au bâtiment ayant l'EGID 912851</t>
  </si>
  <si>
    <t>35: Obsolète dans le RegBL. Le bâtiment de la MO est déjà lié au bâtiment ayant l'EGID 912848</t>
  </si>
  <si>
    <t>35: Obsolète dans le RegBL. Le bâtiment de la MO est déjà lié au bâtiment ayant l'EGID 502144880</t>
  </si>
  <si>
    <t>35: Obsolète dans le RegBL. Le bâtiment de la MO est déjà lié au bâtiment ayant l'EGID 917953</t>
  </si>
  <si>
    <t>35: Obsolète dans le RegBL. Le bâtiment de la MO est déjà lié au bâtiment ayant l'EGID 917973</t>
  </si>
  <si>
    <t>35: Obsolète dans le RegBL. Le bâtiment de la MO est déjà lié au bâtiment ayant l'EGID 3130006</t>
  </si>
  <si>
    <t>35: Obsolète dans le RegBL. Le bâtiment de la MO est déjà lié au bâtiment ayant l'EGID 918113</t>
  </si>
  <si>
    <t>35: Obsolète dans le RegBL. Le bâtiment de la MO est déjà lié au bâtiment ayant l'EGID 918159</t>
  </si>
  <si>
    <t>35: Obsolète dans le RegBL. Le bâtiment de la MO est déjà lié au bâtiment ayant l'EGID 918162</t>
  </si>
  <si>
    <t>35: Obsolète dans le RegBL. Le bâtiment de la MO est déjà lié au bâtiment ayant l'EGID 918029</t>
  </si>
  <si>
    <t>35: Obsolète dans le RegBL. Le bâtiment de la MO est déjà lié au bâtiment ayant l'EGID 918161</t>
  </si>
  <si>
    <t>35: Obsolète dans le RegBL. Le bâtiment de la MO est déjà lié au bâtiment ayant l'EGID 918306</t>
  </si>
  <si>
    <t>35: Obsolète dans le RegBL. Le bâtiment de la MO est déjà lié au bâtiment ayant l'EGID 191771516</t>
  </si>
  <si>
    <t>35: Obsolète dans le RegBL. Le bâtiment de la MO est déjà lié au bâtiment ayant l'EGID 190075831</t>
  </si>
  <si>
    <t>35: Obsolète dans le RegBL. Le bâtiment de la MO est déjà lié au bâtiment ayant l'EGID 918333</t>
  </si>
  <si>
    <t>35: Obsolète dans le RegBL. Le bâtiment de la MO est déjà lié au bâtiment ayant l'EGID 917988</t>
  </si>
  <si>
    <t>35: Obsolète dans le RegBL. Le bâtiment de la MO est déjà lié au bâtiment ayant l'EGID 918388</t>
  </si>
  <si>
    <t>35: Obsolète dans le RegBL. Le bâtiment de la MO est déjà lié au bâtiment ayant l'EGID 9038513</t>
  </si>
  <si>
    <t>35: Obsolète dans le RegBL. Le bâtiment de la MO est déjà lié au bâtiment ayant l'EGID 918613</t>
  </si>
  <si>
    <t>35: Obsolète dans le RegBL. Le bâtiment de la MO est déjà lié au bâtiment ayant l'EGID 918722</t>
  </si>
  <si>
    <t>35: Obsolète dans le RegBL. Le bâtiment de la MO est déjà lié au bâtiment ayant l'EGID 918773</t>
  </si>
  <si>
    <t>35: Obsolète dans le RegBL. Le bâtiment de la MO est déjà lié au bâtiment ayant l'EGID 190156143</t>
  </si>
  <si>
    <t>35: Obsolète dans le RegBL. Le bâtiment de la MO est déjà lié au bâtiment ayant l'EGID 3129877</t>
  </si>
  <si>
    <t>35: Obsolète dans le RegBL. Le bâtiment de la MO est déjà lié au bâtiment ayant l'EGID 190155977</t>
  </si>
  <si>
    <t>35: Obsolète dans le RegBL. Le bâtiment de la MO est déjà lié au bâtiment ayant l'EGID 918267</t>
  </si>
  <si>
    <t>35: Obsolète dans le RegBL. Le bâtiment de la MO est déjà lié au bâtiment ayant l'EGID 2382556</t>
  </si>
  <si>
    <t>35: Obsolète dans le RegBL. Le bâtiment de la MO est déjà lié au bâtiment ayant l'EGID 918823</t>
  </si>
  <si>
    <t>35: Obsolète dans le RegBL. Le bâtiment de la MO est déjà lié au bâtiment ayant l'EGID 918864</t>
  </si>
  <si>
    <t>35: Obsolète dans le RegBL. Le bâtiment de la MO est déjà lié au bâtiment ayant l'EGID 3130062</t>
  </si>
  <si>
    <t>35: Obsolète dans le RegBL. Le bâtiment de la MO est déjà lié au bâtiment ayant l'EGID 190140106</t>
  </si>
  <si>
    <t>35: Obsolète dans le RegBL. Le bâtiment de la MO est déjà lié au bâtiment ayant l'EGID 2382580</t>
  </si>
  <si>
    <t>35: Obsolète dans le RegBL. Le bâtiment de la MO est déjà lié au bâtiment ayant l'EGID 190140113</t>
  </si>
  <si>
    <t>35: Obsolète dans le RegBL. Le bâtiment de la MO est déjà lié au bâtiment ayant l'EGID 2382686</t>
  </si>
  <si>
    <t>35: Obsolète dans le RegBL. Le bâtiment de la MO est déjà lié au bâtiment ayant l'EGID 919103</t>
  </si>
  <si>
    <t>35: Obsolète dans le RegBL. Le bâtiment de la MO est déjà lié au bâtiment ayant l'EGID 919125</t>
  </si>
  <si>
    <t>35: Obsolète dans le RegBL. Le bâtiment de la MO est déjà lié au bâtiment ayant l'EGID 90004903</t>
  </si>
  <si>
    <t>35: Obsolète dans le RegBL. Le bâtiment de la MO est déjà lié au bâtiment ayant l'EGID 2382554</t>
  </si>
  <si>
    <t>35: Obsolète dans le RegBL. Le bâtiment de la MO est déjà lié au bâtiment ayant l'EGID 2382555</t>
  </si>
  <si>
    <t>35: Obsolète dans le RegBL. Le bâtiment de la MO est déjà lié au bâtiment ayant l'EGID 2382692</t>
  </si>
  <si>
    <t>35: Obsolète dans le RegBL. Le bâtiment de la MO est déjà lié au bâtiment ayant l'EGID 919218</t>
  </si>
  <si>
    <t>35: Obsolète dans le RegBL. Le bâtiment de la MO est déjà lié au bâtiment ayant l'EGID 920254</t>
  </si>
  <si>
    <t>35: Obsolète dans le RegBL. Le bâtiment de la MO est déjà lié au bâtiment ayant l'EGID 3130078</t>
  </si>
  <si>
    <t>35: Obsolète dans le RegBL. Le bâtiment de la MO est déjà lié au bâtiment ayant l'EGID 2382966</t>
  </si>
  <si>
    <t>35: Obsolète dans le RegBL. Le bâtiment de la MO est déjà lié au bâtiment ayant l'EGID 9016024</t>
  </si>
  <si>
    <t>35: Obsolète dans le RegBL. Le bâtiment de la MO est déjà lié au bâtiment ayant l'EGID 2382797</t>
  </si>
  <si>
    <t>35: Obsolète dans le RegBL. Le bâtiment de la MO est déjà lié au bâtiment ayant l'EGID 2382576</t>
  </si>
  <si>
    <t>35: Obsolète dans le RegBL. Le bâtiment de la MO est déjà lié au bâtiment ayant l'EGID 2382714</t>
  </si>
  <si>
    <t>35: Obsolète dans le RegBL. Le bâtiment de la MO est déjà lié au bâtiment ayant l'EGID 9016025</t>
  </si>
  <si>
    <t>35: Obsolète dans le RegBL. Le bâtiment de la MO est déjà lié au bâtiment ayant l'EGID 919459</t>
  </si>
  <si>
    <t>35: Obsolète dans le RegBL. Le bâtiment de la MO est déjà lié au bâtiment ayant l'EGID 919472</t>
  </si>
  <si>
    <t>35: Obsolète dans le RegBL. Le bâtiment de la MO est déjà lié au bâtiment ayant l'EGID 919484</t>
  </si>
  <si>
    <t>35: Obsolète dans le RegBL. Le bâtiment de la MO est déjà lié au bâtiment ayant l'EGID 2382872</t>
  </si>
  <si>
    <t>35: Obsolète dans le RegBL. Le bâtiment de la MO est déjà lié au bâtiment ayant l'EGID 919644</t>
  </si>
  <si>
    <t>35: Obsolète dans le RegBL. Le bâtiment de la MO est déjà lié au bâtiment ayant l'EGID 919649</t>
  </si>
  <si>
    <t>35: Obsolète dans le RegBL. Le bâtiment de la MO est déjà lié au bâtiment ayant l'EGID 919700</t>
  </si>
  <si>
    <t>35: Obsolète dans le RegBL. Le bâtiment de la MO est déjà lié au bâtiment ayant l'EGID 919719</t>
  </si>
  <si>
    <t>35: Obsolète dans le RegBL. Le bâtiment de la MO est déjà lié au bâtiment ayant l'EGID 919828</t>
  </si>
  <si>
    <t>35: Obsolète dans le RegBL. Le bâtiment de la MO est déjà lié au bâtiment ayant l'EGID 919819</t>
  </si>
  <si>
    <t>35: Obsolète dans le RegBL. Le bâtiment de la MO est déjà lié au bâtiment ayant l'EGID 919889</t>
  </si>
  <si>
    <t>35: Obsolète dans le RegBL. Le bâtiment de la MO est déjà lié au bâtiment ayant l'EGID 919947</t>
  </si>
  <si>
    <t>35: Obsolète dans le RegBL. Le bâtiment de la MO est déjà lié au bâtiment ayant l'EGID 9016037</t>
  </si>
  <si>
    <t>35: Obsolète dans le RegBL. Le bâtiment de la MO est déjà lié au bâtiment ayant l'EGID 919976</t>
  </si>
  <si>
    <t>35: Obsolète dans le RegBL. Le bâtiment de la MO est déjà lié au bâtiment ayant l'EGID 2382759</t>
  </si>
  <si>
    <t>35: Obsolète dans le RegBL. Le bâtiment de la MO est déjà lié au bâtiment ayant l'EGID 9006961</t>
  </si>
  <si>
    <t>35: Obsolète dans le RegBL. Le bâtiment de la MO est déjà lié au bâtiment ayant l'EGID 2382763</t>
  </si>
  <si>
    <t>35: Obsolète dans le RegBL. Le bâtiment de la MO est déjà lié au bâtiment ayant l'EGID 920009</t>
  </si>
  <si>
    <t>35: Obsolète dans le RegBL. Le bâtiment de la MO est déjà lié au bâtiment ayant l'EGID 2382641</t>
  </si>
  <si>
    <t>35: Obsolète dans le RegBL. Le bâtiment de la MO est déjà lié au bâtiment ayant l'EGID 2382663</t>
  </si>
  <si>
    <t>35: Obsolète dans le RegBL. Le bâtiment de la MO est déjà lié au bâtiment ayant l'EGID 920083</t>
  </si>
  <si>
    <t>35: Obsolète dans le RegBL. Le bâtiment de la MO est déjà lié au bâtiment ayant l'EGID 920086</t>
  </si>
  <si>
    <t>35: Obsolète dans le RegBL. Le bâtiment de la MO est déjà lié au bâtiment ayant l'EGID 2382892</t>
  </si>
  <si>
    <t>35: Obsolète dans le RegBL. Le bâtiment de la MO est déjà lié au bâtiment ayant l'EGID 920167</t>
  </si>
  <si>
    <t>35: Obsolète dans le RegBL. Le bâtiment de la MO est déjà lié au bâtiment ayant l'EGID 919397</t>
  </si>
  <si>
    <t>35: Obsolète dans le RegBL. Le bâtiment de la MO est déjà lié au bâtiment ayant l'EGID 2382526</t>
  </si>
  <si>
    <t>35: Obsolète dans le RegBL. Le bâtiment de la MO est déjà lié au bâtiment ayant l'EGID 9016021</t>
  </si>
  <si>
    <t>35: Obsolète dans le RegBL. Le bâtiment de la MO est déjà lié au bâtiment ayant l'EGID 2382670</t>
  </si>
  <si>
    <t>35: Obsolète dans le RegBL. Le bâtiment de la MO est déjà lié au bâtiment ayant l'EGID 919975</t>
  </si>
  <si>
    <t>35: Obsolète dans le RegBL. Le bâtiment de la MO est déjà lié au bâtiment ayant l'EGID 2382806</t>
  </si>
  <si>
    <t>35: Obsolète dans le RegBL. Le bâtiment de la MO est déjà lié au bâtiment ayant l'EGID 9006954</t>
  </si>
  <si>
    <t>35: Obsolète dans le RegBL. Le bâtiment de la MO est déjà lié au bâtiment ayant l'EGID 2382914</t>
  </si>
  <si>
    <t>35: Obsolète dans le RegBL. Le bâtiment de la MO est déjà lié au bâtiment ayant l'EGID 920178</t>
  </si>
  <si>
    <t>35: Obsolète dans le RegBL. Le bâtiment de la MO est déjà lié au bâtiment ayant l'EGID 3130090</t>
  </si>
  <si>
    <t>35: Obsolète dans le RegBL. Le bâtiment de la MO est déjà lié au bâtiment ayant l'EGID 2382883</t>
  </si>
  <si>
    <t>35: Obsolète dans le RegBL. Le bâtiment de la MO est déjà lié au bâtiment ayant l'EGID 2382884</t>
  </si>
  <si>
    <t>35: Obsolète dans le RegBL. Le bâtiment de la MO est déjà lié au bâtiment ayant l'EGID 9006955</t>
  </si>
  <si>
    <t>35: Obsolète dans le RegBL. Le bâtiment de la MO est déjà lié au bâtiment ayant l'EGID 101165233</t>
  </si>
  <si>
    <t>35: Obsolète dans le RegBL. Le bâtiment de la MO est déjà lié au bâtiment ayant l'EGID 191631378</t>
  </si>
  <si>
    <t>35: Obsolète dans le RegBL. Le bâtiment de la MO est déjà lié au bâtiment ayant l'EGID 190141688</t>
  </si>
  <si>
    <t>35: Obsolète dans le RegBL. Le bâtiment de la MO est déjà lié au bâtiment ayant l'EGID 190141702</t>
  </si>
  <si>
    <t>35: Obsolète dans le RegBL. Le bâtiment de la MO est déjà lié au bâtiment ayant l'EGID 190185957</t>
  </si>
  <si>
    <t>35: Obsolète dans le RegBL. Le bâtiment de la MO est déjà lié au bâtiment ayant l'EGID 190186029</t>
  </si>
  <si>
    <t>35: Obsolète dans le RegBL. Le bâtiment de la MO est déjà lié au bâtiment ayant l'EGID 2382645</t>
  </si>
  <si>
    <t>35: Obsolète dans le RegBL. Le bâtiment de la MO est déjà lié au bâtiment ayant l'EGID 190640588</t>
  </si>
  <si>
    <t>35: Obsolète dans le RegBL. Le bâtiment de la MO est déjà lié au bâtiment ayant l'EGID 190340908</t>
  </si>
  <si>
    <t>35: Obsolète dans le RegBL. Le bâtiment de la MO est déjà lié au bâtiment ayant l'EGID 920076</t>
  </si>
  <si>
    <t>35: Obsolète dans le RegBL. Le bâtiment de la MO est déjà lié au bâtiment ayant l'EGID 191126607</t>
  </si>
  <si>
    <t>35: Obsolète dans le RegBL. Le bâtiment de la MO est déjà lié au bâtiment ayant l'EGID 919365</t>
  </si>
  <si>
    <t>35: Obsolète dans le RegBL. Le bâtiment de la MO est déjà lié au bâtiment ayant l'EGID 191077050</t>
  </si>
  <si>
    <t>35: Obsolète dans le RegBL. Le bâtiment de la MO est déjà lié au bâtiment ayant l'EGID 918822</t>
  </si>
  <si>
    <t>35: Obsolète dans le RegBL. Le bâtiment de la MO est déjà lié au bâtiment ayant l'EGID 191598495</t>
  </si>
  <si>
    <t>35: Obsolète dans le RegBL. Le bâtiment de la MO est déjà lié au bâtiment ayant l'EGID 191631338</t>
  </si>
  <si>
    <t>35: Obsolète dans le RegBL. Le bâtiment de la MO est déjà lié au bâtiment ayant l'EGID 2382899</t>
  </si>
  <si>
    <t>35: Obsolète dans le RegBL. Le bâtiment de la MO est déjà lié au bâtiment ayant l'EGID 9016045</t>
  </si>
  <si>
    <t>35: Obsolète dans le RegBL. Le bâtiment de la MO est déjà lié au bâtiment ayant l'EGID 919940</t>
  </si>
  <si>
    <t>35: Obsolète dans le RegBL. Le bâtiment de la MO est déjà lié au bâtiment ayant l'EGID 920029</t>
  </si>
  <si>
    <t>35: Obsolète dans le RegBL. Le bâtiment de la MO est déjà lié au bâtiment ayant l'EGID 919771</t>
  </si>
  <si>
    <t>35: Obsolète dans le RegBL. Le bâtiment de la MO est déjà lié au bâtiment ayant l'EGID 400071394</t>
  </si>
  <si>
    <t>35: Obsolète dans le RegBL. Le bâtiment de la MO est déjà lié au bâtiment ayant l'EGID 921293</t>
  </si>
  <si>
    <t>35: Obsolète dans le RegBL. Le bâtiment de la MO est déjà lié au bâtiment ayant l'EGID 921344</t>
  </si>
  <si>
    <t>35: Obsolète dans le RegBL. Le bâtiment de la MO est déjà lié au bâtiment ayant l'EGID 191146911</t>
  </si>
  <si>
    <t>35: Obsolète dans le RegBL. Le bâtiment de la MO est déjà lié au bâtiment ayant l'EGID 190261470</t>
  </si>
  <si>
    <t>35: Obsolète dans le RegBL. Le bâtiment de la MO est déjà lié au bâtiment ayant l'EGID 190193138</t>
  </si>
  <si>
    <t>35: Obsolète dans le RegBL. Le bâtiment de la MO est déjà lié au bâtiment ayant l'EGID 3109329</t>
  </si>
  <si>
    <t>35: Obsolète dans le RegBL. Le bâtiment de la MO est déjà lié au bâtiment ayant l'EGID 921524</t>
  </si>
  <si>
    <t>35: Obsolète dans le RegBL. Le bâtiment de la MO est déjà lié au bâtiment ayant l'EGID 9038561</t>
  </si>
  <si>
    <t>35: Obsolète dans le RegBL. Le bâtiment de la MO est déjà lié au bâtiment ayant l'EGID 190193122</t>
  </si>
  <si>
    <t>35: Obsolète dans le RegBL. Le bâtiment de la MO est déjà lié au bâtiment ayant l'EGID 921327</t>
  </si>
  <si>
    <t>35: Obsolète dans le RegBL. Le bâtiment de la MO est déjà lié au bâtiment ayant l'EGID 3109567</t>
  </si>
  <si>
    <t>35: Obsolète dans le RegBL. Le bâtiment de la MO est déjà lié au bâtiment ayant l'EGID 3109941</t>
  </si>
  <si>
    <t>35: Obsolète dans le RegBL. Le bâtiment de la MO est déjà lié au bâtiment ayant l'EGID 3109451</t>
  </si>
  <si>
    <t>35: Obsolète dans le RegBL. Le bâtiment de la MO est déjà lié au bâtiment ayant l'EGID 3109817</t>
  </si>
  <si>
    <t>35: Obsolète dans le RegBL. Le bâtiment de la MO est déjà lié au bâtiment ayant l'EGID 400071389</t>
  </si>
  <si>
    <t>35: Obsolète dans le RegBL. Le bâtiment de la MO est déjà lié au bâtiment ayant l'EGID 921515</t>
  </si>
  <si>
    <t>35: Obsolète dans le RegBL. Le bâtiment de la MO est déjà lié au bâtiment ayant l'EGID 921413</t>
  </si>
  <si>
    <t>35: Obsolète dans le RegBL. Le bâtiment de la MO est déjà lié au bâtiment ayant l'EGID 921549</t>
  </si>
  <si>
    <t>35: Obsolète dans le RegBL. Le bâtiment de la MO est déjà lié au bâtiment ayant l'EGID 921306</t>
  </si>
  <si>
    <t>35: Obsolète dans le RegBL. Le bâtiment de la MO est déjà lié au bâtiment ayant l'EGID 921493</t>
  </si>
  <si>
    <t>35: Obsolète dans le RegBL. Le bâtiment de la MO est déjà lié au bâtiment ayant l'EGID 101539977</t>
  </si>
  <si>
    <t>35: Obsolète dans le RegBL. Le bâtiment de la MO est déjà lié au bâtiment ayant l'EGID 190213803</t>
  </si>
  <si>
    <t>35: Obsolète dans le RegBL. Le bâtiment de la MO est déjà lié au bâtiment ayant l'EGID 921342</t>
  </si>
  <si>
    <t>35: Obsolète dans le RegBL. Le bâtiment de la MO est déjà lié au bâtiment ayant l'EGID 190266748</t>
  </si>
  <si>
    <t>35: Obsolète dans le RegBL. Le bâtiment de la MO est déjà lié au bâtiment ayant l'EGID 921350</t>
  </si>
  <si>
    <t>35: Obsolète dans le RegBL. Le bâtiment de la MO est déjà lié au bâtiment ayant l'EGID 921532</t>
  </si>
  <si>
    <t>35: Obsolète dans le RegBL. Le bâtiment de la MO est déjà lié au bâtiment ayant l'EGID 3109789</t>
  </si>
  <si>
    <t>35: Obsolète dans le RegBL. Le bâtiment de la MO est déjà lié au bâtiment ayant l'EGID 921150</t>
  </si>
  <si>
    <t>35: Obsolète dans le RegBL. Le bâtiment de la MO est déjà lié au bâtiment ayant l'EGID 3109336</t>
  </si>
  <si>
    <t>35: Obsolète dans le RegBL. Le bâtiment de la MO est déjà lié au bâtiment ayant l'EGID 400071186</t>
  </si>
  <si>
    <t>35: Obsolète dans le RegBL. Le bâtiment de la MO est déjà lié au bâtiment ayant l'EGID 921331</t>
  </si>
  <si>
    <t>35: Obsolète dans le RegBL. Le bâtiment de la MO est déjà lié au bâtiment ayant l'EGID 921340</t>
  </si>
  <si>
    <t>35: Obsolète dans le RegBL. Le bâtiment de la MO est déjà lié au bâtiment ayant l'EGID 9038554</t>
  </si>
  <si>
    <t>35: Obsolète dans le RegBL. Le bâtiment de la MO est déjà lié au bâtiment ayant l'EGID 400071404</t>
  </si>
  <si>
    <t>35: Obsolète dans le RegBL. Le bâtiment de la MO est déjà lié au bâtiment ayant l'EGID 921385</t>
  </si>
  <si>
    <t>35: Obsolète dans le RegBL. Le bâtiment de la MO est déjà lié au bâtiment ayant l'EGID 921516</t>
  </si>
  <si>
    <t>35: Obsolète dans le RegBL. Le bâtiment de la MO est déjà lié au bâtiment ayant l'EGID 3109380</t>
  </si>
  <si>
    <t>35: Obsolète dans le RegBL. Le bâtiment de la MO est déjà lié au bâtiment ayant l'EGID 921446</t>
  </si>
  <si>
    <t>35: Obsolète dans le RegBL. Le bâtiment de la MO est déjà lié au bâtiment ayant l'EGID 3109906</t>
  </si>
  <si>
    <t>35: Obsolète dans le RegBL. Le bâtiment de la MO est déjà lié au bâtiment ayant l'EGID 921638</t>
  </si>
  <si>
    <t>35: Obsolète dans le RegBL. Le bâtiment de la MO est déjà lié au bâtiment ayant l'EGID 921640</t>
  </si>
  <si>
    <t>35: Obsolète dans le RegBL. Le bâtiment de la MO est déjà lié au bâtiment ayant l'EGID 921644</t>
  </si>
  <si>
    <t>35: Obsolète dans le RegBL. Le bâtiment de la MO est déjà lié au bâtiment ayant l'EGID 921648</t>
  </si>
  <si>
    <t>35: Obsolète dans le RegBL. Le bâtiment de la MO est déjà lié au bâtiment ayant l'EGID 190194140</t>
  </si>
  <si>
    <t>35: Obsolète dans le RegBL. Le bâtiment de la MO est déjà lié au bâtiment ayant l'EGID 190196042</t>
  </si>
  <si>
    <t>35: Obsolète dans le RegBL. Le bâtiment de la MO est déjà lié au bâtiment ayant l'EGID 921763</t>
  </si>
  <si>
    <t>35: Obsolète dans le RegBL. Le bâtiment de la MO est déjà lié au bâtiment ayant l'EGID 921800</t>
  </si>
  <si>
    <t>35: Obsolète dans le RegBL. Le bâtiment de la MO est déjà lié au bâtiment ayant l'EGID 921868</t>
  </si>
  <si>
    <t>35: Obsolète dans le RegBL. Le bâtiment de la MO est déjà lié au bâtiment ayant l'EGID 190195768</t>
  </si>
  <si>
    <t>35: Obsolète dans le RegBL. Le bâtiment de la MO est déjà lié au bâtiment ayant l'EGID 921899</t>
  </si>
  <si>
    <t>35: Obsolète dans le RegBL. Le bâtiment de la MO est déjà lié au bâtiment ayant l'EGID 921936</t>
  </si>
  <si>
    <t>35: Obsolète dans le RegBL. Le bâtiment de la MO est déjà lié au bâtiment ayant l'EGID 3109984</t>
  </si>
  <si>
    <t>35: Obsolète dans le RegBL. Le bâtiment de la MO est déjà lié au bâtiment ayant l'EGID 921962</t>
  </si>
  <si>
    <t>35: Obsolète dans le RegBL. Le bâtiment de la MO est déjà lié au bâtiment ayant l'EGID 190208108</t>
  </si>
  <si>
    <t>35: Obsolète dans le RegBL. Le bâtiment de la MO est déjà lié au bâtiment ayant l'EGID 921946</t>
  </si>
  <si>
    <t>35: Obsolète dans le RegBL. Le bâtiment de la MO est déjà lié au bâtiment ayant l'EGID 190198289</t>
  </si>
  <si>
    <t>35: Obsolète dans le RegBL. Le bâtiment de la MO est déjà lié au bâtiment ayant l'EGID 190208113</t>
  </si>
  <si>
    <t>35: Obsolète dans le RegBL. Le bâtiment de la MO est déjà lié au bâtiment ayant l'EGID 190208109</t>
  </si>
  <si>
    <t>35: Obsolète dans le RegBL. Le bâtiment de la MO est déjà lié au bâtiment ayant l'EGID 190209438</t>
  </si>
  <si>
    <t>35: Obsolète dans le RegBL. Le bâtiment de la MO est déjà lié au bâtiment ayant l'EGID 921825</t>
  </si>
  <si>
    <t>35: Obsolète dans le RegBL. Le bâtiment de la MO est déjà lié au bâtiment ayant l'EGID 190646330</t>
  </si>
  <si>
    <t>35: Obsolète dans le RegBL. Le bâtiment de la MO est déjà lié au bâtiment ayant l'EGID 191495171</t>
  </si>
  <si>
    <t>35: Obsolète dans le RegBL. Le bâtiment de la MO est déjà lié au bâtiment ayant l'EGID 921906</t>
  </si>
  <si>
    <t>35: Obsolète dans le RegBL. Le bâtiment de la MO est déjà lié au bâtiment ayant l'EGID 191014430</t>
  </si>
  <si>
    <t>35: Obsolète dans le RegBL. Le bâtiment de la MO est déjà lié au bâtiment ayant l'EGID 921873</t>
  </si>
  <si>
    <t>35: Obsolète dans le RegBL. Le bâtiment de la MO est déjà lié au bâtiment ayant l'EGID 191378600</t>
  </si>
  <si>
    <t>35: Obsolète dans le RegBL. Le bâtiment de la MO est déjà lié au bâtiment ayant l'EGID 191378597</t>
  </si>
  <si>
    <t>35: Obsolète dans le RegBL. Le bâtiment de la MO est déjà lié au bâtiment ayant l'EGID 191378593</t>
  </si>
  <si>
    <t>35: Obsolète dans le RegBL. Le bâtiment de la MO est déjà lié au bâtiment ayant l'EGID 923013</t>
  </si>
  <si>
    <t>35: Obsolète dans le RegBL. Le bâtiment de la MO est déjà lié au bâtiment ayant l'EGID 923081</t>
  </si>
  <si>
    <t>35: Obsolète dans le RegBL. Le bâtiment de la MO est déjà lié au bâtiment ayant l'EGID 923039</t>
  </si>
  <si>
    <t>35: Obsolète dans le RegBL. Le bâtiment de la MO est déjà lié au bâtiment ayant l'EGID 923059</t>
  </si>
  <si>
    <t>35: Obsolète dans le RegBL. Le bâtiment de la MO est déjà lié au bâtiment ayant l'EGID 923042</t>
  </si>
  <si>
    <t>35: Obsolète dans le RegBL. Le bâtiment de la MO est déjà lié au bâtiment ayant l'EGID 923049</t>
  </si>
  <si>
    <t>35: Obsolète dans le RegBL. Le bâtiment de la MO est déjà lié au bâtiment ayant l'EGID 923056</t>
  </si>
  <si>
    <t>35: Obsolète dans le RegBL. Le bâtiment de la MO est déjà lié au bâtiment ayant l'EGID 923021</t>
  </si>
  <si>
    <t>35: Obsolète dans le RegBL. Le bâtiment de la MO est déjà lié au bâtiment ayant l'EGID 923085</t>
  </si>
  <si>
    <t>35: Obsolète dans le RegBL. Le bâtiment de la MO est déjà lié au bâtiment ayant l'EGID 924867</t>
  </si>
  <si>
    <t>35: Obsolète dans le RegBL. Le bâtiment de la MO est déjà lié au bâtiment ayant l'EGID 924875</t>
  </si>
  <si>
    <t>35: Obsolète dans le RegBL. Le bâtiment de la MO est déjà lié au bâtiment ayant l'EGID 924871</t>
  </si>
  <si>
    <t>35: Obsolète dans le RegBL. Le bâtiment de la MO est déjà lié au bâtiment ayant l'EGID 925018</t>
  </si>
  <si>
    <t>35: Obsolète dans le RegBL. Le bâtiment de la MO est déjà lié au bâtiment ayant l'EGID 925073</t>
  </si>
  <si>
    <t>35: Obsolète dans le RegBL. Le bâtiment de la MO est déjà lié au bâtiment ayant l'EGID 925137</t>
  </si>
  <si>
    <t>35: Obsolète dans le RegBL. Le bâtiment de la MO est déjà lié au bâtiment ayant l'EGID 925136</t>
  </si>
  <si>
    <t>35: Obsolète dans le RegBL. Le bâtiment de la MO est déjà lié au bâtiment ayant l'EGID 925151</t>
  </si>
  <si>
    <t>35: Obsolète dans le RegBL. Le bâtiment de la MO est déjà lié au bâtiment ayant l'EGID 9014510</t>
  </si>
  <si>
    <t>35: Obsolète dans le RegBL. Le bâtiment de la MO est déjà lié au bâtiment ayant l'EGID 925189</t>
  </si>
  <si>
    <t>35: Obsolète dans le RegBL. Le bâtiment de la MO est déjà lié au bâtiment ayant l'EGID 925193</t>
  </si>
  <si>
    <t>35: Obsolète dans le RegBL. Le bâtiment de la MO est déjà lié au bâtiment ayant l'EGID 9014571</t>
  </si>
  <si>
    <t>35: Obsolète dans le RegBL. Le bâtiment de la MO est déjà lié au bâtiment ayant l'EGID 925221</t>
  </si>
  <si>
    <t>35: Obsolète dans le RegBL. Le bâtiment de la MO est déjà lié au bâtiment ayant l'EGID 925224</t>
  </si>
  <si>
    <t>35: Obsolète dans le RegBL. Le bâtiment de la MO est déjà lié au bâtiment ayant l'EGID 925228</t>
  </si>
  <si>
    <t>35: Obsolète dans le RegBL. Le bâtiment de la MO est déjà lié au bâtiment ayant l'EGID 925570</t>
  </si>
  <si>
    <t>35: Obsolète dans le RegBL. Le bâtiment de la MO est déjà lié au bâtiment ayant l'EGID 190208780</t>
  </si>
  <si>
    <t>35: Obsolète dans le RegBL. Le bâtiment de la MO est déjà lié au bâtiment ayant l'EGID 3110798</t>
  </si>
  <si>
    <t>35: Obsolète dans le RegBL. Le bâtiment de la MO est déjà lié au bâtiment ayant l'EGID 3110577</t>
  </si>
  <si>
    <t>35: Obsolète dans le RegBL. Le bâtiment de la MO est déjà lié au bâtiment ayant l'EGID 3110578</t>
  </si>
  <si>
    <t>35: Obsolète dans le RegBL. Le bâtiment de la MO est déjà lié au bâtiment ayant l'EGID 925269</t>
  </si>
  <si>
    <t>35: Obsolète dans le RegBL. Le bâtiment de la MO est déjà lié au bâtiment ayant l'EGID 9014573</t>
  </si>
  <si>
    <t>35: Obsolète dans le RegBL. Le bâtiment de la MO est déjà lié au bâtiment ayant l'EGID 9014572</t>
  </si>
  <si>
    <t>35: Obsolète dans le RegBL. Le bâtiment de la MO est déjà lié au bâtiment ayant l'EGID 925276</t>
  </si>
  <si>
    <t>35: Obsolète dans le RegBL. Le bâtiment de la MO est déjà lié au bâtiment ayant l'EGID 925305</t>
  </si>
  <si>
    <t>35: Obsolète dans le RegBL. Le bâtiment de la MO est déjà lié au bâtiment ayant l'EGID 925331</t>
  </si>
  <si>
    <t>35: Obsolète dans le RegBL. Le bâtiment de la MO est déjà lié au bâtiment ayant l'EGID 925345</t>
  </si>
  <si>
    <t>35: Obsolète dans le RegBL. Le bâtiment de la MO est déjà lié au bâtiment ayant l'EGID 925347</t>
  </si>
  <si>
    <t>35: Obsolète dans le RegBL. Le bâtiment de la MO est déjà lié au bâtiment ayant l'EGID 925384</t>
  </si>
  <si>
    <t>35: Obsolète dans le RegBL. Le bâtiment de la MO est déjà lié au bâtiment ayant l'EGID 925386</t>
  </si>
  <si>
    <t>35: Obsolète dans le RegBL. Le bâtiment de la MO est déjà lié au bâtiment ayant l'EGID 925430</t>
  </si>
  <si>
    <t>35: Obsolète dans le RegBL. Le bâtiment de la MO est déjà lié au bâtiment ayant l'EGID 925440</t>
  </si>
  <si>
    <t>35: Obsolète dans le RegBL. Le bâtiment de la MO est déjà lié au bâtiment ayant l'EGID 925482</t>
  </si>
  <si>
    <t>35: Obsolète dans le RegBL. Le bâtiment de la MO est déjà lié au bâtiment ayant l'EGID 925499</t>
  </si>
  <si>
    <t>35: Obsolète dans le RegBL. Le bâtiment de la MO est déjà lié au bâtiment ayant l'EGID 925524</t>
  </si>
  <si>
    <t>35: Obsolète dans le RegBL. Le bâtiment de la MO est déjà lié au bâtiment ayant l'EGID 925525</t>
  </si>
  <si>
    <t>35: Obsolète dans le RegBL. Le bâtiment de la MO est déjà lié au bâtiment ayant l'EGID 925546</t>
  </si>
  <si>
    <t>35: Obsolète dans le RegBL. Le bâtiment de la MO est déjà lié au bâtiment ayant l'EGID 925548</t>
  </si>
  <si>
    <t>35: Obsolète dans le RegBL. Le bâtiment de la MO est déjà lié au bâtiment ayant l'EGID 925555</t>
  </si>
  <si>
    <t>35: Obsolète dans le RegBL. Le bâtiment de la MO est déjà lié au bâtiment ayant l'EGID 925554</t>
  </si>
  <si>
    <t>35: Obsolète dans le RegBL. Le bâtiment de la MO est déjà lié au bâtiment ayant l'EGID 925560</t>
  </si>
  <si>
    <t>35: Obsolète dans le RegBL. Le bâtiment de la MO est déjà lié au bâtiment ayant l'EGID 925563</t>
  </si>
  <si>
    <t>35: Obsolète dans le RegBL. Le bâtiment de la MO est déjà lié au bâtiment ayant l'EGID 925571</t>
  </si>
  <si>
    <t>35: Obsolète dans le RegBL. Le bâtiment de la MO est déjà lié au bâtiment ayant l'EGID 925590</t>
  </si>
  <si>
    <t>35: Obsolète dans le RegBL. Le bâtiment de la MO est déjà lié au bâtiment ayant l'EGID 925604</t>
  </si>
  <si>
    <t>35: Obsolète dans le RegBL. Le bâtiment de la MO est déjà lié au bâtiment ayant l'EGID 925609</t>
  </si>
  <si>
    <t>35: Obsolète dans le RegBL. Le bâtiment de la MO est déjà lié au bâtiment ayant l'EGID 925611</t>
  </si>
  <si>
    <t>35: Obsolète dans le RegBL. Le bâtiment de la MO est déjà lié au bâtiment ayant l'EGID 925618</t>
  </si>
  <si>
    <t>35: Obsolète dans le RegBL. Le bâtiment de la MO est déjà lié au bâtiment ayant l'EGID 925650</t>
  </si>
  <si>
    <t>35: Obsolète dans le RegBL. Le bâtiment de la MO est déjà lié au bâtiment ayant l'EGID 925647</t>
  </si>
  <si>
    <t>35: Obsolète dans le RegBL. Le bâtiment de la MO est déjà lié au bâtiment ayant l'EGID 925639</t>
  </si>
  <si>
    <t>35: Obsolète dans le RegBL. Le bâtiment de la MO est déjà lié au bâtiment ayant l'EGID 925684</t>
  </si>
  <si>
    <t>35: Obsolète dans le RegBL. Le bâtiment de la MO est déjà lié au bâtiment ayant l'EGID 925722</t>
  </si>
  <si>
    <t>35: Obsolète dans le RegBL. Le bâtiment de la MO est déjà lié au bâtiment ayant l'EGID 3110803</t>
  </si>
  <si>
    <t>35: Obsolète dans le RegBL. Le bâtiment de la MO est déjà lié au bâtiment ayant l'EGID 925835</t>
  </si>
  <si>
    <t>35: Obsolète dans le RegBL. Le bâtiment de la MO est déjà lié au bâtiment ayant l'EGID 925185</t>
  </si>
  <si>
    <t>35: Obsolète dans le RegBL. Le bâtiment de la MO est déjà lié au bâtiment ayant l'EGID 925286</t>
  </si>
  <si>
    <t>35: Obsolète dans le RegBL. Le bâtiment de la MO est déjà lié au bâtiment ayant l'EGID 190208572</t>
  </si>
  <si>
    <t>35: Obsolète dans le RegBL. Le bâtiment de la MO est déjà lié au bâtiment ayant l'EGID 925681</t>
  </si>
  <si>
    <t>35: Obsolète dans le RegBL. Le bâtiment de la MO est déjà lié au bâtiment ayant l'EGID 925855</t>
  </si>
  <si>
    <t>35: Obsolète dans le RegBL. Le bâtiment de la MO est déjà lié au bâtiment ayant l'EGID 925583</t>
  </si>
  <si>
    <t>35: Obsolète dans le RegBL. Le bâtiment de la MO est déjà lié au bâtiment ayant l'EGID 925418</t>
  </si>
  <si>
    <t>35: Obsolète dans le RegBL. Le bâtiment de la MO est déjà lié au bâtiment ayant l'EGID 925279</t>
  </si>
  <si>
    <t>35: Obsolète dans le RegBL. Le bâtiment de la MO est déjà lié au bâtiment ayant l'EGID 925212</t>
  </si>
  <si>
    <t>35: Obsolète dans le RegBL. Le bâtiment de la MO est déjà lié au bâtiment ayant l'EGID 925940</t>
  </si>
  <si>
    <t>35: Obsolète dans le RegBL. Le bâtiment de la MO est déjà lié au bâtiment ayant l'EGID 925099</t>
  </si>
  <si>
    <t>35: Obsolète dans le RegBL. Le bâtiment de la MO est déjà lié au bâtiment ayant l'EGID 925680</t>
  </si>
  <si>
    <t>35: Obsolète dans le RegBL. Le bâtiment de la MO est déjà lié au bâtiment ayant l'EGID 925987</t>
  </si>
  <si>
    <t>35: Obsolète dans le RegBL. Le bâtiment de la MO est déjà lié au bâtiment ayant l'EGID 925388</t>
  </si>
  <si>
    <t>35: Obsolète dans le RegBL. Le bâtiment de la MO est déjà lié au bâtiment ayant l'EGID 925389</t>
  </si>
  <si>
    <t>35: Obsolète dans le RegBL. Le bâtiment de la MO est déjà lié au bâtiment ayant l'EGID 925019</t>
  </si>
  <si>
    <t>35: Obsolète dans le RegBL. Le bâtiment de la MO est déjà lié au bâtiment ayant l'EGID 925020</t>
  </si>
  <si>
    <t>35: Obsolète dans le RegBL. Le bâtiment de la MO est déjà lié au bâtiment ayant l'EGID 925397</t>
  </si>
  <si>
    <t>35: Obsolète dans le RegBL. Le bâtiment de la MO est déjà lié au bâtiment ayant l'EGID 925417</t>
  </si>
  <si>
    <t>35: Obsolète dans le RegBL. Le bâtiment de la MO est déjà lié au bâtiment ayant l'EGID 925768</t>
  </si>
  <si>
    <t>35: Obsolète dans le RegBL. Le bâtiment de la MO est déjà lié au bâtiment ayant l'EGID 3110593</t>
  </si>
  <si>
    <t>35: Obsolète dans le RegBL. Le bâtiment de la MO est déjà lié au bâtiment ayant l'EGID 3110812</t>
  </si>
  <si>
    <t>35: Obsolète dans le RegBL. Le bâtiment de la MO est déjà lié au bâtiment ayant l'EGID 3110817</t>
  </si>
  <si>
    <t>35: Obsolète dans le RegBL. Le bâtiment de la MO est déjà lié au bâtiment ayant l'EGID 3110815</t>
  </si>
  <si>
    <t>35: Obsolète dans le RegBL. Le bâtiment de la MO est déjà lié au bâtiment ayant l'EGID 3110789</t>
  </si>
  <si>
    <t>35: Obsolète dans le RegBL. Le bâtiment de la MO est déjà lié au bâtiment ayant l'EGID 191662271</t>
  </si>
  <si>
    <t>35: Obsolète dans le RegBL. Le bâtiment de la MO est déjà lié au bâtiment ayant l'EGID 925044</t>
  </si>
  <si>
    <t>35: Obsolète dans le RegBL. Le bâtiment de la MO est déjà lié au bâtiment ayant l'EGID 925476</t>
  </si>
  <si>
    <t>35: Obsolète dans le RegBL. Le bâtiment de la MO est déjà lié au bâtiment ayant l'EGID 925182</t>
  </si>
  <si>
    <t>35: Obsolète dans le RegBL. Le bâtiment de la MO est déjà lié au bâtiment ayant l'EGID 9014587</t>
  </si>
  <si>
    <t>35: Obsolète dans le RegBL. Le bâtiment de la MO est déjà lié au bâtiment ayant l'EGID 9014588</t>
  </si>
  <si>
    <t>35: Obsolète dans le RegBL. Le bâtiment de la MO est déjà lié au bâtiment ayant l'EGID 926361</t>
  </si>
  <si>
    <t>35: Obsolète dans le RegBL. Le bâtiment de la MO est déjà lié au bâtiment ayant l'EGID 3110585</t>
  </si>
  <si>
    <t>35: Obsolète dans le RegBL. Le bâtiment de la MO est déjà lié au bâtiment ayant l'EGID 3110768</t>
  </si>
  <si>
    <t>35: Obsolète dans le RegBL. Le bâtiment de la MO est déjà lié au bâtiment ayant l'EGID 190180187</t>
  </si>
  <si>
    <t>35: Obsolète dans le RegBL. Le bâtiment de la MO est déjà lié au bâtiment ayant l'EGID 925587</t>
  </si>
  <si>
    <t>35: Obsolète dans le RegBL. Le bâtiment de la MO est déjà lié au bâtiment ayant l'EGID 925666</t>
  </si>
  <si>
    <t>35: Obsolète dans le RegBL. Le bâtiment de la MO est déjà lié au bâtiment ayant l'EGID 925766</t>
  </si>
  <si>
    <t>35: Obsolète dans le RegBL. Le bâtiment de la MO est déjà lié au bâtiment ayant l'EGID 925767</t>
  </si>
  <si>
    <t>35: Obsolète dans le RegBL. Le bâtiment de la MO est déjà lié au bâtiment ayant l'EGID 926376</t>
  </si>
  <si>
    <t>35: Obsolète dans le RegBL. Le bâtiment de la MO est déjà lié au bâtiment ayant l'EGID 101500811</t>
  </si>
  <si>
    <t>35: Obsolète dans le RegBL. Le bâtiment de la MO est déjà lié au bâtiment ayant l'EGID 9014528</t>
  </si>
  <si>
    <t>35: Obsolète dans le RegBL. Le bâtiment de la MO est déjà lié au bâtiment ayant l'EGID 190175589</t>
  </si>
  <si>
    <t>35: Obsolète dans le RegBL. Le bâtiment de la MO est déjà lié au bâtiment ayant l'EGID 101500770</t>
  </si>
  <si>
    <t>35: Obsolète dans le RegBL. Le bâtiment de la MO est déjà lié au bâtiment ayant l'EGID 190073596</t>
  </si>
  <si>
    <t>35: Obsolète dans le RegBL. Le bâtiment de la MO est déjà lié au bâtiment ayant l'EGID 190208620</t>
  </si>
  <si>
    <t>35: Obsolète dans le RegBL. Le bâtiment de la MO est déjà lié au bâtiment ayant l'EGID 190112774</t>
  </si>
  <si>
    <t>35: Obsolète dans le RegBL. Le bâtiment de la MO est déjà lié au bâtiment ayant l'EGID 190112778</t>
  </si>
  <si>
    <t>35: Obsolète dans le RegBL. Le bâtiment de la MO est déjà lié au bâtiment ayant l'EGID 190481831</t>
  </si>
  <si>
    <t>35: Obsolète dans le RegBL. Le bâtiment de la MO est déjà lié au bâtiment ayant l'EGID 925350</t>
  </si>
  <si>
    <t>35: Obsolète dans le RegBL. Le bâtiment de la MO est déjà lié au bâtiment ayant l'EGID 190180208</t>
  </si>
  <si>
    <t>35: Obsolète dans le RegBL. Le bâtiment de la MO est déjà lié au bâtiment ayant l'EGID 925381</t>
  </si>
  <si>
    <t>35: Obsolète dans le RegBL. Le bâtiment de la MO est déjà lié au bâtiment ayant l'EGID 924873</t>
  </si>
  <si>
    <t>35: Obsolète dans le RegBL. Le bâtiment de la MO est déjà lié au bâtiment ayant l'EGID 925146</t>
  </si>
  <si>
    <t>35: Obsolète dans le RegBL. Le bâtiment de la MO est déjà lié au bâtiment ayant l'EGID 190179028</t>
  </si>
  <si>
    <t>35: Obsolète dans le RegBL. Le bâtiment de la MO est déjà lié au bâtiment ayant l'EGID 190142823</t>
  </si>
  <si>
    <t>35: Obsolète dans le RegBL. Le bâtiment de la MO est déjà lié au bâtiment ayant l'EGID 190112735</t>
  </si>
  <si>
    <t>35: Obsolète dans le RegBL. Le bâtiment de la MO est déjà lié au bâtiment ayant l'EGID 926049</t>
  </si>
  <si>
    <t>35: Obsolète dans le RegBL. Le bâtiment de la MO est déjà lié au bâtiment ayant l'EGID 190208674</t>
  </si>
  <si>
    <t>35: Obsolète dans le RegBL. Le bâtiment de la MO est déjà lié au bâtiment ayant l'EGID 3110736</t>
  </si>
  <si>
    <t>35: Obsolète dans le RegBL. Le bâtiment de la MO est déjà lié au bâtiment ayant l'EGID 925349</t>
  </si>
  <si>
    <t>35: Obsolète dans le RegBL. Le bâtiment de la MO est déjà lié au bâtiment ayant l'EGID 190630808</t>
  </si>
  <si>
    <t>35: Obsolète dans le RegBL. Le bâtiment de la MO est déjà lié au bâtiment ayant l'EGID 190200186</t>
  </si>
  <si>
    <t>35: Obsolète dans le RegBL. Le bâtiment de la MO est déjà lié au bâtiment ayant l'EGID 9014526</t>
  </si>
  <si>
    <t>35: Obsolète dans le RegBL. Le bâtiment de la MO est déjà lié au bâtiment ayant l'EGID 9014519</t>
  </si>
  <si>
    <t>35: Obsolète dans le RegBL. Le bâtiment de la MO est déjà lié au bâtiment ayant l'EGID 925584</t>
  </si>
  <si>
    <t>35: Obsolète dans le RegBL. Le bâtiment de la MO est déjà lié au bâtiment ayant l'EGID 925585</t>
  </si>
  <si>
    <t>35: Obsolète dans le RegBL. Le bâtiment de la MO est déjà lié au bâtiment ayant l'EGID 190207574</t>
  </si>
  <si>
    <t>35: Obsolète dans le RegBL. Le bâtiment de la MO est déjà lié au bâtiment ayant l'EGID 924948</t>
  </si>
  <si>
    <t>35: Obsolète dans le RegBL. Le bâtiment de la MO est déjà lié au bâtiment ayant l'EGID 190545570</t>
  </si>
  <si>
    <t>35: Obsolète dans le RegBL. Le bâtiment de la MO est déjà lié au bâtiment ayant l'EGID 190774109</t>
  </si>
  <si>
    <t>35: Obsolète dans le RegBL. Le bâtiment de la MO est déjà lié au bâtiment ayant l'EGID 9014522</t>
  </si>
  <si>
    <t>35: Obsolète dans le RegBL. Le bâtiment de la MO est déjà lié au bâtiment ayant l'EGID 926542</t>
  </si>
  <si>
    <t>35: Obsolète dans le RegBL. Le bâtiment de la MO est déjà lié au bâtiment ayant l'EGID 925989</t>
  </si>
  <si>
    <t>35: Obsolète dans le RegBL. Le bâtiment de la MO est déjà lié au bâtiment ayant l'EGID 3110742</t>
  </si>
  <si>
    <t>35: Obsolète dans le RegBL. Le bâtiment de la MO est déjà lié au bâtiment ayant l'EGID 502190093</t>
  </si>
  <si>
    <t>35: Obsolète dans le RegBL. Le bâtiment de la MO est déjà lié au bâtiment ayant l'EGID 927300</t>
  </si>
  <si>
    <t>35: Obsolète dans le RegBL. Le bâtiment de la MO est déjà lié au bâtiment ayant l'EGID 927773</t>
  </si>
  <si>
    <t>35: Obsolète dans le RegBL. Le bâtiment de la MO est déjà lié au bâtiment ayant l'EGID 927775</t>
  </si>
  <si>
    <t>35: Obsolète dans le RegBL. Le bâtiment de la MO est déjà lié au bâtiment ayant l'EGID 191634258</t>
  </si>
  <si>
    <t>35: Obsolète dans le RegBL. Le bâtiment de la MO est déjà lié au bâtiment ayant l'EGID 190206892</t>
  </si>
  <si>
    <t>35: Obsolète dans le RegBL. Le bâtiment de la MO est déjà lié au bâtiment ayant l'EGID 190206886</t>
  </si>
  <si>
    <t>35: Obsolète dans le RegBL. Le bâtiment de la MO est déjà lié au bâtiment ayant l'EGID 190206894</t>
  </si>
  <si>
    <t>35: Obsolète dans le RegBL. Le bâtiment de la MO est déjà lié au bâtiment ayant l'EGID 928223</t>
  </si>
  <si>
    <t>35: Obsolète dans le RegBL. Le bâtiment de la MO est déjà lié au bâtiment ayant l'EGID 191024291</t>
  </si>
  <si>
    <t>35: Obsolète dans le RegBL. Le bâtiment de la MO est déjà lié au bâtiment ayant l'EGID 191111651</t>
  </si>
  <si>
    <t>35: Obsolète dans le RegBL. Le bâtiment de la MO est déjà lié au bâtiment ayant l'EGID 928066</t>
  </si>
  <si>
    <t>35: Obsolète dans le RegBL. Le bâtiment de la MO est déjà lié au bâtiment ayant l'EGID 929380</t>
  </si>
  <si>
    <t>35: Obsolète dans le RegBL. Le bâtiment de la MO est déjà lié au bâtiment ayant l'EGID 927904</t>
  </si>
  <si>
    <t>35: Obsolète dans le RegBL. Le bâtiment de la MO est déjà lié au bâtiment ayant l'EGID 191633945</t>
  </si>
  <si>
    <t>35: Obsolète dans le RegBL. Le bâtiment de la MO est déjà lié au bâtiment ayant l'EGID 191621152</t>
  </si>
  <si>
    <t>35: Obsolète dans le RegBL. Le bâtiment de la MO est déjà lié au bâtiment ayant l'EGID 931465</t>
  </si>
  <si>
    <t>35: Obsolète dans le RegBL. Le bâtiment de la MO est déjà lié au bâtiment ayant l'EGID 931047</t>
  </si>
  <si>
    <t>35: Obsolète dans le RegBL. Le bâtiment de la MO est déjà lié au bâtiment ayant l'EGID 191707232</t>
  </si>
  <si>
    <t>35: Obsolète dans le RegBL. Le bâtiment de la MO est déjà lié au bâtiment ayant l'EGID 931286</t>
  </si>
  <si>
    <t>35: Obsolète dans le RegBL. Le bâtiment de la MO est déjà lié au bâtiment ayant l'EGID 190641628</t>
  </si>
  <si>
    <t>35: Obsolète dans le RegBL. Le bâtiment de la MO est déjà lié au bâtiment ayant l'EGID 190968329</t>
  </si>
  <si>
    <t>35: Obsolète dans le RegBL. Le bâtiment de la MO est déjà lié au bâtiment ayant l'EGID 932619</t>
  </si>
  <si>
    <t>35: Obsolète dans le RegBL. Le bâtiment de la MO est déjà lié au bâtiment ayant l'EGID 191979719</t>
  </si>
  <si>
    <t>35: Obsolète dans le RegBL. Le bâtiment de la MO est déjà lié au bâtiment ayant l'EGID 933792</t>
  </si>
  <si>
    <t>35: Obsolète dans le RegBL. Le bâtiment de la MO est déjà lié au bâtiment ayant l'EGID 191979748</t>
  </si>
  <si>
    <t>35: Obsolète dans le RegBL. Le bâtiment de la MO est déjà lié au bâtiment ayant l'EGID 9030021</t>
  </si>
  <si>
    <t>35: Obsolète dans le RegBL. Le bâtiment de la MO est déjà lié au bâtiment ayant l'EGID 935966</t>
  </si>
  <si>
    <t>35: Obsolète dans le RegBL. Le bâtiment de la MO est déjà lié au bâtiment ayant l'EGID 935860</t>
  </si>
  <si>
    <t>35: Obsolète dans le RegBL. Le bâtiment de la MO est déjà lié au bâtiment ayant l'EGID 935862</t>
  </si>
  <si>
    <t>35: Obsolète dans le RegBL. Le bâtiment de la MO est déjà lié au bâtiment ayant l'EGID 9038217</t>
  </si>
  <si>
    <t>35: Obsolète dans le RegBL. Le bâtiment de la MO est déjà lié au bâtiment ayant l'EGID 936028</t>
  </si>
  <si>
    <t>35: Obsolète dans le RegBL. Le bâtiment de la MO est déjà lié au bâtiment ayant l'EGID 190187602</t>
  </si>
  <si>
    <t>35: Obsolète dans le RegBL. Le bâtiment de la MO est déjà lié au bâtiment ayant l'EGID 190189416</t>
  </si>
  <si>
    <t>35: Obsolète dans le RegBL. Le bâtiment de la MO est déjà lié au bâtiment ayant l'EGID 935917</t>
  </si>
  <si>
    <t>35: Obsolète dans le RegBL. Le bâtiment de la MO est déjà lié au bâtiment ayant l'EGID 190710169</t>
  </si>
  <si>
    <t>35: Obsolète dans le RegBL. Le bâtiment de la MO est déjà lié au bâtiment ayant l'EGID 3130394</t>
  </si>
  <si>
    <t>35: Obsolète dans le RegBL. Le bâtiment de la MO est déjà lié au bâtiment ayant l'EGID 190602598</t>
  </si>
  <si>
    <t>35: Obsolète dans le RegBL. Le bâtiment de la MO est déjà lié au bâtiment ayant l'EGID 936432</t>
  </si>
  <si>
    <t>35: Obsolète dans le RegBL. Le bâtiment de la MO est déjà lié au bâtiment ayant l'EGID 936519</t>
  </si>
  <si>
    <t>35: Obsolète dans le RegBL. Le bâtiment de la MO est déjà lié au bâtiment ayant l'EGID 936522</t>
  </si>
  <si>
    <t>35: Obsolète dans le RegBL. Le bâtiment de la MO est déjà lié au bâtiment ayant l'EGID 190204677</t>
  </si>
  <si>
    <t>35: Obsolète dans le RegBL. Le bâtiment de la MO est déjà lié au bâtiment ayant l'EGID 936499</t>
  </si>
  <si>
    <t>35: Obsolète dans le RegBL. Le bâtiment de la MO est déjà lié au bâtiment ayant l'EGID 938591</t>
  </si>
  <si>
    <t>35: Obsolète dans le RegBL. Le bâtiment de la MO est déjà lié au bâtiment ayant l'EGID 938613</t>
  </si>
  <si>
    <t>35: Obsolète dans le RegBL. Le bâtiment de la MO est déjà lié au bâtiment ayant l'EGID 938616</t>
  </si>
  <si>
    <t>35: Obsolète dans le RegBL. Le bâtiment de la MO est déjà lié au bâtiment ayant l'EGID 3130548</t>
  </si>
  <si>
    <t>35: Obsolète dans le RegBL. Le bâtiment de la MO est déjà lié au bâtiment ayant l'EGID 938717</t>
  </si>
  <si>
    <t>35: Obsolète dans le RegBL. Le bâtiment de la MO est déjà lié au bâtiment ayant l'EGID 938721</t>
  </si>
  <si>
    <t>35: Obsolète dans le RegBL. Le bâtiment de la MO est déjà lié au bâtiment ayant l'EGID 938724</t>
  </si>
  <si>
    <t>35: Obsolète dans le RegBL. Le bâtiment de la MO est déjà lié au bâtiment ayant l'EGID 938752</t>
  </si>
  <si>
    <t>35: Obsolète dans le RegBL. Le bâtiment de la MO est déjà lié au bâtiment ayant l'EGID 938756</t>
  </si>
  <si>
    <t>35: Obsolète dans le RegBL. Le bâtiment de la MO est déjà lié au bâtiment ayant l'EGID 938762</t>
  </si>
  <si>
    <t>35: Obsolète dans le RegBL. Le bâtiment de la MO est déjà lié au bâtiment ayant l'EGID 938770</t>
  </si>
  <si>
    <t>35: Obsolète dans le RegBL. Le bâtiment de la MO est déjà lié au bâtiment ayant l'EGID 938771</t>
  </si>
  <si>
    <t>35: Obsolète dans le RegBL. Le bâtiment de la MO est déjà lié au bâtiment ayant l'EGID 938714</t>
  </si>
  <si>
    <t>35: Obsolète dans le RegBL. Le bâtiment de la MO est déjà lié au bâtiment ayant l'EGID 191338090</t>
  </si>
  <si>
    <t>35: Obsolète dans le RegBL. Le bâtiment de la MO est déjà lié au bâtiment ayant l'EGID 938728</t>
  </si>
  <si>
    <t>35: Obsolète dans le RegBL. Le bâtiment de la MO est déjà lié au bâtiment ayant l'EGID 190072396</t>
  </si>
  <si>
    <t>35: Obsolète dans le RegBL. Le bâtiment de la MO est déjà lié au bâtiment ayant l'EGID 938773</t>
  </si>
  <si>
    <t>35: Obsolète dans le RegBL. Le bâtiment de la MO est déjà lié au bâtiment ayant l'EGID 500006744</t>
  </si>
  <si>
    <t>35: Obsolète dans le RegBL. Le bâtiment de la MO est déjà lié au bâtiment ayant l'EGID 190191764</t>
  </si>
  <si>
    <t>35: Obsolète dans le RegBL. Le bâtiment de la MO est déjà lié au bâtiment ayant l'EGID 190078060</t>
  </si>
  <si>
    <t>35: Obsolète dans le RegBL. Le bâtiment de la MO est déjà lié au bâtiment ayant l'EGID 947558</t>
  </si>
  <si>
    <t>35: Obsolète dans le RegBL. Le bâtiment de la MO est déjà lié au bâtiment ayant l'EGID 947578</t>
  </si>
  <si>
    <t>35: Obsolète dans le RegBL. Le bâtiment de la MO est déjà lié au bâtiment ayant l'EGID 947579</t>
  </si>
  <si>
    <t>35: Obsolète dans le RegBL. Le bâtiment de la MO est déjà lié au bâtiment ayant l'EGID 947583</t>
  </si>
  <si>
    <t>35: Obsolète dans le RegBL. Le bâtiment de la MO est déjà lié au bâtiment ayant l'EGID 947593</t>
  </si>
  <si>
    <t>35: Obsolète dans le RegBL. Le bâtiment de la MO est déjà lié au bâtiment ayant l'EGID 947602</t>
  </si>
  <si>
    <t>35: Obsolète dans le RegBL. Le bâtiment de la MO est déjà lié au bâtiment ayant l'EGID 947625</t>
  </si>
  <si>
    <t>35: Obsolète dans le RegBL. Le bâtiment de la MO est déjà lié au bâtiment ayant l'EGID 947620</t>
  </si>
  <si>
    <t>35: Obsolète dans le RegBL. Le bâtiment de la MO est déjà lié au bâtiment ayant l'EGID 947630</t>
  </si>
  <si>
    <t>35: Obsolète dans le RegBL. Le bâtiment de la MO est déjà lié au bâtiment ayant l'EGID 947637</t>
  </si>
  <si>
    <t>35: Obsolète dans le RegBL. Le bâtiment de la MO est déjà lié au bâtiment ayant l'EGID 947646</t>
  </si>
  <si>
    <t>35: Obsolète dans le RegBL. Le bâtiment de la MO est déjà lié au bâtiment ayant l'EGID 947631</t>
  </si>
  <si>
    <t>35: Obsolète dans le RegBL. Le bâtiment de la MO est déjà lié au bâtiment ayant l'EGID 947648</t>
  </si>
  <si>
    <t>35: Obsolète dans le RegBL. Le bâtiment de la MO est déjà lié au bâtiment ayant l'EGID 190175329</t>
  </si>
  <si>
    <t>35: Obsolète dans le RegBL. Le bâtiment de la MO est déjà lié au bâtiment ayant l'EGID 947685</t>
  </si>
  <si>
    <t>35: Obsolète dans le RegBL. Le bâtiment de la MO est déjà lié au bâtiment ayant l'EGID 947750</t>
  </si>
  <si>
    <t>35: Obsolète dans le RegBL. Le bâtiment de la MO est déjà lié au bâtiment ayant l'EGID 947759</t>
  </si>
  <si>
    <t>35: Obsolète dans le RegBL. Le bâtiment de la MO est déjà lié au bâtiment ayant l'EGID 947782</t>
  </si>
  <si>
    <t>35: Obsolète dans le RegBL. Le bâtiment de la MO est déjà lié au bâtiment ayant l'EGID 947784</t>
  </si>
  <si>
    <t>35: Obsolète dans le RegBL. Le bâtiment de la MO est déjà lié au bâtiment ayant l'EGID 947786</t>
  </si>
  <si>
    <t>35: Obsolète dans le RegBL. Le bâtiment de la MO est déjà lié au bâtiment ayant l'EGID 947788</t>
  </si>
  <si>
    <t>35: Obsolète dans le RegBL. Le bâtiment de la MO est déjà lié au bâtiment ayant l'EGID 947795</t>
  </si>
  <si>
    <t>35: Obsolète dans le RegBL. Le bâtiment de la MO est déjà lié au bâtiment ayant l'EGID 947808</t>
  </si>
  <si>
    <t>35: Obsolète dans le RegBL. Le bâtiment de la MO est déjà lié au bâtiment ayant l'EGID 947815</t>
  </si>
  <si>
    <t>35: Obsolète dans le RegBL. Le bâtiment de la MO est déjà lié au bâtiment ayant l'EGID 947817</t>
  </si>
  <si>
    <t>35: Obsolète dans le RegBL. Le bâtiment de la MO est déjà lié au bâtiment ayant l'EGID 947838</t>
  </si>
  <si>
    <t>35: Obsolète dans le RegBL. Le bâtiment de la MO est déjà lié au bâtiment ayant l'EGID 947841</t>
  </si>
  <si>
    <t>35: Obsolète dans le RegBL. Le bâtiment de la MO est déjà lié au bâtiment ayant l'EGID 190076514</t>
  </si>
  <si>
    <t>35: Obsolète dans le RegBL. Le bâtiment de la MO est déjà lié au bâtiment ayant l'EGID 947851</t>
  </si>
  <si>
    <t>35: Obsolète dans le RegBL. Le bâtiment de la MO est déjà lié au bâtiment ayant l'EGID 190082914</t>
  </si>
  <si>
    <t>35: Obsolète dans le RegBL. Le bâtiment de la MO est déjà lié au bâtiment ayant l'EGID 947869</t>
  </si>
  <si>
    <t>35: Obsolète dans le RegBL. Le bâtiment de la MO est déjà lié au bâtiment ayant l'EGID 947895</t>
  </si>
  <si>
    <t>35: Obsolète dans le RegBL. Le bâtiment de la MO est déjà lié au bâtiment ayant l'EGID 9080497</t>
  </si>
  <si>
    <t>35: Obsolète dans le RegBL. Le bâtiment de la MO est déjà lié au bâtiment ayant l'EGID 9062082</t>
  </si>
  <si>
    <t>35: Obsolète dans le RegBL. Le bâtiment de la MO est déjà lié au bâtiment ayant l'EGID 947908</t>
  </si>
  <si>
    <t>35: Obsolète dans le RegBL. Le bâtiment de la MO est déjà lié au bâtiment ayant l'EGID 947923</t>
  </si>
  <si>
    <t>35: Obsolète dans le RegBL. Le bâtiment de la MO est déjà lié au bâtiment ayant l'EGID 947932</t>
  </si>
  <si>
    <t>35: Obsolète dans le RegBL. Le bâtiment de la MO est déjà lié au bâtiment ayant l'EGID 190076519</t>
  </si>
  <si>
    <t>35: Obsolète dans le RegBL. Le bâtiment de la MO est déjà lié au bâtiment ayant l'EGID 947961</t>
  </si>
  <si>
    <t>35: Obsolète dans le RegBL. Le bâtiment de la MO est déjà lié au bâtiment ayant l'EGID 947964</t>
  </si>
  <si>
    <t>35: Obsolète dans le RegBL. Le bâtiment de la MO est déjà lié au bâtiment ayant l'EGID 947963</t>
  </si>
  <si>
    <t>35: Obsolète dans le RegBL. Le bâtiment de la MO est déjà lié au bâtiment ayant l'EGID 947979</t>
  </si>
  <si>
    <t>35: Obsolète dans le RegBL. Le bâtiment de la MO est déjà lié au bâtiment ayant l'EGID 947968</t>
  </si>
  <si>
    <t>35: Obsolète dans le RegBL. Le bâtiment de la MO est déjà lié au bâtiment ayant l'EGID 948008</t>
  </si>
  <si>
    <t>35: Obsolète dans le RegBL. Le bâtiment de la MO est déjà lié au bâtiment ayant l'EGID 948010</t>
  </si>
  <si>
    <t>35: Obsolète dans le RegBL. Le bâtiment de la MO est déjà lié au bâtiment ayant l'EGID 948019</t>
  </si>
  <si>
    <t>35: Obsolète dans le RegBL. Le bâtiment de la MO est déjà lié au bâtiment ayant l'EGID 948044</t>
  </si>
  <si>
    <t>35: Obsolète dans le RegBL. Le bâtiment de la MO est déjà lié au bâtiment ayant l'EGID 948048</t>
  </si>
  <si>
    <t>35: Obsolète dans le RegBL. Le bâtiment de la MO est déjà lié au bâtiment ayant l'EGID 948054</t>
  </si>
  <si>
    <t>35: Obsolète dans le RegBL. Le bâtiment de la MO est déjà lié au bâtiment ayant l'EGID 948056</t>
  </si>
  <si>
    <t>35: Obsolète dans le RegBL. Le bâtiment de la MO est déjà lié au bâtiment ayant l'EGID 948082</t>
  </si>
  <si>
    <t>35: Obsolète dans le RegBL. Le bâtiment de la MO est déjà lié au bâtiment ayant l'EGID 948084</t>
  </si>
  <si>
    <t>35: Obsolète dans le RegBL. Le bâtiment de la MO est déjà lié au bâtiment ayant l'EGID 948142</t>
  </si>
  <si>
    <t>35: Obsolète dans le RegBL. Le bâtiment de la MO est déjà lié au bâtiment ayant l'EGID 190076526</t>
  </si>
  <si>
    <t>35: Obsolète dans le RegBL. Le bâtiment de la MO est déjà lié au bâtiment ayant l'EGID 948186</t>
  </si>
  <si>
    <t>35: Obsolète dans le RegBL. Le bâtiment de la MO est déjà lié au bâtiment ayant l'EGID 191686821</t>
  </si>
  <si>
    <t>35: Obsolète dans le RegBL. Le bâtiment de la MO est déjà lié au bâtiment ayant l'EGID 948211</t>
  </si>
  <si>
    <t>35: Obsolète dans le RegBL. Le bâtiment de la MO est déjà lié au bâtiment ayant l'EGID 948296</t>
  </si>
  <si>
    <t>35: Obsolète dans le RegBL. Le bâtiment de la MO est déjà lié au bâtiment ayant l'EGID 948267</t>
  </si>
  <si>
    <t>35: Obsolète dans le RegBL. Le bâtiment de la MO est déjà lié au bâtiment ayant l'EGID 948260</t>
  </si>
  <si>
    <t>35: Obsolète dans le RegBL. Le bâtiment de la MO est déjà lié au bâtiment ayant l'EGID 948261</t>
  </si>
  <si>
    <t>35: Obsolète dans le RegBL. Le bâtiment de la MO est déjà lié au bâtiment ayant l'EGID 3175629</t>
  </si>
  <si>
    <t>35: Obsolète dans le RegBL. Le bâtiment de la MO est déjà lié au bâtiment ayant l'EGID 3175728</t>
  </si>
  <si>
    <t>35: Obsolète dans le RegBL. Le bâtiment de la MO est déjà lié au bâtiment ayant l'EGID 948355</t>
  </si>
  <si>
    <t>35: Obsolète dans le RegBL. Le bâtiment de la MO est déjà lié au bâtiment ayant l'EGID 3175717</t>
  </si>
  <si>
    <t>35: Obsolète dans le RegBL. Le bâtiment de la MO est déjà lié au bâtiment ayant l'EGID 948367</t>
  </si>
  <si>
    <t>35: Obsolète dans le RegBL. Le bâtiment de la MO est déjà lié au bâtiment ayant l'EGID 948386</t>
  </si>
  <si>
    <t>35: Obsolète dans le RegBL. Le bâtiment de la MO est déjà lié au bâtiment ayant l'EGID 948410</t>
  </si>
  <si>
    <t>35: Obsolète dans le RegBL. Le bâtiment de la MO est déjà lié au bâtiment ayant l'EGID 948408</t>
  </si>
  <si>
    <t>35: Obsolète dans le RegBL. Le bâtiment de la MO est déjà lié au bâtiment ayant l'EGID 9014798</t>
  </si>
  <si>
    <t>35: Obsolète dans le RegBL. Le bâtiment de la MO est déjà lié au bâtiment ayant l'EGID 948441</t>
  </si>
  <si>
    <t>35: Obsolète dans le RegBL. Le bâtiment de la MO est déjà lié au bâtiment ayant l'EGID 948455</t>
  </si>
  <si>
    <t>35: Obsolète dans le RegBL. Le bâtiment de la MO est déjà lié au bâtiment ayant l'EGID 948483</t>
  </si>
  <si>
    <t>35: Obsolète dans le RegBL. Le bâtiment de la MO est déjà lié au bâtiment ayant l'EGID 948488</t>
  </si>
  <si>
    <t>35: Obsolète dans le RegBL. Le bâtiment de la MO est déjà lié au bâtiment ayant l'EGID 948491</t>
  </si>
  <si>
    <t>35: Obsolète dans le RegBL. Le bâtiment de la MO est déjà lié au bâtiment ayant l'EGID 9014771</t>
  </si>
  <si>
    <t>35: Obsolète dans le RegBL. Le bâtiment de la MO est déjà lié au bâtiment ayant l'EGID 948503</t>
  </si>
  <si>
    <t>35: Obsolète dans le RegBL. Le bâtiment de la MO est déjà lié au bâtiment ayant l'EGID 948517</t>
  </si>
  <si>
    <t>35: Obsolète dans le RegBL. Le bâtiment de la MO est déjà lié au bâtiment ayant l'EGID 948527</t>
  </si>
  <si>
    <t>35: Obsolète dans le RegBL. Le bâtiment de la MO est déjà lié au bâtiment ayant l'EGID 948508</t>
  </si>
  <si>
    <t>35: Obsolète dans le RegBL. Le bâtiment de la MO est déjà lié au bâtiment ayant l'EGID 9062073</t>
  </si>
  <si>
    <t>35: Obsolète dans le RegBL. Le bâtiment de la MO est déjà lié au bâtiment ayant l'EGID 948559</t>
  </si>
  <si>
    <t>35: Obsolète dans le RegBL. Le bâtiment de la MO est déjà lié au bâtiment ayant l'EGID 948549</t>
  </si>
  <si>
    <t>35: Obsolète dans le RegBL. Le bâtiment de la MO est déjà lié au bâtiment ayant l'EGID 9014777</t>
  </si>
  <si>
    <t>35: Obsolète dans le RegBL. Le bâtiment de la MO est déjà lié au bâtiment ayant l'EGID 948573</t>
  </si>
  <si>
    <t>35: Obsolète dans le RegBL. Le bâtiment de la MO est déjà lié au bâtiment ayant l'EGID 948635</t>
  </si>
  <si>
    <t>35: Obsolète dans le RegBL. Le bâtiment de la MO est déjà lié au bâtiment ayant l'EGID 948596</t>
  </si>
  <si>
    <t>35: Obsolète dans le RegBL. Le bâtiment de la MO est déjà lié au bâtiment ayant l'EGID 948598</t>
  </si>
  <si>
    <t>35: Obsolète dans le RegBL. Le bâtiment de la MO est déjà lié au bâtiment ayant l'EGID 948634</t>
  </si>
  <si>
    <t>35: Obsolète dans le RegBL. Le bâtiment de la MO est déjà lié au bâtiment ayant l'EGID 948623</t>
  </si>
  <si>
    <t>35: Obsolète dans le RegBL. Le bâtiment de la MO est déjà lié au bâtiment ayant l'EGID 948632</t>
  </si>
  <si>
    <t>35: Obsolète dans le RegBL. Le bâtiment de la MO est déjà lié au bâtiment ayant l'EGID 190076534</t>
  </si>
  <si>
    <t>35: Obsolète dans le RegBL. Le bâtiment de la MO est déjà lié au bâtiment ayant l'EGID 948675</t>
  </si>
  <si>
    <t>35: Obsolète dans le RegBL. Le bâtiment de la MO est déjà lié au bâtiment ayant l'EGID 948691</t>
  </si>
  <si>
    <t>35: Obsolète dans le RegBL. Le bâtiment de la MO est déjà lié au bâtiment ayant l'EGID 948702</t>
  </si>
  <si>
    <t>35: Obsolète dans le RegBL. Le bâtiment de la MO est déjà lié au bâtiment ayant l'EGID 948731</t>
  </si>
  <si>
    <t>35: Obsolète dans le RegBL. Le bâtiment de la MO est déjà lié au bâtiment ayant l'EGID 948758</t>
  </si>
  <si>
    <t>35: Obsolète dans le RegBL. Le bâtiment de la MO est déjà lié au bâtiment ayant l'EGID 948764</t>
  </si>
  <si>
    <t>35: Obsolète dans le RegBL. Le bâtiment de la MO est déjà lié au bâtiment ayant l'EGID 948841</t>
  </si>
  <si>
    <t>35: Obsolète dans le RegBL. Le bâtiment de la MO est déjà lié au bâtiment ayant l'EGID 3175885</t>
  </si>
  <si>
    <t>35: Obsolète dans le RegBL. Le bâtiment de la MO est déjà lié au bâtiment ayant l'EGID 949043</t>
  </si>
  <si>
    <t>35: Obsolète dans le RegBL. Le bâtiment de la MO est déjà lié au bâtiment ayant l'EGID 949046</t>
  </si>
  <si>
    <t>35: Obsolète dans le RegBL. Le bâtiment de la MO est déjà lié au bâtiment ayant l'EGID 949048</t>
  </si>
  <si>
    <t>35: Obsolète dans le RegBL. Le bâtiment de la MO est déjà lié au bâtiment ayant l'EGID 949027</t>
  </si>
  <si>
    <t>35: Obsolète dans le RegBL. Le bâtiment de la MO est déjà lié au bâtiment ayant l'EGID 949028</t>
  </si>
  <si>
    <t>35: Obsolète dans le RegBL. Le bâtiment de la MO est déjà lié au bâtiment ayant l'EGID 949040</t>
  </si>
  <si>
    <t>35: Obsolète dans le RegBL. Le bâtiment de la MO est déjà lié au bâtiment ayant l'EGID 949078</t>
  </si>
  <si>
    <t>35: Obsolète dans le RegBL. Le bâtiment de la MO est déjà lié au bâtiment ayant l'EGID 949088</t>
  </si>
  <si>
    <t>35: Obsolète dans le RegBL. Le bâtiment de la MO est déjà lié au bâtiment ayant l'EGID 949090</t>
  </si>
  <si>
    <t>35: Obsolète dans le RegBL. Le bâtiment de la MO est déjà lié au bâtiment ayant l'EGID 190479288</t>
  </si>
  <si>
    <t>35: Obsolète dans le RegBL. Le bâtiment de la MO est déjà lié au bâtiment ayant l'EGID 949173</t>
  </si>
  <si>
    <t>35: Obsolète dans le RegBL. Le bâtiment de la MO est déjà lié au bâtiment ayant l'EGID 3175593</t>
  </si>
  <si>
    <t>35: Obsolète dans le RegBL. Le bâtiment de la MO est déjà lié au bâtiment ayant l'EGID 3175640</t>
  </si>
  <si>
    <t>35: Obsolète dans le RegBL. Le bâtiment de la MO est déjà lié au bâtiment ayant l'EGID 3175643</t>
  </si>
  <si>
    <t>35: Obsolète dans le RegBL. Le bâtiment de la MO est déjà lié au bâtiment ayant l'EGID 190142673</t>
  </si>
  <si>
    <t>35: Obsolète dans le RegBL. Le bâtiment de la MO est déjà lié au bâtiment ayant l'EGID 9062071</t>
  </si>
  <si>
    <t>35: Obsolète dans le RegBL. Le bâtiment de la MO est déjà lié au bâtiment ayant l'EGID 190204520</t>
  </si>
  <si>
    <t>35: Obsolète dans le RegBL. Le bâtiment de la MO est déjà lié au bâtiment ayant l'EGID 948388</t>
  </si>
  <si>
    <t>35: Obsolète dans le RegBL. Le bâtiment de la MO est déjà lié au bâtiment ayant l'EGID 948377</t>
  </si>
  <si>
    <t>35: Obsolète dans le RegBL. Le bâtiment de la MO est déjà lié au bâtiment ayant l'EGID 11524795</t>
  </si>
  <si>
    <t>35: Obsolète dans le RegBL. Le bâtiment de la MO est déjà lié au bâtiment ayant l'EGID 948199</t>
  </si>
  <si>
    <t>35: Obsolète dans le RegBL. Le bâtiment de la MO est déjà lié au bâtiment ayant l'EGID 190076783</t>
  </si>
  <si>
    <t>35: Obsolète dans le RegBL. Le bâtiment de la MO est déjà lié au bâtiment ayant l'EGID 948768</t>
  </si>
  <si>
    <t>35: Obsolète dans le RegBL. Le bâtiment de la MO est déjà lié au bâtiment ayant l'EGID 948519</t>
  </si>
  <si>
    <t>35: Obsolète dans le RegBL. Le bâtiment de la MO est déjà lié au bâtiment ayant l'EGID 948766</t>
  </si>
  <si>
    <t>35: Obsolète dans le RegBL. Le bâtiment de la MO est déjà lié au bâtiment ayant l'EGID 948253</t>
  </si>
  <si>
    <t>35: Obsolète dans le RegBL. Le bâtiment de la MO est déjà lié au bâtiment ayant l'EGID 3175889</t>
  </si>
  <si>
    <t>35: Obsolète dans le RegBL. Le bâtiment de la MO est déjà lié au bâtiment ayant l'EGID 947564</t>
  </si>
  <si>
    <t>35: Obsolète dans le RegBL. Le bâtiment de la MO est déjà lié au bâtiment ayant l'EGID 190106521</t>
  </si>
  <si>
    <t>35: Obsolète dans le RegBL. Le bâtiment de la MO est déjà lié au bâtiment ayant l'EGID 190394850</t>
  </si>
  <si>
    <t>35: Obsolète dans le RegBL. Le bâtiment de la MO est déjà lié au bâtiment ayant l'EGID 191855415</t>
  </si>
  <si>
    <t>35: Obsolète dans le RegBL. Le bâtiment de la MO est déjà lié au bâtiment ayant l'EGID 948187</t>
  </si>
  <si>
    <t>35: Obsolète dans le RegBL. Le bâtiment de la MO est déjà lié au bâtiment ayant l'EGID 9014775</t>
  </si>
  <si>
    <t>35: Obsolète dans le RegBL. Le bâtiment de la MO est déjà lié au bâtiment ayant l'EGID 9014772</t>
  </si>
  <si>
    <t>35: Obsolète dans le RegBL. Le bâtiment de la MO est déjà lié au bâtiment ayant l'EGID 947714</t>
  </si>
  <si>
    <t>35: Obsolète dans le RegBL. Le bâtiment de la MO est déjà lié au bâtiment ayant l'EGID 3175722</t>
  </si>
  <si>
    <t>35: Obsolète dans le RegBL. Le bâtiment de la MO est déjà lié au bâtiment ayant l'EGID 9014730</t>
  </si>
  <si>
    <t>35: Obsolète dans le RegBL. Le bâtiment de la MO est déjà lié au bâtiment ayant l'EGID 947727</t>
  </si>
  <si>
    <t>35: Obsolète dans le RegBL. Le bâtiment de la MO est déjà lié au bâtiment ayant l'EGID 948672</t>
  </si>
  <si>
    <t>35: Obsolète dans le RegBL. Le bâtiment de la MO est déjà lié au bâtiment ayant l'EGID 190010635</t>
  </si>
  <si>
    <t>35: Obsolète dans le RegBL. Le bâtiment de la MO est déjà lié au bâtiment ayant l'EGID 948747</t>
  </si>
  <si>
    <t>35: Obsolète dans le RegBL. Le bâtiment de la MO est déjà lié au bâtiment ayant l'EGID 9080491</t>
  </si>
  <si>
    <t>35: Obsolète dans le RegBL. Le bâtiment de la MO est déjà lié au bâtiment ayant l'EGID 190082307</t>
  </si>
  <si>
    <t>35: Obsolète dans le RegBL. Le bâtiment de la MO est déjà lié au bâtiment ayant l'EGID 947672</t>
  </si>
  <si>
    <t>35: Obsolète dans le RegBL. Le bâtiment de la MO est déjà lié au bâtiment ayant l'EGID 947689</t>
  </si>
  <si>
    <t>35: Obsolète dans le RegBL. Le bâtiment de la MO est déjà lié au bâtiment ayant l'EGID 947692</t>
  </si>
  <si>
    <t>35: Obsolète dans le RegBL. Le bâtiment de la MO est déjà lié au bâtiment ayant l'EGID 947704</t>
  </si>
  <si>
    <t>35: Obsolète dans le RegBL. Le bâtiment de la MO est déjà lié au bâtiment ayant l'EGID 947872</t>
  </si>
  <si>
    <t>35: Obsolète dans le RegBL. Le bâtiment de la MO est déjà lié au bâtiment ayant l'EGID 947875</t>
  </si>
  <si>
    <t>35: Obsolète dans le RegBL. Le bâtiment de la MO est déjà lié au bâtiment ayant l'EGID 948011</t>
  </si>
  <si>
    <t>35: Obsolète dans le RegBL. Le bâtiment de la MO est déjà lié au bâtiment ayant l'EGID 948275</t>
  </si>
  <si>
    <t>35: Obsolète dans le RegBL. Le bâtiment de la MO est déjà lié au bâtiment ayant l'EGID 948280</t>
  </si>
  <si>
    <t>35: Obsolète dans le RegBL. Le bâtiment de la MO est déjà lié au bâtiment ayant l'EGID 949099</t>
  </si>
  <si>
    <t>35: Obsolète dans le RegBL. Le bâtiment de la MO est déjà lié au bâtiment ayant l'EGID 3175574</t>
  </si>
  <si>
    <t>35: Obsolète dans le RegBL. Le bâtiment de la MO est déjà lié au bâtiment ayant l'EGID 3175656</t>
  </si>
  <si>
    <t>35: Obsolète dans le RegBL. Le bâtiment de la MO est déjà lié au bâtiment ayant l'EGID 3175658</t>
  </si>
  <si>
    <t>35: Obsolète dans le RegBL. Le bâtiment de la MO est déjà lié au bâtiment ayant l'EGID 3175659</t>
  </si>
  <si>
    <t>35: Obsolète dans le RegBL. Le bâtiment de la MO est déjà lié au bâtiment ayant l'EGID 190076787</t>
  </si>
  <si>
    <t>35: Obsolète dans le RegBL. Le bâtiment de la MO est déjà lié au bâtiment ayant l'EGID 9014750</t>
  </si>
  <si>
    <t>35: Obsolète dans le RegBL. Le bâtiment de la MO est déjà lié au bâtiment ayant l'EGID 9014824</t>
  </si>
  <si>
    <t>35: Obsolète dans le RegBL. Le bâtiment de la MO est déjà lié au bâtiment ayant l'EGID 948907</t>
  </si>
  <si>
    <t>35: Obsolète dans le RegBL. Le bâtiment de la MO est déjà lié au bâtiment ayant l'EGID 190082633</t>
  </si>
  <si>
    <t>35: Obsolète dans le RegBL. Le bâtiment de la MO est déjà lié au bâtiment ayant l'EGID 9014697</t>
  </si>
  <si>
    <t>35: Obsolète dans le RegBL. Le bâtiment de la MO est déjà lié au bâtiment ayant l'EGID 190190060</t>
  </si>
  <si>
    <t>35: Obsolète dans le RegBL. Le bâtiment de la MO est déjà lié au bâtiment ayant l'EGID 190109538</t>
  </si>
  <si>
    <t>35: Obsolète dans le RegBL. Le bâtiment de la MO est déjà lié au bâtiment ayant l'EGID 190109554</t>
  </si>
  <si>
    <t>35: Obsolète dans le RegBL. Le bâtiment de la MO est déjà lié au bâtiment ayant l'EGID 3175768</t>
  </si>
  <si>
    <t>35: Obsolète dans le RegBL. Le bâtiment de la MO est déjà lié au bâtiment ayant l'EGID 948403</t>
  </si>
  <si>
    <t>35: Obsolète dans le RegBL. Le bâtiment de la MO est déjà lié au bâtiment ayant l'EGID 948406</t>
  </si>
  <si>
    <t>35: Obsolète dans le RegBL. Le bâtiment de la MO est déjà lié au bâtiment ayant l'EGID 948514</t>
  </si>
  <si>
    <t>35: Obsolète dans le RegBL. Le bâtiment de la MO est déjà lié au bâtiment ayant l'EGID 3175660</t>
  </si>
  <si>
    <t>35: Obsolète dans le RegBL. Le bâtiment de la MO est déjà lié au bâtiment ayant l'EGID 9014699</t>
  </si>
  <si>
    <t>35: Obsolète dans le RegBL. Le bâtiment de la MO est déjà lié au bâtiment ayant l'EGID 190179732</t>
  </si>
  <si>
    <t>35: Obsolète dans le RegBL. Le bâtiment de la MO est déjà lié au bâtiment ayant l'EGID 190179738</t>
  </si>
  <si>
    <t>35: Obsolète dans le RegBL. Le bâtiment de la MO est déjà lié au bâtiment ayant l'EGID 190179766</t>
  </si>
  <si>
    <t>35: Obsolète dans le RegBL. Le bâtiment de la MO est déjà lié au bâtiment ayant l'EGID 190179992</t>
  </si>
  <si>
    <t>35: Obsolète dans le RegBL. Le bâtiment de la MO est déjà lié au bâtiment ayant l'EGID 190180010</t>
  </si>
  <si>
    <t>35: Obsolète dans le RegBL. Le bâtiment de la MO est déjà lié au bâtiment ayant l'EGID 9080499</t>
  </si>
  <si>
    <t>35: Obsolète dans le RegBL. Le bâtiment de la MO est déjà lié au bâtiment ayant l'EGID 9014766</t>
  </si>
  <si>
    <t>35: Obsolète dans le RegBL. Le bâtiment de la MO est déjà lié au bâtiment ayant l'EGID 949107</t>
  </si>
  <si>
    <t>35: Obsolète dans le RegBL. Le bâtiment de la MO est déjà lié au bâtiment ayant l'EGID 191430518</t>
  </si>
  <si>
    <t>35: Obsolète dans le RegBL. Le bâtiment de la MO est déjà lié au bâtiment ayant l'EGID 191601797</t>
  </si>
  <si>
    <t>35: Obsolète dans le RegBL. Le bâtiment de la MO est déjà lié au bâtiment ayant l'EGID 191675235</t>
  </si>
  <si>
    <t>35: Obsolète dans le RegBL. Le bâtiment de la MO est déjà lié au bâtiment ayant l'EGID 191426852</t>
  </si>
  <si>
    <t>35: Obsolète dans le RegBL. Le bâtiment de la MO est déjà lié au bâtiment ayant l'EGID 3175597</t>
  </si>
  <si>
    <t>35: Obsolète dans le RegBL. Le bâtiment de la MO est déjà lié au bâtiment ayant l'EGID 948414</t>
  </si>
  <si>
    <t>35: Obsolète dans le RegBL. Le bâtiment de la MO est déjà lié au bâtiment ayant l'EGID 947455</t>
  </si>
  <si>
    <t>35: Obsolète dans le RegBL. Le bâtiment de la MO est déjà lié au bâtiment ayant l'EGID 948382</t>
  </si>
  <si>
    <t>35: Obsolète dans le RegBL. Le bâtiment de la MO est déjà lié au bâtiment ayant l'EGID 9014723</t>
  </si>
  <si>
    <t>35: Obsolète dans le RegBL. Le bâtiment de la MO est déjà lié au bâtiment ayant l'EGID 502296636</t>
  </si>
  <si>
    <t>35: Obsolète dans le RegBL. Le bâtiment de la MO est déjà lié au bâtiment ayant l'EGID 502297430</t>
  </si>
  <si>
    <t>35: Obsolète dans le RegBL. Le bâtiment de la MO est déjà lié au bâtiment ayant l'EGID 502296578</t>
  </si>
  <si>
    <t>35: Obsolète dans le RegBL. Le bâtiment de la MO est déjà lié au bâtiment ayant l'EGID 502297254</t>
  </si>
  <si>
    <t>35: Obsolète dans le RegBL. Le bâtiment de la MO est déjà lié au bâtiment ayant l'EGID 952411</t>
  </si>
  <si>
    <t>35: Obsolète dans le RegBL. Le bâtiment de la MO est déjà lié au bâtiment ayant l'EGID 190202704</t>
  </si>
  <si>
    <t>35: Obsolète dans le RegBL. Le bâtiment de la MO est déjà lié au bâtiment ayant l'EGID 190004213</t>
  </si>
  <si>
    <t>35: Obsolète dans le RegBL. Le bâtiment de la MO est déjà lié au bâtiment ayant l'EGID 952529</t>
  </si>
  <si>
    <t>35: Obsolète dans le RegBL. Le bâtiment de la MO est déjà lié au bâtiment ayant l'EGID 101515623</t>
  </si>
  <si>
    <t>35: Obsolète dans le RegBL. Le bâtiment de la MO est déjà lié au bâtiment ayant l'EGID 952544</t>
  </si>
  <si>
    <t>35: Obsolète dans le RegBL. Le bâtiment de la MO est déjà lié au bâtiment ayant l'EGID 952555</t>
  </si>
  <si>
    <t>35: Obsolète dans le RegBL. Le bâtiment de la MO est déjà lié au bâtiment ayant l'EGID 952645</t>
  </si>
  <si>
    <t>35: Obsolète dans le RegBL. Le bâtiment de la MO est déjà lié au bâtiment ayant l'EGID 953096</t>
  </si>
  <si>
    <t>35: Obsolète dans le RegBL. Le bâtiment de la MO est déjà lié au bâtiment ayant l'EGID 953097</t>
  </si>
  <si>
    <t>35: Obsolète dans le RegBL. Le bâtiment de la MO est déjà lié au bâtiment ayant l'EGID 953101</t>
  </si>
  <si>
    <t>35: Obsolète dans le RegBL. Le bâtiment de la MO est déjà lié au bâtiment ayant l'EGID 953103</t>
  </si>
  <si>
    <t>35: Obsolète dans le RegBL. Le bâtiment de la MO est déjà lié au bâtiment ayant l'EGID 953108</t>
  </si>
  <si>
    <t>35: Obsolète dans le RegBL. Le bâtiment de la MO est déjà lié au bâtiment ayant l'EGID 191436751</t>
  </si>
  <si>
    <t>35: Obsolète dans le RegBL. Le bâtiment de la MO est déjà lié au bâtiment ayant l'EGID 953124</t>
  </si>
  <si>
    <t>35: Obsolète dans le RegBL. Le bâtiment de la MO est déjà lié au bâtiment ayant l'EGID 953125</t>
  </si>
  <si>
    <t>35: Obsolète dans le RegBL. Le bâtiment de la MO est déjà lié au bâtiment ayant l'EGID 953127</t>
  </si>
  <si>
    <t>35: Obsolète dans le RegBL. Le bâtiment de la MO est déjà lié au bâtiment ayant l'EGID 953131</t>
  </si>
  <si>
    <t>35: Obsolète dans le RegBL. Le bâtiment de la MO est déjà lié au bâtiment ayant l'EGID 953135</t>
  </si>
  <si>
    <t>35: Obsolète dans le RegBL. Le bâtiment de la MO est déjà lié au bâtiment ayant l'EGID 953137</t>
  </si>
  <si>
    <t>35: Obsolète dans le RegBL. Le bâtiment de la MO est déjà lié au bâtiment ayant l'EGID 953144</t>
  </si>
  <si>
    <t>35: Obsolète dans le RegBL. Le bâtiment de la MO est déjà lié au bâtiment ayant l'EGID 953148</t>
  </si>
  <si>
    <t>35: Obsolète dans le RegBL. Le bâtiment de la MO est déjà lié au bâtiment ayant l'EGID 953152</t>
  </si>
  <si>
    <t>35: Obsolète dans le RegBL. Le bâtiment de la MO est déjà lié au bâtiment ayant l'EGID 953156</t>
  </si>
  <si>
    <t>35: Obsolète dans le RegBL. Le bâtiment de la MO est déjà lié au bâtiment ayant l'EGID 953160</t>
  </si>
  <si>
    <t>35: Obsolète dans le RegBL. Le bâtiment de la MO est déjà lié au bâtiment ayant l'EGID 953164</t>
  </si>
  <si>
    <t>35: Obsolète dans le RegBL. Le bâtiment de la MO est déjà lié au bâtiment ayant l'EGID 953168</t>
  </si>
  <si>
    <t>35: Obsolète dans le RegBL. Le bâtiment de la MO est déjà lié au bâtiment ayant l'EGID 953172</t>
  </si>
  <si>
    <t>35: Obsolète dans le RegBL. Le bâtiment de la MO est déjà lié au bâtiment ayant l'EGID 953176</t>
  </si>
  <si>
    <t>35: Obsolète dans le RegBL. Le bâtiment de la MO est déjà lié au bâtiment ayant l'EGID 953179</t>
  </si>
  <si>
    <t>35: Obsolète dans le RegBL. Le bâtiment de la MO est déjà lié au bâtiment ayant l'EGID 953185</t>
  </si>
  <si>
    <t>35: Obsolète dans le RegBL. Le bâtiment de la MO est déjà lié au bâtiment ayant l'EGID 190204034</t>
  </si>
  <si>
    <t>35: Obsolète dans le RegBL. Le bâtiment de la MO est déjà lié au bâtiment ayant l'EGID 953292</t>
  </si>
  <si>
    <t>35: Obsolète dans le RegBL. Le bâtiment de la MO est déjà lié au bâtiment ayant l'EGID 953277</t>
  </si>
  <si>
    <t>35: Obsolète dans le RegBL. Le bâtiment de la MO est déjà lié au bâtiment ayant l'EGID 953303</t>
  </si>
  <si>
    <t>35: Obsolète dans le RegBL. Le bâtiment de la MO est déjà lié au bâtiment ayant l'EGID 953384</t>
  </si>
  <si>
    <t>35: Obsolète dans le RegBL. Le bâtiment de la MO est déjà lié au bâtiment ayant l'EGID 953420</t>
  </si>
  <si>
    <t>35: Obsolète dans le RegBL. Le bâtiment de la MO est déjà lié au bâtiment ayant l'EGID 953444</t>
  </si>
  <si>
    <t>35: Obsolète dans le RegBL. Le bâtiment de la MO est déjà lié au bâtiment ayant l'EGID 953446</t>
  </si>
  <si>
    <t>35: Obsolète dans le RegBL. Le bâtiment de la MO est déjà lié au bâtiment ayant l'EGID 953465</t>
  </si>
  <si>
    <t>35: Obsolète dans le RegBL. Le bâtiment de la MO est déjà lié au bâtiment ayant l'EGID 953476</t>
  </si>
  <si>
    <t>35: Obsolète dans le RegBL. Le bâtiment de la MO est déjà lié au bâtiment ayant l'EGID 953477</t>
  </si>
  <si>
    <t>35: Obsolète dans le RegBL. Le bâtiment de la MO est déjà lié au bâtiment ayant l'EGID 953503</t>
  </si>
  <si>
    <t>35: Obsolète dans le RegBL. Le bâtiment de la MO est déjà lié au bâtiment ayant l'EGID 953506</t>
  </si>
  <si>
    <t>35: Obsolète dans le RegBL. Le bâtiment de la MO est déjà lié au bâtiment ayant l'EGID 9025783</t>
  </si>
  <si>
    <t>35: Obsolète dans le RegBL. Le bâtiment de la MO est déjà lié au bâtiment ayant l'EGID 953514</t>
  </si>
  <si>
    <t>35: Obsolète dans le RegBL. Le bâtiment de la MO est déjà lié au bâtiment ayant l'EGID 953523</t>
  </si>
  <si>
    <t>35: Obsolète dans le RegBL. Le bâtiment de la MO est déjà lié au bâtiment ayant l'EGID 953525</t>
  </si>
  <si>
    <t>35: Obsolète dans le RegBL. Le bâtiment de la MO est déjà lié au bâtiment ayant l'EGID 953533</t>
  </si>
  <si>
    <t>35: Obsolète dans le RegBL. Le bâtiment de la MO est déjà lié au bâtiment ayant l'EGID 953600</t>
  </si>
  <si>
    <t>35: Obsolète dans le RegBL. Le bâtiment de la MO est déjà lié au bâtiment ayant l'EGID 953623</t>
  </si>
  <si>
    <t>35: Obsolète dans le RegBL. Le bâtiment de la MO est déjà lié au bâtiment ayant l'EGID 953625</t>
  </si>
  <si>
    <t>35: Obsolète dans le RegBL. Le bâtiment de la MO est déjà lié au bâtiment ayant l'EGID 953641</t>
  </si>
  <si>
    <t>35: Obsolète dans le RegBL. Le bâtiment de la MO est déjà lié au bâtiment ayant l'EGID 953649</t>
  </si>
  <si>
    <t>35: Obsolète dans le RegBL. Le bâtiment de la MO est déjà lié au bâtiment ayant l'EGID 953682</t>
  </si>
  <si>
    <t>35: Obsolète dans le RegBL. Le bâtiment de la MO est déjà lié au bâtiment ayant l'EGID 953716</t>
  </si>
  <si>
    <t>35: Obsolète dans le RegBL. Le bâtiment de la MO est déjà lié au bâtiment ayant l'EGID 953730</t>
  </si>
  <si>
    <t>35: Obsolète dans le RegBL. Le bâtiment de la MO est déjà lié au bâtiment ayant l'EGID 953734</t>
  </si>
  <si>
    <t>35: Obsolète dans le RegBL. Le bâtiment de la MO est déjà lié au bâtiment ayant l'EGID 953753</t>
  </si>
  <si>
    <t>35: Obsolète dans le RegBL. Le bâtiment de la MO est déjà lié au bâtiment ayant l'EGID 953755</t>
  </si>
  <si>
    <t>35: Obsolète dans le RegBL. Le bâtiment de la MO est déjà lié au bâtiment ayant l'EGID 953796</t>
  </si>
  <si>
    <t>35: Obsolète dans le RegBL. Le bâtiment de la MO est déjà lié au bâtiment ayant l'EGID 953807</t>
  </si>
  <si>
    <t>35: Obsolète dans le RegBL. Le bâtiment de la MO est déjà lié au bâtiment ayant l'EGID 953830</t>
  </si>
  <si>
    <t>35: Obsolète dans le RegBL. Le bâtiment de la MO est déjà lié au bâtiment ayant l'EGID 953836</t>
  </si>
  <si>
    <t>35: Obsolète dans le RegBL. Le bâtiment de la MO est déjà lié au bâtiment ayant l'EGID 953837</t>
  </si>
  <si>
    <t>35: Obsolète dans le RegBL. Le bâtiment de la MO est déjà lié au bâtiment ayant l'EGID 953852</t>
  </si>
  <si>
    <t>35: Obsolète dans le RegBL. Le bâtiment de la MO est déjà lié au bâtiment ayant l'EGID 953867</t>
  </si>
  <si>
    <t>35: Obsolète dans le RegBL. Le bâtiment de la MO est déjà lié au bâtiment ayant l'EGID 953879</t>
  </si>
  <si>
    <t>35: Obsolète dans le RegBL. Le bâtiment de la MO est déjà lié au bâtiment ayant l'EGID 953898</t>
  </si>
  <si>
    <t>35: Obsolète dans le RegBL. Le bâtiment de la MO est déjà lié au bâtiment ayant l'EGID 953933</t>
  </si>
  <si>
    <t>35: Obsolète dans le RegBL. Le bâtiment de la MO est déjà lié au bâtiment ayant l'EGID 953936</t>
  </si>
  <si>
    <t>35: Obsolète dans le RegBL. Le bâtiment de la MO est déjà lié au bâtiment ayant l'EGID 953976</t>
  </si>
  <si>
    <t>35: Obsolète dans le RegBL. Le bâtiment de la MO est déjà lié au bâtiment ayant l'EGID 953979</t>
  </si>
  <si>
    <t>35: Obsolète dans le RegBL. Le bâtiment de la MO est déjà lié au bâtiment ayant l'EGID 953984</t>
  </si>
  <si>
    <t>35: Obsolète dans le RegBL. Le bâtiment de la MO est déjà lié au bâtiment ayant l'EGID 953986</t>
  </si>
  <si>
    <t>35: Obsolète dans le RegBL. Le bâtiment de la MO est déjà lié au bâtiment ayant l'EGID 953990</t>
  </si>
  <si>
    <t>35: Obsolète dans le RegBL. Le bâtiment de la MO est déjà lié au bâtiment ayant l'EGID 953998</t>
  </si>
  <si>
    <t>35: Obsolète dans le RegBL. Le bâtiment de la MO est déjà lié au bâtiment ayant l'EGID 954001</t>
  </si>
  <si>
    <t>35: Obsolète dans le RegBL. Le bâtiment de la MO est déjà lié au bâtiment ayant l'EGID 954008</t>
  </si>
  <si>
    <t>35: Obsolète dans le RegBL. Le bâtiment de la MO est déjà lié au bâtiment ayant l'EGID 954020</t>
  </si>
  <si>
    <t>35: Obsolète dans le RegBL. Le bâtiment de la MO est déjà lié au bâtiment ayant l'EGID 954022</t>
  </si>
  <si>
    <t>35: Obsolète dans le RegBL. Le bâtiment de la MO est déjà lié au bâtiment ayant l'EGID 954024</t>
  </si>
  <si>
    <t>35: Obsolète dans le RegBL. Le bâtiment de la MO est déjà lié au bâtiment ayant l'EGID 954031</t>
  </si>
  <si>
    <t>35: Obsolète dans le RegBL. Le bâtiment de la MO est déjà lié au bâtiment ayant l'EGID 954035</t>
  </si>
  <si>
    <t>35: Obsolète dans le RegBL. Le bâtiment de la MO est déjà lié au bâtiment ayant l'EGID 954114</t>
  </si>
  <si>
    <t>35: Obsolète dans le RegBL. Le bâtiment de la MO est déjà lié au bâtiment ayant l'EGID 954116</t>
  </si>
  <si>
    <t>35: Obsolète dans le RegBL. Le bâtiment de la MO est déjà lié au bâtiment ayant l'EGID 954120</t>
  </si>
  <si>
    <t>35: Obsolète dans le RegBL. Le bâtiment de la MO est déjà lié au bâtiment ayant l'EGID 954124</t>
  </si>
  <si>
    <t>35: Obsolète dans le RegBL. Le bâtiment de la MO est déjà lié au bâtiment ayant l'EGID 954126</t>
  </si>
  <si>
    <t>35: Obsolète dans le RegBL. Le bâtiment de la MO est déjà lié au bâtiment ayant l'EGID 954128</t>
  </si>
  <si>
    <t>35: Obsolète dans le RegBL. Le bâtiment de la MO est déjà lié au bâtiment ayant l'EGID 954148</t>
  </si>
  <si>
    <t>35: Obsolète dans le RegBL. Le bâtiment de la MO est déjà lié au bâtiment ayant l'EGID 3113260</t>
  </si>
  <si>
    <t>35: Obsolète dans le RegBL. Le bâtiment de la MO est déjà lié au bâtiment ayant l'EGID 3113263</t>
  </si>
  <si>
    <t>35: Obsolète dans le RegBL. Le bâtiment de la MO est déjà lié au bâtiment ayant l'EGID 954160</t>
  </si>
  <si>
    <t>35: Obsolète dans le RegBL. Le bâtiment de la MO est déjà lié au bâtiment ayant l'EGID 954267</t>
  </si>
  <si>
    <t>35: Obsolète dans le RegBL. Le bâtiment de la MO est déjà lié au bâtiment ayant l'EGID 954285</t>
  </si>
  <si>
    <t>35: Obsolète dans le RegBL. Le bâtiment de la MO est déjà lié au bâtiment ayant l'EGID 954299</t>
  </si>
  <si>
    <t>35: Obsolète dans le RegBL. Le bâtiment de la MO est déjà lié au bâtiment ayant l'EGID 3113483</t>
  </si>
  <si>
    <t>35: Obsolète dans le RegBL. Le bâtiment de la MO est déjà lié au bâtiment ayant l'EGID 954353</t>
  </si>
  <si>
    <t>35: Obsolète dans le RegBL. Le bâtiment de la MO est déjà lié au bâtiment ayant l'EGID 954379</t>
  </si>
  <si>
    <t>35: Obsolète dans le RegBL. Le bâtiment de la MO est déjà lié au bâtiment ayant l'EGID 954381</t>
  </si>
  <si>
    <t>35: Obsolète dans le RegBL. Le bâtiment de la MO est déjà lié au bâtiment ayant l'EGID 954383</t>
  </si>
  <si>
    <t>35: Obsolète dans le RegBL. Le bâtiment de la MO est déjà lié au bâtiment ayant l'EGID 9080415</t>
  </si>
  <si>
    <t>35: Obsolète dans le RegBL. Le bâtiment de la MO est déjà lié au bâtiment ayant l'EGID 954401</t>
  </si>
  <si>
    <t>35: Obsolète dans le RegBL. Le bâtiment de la MO est déjà lié au bâtiment ayant l'EGID 954403</t>
  </si>
  <si>
    <t>35: Obsolète dans le RegBL. Le bâtiment de la MO est déjà lié au bâtiment ayant l'EGID 954407</t>
  </si>
  <si>
    <t>35: Obsolète dans le RegBL. Le bâtiment de la MO est déjà lié au bâtiment ayant l'EGID 954413</t>
  </si>
  <si>
    <t>35: Obsolète dans le RegBL. Le bâtiment de la MO est déjà lié au bâtiment ayant l'EGID 954429</t>
  </si>
  <si>
    <t>35: Obsolète dans le RegBL. Le bâtiment de la MO est déjà lié au bâtiment ayant l'EGID 954458</t>
  </si>
  <si>
    <t>35: Obsolète dans le RegBL. Le bâtiment de la MO est déjà lié au bâtiment ayant l'EGID 954462</t>
  </si>
  <si>
    <t>35: Obsolète dans le RegBL. Le bâtiment de la MO est déjà lié au bâtiment ayant l'EGID 954464</t>
  </si>
  <si>
    <t>35: Obsolète dans le RegBL. Le bâtiment de la MO est déjà lié au bâtiment ayant l'EGID 3113223</t>
  </si>
  <si>
    <t>35: Obsolète dans le RegBL. Le bâtiment de la MO est déjà lié au bâtiment ayant l'EGID 954508</t>
  </si>
  <si>
    <t>35: Obsolète dans le RegBL. Le bâtiment de la MO est déjà lié au bâtiment ayant l'EGID 954503</t>
  </si>
  <si>
    <t>35: Obsolète dans le RegBL. Le bâtiment de la MO est déjà lié au bâtiment ayant l'EGID 954515</t>
  </si>
  <si>
    <t>35: Obsolète dans le RegBL. Le bâtiment de la MO est déjà lié au bâtiment ayant l'EGID 954520</t>
  </si>
  <si>
    <t>35: Obsolète dans le RegBL. Le bâtiment de la MO est déjà lié au bâtiment ayant l'EGID 954521</t>
  </si>
  <si>
    <t>35: Obsolète dans le RegBL. Le bâtiment de la MO est déjà lié au bâtiment ayant l'EGID 954524</t>
  </si>
  <si>
    <t>35: Obsolète dans le RegBL. Le bâtiment de la MO est déjà lié au bâtiment ayant l'EGID 954529</t>
  </si>
  <si>
    <t>35: Obsolète dans le RegBL. Le bâtiment de la MO est déjà lié au bâtiment ayant l'EGID 954531</t>
  </si>
  <si>
    <t>35: Obsolète dans le RegBL. Le bâtiment de la MO est déjà lié au bâtiment ayant l'EGID 954535</t>
  </si>
  <si>
    <t>35: Obsolète dans le RegBL. Le bâtiment de la MO est déjà lié au bâtiment ayant l'EGID 954540</t>
  </si>
  <si>
    <t>35: Obsolète dans le RegBL. Le bâtiment de la MO est déjà lié au bâtiment ayant l'EGID 954544</t>
  </si>
  <si>
    <t>35: Obsolète dans le RegBL. Le bâtiment de la MO est déjà lié au bâtiment ayant l'EGID 954548</t>
  </si>
  <si>
    <t>35: Obsolète dans le RegBL. Le bâtiment de la MO est déjà lié au bâtiment ayant l'EGID 954550</t>
  </si>
  <si>
    <t>35: Obsolète dans le RegBL. Le bâtiment de la MO est déjà lié au bâtiment ayant l'EGID 954553</t>
  </si>
  <si>
    <t>35: Obsolète dans le RegBL. Le bâtiment de la MO est déjà lié au bâtiment ayant l'EGID 954556</t>
  </si>
  <si>
    <t>35: Obsolète dans le RegBL. Le bâtiment de la MO est déjà lié au bâtiment ayant l'EGID 954559</t>
  </si>
  <si>
    <t>35: Obsolète dans le RegBL. Le bâtiment de la MO est déjà lié au bâtiment ayant l'EGID 954561</t>
  </si>
  <si>
    <t>35: Obsolète dans le RegBL. Le bâtiment de la MO est déjà lié au bâtiment ayant l'EGID 9025716</t>
  </si>
  <si>
    <t>35: Obsolète dans le RegBL. Le bâtiment de la MO est déjà lié au bâtiment ayant l'EGID 954571</t>
  </si>
  <si>
    <t>35: Obsolète dans le RegBL. Le bâtiment de la MO est déjà lié au bâtiment ayant l'EGID 954574</t>
  </si>
  <si>
    <t>35: Obsolète dans le RegBL. Le bâtiment de la MO est déjà lié au bâtiment ayant l'EGID 954580</t>
  </si>
  <si>
    <t>35: Obsolète dans le RegBL. Le bâtiment de la MO est déjà lié au bâtiment ayant l'EGID 954584</t>
  </si>
  <si>
    <t>35: Obsolète dans le RegBL. Le bâtiment de la MO est déjà lié au bâtiment ayant l'EGID 954586</t>
  </si>
  <si>
    <t>35: Obsolète dans le RegBL. Le bâtiment de la MO est déjà lié au bâtiment ayant l'EGID 954590</t>
  </si>
  <si>
    <t>35: Obsolète dans le RegBL. Le bâtiment de la MO est déjà lié au bâtiment ayant l'EGID 954592</t>
  </si>
  <si>
    <t>35: Obsolète dans le RegBL. Le bâtiment de la MO est déjà lié au bâtiment ayant l'EGID 954594</t>
  </si>
  <si>
    <t>35: Obsolète dans le RegBL. Le bâtiment de la MO est déjà lié au bâtiment ayant l'EGID 954598</t>
  </si>
  <si>
    <t>35: Obsolète dans le RegBL. Le bâtiment de la MO est déjà lié au bâtiment ayant l'EGID 954600</t>
  </si>
  <si>
    <t>35: Obsolète dans le RegBL. Le bâtiment de la MO est déjà lié au bâtiment ayant l'EGID 954615</t>
  </si>
  <si>
    <t>35: Obsolète dans le RegBL. Le bâtiment de la MO est déjà lié au bâtiment ayant l'EGID 954630</t>
  </si>
  <si>
    <t>35: Obsolète dans le RegBL. Le bâtiment de la MO est déjà lié au bâtiment ayant l'EGID 954635</t>
  </si>
  <si>
    <t>35: Obsolète dans le RegBL. Le bâtiment de la MO est déjà lié au bâtiment ayant l'EGID 954667</t>
  </si>
  <si>
    <t>35: Obsolète dans le RegBL. Le bâtiment de la MO est déjà lié au bâtiment ayant l'EGID 954673</t>
  </si>
  <si>
    <t>35: Obsolète dans le RegBL. Le bâtiment de la MO est déjà lié au bâtiment ayant l'EGID 954713</t>
  </si>
  <si>
    <t>35: Obsolète dans le RegBL. Le bâtiment de la MO est déjà lié au bâtiment ayant l'EGID 954717</t>
  </si>
  <si>
    <t>35: Obsolète dans le RegBL. Le bâtiment de la MO est déjà lié au bâtiment ayant l'EGID 9025638</t>
  </si>
  <si>
    <t>35: Obsolète dans le RegBL. Le bâtiment de la MO est déjà lié au bâtiment ayant l'EGID 9025636</t>
  </si>
  <si>
    <t>35: Obsolète dans le RegBL. Le bâtiment de la MO est déjà lié au bâtiment ayant l'EGID 954735</t>
  </si>
  <si>
    <t>35: Obsolète dans le RegBL. Le bâtiment de la MO est déjà lié au bâtiment ayant l'EGID 954737</t>
  </si>
  <si>
    <t>35: Obsolète dans le RegBL. Le bâtiment de la MO est déjà lié au bâtiment ayant l'EGID 954748</t>
  </si>
  <si>
    <t>35: Obsolète dans le RegBL. Le bâtiment de la MO est déjà lié au bâtiment ayant l'EGID 954759</t>
  </si>
  <si>
    <t>35: Obsolète dans le RegBL. Le bâtiment de la MO est déjà lié au bâtiment ayant l'EGID 954767</t>
  </si>
  <si>
    <t>35: Obsolète dans le RegBL. Le bâtiment de la MO est déjà lié au bâtiment ayant l'EGID 3113389</t>
  </si>
  <si>
    <t>35: Obsolète dans le RegBL. Le bâtiment de la MO est déjà lié au bâtiment ayant l'EGID 954776</t>
  </si>
  <si>
    <t>35: Obsolète dans le RegBL. Le bâtiment de la MO est déjà lié au bâtiment ayant l'EGID 954780</t>
  </si>
  <si>
    <t>35: Obsolète dans le RegBL. Le bâtiment de la MO est déjà lié au bâtiment ayant l'EGID 954782</t>
  </si>
  <si>
    <t>35: Obsolète dans le RegBL. Le bâtiment de la MO est déjà lié au bâtiment ayant l'EGID 954784</t>
  </si>
  <si>
    <t>35: Obsolète dans le RegBL. Le bâtiment de la MO est déjà lié au bâtiment ayant l'EGID 954788</t>
  </si>
  <si>
    <t>35: Obsolète dans le RegBL. Le bâtiment de la MO est déjà lié au bâtiment ayant l'EGID 954792</t>
  </si>
  <si>
    <t>35: Obsolète dans le RegBL. Le bâtiment de la MO est déjà lié au bâtiment ayant l'EGID 954805</t>
  </si>
  <si>
    <t>35: Obsolète dans le RegBL. Le bâtiment de la MO est déjà lié au bâtiment ayant l'EGID 954807</t>
  </si>
  <si>
    <t>35: Obsolète dans le RegBL. Le bâtiment de la MO est déjà lié au bâtiment ayant l'EGID 954825</t>
  </si>
  <si>
    <t>35: Obsolète dans le RegBL. Le bâtiment de la MO est déjà lié au bâtiment ayant l'EGID 954827</t>
  </si>
  <si>
    <t>35: Obsolète dans le RegBL. Le bâtiment de la MO est déjà lié au bâtiment ayant l'EGID 954829</t>
  </si>
  <si>
    <t>35: Obsolète dans le RegBL. Le bâtiment de la MO est déjà lié au bâtiment ayant l'EGID 954833</t>
  </si>
  <si>
    <t>35: Obsolète dans le RegBL. Le bâtiment de la MO est déjà lié au bâtiment ayant l'EGID 954839</t>
  </si>
  <si>
    <t>35: Obsolète dans le RegBL. Le bâtiment de la MO est déjà lié au bâtiment ayant l'EGID 954841</t>
  </si>
  <si>
    <t>35: Obsolète dans le RegBL. Le bâtiment de la MO est déjà lié au bâtiment ayant l'EGID 9018239</t>
  </si>
  <si>
    <t>35: Obsolète dans le RegBL. Le bâtiment de la MO est déjà lié au bâtiment ayant l'EGID 954851</t>
  </si>
  <si>
    <t>35: Obsolète dans le RegBL. Le bâtiment de la MO est déjà lié au bâtiment ayant l'EGID 954856</t>
  </si>
  <si>
    <t>35: Obsolète dans le RegBL. Le bâtiment de la MO est déjà lié au bâtiment ayant l'EGID 954860</t>
  </si>
  <si>
    <t>35: Obsolète dans le RegBL. Le bâtiment de la MO est déjà lié au bâtiment ayant l'EGID 9018295</t>
  </si>
  <si>
    <t>35: Obsolète dans le RegBL. Le bâtiment de la MO est déjà lié au bâtiment ayant l'EGID 954953</t>
  </si>
  <si>
    <t>35: Obsolète dans le RegBL. Le bâtiment de la MO est déjà lié au bâtiment ayant l'EGID 954993</t>
  </si>
  <si>
    <t>35: Obsolète dans le RegBL. Le bâtiment de la MO est déjà lié au bâtiment ayant l'EGID 954997</t>
  </si>
  <si>
    <t>35: Obsolète dans le RegBL. Le bâtiment de la MO est déjà lié au bâtiment ayant l'EGID 190100521</t>
  </si>
  <si>
    <t>35: Obsolète dans le RegBL. Le bâtiment de la MO est déjà lié au bâtiment ayant l'EGID 955009</t>
  </si>
  <si>
    <t>35: Obsolète dans le RegBL. Le bâtiment de la MO est déjà lié au bâtiment ayant l'EGID 9025789</t>
  </si>
  <si>
    <t>35: Obsolète dans le RegBL. Le bâtiment de la MO est déjà lié au bâtiment ayant l'EGID 3113404</t>
  </si>
  <si>
    <t>35: Obsolète dans le RegBL. Le bâtiment de la MO est déjà lié au bâtiment ayant l'EGID 955043</t>
  </si>
  <si>
    <t>35: Obsolète dans le RegBL. Le bâtiment de la MO est déjà lié au bâtiment ayant l'EGID 955051</t>
  </si>
  <si>
    <t>35: Obsolète dans le RegBL. Le bâtiment de la MO est déjà lié au bâtiment ayant l'EGID 3113403</t>
  </si>
  <si>
    <t>35: Obsolète dans le RegBL. Le bâtiment de la MO est déjà lié au bâtiment ayant l'EGID 955099</t>
  </si>
  <si>
    <t>35: Obsolète dans le RegBL. Le bâtiment de la MO est déjà lié au bâtiment ayant l'EGID 3113102</t>
  </si>
  <si>
    <t>35: Obsolète dans le RegBL. Le bâtiment de la MO est déjà lié au bâtiment ayant l'EGID 3113115</t>
  </si>
  <si>
    <t>35: Obsolète dans le RegBL. Le bâtiment de la MO est déjà lié au bâtiment ayant l'EGID 9025643</t>
  </si>
  <si>
    <t>35: Obsolète dans le RegBL. Le bâtiment de la MO est déjà lié au bâtiment ayant l'EGID 9025704</t>
  </si>
  <si>
    <t>35: Obsolète dans le RegBL. Le bâtiment de la MO est déjà lié au bâtiment ayant l'EGID 9032195</t>
  </si>
  <si>
    <t>35: Obsolète dans le RegBL. Le bâtiment de la MO est déjà lié au bâtiment ayant l'EGID 3113136</t>
  </si>
  <si>
    <t>35: Obsolète dans le RegBL. Le bâtiment de la MO est déjà lié au bâtiment ayant l'EGID 3113138</t>
  </si>
  <si>
    <t>35: Obsolète dans le RegBL. Le bâtiment de la MO est déjà lié au bâtiment ayant l'EGID 9018262</t>
  </si>
  <si>
    <t>35: Obsolète dans le RegBL. Le bâtiment de la MO est déjà lié au bâtiment ayant l'EGID 3113150</t>
  </si>
  <si>
    <t>35: Obsolète dans le RegBL. Le bâtiment de la MO est déjà lié au bâtiment ayant l'EGID 3113156</t>
  </si>
  <si>
    <t>35: Obsolète dans le RegBL. Le bâtiment de la MO est déjà lié au bâtiment ayant l'EGID 3113160</t>
  </si>
  <si>
    <t>35: Obsolète dans le RegBL. Le bâtiment de la MO est déjà lié au bâtiment ayant l'EGID 9025738</t>
  </si>
  <si>
    <t>35: Obsolète dans le RegBL. Le bâtiment de la MO est déjà lié au bâtiment ayant l'EGID 3113180</t>
  </si>
  <si>
    <t>35: Obsolète dans le RegBL. Le bâtiment de la MO est déjà lié au bâtiment ayant l'EGID 3113198</t>
  </si>
  <si>
    <t>35: Obsolète dans le RegBL. Le bâtiment de la MO est déjà lié au bâtiment ayant l'EGID 3113202</t>
  </si>
  <si>
    <t>35: Obsolète dans le RegBL. Le bâtiment de la MO est déjà lié au bâtiment ayant l'EGID 3113208</t>
  </si>
  <si>
    <t>35: Obsolète dans le RegBL. Le bâtiment de la MO est déjà lié au bâtiment ayant l'EGID 3113211</t>
  </si>
  <si>
    <t>35: Obsolète dans le RegBL. Le bâtiment de la MO est déjà lié au bâtiment ayant l'EGID 3113216</t>
  </si>
  <si>
    <t>35: Obsolète dans le RegBL. Le bâtiment de la MO est déjà lié au bâtiment ayant l'EGID 3113218</t>
  </si>
  <si>
    <t>35: Obsolète dans le RegBL. Le bâtiment de la MO est déjà lié au bâtiment ayant l'EGID 3113222</t>
  </si>
  <si>
    <t>35: Obsolète dans le RegBL. Le bâtiment de la MO est déjà lié au bâtiment ayant l'EGID 3113486</t>
  </si>
  <si>
    <t>35: Obsolète dans le RegBL. Le bâtiment de la MO est déjà lié au bâtiment ayant l'EGID 3113270</t>
  </si>
  <si>
    <t>35: Obsolète dans le RegBL. Le bâtiment de la MO est déjà lié au bâtiment ayant l'EGID 3113388</t>
  </si>
  <si>
    <t>35: Obsolète dans le RegBL. Le bâtiment de la MO est déjà lié au bâtiment ayant l'EGID 9018282</t>
  </si>
  <si>
    <t>35: Obsolète dans le RegBL. Le bâtiment de la MO est déjà lié au bâtiment ayant l'EGID 9018243</t>
  </si>
  <si>
    <t>35: Obsolète dans le RegBL. Le bâtiment de la MO est déjà lié au bâtiment ayant l'EGID 952511</t>
  </si>
  <si>
    <t>35: Obsolète dans le RegBL. Le bâtiment de la MO est déjà lié au bâtiment ayant l'EGID 9025791</t>
  </si>
  <si>
    <t>35: Obsolète dans le RegBL. Le bâtiment de la MO est déjà lié au bâtiment ayant l'EGID 3113454</t>
  </si>
  <si>
    <t>35: Obsolète dans le RegBL. Le bâtiment de la MO est déjà lié au bâtiment ayant l'EGID 3113466</t>
  </si>
  <si>
    <t>35: Obsolète dans le RegBL. Le bâtiment de la MO est déjà lié au bâtiment ayant l'EGID 3113476</t>
  </si>
  <si>
    <t>35: Obsolète dans le RegBL. Le bâtiment de la MO est déjà lié au bâtiment ayant l'EGID 953275</t>
  </si>
  <si>
    <t>35: Obsolète dans le RegBL. Le bâtiment de la MO est déjà lié au bâtiment ayant l'EGID 9025673</t>
  </si>
  <si>
    <t>35: Obsolète dans le RegBL. Le bâtiment de la MO est déjà lié au bâtiment ayant l'EGID 9018242</t>
  </si>
  <si>
    <t>35: Obsolète dans le RegBL. Le bâtiment de la MO est déjà lié au bâtiment ayant l'EGID 954733</t>
  </si>
  <si>
    <t>35: Obsolète dans le RegBL. Le bâtiment de la MO est déjà lié au bâtiment ayant l'EGID 9018240</t>
  </si>
  <si>
    <t>35: Obsolète dans le RegBL. Le bâtiment de la MO est déjà lié au bâtiment ayant l'EGID 9040574</t>
  </si>
  <si>
    <t>35: Obsolète dans le RegBL. Le bâtiment de la MO est déjà lié au bâtiment ayant l'EGID 954847</t>
  </si>
  <si>
    <t>35: Obsolète dans le RegBL. Le bâtiment de la MO est déjà lié au bâtiment ayant l'EGID 955094</t>
  </si>
  <si>
    <t>35: Obsolète dans le RegBL. Le bâtiment de la MO est déjà lié au bâtiment ayant l'EGID 955054</t>
  </si>
  <si>
    <t>35: Obsolète dans le RegBL. Le bâtiment de la MO est déjà lié au bâtiment ayant l'EGID 955036</t>
  </si>
  <si>
    <t>35: Obsolète dans le RegBL. Le bâtiment de la MO est déjà lié au bâtiment ayant l'EGID 954904</t>
  </si>
  <si>
    <t>35: Obsolète dans le RegBL. Le bâtiment de la MO est déjà lié au bâtiment ayant l'EGID 954874</t>
  </si>
  <si>
    <t>35: Obsolète dans le RegBL. Le bâtiment de la MO est déjà lié au bâtiment ayant l'EGID 953527</t>
  </si>
  <si>
    <t>35: Obsolète dans le RegBL. Le bâtiment de la MO est déjà lié au bâtiment ayant l'EGID 9025798</t>
  </si>
  <si>
    <t>35: Obsolète dans le RegBL. Le bâtiment de la MO est déjà lié au bâtiment ayant l'EGID 954887</t>
  </si>
  <si>
    <t>35: Obsolète dans le RegBL. Le bâtiment de la MO est déjà lié au bâtiment ayant l'EGID 9025778</t>
  </si>
  <si>
    <t>35: Obsolète dans le RegBL. Le bâtiment de la MO est déjà lié au bâtiment ayant l'EGID 954305</t>
  </si>
  <si>
    <t>35: Obsolète dans le RegBL. Le bâtiment de la MO est déjà lié au bâtiment ayant l'EGID 190344531</t>
  </si>
  <si>
    <t>35: Obsolète dans le RegBL. Le bâtiment de la MO est déjà lié au bâtiment ayant l'EGID 9025706</t>
  </si>
  <si>
    <t>35: Obsolète dans le RegBL. Le bâtiment de la MO est déjà lié au bâtiment ayant l'EGID 954891</t>
  </si>
  <si>
    <t>35: Obsolète dans le RegBL. Le bâtiment de la MO est déjà lié au bâtiment ayant l'EGID 9025830</t>
  </si>
  <si>
    <t>35: Obsolète dans le RegBL. Le bâtiment de la MO est déjà lié au bâtiment ayant l'EGID 954911</t>
  </si>
  <si>
    <t>35: Obsolète dans le RegBL. Le bâtiment de la MO est déjà lié au bâtiment ayant l'EGID 190614091</t>
  </si>
  <si>
    <t>35: Obsolète dans le RegBL. Le bâtiment de la MO est déjà lié au bâtiment ayant l'EGID 954850</t>
  </si>
  <si>
    <t>35: Obsolète dans le RegBL. Le bâtiment de la MO est déjà lié au bâtiment ayant l'EGID 9025687</t>
  </si>
  <si>
    <t>35: Obsolète dans le RegBL. Le bâtiment de la MO est déjà lié au bâtiment ayant l'EGID 3113488</t>
  </si>
  <si>
    <t>35: Obsolète dans le RegBL. Le bâtiment de la MO est déjà lié au bâtiment ayant l'EGID 954978</t>
  </si>
  <si>
    <t>35: Obsolète dans le RegBL. Le bâtiment de la MO est déjà lié au bâtiment ayant l'EGID 9025810</t>
  </si>
  <si>
    <t>35: Obsolète dans le RegBL. Le bâtiment de la MO est déjà lié au bâtiment ayant l'EGID 11527309</t>
  </si>
  <si>
    <t>35: Obsolète dans le RegBL. Le bâtiment de la MO est déjà lié au bâtiment ayant l'EGID 90004989</t>
  </si>
  <si>
    <t>35: Obsolète dans le RegBL. Le bâtiment de la MO est déjà lié au bâtiment ayant l'EGID 101515411</t>
  </si>
  <si>
    <t>35: Obsolète dans le RegBL. Le bâtiment de la MO est déjà lié au bâtiment ayant l'EGID 190184810</t>
  </si>
  <si>
    <t>35: Obsolète dans le RegBL. Le bâtiment de la MO est déjà lié au bâtiment ayant l'EGID 190004241</t>
  </si>
  <si>
    <t>35: Obsolète dans le RegBL. Le bâtiment de la MO est déjà lié au bâtiment ayant l'EGID 190004364</t>
  </si>
  <si>
    <t>35: Obsolète dans le RegBL. Le bâtiment de la MO est déjà lié au bâtiment ayant l'EGID 190046861</t>
  </si>
  <si>
    <t>35: Obsolète dans le RegBL. Le bâtiment de la MO est déjà lié au bâtiment ayant l'EGID 190046862</t>
  </si>
  <si>
    <t>35: Obsolète dans le RegBL. Le bâtiment de la MO est déjà lié au bâtiment ayant l'EGID 953050</t>
  </si>
  <si>
    <t>35: Obsolète dans le RegBL. Le bâtiment de la MO est déjà lié au bâtiment ayant l'EGID 954575</t>
  </si>
  <si>
    <t>35: Obsolète dans le RegBL. Le bâtiment de la MO est déjà lié au bâtiment ayant l'EGID 953357</t>
  </si>
  <si>
    <t>35: Obsolète dans le RegBL. Le bâtiment de la MO est déjà lié au bâtiment ayant l'EGID 953529</t>
  </si>
  <si>
    <t>35: Obsolète dans le RegBL. Le bâtiment de la MO est déjà lié au bâtiment ayant l'EGID 954922</t>
  </si>
  <si>
    <t>35: Obsolète dans le RegBL. Le bâtiment de la MO est déjà lié au bâtiment ayant l'EGID 190114569</t>
  </si>
  <si>
    <t>35: Obsolète dans le RegBL. Le bâtiment de la MO est déjà lié au bâtiment ayant l'EGID 190180000</t>
  </si>
  <si>
    <t>35: Obsolète dans le RegBL. Le bâtiment de la MO est déjà lié au bâtiment ayant l'EGID 190114775</t>
  </si>
  <si>
    <t>35: Obsolète dans le RegBL. Le bâtiment de la MO est déjà lié au bâtiment ayant l'EGID 190197649</t>
  </si>
  <si>
    <t>35: Obsolète dans le RegBL. Le bâtiment de la MO est déjà lié au bâtiment ayant l'EGID 9025799</t>
  </si>
  <si>
    <t>35: Obsolète dans le RegBL. Le bâtiment de la MO est déjà lié au bâtiment ayant l'EGID 190266533</t>
  </si>
  <si>
    <t>35: Obsolète dans le RegBL. Le bâtiment de la MO est déjà lié au bâtiment ayant l'EGID 190191326</t>
  </si>
  <si>
    <t>35: Obsolète dans le RegBL. Le bâtiment de la MO est déjà lié au bâtiment ayant l'EGID 190191407</t>
  </si>
  <si>
    <t>35: Obsolète dans le RegBL. Le bâtiment de la MO est déjà lié au bâtiment ayant l'EGID 190183092</t>
  </si>
  <si>
    <t>35: Obsolète dans le RegBL. Le bâtiment de la MO est déjà lié au bâtiment ayant l'EGID 190142134</t>
  </si>
  <si>
    <t>35: Obsolète dans le RegBL. Le bâtiment de la MO est déjà lié au bâtiment ayant l'EGID 190142176</t>
  </si>
  <si>
    <t>35: Obsolète dans le RegBL. Le bâtiment de la MO est déjà lié au bâtiment ayant l'EGID 190142166</t>
  </si>
  <si>
    <t>35: Obsolète dans le RegBL. Le bâtiment de la MO est déjà lié au bâtiment ayant l'EGID 190142157</t>
  </si>
  <si>
    <t>35: Obsolète dans le RegBL. Le bâtiment de la MO est déjà lié au bâtiment ayant l'EGID 190154648</t>
  </si>
  <si>
    <t>35: Obsolète dans le RegBL. Le bâtiment de la MO est déjà lié au bâtiment ayant l'EGID 190163180</t>
  </si>
  <si>
    <t>35: Obsolète dans le RegBL. Le bâtiment de la MO est déjà lié au bâtiment ayant l'EGID 190165539</t>
  </si>
  <si>
    <t>35: Obsolète dans le RegBL. Le bâtiment de la MO est déjà lié au bâtiment ayant l'EGID 190142597</t>
  </si>
  <si>
    <t>35: Obsolète dans le RegBL. Le bâtiment de la MO est déjà lié au bâtiment ayant l'EGID 953363</t>
  </si>
  <si>
    <t>35: Obsolète dans le RegBL. Le bâtiment de la MO est déjà lié au bâtiment ayant l'EGID 190167293</t>
  </si>
  <si>
    <t>35: Obsolète dans le RegBL. Le bâtiment de la MO est déjà lié au bâtiment ayant l'EGID 190168159</t>
  </si>
  <si>
    <t>35: Obsolète dans le RegBL. Le bâtiment de la MO est déjà lié au bâtiment ayant l'EGID 190266768</t>
  </si>
  <si>
    <t>35: Obsolète dans le RegBL. Le bâtiment de la MO est déjà lié au bâtiment ayant l'EGID 190460510</t>
  </si>
  <si>
    <t>35: Obsolète dans le RegBL. Le bâtiment de la MO est déjà lié au bâtiment ayant l'EGID 190171550</t>
  </si>
  <si>
    <t>35: Obsolète dans le RegBL. Le bâtiment de la MO est déjà lié au bâtiment ayant l'EGID 190197662</t>
  </si>
  <si>
    <t>35: Obsolète dans le RegBL. Le bâtiment de la MO est déjà lié au bâtiment ayant l'EGID 190191335</t>
  </si>
  <si>
    <t>35: Obsolète dans le RegBL. Le bâtiment de la MO est déjà lié au bâtiment ayant l'EGID 190174375</t>
  </si>
  <si>
    <t>35: Obsolète dans le RegBL. Le bâtiment de la MO est déjà lié au bâtiment ayant l'EGID 190192255</t>
  </si>
  <si>
    <t>35: Obsolète dans le RegBL. Le bâtiment de la MO est déjà lié au bâtiment ayant l'EGID 190165534</t>
  </si>
  <si>
    <t>35: Obsolète dans le RegBL. Le bâtiment de la MO est déjà lié au bâtiment ayant l'EGID 954875</t>
  </si>
  <si>
    <t>35: Obsolète dans le RegBL. Le bâtiment de la MO est déjà lié au bâtiment ayant l'EGID 190203287</t>
  </si>
  <si>
    <t>35: Obsolète dans le RegBL. Le bâtiment de la MO est déjà lié au bâtiment ayant l'EGID 190203317</t>
  </si>
  <si>
    <t>35: Obsolète dans le RegBL. Le bâtiment de la MO est déjà lié au bâtiment ayant l'EGID 190205739</t>
  </si>
  <si>
    <t>35: Obsolète dans le RegBL. Le bâtiment de la MO est déjà lié au bâtiment ayant l'EGID 190211842</t>
  </si>
  <si>
    <t>35: Obsolète dans le RegBL. Le bâtiment de la MO est déjà lié au bâtiment ayant l'EGID 190211990</t>
  </si>
  <si>
    <t>35: Obsolète dans le RegBL. Le bâtiment de la MO est déjà lié au bâtiment ayant l'EGID 190212027</t>
  </si>
  <si>
    <t>35: Obsolète dans le RegBL. Le bâtiment de la MO est déjà lié au bâtiment ayant l'EGID 190212033</t>
  </si>
  <si>
    <t>35: Obsolète dans le RegBL. Le bâtiment de la MO est déjà lié au bâtiment ayant l'EGID 190216278</t>
  </si>
  <si>
    <t>35: Obsolète dans le RegBL. Le bâtiment de la MO est déjà lié au bâtiment ayant l'EGID 190237410</t>
  </si>
  <si>
    <t>35: Obsolète dans le RegBL. Le bâtiment de la MO est déjà lié au bâtiment ayant l'EGID 954744</t>
  </si>
  <si>
    <t>35: Obsolète dans le RegBL. Le bâtiment de la MO est déjà lié au bâtiment ayant l'EGID 954943</t>
  </si>
  <si>
    <t>35: Obsolète dans le RegBL. Le bâtiment de la MO est déjà lié au bâtiment ayant l'EGID 9025707</t>
  </si>
  <si>
    <t>35: Obsolète dans le RegBL. Le bâtiment de la MO est déjà lié au bâtiment ayant l'EGID 190346953</t>
  </si>
  <si>
    <t>35: Obsolète dans le RegBL. Le bâtiment de la MO est déjà lié au bâtiment ayant l'EGID 190360912</t>
  </si>
  <si>
    <t>35: Obsolète dans le RegBL. Le bâtiment de la MO est déjà lié au bâtiment ayant l'EGID 9040572</t>
  </si>
  <si>
    <t>35: Obsolète dans le RegBL. Le bâtiment de la MO est déjà lié au bâtiment ayant l'EGID 953295</t>
  </si>
  <si>
    <t>35: Obsolète dans le RegBL. Le bâtiment de la MO est déjà lié au bâtiment ayant l'EGID 190471328</t>
  </si>
  <si>
    <t>35: Obsolète dans le RegBL. Le bâtiment de la MO est déjà lié au bâtiment ayant l'EGID 190477508</t>
  </si>
  <si>
    <t>35: Obsolète dans le RegBL. Le bâtiment de la MO est déjà lié au bâtiment ayant l'EGID 953189</t>
  </si>
  <si>
    <t>35: Obsolète dans le RegBL. Le bâtiment de la MO est déjà lié au bâtiment ayant l'EGID 952675</t>
  </si>
  <si>
    <t>35: Obsolète dans le RegBL. Le bâtiment de la MO est déjà lié au bâtiment ayant l'EGID 952579</t>
  </si>
  <si>
    <t>35: Obsolète dans le RegBL. Le bâtiment de la MO est déjà lié au bâtiment ayant l'EGID 953289</t>
  </si>
  <si>
    <t>35: Obsolète dans le RegBL. Le bâtiment de la MO est déjà lié au bâtiment ayant l'EGID 190587388</t>
  </si>
  <si>
    <t>35: Obsolète dans le RegBL. Le bâtiment de la MO est déjà lié au bâtiment ayant l'EGID 190633612</t>
  </si>
  <si>
    <t>35: Obsolète dans le RegBL. Le bâtiment de la MO est déjà lié au bâtiment ayant l'EGID 190168392</t>
  </si>
  <si>
    <t>35: Obsolète dans le RegBL. Le bâtiment de la MO est déjà lié au bâtiment ayant l'EGID 190692909</t>
  </si>
  <si>
    <t>35: Obsolète dans le RegBL. Le bâtiment de la MO est déjà lié au bâtiment ayant l'EGID 190694489</t>
  </si>
  <si>
    <t>35: Obsolète dans le RegBL. Le bâtiment de la MO est déjà lié au bâtiment ayant l'EGID 190711269</t>
  </si>
  <si>
    <t>35: Obsolète dans le RegBL. Le bâtiment de la MO est déjà lié au bâtiment ayant l'EGID 190851209</t>
  </si>
  <si>
    <t>35: Obsolète dans le RegBL. Le bâtiment de la MO est déjà lié au bâtiment ayant l'EGID 190988165</t>
  </si>
  <si>
    <t>35: Obsolète dans le RegBL. Le bâtiment de la MO est déjà lié au bâtiment ayant l'EGID 190988740</t>
  </si>
  <si>
    <t>35: Obsolète dans le RegBL. Le bâtiment de la MO est déjà lié au bâtiment ayant l'EGID 190204078</t>
  </si>
  <si>
    <t>35: Obsolète dans le RegBL. Le bâtiment de la MO est déjà lié au bâtiment ayant l'EGID 191081830</t>
  </si>
  <si>
    <t>35: Obsolète dans le RegBL. Le bâtiment de la MO est déjà lié au bâtiment ayant l'EGID 191215472</t>
  </si>
  <si>
    <t>35: Obsolète dans le RegBL. Le bâtiment de la MO est déjà lié au bâtiment ayant l'EGID 953018</t>
  </si>
  <si>
    <t>35: Obsolète dans le RegBL. Le bâtiment de la MO est déjà lié au bâtiment ayant l'EGID 191204973</t>
  </si>
  <si>
    <t>35: Obsolète dans le RegBL. Le bâtiment de la MO est déjà lié au bâtiment ayant l'EGID 190362588</t>
  </si>
  <si>
    <t>35: Obsolète dans le RegBL. Le bâtiment de la MO est déjà lié au bâtiment ayant l'EGID 3113141</t>
  </si>
  <si>
    <t>35: Obsolète dans le RegBL. Le bâtiment de la MO est déjà lié au bâtiment ayant l'EGID 191494253</t>
  </si>
  <si>
    <t>35: Obsolète dans le RegBL. Le bâtiment de la MO est déjà lié au bâtiment ayant l'EGID 952494</t>
  </si>
  <si>
    <t>35: Obsolète dans le RegBL. Le bâtiment de la MO est déjà lié au bâtiment ayant l'EGID 9040523</t>
  </si>
  <si>
    <t>35: Obsolète dans le RegBL. Le bâtiment de la MO est déjà lié au bâtiment ayant l'EGID 9025626</t>
  </si>
  <si>
    <t>35: Obsolète dans le RegBL. Le bâtiment de la MO est déjà lié au bâtiment ayant l'EGID 9025672</t>
  </si>
  <si>
    <t>35: Obsolète dans le RegBL. Le bâtiment de la MO est déjà lié au bâtiment ayant l'EGID 954376</t>
  </si>
  <si>
    <t>35: Obsolète dans le RegBL. Le bâtiment de la MO est déjà lié au bâtiment ayant l'EGID 190699329</t>
  </si>
  <si>
    <t>35: Obsolète dans le RegBL. Le bâtiment de la MO est déjà lié au bâtiment ayant l'EGID 954405</t>
  </si>
  <si>
    <t>35: Obsolète dans le RegBL. Le bâtiment de la MO est déjà lié au bâtiment ayant l'EGID 955160</t>
  </si>
  <si>
    <t>35: Obsolète dans le RegBL. Le bâtiment de la MO est déjà lié au bâtiment ayant l'EGID 955187</t>
  </si>
  <si>
    <t>35: Obsolète dans le RegBL. Le bâtiment de la MO est déjà lié au bâtiment ayant l'EGID 955179</t>
  </si>
  <si>
    <t>35: Obsolète dans le RegBL. Le bâtiment de la MO est déjà lié au bâtiment ayant l'EGID 955258</t>
  </si>
  <si>
    <t>35: Obsolète dans le RegBL. Le bâtiment de la MO est déjà lié au bâtiment ayant l'EGID 502132300</t>
  </si>
  <si>
    <t>35: Obsolète dans le RegBL. Le bâtiment de la MO est déjà lié au bâtiment ayant l'EGID 959720</t>
  </si>
  <si>
    <t>35: Obsolète dans le RegBL. Le bâtiment de la MO est déjà lié au bâtiment ayant l'EGID 959748</t>
  </si>
  <si>
    <t>35: Obsolète dans le RegBL. Le bâtiment de la MO est déjà lié au bâtiment ayant l'EGID 101162418</t>
  </si>
  <si>
    <t>2586193.750 1117597.250</t>
  </si>
  <si>
    <t>https://map.geo.admin.ch/?zoom=13&amp;E=2586193.75&amp;N=1117597.25&amp;layers=ch.kantone.cadastralwebmap-farbe,ch.swisstopo.amtliches-strassenverzeichnis,ch.bfs.gebaeude_wohnungs_register,KML||https://tinyurl.com/yy7ya4g9/VS/6021_bdg_erw.kml</t>
  </si>
  <si>
    <t>2666680.250 1150944.875</t>
  </si>
  <si>
    <t>https://map.geo.admin.ch/?zoom=13&amp;E=2666680.25&amp;N=1150944.875&amp;layers=ch.kantone.cadastralwebmap-farbe,ch.swisstopo.amtliches-strassenverzeichnis,ch.bfs.gebaeude_wohnungs_register,KML||https://tinyurl.com/yy7ya4g9/VS/6076_bdg_erw.kml</t>
  </si>
  <si>
    <t>2605215.000 1103515.000</t>
  </si>
  <si>
    <t>https://map.geo.admin.ch/?zoom=13&amp;E=2605215&amp;N=1103515&amp;layers=ch.kantone.cadastralwebmap-farbe,ch.swisstopo.amtliches-strassenverzeichnis,ch.bfs.gebaeude_wohnungs_register,KML||https://tinyurl.com/yy7ya4g9/VS/6083_bdg_erw.kml</t>
  </si>
  <si>
    <t>2619737.075 1125713.049</t>
  </si>
  <si>
    <t>https://map.geo.admin.ch/?zoom=13&amp;E=2619737.075&amp;N=1125713.049&amp;layers=ch.kantone.cadastralwebmap-farbe,ch.swisstopo.amtliches-strassenverzeichnis,ch.bfs.gebaeude_wohnungs_register,KML||https://tinyurl.com/yy7ya4g9/VS/6112_bdg_erw.kml</t>
  </si>
  <si>
    <t>2619637.275 1125693.049</t>
  </si>
  <si>
    <t>https://map.geo.admin.ch/?zoom=13&amp;E=2619637.275&amp;N=1125693.049&amp;layers=ch.kantone.cadastralwebmap-farbe,ch.swisstopo.amtliches-strassenverzeichnis,ch.bfs.gebaeude_wohnungs_register,KML||https://tinyurl.com/yy7ya4g9/VS/6112_bdg_erw.kml</t>
  </si>
  <si>
    <t>2580086.250 1115207.875</t>
  </si>
  <si>
    <t>https://map.geo.admin.ch/?zoom=13&amp;E=2580086.25&amp;N=1115207.875&amp;layers=ch.kantone.cadastralwebmap-farbe,ch.swisstopo.amtliches-strassenverzeichnis,ch.bfs.gebaeude_wohnungs_register,KML||https://tinyurl.com/yy7ya4g9/VS/6135_bdg_erw.kml</t>
  </si>
  <si>
    <t>2571856.000 1105398.000</t>
  </si>
  <si>
    <t>https://map.geo.admin.ch/?zoom=13&amp;E=2571856&amp;N=1105398&amp;layers=ch.kantone.cadastralwebmap-farbe,ch.swisstopo.amtliches-strassenverzeichnis,ch.bfs.gebaeude_wohnungs_register,KML||https://tinyurl.com/yy7ya4g9/VS/6136_bdg_erw.kml</t>
  </si>
  <si>
    <t>2569857.000 1103536.000</t>
  </si>
  <si>
    <t>https://map.geo.admin.ch/?zoom=13&amp;E=2569857&amp;N=1103536&amp;layers=ch.kantone.cadastralwebmap-farbe,ch.swisstopo.amtliches-strassenverzeichnis,ch.bfs.gebaeude_wohnungs_register,KML||https://tinyurl.com/yy7ya4g9/VS/6137_bdg_erw.kml</t>
  </si>
  <si>
    <t>2580737.000 1113766.000</t>
  </si>
  <si>
    <t>https://map.geo.admin.ch/?zoom=13&amp;E=2580737&amp;N=1113766&amp;layers=ch.kantone.cadastralwebmap-farbe,ch.swisstopo.amtliches-strassenverzeichnis,ch.bfs.gebaeude_wohnungs_register,KML||https://tinyurl.com/yy7ya4g9/VS/6140_bdg_erw.kml</t>
  </si>
  <si>
    <t>2580733.000 1113766.000</t>
  </si>
  <si>
    <t>https://map.geo.admin.ch/?zoom=13&amp;E=2580733&amp;N=1113766&amp;layers=ch.kantone.cadastralwebmap-farbe,ch.swisstopo.amtliches-strassenverzeichnis,ch.bfs.gebaeude_wohnungs_register,KML||https://tinyurl.com/yy7ya4g9/VS/6140_bdg_erw.kml</t>
  </si>
  <si>
    <t>2580728.000 1113768.000</t>
  </si>
  <si>
    <t>https://map.geo.admin.ch/?zoom=13&amp;E=2580728&amp;N=1113768&amp;layers=ch.kantone.cadastralwebmap-farbe,ch.swisstopo.amtliches-strassenverzeichnis,ch.bfs.gebaeude_wohnungs_register,KML||https://tinyurl.com/yy7ya4g9/VS/6140_bdg_erw.kml</t>
  </si>
  <si>
    <t>2580723.000 1113769.000</t>
  </si>
  <si>
    <t>https://map.geo.admin.ch/?zoom=13&amp;E=2580723&amp;N=1113769&amp;layers=ch.kantone.cadastralwebmap-farbe,ch.swisstopo.amtliches-strassenverzeichnis,ch.bfs.gebaeude_wohnungs_register,KML||https://tinyurl.com/yy7ya4g9/VS/6140_bdg_erw.kml</t>
  </si>
  <si>
    <t>2580734.000 1113747.000</t>
  </si>
  <si>
    <t>https://map.geo.admin.ch/?zoom=13&amp;E=2580734&amp;N=1113747&amp;layers=ch.kantone.cadastralwebmap-farbe,ch.swisstopo.amtliches-strassenverzeichnis,ch.bfs.gebaeude_wohnungs_register,KML||https://tinyurl.com/yy7ya4g9/VS/6140_bdg_erw.kml</t>
  </si>
  <si>
    <t>2580739.000 1113750.000</t>
  </si>
  <si>
    <t>https://map.geo.admin.ch/?zoom=13&amp;E=2580739&amp;N=1113750&amp;layers=ch.kantone.cadastralwebmap-farbe,ch.swisstopo.amtliches-strassenverzeichnis,ch.bfs.gebaeude_wohnungs_register,KML||https://tinyurl.com/yy7ya4g9/VS/6140_bdg_erw.kml</t>
  </si>
  <si>
    <t>2580743.000 1113752.000</t>
  </si>
  <si>
    <t>https://map.geo.admin.ch/?zoom=13&amp;E=2580743&amp;N=1113752&amp;layers=ch.kantone.cadastralwebmap-farbe,ch.swisstopo.amtliches-strassenverzeichnis,ch.bfs.gebaeude_wohnungs_register,KML||https://tinyurl.com/yy7ya4g9/VS/6140_bdg_erw.kml</t>
  </si>
  <si>
    <t>2580749.000 1113756.000</t>
  </si>
  <si>
    <t>https://map.geo.admin.ch/?zoom=13&amp;E=2580749&amp;N=1113756&amp;layers=ch.kantone.cadastralwebmap-farbe,ch.swisstopo.amtliches-strassenverzeichnis,ch.bfs.gebaeude_wohnungs_register,KML||https://tinyurl.com/yy7ya4g9/VS/6140_bdg_erw.kml</t>
  </si>
  <si>
    <t>2581269.000 1113113.000</t>
  </si>
  <si>
    <t>https://map.geo.admin.ch/?zoom=13&amp;E=2581269&amp;N=1113113&amp;layers=ch.kantone.cadastralwebmap-farbe,ch.swisstopo.amtliches-strassenverzeichnis,ch.bfs.gebaeude_wohnungs_register,KML||https://tinyurl.com/yy7ya4g9/VS/6140_bdg_erw.kml</t>
  </si>
  <si>
    <t>2579710.000 1111340.000</t>
  </si>
  <si>
    <t>https://map.geo.admin.ch/?zoom=13&amp;E=2579710&amp;N=1111340&amp;layers=ch.kantone.cadastralwebmap-farbe,ch.swisstopo.amtliches-strassenverzeichnis,ch.bfs.gebaeude_wohnungs_register,KML||https://tinyurl.com/yy7ya4g9/VS/6141_bdg_erw.kml</t>
  </si>
  <si>
    <t>2562717.000 1120934.000</t>
  </si>
  <si>
    <t>https://map.geo.admin.ch/?zoom=13&amp;E=2562717&amp;N=1120934&amp;layers=ch.kantone.cadastralwebmap-farbe,ch.swisstopo.amtliches-strassenverzeichnis,ch.bfs.gebaeude_wohnungs_register,KML||https://tinyurl.com/yy7ya4g9/VS/6153_bdg_erw.kml</t>
  </si>
  <si>
    <t>2563070.000 1119115.000</t>
  </si>
  <si>
    <t>https://map.geo.admin.ch/?zoom=13&amp;E=2563070&amp;N=1119115&amp;layers=ch.kantone.cadastralwebmap-farbe,ch.swisstopo.amtliches-strassenverzeichnis,ch.bfs.gebaeude_wohnungs_register,KML||https://tinyurl.com/yy7ya4g9/VS/6153_bdg_erw.kml</t>
  </si>
  <si>
    <t>2562855.000 1122053.000</t>
  </si>
  <si>
    <t>https://map.geo.admin.ch/?zoom=13&amp;E=2562855&amp;N=1122053&amp;layers=ch.kantone.cadastralwebmap-farbe,ch.swisstopo.amtliches-strassenverzeichnis,ch.bfs.gebaeude_wohnungs_register,KML||https://tinyurl.com/yy7ya4g9/VS/6153_bdg_erw.kml</t>
  </si>
  <si>
    <t>2559257.000 1119029.000</t>
  </si>
  <si>
    <t>https://map.geo.admin.ch/?zoom=13&amp;E=2559257&amp;N=1119029&amp;layers=ch.kantone.cadastralwebmap-farbe,ch.swisstopo.amtliches-strassenverzeichnis,ch.bfs.gebaeude_wohnungs_register,KML||https://tinyurl.com/yy7ya4g9/VS/6156_bdg_erw.kml</t>
  </si>
  <si>
    <t>2565000.000 1121460.000</t>
  </si>
  <si>
    <t>https://map.geo.admin.ch/?zoom=13&amp;E=2565000&amp;N=1121460&amp;layers=ch.kantone.cadastralwebmap-farbe,ch.swisstopo.amtliches-strassenverzeichnis,ch.bfs.gebaeude_wohnungs_register,KML||https://tinyurl.com/yy7ya4g9/VS/6215_bdg_erw.kml</t>
  </si>
  <si>
    <t>2566793.750 1106940.000</t>
  </si>
  <si>
    <t>https://map.geo.admin.ch/?zoom=13&amp;E=2566793.75&amp;N=1106940&amp;layers=ch.kantone.cadastralwebmap-farbe,ch.swisstopo.amtliches-strassenverzeichnis,ch.bfs.gebaeude_wohnungs_register,KML||https://tinyurl.com/yy7ya4g9/VS/6218_bdg_erw.kml</t>
  </si>
  <si>
    <t>2564944.000 1118102.774</t>
  </si>
  <si>
    <t>https://map.geo.admin.ch/?zoom=13&amp;E=2564944&amp;N=1118102.774&amp;layers=ch.kantone.cadastralwebmap-farbe,ch.swisstopo.amtliches-strassenverzeichnis,ch.bfs.gebaeude_wohnungs_register,KML||https://tinyurl.com/yy7ya4g9/VS/6220_bdg_erw.kml</t>
  </si>
  <si>
    <t>2626425.000 1105150.000</t>
  </si>
  <si>
    <t>https://map.geo.admin.ch/?zoom=13&amp;E=2626425&amp;N=1105150&amp;layers=ch.kantone.cadastralwebmap-farbe,ch.swisstopo.amtliches-strassenverzeichnis,ch.bfs.gebaeude_wohnungs_register,KML||https://tinyurl.com/yy7ya4g9/VS/6287_bdg_erw.kml</t>
  </si>
  <si>
    <t>2638024.000 1107134.000</t>
  </si>
  <si>
    <t>https://map.geo.admin.ch/?zoom=13&amp;E=2638024&amp;N=1107134&amp;layers=ch.kantone.cadastralwebmap-farbe,ch.swisstopo.amtliches-strassenverzeichnis,ch.bfs.gebaeude_wohnungs_register,KML||https://tinyurl.com/yy7ya4g9/VS/6290_bdg_erw.kml</t>
  </si>
  <si>
    <t>2638486.225 1108491.099</t>
  </si>
  <si>
    <t>https://map.geo.admin.ch/?zoom=13&amp;E=2638486.225&amp;N=1108491.099&amp;layers=ch.kantone.cadastralwebmap-farbe,ch.swisstopo.amtliches-strassenverzeichnis,ch.bfs.gebaeude_wohnungs_register,KML||https://tinyurl.com/yy7ya4g9/VS/6291_bdg_erw.kml</t>
  </si>
  <si>
    <t>2638970.425 1106668.699</t>
  </si>
  <si>
    <t>https://map.geo.admin.ch/?zoom=13&amp;E=2638970.425&amp;N=1106668.699&amp;layers=ch.kantone.cadastralwebmap-farbe,ch.swisstopo.amtliches-strassenverzeichnis,ch.bfs.gebaeude_wohnungs_register,KML||https://tinyurl.com/yy7ya4g9/VS/6291_bdg_erw.kml</t>
  </si>
  <si>
    <t>2638417.225 1108574.900</t>
  </si>
  <si>
    <t>https://map.geo.admin.ch/?zoom=13&amp;E=2638417.225&amp;N=1108574.9&amp;layers=ch.kantone.cadastralwebmap-farbe,ch.swisstopo.amtliches-strassenverzeichnis,ch.bfs.gebaeude_wohnungs_register,KML||https://tinyurl.com/yy7ya4g9/VS/6291_bdg_erw.kml</t>
  </si>
  <si>
    <t>2633593.000 1121196.000</t>
  </si>
  <si>
    <t>https://map.geo.admin.ch/?zoom=13&amp;E=2633593&amp;N=1121196&amp;layers=ch.kantone.cadastralwebmap-farbe,ch.swisstopo.amtliches-strassenverzeichnis,ch.bfs.gebaeude_wohnungs_register,KML||https://tinyurl.com/yy7ya4g9/VS/6293_bdg_erw.kml</t>
  </si>
  <si>
    <t>2624124.657 1096639.920</t>
  </si>
  <si>
    <t>https://map.geo.admin.ch/?zoom=13&amp;E=2624124.657&amp;N=1096639.92&amp;layers=ch.kantone.cadastralwebmap-farbe,ch.swisstopo.amtliches-strassenverzeichnis,ch.bfs.gebaeude_wohnungs_register,KML||https://tinyurl.com/yy7ya4g9/VS/6300_bdg_erw.kml</t>
  </si>
  <si>
    <t>62: 4 bâtiments du RegBL (191614774, 191614793, 191614794, 191614795) à l'intérieur du même polygone de la MO</t>
  </si>
  <si>
    <t>62: 4 bâtiments du RegBL (191614796, 191614797, 191614798, 191614800) à l'intérieur du même polygone de la MO</t>
  </si>
  <si>
    <t>62: 2 bâtiments du RegBL (945009, 190187861) à l'intérieur du même polygone de la MO</t>
  </si>
  <si>
    <t>62: 2 bâtiments du RegBL (960450, 192017950) à l'intérieur du même polygone de la MO</t>
  </si>
  <si>
    <t>31: Aucun bâtiment dans la MO pour l'EGID 192017922</t>
  </si>
  <si>
    <t>31: Aucun bâtiment dans la MO pour l'EGID 191980805</t>
  </si>
  <si>
    <t>31: Aucun bâtiment dans la MO pour l'EGID 191981443</t>
  </si>
  <si>
    <t>31: Aucun bâtiment dans la MO pour l'EGID 192017612&lt;/br&gt;33: Le bâtiment 192017612 has GSTAT '1003 im Bau'</t>
  </si>
  <si>
    <t>31: Aucun bâtiment dans la MO pour l'EGID 192017621&lt;/br&gt;33: Le bâtiment 192017621 has GSTAT '1003 im Bau'</t>
  </si>
  <si>
    <t>31: Aucun bâtiment dans la MO pour l'EGID 191966050</t>
  </si>
  <si>
    <t>31: Aucun bâtiment dans la MO pour l'EGID 191955503</t>
  </si>
  <si>
    <t>31: Aucun bâtiment dans la MO pour l'EGID 191961839</t>
  </si>
  <si>
    <t>31: Aucun bâtiment dans la MO pour l'EGID 191979535</t>
  </si>
  <si>
    <t>31: Aucun bâtiment dans la MO pour l'EGID 192017968</t>
  </si>
  <si>
    <t>31: Aucun bâtiment dans la MO pour l'EGID 191951353</t>
  </si>
  <si>
    <t>31: Aucun bâtiment dans la MO pour l'EGID 191862675</t>
  </si>
  <si>
    <t>31: Aucun bâtiment dans la MO pour l'EGID 191988461</t>
  </si>
  <si>
    <t>31: Aucun bâtiment dans la MO pour l'EGID 191989763&lt;/br&gt;33: Le bâtiment 191989763 has GSTAT '1003 im Bau'</t>
  </si>
  <si>
    <t>31: Aucun bâtiment dans la MO pour l'EGID 192016546</t>
  </si>
  <si>
    <t>31: Aucun bâtiment dans la MO pour l'EGID 192017753</t>
  </si>
  <si>
    <t>31: Aucun bâtiment dans la MO pour l'EGID 192017759</t>
  </si>
  <si>
    <t>31: Aucun bâtiment dans la MO pour l'EGID 192017771</t>
  </si>
  <si>
    <t>31: Aucun bâtiment dans la MO pour l'EGID 192017811</t>
  </si>
  <si>
    <t>31: Aucun bâtiment dans la MO pour l'EGID 191984353</t>
  </si>
  <si>
    <t>35: Obsolète dans le RegBL. Le bâtiment de la MO est déjà lié au bâtiment ayant l'EGID 919409</t>
  </si>
  <si>
    <t>Rue de Mura</t>
  </si>
  <si>
    <t>4918</t>
  </si>
  <si>
    <t>2378</t>
  </si>
  <si>
    <t>2584139.000 1125784.375</t>
  </si>
  <si>
    <t>https://map.geo.admin.ch/?zoom=13&amp;E=2584139&amp;N=1125784.375&amp;layers=ch.kantone.cadastralwebmap-farbe,ch.swisstopo.amtliches-strassenverzeichnis,ch.bfs.gebaeude_wohnungs_register,KML||https://tinyurl.com/yy7ya4g9/VS/6023_bdg_erw.kml</t>
  </si>
  <si>
    <t>2584142.500 1125784.625</t>
  </si>
  <si>
    <t>https://map.geo.admin.ch/?zoom=13&amp;E=2584142.5&amp;N=1125784.625&amp;layers=ch.kantone.cadastralwebmap-farbe,ch.swisstopo.amtliches-strassenverzeichnis,ch.bfs.gebaeude_wohnungs_register,KML||https://tinyurl.com/yy7ya4g9/VS/6023_bdg_erw.kml</t>
  </si>
  <si>
    <t>2589485.000 1114765.000</t>
  </si>
  <si>
    <t>https://map.geo.admin.ch/?zoom=13&amp;E=2589485&amp;N=1114765&amp;layers=ch.kantone.cadastralwebmap-farbe,ch.swisstopo.amtliches-strassenverzeichnis,ch.bfs.gebaeude_wohnungs_register,KML||https://tinyurl.com/yy7ya4g9/VS/6024_bdg_erw.kml</t>
  </si>
  <si>
    <t>2597560.000 1124651.500</t>
  </si>
  <si>
    <t>https://map.geo.admin.ch/?zoom=13&amp;E=2597560&amp;N=1124651.5&amp;layers=ch.kantone.cadastralwebmap-farbe,ch.swisstopo.amtliches-strassenverzeichnis,ch.bfs.gebaeude_wohnungs_register,KML||https://tinyurl.com/yy7ya4g9/VS/6082_bdg_erw.kml</t>
  </si>
  <si>
    <t>2573983.262 1105959.172</t>
  </si>
  <si>
    <t>https://map.geo.admin.ch/?zoom=13&amp;E=2573983.262&amp;N=1105959.172&amp;layers=ch.kantone.cadastralwebmap-farbe,ch.swisstopo.amtliches-strassenverzeichnis,ch.bfs.gebaeude_wohnungs_register,KML||https://tinyurl.com/yy7ya4g9/VS/6136_bdg_erw.kml</t>
  </si>
  <si>
    <t>2561392.500 1122591.200</t>
  </si>
  <si>
    <t>https://map.geo.admin.ch/?zoom=13&amp;E=2561392.5&amp;N=1122591.2&amp;layers=ch.kantone.cadastralwebmap-farbe,ch.swisstopo.amtliches-strassenverzeichnis,ch.bfs.gebaeude_wohnungs_register,KML||https://tinyurl.com/yy7ya4g9/VS/6152_bdg_erw.kml</t>
  </si>
  <si>
    <t>2561384.400 1122591.100</t>
  </si>
  <si>
    <t>https://map.geo.admin.ch/?zoom=13&amp;E=2561384.4&amp;N=1122591.1&amp;layers=ch.kantone.cadastralwebmap-farbe,ch.swisstopo.amtliches-strassenverzeichnis,ch.bfs.gebaeude_wohnungs_register,KML||https://tinyurl.com/yy7ya4g9/VS/6152_bdg_erw.kml</t>
  </si>
  <si>
    <t>2557886.000 1116605.000</t>
  </si>
  <si>
    <t>https://map.geo.admin.ch/?zoom=13&amp;E=2557886&amp;N=1116605&amp;layers=ch.kantone.cadastralwebmap-farbe,ch.swisstopo.amtliches-strassenverzeichnis,ch.bfs.gebaeude_wohnungs_register,KML||https://tinyurl.com/yy7ya4g9/VS/6157_bdg_erw.kml</t>
  </si>
  <si>
    <t>2593837.500 1122483.375</t>
  </si>
  <si>
    <t>https://map.geo.admin.ch/?zoom=13&amp;E=2593837.5&amp;N=1122483.375&amp;layers=ch.kantone.cadastralwebmap-farbe,ch.swisstopo.amtliches-strassenverzeichnis,ch.bfs.gebaeude_wohnungs_register,KML||https://tinyurl.com/yy7ya4g9/VS/6265_bdg_erw.kml</t>
  </si>
  <si>
    <t>2593563.000 1124579.875</t>
  </si>
  <si>
    <t>https://map.geo.admin.ch/?zoom=13&amp;E=2593563&amp;N=1124579.875&amp;layers=ch.kantone.cadastralwebmap-farbe,ch.swisstopo.amtliches-strassenverzeichnis,ch.bfs.gebaeude_wohnungs_register,KML||https://tinyurl.com/yy7ya4g9/VS/6265_bdg_erw.kml</t>
  </si>
  <si>
    <t>2635728.750 1119377.625</t>
  </si>
  <si>
    <t>https://map.geo.admin.ch/?zoom=13&amp;E=2635728.75&amp;N=1119377.625&amp;layers=ch.kantone.cadastralwebmap-farbe,ch.swisstopo.amtliches-strassenverzeichnis,ch.bfs.gebaeude_wohnungs_register,KML||https://tinyurl.com/yy7ya4g9/VS/6294_bdg_erw.kml</t>
  </si>
  <si>
    <t>2634021.660 1127255.840</t>
  </si>
  <si>
    <t>https://map.geo.admin.ch/?zoom=13&amp;E=2634021.66&amp;N=1127255.84&amp;layers=ch.kantone.cadastralwebmap-farbe,ch.swisstopo.amtliches-strassenverzeichnis,ch.bfs.gebaeude_wohnungs_register,KML||https://tinyurl.com/yy7ya4g9/VS/6297_bdg_erw.kml</t>
  </si>
  <si>
    <t>2619238.000 1094342.000</t>
  </si>
  <si>
    <t>https://map.geo.admin.ch/?zoom=13&amp;E=2619238&amp;N=1094342&amp;layers=ch.kantone.cadastralwebmap-farbe,ch.swisstopo.amtliches-strassenverzeichnis,ch.bfs.gebaeude_wohnungs_register,KML||https://tinyurl.com/yy7ya4g9/VS/6300_bdg_erw.kml</t>
  </si>
  <si>
    <t>2627874.960 1113549.565</t>
  </si>
  <si>
    <t>62: 2 bâtiments du RegBL (944934, 190173641) à l'intérieur du même polygone de la MO</t>
  </si>
  <si>
    <t>42: la catégorie 1080 n'est pas cohérente avec le topic Couverture du sol de la MO&lt;/br&gt;62: 2 bâtiments du RegBL (9030397, 190354133) à l'intérieur du même polygone de la MO</t>
  </si>
  <si>
    <t>31: Aucun bâtiment dans la MO pour l'EGID 192018393</t>
  </si>
  <si>
    <t>31: Aucun bâtiment dans la MO pour l'EGID 192018394</t>
  </si>
  <si>
    <t>31: Aucun bâtiment dans la MO pour l'EGID 191987330</t>
  </si>
  <si>
    <t>31: Aucun bâtiment dans la MO pour l'EGID 191962566</t>
  </si>
  <si>
    <t>31: Aucun bâtiment dans la MO pour l'EGID 191669076</t>
  </si>
  <si>
    <t>31: Aucun bâtiment dans la MO pour l'EGID 191826502</t>
  </si>
  <si>
    <t>31: Aucun bâtiment dans la MO pour l'EGID 191826503</t>
  </si>
  <si>
    <t>31: Aucun bâtiment dans la MO pour l'EGID 191994054</t>
  </si>
  <si>
    <t>31: Aucun bâtiment dans la MO pour l'EGID 191243871</t>
  </si>
  <si>
    <t>31: Aucun bâtiment dans la MO pour l'EGID 191975438</t>
  </si>
  <si>
    <t>31: Aucun bâtiment dans la MO pour l'EGID 191979705</t>
  </si>
  <si>
    <t>31: Aucun bâtiment dans la MO pour l'EGID 191948852</t>
  </si>
  <si>
    <t>35: Obsolète dans le RegBL. Le bâtiment de la MO est déjà lié au bâtiment ayant l'EGID 3113008</t>
  </si>
  <si>
    <t>Six-Blanc</t>
  </si>
  <si>
    <t>CH235287301615</t>
  </si>
  <si>
    <t>CH295287523031</t>
  </si>
  <si>
    <t>CH843052751223</t>
  </si>
  <si>
    <t>2655590.000 1141929.000</t>
  </si>
  <si>
    <t>https://map.geo.admin.ch/?zoom=13&amp;E=2655590&amp;N=1141929&amp;layers=ch.kantone.cadastralwebmap-farbe,ch.swisstopo.amtliches-strassenverzeichnis,ch.bfs.gebaeude_wohnungs_register,KML||https://tinyurl.com/yy7ya4g9/VS/6052_bdg_erw.kml</t>
  </si>
  <si>
    <t>2655276.000 1142198.125</t>
  </si>
  <si>
    <t>https://map.geo.admin.ch/?zoom=13&amp;E=2655276&amp;N=1142198.125&amp;layers=ch.kantone.cadastralwebmap-farbe,ch.swisstopo.amtliches-strassenverzeichnis,ch.bfs.gebaeude_wohnungs_register,KML||https://tinyurl.com/yy7ya4g9/VS/6052_bdg_erw.kml</t>
  </si>
  <si>
    <t>2655597.750 1142238.125</t>
  </si>
  <si>
    <t>https://map.geo.admin.ch/?zoom=13&amp;E=2655597.75&amp;N=1142238.125&amp;layers=ch.kantone.cadastralwebmap-farbe,ch.swisstopo.amtliches-strassenverzeichnis,ch.bfs.gebaeude_wohnungs_register,KML||https://tinyurl.com/yy7ya4g9/VS/6052_bdg_erw.kml</t>
  </si>
  <si>
    <t>2656085.500 1142224.625</t>
  </si>
  <si>
    <t>https://map.geo.admin.ch/?zoom=13&amp;E=2656085.5&amp;N=1142224.625&amp;layers=ch.kantone.cadastralwebmap-farbe,ch.swisstopo.amtliches-strassenverzeichnis,ch.bfs.gebaeude_wohnungs_register,KML||https://tinyurl.com/yy7ya4g9/VS/6052_bdg_erw.kml</t>
  </si>
  <si>
    <t>2656069.500 1142210.875</t>
  </si>
  <si>
    <t>https://map.geo.admin.ch/?zoom=13&amp;E=2656069.5&amp;N=1142210.875&amp;layers=ch.kantone.cadastralwebmap-farbe,ch.swisstopo.amtliches-strassenverzeichnis,ch.bfs.gebaeude_wohnungs_register,KML||https://tinyurl.com/yy7ya4g9/VS/6052_bdg_erw.kml</t>
  </si>
  <si>
    <t>2655476.500 1142336.875</t>
  </si>
  <si>
    <t>https://map.geo.admin.ch/?zoom=13&amp;E=2655476.5&amp;N=1142336.875&amp;layers=ch.kantone.cadastralwebmap-farbe,ch.swisstopo.amtliches-strassenverzeichnis,ch.bfs.gebaeude_wohnungs_register,KML||https://tinyurl.com/yy7ya4g9/VS/6052_bdg_erw.kml</t>
  </si>
  <si>
    <t>2656090.000 1142436.375</t>
  </si>
  <si>
    <t>https://map.geo.admin.ch/?zoom=13&amp;E=2656090&amp;N=1142436.375&amp;layers=ch.kantone.cadastralwebmap-farbe,ch.swisstopo.amtliches-strassenverzeichnis,ch.bfs.gebaeude_wohnungs_register,KML||https://tinyurl.com/yy7ya4g9/VS/6052_bdg_erw.kml</t>
  </si>
  <si>
    <t>2655733.500 1142161.375</t>
  </si>
  <si>
    <t>https://map.geo.admin.ch/?zoom=13&amp;E=2655733.5&amp;N=1142161.375&amp;layers=ch.kantone.cadastralwebmap-farbe,ch.swisstopo.amtliches-strassenverzeichnis,ch.bfs.gebaeude_wohnungs_register,KML||https://tinyurl.com/yy7ya4g9/VS/6052_bdg_erw.kml</t>
  </si>
  <si>
    <t>2643094.888 1134712.726</t>
  </si>
  <si>
    <t>https://map.geo.admin.ch/?zoom=13&amp;E=2643094.888&amp;N=1134712.726&amp;layers=ch.kantone.cadastralwebmap-farbe,ch.swisstopo.amtliches-strassenverzeichnis,ch.bfs.gebaeude_wohnungs_register,KML||https://tinyurl.com/yy7ya4g9/VS/6173_bdg_erw.kml</t>
  </si>
  <si>
    <t>2627534.188 1126270.908</t>
  </si>
  <si>
    <t>https://map.geo.admin.ch/?zoom=13&amp;E=2627534.188&amp;N=1126270.908&amp;layers=ch.kantone.cadastralwebmap-farbe,ch.swisstopo.amtliches-strassenverzeichnis,ch.bfs.gebaeude_wohnungs_register,KML||https://tinyurl.com/yy7ya4g9/VS/6201_bdg_erw.kml</t>
  </si>
  <si>
    <t>2607819.778 1125567.303</t>
  </si>
  <si>
    <t>https://map.geo.admin.ch/?zoom=13&amp;E=2607819.778&amp;N=1125567.303&amp;layers=ch.kantone.cadastralwebmap-farbe,ch.swisstopo.amtliches-strassenverzeichnis,ch.bfs.gebaeude_wohnungs_register,KML||https://tinyurl.com/yy7ya4g9/VS/6235_bdg_erw.kml</t>
  </si>
  <si>
    <t>2607845.329 1125571.343</t>
  </si>
  <si>
    <t>https://map.geo.admin.ch/?zoom=13&amp;E=2607845.329&amp;N=1125571.343&amp;layers=ch.kantone.cadastralwebmap-farbe,ch.swisstopo.amtliches-strassenverzeichnis,ch.bfs.gebaeude_wohnungs_register,KML||https://tinyurl.com/yy7ya4g9/VS/6235_bdg_erw.kml</t>
  </si>
  <si>
    <t>2607868.301 1125575.684</t>
  </si>
  <si>
    <t>https://map.geo.admin.ch/?zoom=13&amp;E=2607868.301&amp;N=1125575.684&amp;layers=ch.kantone.cadastralwebmap-farbe,ch.swisstopo.amtliches-strassenverzeichnis,ch.bfs.gebaeude_wohnungs_register,KML||https://tinyurl.com/yy7ya4g9/VS/6235_bdg_erw.kml</t>
  </si>
  <si>
    <t>2607815.480 1125578.949</t>
  </si>
  <si>
    <t>https://map.geo.admin.ch/?zoom=13&amp;E=2607815.48&amp;N=1125578.949&amp;layers=ch.kantone.cadastralwebmap-farbe,ch.swisstopo.amtliches-strassenverzeichnis,ch.bfs.gebaeude_wohnungs_register,KML||https://tinyurl.com/yy7ya4g9/VS/6235_bdg_erw.kml</t>
  </si>
  <si>
    <t>2607714.070 1125538.628</t>
  </si>
  <si>
    <t>https://map.geo.admin.ch/?zoom=13&amp;E=2607714.07&amp;N=1125538.628&amp;layers=ch.kantone.cadastralwebmap-farbe,ch.swisstopo.amtliches-strassenverzeichnis,ch.bfs.gebaeude_wohnungs_register,KML||https://tinyurl.com/yy7ya4g9/VS/6235_bdg_erw.kml</t>
  </si>
  <si>
    <t>2607718.175 1125524.255</t>
  </si>
  <si>
    <t>https://map.geo.admin.ch/?zoom=13&amp;E=2607718.175&amp;N=1125524.255&amp;layers=ch.kantone.cadastralwebmap-farbe,ch.swisstopo.amtliches-strassenverzeichnis,ch.bfs.gebaeude_wohnungs_register,KML||https://tinyurl.com/yy7ya4g9/VS/6235_bdg_erw.kml</t>
  </si>
  <si>
    <t>2607637.718 1125449.786</t>
  </si>
  <si>
    <t>https://map.geo.admin.ch/?zoom=13&amp;E=2607637.718&amp;N=1125449.786&amp;layers=ch.kantone.cadastralwebmap-farbe,ch.swisstopo.amtliches-strassenverzeichnis,ch.bfs.gebaeude_wohnungs_register,KML||https://tinyurl.com/yy7ya4g9/VS/6235_bdg_erw.kml</t>
  </si>
  <si>
    <t>2607639.077 1125445.392</t>
  </si>
  <si>
    <t>https://map.geo.admin.ch/?zoom=13&amp;E=2607639.077&amp;N=1125445.392&amp;layers=ch.kantone.cadastralwebmap-farbe,ch.swisstopo.amtliches-strassenverzeichnis,ch.bfs.gebaeude_wohnungs_register,KML||https://tinyurl.com/yy7ya4g9/VS/6235_bdg_erw.kml</t>
  </si>
  <si>
    <t>2607608.316 1125435.697</t>
  </si>
  <si>
    <t>https://map.geo.admin.ch/?zoom=13&amp;E=2607608.316&amp;N=1125435.697&amp;layers=ch.kantone.cadastralwebmap-farbe,ch.swisstopo.amtliches-strassenverzeichnis,ch.bfs.gebaeude_wohnungs_register,KML||https://tinyurl.com/yy7ya4g9/VS/6235_bdg_erw.kml</t>
  </si>
  <si>
    <t>2607606.612 1125440.233</t>
  </si>
  <si>
    <t>https://map.geo.admin.ch/?zoom=13&amp;E=2607606.612&amp;N=1125440.233&amp;layers=ch.kantone.cadastralwebmap-farbe,ch.swisstopo.amtliches-strassenverzeichnis,ch.bfs.gebaeude_wohnungs_register,KML||https://tinyurl.com/yy7ya4g9/VS/6235_bdg_erw.kml</t>
  </si>
  <si>
    <t>2607585.741 1125406.513</t>
  </si>
  <si>
    <t>https://map.geo.admin.ch/?zoom=13&amp;E=2607585.741&amp;N=1125406.513&amp;layers=ch.kantone.cadastralwebmap-farbe,ch.swisstopo.amtliches-strassenverzeichnis,ch.bfs.gebaeude_wohnungs_register,KML||https://tinyurl.com/yy7ya4g9/VS/6235_bdg_erw.kml</t>
  </si>
  <si>
    <t>2607574.240 1125402.008</t>
  </si>
  <si>
    <t>https://map.geo.admin.ch/?zoom=13&amp;E=2607574.24&amp;N=1125402.008&amp;layers=ch.kantone.cadastralwebmap-farbe,ch.swisstopo.amtliches-strassenverzeichnis,ch.bfs.gebaeude_wohnungs_register,KML||https://tinyurl.com/yy7ya4g9/VS/6235_bdg_erw.kml</t>
  </si>
  <si>
    <t>2607722.135 1125304.481</t>
  </si>
  <si>
    <t>https://map.geo.admin.ch/?zoom=13&amp;E=2607722.135&amp;N=1125304.481&amp;layers=ch.kantone.cadastralwebmap-farbe,ch.swisstopo.amtliches-strassenverzeichnis,ch.bfs.gebaeude_wohnungs_register,KML||https://tinyurl.com/yy7ya4g9/VS/6235_bdg_erw.kml</t>
  </si>
  <si>
    <t>2607721.206 1125305.678</t>
  </si>
  <si>
    <t>https://map.geo.admin.ch/?zoom=13&amp;E=2607721.206&amp;N=1125305.678&amp;layers=ch.kantone.cadastralwebmap-farbe,ch.swisstopo.amtliches-strassenverzeichnis,ch.bfs.gebaeude_wohnungs_register,KML||https://tinyurl.com/yy7ya4g9/VS/6235_bdg_erw.kml</t>
  </si>
  <si>
    <t>2607329.253 1125194.355</t>
  </si>
  <si>
    <t>https://map.geo.admin.ch/?zoom=13&amp;E=2607329.253&amp;N=1125194.355&amp;layers=ch.kantone.cadastralwebmap-farbe,ch.swisstopo.amtliches-strassenverzeichnis,ch.bfs.gebaeude_wohnungs_register,KML||https://tinyurl.com/yy7ya4g9/VS/6235_bdg_erw.kml</t>
  </si>
  <si>
    <t>2607337.044 1125182.968</t>
  </si>
  <si>
    <t>https://map.geo.admin.ch/?zoom=13&amp;E=2607337.044&amp;N=1125182.968&amp;layers=ch.kantone.cadastralwebmap-farbe,ch.swisstopo.amtliches-strassenverzeichnis,ch.bfs.gebaeude_wohnungs_register,KML||https://tinyurl.com/yy7ya4g9/VS/6235_bdg_erw.kml</t>
  </si>
  <si>
    <t>2608029.347 1125290.589</t>
  </si>
  <si>
    <t>https://map.geo.admin.ch/?zoom=13&amp;E=2608029.347&amp;N=1125290.589&amp;layers=ch.kantone.cadastralwebmap-farbe,ch.swisstopo.amtliches-strassenverzeichnis,ch.bfs.gebaeude_wohnungs_register,KML||https://tinyurl.com/yy7ya4g9/VS/6235_bdg_erw.kml</t>
  </si>
  <si>
    <t>2607194.951 1125113.820</t>
  </si>
  <si>
    <t>https://map.geo.admin.ch/?zoom=13&amp;E=2607194.951&amp;N=1125113.82&amp;layers=ch.kantone.cadastralwebmap-farbe,ch.swisstopo.amtliches-strassenverzeichnis,ch.bfs.gebaeude_wohnungs_register,KML||https://tinyurl.com/yy7ya4g9/VS/6235_bdg_erw.kml</t>
  </si>
  <si>
    <t>2607197.637 1125099.924</t>
  </si>
  <si>
    <t>https://map.geo.admin.ch/?zoom=13&amp;E=2607197.637&amp;N=1125099.924&amp;layers=ch.kantone.cadastralwebmap-farbe,ch.swisstopo.amtliches-strassenverzeichnis,ch.bfs.gebaeude_wohnungs_register,KML||https://tinyurl.com/yy7ya4g9/VS/6235_bdg_erw.kml</t>
  </si>
  <si>
    <t>2608006.214 1125270.047</t>
  </si>
  <si>
    <t>https://map.geo.admin.ch/?zoom=13&amp;E=2608006.214&amp;N=1125270.047&amp;layers=ch.kantone.cadastralwebmap-farbe,ch.swisstopo.amtliches-strassenverzeichnis,ch.bfs.gebaeude_wohnungs_register,KML||https://tinyurl.com/yy7ya4g9/VS/6235_bdg_erw.kml</t>
  </si>
  <si>
    <t>2607373.114 1125164.930</t>
  </si>
  <si>
    <t>https://map.geo.admin.ch/?zoom=13&amp;E=2607373.114&amp;N=1125164.93&amp;layers=ch.kantone.cadastralwebmap-farbe,ch.swisstopo.amtliches-strassenverzeichnis,ch.bfs.gebaeude_wohnungs_register,KML||https://tinyurl.com/yy7ya4g9/VS/6235_bdg_erw.kml</t>
  </si>
  <si>
    <t>2607370.915 1125168.986</t>
  </si>
  <si>
    <t>https://map.geo.admin.ch/?zoom=13&amp;E=2607370.915&amp;N=1125168.986&amp;layers=ch.kantone.cadastralwebmap-farbe,ch.swisstopo.amtliches-strassenverzeichnis,ch.bfs.gebaeude_wohnungs_register,KML||https://tinyurl.com/yy7ya4g9/VS/6235_bdg_erw.kml</t>
  </si>
  <si>
    <t>2608020.584 1125291.622</t>
  </si>
  <si>
    <t>https://map.geo.admin.ch/?zoom=13&amp;E=2608020.584&amp;N=1125291.622&amp;layers=ch.kantone.cadastralwebmap-farbe,ch.swisstopo.amtliches-strassenverzeichnis,ch.bfs.gebaeude_wohnungs_register,KML||https://tinyurl.com/yy7ya4g9/VS/6235_bdg_erw.kml</t>
  </si>
  <si>
    <t>2607999.460 1125277.697</t>
  </si>
  <si>
    <t>https://map.geo.admin.ch/?zoom=13&amp;E=2607999.46&amp;N=1125277.697&amp;layers=ch.kantone.cadastralwebmap-farbe,ch.swisstopo.amtliches-strassenverzeichnis,ch.bfs.gebaeude_wohnungs_register,KML||https://tinyurl.com/yy7ya4g9/VS/6235_bdg_erw.kml</t>
  </si>
  <si>
    <t>2607153.340 1125064.528</t>
  </si>
  <si>
    <t>https://map.geo.admin.ch/?zoom=13&amp;E=2607153.34&amp;N=1125064.528&amp;layers=ch.kantone.cadastralwebmap-farbe,ch.swisstopo.amtliches-strassenverzeichnis,ch.bfs.gebaeude_wohnungs_register,KML||https://tinyurl.com/yy7ya4g9/VS/6235_bdg_erw.kml</t>
  </si>
  <si>
    <t>2607440.291 1125180.089</t>
  </si>
  <si>
    <t>https://map.geo.admin.ch/?zoom=13&amp;E=2607440.291&amp;N=1125180.089&amp;layers=ch.kantone.cadastralwebmap-farbe,ch.swisstopo.amtliches-strassenverzeichnis,ch.bfs.gebaeude_wohnungs_register,KML||https://tinyurl.com/yy7ya4g9/VS/6235_bdg_erw.kml</t>
  </si>
  <si>
    <t>2607431.420 1125194.166</t>
  </si>
  <si>
    <t>https://map.geo.admin.ch/?zoom=13&amp;E=2607431.42&amp;N=1125194.166&amp;layers=ch.kantone.cadastralwebmap-farbe,ch.swisstopo.amtliches-strassenverzeichnis,ch.bfs.gebaeude_wohnungs_register,KML||https://tinyurl.com/yy7ya4g9/VS/6235_bdg_erw.kml</t>
  </si>
  <si>
    <t>2607531.601 1125416.250</t>
  </si>
  <si>
    <t>https://map.geo.admin.ch/?zoom=13&amp;E=2607531.601&amp;N=1125416.25&amp;layers=ch.kantone.cadastralwebmap-farbe,ch.swisstopo.amtliches-strassenverzeichnis,ch.bfs.gebaeude_wohnungs_register,KML||https://tinyurl.com/yy7ya4g9/VS/6235_bdg_erw.kml</t>
  </si>
  <si>
    <t>2607532.708 1125426.759</t>
  </si>
  <si>
    <t>https://map.geo.admin.ch/?zoom=13&amp;E=2607532.708&amp;N=1125426.759&amp;layers=ch.kantone.cadastralwebmap-farbe,ch.swisstopo.amtliches-strassenverzeichnis,ch.bfs.gebaeude_wohnungs_register,KML||https://tinyurl.com/yy7ya4g9/VS/6235_bdg_erw.kml</t>
  </si>
  <si>
    <t>2607118.477 1125032.531</t>
  </si>
  <si>
    <t>https://map.geo.admin.ch/?zoom=13&amp;E=2607118.477&amp;N=1125032.531&amp;layers=ch.kantone.cadastralwebmap-farbe,ch.swisstopo.amtliches-strassenverzeichnis,ch.bfs.gebaeude_wohnungs_register,KML||https://tinyurl.com/yy7ya4g9/VS/6235_bdg_erw.kml</t>
  </si>
  <si>
    <t>2607121.372 1125034.037</t>
  </si>
  <si>
    <t>https://map.geo.admin.ch/?zoom=13&amp;E=2607121.372&amp;N=1125034.037&amp;layers=ch.kantone.cadastralwebmap-farbe,ch.swisstopo.amtliches-strassenverzeichnis,ch.bfs.gebaeude_wohnungs_register,KML||https://tinyurl.com/yy7ya4g9/VS/6235_bdg_erw.kml</t>
  </si>
  <si>
    <t>2607165.503 1125056.932</t>
  </si>
  <si>
    <t>https://map.geo.admin.ch/?zoom=13&amp;E=2607165.503&amp;N=1125056.932&amp;layers=ch.kantone.cadastralwebmap-farbe,ch.swisstopo.amtliches-strassenverzeichnis,ch.bfs.gebaeude_wohnungs_register,KML||https://tinyurl.com/yy7ya4g9/VS/6235_bdg_erw.kml</t>
  </si>
  <si>
    <t>2608035.118 1125196.717</t>
  </si>
  <si>
    <t>https://map.geo.admin.ch/?zoom=13&amp;E=2608035.118&amp;N=1125196.717&amp;layers=ch.kantone.cadastralwebmap-farbe,ch.swisstopo.amtliches-strassenverzeichnis,ch.bfs.gebaeude_wohnungs_register,KML||https://tinyurl.com/yy7ya4g9/VS/6235_bdg_erw.kml</t>
  </si>
  <si>
    <t>2612390.000 1114620.000</t>
  </si>
  <si>
    <t>https://map.geo.admin.ch/?zoom=13&amp;E=2612390&amp;N=1114620&amp;layers=ch.kantone.cadastralwebmap-farbe,ch.swisstopo.amtliches-strassenverzeichnis,ch.bfs.gebaeude_wohnungs_register,KML||https://tinyurl.com/yy7ya4g9/VS/6252_bdg_erw.kml</t>
  </si>
  <si>
    <t>2611625.500 1118182.375</t>
  </si>
  <si>
    <t>https://map.geo.admin.ch/?zoom=13&amp;E=2611625.5&amp;N=1118182.375&amp;layers=ch.kantone.cadastralwebmap-farbe,ch.swisstopo.amtliches-strassenverzeichnis,ch.bfs.gebaeude_wohnungs_register,KML||https://tinyurl.com/yy7ya4g9/VS/6252_bdg_erw.kml</t>
  </si>
  <si>
    <t>62: 2 bâtiments du RegBL (191127851, 504176445) à l'intérieur du même polygone de la MO</t>
  </si>
  <si>
    <t>62: 2 bâtiments du RegBL (504176292, 504176317) à l'intérieur du même polygone de la MO</t>
  </si>
  <si>
    <t>62: 2 bâtiments du RegBL (504176443, 504176444) à l'intérieur du même polygone de la MO</t>
  </si>
  <si>
    <t>62: 3 bâtiments du RegBL (192012247, 192012253, 504176487) à l'intérieur du même polygone de la MO</t>
  </si>
  <si>
    <t>31: Aucun bâtiment dans la MO pour l'EGID 191988315</t>
  </si>
  <si>
    <t>31: Aucun bâtiment dans la MO pour l'EGID 192018697</t>
  </si>
  <si>
    <t>31: Aucun bâtiment dans la MO pour l'EGID 192018698</t>
  </si>
  <si>
    <t>31: Aucun bâtiment dans la MO pour l'EGID 192018702</t>
  </si>
  <si>
    <t>31: Aucun bâtiment dans la MO pour l'EGID 192018703</t>
  </si>
  <si>
    <t>31: Aucun bâtiment dans la MO pour l'EGID 192018704</t>
  </si>
  <si>
    <t>31: Aucun bâtiment dans la MO pour l'EGID 192018705</t>
  </si>
  <si>
    <t>31: Aucun bâtiment dans la MO pour l'EGID 192018710</t>
  </si>
  <si>
    <t>31: Aucun bâtiment dans la MO pour l'EGID 192018786</t>
  </si>
  <si>
    <t>31: Aucun bâtiment dans la MO pour l'EGID 191974962</t>
  </si>
  <si>
    <t>31: Aucun bâtiment dans la MO pour l'EGID 191669135</t>
  </si>
  <si>
    <t>31: Aucun bâtiment dans la MO pour l'EGID 191752864</t>
  </si>
  <si>
    <t>31: Aucun bâtiment dans la MO pour l'EGID 500006251</t>
  </si>
  <si>
    <t>31: Aucun bâtiment dans la MO pour l'EGID 101483949</t>
  </si>
  <si>
    <t>31: Aucun bâtiment dans la MO pour l'EGID 190982050</t>
  </si>
  <si>
    <t>31: Aucun bâtiment dans la MO pour l'EGID 192018688</t>
  </si>
  <si>
    <t>L'Affe</t>
  </si>
  <si>
    <t>La Perrette</t>
  </si>
  <si>
    <t>Hoflüo</t>
  </si>
  <si>
    <t>2584326.000 1115475.875</t>
  </si>
  <si>
    <t>https://map.geo.admin.ch/?zoom=13&amp;E=2584326&amp;N=1115475.875&amp;layers=ch.kantone.cadastralwebmap-farbe,ch.swisstopo.amtliches-strassenverzeichnis,ch.bfs.gebaeude_wohnungs_register,KML||https://tinyurl.com/yy7ya4g9/VS/6022_bdg_erw.kml</t>
  </si>
  <si>
    <t>2584577.000 1115605.000</t>
  </si>
  <si>
    <t>https://map.geo.admin.ch/?zoom=13&amp;E=2584577&amp;N=1115605&amp;layers=ch.kantone.cadastralwebmap-farbe,ch.swisstopo.amtliches-strassenverzeichnis,ch.bfs.gebaeude_wohnungs_register,KML||https://tinyurl.com/yy7ya4g9/VS/6022_bdg_erw.kml</t>
  </si>
  <si>
    <t>2589355.750 1118671.000</t>
  </si>
  <si>
    <t>https://map.geo.admin.ch/?zoom=13&amp;E=2589355.75&amp;N=1118671&amp;layers=ch.kantone.cadastralwebmap-farbe,ch.swisstopo.amtliches-strassenverzeichnis,ch.bfs.gebaeude_wohnungs_register,KML||https://tinyurl.com/yy7ya4g9/VS/6023_bdg_erw.kml</t>
  </si>
  <si>
    <t>2604529.524 1106978.035</t>
  </si>
  <si>
    <t>https://map.geo.admin.ch/?zoom=13&amp;E=2604529.524&amp;N=1106978.035&amp;layers=ch.kantone.cadastralwebmap-farbe,ch.swisstopo.amtliches-strassenverzeichnis,ch.bfs.gebaeude_wohnungs_register,KML||https://tinyurl.com/yy7ya4g9/VS/6083_bdg_erw.kml</t>
  </si>
  <si>
    <t>2604518.568 1106982.762</t>
  </si>
  <si>
    <t>https://map.geo.admin.ch/?zoom=13&amp;E=2604518.568&amp;N=1106982.762&amp;layers=ch.kantone.cadastralwebmap-farbe,ch.swisstopo.amtliches-strassenverzeichnis,ch.bfs.gebaeude_wohnungs_register,KML||https://tinyurl.com/yy7ya4g9/VS/6083_bdg_erw.kml</t>
  </si>
  <si>
    <t>2605427.000 1104021.000</t>
  </si>
  <si>
    <t>https://map.geo.admin.ch/?zoom=13&amp;E=2605427&amp;N=1104021&amp;layers=ch.kantone.cadastralwebmap-farbe,ch.swisstopo.amtliches-strassenverzeichnis,ch.bfs.gebaeude_wohnungs_register,KML||https://tinyurl.com/yy7ya4g9/VS/6083_bdg_erw.kml</t>
  </si>
  <si>
    <t>2615579.000 1128276.000</t>
  </si>
  <si>
    <t>https://map.geo.admin.ch/?zoom=13&amp;E=2615579&amp;N=1128276&amp;layers=ch.kantone.cadastralwebmap-farbe,ch.swisstopo.amtliches-strassenverzeichnis,ch.bfs.gebaeude_wohnungs_register,KML||https://tinyurl.com/yy7ya4g9/VS/6110_bdg_erw.kml</t>
  </si>
  <si>
    <t>2623260.000 1129355.000</t>
  </si>
  <si>
    <t>https://map.geo.admin.ch/?zoom=13&amp;E=2623260&amp;N=1129355&amp;layers=ch.kantone.cadastralwebmap-farbe,ch.swisstopo.amtliches-strassenverzeichnis,ch.bfs.gebaeude_wohnungs_register,KML||https://tinyurl.com/yy7ya4g9/VS/6118_bdg_erw.kml</t>
  </si>
  <si>
    <t>2582746.000 1115125.250</t>
  </si>
  <si>
    <t>https://map.geo.admin.ch/?zoom=13&amp;E=2582746&amp;N=1115125.25&amp;layers=ch.kantone.cadastralwebmap-farbe,ch.swisstopo.amtliches-strassenverzeichnis,ch.bfs.gebaeude_wohnungs_register,KML||https://tinyurl.com/yy7ya4g9/VS/6135_bdg_erw.kml</t>
  </si>
  <si>
    <t>2571398.000 1106597.000</t>
  </si>
  <si>
    <t>https://map.geo.admin.ch/?zoom=13&amp;E=2571398&amp;N=1106597&amp;layers=ch.kantone.cadastralwebmap-farbe,ch.swisstopo.amtliches-strassenverzeichnis,ch.bfs.gebaeude_wohnungs_register,KML||https://tinyurl.com/yy7ya4g9/VS/6136_bdg_erw.kml</t>
  </si>
  <si>
    <t>2563075.000 1119095.000</t>
  </si>
  <si>
    <t>https://map.geo.admin.ch/?zoom=13&amp;E=2563075&amp;N=1119095&amp;layers=ch.kantone.cadastralwebmap-farbe,ch.swisstopo.amtliches-strassenverzeichnis,ch.bfs.gebaeude_wohnungs_register,KML||https://tinyurl.com/yy7ya4g9/VS/6153_bdg_erw.kml</t>
  </si>
  <si>
    <t>2555531.556 1136506.454</t>
  </si>
  <si>
    <t>https://map.geo.admin.ch/?zoom=13&amp;E=2555531.556&amp;N=1136506.454&amp;layers=ch.kantone.cadastralwebmap-farbe,ch.swisstopo.amtliches-strassenverzeichnis,ch.bfs.gebaeude_wohnungs_register,KML||https://tinyurl.com/yy7ya4g9/VS/6154_bdg_erw.kml</t>
  </si>
  <si>
    <t>2606884.289 1124998.296</t>
  </si>
  <si>
    <t>https://map.geo.admin.ch/?zoom=13&amp;E=2606884.289&amp;N=1124998.296&amp;layers=ch.kantone.cadastralwebmap-farbe,ch.swisstopo.amtliches-strassenverzeichnis,ch.bfs.gebaeude_wohnungs_register,KML||https://tinyurl.com/yy7ya4g9/VS/6232_bdg_erw.kml</t>
  </si>
  <si>
    <t>2593962.000 1119957.375</t>
  </si>
  <si>
    <t>https://map.geo.admin.ch/?zoom=13&amp;E=2593962&amp;N=1119957.375&amp;layers=ch.kantone.cadastralwebmap-farbe,ch.swisstopo.amtliches-strassenverzeichnis,ch.bfs.gebaeude_wohnungs_register,KML||https://tinyurl.com/yy7ya4g9/VS/6266_bdg_erw.kml</t>
  </si>
  <si>
    <t>2634048.000 1127624.000</t>
  </si>
  <si>
    <t>https://map.geo.admin.ch/?zoom=13&amp;E=2634048&amp;N=1127624&amp;layers=ch.kantone.cadastralwebmap-farbe,ch.swisstopo.amtliches-strassenverzeichnis,ch.bfs.gebaeude_wohnungs_register,KML||https://tinyurl.com/yy7ya4g9/VS/6297_bdg_erw.kml</t>
  </si>
  <si>
    <t>2634568.000 1126770.000</t>
  </si>
  <si>
    <t>https://map.geo.admin.ch/?zoom=13&amp;E=2634568&amp;N=1126770&amp;layers=ch.kantone.cadastralwebmap-farbe,ch.swisstopo.amtliches-strassenverzeichnis,ch.bfs.gebaeude_wohnungs_register,KML||https://tinyurl.com/yy7ya4g9/VS/6297_bdg_erw.kml</t>
  </si>
  <si>
    <t>2642160.795 1129822.585</t>
  </si>
  <si>
    <t>2642382.338 1129773.685</t>
  </si>
  <si>
    <t>2642929.303 1129256.087</t>
  </si>
  <si>
    <t>2642428.944 1129483.588</t>
  </si>
  <si>
    <t>2642338.709 1129374.395</t>
  </si>
  <si>
    <t>2641987.005 1128951.936</t>
  </si>
  <si>
    <t>2641750.769 1128911.327</t>
  </si>
  <si>
    <t>2642354.170 1129339.453</t>
  </si>
  <si>
    <t>2642020.502 1129061.082</t>
  </si>
  <si>
    <t>2641470.685 1128658.322</t>
  </si>
  <si>
    <t>2641443.156 1129294.841</t>
  </si>
  <si>
    <t>2642209.687 1130226.463</t>
  </si>
  <si>
    <t>2641913.836 1134331.280</t>
  </si>
  <si>
    <t>2642273.142 1130375.937</t>
  </si>
  <si>
    <t>2642860.112 1131462.639</t>
  </si>
  <si>
    <t>2642253.210 1130448.684</t>
  </si>
  <si>
    <t>2641039.685 1129570.700</t>
  </si>
  <si>
    <t>2642258.804 1130579.068</t>
  </si>
  <si>
    <t>2643406.943 1129855.492</t>
  </si>
  <si>
    <t>2654231.021 1116302.408</t>
  </si>
  <si>
    <t>2585763.888 1117686.908</t>
  </si>
  <si>
    <t>2583497.193 1116857.213</t>
  </si>
  <si>
    <t>2589119.645 1118990.733</t>
  </si>
  <si>
    <t>2588906.201 1121264.706</t>
  </si>
  <si>
    <t>2588877.198 1114567.721</t>
  </si>
  <si>
    <t>2588579.037 1114329.537</t>
  </si>
  <si>
    <t>2588436.832 1113932.658</t>
  </si>
  <si>
    <t>2589300.045 1113692.163</t>
  </si>
  <si>
    <t>2588567.347 1114391.764</t>
  </si>
  <si>
    <t>2587913.910 1114353.602</t>
  </si>
  <si>
    <t>2589337.030 1114570.981</t>
  </si>
  <si>
    <t>2589930.467 1117082.539</t>
  </si>
  <si>
    <t>2586939.535 1118347.482</t>
  </si>
  <si>
    <t>2588669.788 1119292.913</t>
  </si>
  <si>
    <t>2582224.485 1088500.585</t>
  </si>
  <si>
    <t>2573648.540 1086794.348</t>
  </si>
  <si>
    <t>2577384.467 1097879.398</t>
  </si>
  <si>
    <t>2574354.757 1098029.082</t>
  </si>
  <si>
    <t>2573660.072 1087283.822</t>
  </si>
  <si>
    <t>2573629.498 1087055.997</t>
  </si>
  <si>
    <t>2576921.192 1096859.386</t>
  </si>
  <si>
    <t>2574135.146 1088979.294</t>
  </si>
  <si>
    <t>2577377.768 1098081.142</t>
  </si>
  <si>
    <t>2577502.969 1099355.088</t>
  </si>
  <si>
    <t>2577958.455 1098773.306</t>
  </si>
  <si>
    <t>2579233.281 1104093.602</t>
  </si>
  <si>
    <t>2579635.964 1103803.844</t>
  </si>
  <si>
    <t>2579107.073 1104024.585</t>
  </si>
  <si>
    <t>2578517.984 1103121.821</t>
  </si>
  <si>
    <t>2668057.795 1152225.036</t>
  </si>
  <si>
    <t>2597538.051 1125049.818</t>
  </si>
  <si>
    <t>2596853.652 1124657.404</t>
  </si>
  <si>
    <t>2597105.398 1124393.264</t>
  </si>
  <si>
    <t>2605221.528 1105292.578</t>
  </si>
  <si>
    <t>2606167.148 1103940.101</t>
  </si>
  <si>
    <t>2596647.193 1112331.444</t>
  </si>
  <si>
    <t>2596295.154 1111475.911</t>
  </si>
  <si>
    <t>2596073.482 1110564.323</t>
  </si>
  <si>
    <t>2599133.585 1112752.291</t>
  </si>
  <si>
    <t>2600924.542 1113032.315</t>
  </si>
  <si>
    <t>2599025.029 1119447.308</t>
  </si>
  <si>
    <t>2599215.664 1119281.004</t>
  </si>
  <si>
    <t>2600245.581 1117348.122</t>
  </si>
  <si>
    <t>2599314.061 1119835.960</t>
  </si>
  <si>
    <t>2619986.645 1125153.339</t>
  </si>
  <si>
    <t>2620025.661 1116622.187</t>
  </si>
  <si>
    <t>2623550.849 1128626.188</t>
  </si>
  <si>
    <t>2621206.955 1128972.829</t>
  </si>
  <si>
    <t>2620584.667 1129902.455</t>
  </si>
  <si>
    <t>2621850.686 1130735.719</t>
  </si>
  <si>
    <t>2623511.104 1129054.709</t>
  </si>
  <si>
    <t>2623498.608 1129335.635</t>
  </si>
  <si>
    <t>2579796.084 1116824.474</t>
  </si>
  <si>
    <t>2570787.732 1104397.682</t>
  </si>
  <si>
    <t>2573729.287 1105891.015</t>
  </si>
  <si>
    <t>2571977.670 1105512.447</t>
  </si>
  <si>
    <t>2576486.303 1108402.185</t>
  </si>
  <si>
    <t>2571670.221 1106681.772</t>
  </si>
  <si>
    <t>2571720.529 1106133.641</t>
  </si>
  <si>
    <t>2569647.997 1108760.187</t>
  </si>
  <si>
    <t>2571745.453 1105913.948</t>
  </si>
  <si>
    <t>2574220.664 1107269.233</t>
  </si>
  <si>
    <t>2576554.027 1107728.138</t>
  </si>
  <si>
    <t>2570247.401 1103897.515</t>
  </si>
  <si>
    <t>2568495.355 1104518.551</t>
  </si>
  <si>
    <t>2571626.424 1100896.684</t>
  </si>
  <si>
    <t>2568152.578 1105888.350</t>
  </si>
  <si>
    <t>2585079.155 1110056.089</t>
  </si>
  <si>
    <t>2584369.472 1111055.463</t>
  </si>
  <si>
    <t>2582778.754 1113244.057</t>
  </si>
  <si>
    <t>2584323.884 1113704.575</t>
  </si>
  <si>
    <t>2582894.993 1113116.727</t>
  </si>
  <si>
    <t>2583208.072 1113285.336</t>
  </si>
  <si>
    <t>2581991.508 1112431.123</t>
  </si>
  <si>
    <t>2583368.861 1113011.126</t>
  </si>
  <si>
    <t>2583275.948 1113934.524</t>
  </si>
  <si>
    <t>2582895.740 1113086.958</t>
  </si>
  <si>
    <t>2580930.470 1113412.474</t>
  </si>
  <si>
    <t>2580956.461 1113714.951</t>
  </si>
  <si>
    <t>2579646.970 1113145.803</t>
  </si>
  <si>
    <t>2580339.871 1113445.490</t>
  </si>
  <si>
    <t>2580566.065 1112823.096</t>
  </si>
  <si>
    <t>2580339.949 1112948.820</t>
  </si>
  <si>
    <t>2579857.228 1110454.965</t>
  </si>
  <si>
    <t>2579053.313 1111408.906</t>
  </si>
  <si>
    <t>2556607.395 1115137.905</t>
  </si>
  <si>
    <t>2556342.005 1114068.135</t>
  </si>
  <si>
    <t>2556092.991 1114074.093</t>
  </si>
  <si>
    <t>2556322.073 1114645.146</t>
  </si>
  <si>
    <t>2556776.710 1115187.769</t>
  </si>
  <si>
    <t>2556166.485 1114126.956</t>
  </si>
  <si>
    <t>2561504.460 1126112.190</t>
  </si>
  <si>
    <t>2559504.887 1126594.036</t>
  </si>
  <si>
    <t>2561116.156 1122493.344</t>
  </si>
  <si>
    <t>2561324.983 1126978.594</t>
  </si>
  <si>
    <t>2561573.858 1125250.852</t>
  </si>
  <si>
    <t>2561002.323 1122654.243</t>
  </si>
  <si>
    <t>2561466.603 1125109.731</t>
  </si>
  <si>
    <t>2561831.575 1126289.381</t>
  </si>
  <si>
    <t>2562172.949 1124044.985</t>
  </si>
  <si>
    <t>2561977.153 1123558.407</t>
  </si>
  <si>
    <t>2563226.836 1125167.427</t>
  </si>
  <si>
    <t>2561959.828 1122870.551</t>
  </si>
  <si>
    <t>2562815.675 1123192.380</t>
  </si>
  <si>
    <t>2562011.842 1122486.744</t>
  </si>
  <si>
    <t>2563086.036 1124866.193</t>
  </si>
  <si>
    <t>2562237.247 1121623.414</t>
  </si>
  <si>
    <t>2554614.300 1121545.697</t>
  </si>
  <si>
    <t>2557909.540 1117373.369</t>
  </si>
  <si>
    <t>2556092.204 1132009.679</t>
  </si>
  <si>
    <t>2646921.961 1136909.783</t>
  </si>
  <si>
    <t>2644542.788 1136434.938</t>
  </si>
  <si>
    <t>2646859.102 1135850.913</t>
  </si>
  <si>
    <t>2632340.469 1129309.461</t>
  </si>
  <si>
    <t>2632078.121 1129379.688</t>
  </si>
  <si>
    <t>2629378.186 1140997.649</t>
  </si>
  <si>
    <t>2628964.270 1125518.745</t>
  </si>
  <si>
    <t>2626412.057 1139145.053</t>
  </si>
  <si>
    <t>2626455.786 1139027.170</t>
  </si>
  <si>
    <t>2627142.071 1139671.612</t>
  </si>
  <si>
    <t>2568718.639 1113698.878</t>
  </si>
  <si>
    <t>2565047.734 1120056.339</t>
  </si>
  <si>
    <t>2565209.487 1121413.572</t>
  </si>
  <si>
    <t>2565156.168 1119275.566</t>
  </si>
  <si>
    <t>2566897.556 1106829.401</t>
  </si>
  <si>
    <t>2567747.563 1108416.552</t>
  </si>
  <si>
    <t>2567469.471 1107549.707</t>
  </si>
  <si>
    <t>2567705.552 1107742.401</t>
  </si>
  <si>
    <t>2605019.333 1123829.298</t>
  </si>
  <si>
    <t>2607860.568 1127010.917</t>
  </si>
  <si>
    <t>2601202.289 1123330.564</t>
  </si>
  <si>
    <t>2601880.184 1123053.984</t>
  </si>
  <si>
    <t>2607374.066 1126664.627</t>
  </si>
  <si>
    <t>2607421.455 1126990.627</t>
  </si>
  <si>
    <t>2608496.238 1127124.302</t>
  </si>
  <si>
    <t>2606791.545 1127447.303</t>
  </si>
  <si>
    <t>2606301.060 1126279.511</t>
  </si>
  <si>
    <t>2606370.611 1126698.347</t>
  </si>
  <si>
    <t>2604990.306 1125255.910</t>
  </si>
  <si>
    <t>2605515.651 1125731.962</t>
  </si>
  <si>
    <t>2608829.541 1126739.474</t>
  </si>
  <si>
    <t>2611920.229 1122284.929</t>
  </si>
  <si>
    <t>2610449.480 1113855.285</t>
  </si>
  <si>
    <t>2610465.182 1114033.898</t>
  </si>
  <si>
    <t>2610347.359 1114172.791</t>
  </si>
  <si>
    <t>2614413.287 1109293.089</t>
  </si>
  <si>
    <t>2604196.027 1128341.163</t>
  </si>
  <si>
    <t>2603476.632 1126004.497</t>
  </si>
  <si>
    <t>2603468.367 1126001.218</t>
  </si>
  <si>
    <t>2604491.882 1129645.177</t>
  </si>
  <si>
    <t>2604333.064 1129382.077</t>
  </si>
  <si>
    <t>2595387.139 1124475.298</t>
  </si>
  <si>
    <t>2595859.218 1124635.566</t>
  </si>
  <si>
    <t>2596275.408 1126826.907</t>
  </si>
  <si>
    <t>2596591.294 1123216.180</t>
  </si>
  <si>
    <t>2595072.620 1121806.311</t>
  </si>
  <si>
    <t>2595845.216 1122456.884</t>
  </si>
  <si>
    <t>2595845.870 1123010.461</t>
  </si>
  <si>
    <t>2596060.130 1123029.397</t>
  </si>
  <si>
    <t>2595930.346 1123173.916</t>
  </si>
  <si>
    <t>2595337.651 1121902.475</t>
  </si>
  <si>
    <t>2596364.941 1123280.184</t>
  </si>
  <si>
    <t>2593091.901 1118597.588</t>
  </si>
  <si>
    <t>2594569.642 1119087.156</t>
  </si>
  <si>
    <t>2596660.320 1119973.606</t>
  </si>
  <si>
    <t>2595008.380 1119640.487</t>
  </si>
  <si>
    <t>2593949.780 1117894.873</t>
  </si>
  <si>
    <t>2593863.425 1117864.585</t>
  </si>
  <si>
    <t>2594881.151 1117308.979</t>
  </si>
  <si>
    <t>2593506.204 1120145.873</t>
  </si>
  <si>
    <t>2594300.890 1119926.924</t>
  </si>
  <si>
    <t>2595813.241 1119898.897</t>
  </si>
  <si>
    <t>2597264.660 1120259.237</t>
  </si>
  <si>
    <t>2594601.092 1119799.351</t>
  </si>
  <si>
    <t>2598473.879 1121842.866</t>
  </si>
  <si>
    <t>2598251.212 1122245.241</t>
  </si>
  <si>
    <t>2596675.974 1119963.868</t>
  </si>
  <si>
    <t>2595075.199 1120576.724</t>
  </si>
  <si>
    <t>2592892.317 1120426.468</t>
  </si>
  <si>
    <t>2593449.469 1119373.622</t>
  </si>
  <si>
    <t>2594715.760 1119507.560</t>
  </si>
  <si>
    <t>2593569.408 1119983.850</t>
  </si>
  <si>
    <t>2593548.358 1120696.978</t>
  </si>
  <si>
    <t>2593088.577 1117903.049</t>
  </si>
  <si>
    <t>2594407.392 1119607.646</t>
  </si>
  <si>
    <t>2595333.231 1120042.673</t>
  </si>
  <si>
    <t>2594701.060 1118980.047</t>
  </si>
  <si>
    <t>2594213.901 1121464.502</t>
  </si>
  <si>
    <t>2595590.657 1120035.052</t>
  </si>
  <si>
    <t>2629141.477 1118194.311</t>
  </si>
  <si>
    <t>2630637.837 1116304.031</t>
  </si>
  <si>
    <t>2626150.505 1102046.957</t>
  </si>
  <si>
    <t>2637484.520 1127436.855</t>
  </si>
  <si>
    <t>2634699.861 1127126.590</t>
  </si>
  <si>
    <t>2634227.733 1126165.999</t>
  </si>
  <si>
    <t>2634305.458 1127583.802</t>
  </si>
  <si>
    <t>2635518.879 1122858.125</t>
  </si>
  <si>
    <t>2624492.694 1097268.029</t>
  </si>
  <si>
    <t>2623537.220 1095874.584</t>
  </si>
  <si>
    <t>2623930.791 1096973.820</t>
  </si>
  <si>
    <t>2624045.034 1097140.498</t>
  </si>
  <si>
    <t>2622719.443 1094178.535</t>
  </si>
  <si>
    <t>2623895.419 1096446.846</t>
  </si>
  <si>
    <t>2624266.234 1096795.310</t>
  </si>
  <si>
    <t>62: 2 bâtiments du RegBL (191605136, 191605137) à l'intérieur du même polygone de la MO</t>
  </si>
  <si>
    <t>61: 2 polygones de la MO ont le même EGID du RegBL&lt;/br&gt;62: 2 bâtiments du RegBL (191686872, 191686873) à l'intérieur du même polygone de la MO</t>
  </si>
  <si>
    <t>61: 2 polygones de la MO ont le même EGID du RegBL&lt;/br&gt;62: 2 bâtiments du RegBL (191833714, 191833715) à l'intérieur du même polygone de la MO</t>
  </si>
  <si>
    <t>12: Lié au bâtiment avec l'EGID 502297976 dans la même commune&lt;/br&gt;61: 2 polygones de la MO ont le même EGID du RegBL</t>
  </si>
  <si>
    <t>12: Lié au bâtiment avec l'EGID 890171 dans la même commune&lt;/br&gt;42: la catégorie 1040 n'est pas cohérente avec le topic Objets divers de la MO&lt;/br&gt;62: 2 bâtiments du RegBL (890171, 160012513) à l'intérieur du même polygone de la MO</t>
  </si>
  <si>
    <t>42: la catégorie 1020 n'est pas cohérente avec le topic Objets divers de la MO&lt;/br&gt;62: 4 bâtiments du RegBL (191744515, 191744516, 191744517, 191744518) à l'intérieur du même polygone de la MO</t>
  </si>
  <si>
    <t>31: Aucun bâtiment dans la MO pour l'EGID 191990718</t>
  </si>
  <si>
    <t>31: Aucun bâtiment dans la MO pour l'EGID 191964718</t>
  </si>
  <si>
    <t>31: Aucun bâtiment dans la MO pour l'EGID 191957977</t>
  </si>
  <si>
    <t>31: Aucun bâtiment dans la MO pour l'EGID 191987060</t>
  </si>
  <si>
    <t>31: Aucun bâtiment dans la MO pour l'EGID 190487668</t>
  </si>
  <si>
    <t>31: Aucun bâtiment dans la MO pour l'EGID 191981963</t>
  </si>
  <si>
    <t>31: Aucun bâtiment dans la MO pour l'EGID 191965761</t>
  </si>
  <si>
    <t>31: Aucun bâtiment dans la MO pour l'EGID 191881791</t>
  </si>
  <si>
    <t>31: Aucun bâtiment dans la MO pour l'EGID 191966331</t>
  </si>
  <si>
    <t>31: Aucun bâtiment dans la MO pour l'EGID 192005360</t>
  </si>
  <si>
    <t>31: Aucun bâtiment dans la MO pour l'EGID 191980521</t>
  </si>
  <si>
    <t>31: Aucun bâtiment dans la MO pour l'EGID 191844324</t>
  </si>
  <si>
    <t>31: Aucun bâtiment dans la MO pour l'EGID 191984973</t>
  </si>
  <si>
    <t>35: Obsolète dans le RegBL. Le bâtiment de la MO est déjà lié au bâtiment ayant l'EGID 2382777</t>
  </si>
  <si>
    <t>35: Obsolète dans le RegBL. Le bâtiment de la MO est déjà lié au bâtiment ayant l'EGID 191919481</t>
  </si>
  <si>
    <t>35: Obsolète dans le RegBL. Le bâtiment de la MO est déjà lié au bâtiment ayant l'EGID 190100475</t>
  </si>
  <si>
    <t>2584506.250 1115332.625</t>
  </si>
  <si>
    <t>https://map.geo.admin.ch/?zoom=13&amp;E=2584506.25&amp;N=1115332.625&amp;layers=ch.kantone.cadastralwebmap-farbe,ch.swisstopo.amtliches-strassenverzeichnis,ch.bfs.gebaeude_wohnungs_register,KML||https://tinyurl.com/yy7ya4g9/VS/6022_bdg_erw.kml</t>
  </si>
  <si>
    <t>2583028.000 1117151.375</t>
  </si>
  <si>
    <t>https://map.geo.admin.ch/?zoom=13&amp;E=2583028&amp;N=1117151.375&amp;layers=ch.kantone.cadastralwebmap-farbe,ch.swisstopo.amtliches-strassenverzeichnis,ch.bfs.gebaeude_wohnungs_register,KML||https://tinyurl.com/yy7ya4g9/VS/6022_bdg_erw.kml</t>
  </si>
  <si>
    <t>2583037.500 1117134.875</t>
  </si>
  <si>
    <t>https://map.geo.admin.ch/?zoom=13&amp;E=2583037.5&amp;N=1117134.875&amp;layers=ch.kantone.cadastralwebmap-farbe,ch.swisstopo.amtliches-strassenverzeichnis,ch.bfs.gebaeude_wohnungs_register,KML||https://tinyurl.com/yy7ya4g9/VS/6022_bdg_erw.kml</t>
  </si>
  <si>
    <t>2589802.250 1121135.375</t>
  </si>
  <si>
    <t>https://map.geo.admin.ch/?zoom=13&amp;E=2589802.25&amp;N=1121135.375&amp;layers=ch.kantone.cadastralwebmap-farbe,ch.swisstopo.amtliches-strassenverzeichnis,ch.bfs.gebaeude_wohnungs_register,KML||https://tinyurl.com/yy7ya4g9/VS/6023_bdg_erw.kml</t>
  </si>
  <si>
    <t>2587011.368 1113540.000</t>
  </si>
  <si>
    <t>https://map.geo.admin.ch/?zoom=13&amp;E=2587011.368&amp;N=1113540&amp;layers=ch.kantone.cadastralwebmap-farbe,ch.swisstopo.amtliches-strassenverzeichnis,ch.bfs.gebaeude_wohnungs_register,KML||https://tinyurl.com/yy7ya4g9/VS/6024_bdg_erw.kml</t>
  </si>
  <si>
    <t>2588645.000 1114110.000</t>
  </si>
  <si>
    <t>https://map.geo.admin.ch/?zoom=13&amp;E=2588645&amp;N=1114110&amp;layers=ch.kantone.cadastralwebmap-farbe,ch.swisstopo.amtliches-strassenverzeichnis,ch.bfs.gebaeude_wohnungs_register,KML||https://tinyurl.com/yy7ya4g9/VS/6024_bdg_erw.kml</t>
  </si>
  <si>
    <t>2589419.000 1114925.000</t>
  </si>
  <si>
    <t>https://map.geo.admin.ch/?zoom=13&amp;E=2589419&amp;N=1114925&amp;layers=ch.kantone.cadastralwebmap-farbe,ch.swisstopo.amtliches-strassenverzeichnis,ch.bfs.gebaeude_wohnungs_register,KML||https://tinyurl.com/yy7ya4g9/VS/6024_bdg_erw.kml</t>
  </si>
  <si>
    <t>2591115.000 1116862.000</t>
  </si>
  <si>
    <t>https://map.geo.admin.ch/?zoom=13&amp;E=2591115&amp;N=1116862&amp;layers=ch.kantone.cadastralwebmap-farbe,ch.swisstopo.amtliches-strassenverzeichnis,ch.bfs.gebaeude_wohnungs_register,KML||https://tinyurl.com/yy7ya4g9/VS/6024_bdg_erw.kml</t>
  </si>
  <si>
    <t>2589995.000 1117330.000</t>
  </si>
  <si>
    <t>https://map.geo.admin.ch/?zoom=13&amp;E=2589995&amp;N=1117330&amp;layers=ch.kantone.cadastralwebmap-farbe,ch.swisstopo.amtliches-strassenverzeichnis,ch.bfs.gebaeude_wohnungs_register,KML||https://tinyurl.com/yy7ya4g9/VS/6024_bdg_erw.kml</t>
  </si>
  <si>
    <t>2590005.000 1117295.000</t>
  </si>
  <si>
    <t>https://map.geo.admin.ch/?zoom=13&amp;E=2590005&amp;N=1117295&amp;layers=ch.kantone.cadastralwebmap-farbe,ch.swisstopo.amtliches-strassenverzeichnis,ch.bfs.gebaeude_wohnungs_register,KML||https://tinyurl.com/yy7ya4g9/VS/6024_bdg_erw.kml</t>
  </si>
  <si>
    <t>2590015.000 1117305.000</t>
  </si>
  <si>
    <t>https://map.geo.admin.ch/?zoom=13&amp;E=2590015&amp;N=1117305&amp;layers=ch.kantone.cadastralwebmap-farbe,ch.swisstopo.amtliches-strassenverzeichnis,ch.bfs.gebaeude_wohnungs_register,KML||https://tinyurl.com/yy7ya4g9/VS/6024_bdg_erw.kml</t>
  </si>
  <si>
    <t>2589980.000 1117320.000</t>
  </si>
  <si>
    <t>https://map.geo.admin.ch/?zoom=13&amp;E=2589980&amp;N=1117320&amp;layers=ch.kantone.cadastralwebmap-farbe,ch.swisstopo.amtliches-strassenverzeichnis,ch.bfs.gebaeude_wohnungs_register,KML||https://tinyurl.com/yy7ya4g9/VS/6024_bdg_erw.kml</t>
  </si>
  <si>
    <t>2590420.000 1117055.000</t>
  </si>
  <si>
    <t>https://map.geo.admin.ch/?zoom=13&amp;E=2590420&amp;N=1117055&amp;layers=ch.kantone.cadastralwebmap-farbe,ch.swisstopo.amtliches-strassenverzeichnis,ch.bfs.gebaeude_wohnungs_register,KML||https://tinyurl.com/yy7ya4g9/VS/6024_bdg_erw.kml</t>
  </si>
  <si>
    <t>2590117.000 1116925.000</t>
  </si>
  <si>
    <t>https://map.geo.admin.ch/?zoom=13&amp;E=2590117&amp;N=1116925&amp;layers=ch.kantone.cadastralwebmap-farbe,ch.swisstopo.amtliches-strassenverzeichnis,ch.bfs.gebaeude_wohnungs_register,KML||https://tinyurl.com/yy7ya4g9/VS/6024_bdg_erw.kml</t>
  </si>
  <si>
    <t>2588976.041 1114649.958</t>
  </si>
  <si>
    <t>https://map.geo.admin.ch/?zoom=13&amp;E=2588976.041&amp;N=1114649.958&amp;layers=ch.kantone.cadastralwebmap-farbe,ch.swisstopo.amtliches-strassenverzeichnis,ch.bfs.gebaeude_wohnungs_register,KML||https://tinyurl.com/yy7ya4g9/VS/6024_bdg_erw.kml</t>
  </si>
  <si>
    <t>2583455.000 1113090.000</t>
  </si>
  <si>
    <t>https://map.geo.admin.ch/?zoom=13&amp;E=2583455&amp;N=1113090&amp;layers=ch.kantone.cadastralwebmap-farbe,ch.swisstopo.amtliches-strassenverzeichnis,ch.bfs.gebaeude_wohnungs_register,KML||https://tinyurl.com/yy7ya4g9/VS/6139_bdg_erw.kml</t>
  </si>
  <si>
    <t>2562491.000 1123412.000</t>
  </si>
  <si>
    <t>https://map.geo.admin.ch/?zoom=13&amp;E=2562491&amp;N=1123412&amp;layers=ch.kantone.cadastralwebmap-farbe,ch.swisstopo.amtliches-strassenverzeichnis,ch.bfs.gebaeude_wohnungs_register,KML||https://tinyurl.com/yy7ya4g9/VS/6153_bdg_erw.kml</t>
  </si>
  <si>
    <t>2561745.000 1121600.000</t>
  </si>
  <si>
    <t>https://map.geo.admin.ch/?zoom=13&amp;E=2561745&amp;N=1121600&amp;layers=ch.kantone.cadastralwebmap-farbe,ch.swisstopo.amtliches-strassenverzeichnis,ch.bfs.gebaeude_wohnungs_register,KML||https://tinyurl.com/yy7ya4g9/VS/6153_bdg_erw.kml</t>
  </si>
  <si>
    <t>2563005.000 1123264.000</t>
  </si>
  <si>
    <t>https://map.geo.admin.ch/?zoom=13&amp;E=2563005&amp;N=1123264&amp;layers=ch.kantone.cadastralwebmap-farbe,ch.swisstopo.amtliches-strassenverzeichnis,ch.bfs.gebaeude_wohnungs_register,KML||https://tinyurl.com/yy7ya4g9/VS/6153_bdg_erw.kml</t>
  </si>
  <si>
    <t>2563009.000 1123266.000</t>
  </si>
  <si>
    <t>https://map.geo.admin.ch/?zoom=13&amp;E=2563009&amp;N=1123266&amp;layers=ch.kantone.cadastralwebmap-farbe,ch.swisstopo.amtliches-strassenverzeichnis,ch.bfs.gebaeude_wohnungs_register,KML||https://tinyurl.com/yy7ya4g9/VS/6153_bdg_erw.kml</t>
  </si>
  <si>
    <t>2563013.000 1123251.000</t>
  </si>
  <si>
    <t>https://map.geo.admin.ch/?zoom=13&amp;E=2563013&amp;N=1123251&amp;layers=ch.kantone.cadastralwebmap-farbe,ch.swisstopo.amtliches-strassenverzeichnis,ch.bfs.gebaeude_wohnungs_register,KML||https://tinyurl.com/yy7ya4g9/VS/6153_bdg_erw.kml</t>
  </si>
  <si>
    <t>2562914.000 1123234.000</t>
  </si>
  <si>
    <t>https://map.geo.admin.ch/?zoom=13&amp;E=2562914&amp;N=1123234&amp;layers=ch.kantone.cadastralwebmap-farbe,ch.swisstopo.amtliches-strassenverzeichnis,ch.bfs.gebaeude_wohnungs_register,KML||https://tinyurl.com/yy7ya4g9/VS/6153_bdg_erw.kml</t>
  </si>
  <si>
    <t>2562914.000 1123238.000</t>
  </si>
  <si>
    <t>https://map.geo.admin.ch/?zoom=13&amp;E=2562914&amp;N=1123238&amp;layers=ch.kantone.cadastralwebmap-farbe,ch.swisstopo.amtliches-strassenverzeichnis,ch.bfs.gebaeude_wohnungs_register,KML||https://tinyurl.com/yy7ya4g9/VS/6153_bdg_erw.kml</t>
  </si>
  <si>
    <t>2562914.000 1123244.000</t>
  </si>
  <si>
    <t>https://map.geo.admin.ch/?zoom=13&amp;E=2562914&amp;N=1123244&amp;layers=ch.kantone.cadastralwebmap-farbe,ch.swisstopo.amtliches-strassenverzeichnis,ch.bfs.gebaeude_wohnungs_register,KML||https://tinyurl.com/yy7ya4g9/VS/6153_bdg_erw.kml</t>
  </si>
  <si>
    <t>2562914.000 1123252.000</t>
  </si>
  <si>
    <t>https://map.geo.admin.ch/?zoom=13&amp;E=2562914&amp;N=1123252&amp;layers=ch.kantone.cadastralwebmap-farbe,ch.swisstopo.amtliches-strassenverzeichnis,ch.bfs.gebaeude_wohnungs_register,KML||https://tinyurl.com/yy7ya4g9/VS/6153_bdg_erw.kml</t>
  </si>
  <si>
    <t>2562914.000 1123260.000</t>
  </si>
  <si>
    <t>https://map.geo.admin.ch/?zoom=13&amp;E=2562914&amp;N=1123260&amp;layers=ch.kantone.cadastralwebmap-farbe,ch.swisstopo.amtliches-strassenverzeichnis,ch.bfs.gebaeude_wohnungs_register,KML||https://tinyurl.com/yy7ya4g9/VS/6153_bdg_erw.kml</t>
  </si>
  <si>
    <t>2562914.000 1123226.000</t>
  </si>
  <si>
    <t>https://map.geo.admin.ch/?zoom=13&amp;E=2562914&amp;N=1123226&amp;layers=ch.kantone.cadastralwebmap-farbe,ch.swisstopo.amtliches-strassenverzeichnis,ch.bfs.gebaeude_wohnungs_register,KML||https://tinyurl.com/yy7ya4g9/VS/6153_bdg_erw.kml</t>
  </si>
  <si>
    <t>2562914.000 1123230.000</t>
  </si>
  <si>
    <t>https://map.geo.admin.ch/?zoom=13&amp;E=2562914&amp;N=1123230&amp;layers=ch.kantone.cadastralwebmap-farbe,ch.swisstopo.amtliches-strassenverzeichnis,ch.bfs.gebaeude_wohnungs_register,KML||https://tinyurl.com/yy7ya4g9/VS/6153_bdg_erw.kml</t>
  </si>
  <si>
    <t>2562939.000 1123268.000</t>
  </si>
  <si>
    <t>https://map.geo.admin.ch/?zoom=13&amp;E=2562939&amp;N=1123268&amp;layers=ch.kantone.cadastralwebmap-farbe,ch.swisstopo.amtliches-strassenverzeichnis,ch.bfs.gebaeude_wohnungs_register,KML||https://tinyurl.com/yy7ya4g9/VS/6153_bdg_erw.kml</t>
  </si>
  <si>
    <t>2562937.000 1123270.000</t>
  </si>
  <si>
    <t>https://map.geo.admin.ch/?zoom=13&amp;E=2562937&amp;N=1123270&amp;layers=ch.kantone.cadastralwebmap-farbe,ch.swisstopo.amtliches-strassenverzeichnis,ch.bfs.gebaeude_wohnungs_register,KML||https://tinyurl.com/yy7ya4g9/VS/6153_bdg_erw.kml</t>
  </si>
  <si>
    <t>2562945.000 1123272.000</t>
  </si>
  <si>
    <t>https://map.geo.admin.ch/?zoom=13&amp;E=2562945&amp;N=1123272&amp;layers=ch.kantone.cadastralwebmap-farbe,ch.swisstopo.amtliches-strassenverzeichnis,ch.bfs.gebaeude_wohnungs_register,KML||https://tinyurl.com/yy7ya4g9/VS/6153_bdg_erw.kml</t>
  </si>
  <si>
    <t>2562960.000 1123276.000</t>
  </si>
  <si>
    <t>https://map.geo.admin.ch/?zoom=13&amp;E=2562960&amp;N=1123276&amp;layers=ch.kantone.cadastralwebmap-farbe,ch.swisstopo.amtliches-strassenverzeichnis,ch.bfs.gebaeude_wohnungs_register,KML||https://tinyurl.com/yy7ya4g9/VS/6153_bdg_erw.kml</t>
  </si>
  <si>
    <t>2562965.000 1123279.000</t>
  </si>
  <si>
    <t>https://map.geo.admin.ch/?zoom=13&amp;E=2562965&amp;N=1123279&amp;layers=ch.kantone.cadastralwebmap-farbe,ch.swisstopo.amtliches-strassenverzeichnis,ch.bfs.gebaeude_wohnungs_register,KML||https://tinyurl.com/yy7ya4g9/VS/6153_bdg_erw.kml</t>
  </si>
  <si>
    <t>2562972.000 1123282.000</t>
  </si>
  <si>
    <t>https://map.geo.admin.ch/?zoom=13&amp;E=2562972&amp;N=1123282&amp;layers=ch.kantone.cadastralwebmap-farbe,ch.swisstopo.amtliches-strassenverzeichnis,ch.bfs.gebaeude_wohnungs_register,KML||https://tinyurl.com/yy7ya4g9/VS/6153_bdg_erw.kml</t>
  </si>
  <si>
    <t>2562991.000 1123277.000</t>
  </si>
  <si>
    <t>https://map.geo.admin.ch/?zoom=13&amp;E=2562991&amp;N=1123277&amp;layers=ch.kantone.cadastralwebmap-farbe,ch.swisstopo.amtliches-strassenverzeichnis,ch.bfs.gebaeude_wohnungs_register,KML||https://tinyurl.com/yy7ya4g9/VS/6153_bdg_erw.kml</t>
  </si>
  <si>
    <t>2562995.000 1123272.000</t>
  </si>
  <si>
    <t>https://map.geo.admin.ch/?zoom=13&amp;E=2562995&amp;N=1123272&amp;layers=ch.kantone.cadastralwebmap-farbe,ch.swisstopo.amtliches-strassenverzeichnis,ch.bfs.gebaeude_wohnungs_register,KML||https://tinyurl.com/yy7ya4g9/VS/6153_bdg_erw.kml</t>
  </si>
  <si>
    <t>2563003.000 1123268.000</t>
  </si>
  <si>
    <t>https://map.geo.admin.ch/?zoom=13&amp;E=2563003&amp;N=1123268&amp;layers=ch.kantone.cadastralwebmap-farbe,ch.swisstopo.amtliches-strassenverzeichnis,ch.bfs.gebaeude_wohnungs_register,KML||https://tinyurl.com/yy7ya4g9/VS/6153_bdg_erw.kml</t>
  </si>
  <si>
    <t>2563002.000 1123230.000</t>
  </si>
  <si>
    <t>https://map.geo.admin.ch/?zoom=13&amp;E=2563002&amp;N=1123230&amp;layers=ch.kantone.cadastralwebmap-farbe,ch.swisstopo.amtliches-strassenverzeichnis,ch.bfs.gebaeude_wohnungs_register,KML||https://tinyurl.com/yy7ya4g9/VS/6153_bdg_erw.kml</t>
  </si>
  <si>
    <t>2562998.000 1123228.000</t>
  </si>
  <si>
    <t>https://map.geo.admin.ch/?zoom=13&amp;E=2562998&amp;N=1123228&amp;layers=ch.kantone.cadastralwebmap-farbe,ch.swisstopo.amtliches-strassenverzeichnis,ch.bfs.gebaeude_wohnungs_register,KML||https://tinyurl.com/yy7ya4g9/VS/6153_bdg_erw.kml</t>
  </si>
  <si>
    <t>2562994.000 1123225.000</t>
  </si>
  <si>
    <t>https://map.geo.admin.ch/?zoom=13&amp;E=2562994&amp;N=1123225&amp;layers=ch.kantone.cadastralwebmap-farbe,ch.swisstopo.amtliches-strassenverzeichnis,ch.bfs.gebaeude_wohnungs_register,KML||https://tinyurl.com/yy7ya4g9/VS/6153_bdg_erw.kml</t>
  </si>
  <si>
    <t>2562985.000 1123223.000</t>
  </si>
  <si>
    <t>https://map.geo.admin.ch/?zoom=13&amp;E=2562985&amp;N=1123223&amp;layers=ch.kantone.cadastralwebmap-farbe,ch.swisstopo.amtliches-strassenverzeichnis,ch.bfs.gebaeude_wohnungs_register,KML||https://tinyurl.com/yy7ya4g9/VS/6153_bdg_erw.kml</t>
  </si>
  <si>
    <t>2562981.000 1123220.000</t>
  </si>
  <si>
    <t>https://map.geo.admin.ch/?zoom=13&amp;E=2562981&amp;N=1123220&amp;layers=ch.kantone.cadastralwebmap-farbe,ch.swisstopo.amtliches-strassenverzeichnis,ch.bfs.gebaeude_wohnungs_register,KML||https://tinyurl.com/yy7ya4g9/VS/6153_bdg_erw.kml</t>
  </si>
  <si>
    <t>2562975.000 1123215.000</t>
  </si>
  <si>
    <t>https://map.geo.admin.ch/?zoom=13&amp;E=2562975&amp;N=1123215&amp;layers=ch.kantone.cadastralwebmap-farbe,ch.swisstopo.amtliches-strassenverzeichnis,ch.bfs.gebaeude_wohnungs_register,KML||https://tinyurl.com/yy7ya4g9/VS/6153_bdg_erw.kml</t>
  </si>
  <si>
    <t>2562971.000 1123209.000</t>
  </si>
  <si>
    <t>https://map.geo.admin.ch/?zoom=13&amp;E=2562971&amp;N=1123209&amp;layers=ch.kantone.cadastralwebmap-farbe,ch.swisstopo.amtliches-strassenverzeichnis,ch.bfs.gebaeude_wohnungs_register,KML||https://tinyurl.com/yy7ya4g9/VS/6153_bdg_erw.kml</t>
  </si>
  <si>
    <t>2562965.000 1123206.000</t>
  </si>
  <si>
    <t>https://map.geo.admin.ch/?zoom=13&amp;E=2562965&amp;N=1123206&amp;layers=ch.kantone.cadastralwebmap-farbe,ch.swisstopo.amtliches-strassenverzeichnis,ch.bfs.gebaeude_wohnungs_register,KML||https://tinyurl.com/yy7ya4g9/VS/6153_bdg_erw.kml</t>
  </si>
  <si>
    <t>2556138.000 1137320.000</t>
  </si>
  <si>
    <t>https://map.geo.admin.ch/?zoom=13&amp;E=2556138&amp;N=1137320&amp;layers=ch.kantone.cadastralwebmap-farbe,ch.swisstopo.amtliches-strassenverzeichnis,ch.bfs.gebaeude_wohnungs_register,KML||https://tinyurl.com/yy7ya4g9/VS/6154_bdg_erw.kml</t>
  </si>
  <si>
    <t>2624711.750 1138286.750</t>
  </si>
  <si>
    <t>https://map.geo.admin.ch/?zoom=13&amp;E=2624711.75&amp;N=1138286.75&amp;layers=ch.kantone.cadastralwebmap-farbe,ch.swisstopo.amtliches-strassenverzeichnis,ch.bfs.gebaeude_wohnungs_register,KML||https://tinyurl.com/yy7ya4g9/VS/6195_bdg_erw.kml</t>
  </si>
  <si>
    <t>2594214.452 1123105.524</t>
  </si>
  <si>
    <t>https://map.geo.admin.ch/?zoom=13&amp;E=2594214.452&amp;N=1123105.524&amp;layers=ch.kantone.cadastralwebmap-farbe,ch.swisstopo.amtliches-strassenverzeichnis,ch.bfs.gebaeude_wohnungs_register,KML||https://tinyurl.com/yy7ya4g9/VS/6265_bdg_erw.kml</t>
  </si>
  <si>
    <t>2594529.336 1123185.489</t>
  </si>
  <si>
    <t>https://map.geo.admin.ch/?zoom=13&amp;E=2594529.336&amp;N=1123185.489&amp;layers=ch.kantone.cadastralwebmap-farbe,ch.swisstopo.amtliches-strassenverzeichnis,ch.bfs.gebaeude_wohnungs_register,KML||https://tinyurl.com/yy7ya4g9/VS/6265_bdg_erw.kml</t>
  </si>
  <si>
    <t>41: Status 'bestehend' n'est pas cohérente avec le topic Couverture du sol projetée de la MO&lt;/br&gt;62: 6 bâtiments du RegBL (191839661, 191839662, 191839663, 191839664, 191839665, 191839667) à l'intérieur du même polygone de la MO</t>
  </si>
  <si>
    <t>41: Status 'bestehend' n'est pas cohérente avec le topic Couverture du sol projetée de la MO&lt;/br&gt;62: 3 bâtiments du RegBL (191901827, 191901833, 191901835) à l'intérieur du même polygone de la MO</t>
  </si>
  <si>
    <t>31: Aucun bâtiment dans la MO pour l'EGID 192013134&lt;/br&gt;33: Le bâtiment 192013134 has GSTAT '1003 im Bau'</t>
  </si>
  <si>
    <t>31: Aucun bâtiment dans la MO pour l'EGID 192017619&lt;/br&gt;33: Le bâtiment 192017619 has GSTAT '1003 im Bau'</t>
  </si>
  <si>
    <t>31: Aucun bâtiment dans la MO pour l'EGID 191977795</t>
  </si>
  <si>
    <t>31: Aucun bâtiment dans la MO pour l'EGID 190968409</t>
  </si>
  <si>
    <t>31: Aucun bâtiment dans la MO pour l'EGID 191002310</t>
  </si>
  <si>
    <t>31: Aucun bâtiment dans la MO pour l'EGID 191337690</t>
  </si>
  <si>
    <t>31: Aucun bâtiment dans la MO pour l'EGID 191852125</t>
  </si>
  <si>
    <t>31: Aucun bâtiment dans la MO pour l'EGID 191852942</t>
  </si>
  <si>
    <t>31: Aucun bâtiment dans la MO pour l'EGID 191852943</t>
  </si>
  <si>
    <t>31: Aucun bâtiment dans la MO pour l'EGID 191852944</t>
  </si>
  <si>
    <t>31: Aucun bâtiment dans la MO pour l'EGID 191852945</t>
  </si>
  <si>
    <t>31: Aucun bâtiment dans la MO pour l'EGID 191874279</t>
  </si>
  <si>
    <t>31: Aucun bâtiment dans la MO pour l'EGID 191911184</t>
  </si>
  <si>
    <t>31: Aucun bâtiment dans la MO pour l'EGID 192019328&lt;/br&gt;33: Le bâtiment 192019328 has GSTAT '1003 im Bau'</t>
  </si>
  <si>
    <t>31: Aucun bâtiment dans la MO pour l'EGID 191723178</t>
  </si>
  <si>
    <t>31: Aucun bâtiment dans la MO pour l'EGID 191952160</t>
  </si>
  <si>
    <t>31: Aucun bâtiment dans la MO pour l'EGID 191966867</t>
  </si>
  <si>
    <t>31: Aucun bâtiment dans la MO pour l'EGID 191969861</t>
  </si>
  <si>
    <t>31: Aucun bâtiment dans la MO pour l'EGID 191969862</t>
  </si>
  <si>
    <t>31: Aucun bâtiment dans la MO pour l'EGID 191969863</t>
  </si>
  <si>
    <t>31: Aucun bâtiment dans la MO pour l'EGID 191969864</t>
  </si>
  <si>
    <t>31: Aucun bâtiment dans la MO pour l'EGID 191969865</t>
  </si>
  <si>
    <t>31: Aucun bâtiment dans la MO pour l'EGID 191969866</t>
  </si>
  <si>
    <t>31: Aucun bâtiment dans la MO pour l'EGID 191969867</t>
  </si>
  <si>
    <t>31: Aucun bâtiment dans la MO pour l'EGID 191969868</t>
  </si>
  <si>
    <t>31: Aucun bâtiment dans la MO pour l'EGID 191969869</t>
  </si>
  <si>
    <t>31: Aucun bâtiment dans la MO pour l'EGID 191969870</t>
  </si>
  <si>
    <t>31: Aucun bâtiment dans la MO pour l'EGID 191969871</t>
  </si>
  <si>
    <t>31: Aucun bâtiment dans la MO pour l'EGID 191969872</t>
  </si>
  <si>
    <t>31: Aucun bâtiment dans la MO pour l'EGID 191969873</t>
  </si>
  <si>
    <t>31: Aucun bâtiment dans la MO pour l'EGID 191969874</t>
  </si>
  <si>
    <t>31: Aucun bâtiment dans la MO pour l'EGID 191969875</t>
  </si>
  <si>
    <t>31: Aucun bâtiment dans la MO pour l'EGID 191969876</t>
  </si>
  <si>
    <t>31: Aucun bâtiment dans la MO pour l'EGID 191969877</t>
  </si>
  <si>
    <t>31: Aucun bâtiment dans la MO pour l'EGID 191969878</t>
  </si>
  <si>
    <t>31: Aucun bâtiment dans la MO pour l'EGID 191969879</t>
  </si>
  <si>
    <t>31: Aucun bâtiment dans la MO pour l'EGID 191969880</t>
  </si>
  <si>
    <t>31: Aucun bâtiment dans la MO pour l'EGID 191969881</t>
  </si>
  <si>
    <t>31: Aucun bâtiment dans la MO pour l'EGID 191969882</t>
  </si>
  <si>
    <t>31: Aucun bâtiment dans la MO pour l'EGID 191969883</t>
  </si>
  <si>
    <t>31: Aucun bâtiment dans la MO pour l'EGID 191969884</t>
  </si>
  <si>
    <t>31: Aucun bâtiment dans la MO pour l'EGID 191969885</t>
  </si>
  <si>
    <t>31: Aucun bâtiment dans la MO pour l'EGID 191969886</t>
  </si>
  <si>
    <t>31: Aucun bâtiment dans la MO pour l'EGID 191969887</t>
  </si>
  <si>
    <t>31: Aucun bâtiment dans la MO pour l'EGID 192019350</t>
  </si>
  <si>
    <t>31: Aucun bâtiment dans la MO pour l'EGID 192000648</t>
  </si>
  <si>
    <t>31: Aucun bâtiment dans la MO pour l'EGID 192019599</t>
  </si>
  <si>
    <t>31: Aucun bâtiment dans la MO pour l'EGID 192019619</t>
  </si>
  <si>
    <t>2583538.000 1116429.000</t>
  </si>
  <si>
    <t>https://map.geo.admin.ch/?zoom=13&amp;E=2583538&amp;N=1116429&amp;layers=ch.kantone.cadastralwebmap-farbe,ch.swisstopo.amtliches-strassenverzeichnis,ch.bfs.gebaeude_wohnungs_register,KML||https://tinyurl.com/yy7ya4g9/VS/6022_bdg_erw.kml</t>
  </si>
  <si>
    <t>2583544.000 1116435.000</t>
  </si>
  <si>
    <t>https://map.geo.admin.ch/?zoom=13&amp;E=2583544&amp;N=1116435&amp;layers=ch.kantone.cadastralwebmap-farbe,ch.swisstopo.amtliches-strassenverzeichnis,ch.bfs.gebaeude_wohnungs_register,KML||https://tinyurl.com/yy7ya4g9/VS/6022_bdg_erw.kml</t>
  </si>
  <si>
    <t>2589058.250 1119034.625</t>
  </si>
  <si>
    <t>https://map.geo.admin.ch/?zoom=13&amp;E=2589058.25&amp;N=1119034.625&amp;layers=ch.kantone.cadastralwebmap-farbe,ch.swisstopo.amtliches-strassenverzeichnis,ch.bfs.gebaeude_wohnungs_register,KML||https://tinyurl.com/yy7ya4g9/VS/6023_bdg_erw.kml</t>
  </si>
  <si>
    <t>2589434.000 1114320.000</t>
  </si>
  <si>
    <t>https://map.geo.admin.ch/?zoom=13&amp;E=2589434&amp;N=1114320&amp;layers=ch.kantone.cadastralwebmap-farbe,ch.swisstopo.amtliches-strassenverzeichnis,ch.bfs.gebaeude_wohnungs_register,KML||https://tinyurl.com/yy7ya4g9/VS/6024_bdg_erw.kml</t>
  </si>
  <si>
    <t>2591300.000 1117055.000</t>
  </si>
  <si>
    <t>https://map.geo.admin.ch/?zoom=13&amp;E=2591300&amp;N=1117055&amp;layers=ch.kantone.cadastralwebmap-farbe,ch.swisstopo.amtliches-strassenverzeichnis,ch.bfs.gebaeude_wohnungs_register,KML||https://tinyurl.com/yy7ya4g9/VS/6024_bdg_erw.kml</t>
  </si>
  <si>
    <t>2589440.000 1115228.000</t>
  </si>
  <si>
    <t>https://map.geo.admin.ch/?zoom=13&amp;E=2589440&amp;N=1115228&amp;layers=ch.kantone.cadastralwebmap-farbe,ch.swisstopo.amtliches-strassenverzeichnis,ch.bfs.gebaeude_wohnungs_register,KML||https://tinyurl.com/yy7ya4g9/VS/6024_bdg_erw.kml</t>
  </si>
  <si>
    <t>2589730.000 1115195.000</t>
  </si>
  <si>
    <t>https://map.geo.admin.ch/?zoom=13&amp;E=2589730&amp;N=1115195&amp;layers=ch.kantone.cadastralwebmap-farbe,ch.swisstopo.amtliches-strassenverzeichnis,ch.bfs.gebaeude_wohnungs_register,KML||https://tinyurl.com/yy7ya4g9/VS/6024_bdg_erw.kml</t>
  </si>
  <si>
    <t>2590037.000 1115876.000</t>
  </si>
  <si>
    <t>https://map.geo.admin.ch/?zoom=13&amp;E=2590037&amp;N=1115876&amp;layers=ch.kantone.cadastralwebmap-farbe,ch.swisstopo.amtliches-strassenverzeichnis,ch.bfs.gebaeude_wohnungs_register,KML||https://tinyurl.com/yy7ya4g9/VS/6024_bdg_erw.kml</t>
  </si>
  <si>
    <t>2589714.000 1115297.000</t>
  </si>
  <si>
    <t>https://map.geo.admin.ch/?zoom=13&amp;E=2589714&amp;N=1115297&amp;layers=ch.kantone.cadastralwebmap-farbe,ch.swisstopo.amtliches-strassenverzeichnis,ch.bfs.gebaeude_wohnungs_register,KML||https://tinyurl.com/yy7ya4g9/VS/6024_bdg_erw.kml</t>
  </si>
  <si>
    <t>2589625.000 1116842.000</t>
  </si>
  <si>
    <t>https://map.geo.admin.ch/?zoom=13&amp;E=2589625&amp;N=1116842&amp;layers=ch.kantone.cadastralwebmap-farbe,ch.swisstopo.amtliches-strassenverzeichnis,ch.bfs.gebaeude_wohnungs_register,KML||https://tinyurl.com/yy7ya4g9/VS/6024_bdg_erw.kml</t>
  </si>
  <si>
    <t>2589715.000 1116875.000</t>
  </si>
  <si>
    <t>https://map.geo.admin.ch/?zoom=13&amp;E=2589715&amp;N=1116875&amp;layers=ch.kantone.cadastralwebmap-farbe,ch.swisstopo.amtliches-strassenverzeichnis,ch.bfs.gebaeude_wohnungs_register,KML||https://tinyurl.com/yy7ya4g9/VS/6024_bdg_erw.kml</t>
  </si>
  <si>
    <t>2590026.000 1115899.000</t>
  </si>
  <si>
    <t>https://map.geo.admin.ch/?zoom=13&amp;E=2590026&amp;N=1115899&amp;layers=ch.kantone.cadastralwebmap-farbe,ch.swisstopo.amtliches-strassenverzeichnis,ch.bfs.gebaeude_wohnungs_register,KML||https://tinyurl.com/yy7ya4g9/VS/6024_bdg_erw.kml</t>
  </si>
  <si>
    <t>2589051.000 1115212.000</t>
  </si>
  <si>
    <t>https://map.geo.admin.ch/?zoom=13&amp;E=2589051&amp;N=1115212&amp;layers=ch.kantone.cadastralwebmap-farbe,ch.swisstopo.amtliches-strassenverzeichnis,ch.bfs.gebaeude_wohnungs_register,KML||https://tinyurl.com/yy7ya4g9/VS/6024_bdg_erw.kml</t>
  </si>
  <si>
    <t>2589728.000 1116962.000</t>
  </si>
  <si>
    <t>https://map.geo.admin.ch/?zoom=13&amp;E=2589728&amp;N=1116962&amp;layers=ch.kantone.cadastralwebmap-farbe,ch.swisstopo.amtliches-strassenverzeichnis,ch.bfs.gebaeude_wohnungs_register,KML||https://tinyurl.com/yy7ya4g9/VS/6024_bdg_erw.kml</t>
  </si>
  <si>
    <t>2589810.000 1116885.000</t>
  </si>
  <si>
    <t>https://map.geo.admin.ch/?zoom=13&amp;E=2589810&amp;N=1116885&amp;layers=ch.kantone.cadastralwebmap-farbe,ch.swisstopo.amtliches-strassenverzeichnis,ch.bfs.gebaeude_wohnungs_register,KML||https://tinyurl.com/yy7ya4g9/VS/6024_bdg_erw.kml</t>
  </si>
  <si>
    <t>2590350.000 1117300.000</t>
  </si>
  <si>
    <t>https://map.geo.admin.ch/?zoom=13&amp;E=2590350&amp;N=1117300&amp;layers=ch.kantone.cadastralwebmap-farbe,ch.swisstopo.amtliches-strassenverzeichnis,ch.bfs.gebaeude_wohnungs_register,KML||https://tinyurl.com/yy7ya4g9/VS/6024_bdg_erw.kml</t>
  </si>
  <si>
    <t>2589770.000 1115060.000</t>
  </si>
  <si>
    <t>https://map.geo.admin.ch/?zoom=13&amp;E=2589770&amp;N=1115060&amp;layers=ch.kantone.cadastralwebmap-farbe,ch.swisstopo.amtliches-strassenverzeichnis,ch.bfs.gebaeude_wohnungs_register,KML||https://tinyurl.com/yy7ya4g9/VS/6024_bdg_erw.kml</t>
  </si>
  <si>
    <t>2591085.250 1116950.375</t>
  </si>
  <si>
    <t>https://map.geo.admin.ch/?zoom=13&amp;E=2591085.25&amp;N=1116950.375&amp;layers=ch.kantone.cadastralwebmap-farbe,ch.swisstopo.amtliches-strassenverzeichnis,ch.bfs.gebaeude_wohnungs_register,KML||https://tinyurl.com/yy7ya4g9/VS/6024_bdg_erw.kml</t>
  </si>
  <si>
    <t>2589400.000 1115425.000</t>
  </si>
  <si>
    <t>https://map.geo.admin.ch/?zoom=13&amp;E=2589400&amp;N=1115425&amp;layers=ch.kantone.cadastralwebmap-farbe,ch.swisstopo.amtliches-strassenverzeichnis,ch.bfs.gebaeude_wohnungs_register,KML||https://tinyurl.com/yy7ya4g9/VS/6024_bdg_erw.kml</t>
  </si>
  <si>
    <t>2588861.000 1113976.000</t>
  </si>
  <si>
    <t>https://map.geo.admin.ch/?zoom=13&amp;E=2588861&amp;N=1113976&amp;layers=ch.kantone.cadastralwebmap-farbe,ch.swisstopo.amtliches-strassenverzeichnis,ch.bfs.gebaeude_wohnungs_register,KML||https://tinyurl.com/yy7ya4g9/VS/6024_bdg_erw.kml</t>
  </si>
  <si>
    <t>2590130.000 1116890.000</t>
  </si>
  <si>
    <t>https://map.geo.admin.ch/?zoom=13&amp;E=2590130&amp;N=1116890&amp;layers=ch.kantone.cadastralwebmap-farbe,ch.swisstopo.amtliches-strassenverzeichnis,ch.bfs.gebaeude_wohnungs_register,KML||https://tinyurl.com/yy7ya4g9/VS/6024_bdg_erw.kml</t>
  </si>
  <si>
    <t>2590143.000 1116900.000</t>
  </si>
  <si>
    <t>https://map.geo.admin.ch/?zoom=13&amp;E=2590143&amp;N=1116900&amp;layers=ch.kantone.cadastralwebmap-farbe,ch.swisstopo.amtliches-strassenverzeichnis,ch.bfs.gebaeude_wohnungs_register,KML||https://tinyurl.com/yy7ya4g9/VS/6024_bdg_erw.kml</t>
  </si>
  <si>
    <t>2589819.000 1114716.000</t>
  </si>
  <si>
    <t>https://map.geo.admin.ch/?zoom=13&amp;E=2589819&amp;N=1114716&amp;layers=ch.kantone.cadastralwebmap-farbe,ch.swisstopo.amtliches-strassenverzeichnis,ch.bfs.gebaeude_wohnungs_register,KML||https://tinyurl.com/yy7ya4g9/VS/6024_bdg_erw.kml</t>
  </si>
  <si>
    <t>2598744.000 1125975.000</t>
  </si>
  <si>
    <t>https://map.geo.admin.ch/?zoom=13&amp;E=2598744&amp;N=1125975&amp;layers=ch.kantone.cadastralwebmap-farbe,ch.swisstopo.amtliches-strassenverzeichnis,ch.bfs.gebaeude_wohnungs_register,KML||https://tinyurl.com/yy7ya4g9/VS/6082_bdg_erw.kml</t>
  </si>
  <si>
    <t>2598529.500 1126091.500</t>
  </si>
  <si>
    <t>https://map.geo.admin.ch/?zoom=13&amp;E=2598529.5&amp;N=1126091.5&amp;layers=ch.kantone.cadastralwebmap-farbe,ch.swisstopo.amtliches-strassenverzeichnis,ch.bfs.gebaeude_wohnungs_register,KML||https://tinyurl.com/yy7ya4g9/VS/6082_bdg_erw.kml</t>
  </si>
  <si>
    <t>2599846.000 1117293.000</t>
  </si>
  <si>
    <t>https://map.geo.admin.ch/?zoom=13&amp;E=2599846&amp;N=1117293&amp;layers=ch.kantone.cadastralwebmap-farbe,ch.swisstopo.amtliches-strassenverzeichnis,ch.bfs.gebaeude_wohnungs_register,KML||https://tinyurl.com/yy7ya4g9/VS/6090_bdg_erw.kml</t>
  </si>
  <si>
    <t>2560810.000 1122645.000</t>
  </si>
  <si>
    <t>https://map.geo.admin.ch/?zoom=13&amp;E=2560810&amp;N=1122645&amp;layers=ch.kantone.cadastralwebmap-farbe,ch.swisstopo.amtliches-strassenverzeichnis,ch.bfs.gebaeude_wohnungs_register,KML||https://tinyurl.com/yy7ya4g9/VS/6152_bdg_erw.kml</t>
  </si>
  <si>
    <t>2562092.000 1122467.000</t>
  </si>
  <si>
    <t>https://map.geo.admin.ch/?zoom=13&amp;E=2562092&amp;N=1122467&amp;layers=ch.kantone.cadastralwebmap-farbe,ch.swisstopo.amtliches-strassenverzeichnis,ch.bfs.gebaeude_wohnungs_register,KML||https://tinyurl.com/yy7ya4g9/VS/6153_bdg_erw.kml</t>
  </si>
  <si>
    <t>2562101.000 1122537.000</t>
  </si>
  <si>
    <t>https://map.geo.admin.ch/?zoom=13&amp;E=2562101&amp;N=1122537&amp;layers=ch.kantone.cadastralwebmap-farbe,ch.swisstopo.amtliches-strassenverzeichnis,ch.bfs.gebaeude_wohnungs_register,KML||https://tinyurl.com/yy7ya4g9/VS/6153_bdg_erw.kml</t>
  </si>
  <si>
    <t>31: Aucun bâtiment dans la MO pour l'EGID 191965575</t>
  </si>
  <si>
    <t>31: Aucun bâtiment dans la MO pour l'EGID 191989337</t>
  </si>
  <si>
    <t>31: Aucun bâtiment dans la MO pour l'EGID 191026036</t>
  </si>
  <si>
    <t>31: Aucun bâtiment dans la MO pour l'EGID 191809047</t>
  </si>
  <si>
    <t>31: Aucun bâtiment dans la MO pour l'EGID 191812121</t>
  </si>
  <si>
    <t>31: Aucun bâtiment dans la MO pour l'EGID 191844521</t>
  </si>
  <si>
    <t>31: Aucun bâtiment dans la MO pour l'EGID 191896242</t>
  </si>
  <si>
    <t>31: Aucun bâtiment dans la MO pour l'EGID 191896247</t>
  </si>
  <si>
    <t>31: Aucun bâtiment dans la MO pour l'EGID 191950811</t>
  </si>
  <si>
    <t>31: Aucun bâtiment dans la MO pour l'EGID 191951849</t>
  </si>
  <si>
    <t>31: Aucun bâtiment dans la MO pour l'EGID 191957134</t>
  </si>
  <si>
    <t>31: Aucun bâtiment dans la MO pour l'EGID 191960596</t>
  </si>
  <si>
    <t>31: Aucun bâtiment dans la MO pour l'EGID 191964004</t>
  </si>
  <si>
    <t>31: Aucun bâtiment dans la MO pour l'EGID 191971654</t>
  </si>
  <si>
    <t>31: Aucun bâtiment dans la MO pour l'EGID 191974969</t>
  </si>
  <si>
    <t>31: Aucun bâtiment dans la MO pour l'EGID 191977664</t>
  </si>
  <si>
    <t>31: Aucun bâtiment dans la MO pour l'EGID 191978800</t>
  </si>
  <si>
    <t>31: Aucun bâtiment dans la MO pour l'EGID 191981122</t>
  </si>
  <si>
    <t>31: Aucun bâtiment dans la MO pour l'EGID 191982072</t>
  </si>
  <si>
    <t>31: Aucun bâtiment dans la MO pour l'EGID 191986510</t>
  </si>
  <si>
    <t>31: Aucun bâtiment dans la MO pour l'EGID 191986511</t>
  </si>
  <si>
    <t>31: Aucun bâtiment dans la MO pour l'EGID 192020219</t>
  </si>
  <si>
    <t>31: Aucun bâtiment dans la MO pour l'EGID 191897766</t>
  </si>
  <si>
    <t>31: Aucun bâtiment dans la MO pour l'EGID 191897768</t>
  </si>
  <si>
    <t>31: Aucun bâtiment dans la MO pour l'EGID 191897769</t>
  </si>
  <si>
    <t>31: Aucun bâtiment dans la MO pour l'EGID 191965888</t>
  </si>
  <si>
    <t>31: Aucun bâtiment dans la MO pour l'EGID 192019725</t>
  </si>
  <si>
    <t>31: Aucun bâtiment dans la MO pour l'EGID 191752859</t>
  </si>
  <si>
    <t>31: Aucun bâtiment dans la MO pour l'EGID 191977508</t>
  </si>
  <si>
    <t>31: Aucun bâtiment dans la MO pour l'EGID 192019957</t>
  </si>
  <si>
    <t>31: Aucun bâtiment dans la MO pour l'EGID 192019958</t>
  </si>
  <si>
    <t>Kapelle «Bernhard von Aosta»</t>
  </si>
  <si>
    <t>Kapelle Herz Jesu</t>
  </si>
  <si>
    <t>CH962152303783</t>
  </si>
  <si>
    <t>6895</t>
  </si>
  <si>
    <t>Kapelle «Bruder Klaus»</t>
  </si>
  <si>
    <t>Schwarzsee</t>
  </si>
  <si>
    <t>Hotel Schwarzsee</t>
  </si>
  <si>
    <t>Kapelle Maria zum Schnee</t>
  </si>
  <si>
    <t>Trift</t>
  </si>
  <si>
    <t>Bethaus Trift</t>
  </si>
  <si>
    <t>Hotel Trift</t>
  </si>
  <si>
    <t>2585865.250 1117084.000</t>
  </si>
  <si>
    <t>https://map.geo.admin.ch/?zoom=13&amp;E=2585865.25&amp;N=1117084&amp;layers=ch.kantone.cadastralwebmap-farbe,ch.swisstopo.amtliches-strassenverzeichnis,ch.bfs.gebaeude_wohnungs_register,KML||https://tinyurl.com/yy7ya4g9/VS/6021_bdg_erw.kml</t>
  </si>
  <si>
    <t>2584429.000 1115324.000</t>
  </si>
  <si>
    <t>https://map.geo.admin.ch/?zoom=13&amp;E=2584429&amp;N=1115324&amp;layers=ch.kantone.cadastralwebmap-farbe,ch.swisstopo.amtliches-strassenverzeichnis,ch.bfs.gebaeude_wohnungs_register,KML||https://tinyurl.com/yy7ya4g9/VS/6022_bdg_erw.kml</t>
  </si>
  <si>
    <t>2584466.750 1115293.625</t>
  </si>
  <si>
    <t>https://map.geo.admin.ch/?zoom=13&amp;E=2584466.75&amp;N=1115293.625&amp;layers=ch.kantone.cadastralwebmap-farbe,ch.swisstopo.amtliches-strassenverzeichnis,ch.bfs.gebaeude_wohnungs_register,KML||https://tinyurl.com/yy7ya4g9/VS/6022_bdg_erw.kml</t>
  </si>
  <si>
    <t>2610887.000 1128546.000</t>
  </si>
  <si>
    <t>https://map.geo.admin.ch/?zoom=13&amp;E=2610887&amp;N=1128546&amp;layers=ch.kantone.cadastralwebmap-farbe,ch.swisstopo.amtliches-strassenverzeichnis,ch.bfs.gebaeude_wohnungs_register,KML||https://tinyurl.com/yy7ya4g9/VS/6113_bdg_erw.kml</t>
  </si>
  <si>
    <t>2573972.000 1106149.000</t>
  </si>
  <si>
    <t>https://map.geo.admin.ch/?zoom=13&amp;E=2573972&amp;N=1106149&amp;layers=ch.kantone.cadastralwebmap-farbe,ch.swisstopo.amtliches-strassenverzeichnis,ch.bfs.gebaeude_wohnungs_register,KML||https://tinyurl.com/yy7ya4g9/VS/6136_bdg_erw.kml</t>
  </si>
  <si>
    <t>2573971.000 1106059.000</t>
  </si>
  <si>
    <t>https://map.geo.admin.ch/?zoom=13&amp;E=2573971&amp;N=1106059&amp;layers=ch.kantone.cadastralwebmap-farbe,ch.swisstopo.amtliches-strassenverzeichnis,ch.bfs.gebaeude_wohnungs_register,KML||https://tinyurl.com/yy7ya4g9/VS/6136_bdg_erw.kml</t>
  </si>
  <si>
    <t>2583170.000 1113605.000</t>
  </si>
  <si>
    <t>https://map.geo.admin.ch/?zoom=13&amp;E=2583170&amp;N=1113605&amp;layers=ch.kantone.cadastralwebmap-farbe,ch.swisstopo.amtliches-strassenverzeichnis,ch.bfs.gebaeude_wohnungs_register,KML||https://tinyurl.com/yy7ya4g9/VS/6139_bdg_erw.kml</t>
  </si>
  <si>
    <t>2568910.828 1113441.222</t>
  </si>
  <si>
    <t>https://map.geo.admin.ch/?zoom=13&amp;E=2568910.828&amp;N=1113441.222&amp;layers=ch.kantone.cadastralwebmap-farbe,ch.swisstopo.amtliches-strassenverzeichnis,ch.bfs.gebaeude_wohnungs_register,KML||https://tinyurl.com/yy7ya4g9/VS/6211_bdg_erw.kml</t>
  </si>
  <si>
    <t>2568912.000 1113445.125</t>
  </si>
  <si>
    <t>https://map.geo.admin.ch/?zoom=13&amp;E=2568912&amp;N=1113445.125&amp;layers=ch.kantone.cadastralwebmap-farbe,ch.swisstopo.amtliches-strassenverzeichnis,ch.bfs.gebaeude_wohnungs_register,KML||https://tinyurl.com/yy7ya4g9/VS/6211_bdg_erw.kml</t>
  </si>
  <si>
    <t>2568907.000 1113436.125</t>
  </si>
  <si>
    <t>https://map.geo.admin.ch/?zoom=13&amp;E=2568907&amp;N=1113436.125&amp;layers=ch.kantone.cadastralwebmap-farbe,ch.swisstopo.amtliches-strassenverzeichnis,ch.bfs.gebaeude_wohnungs_register,KML||https://tinyurl.com/yy7ya4g9/VS/6211_bdg_erw.kml</t>
  </si>
  <si>
    <t>2624024.735 1096625.610</t>
  </si>
  <si>
    <t>https://map.geo.admin.ch/?zoom=13&amp;E=2624024.735&amp;N=1096625.61&amp;layers=ch.kantone.cadastralwebmap-farbe,ch.swisstopo.amtliches-strassenverzeichnis,ch.bfs.gebaeude_wohnungs_register,KML||https://tinyurl.com/yy7ya4g9/VS/6300_bdg_erw.kml</t>
  </si>
  <si>
    <t>2624254.000 1093416.000</t>
  </si>
  <si>
    <t>https://map.geo.admin.ch/?zoom=13&amp;E=2624254&amp;N=1093416&amp;layers=ch.kantone.cadastralwebmap-farbe,ch.swisstopo.amtliches-strassenverzeichnis,ch.bfs.gebaeude_wohnungs_register,KML||https://tinyurl.com/yy7ya4g9/VS/6300_bdg_erw.kml</t>
  </si>
  <si>
    <t>2626711.000 1092502.000</t>
  </si>
  <si>
    <t>https://map.geo.admin.ch/?zoom=13&amp;E=2626711&amp;N=1092502&amp;layers=ch.kantone.cadastralwebmap-farbe,ch.swisstopo.amtliches-strassenverzeichnis,ch.bfs.gebaeude_wohnungs_register,KML||https://tinyurl.com/yy7ya4g9/VS/6300_bdg_erw.kml</t>
  </si>
  <si>
    <t>2621913.000 1097676.000</t>
  </si>
  <si>
    <t>https://map.geo.admin.ch/?zoom=13&amp;E=2621913&amp;N=1097676&amp;layers=ch.kantone.cadastralwebmap-farbe,ch.swisstopo.amtliches-strassenverzeichnis,ch.bfs.gebaeude_wohnungs_register,KML||https://tinyurl.com/yy7ya4g9/VS/6300_bdg_erw.kml</t>
  </si>
  <si>
    <t>62: 3 bâtiments du RegBL (935760, 192020688, 192020689) à l'intérieur du même polygone de la MO</t>
  </si>
  <si>
    <t>62: 2 bâtiments du RegBL (191744409, 192020545) à l'intérieur du même polygone de la MO</t>
  </si>
  <si>
    <t>31: Aucun bâtiment dans la MO pour l'EGID 191997168</t>
  </si>
  <si>
    <t>31: Aucun bâtiment dans la MO pour l'EGID 191997172</t>
  </si>
  <si>
    <t>31: Aucun bâtiment dans la MO pour l'EGID 192015434</t>
  </si>
  <si>
    <t>31: Aucun bâtiment dans la MO pour l'EGID 191818734</t>
  </si>
  <si>
    <t>31: Aucun bâtiment dans la MO pour l'EGID 191982984</t>
  </si>
  <si>
    <t>31: Aucun bâtiment dans la MO pour l'EGID 192016985&lt;/br&gt;33: Le bâtiment 192016985 has GSTAT '1003 im Bau'</t>
  </si>
  <si>
    <t>31: Aucun bâtiment dans la MO pour l'EGID 191669911</t>
  </si>
  <si>
    <t>31: Aucun bâtiment dans la MO pour l'EGID 191961902</t>
  </si>
  <si>
    <t>31: Aucun bâtiment dans la MO pour l'EGID 192020566</t>
  </si>
  <si>
    <t>31: Aucun bâtiment dans la MO pour l'EGID 191882608</t>
  </si>
  <si>
    <t>31: Aucun bâtiment dans la MO pour l'EGID 192020640</t>
  </si>
  <si>
    <t>31: Aucun bâtiment dans la MO pour l'EGID 192020642</t>
  </si>
  <si>
    <t>31: Aucun bâtiment dans la MO pour l'EGID 192020643</t>
  </si>
  <si>
    <t>31: Aucun bâtiment dans la MO pour l'EGID 192020649</t>
  </si>
  <si>
    <t>2597540.000 1124760.000</t>
  </si>
  <si>
    <t>https://map.geo.admin.ch/?zoom=13&amp;E=2597540&amp;N=1124760&amp;layers=ch.kantone.cadastralwebmap-farbe,ch.swisstopo.amtliches-strassenverzeichnis,ch.bfs.gebaeude_wohnungs_register,KML||https://tinyurl.com/yy7ya4g9/VS/6082_bdg_erw.kml</t>
  </si>
  <si>
    <t>2598980.000 1119500.000</t>
  </si>
  <si>
    <t>https://map.geo.admin.ch/?zoom=13&amp;E=2598980&amp;N=1119500&amp;layers=ch.kantone.cadastralwebmap-farbe,ch.swisstopo.amtliches-strassenverzeichnis,ch.bfs.gebaeude_wohnungs_register,KML||https://tinyurl.com/yy7ya4g9/VS/6090_bdg_erw.kml</t>
  </si>
  <si>
    <t>2576753.000 1108011.000</t>
  </si>
  <si>
    <t>https://map.geo.admin.ch/?zoom=13&amp;E=2576753&amp;N=1108011&amp;layers=ch.kantone.cadastralwebmap-farbe,ch.swisstopo.amtliches-strassenverzeichnis,ch.bfs.gebaeude_wohnungs_register,KML||https://tinyurl.com/yy7ya4g9/VS/6136_bdg_erw.kml</t>
  </si>
  <si>
    <t>2580673.250 1113019.125</t>
  </si>
  <si>
    <t>https://map.geo.admin.ch/?zoom=13&amp;E=2580673.25&amp;N=1113019.125&amp;layers=ch.kantone.cadastralwebmap-farbe,ch.swisstopo.amtliches-strassenverzeichnis,ch.bfs.gebaeude_wohnungs_register,KML||https://tinyurl.com/yy7ya4g9/VS/6140_bdg_erw.kml</t>
  </si>
  <si>
    <t>2562600.000 1122280.000</t>
  </si>
  <si>
    <t>https://map.geo.admin.ch/?zoom=13&amp;E=2562600&amp;N=1122280&amp;layers=ch.kantone.cadastralwebmap-farbe,ch.swisstopo.amtliches-strassenverzeichnis,ch.bfs.gebaeude_wohnungs_register,KML||https://tinyurl.com/yy7ya4g9/VS/6153_bdg_erw.kml</t>
  </si>
  <si>
    <t>2557475.000 1117190.000</t>
  </si>
  <si>
    <t>https://map.geo.admin.ch/?zoom=13&amp;E=2557475&amp;N=1117190&amp;layers=ch.kantone.cadastralwebmap-farbe,ch.swisstopo.amtliches-strassenverzeichnis,ch.bfs.gebaeude_wohnungs_register,KML||https://tinyurl.com/yy7ya4g9/VS/6157_bdg_erw.kml</t>
  </si>
  <si>
    <t>2557460.000 1116220.000</t>
  </si>
  <si>
    <t>https://map.geo.admin.ch/?zoom=13&amp;E=2557460&amp;N=1116220&amp;layers=ch.kantone.cadastralwebmap-farbe,ch.swisstopo.amtliches-strassenverzeichnis,ch.bfs.gebaeude_wohnungs_register,KML||https://tinyurl.com/yy7ya4g9/VS/6157_bdg_erw.kml</t>
  </si>
  <si>
    <t>2558310.000 1117480.000</t>
  </si>
  <si>
    <t>https://map.geo.admin.ch/?zoom=13&amp;E=2558310&amp;N=1117480&amp;layers=ch.kantone.cadastralwebmap-farbe,ch.swisstopo.amtliches-strassenverzeichnis,ch.bfs.gebaeude_wohnungs_register,KML||https://tinyurl.com/yy7ya4g9/VS/6157_bdg_erw.kml</t>
  </si>
  <si>
    <t>2557600.000 1115950.000</t>
  </si>
  <si>
    <t>https://map.geo.admin.ch/?zoom=13&amp;E=2557600&amp;N=1115950&amp;layers=ch.kantone.cadastralwebmap-farbe,ch.swisstopo.amtliches-strassenverzeichnis,ch.bfs.gebaeude_wohnungs_register,KML||https://tinyurl.com/yy7ya4g9/VS/6157_bdg_erw.kml</t>
  </si>
  <si>
    <t>2557635.200 1116430.999</t>
  </si>
  <si>
    <t>https://map.geo.admin.ch/?zoom=13&amp;E=2557635.2&amp;N=1116430.999&amp;layers=ch.kantone.cadastralwebmap-farbe,ch.swisstopo.amtliches-strassenverzeichnis,ch.bfs.gebaeude_wohnungs_register,KML||https://tinyurl.com/yy7ya4g9/VS/6157_bdg_erw.kml</t>
  </si>
  <si>
    <t>2558276.600 1117341.599</t>
  </si>
  <si>
    <t>https://map.geo.admin.ch/?zoom=13&amp;E=2558276.6&amp;N=1117341.599&amp;layers=ch.kantone.cadastralwebmap-farbe,ch.swisstopo.amtliches-strassenverzeichnis,ch.bfs.gebaeude_wohnungs_register,KML||https://tinyurl.com/yy7ya4g9/VS/6157_bdg_erw.kml</t>
  </si>
  <si>
    <t>2629030.250 1125761.375</t>
  </si>
  <si>
    <t>https://map.geo.admin.ch/?zoom=13&amp;E=2629030.25&amp;N=1125761.375&amp;layers=ch.kantone.cadastralwebmap-farbe,ch.swisstopo.amtliches-strassenverzeichnis,ch.bfs.gebaeude_wohnungs_register,KML||https://tinyurl.com/yy7ya4g9/VS/6193_bdg_erw.kml</t>
  </si>
  <si>
    <t>2607444.250 1125233.625</t>
  </si>
  <si>
    <t>https://map.geo.admin.ch/?zoom=13&amp;E=2607444.25&amp;N=1125233.625&amp;layers=ch.kantone.cadastralwebmap-farbe,ch.swisstopo.amtliches-strassenverzeichnis,ch.bfs.gebaeude_wohnungs_register,KML||https://tinyurl.com/yy7ya4g9/VS/6235_bdg_erw.kml</t>
  </si>
  <si>
    <t>2607425.250 1125226.125</t>
  </si>
  <si>
    <t>https://map.geo.admin.ch/?zoom=13&amp;E=2607425.25&amp;N=1125226.125&amp;layers=ch.kantone.cadastralwebmap-farbe,ch.swisstopo.amtliches-strassenverzeichnis,ch.bfs.gebaeude_wohnungs_register,KML||https://tinyurl.com/yy7ya4g9/VS/6235_bdg_erw.kml</t>
  </si>
  <si>
    <t>2601752.000 1123642.000</t>
  </si>
  <si>
    <t>https://map.geo.admin.ch/?zoom=13&amp;E=2601752&amp;N=1123642&amp;layers=ch.kantone.cadastralwebmap-farbe,ch.swisstopo.amtliches-strassenverzeichnis,ch.bfs.gebaeude_wohnungs_register,KML||https://tinyurl.com/yy7ya4g9/VS/6248_bdg_erw.kml</t>
  </si>
  <si>
    <t>31: Aucun bâtiment dans la MO pour l'EGID 191964587</t>
  </si>
  <si>
    <t>31: Aucun bâtiment dans la MO pour l'EGID 191888100</t>
  </si>
  <si>
    <t>31: Aucun bâtiment dans la MO pour l'EGID 191962605</t>
  </si>
  <si>
    <t>31: Aucun bâtiment dans la MO pour l'EGID 191978173</t>
  </si>
  <si>
    <t>31: Aucun bâtiment dans la MO pour l'EGID 191856761</t>
  </si>
  <si>
    <t>31: Aucun bâtiment dans la MO pour l'EGID 191949979</t>
  </si>
  <si>
    <t>31: Aucun bâtiment dans la MO pour l'EGID 191955884</t>
  </si>
  <si>
    <t>31: Aucun bâtiment dans la MO pour l'EGID 191958701</t>
  </si>
  <si>
    <t>31: Aucun bâtiment dans la MO pour l'EGID 191982656</t>
  </si>
  <si>
    <t>31: Aucun bâtiment dans la MO pour l'EGID 192021463</t>
  </si>
  <si>
    <t>31: Aucun bâtiment dans la MO pour l'EGID 192021485</t>
  </si>
  <si>
    <t>31: Aucun bâtiment dans la MO pour l'EGID 191988399</t>
  </si>
  <si>
    <t>31: Aucun bâtiment dans la MO pour l'EGID 191983631</t>
  </si>
  <si>
    <t>31: Aucun bâtiment dans la MO pour l'EGID 192021430</t>
  </si>
  <si>
    <t>31: Aucun bâtiment dans la MO pour l'EGID 192021432</t>
  </si>
  <si>
    <t>31: Aucun bâtiment dans la MO pour l'EGID 191957096</t>
  </si>
  <si>
    <t>2587260.000 1114795.000</t>
  </si>
  <si>
    <t>https://map.geo.admin.ch/?zoom=13&amp;E=2587260&amp;N=1114795&amp;layers=ch.kantone.cadastralwebmap-farbe,ch.swisstopo.amtliches-strassenverzeichnis,ch.bfs.gebaeude_wohnungs_register,KML||https://tinyurl.com/yy7ya4g9/VS/6024_bdg_erw.kml</t>
  </si>
  <si>
    <t>2590062.000 1117192.000</t>
  </si>
  <si>
    <t>https://map.geo.admin.ch/?zoom=13&amp;E=2590062&amp;N=1117192&amp;layers=ch.kantone.cadastralwebmap-farbe,ch.swisstopo.amtliches-strassenverzeichnis,ch.bfs.gebaeude_wohnungs_register,KML||https://tinyurl.com/yy7ya4g9/VS/6024_bdg_erw.kml</t>
  </si>
  <si>
    <t>2590076.000 1117203.000</t>
  </si>
  <si>
    <t>https://map.geo.admin.ch/?zoom=13&amp;E=2590076&amp;N=1117203&amp;layers=ch.kantone.cadastralwebmap-farbe,ch.swisstopo.amtliches-strassenverzeichnis,ch.bfs.gebaeude_wohnungs_register,KML||https://tinyurl.com/yy7ya4g9/VS/6024_bdg_erw.kml</t>
  </si>
  <si>
    <t>2590078.000 1117173.000</t>
  </si>
  <si>
    <t>https://map.geo.admin.ch/?zoom=13&amp;E=2590078&amp;N=1117173&amp;layers=ch.kantone.cadastralwebmap-farbe,ch.swisstopo.amtliches-strassenverzeichnis,ch.bfs.gebaeude_wohnungs_register,KML||https://tinyurl.com/yy7ya4g9/VS/6024_bdg_erw.kml</t>
  </si>
  <si>
    <t>2590091.000 1117185.000</t>
  </si>
  <si>
    <t>https://map.geo.admin.ch/?zoom=13&amp;E=2590091&amp;N=1117185&amp;layers=ch.kantone.cadastralwebmap-farbe,ch.swisstopo.amtliches-strassenverzeichnis,ch.bfs.gebaeude_wohnungs_register,KML||https://tinyurl.com/yy7ya4g9/VS/6024_bdg_erw.kml</t>
  </si>
  <si>
    <t>2590047.000 1117211.000</t>
  </si>
  <si>
    <t>https://map.geo.admin.ch/?zoom=13&amp;E=2590047&amp;N=1117211&amp;layers=ch.kantone.cadastralwebmap-farbe,ch.swisstopo.amtliches-strassenverzeichnis,ch.bfs.gebaeude_wohnungs_register,KML||https://tinyurl.com/yy7ya4g9/VS/6024_bdg_erw.kml</t>
  </si>
  <si>
    <t>2590060.000 1117222.000</t>
  </si>
  <si>
    <t>https://map.geo.admin.ch/?zoom=13&amp;E=2590060&amp;N=1117222&amp;layers=ch.kantone.cadastralwebmap-farbe,ch.swisstopo.amtliches-strassenverzeichnis,ch.bfs.gebaeude_wohnungs_register,KML||https://tinyurl.com/yy7ya4g9/VS/6024_bdg_erw.kml</t>
  </si>
  <si>
    <t>2590032.000 1117229.000</t>
  </si>
  <si>
    <t>https://map.geo.admin.ch/?zoom=13&amp;E=2590032&amp;N=1117229&amp;layers=ch.kantone.cadastralwebmap-farbe,ch.swisstopo.amtliches-strassenverzeichnis,ch.bfs.gebaeude_wohnungs_register,KML||https://tinyurl.com/yy7ya4g9/VS/6024_bdg_erw.kml</t>
  </si>
  <si>
    <t>2590045.000 1117240.000</t>
  </si>
  <si>
    <t>https://map.geo.admin.ch/?zoom=13&amp;E=2590045&amp;N=1117240&amp;layers=ch.kantone.cadastralwebmap-farbe,ch.swisstopo.amtliches-strassenverzeichnis,ch.bfs.gebaeude_wohnungs_register,KML||https://tinyurl.com/yy7ya4g9/VS/6024_bdg_erw.kml</t>
  </si>
  <si>
    <t>2590039.000 1117326.000</t>
  </si>
  <si>
    <t>https://map.geo.admin.ch/?zoom=13&amp;E=2590039&amp;N=1117326&amp;layers=ch.kantone.cadastralwebmap-farbe,ch.swisstopo.amtliches-strassenverzeichnis,ch.bfs.gebaeude_wohnungs_register,KML||https://tinyurl.com/yy7ya4g9/VS/6024_bdg_erw.kml</t>
  </si>
  <si>
    <t>2599358.875 1119782.250</t>
  </si>
  <si>
    <t>https://map.geo.admin.ch/?zoom=13&amp;E=2599358.875&amp;N=1119782.25&amp;layers=ch.kantone.cadastralwebmap-farbe,ch.swisstopo.amtliches-strassenverzeichnis,ch.bfs.gebaeude_wohnungs_register,KML||https://tinyurl.com/yy7ya4g9/VS/6090_bdg_erw.kml</t>
  </si>
  <si>
    <t>2599802.000 1118990.000</t>
  </si>
  <si>
    <t>https://map.geo.admin.ch/?zoom=13&amp;E=2599802&amp;N=1118990&amp;layers=ch.kantone.cadastralwebmap-farbe,ch.swisstopo.amtliches-strassenverzeichnis,ch.bfs.gebaeude_wohnungs_register,KML||https://tinyurl.com/yy7ya4g9/VS/6090_bdg_erw.kml</t>
  </si>
  <si>
    <t>2572047.000 1105901.000</t>
  </si>
  <si>
    <t>https://map.geo.admin.ch/?zoom=13&amp;E=2572047&amp;N=1105901&amp;layers=ch.kantone.cadastralwebmap-farbe,ch.swisstopo.amtliches-strassenverzeichnis,ch.bfs.gebaeude_wohnungs_register,KML||https://tinyurl.com/yy7ya4g9/VS/6136_bdg_erw.kml</t>
  </si>
  <si>
    <t>2572009.000 1105613.000</t>
  </si>
  <si>
    <t>https://map.geo.admin.ch/?zoom=13&amp;E=2572009&amp;N=1105613&amp;layers=ch.kantone.cadastralwebmap-farbe,ch.swisstopo.amtliches-strassenverzeichnis,ch.bfs.gebaeude_wohnungs_register,KML||https://tinyurl.com/yy7ya4g9/VS/6136_bdg_erw.kml</t>
  </si>
  <si>
    <t>2571861.000 1105789.000</t>
  </si>
  <si>
    <t>https://map.geo.admin.ch/?zoom=13&amp;E=2571861&amp;N=1105789&amp;layers=ch.kantone.cadastralwebmap-farbe,ch.swisstopo.amtliches-strassenverzeichnis,ch.bfs.gebaeude_wohnungs_register,KML||https://tinyurl.com/yy7ya4g9/VS/6136_bdg_erw.kml</t>
  </si>
  <si>
    <t>2571654.000 1105390.000</t>
  </si>
  <si>
    <t>https://map.geo.admin.ch/?zoom=13&amp;E=2571654&amp;N=1105390&amp;layers=ch.kantone.cadastralwebmap-farbe,ch.swisstopo.amtliches-strassenverzeichnis,ch.bfs.gebaeude_wohnungs_register,KML||https://tinyurl.com/yy7ya4g9/VS/6136_bdg_erw.kml</t>
  </si>
  <si>
    <t>2576028.000 1107980.000</t>
  </si>
  <si>
    <t>https://map.geo.admin.ch/?zoom=13&amp;E=2576028&amp;N=1107980&amp;layers=ch.kantone.cadastralwebmap-farbe,ch.swisstopo.amtliches-strassenverzeichnis,ch.bfs.gebaeude_wohnungs_register,KML||https://tinyurl.com/yy7ya4g9/VS/6136_bdg_erw.kml</t>
  </si>
  <si>
    <t>2576036.000 1107971.000</t>
  </si>
  <si>
    <t>https://map.geo.admin.ch/?zoom=13&amp;E=2576036&amp;N=1107971&amp;layers=ch.kantone.cadastralwebmap-farbe,ch.swisstopo.amtliches-strassenverzeichnis,ch.bfs.gebaeude_wohnungs_register,KML||https://tinyurl.com/yy7ya4g9/VS/6136_bdg_erw.kml</t>
  </si>
  <si>
    <t>2575997.000 1107978.000</t>
  </si>
  <si>
    <t>https://map.geo.admin.ch/?zoom=13&amp;E=2575997&amp;N=1107978&amp;layers=ch.kantone.cadastralwebmap-farbe,ch.swisstopo.amtliches-strassenverzeichnis,ch.bfs.gebaeude_wohnungs_register,KML||https://tinyurl.com/yy7ya4g9/VS/6136_bdg_erw.kml</t>
  </si>
  <si>
    <t>2576008.000 1107963.000</t>
  </si>
  <si>
    <t>https://map.geo.admin.ch/?zoom=13&amp;E=2576008&amp;N=1107963&amp;layers=ch.kantone.cadastralwebmap-farbe,ch.swisstopo.amtliches-strassenverzeichnis,ch.bfs.gebaeude_wohnungs_register,KML||https://tinyurl.com/yy7ya4g9/VS/6136_bdg_erw.kml</t>
  </si>
  <si>
    <t>2584290.000 1110303.000</t>
  </si>
  <si>
    <t>https://map.geo.admin.ch/?zoom=13&amp;E=2584290&amp;N=1110303&amp;layers=ch.kantone.cadastralwebmap-farbe,ch.swisstopo.amtliches-strassenverzeichnis,ch.bfs.gebaeude_wohnungs_register,KML||https://tinyurl.com/yy7ya4g9/VS/6139_bdg_erw.kml</t>
  </si>
  <si>
    <t>2563305.000 1121971.000</t>
  </si>
  <si>
    <t>https://map.geo.admin.ch/?zoom=13&amp;E=2563305&amp;N=1121971&amp;layers=ch.kantone.cadastralwebmap-farbe,ch.swisstopo.amtliches-strassenverzeichnis,ch.bfs.gebaeude_wohnungs_register,KML||https://tinyurl.com/yy7ya4g9/VS/6153_bdg_erw.kml</t>
  </si>
  <si>
    <t>2563336.000 1121969.000</t>
  </si>
  <si>
    <t>https://map.geo.admin.ch/?zoom=13&amp;E=2563336&amp;N=1121969&amp;layers=ch.kantone.cadastralwebmap-farbe,ch.swisstopo.amtliches-strassenverzeichnis,ch.bfs.gebaeude_wohnungs_register,KML||https://tinyurl.com/yy7ya4g9/VS/6153_bdg_erw.kml</t>
  </si>
  <si>
    <t>2563312.000 1122016.000</t>
  </si>
  <si>
    <t>https://map.geo.admin.ch/?zoom=13&amp;E=2563312&amp;N=1122016&amp;layers=ch.kantone.cadastralwebmap-farbe,ch.swisstopo.amtliches-strassenverzeichnis,ch.bfs.gebaeude_wohnungs_register,KML||https://tinyurl.com/yy7ya4g9/VS/6153_bdg_erw.kml</t>
  </si>
  <si>
    <t>2563355.000 1122053.000</t>
  </si>
  <si>
    <t>https://map.geo.admin.ch/?zoom=13&amp;E=2563355&amp;N=1122053&amp;layers=ch.kantone.cadastralwebmap-farbe,ch.swisstopo.amtliches-strassenverzeichnis,ch.bfs.gebaeude_wohnungs_register,KML||https://tinyurl.com/yy7ya4g9/VS/6153_bdg_erw.kml</t>
  </si>
  <si>
    <t>2602300.000 1122910.000</t>
  </si>
  <si>
    <t>https://map.geo.admin.ch/?zoom=13&amp;E=2602300&amp;N=1122910&amp;layers=ch.kantone.cadastralwebmap-farbe,ch.swisstopo.amtliches-strassenverzeichnis,ch.bfs.gebaeude_wohnungs_register,KML||https://tinyurl.com/yy7ya4g9/VS/6248_bdg_erw.kml</t>
  </si>
  <si>
    <t>2608597.750 1124685.125</t>
  </si>
  <si>
    <t>https://map.geo.admin.ch/?zoom=13&amp;E=2608597.75&amp;N=1124685.125&amp;layers=ch.kantone.cadastralwebmap-farbe,ch.swisstopo.amtliches-strassenverzeichnis,ch.bfs.gebaeude_wohnungs_register,KML||https://tinyurl.com/yy7ya4g9/VS/6252_bdg_erw.kml</t>
  </si>
  <si>
    <t>2638234.000 1109124.000</t>
  </si>
  <si>
    <t>https://map.geo.admin.ch/?zoom=13&amp;E=2638234&amp;N=1109124&amp;layers=ch.kantone.cadastralwebmap-farbe,ch.swisstopo.amtliches-strassenverzeichnis,ch.bfs.gebaeude_wohnungs_register,KML||https://tinyurl.com/yy7ya4g9/VS/6291_bdg_erw.kml</t>
  </si>
  <si>
    <t>52: l'EGID de la MO 190962549ne correspond pas à l'EGID du RegBL 895211&lt;/br&gt;62: 2 bâtiments du RegBL (190962549, 191822569) à l'intérieur du même polygone de la MO</t>
  </si>
  <si>
    <t>52: l'EGID de la MO 926103ne correspond pas à l'EGID du RegBL 191846779&lt;/br&gt;62: 3 bâtiments du RegBL (191846779, 191846780, 191846781) à l'intérieur du même polygone de la MO</t>
  </si>
  <si>
    <t>52: l'EGID de la MO 926103ne correspond pas à l'EGID du RegBL 191846780&lt;/br&gt;62: 3 bâtiments du RegBL (191846779, 191846780, 191846781) à l'intérieur du même polygone de la MO</t>
  </si>
  <si>
    <t>52: l'EGID de la MO 926103ne correspond pas à l'EGID du RegBL 191846781&lt;/br&gt;62: 3 bâtiments du RegBL (191846779, 191846780, 191846781) à l'intérieur du même polygone de la MO</t>
  </si>
  <si>
    <t>31: Aucun bâtiment dans la MO pour l'EGID 191974960</t>
  </si>
  <si>
    <t>31: Aucun bâtiment dans la MO pour l'EGID 191975388</t>
  </si>
  <si>
    <t>31: Aucun bâtiment dans la MO pour l'EGID 191975389</t>
  </si>
  <si>
    <t>31: Aucun bâtiment dans la MO pour l'EGID 191975390</t>
  </si>
  <si>
    <t>31: Aucun bâtiment dans la MO pour l'EGID 191975391</t>
  </si>
  <si>
    <t>31: Aucun bâtiment dans la MO pour l'EGID 191975392</t>
  </si>
  <si>
    <t>31: Aucun bâtiment dans la MO pour l'EGID 191975393</t>
  </si>
  <si>
    <t>31: Aucun bâtiment dans la MO pour l'EGID 191975394</t>
  </si>
  <si>
    <t>31: Aucun bâtiment dans la MO pour l'EGID 191975605</t>
  </si>
  <si>
    <t>31: Aucun bâtiment dans la MO pour l'EGID 191979641</t>
  </si>
  <si>
    <t>31: Aucun bâtiment dans la MO pour l'EGID 192021926</t>
  </si>
  <si>
    <t>31: Aucun bâtiment dans la MO pour l'EGID 919464</t>
  </si>
  <si>
    <t>31: Aucun bâtiment dans la MO pour l'EGID 2382698</t>
  </si>
  <si>
    <t>31: Aucun bâtiment dans la MO pour l'EGID 2382700</t>
  </si>
  <si>
    <t>31: Aucun bâtiment dans la MO pour l'EGID 191789052</t>
  </si>
  <si>
    <t>31: Aucun bâtiment dans la MO pour l'EGID 192016576</t>
  </si>
  <si>
    <t>31: Aucun bâtiment dans la MO pour l'EGID 191966342</t>
  </si>
  <si>
    <t>31: Aucun bâtiment dans la MO pour l'EGID 191966343</t>
  </si>
  <si>
    <t>31: Aucun bâtiment dans la MO pour l'EGID 191966344</t>
  </si>
  <si>
    <t>31: Aucun bâtiment dans la MO pour l'EGID 191966345</t>
  </si>
  <si>
    <t>31: Aucun bâtiment dans la MO pour l'EGID 191907471</t>
  </si>
  <si>
    <t>31: Aucun bâtiment dans la MO pour l'EGID 192021913</t>
  </si>
  <si>
    <t>31: Aucun bâtiment dans la MO pour l'EGID 191993827</t>
  </si>
  <si>
    <t>2590027.000 1117338.000</t>
  </si>
  <si>
    <t>https://map.geo.admin.ch/?zoom=13&amp;E=2590027&amp;N=1117338&amp;layers=ch.kantone.cadastralwebmap-farbe,ch.swisstopo.amtliches-strassenverzeichnis,ch.bfs.gebaeude_wohnungs_register,KML||https://tinyurl.com/yy7ya4g9/VS/6024_bdg_erw.kml</t>
  </si>
  <si>
    <t>2587639.000 1119283.875</t>
  </si>
  <si>
    <t>https://map.geo.admin.ch/?zoom=13&amp;E=2587639&amp;N=1119283.875&amp;layers=ch.kantone.cadastralwebmap-farbe,ch.swisstopo.amtliches-strassenverzeichnis,ch.bfs.gebaeude_wohnungs_register,KML||https://tinyurl.com/yy7ya4g9/VS/6025_bdg_erw.kml</t>
  </si>
  <si>
    <t>2562486.000 1123960.000</t>
  </si>
  <si>
    <t>https://map.geo.admin.ch/?zoom=13&amp;E=2562486&amp;N=1123960&amp;layers=ch.kantone.cadastralwebmap-farbe,ch.swisstopo.amtliches-strassenverzeichnis,ch.bfs.gebaeude_wohnungs_register,KML||https://tinyurl.com/yy7ya4g9/VS/6152_bdg_erw.kml</t>
  </si>
  <si>
    <t>2561790.000 1121324.000</t>
  </si>
  <si>
    <t>https://map.geo.admin.ch/?zoom=13&amp;E=2561790&amp;N=1121324&amp;layers=ch.kantone.cadastralwebmap-farbe,ch.swisstopo.amtliches-strassenverzeichnis,ch.bfs.gebaeude_wohnungs_register,KML||https://tinyurl.com/yy7ya4g9/VS/6153_bdg_erw.kml</t>
  </si>
  <si>
    <t>2561880.000 1121305.000</t>
  </si>
  <si>
    <t>https://map.geo.admin.ch/?zoom=13&amp;E=2561880&amp;N=1121305&amp;layers=ch.kantone.cadastralwebmap-farbe,ch.swisstopo.amtliches-strassenverzeichnis,ch.bfs.gebaeude_wohnungs_register,KML||https://tinyurl.com/yy7ya4g9/VS/6153_bdg_erw.kml</t>
  </si>
  <si>
    <t>2561829.000 1121303.000</t>
  </si>
  <si>
    <t>https://map.geo.admin.ch/?zoom=13&amp;E=2561829&amp;N=1121303&amp;layers=ch.kantone.cadastralwebmap-farbe,ch.swisstopo.amtliches-strassenverzeichnis,ch.bfs.gebaeude_wohnungs_register,KML||https://tinyurl.com/yy7ya4g9/VS/6153_bdg_erw.kml</t>
  </si>
  <si>
    <t>2561555.000 1121304.000</t>
  </si>
  <si>
    <t>https://map.geo.admin.ch/?zoom=13&amp;E=2561555&amp;N=1121304&amp;layers=ch.kantone.cadastralwebmap-farbe,ch.swisstopo.amtliches-strassenverzeichnis,ch.bfs.gebaeude_wohnungs_register,KML||https://tinyurl.com/yy7ya4g9/VS/6153_bdg_erw.kml</t>
  </si>
  <si>
    <t>2561901.000 1121306.000</t>
  </si>
  <si>
    <t>https://map.geo.admin.ch/?zoom=13&amp;E=2561901&amp;N=1121306&amp;layers=ch.kantone.cadastralwebmap-farbe,ch.swisstopo.amtliches-strassenverzeichnis,ch.bfs.gebaeude_wohnungs_register,KML||https://tinyurl.com/yy7ya4g9/VS/6153_bdg_erw.kml</t>
  </si>
  <si>
    <t>2561923.000 1121306.000</t>
  </si>
  <si>
    <t>https://map.geo.admin.ch/?zoom=13&amp;E=2561923&amp;N=1121306&amp;layers=ch.kantone.cadastralwebmap-farbe,ch.swisstopo.amtliches-strassenverzeichnis,ch.bfs.gebaeude_wohnungs_register,KML||https://tinyurl.com/yy7ya4g9/VS/6153_bdg_erw.kml</t>
  </si>
  <si>
    <t>2562530.000 1120875.000</t>
  </si>
  <si>
    <t>https://map.geo.admin.ch/?zoom=13&amp;E=2562530&amp;N=1120875&amp;layers=ch.kantone.cadastralwebmap-farbe,ch.swisstopo.amtliches-strassenverzeichnis,ch.bfs.gebaeude_wohnungs_register,KML||https://tinyurl.com/yy7ya4g9/VS/6153_bdg_erw.kml</t>
  </si>
  <si>
    <t>2555835.000 1137081.000</t>
  </si>
  <si>
    <t>https://map.geo.admin.ch/?zoom=13&amp;E=2555835&amp;N=1137081&amp;layers=ch.kantone.cadastralwebmap-farbe,ch.swisstopo.amtliches-strassenverzeichnis,ch.bfs.gebaeude_wohnungs_register,KML||https://tinyurl.com/yy7ya4g9/VS/6154_bdg_erw.kml</t>
  </si>
  <si>
    <t>2555839.000 1136769.000</t>
  </si>
  <si>
    <t>https://map.geo.admin.ch/?zoom=13&amp;E=2555839&amp;N=1136769&amp;layers=ch.kantone.cadastralwebmap-farbe,ch.swisstopo.amtliches-strassenverzeichnis,ch.bfs.gebaeude_wohnungs_register,KML||https://tinyurl.com/yy7ya4g9/VS/6154_bdg_erw.kml</t>
  </si>
  <si>
    <t>2556049.000 1137037.000</t>
  </si>
  <si>
    <t>https://map.geo.admin.ch/?zoom=13&amp;E=2556049&amp;N=1137037&amp;layers=ch.kantone.cadastralwebmap-farbe,ch.swisstopo.amtliches-strassenverzeichnis,ch.bfs.gebaeude_wohnungs_register,KML||https://tinyurl.com/yy7ya4g9/VS/6154_bdg_erw.kml</t>
  </si>
  <si>
    <t>2627510.000 1126070.000</t>
  </si>
  <si>
    <t>https://map.geo.admin.ch/?zoom=13&amp;E=2627510&amp;N=1126070&amp;layers=ch.kantone.cadastralwebmap-farbe,ch.swisstopo.amtliches-strassenverzeichnis,ch.bfs.gebaeude_wohnungs_register,KML||https://tinyurl.com/yy7ya4g9/VS/6201_bdg_erw.kml</t>
  </si>
  <si>
    <t>2605951.725 1124361.790</t>
  </si>
  <si>
    <t>https://map.geo.admin.ch/?zoom=13&amp;E=2605951.725&amp;N=1124361.79&amp;layers=ch.kantone.cadastralwebmap-farbe,ch.swisstopo.amtliches-strassenverzeichnis,ch.bfs.gebaeude_wohnungs_register,KML||https://tinyurl.com/yy7ya4g9/VS/6232_bdg_erw.kml</t>
  </si>
  <si>
    <t>2605045.880 1123778.069</t>
  </si>
  <si>
    <t>https://map.geo.admin.ch/?zoom=13&amp;E=2605045.88&amp;N=1123778.069&amp;layers=ch.kantone.cadastralwebmap-farbe,ch.swisstopo.amtliches-strassenverzeichnis,ch.bfs.gebaeude_wohnungs_register,KML||https://tinyurl.com/yy7ya4g9/VS/6232_bdg_erw.kml</t>
  </si>
  <si>
    <t>2601933.291 1127129.891</t>
  </si>
  <si>
    <t>https://map.geo.admin.ch/?zoom=13&amp;E=2601933.291&amp;N=1127129.891&amp;layers=ch.kantone.cadastralwebmap-farbe,ch.swisstopo.amtliches-strassenverzeichnis,ch.bfs.gebaeude_wohnungs_register,KML||https://tinyurl.com/yy7ya4g9/VS/6253_bdg_erw.kml</t>
  </si>
  <si>
    <t>2594860.000 1121848.000</t>
  </si>
  <si>
    <t>https://map.geo.admin.ch/?zoom=13&amp;E=2594860&amp;N=1121848&amp;layers=ch.kantone.cadastralwebmap-farbe,ch.swisstopo.amtliches-strassenverzeichnis,ch.bfs.gebaeude_wohnungs_register,KML||https://tinyurl.com/yy7ya4g9/VS/6263_bdg_erw.kml</t>
  </si>
  <si>
    <t>2595402.180 1121829.745</t>
  </si>
  <si>
    <t>https://map.geo.admin.ch/?zoom=13&amp;E=2595402.18&amp;N=1121829.745&amp;layers=ch.kantone.cadastralwebmap-farbe,ch.swisstopo.amtliches-strassenverzeichnis,ch.bfs.gebaeude_wohnungs_register,KML||https://tinyurl.com/yy7ya4g9/VS/6263_bdg_erw.kml</t>
  </si>
  <si>
    <t>2595396.271 1121837.018</t>
  </si>
  <si>
    <t>https://map.geo.admin.ch/?zoom=13&amp;E=2595396.271&amp;N=1121837.018&amp;layers=ch.kantone.cadastralwebmap-farbe,ch.swisstopo.amtliches-strassenverzeichnis,ch.bfs.gebaeude_wohnungs_register,KML||https://tinyurl.com/yy7ya4g9/VS/6263_bdg_erw.kml</t>
  </si>
  <si>
    <t>2596223.750 1122946.875</t>
  </si>
  <si>
    <t>https://map.geo.admin.ch/?zoom=13&amp;E=2596223.75&amp;N=1122946.875&amp;layers=ch.kantone.cadastralwebmap-farbe,ch.swisstopo.amtliches-strassenverzeichnis,ch.bfs.gebaeude_wohnungs_register,KML||https://tinyurl.com/yy7ya4g9/VS/6263_bdg_erw.kml</t>
  </si>
  <si>
    <t>2638558.000 1108526.000</t>
  </si>
  <si>
    <t>https://map.geo.admin.ch/?zoom=13&amp;E=2638558&amp;N=1108526&amp;layers=ch.kantone.cadastralwebmap-farbe,ch.swisstopo.amtliches-strassenverzeichnis,ch.bfs.gebaeude_wohnungs_register,KML||https://tinyurl.com/yy7ya4g9/VS/6291_bdg_erw.kml</t>
  </si>
  <si>
    <t>2624139.880 1096668.275</t>
  </si>
  <si>
    <t>https://map.geo.admin.ch/?zoom=13&amp;E=2624139.88&amp;N=1096668.275&amp;layers=ch.kantone.cadastralwebmap-farbe,ch.swisstopo.amtliches-strassenverzeichnis,ch.bfs.gebaeude_wohnungs_register,KML||https://tinyurl.com/yy7ya4g9/VS/6300_bdg_erw.kml</t>
  </si>
  <si>
    <t>2621988.000 1090992.000</t>
  </si>
  <si>
    <t>https://map.geo.admin.ch/?zoom=13&amp;E=2621988&amp;N=1090992&amp;layers=ch.kantone.cadastralwebmap-farbe,ch.swisstopo.amtliches-strassenverzeichnis,ch.bfs.gebaeude_wohnungs_register,KML||https://tinyurl.com/yy7ya4g9/VS/6300_bdg_erw.kml</t>
  </si>
  <si>
    <t>2624558.000 1096945.000</t>
  </si>
  <si>
    <t>https://map.geo.admin.ch/?zoom=13&amp;E=2624558&amp;N=1096945&amp;layers=ch.kantone.cadastralwebmap-farbe,ch.swisstopo.amtliches-strassenverzeichnis,ch.bfs.gebaeude_wohnungs_register,KML||https://tinyurl.com/yy7ya4g9/VS/6300_bdg_erw.kml</t>
  </si>
  <si>
    <t>2622530.000 1087444.000</t>
  </si>
  <si>
    <t>https://map.geo.admin.ch/?zoom=13&amp;E=2622530&amp;N=1087444&amp;layers=ch.kantone.cadastralwebmap-farbe,ch.swisstopo.amtliches-strassenverzeichnis,ch.bfs.gebaeude_wohnungs_register,KML||https://tinyurl.com/yy7ya4g9/VS/6300_bdg_erw.kml</t>
  </si>
  <si>
    <t>62: 2 bâtiments du RegBL (191999552, 192001760) à l'intérieur du même polygone de la MO</t>
  </si>
  <si>
    <t>41: Status 'bestehend' n'est pas cohérente avec le topic Couverture du sol projetée de la MO&lt;/br&gt;62: 4 bâtiments du RegBL (191853848, 191853849, 191853850, 191853851) à l'intérieur du même polygone de la MO</t>
  </si>
  <si>
    <t>62: 2 bâtiments du RegBL (960455, 192022339) à l'intérieur du même polygone de la MO</t>
  </si>
  <si>
    <t>52: l'EGID de la MO 9025735ne correspond pas à l'EGID du RegBL 191780091&lt;/br&gt;62: 6 bâtiments du RegBL (191780091, 191780111, 191780192, 191780211, 191780252, 191780253) à l'intérieur du même polygone de la MO</t>
  </si>
  <si>
    <t>52: l'EGID de la MO 9025735ne correspond pas à l'EGID du RegBL 191780111&lt;/br&gt;62: 6 bâtiments du RegBL (191780091, 191780111, 191780192, 191780211, 191780252, 191780253) à l'intérieur du même polygone de la MO</t>
  </si>
  <si>
    <t>52: l'EGID de la MO 190521149ne correspond pas à l'EGID du RegBL 191833716&lt;/br&gt;61: 2 polygones de la MO ont le même EGID du RegBL&lt;/br&gt;62: 4 bâtiments du RegBL (191833714, 191833715, 191833716, 191833717) à l'intérieur du même polygone de la MO</t>
  </si>
  <si>
    <t>52: l'EGID de la MO 190521149ne correspond pas à l'EGID du RegBL 191833717&lt;/br&gt;61: 2 polygones de la MO ont le même EGID du RegBL&lt;/br&gt;62: 4 bâtiments du RegBL (191833714, 191833715, 191833716, 191833717) à l'intérieur du même polygone de la MO</t>
  </si>
  <si>
    <t>52: l'EGID de la MO 952505ne correspond pas à l'EGID du RegBL 191853846&lt;/br&gt;62: 2 bâtiments du RegBL (191853846, 191853847) à l'intérieur du même polygone de la MO</t>
  </si>
  <si>
    <t>52: l'EGID de la MO 952505ne correspond pas à l'EGID du RegBL 191853847&lt;/br&gt;62: 2 bâtiments du RegBL (191853846, 191853847) à l'intérieur du même polygone de la MO</t>
  </si>
  <si>
    <t>42: la catégorie 1060 n'est pas cohérente avec le topic Objets divers de la MO&lt;/br&gt;62: 2 bâtiments du RegBL (191999552, 192001760) à l'intérieur du même polygone de la MO</t>
  </si>
  <si>
    <t>31: Aucun bâtiment dans la MO pour l'EGID 191990865</t>
  </si>
  <si>
    <t>31: Aucun bâtiment dans la MO pour l'EGID 192022794</t>
  </si>
  <si>
    <t>31: Aucun bâtiment dans la MO pour l'EGID 191975613</t>
  </si>
  <si>
    <t>31: Aucun bâtiment dans la MO pour l'EGID 192022796</t>
  </si>
  <si>
    <t>31: Aucun bâtiment dans la MO pour l'EGID 191990951</t>
  </si>
  <si>
    <t>31: Aucun bâtiment dans la MO pour l'EGID 191990978</t>
  </si>
  <si>
    <t>31: Aucun bâtiment dans la MO pour l'EGID 192022323</t>
  </si>
  <si>
    <t>31: Aucun bâtiment dans la MO pour l'EGID 191879744</t>
  </si>
  <si>
    <t>31: Aucun bâtiment dans la MO pour l'EGID 191970085&lt;/br&gt;33: Le bâtiment 191970085 has GSTAT '1003 im Bau'</t>
  </si>
  <si>
    <t>31: Aucun bâtiment dans la MO pour l'EGID 191970088&lt;/br&gt;33: Le bâtiment 191970088 has GSTAT '1003 im Bau'</t>
  </si>
  <si>
    <t>31: Aucun bâtiment dans la MO pour l'EGID 191970092&lt;/br&gt;33: Le bâtiment 191970092 has GSTAT '1003 im Bau'</t>
  </si>
  <si>
    <t>31: Aucun bâtiment dans la MO pour l'EGID 191970094&lt;/br&gt;33: Le bâtiment 191970094 has GSTAT '1003 im Bau'</t>
  </si>
  <si>
    <t>31: Aucun bâtiment dans la MO pour l'EGID 191970095&lt;/br&gt;33: Le bâtiment 191970095 has GSTAT '1003 im Bau'</t>
  </si>
  <si>
    <t>31: Aucun bâtiment dans la MO pour l'EGID 191971038</t>
  </si>
  <si>
    <t>31: Aucun bâtiment dans la MO pour l'EGID 192022352</t>
  </si>
  <si>
    <t>31: Aucun bâtiment dans la MO pour l'EGID 192022354</t>
  </si>
  <si>
    <t>31: Aucun bâtiment dans la MO pour l'EGID 192022362</t>
  </si>
  <si>
    <t>31: Aucun bâtiment dans la MO pour l'EGID 191972605</t>
  </si>
  <si>
    <t>31: Aucun bâtiment dans la MO pour l'EGID 191974809</t>
  </si>
  <si>
    <t>31: Aucun bâtiment dans la MO pour l'EGID 192022514</t>
  </si>
  <si>
    <t>31: Aucun bâtiment dans la MO pour l'EGID 192022496&lt;/br&gt;33: Le bâtiment 192022496 has GSTAT '1003 im Bau'</t>
  </si>
  <si>
    <t>31: Aucun bâtiment dans la MO pour l'EGID 191873176</t>
  </si>
  <si>
    <t>31: Aucun bâtiment dans la MO pour l'EGID 192000423&lt;/br&gt;33: Le bâtiment 192000423 has GSTAT '1003 im Bau'</t>
  </si>
  <si>
    <t>31: Aucun bâtiment dans la MO pour l'EGID 192000431&lt;/br&gt;33: Le bâtiment 192000431 has GSTAT '1003 im Bau'</t>
  </si>
  <si>
    <t>31: Aucun bâtiment dans la MO pour l'EGID 192015062&lt;/br&gt;33: Le bâtiment 192015062 has GSTAT '1003 im Bau'</t>
  </si>
  <si>
    <t>31: Aucun bâtiment dans la MO pour l'EGID 191977591</t>
  </si>
  <si>
    <t>31: Aucun bâtiment dans la MO pour l'EGID 191796367</t>
  </si>
  <si>
    <t>31: Aucun bâtiment dans la MO pour l'EGID 191873641</t>
  </si>
  <si>
    <t>31: Aucun bâtiment dans la MO pour l'EGID 192000767</t>
  </si>
  <si>
    <t>Proz-Rouge</t>
  </si>
  <si>
    <t>565</t>
  </si>
  <si>
    <t>2643266.000 1131079.000</t>
  </si>
  <si>
    <t>https://map.geo.admin.ch/?zoom=13&amp;E=2643266&amp;N=1131079&amp;layers=ch.kantone.cadastralwebmap-farbe,ch.swisstopo.amtliches-strassenverzeichnis,ch.bfs.gebaeude_wohnungs_register,KML||https://tinyurl.com/yy7ya4g9/VS/6007_bdg_erw.kml</t>
  </si>
  <si>
    <t>2588902.750 1120694.250</t>
  </si>
  <si>
    <t>https://map.geo.admin.ch/?zoom=13&amp;E=2588902.75&amp;N=1120694.25&amp;layers=ch.kantone.cadastralwebmap-farbe,ch.swisstopo.amtliches-strassenverzeichnis,ch.bfs.gebaeude_wohnungs_register,KML||https://tinyurl.com/yy7ya4g9/VS/6023_bdg_erw.kml</t>
  </si>
  <si>
    <t>2589905.750 1119529.875</t>
  </si>
  <si>
    <t>https://map.geo.admin.ch/?zoom=13&amp;E=2589905.75&amp;N=1119529.875&amp;layers=ch.kantone.cadastralwebmap-farbe,ch.swisstopo.amtliches-strassenverzeichnis,ch.bfs.gebaeude_wohnungs_register,KML||https://tinyurl.com/yy7ya4g9/VS/6023_bdg_erw.kml</t>
  </si>
  <si>
    <t>2575569.500 1104893.375</t>
  </si>
  <si>
    <t>https://map.geo.admin.ch/?zoom=13&amp;E=2575569.5&amp;N=1104893.375&amp;layers=ch.kantone.cadastralwebmap-farbe,ch.swisstopo.amtliches-strassenverzeichnis,ch.bfs.gebaeude_wohnungs_register,KML||https://tinyurl.com/yy7ya4g9/VS/6037_bdg_erw.kml</t>
  </si>
  <si>
    <t>2597035.000 1122900.000</t>
  </si>
  <si>
    <t>https://map.geo.admin.ch/?zoom=13&amp;E=2597035&amp;N=1122900&amp;layers=ch.kantone.cadastralwebmap-farbe,ch.swisstopo.amtliches-strassenverzeichnis,ch.bfs.gebaeude_wohnungs_register,KML||https://tinyurl.com/yy7ya4g9/VS/6082_bdg_erw.kml</t>
  </si>
  <si>
    <t>2615451.000 1127282.000</t>
  </si>
  <si>
    <t>https://map.geo.admin.ch/?zoom=13&amp;E=2615451&amp;N=1127282&amp;layers=ch.kantone.cadastralwebmap-farbe,ch.swisstopo.amtliches-strassenverzeichnis,ch.bfs.gebaeude_wohnungs_register,KML||https://tinyurl.com/yy7ya4g9/VS/6110_bdg_erw.kml</t>
  </si>
  <si>
    <t>2609989.000 1128871.000</t>
  </si>
  <si>
    <t>https://map.geo.admin.ch/?zoom=13&amp;E=2609989&amp;N=1128871&amp;layers=ch.kantone.cadastralwebmap-farbe,ch.swisstopo.amtliches-strassenverzeichnis,ch.bfs.gebaeude_wohnungs_register,KML||https://tinyurl.com/yy7ya4g9/VS/6113_bdg_erw.kml</t>
  </si>
  <si>
    <t>2576644.000 1108092.000</t>
  </si>
  <si>
    <t>https://map.geo.admin.ch/?zoom=13&amp;E=2576644&amp;N=1108092&amp;layers=ch.kantone.cadastralwebmap-farbe,ch.swisstopo.amtliches-strassenverzeichnis,ch.bfs.gebaeude_wohnungs_register,KML||https://tinyurl.com/yy7ya4g9/VS/6136_bdg_erw.kml</t>
  </si>
  <si>
    <t>2576653.000 1108100.000</t>
  </si>
  <si>
    <t>https://map.geo.admin.ch/?zoom=13&amp;E=2576653&amp;N=1108100&amp;layers=ch.kantone.cadastralwebmap-farbe,ch.swisstopo.amtliches-strassenverzeichnis,ch.bfs.gebaeude_wohnungs_register,KML||https://tinyurl.com/yy7ya4g9/VS/6136_bdg_erw.kml</t>
  </si>
  <si>
    <t>2576655.000 1108102.000</t>
  </si>
  <si>
    <t>https://map.geo.admin.ch/?zoom=13&amp;E=2576655&amp;N=1108102&amp;layers=ch.kantone.cadastralwebmap-farbe,ch.swisstopo.amtliches-strassenverzeichnis,ch.bfs.gebaeude_wohnungs_register,KML||https://tinyurl.com/yy7ya4g9/VS/6136_bdg_erw.kml</t>
  </si>
  <si>
    <t>2576757.000 1108447.000</t>
  </si>
  <si>
    <t>https://map.geo.admin.ch/?zoom=13&amp;E=2576757&amp;N=1108447&amp;layers=ch.kantone.cadastralwebmap-farbe,ch.swisstopo.amtliches-strassenverzeichnis,ch.bfs.gebaeude_wohnungs_register,KML||https://tinyurl.com/yy7ya4g9/VS/6136_bdg_erw.kml</t>
  </si>
  <si>
    <t>2561005.000 1122685.000</t>
  </si>
  <si>
    <t>https://map.geo.admin.ch/?zoom=13&amp;E=2561005&amp;N=1122685&amp;layers=ch.kantone.cadastralwebmap-farbe,ch.swisstopo.amtliches-strassenverzeichnis,ch.bfs.gebaeude_wohnungs_register,KML||https://tinyurl.com/yy7ya4g9/VS/6152_bdg_erw.kml</t>
  </si>
  <si>
    <t>2561985.000 1121720.000</t>
  </si>
  <si>
    <t>https://map.geo.admin.ch/?zoom=13&amp;E=2561985&amp;N=1121720&amp;layers=ch.kantone.cadastralwebmap-farbe,ch.swisstopo.amtliches-strassenverzeichnis,ch.bfs.gebaeude_wohnungs_register,KML||https://tinyurl.com/yy7ya4g9/VS/6153_bdg_erw.kml</t>
  </si>
  <si>
    <t>2561827.750 1122742.625</t>
  </si>
  <si>
    <t>https://map.geo.admin.ch/?zoom=13&amp;E=2561827.75&amp;N=1122742.625&amp;layers=ch.kantone.cadastralwebmap-farbe,ch.swisstopo.amtliches-strassenverzeichnis,ch.bfs.gebaeude_wohnungs_register,KML||https://tinyurl.com/yy7ya4g9/VS/6153_bdg_erw.kml</t>
  </si>
  <si>
    <t>2556750.000 1134660.000</t>
  </si>
  <si>
    <t>https://map.geo.admin.ch/?zoom=13&amp;E=2556750&amp;N=1134660&amp;layers=ch.kantone.cadastralwebmap-farbe,ch.swisstopo.amtliches-strassenverzeichnis,ch.bfs.gebaeude_wohnungs_register,KML||https://tinyurl.com/yy7ya4g9/VS/6154_bdg_erw.kml</t>
  </si>
  <si>
    <t>2556723.000 1134667.000</t>
  </si>
  <si>
    <t>https://map.geo.admin.ch/?zoom=13&amp;E=2556723&amp;N=1134667&amp;layers=ch.kantone.cadastralwebmap-farbe,ch.swisstopo.amtliches-strassenverzeichnis,ch.bfs.gebaeude_wohnungs_register,KML||https://tinyurl.com/yy7ya4g9/VS/6154_bdg_erw.kml</t>
  </si>
  <si>
    <t>2556677.500 1134666.125</t>
  </si>
  <si>
    <t>https://map.geo.admin.ch/?zoom=13&amp;E=2556677.5&amp;N=1134666.125&amp;layers=ch.kantone.cadastralwebmap-farbe,ch.swisstopo.amtliches-strassenverzeichnis,ch.bfs.gebaeude_wohnungs_register,KML||https://tinyurl.com/yy7ya4g9/VS/6154_bdg_erw.kml</t>
  </si>
  <si>
    <t>2556048.000 1137037.000</t>
  </si>
  <si>
    <t>https://map.geo.admin.ch/?zoom=13&amp;E=2556048&amp;N=1137037&amp;layers=ch.kantone.cadastralwebmap-farbe,ch.swisstopo.amtliches-strassenverzeichnis,ch.bfs.gebaeude_wohnungs_register,KML||https://tinyurl.com/yy7ya4g9/VS/6154_bdg_erw.kml</t>
  </si>
  <si>
    <t>2555878.750 1136963.375</t>
  </si>
  <si>
    <t>https://map.geo.admin.ch/?zoom=13&amp;E=2555878.75&amp;N=1136963.375&amp;layers=ch.kantone.cadastralwebmap-farbe,ch.swisstopo.amtliches-strassenverzeichnis,ch.bfs.gebaeude_wohnungs_register,KML||https://tinyurl.com/yy7ya4g9/VS/6154_bdg_erw.kml</t>
  </si>
  <si>
    <t>2556038.250 1137273.125</t>
  </si>
  <si>
    <t>https://map.geo.admin.ch/?zoom=13&amp;E=2556038.25&amp;N=1137273.125&amp;layers=ch.kantone.cadastralwebmap-farbe,ch.swisstopo.amtliches-strassenverzeichnis,ch.bfs.gebaeude_wohnungs_register,KML||https://tinyurl.com/yy7ya4g9/VS/6154_bdg_erw.kml</t>
  </si>
  <si>
    <t>2554581.250 1137546.125</t>
  </si>
  <si>
    <t>https://map.geo.admin.ch/?zoom=13&amp;E=2554581.25&amp;N=1137546.125&amp;layers=ch.kantone.cadastralwebmap-farbe,ch.swisstopo.amtliches-strassenverzeichnis,ch.bfs.gebaeude_wohnungs_register,KML||https://tinyurl.com/yy7ya4g9/VS/6154_bdg_erw.kml</t>
  </si>
  <si>
    <t>2555872.750 1136958.125</t>
  </si>
  <si>
    <t>https://map.geo.admin.ch/?zoom=13&amp;E=2555872.75&amp;N=1136958.125&amp;layers=ch.kantone.cadastralwebmap-farbe,ch.swisstopo.amtliches-strassenverzeichnis,ch.bfs.gebaeude_wohnungs_register,KML||https://tinyurl.com/yy7ya4g9/VS/6154_bdg_erw.kml</t>
  </si>
  <si>
    <t>2555846.000 1136884.375</t>
  </si>
  <si>
    <t>https://map.geo.admin.ch/?zoom=13&amp;E=2555846&amp;N=1136884.375&amp;layers=ch.kantone.cadastralwebmap-farbe,ch.swisstopo.amtliches-strassenverzeichnis,ch.bfs.gebaeude_wohnungs_register,KML||https://tinyurl.com/yy7ya4g9/VS/6154_bdg_erw.kml</t>
  </si>
  <si>
    <t>2561360.000 1119932.000</t>
  </si>
  <si>
    <t>https://map.geo.admin.ch/?zoom=13&amp;E=2561360&amp;N=1119932&amp;layers=ch.kantone.cadastralwebmap-farbe,ch.swisstopo.amtliches-strassenverzeichnis,ch.bfs.gebaeude_wohnungs_register,KML||https://tinyurl.com/yy7ya4g9/VS/6156_bdg_erw.kml</t>
  </si>
  <si>
    <t>2557223.708 1131787.291</t>
  </si>
  <si>
    <t>https://map.geo.admin.ch/?zoom=13&amp;E=2557223.708&amp;N=1131787.291&amp;layers=ch.kantone.cadastralwebmap-farbe,ch.swisstopo.amtliches-strassenverzeichnis,ch.bfs.gebaeude_wohnungs_register,KML||https://tinyurl.com/yy7ya4g9/VS/6159_bdg_erw.kml</t>
  </si>
  <si>
    <t>2645394.000 1136367.000</t>
  </si>
  <si>
    <t>https://map.geo.admin.ch/?zoom=13&amp;E=2645394&amp;N=1136367&amp;layers=ch.kantone.cadastralwebmap-farbe,ch.swisstopo.amtliches-strassenverzeichnis,ch.bfs.gebaeude_wohnungs_register,KML||https://tinyurl.com/yy7ya4g9/VS/6181_bdg_erw.kml</t>
  </si>
  <si>
    <t>2645363.000 1136354.000</t>
  </si>
  <si>
    <t>https://map.geo.admin.ch/?zoom=13&amp;E=2645363&amp;N=1136354&amp;layers=ch.kantone.cadastralwebmap-farbe,ch.swisstopo.amtliches-strassenverzeichnis,ch.bfs.gebaeude_wohnungs_register,KML||https://tinyurl.com/yy7ya4g9/VS/6181_bdg_erw.kml</t>
  </si>
  <si>
    <t>2645318.000 1136324.000</t>
  </si>
  <si>
    <t>https://map.geo.admin.ch/?zoom=13&amp;E=2645318&amp;N=1136324&amp;layers=ch.kantone.cadastralwebmap-farbe,ch.swisstopo.amtliches-strassenverzeichnis,ch.bfs.gebaeude_wohnungs_register,KML||https://tinyurl.com/yy7ya4g9/VS/6181_bdg_erw.kml</t>
  </si>
  <si>
    <t>2645365.000 1136317.000</t>
  </si>
  <si>
    <t>https://map.geo.admin.ch/?zoom=13&amp;E=2645365&amp;N=1136317&amp;layers=ch.kantone.cadastralwebmap-farbe,ch.swisstopo.amtliches-strassenverzeichnis,ch.bfs.gebaeude_wohnungs_register,KML||https://tinyurl.com/yy7ya4g9/VS/6181_bdg_erw.kml</t>
  </si>
  <si>
    <t>2645341.000 1136323.000</t>
  </si>
  <si>
    <t>https://map.geo.admin.ch/?zoom=13&amp;E=2645341&amp;N=1136323&amp;layers=ch.kantone.cadastralwebmap-farbe,ch.swisstopo.amtliches-strassenverzeichnis,ch.bfs.gebaeude_wohnungs_register,KML||https://tinyurl.com/yy7ya4g9/VS/6181_bdg_erw.kml</t>
  </si>
  <si>
    <t>2625464.500 1129298.250</t>
  </si>
  <si>
    <t>https://map.geo.admin.ch/?zoom=13&amp;E=2625464.5&amp;N=1129298.25&amp;layers=ch.kantone.cadastralwebmap-farbe,ch.swisstopo.amtliches-strassenverzeichnis,ch.bfs.gebaeude_wohnungs_register,KML||https://tinyurl.com/yy7ya4g9/VS/6204_bdg_erw.kml</t>
  </si>
  <si>
    <t>2624630.000 1128947.375</t>
  </si>
  <si>
    <t>https://map.geo.admin.ch/?zoom=13&amp;E=2624630&amp;N=1128947.375&amp;layers=ch.kantone.cadastralwebmap-farbe,ch.swisstopo.amtliches-strassenverzeichnis,ch.bfs.gebaeude_wohnungs_register,KML||https://tinyurl.com/yy7ya4g9/VS/6204_bdg_erw.kml</t>
  </si>
  <si>
    <t>2623920.500 1128646.125</t>
  </si>
  <si>
    <t>https://map.geo.admin.ch/?zoom=13&amp;E=2623920.5&amp;N=1128646.125&amp;layers=ch.kantone.cadastralwebmap-farbe,ch.swisstopo.amtliches-strassenverzeichnis,ch.bfs.gebaeude_wohnungs_register,KML||https://tinyurl.com/yy7ya4g9/VS/6204_bdg_erw.kml</t>
  </si>
  <si>
    <t>2568702.500 1113568.125</t>
  </si>
  <si>
    <t>https://map.geo.admin.ch/?zoom=13&amp;E=2568702.5&amp;N=1113568.125&amp;layers=ch.kantone.cadastralwebmap-farbe,ch.swisstopo.amtliches-strassenverzeichnis,ch.bfs.gebaeude_wohnungs_register,KML||https://tinyurl.com/yy7ya4g9/VS/6211_bdg_erw.kml</t>
  </si>
  <si>
    <t>2565190.000 1121750.000</t>
  </si>
  <si>
    <t>https://map.geo.admin.ch/?zoom=13&amp;E=2565190&amp;N=1121750&amp;layers=ch.kantone.cadastralwebmap-farbe,ch.swisstopo.amtliches-strassenverzeichnis,ch.bfs.gebaeude_wohnungs_register,KML||https://tinyurl.com/yy7ya4g9/VS/6215_bdg_erw.kml</t>
  </si>
  <si>
    <t>2564554.750 1118357.125</t>
  </si>
  <si>
    <t>https://map.geo.admin.ch/?zoom=13&amp;E=2564554.75&amp;N=1118357.125&amp;layers=ch.kantone.cadastralwebmap-farbe,ch.swisstopo.amtliches-strassenverzeichnis,ch.bfs.gebaeude_wohnungs_register,KML||https://tinyurl.com/yy7ya4g9/VS/6220_bdg_erw.kml</t>
  </si>
  <si>
    <t>2564951.800 1118060.974</t>
  </si>
  <si>
    <t>https://map.geo.admin.ch/?zoom=13&amp;E=2564951.8&amp;N=1118060.974&amp;layers=ch.kantone.cadastralwebmap-farbe,ch.swisstopo.amtliches-strassenverzeichnis,ch.bfs.gebaeude_wohnungs_register,KML||https://tinyurl.com/yy7ya4g9/VS/6220_bdg_erw.kml</t>
  </si>
  <si>
    <t>2564822.194 1117957.674</t>
  </si>
  <si>
    <t>https://map.geo.admin.ch/?zoom=13&amp;E=2564822.194&amp;N=1117957.674&amp;layers=ch.kantone.cadastralwebmap-farbe,ch.swisstopo.amtliches-strassenverzeichnis,ch.bfs.gebaeude_wohnungs_register,KML||https://tinyurl.com/yy7ya4g9/VS/6220_bdg_erw.kml</t>
  </si>
  <si>
    <t>2601497.750 1122054.500</t>
  </si>
  <si>
    <t>https://map.geo.admin.ch/?zoom=13&amp;E=2601497.75&amp;N=1122054.5&amp;layers=ch.kantone.cadastralwebmap-farbe,ch.swisstopo.amtliches-strassenverzeichnis,ch.bfs.gebaeude_wohnungs_register,KML||https://tinyurl.com/yy7ya4g9/VS/6238_bdg_erw.kml</t>
  </si>
  <si>
    <t>2606930.000 1126840.000</t>
  </si>
  <si>
    <t>https://map.geo.admin.ch/?zoom=13&amp;E=2606930&amp;N=1126840&amp;layers=ch.kantone.cadastralwebmap-farbe,ch.swisstopo.amtliches-strassenverzeichnis,ch.bfs.gebaeude_wohnungs_register,KML||https://tinyurl.com/yy7ya4g9/VS/6248_bdg_erw.kml</t>
  </si>
  <si>
    <t>2604911.658 1128629.025</t>
  </si>
  <si>
    <t>https://map.geo.admin.ch/?zoom=13&amp;E=2604911.658&amp;N=1128629.025&amp;layers=ch.kantone.cadastralwebmap-farbe,ch.swisstopo.amtliches-strassenverzeichnis,ch.bfs.gebaeude_wohnungs_register,KML||https://tinyurl.com/yy7ya4g9/VS/6253_bdg_erw.kml</t>
  </si>
  <si>
    <t>2603115.000 1125650.000</t>
  </si>
  <si>
    <t>https://map.geo.admin.ch/?zoom=13&amp;E=2603115&amp;N=1125650&amp;layers=ch.kantone.cadastralwebmap-farbe,ch.swisstopo.amtliches-strassenverzeichnis,ch.bfs.gebaeude_wohnungs_register,KML||https://tinyurl.com/yy7ya4g9/VS/6253_bdg_erw.kml</t>
  </si>
  <si>
    <t>2603916.241 1125962.195</t>
  </si>
  <si>
    <t>https://map.geo.admin.ch/?zoom=13&amp;E=2603916.241&amp;N=1125962.195&amp;layers=ch.kantone.cadastralwebmap-farbe,ch.swisstopo.amtliches-strassenverzeichnis,ch.bfs.gebaeude_wohnungs_register,KML||https://tinyurl.com/yy7ya4g9/VS/6253_bdg_erw.kml</t>
  </si>
  <si>
    <t>2603282.000 1126672.000</t>
  </si>
  <si>
    <t>https://map.geo.admin.ch/?zoom=13&amp;E=2603282&amp;N=1126672&amp;layers=ch.kantone.cadastralwebmap-farbe,ch.swisstopo.amtliches-strassenverzeichnis,ch.bfs.gebaeude_wohnungs_register,KML||https://tinyurl.com/yy7ya4g9/VS/6253_bdg_erw.kml</t>
  </si>
  <si>
    <t>2596463.562 1125291.056</t>
  </si>
  <si>
    <t>https://map.geo.admin.ch/?zoom=13&amp;E=2596463.562&amp;N=1125291.056&amp;layers=ch.kantone.cadastralwebmap-farbe,ch.swisstopo.amtliches-strassenverzeichnis,ch.bfs.gebaeude_wohnungs_register,KML||https://tinyurl.com/yy7ya4g9/VS/6261_bdg_erw.kml</t>
  </si>
  <si>
    <t>2596600.000 1125650.000</t>
  </si>
  <si>
    <t>https://map.geo.admin.ch/?zoom=13&amp;E=2596600&amp;N=1125650&amp;layers=ch.kantone.cadastralwebmap-farbe,ch.swisstopo.amtliches-strassenverzeichnis,ch.bfs.gebaeude_wohnungs_register,KML||https://tinyurl.com/yy7ya4g9/VS/6261_bdg_erw.kml</t>
  </si>
  <si>
    <t>2596009.132 1122836.612</t>
  </si>
  <si>
    <t>https://map.geo.admin.ch/?zoom=13&amp;E=2596009.132&amp;N=1122836.612&amp;layers=ch.kantone.cadastralwebmap-farbe,ch.swisstopo.amtliches-strassenverzeichnis,ch.bfs.gebaeude_wohnungs_register,KML||https://tinyurl.com/yy7ya4g9/VS/6263_bdg_erw.kml</t>
  </si>
  <si>
    <t>2594500.580 1123521.481</t>
  </si>
  <si>
    <t>https://map.geo.admin.ch/?zoom=13&amp;E=2594500.58&amp;N=1123521.481&amp;layers=ch.kantone.cadastralwebmap-farbe,ch.swisstopo.amtliches-strassenverzeichnis,ch.bfs.gebaeude_wohnungs_register,KML||https://tinyurl.com/yy7ya4g9/VS/6265_bdg_erw.kml</t>
  </si>
  <si>
    <t>2593320.219 1123595.013</t>
  </si>
  <si>
    <t>https://map.geo.admin.ch/?zoom=13&amp;E=2593320.219&amp;N=1123595.013&amp;layers=ch.kantone.cadastralwebmap-farbe,ch.swisstopo.amtliches-strassenverzeichnis,ch.bfs.gebaeude_wohnungs_register,KML||https://tinyurl.com/yy7ya4g9/VS/6265_bdg_erw.kml</t>
  </si>
  <si>
    <t>2592573.066 1122266.725</t>
  </si>
  <si>
    <t>https://map.geo.admin.ch/?zoom=13&amp;E=2592573.066&amp;N=1122266.725&amp;layers=ch.kantone.cadastralwebmap-farbe,ch.swisstopo.amtliches-strassenverzeichnis,ch.bfs.gebaeude_wohnungs_register,KML||https://tinyurl.com/yy7ya4g9/VS/6265_bdg_erw.kml</t>
  </si>
  <si>
    <t>2592600.572 1122273.006</t>
  </si>
  <si>
    <t>https://map.geo.admin.ch/?zoom=13&amp;E=2592600.572&amp;N=1122273.006&amp;layers=ch.kantone.cadastralwebmap-farbe,ch.swisstopo.amtliches-strassenverzeichnis,ch.bfs.gebaeude_wohnungs_register,KML||https://tinyurl.com/yy7ya4g9/VS/6265_bdg_erw.kml</t>
  </si>
  <si>
    <t>2593556.417 1117879.094</t>
  </si>
  <si>
    <t>https://map.geo.admin.ch/?zoom=13&amp;E=2593556.417&amp;N=1117879.094&amp;layers=ch.kantone.cadastralwebmap-farbe,ch.swisstopo.amtliches-strassenverzeichnis,ch.bfs.gebaeude_wohnungs_register,KML||https://tinyurl.com/yy7ya4g9/VS/6266_bdg_erw.kml</t>
  </si>
  <si>
    <t>2593563.417 1117882.094</t>
  </si>
  <si>
    <t>https://map.geo.admin.ch/?zoom=13&amp;E=2593563.417&amp;N=1117882.094&amp;layers=ch.kantone.cadastralwebmap-farbe,ch.swisstopo.amtliches-strassenverzeichnis,ch.bfs.gebaeude_wohnungs_register,KML||https://tinyurl.com/yy7ya4g9/VS/6266_bdg_erw.kml</t>
  </si>
  <si>
    <t>2626325.815 1102401.109</t>
  </si>
  <si>
    <t>https://map.geo.admin.ch/?zoom=13&amp;E=2626325.815&amp;N=1102401.109&amp;layers=ch.kantone.cadastralwebmap-farbe,ch.swisstopo.amtliches-strassenverzeichnis,ch.bfs.gebaeude_wohnungs_register,KML||https://tinyurl.com/yy7ya4g9/VS/6295_bdg_erw.kml</t>
  </si>
  <si>
    <t>2626331.725 1102401.109</t>
  </si>
  <si>
    <t>https://map.geo.admin.ch/?zoom=13&amp;E=2626331.725&amp;N=1102401.109&amp;layers=ch.kantone.cadastralwebmap-farbe,ch.swisstopo.amtliches-strassenverzeichnis,ch.bfs.gebaeude_wohnungs_register,KML||https://tinyurl.com/yy7ya4g9/VS/6295_bdg_erw.kml</t>
  </si>
  <si>
    <t>2633106.000 1127524.000</t>
  </si>
  <si>
    <t>https://map.geo.admin.ch/?zoom=13&amp;E=2633106&amp;N=1127524&amp;layers=ch.kantone.cadastralwebmap-farbe,ch.swisstopo.amtliches-strassenverzeichnis,ch.bfs.gebaeude_wohnungs_register,KML||https://tinyurl.com/yy7ya4g9/VS/6297_bdg_erw.kml</t>
  </si>
  <si>
    <t>2574785.435 1106975.686</t>
  </si>
  <si>
    <t>62: 2 bâtiments du RegBL (191811794, 192023711) à l'intérieur du même polygone de la MO</t>
  </si>
  <si>
    <t>62: 2 bâtiments du RegBL (3112584, 192023418) à l'intérieur du même polygone de la MO</t>
  </si>
  <si>
    <t>31: Aucun bâtiment dans la MO pour l'EGID 191975844</t>
  </si>
  <si>
    <t>31: Aucun bâtiment dans la MO pour l'EGID 191964660</t>
  </si>
  <si>
    <t>31: Aucun bâtiment dans la MO pour l'EGID 191979434</t>
  </si>
  <si>
    <t>31: Aucun bâtiment dans la MO pour l'EGID 191890955</t>
  </si>
  <si>
    <t>31: Aucun bâtiment dans la MO pour l'EGID 191978367</t>
  </si>
  <si>
    <t>31: Aucun bâtiment dans la MO pour l'EGID 191973060</t>
  </si>
  <si>
    <t>31: Aucun bâtiment dans la MO pour l'EGID 192023754</t>
  </si>
  <si>
    <t>31: Aucun bâtiment dans la MO pour l'EGID 191953200</t>
  </si>
  <si>
    <t>31: Aucun bâtiment dans la MO pour l'EGID 191966840</t>
  </si>
  <si>
    <t>31: Aucun bâtiment dans la MO pour l'EGID 192023470</t>
  </si>
  <si>
    <t>31: Aucun bâtiment dans la MO pour l'EGID 191966620</t>
  </si>
  <si>
    <t>31: Aucun bâtiment dans la MO pour l'EGID 192023430</t>
  </si>
  <si>
    <t>31: Aucun bâtiment dans la MO pour l'EGID 192023432</t>
  </si>
  <si>
    <t>31: Aucun bâtiment dans la MO pour l'EGID 192023433</t>
  </si>
  <si>
    <t>31: Aucun bâtiment dans la MO pour l'EGID 192023436</t>
  </si>
  <si>
    <t>31: Aucun bâtiment dans la MO pour l'EGID 192023439</t>
  </si>
  <si>
    <t>31: Aucun bâtiment dans la MO pour l'EGID 192023468</t>
  </si>
  <si>
    <t>31: Aucun bâtiment dans la MO pour l'EGID 192023469</t>
  </si>
  <si>
    <t>31: Aucun bâtiment dans la MO pour l'EGID 192023447</t>
  </si>
  <si>
    <t>31: Aucun bâtiment dans la MO pour l'EGID 192023226</t>
  </si>
  <si>
    <t>31: Aucun bâtiment dans la MO pour l'EGID 191521892</t>
  </si>
  <si>
    <t>31: Aucun bâtiment dans la MO pour l'EGID 191521911</t>
  </si>
  <si>
    <t>31: Aucun bâtiment dans la MO pour l'EGID 191521913</t>
  </si>
  <si>
    <t>31: Aucun bâtiment dans la MO pour l'EGID 191521914</t>
  </si>
  <si>
    <t>31: Aucun bâtiment dans la MO pour l'EGID 191521915</t>
  </si>
  <si>
    <t>31: Aucun bâtiment dans la MO pour l'EGID 192012793</t>
  </si>
  <si>
    <t>31: Aucun bâtiment dans la MO pour l'EGID 192023354</t>
  </si>
  <si>
    <t>31: Aucun bâtiment dans la MO pour l'EGID 192023809</t>
  </si>
  <si>
    <t>31: Aucun bâtiment dans la MO pour l'EGID 191948588</t>
  </si>
  <si>
    <t>31: Aucun bâtiment dans la MO pour l'EGID 191969272</t>
  </si>
  <si>
    <t>31: Aucun bâtiment dans la MO pour l'EGID 191976718</t>
  </si>
  <si>
    <t>31: Aucun bâtiment dans la MO pour l'EGID 192023416</t>
  </si>
  <si>
    <t>31: Aucun bâtiment dans la MO pour l'EGID 191969162</t>
  </si>
  <si>
    <t>31: Aucun bâtiment dans la MO pour l'EGID 191971781</t>
  </si>
  <si>
    <t>31: Aucun bâtiment dans la MO pour l'EGID 191898031</t>
  </si>
  <si>
    <t>31: Aucun bâtiment dans la MO pour l'EGID 192001649</t>
  </si>
  <si>
    <t>31: Aucun bâtiment dans la MO pour l'EGID 191681911</t>
  </si>
  <si>
    <t>31: Aucun bâtiment dans la MO pour l'EGID 191954050</t>
  </si>
  <si>
    <t>31: Aucun bâtiment dans la MO pour l'EGID 191978968</t>
  </si>
  <si>
    <t>31: Aucun bâtiment dans la MO pour l'EGID 191985085</t>
  </si>
  <si>
    <t>31: Aucun bâtiment dans la MO pour l'EGID 191674616</t>
  </si>
  <si>
    <t>31: Aucun bâtiment dans la MO pour l'EGID 191950791</t>
  </si>
  <si>
    <t>31: Aucun bâtiment dans la MO pour l'EGID 191981404</t>
  </si>
  <si>
    <t>31: Aucun bâtiment dans la MO pour l'EGID 192023652</t>
  </si>
  <si>
    <t>31: Aucun bâtiment dans la MO pour l'EGID 192023680</t>
  </si>
  <si>
    <t>31: Aucun bâtiment dans la MO pour l'EGID 192023697</t>
  </si>
  <si>
    <t>31: Aucun bâtiment dans la MO pour l'EGID 192023698</t>
  </si>
  <si>
    <t>31: Aucun bâtiment dans la MO pour l'EGID 191649611</t>
  </si>
  <si>
    <t>31: Aucun bâtiment dans la MO pour l'EGID 191649612</t>
  </si>
  <si>
    <t>31: Aucun bâtiment dans la MO pour l'EGID 191984815</t>
  </si>
  <si>
    <t>31: Aucun bâtiment dans la MO pour l'EGID 191984819</t>
  </si>
  <si>
    <t>31: Aucun bâtiment dans la MO pour l'EGID 191943154</t>
  </si>
  <si>
    <t>31: Aucun bâtiment dans la MO pour l'EGID 191943155</t>
  </si>
  <si>
    <t>35: Obsolète dans le RegBL. Le bâtiment de la MO est déjà lié au bâtiment ayant l'EGID 927219</t>
  </si>
  <si>
    <t>2639915.000 1128133.000</t>
  </si>
  <si>
    <t>https://map.geo.admin.ch/?zoom=13&amp;E=2639915&amp;N=1128133&amp;layers=ch.kantone.cadastralwebmap-farbe,ch.swisstopo.amtliches-strassenverzeichnis,ch.bfs.gebaeude_wohnungs_register,KML||https://tinyurl.com/yy7ya4g9/VS/6002_bdg_erw.kml</t>
  </si>
  <si>
    <t>2639820.000 1129560.000</t>
  </si>
  <si>
    <t>https://map.geo.admin.ch/?zoom=13&amp;E=2639820&amp;N=1129560&amp;layers=ch.kantone.cadastralwebmap-farbe,ch.swisstopo.amtliches-strassenverzeichnis,ch.bfs.gebaeude_wohnungs_register,KML||https://tinyurl.com/yy7ya4g9/VS/6007_bdg_erw.kml</t>
  </si>
  <si>
    <t>2586001.750 1117472.250</t>
  </si>
  <si>
    <t>https://map.geo.admin.ch/?zoom=13&amp;E=2586001.75&amp;N=1117472.25&amp;layers=ch.kantone.cadastralwebmap-farbe,ch.swisstopo.amtliches-strassenverzeichnis,ch.bfs.gebaeude_wohnungs_register,KML||https://tinyurl.com/yy7ya4g9/VS/6021_bdg_erw.kml</t>
  </si>
  <si>
    <t>2586774.250 1117527.000</t>
  </si>
  <si>
    <t>https://map.geo.admin.ch/?zoom=13&amp;E=2586774.25&amp;N=1117527&amp;layers=ch.kantone.cadastralwebmap-farbe,ch.swisstopo.amtliches-strassenverzeichnis,ch.bfs.gebaeude_wohnungs_register,KML||https://tinyurl.com/yy7ya4g9/VS/6021_bdg_erw.kml</t>
  </si>
  <si>
    <t>2582900.786 1117567.111</t>
  </si>
  <si>
    <t>https://map.geo.admin.ch/?zoom=13&amp;E=2582900.786&amp;N=1117567.111&amp;layers=ch.kantone.cadastralwebmap-farbe,ch.swisstopo.amtliches-strassenverzeichnis,ch.bfs.gebaeude_wohnungs_register,KML||https://tinyurl.com/yy7ya4g9/VS/6022_bdg_erw.kml</t>
  </si>
  <si>
    <t>2583395.319 1116826.452</t>
  </si>
  <si>
    <t>https://map.geo.admin.ch/?zoom=13&amp;E=2583395.319&amp;N=1116826.452&amp;layers=ch.kantone.cadastralwebmap-farbe,ch.swisstopo.amtliches-strassenverzeichnis,ch.bfs.gebaeude_wohnungs_register,KML||https://tinyurl.com/yy7ya4g9/VS/6022_bdg_erw.kml</t>
  </si>
  <si>
    <t>2583382.313 1116824.140</t>
  </si>
  <si>
    <t>https://map.geo.admin.ch/?zoom=13&amp;E=2583382.313&amp;N=1116824.14&amp;layers=ch.kantone.cadastralwebmap-farbe,ch.swisstopo.amtliches-strassenverzeichnis,ch.bfs.gebaeude_wohnungs_register,KML||https://tinyurl.com/yy7ya4g9/VS/6022_bdg_erw.kml</t>
  </si>
  <si>
    <t>2583392.419 1116825.337</t>
  </si>
  <si>
    <t>https://map.geo.admin.ch/?zoom=13&amp;E=2583392.419&amp;N=1116825.337&amp;layers=ch.kantone.cadastralwebmap-farbe,ch.swisstopo.amtliches-strassenverzeichnis,ch.bfs.gebaeude_wohnungs_register,KML||https://tinyurl.com/yy7ya4g9/VS/6022_bdg_erw.kml</t>
  </si>
  <si>
    <t>2583732.613 1117144.268</t>
  </si>
  <si>
    <t>https://map.geo.admin.ch/?zoom=13&amp;E=2583732.613&amp;N=1117144.268&amp;layers=ch.kantone.cadastralwebmap-farbe,ch.swisstopo.amtliches-strassenverzeichnis,ch.bfs.gebaeude_wohnungs_register,KML||https://tinyurl.com/yy7ya4g9/VS/6022_bdg_erw.kml</t>
  </si>
  <si>
    <t>2583422.981 1116524.949</t>
  </si>
  <si>
    <t>https://map.geo.admin.ch/?zoom=13&amp;E=2583422.981&amp;N=1116524.949&amp;layers=ch.kantone.cadastralwebmap-farbe,ch.swisstopo.amtliches-strassenverzeichnis,ch.bfs.gebaeude_wohnungs_register,KML||https://tinyurl.com/yy7ya4g9/VS/6022_bdg_erw.kml</t>
  </si>
  <si>
    <t>2583539.943 1116526.054</t>
  </si>
  <si>
    <t>https://map.geo.admin.ch/?zoom=13&amp;E=2583539.943&amp;N=1116526.054&amp;layers=ch.kantone.cadastralwebmap-farbe,ch.swisstopo.amtliches-strassenverzeichnis,ch.bfs.gebaeude_wohnungs_register,KML||https://tinyurl.com/yy7ya4g9/VS/6022_bdg_erw.kml</t>
  </si>
  <si>
    <t>2583540.279 1116510.404</t>
  </si>
  <si>
    <t>https://map.geo.admin.ch/?zoom=13&amp;E=2583540.279&amp;N=1116510.404&amp;layers=ch.kantone.cadastralwebmap-farbe,ch.swisstopo.amtliches-strassenverzeichnis,ch.bfs.gebaeude_wohnungs_register,KML||https://tinyurl.com/yy7ya4g9/VS/6022_bdg_erw.kml</t>
  </si>
  <si>
    <t>2583759.581 1116248.730</t>
  </si>
  <si>
    <t>https://map.geo.admin.ch/?zoom=13&amp;E=2583759.581&amp;N=1116248.73&amp;layers=ch.kantone.cadastralwebmap-farbe,ch.swisstopo.amtliches-strassenverzeichnis,ch.bfs.gebaeude_wohnungs_register,KML||https://tinyurl.com/yy7ya4g9/VS/6022_bdg_erw.kml</t>
  </si>
  <si>
    <t>2584020.338 1115917.806</t>
  </si>
  <si>
    <t>https://map.geo.admin.ch/?zoom=13&amp;E=2584020.338&amp;N=1115917.806&amp;layers=ch.kantone.cadastralwebmap-farbe,ch.swisstopo.amtliches-strassenverzeichnis,ch.bfs.gebaeude_wohnungs_register,KML||https://tinyurl.com/yy7ya4g9/VS/6022_bdg_erw.kml</t>
  </si>
  <si>
    <t>2583704.148 1117163.881</t>
  </si>
  <si>
    <t>https://map.geo.admin.ch/?zoom=13&amp;E=2583704.148&amp;N=1117163.881&amp;layers=ch.kantone.cadastralwebmap-farbe,ch.swisstopo.amtliches-strassenverzeichnis,ch.bfs.gebaeude_wohnungs_register,KML||https://tinyurl.com/yy7ya4g9/VS/6022_bdg_erw.kml</t>
  </si>
  <si>
    <t>2584384.544 1115640.118</t>
  </si>
  <si>
    <t>https://map.geo.admin.ch/?zoom=13&amp;E=2584384.544&amp;N=1115640.118&amp;layers=ch.kantone.cadastralwebmap-farbe,ch.swisstopo.amtliches-strassenverzeichnis,ch.bfs.gebaeude_wohnungs_register,KML||https://tinyurl.com/yy7ya4g9/VS/6022_bdg_erw.kml</t>
  </si>
  <si>
    <t>2584032.314 1115921.191</t>
  </si>
  <si>
    <t>https://map.geo.admin.ch/?zoom=13&amp;E=2584032.314&amp;N=1115921.191&amp;layers=ch.kantone.cadastralwebmap-farbe,ch.swisstopo.amtliches-strassenverzeichnis,ch.bfs.gebaeude_wohnungs_register,KML||https://tinyurl.com/yy7ya4g9/VS/6022_bdg_erw.kml</t>
  </si>
  <si>
    <t>2581807.108 1117671.981</t>
  </si>
  <si>
    <t>https://map.geo.admin.ch/?zoom=13&amp;E=2581807.108&amp;N=1117671.981&amp;layers=ch.kantone.cadastralwebmap-farbe,ch.swisstopo.amtliches-strassenverzeichnis,ch.bfs.gebaeude_wohnungs_register,KML||https://tinyurl.com/yy7ya4g9/VS/6022_bdg_erw.kml</t>
  </si>
  <si>
    <t>2581817.149 1117680.601</t>
  </si>
  <si>
    <t>https://map.geo.admin.ch/?zoom=13&amp;E=2581817.149&amp;N=1117680.601&amp;layers=ch.kantone.cadastralwebmap-farbe,ch.swisstopo.amtliches-strassenverzeichnis,ch.bfs.gebaeude_wohnungs_register,KML||https://tinyurl.com/yy7ya4g9/VS/6022_bdg_erw.kml</t>
  </si>
  <si>
    <t>2580857.893 1116761.551</t>
  </si>
  <si>
    <t>https://map.geo.admin.ch/?zoom=13&amp;E=2580857.893&amp;N=1116761.551&amp;layers=ch.kantone.cadastralwebmap-farbe,ch.swisstopo.amtliches-strassenverzeichnis,ch.bfs.gebaeude_wohnungs_register,KML||https://tinyurl.com/yy7ya4g9/VS/6022_bdg_erw.kml</t>
  </si>
  <si>
    <t>2584654.924 1115269.456</t>
  </si>
  <si>
    <t>https://map.geo.admin.ch/?zoom=13&amp;E=2584654.924&amp;N=1115269.456&amp;layers=ch.kantone.cadastralwebmap-farbe,ch.swisstopo.amtliches-strassenverzeichnis,ch.bfs.gebaeude_wohnungs_register,KML||https://tinyurl.com/yy7ya4g9/VS/6022_bdg_erw.kml</t>
  </si>
  <si>
    <t>2584435.658 1115258.164</t>
  </si>
  <si>
    <t>https://map.geo.admin.ch/?zoom=13&amp;E=2584435.658&amp;N=1115258.164&amp;layers=ch.kantone.cadastralwebmap-farbe,ch.swisstopo.amtliches-strassenverzeichnis,ch.bfs.gebaeude_wohnungs_register,KML||https://tinyurl.com/yy7ya4g9/VS/6022_bdg_erw.kml</t>
  </si>
  <si>
    <t>2583447.100 1116322.243</t>
  </si>
  <si>
    <t>https://map.geo.admin.ch/?zoom=13&amp;E=2583447.1&amp;N=1116322.243&amp;layers=ch.kantone.cadastralwebmap-farbe,ch.swisstopo.amtliches-strassenverzeichnis,ch.bfs.gebaeude_wohnungs_register,KML||https://tinyurl.com/yy7ya4g9/VS/6022_bdg_erw.kml</t>
  </si>
  <si>
    <t>2582907.467 1117634.208</t>
  </si>
  <si>
    <t>https://map.geo.admin.ch/?zoom=13&amp;E=2582907.467&amp;N=1117634.208&amp;layers=ch.kantone.cadastralwebmap-farbe,ch.swisstopo.amtliches-strassenverzeichnis,ch.bfs.gebaeude_wohnungs_register,KML||https://tinyurl.com/yy7ya4g9/VS/6022_bdg_erw.kml</t>
  </si>
  <si>
    <t>2584506.947 1115432.097</t>
  </si>
  <si>
    <t>https://map.geo.admin.ch/?zoom=13&amp;E=2584506.947&amp;N=1115432.097&amp;layers=ch.kantone.cadastralwebmap-farbe,ch.swisstopo.amtliches-strassenverzeichnis,ch.bfs.gebaeude_wohnungs_register,KML||https://tinyurl.com/yy7ya4g9/VS/6022_bdg_erw.kml</t>
  </si>
  <si>
    <t>2583486.513 1116527.951</t>
  </si>
  <si>
    <t>https://map.geo.admin.ch/?zoom=13&amp;E=2583486.513&amp;N=1116527.951&amp;layers=ch.kantone.cadastralwebmap-farbe,ch.swisstopo.amtliches-strassenverzeichnis,ch.bfs.gebaeude_wohnungs_register,KML||https://tinyurl.com/yy7ya4g9/VS/6022_bdg_erw.kml</t>
  </si>
  <si>
    <t>2583428.732 1116382.274</t>
  </si>
  <si>
    <t>https://map.geo.admin.ch/?zoom=13&amp;E=2583428.732&amp;N=1116382.274&amp;layers=ch.kantone.cadastralwebmap-farbe,ch.swisstopo.amtliches-strassenverzeichnis,ch.bfs.gebaeude_wohnungs_register,KML||https://tinyurl.com/yy7ya4g9/VS/6022_bdg_erw.kml</t>
  </si>
  <si>
    <t>2582143.108 1117544.493</t>
  </si>
  <si>
    <t>https://map.geo.admin.ch/?zoom=13&amp;E=2582143.108&amp;N=1117544.493&amp;layers=ch.kantone.cadastralwebmap-farbe,ch.swisstopo.amtliches-strassenverzeichnis,ch.bfs.gebaeude_wohnungs_register,KML||https://tinyurl.com/yy7ya4g9/VS/6022_bdg_erw.kml</t>
  </si>
  <si>
    <t>2582157.728 1117568.840</t>
  </si>
  <si>
    <t>https://map.geo.admin.ch/?zoom=13&amp;E=2582157.728&amp;N=1117568.84&amp;layers=ch.kantone.cadastralwebmap-farbe,ch.swisstopo.amtliches-strassenverzeichnis,ch.bfs.gebaeude_wohnungs_register,KML||https://tinyurl.com/yy7ya4g9/VS/6022_bdg_erw.kml</t>
  </si>
  <si>
    <t>2582895.839 1117651.263</t>
  </si>
  <si>
    <t>https://map.geo.admin.ch/?zoom=13&amp;E=2582895.839&amp;N=1117651.263&amp;layers=ch.kantone.cadastralwebmap-farbe,ch.swisstopo.amtliches-strassenverzeichnis,ch.bfs.gebaeude_wohnungs_register,KML||https://tinyurl.com/yy7ya4g9/VS/6022_bdg_erw.kml</t>
  </si>
  <si>
    <t>2582107.341 1117632.974</t>
  </si>
  <si>
    <t>https://map.geo.admin.ch/?zoom=13&amp;E=2582107.341&amp;N=1117632.974&amp;layers=ch.kantone.cadastralwebmap-farbe,ch.swisstopo.amtliches-strassenverzeichnis,ch.bfs.gebaeude_wohnungs_register,KML||https://tinyurl.com/yy7ya4g9/VS/6022_bdg_erw.kml</t>
  </si>
  <si>
    <t>2583518.524 1116890.978</t>
  </si>
  <si>
    <t>https://map.geo.admin.ch/?zoom=13&amp;E=2583518.524&amp;N=1116890.978&amp;layers=ch.kantone.cadastralwebmap-farbe,ch.swisstopo.amtliches-strassenverzeichnis,ch.bfs.gebaeude_wohnungs_register,KML||https://tinyurl.com/yy7ya4g9/VS/6022_bdg_erw.kml</t>
  </si>
  <si>
    <t>2582784.898 1117357.318</t>
  </si>
  <si>
    <t>https://map.geo.admin.ch/?zoom=13&amp;E=2582784.898&amp;N=1117357.318&amp;layers=ch.kantone.cadastralwebmap-farbe,ch.swisstopo.amtliches-strassenverzeichnis,ch.bfs.gebaeude_wohnungs_register,KML||https://tinyurl.com/yy7ya4g9/VS/6022_bdg_erw.kml</t>
  </si>
  <si>
    <t>2582772.727 1117361.121</t>
  </si>
  <si>
    <t>https://map.geo.admin.ch/?zoom=13&amp;E=2582772.727&amp;N=1117361.121&amp;layers=ch.kantone.cadastralwebmap-farbe,ch.swisstopo.amtliches-strassenverzeichnis,ch.bfs.gebaeude_wohnungs_register,KML||https://tinyurl.com/yy7ya4g9/VS/6022_bdg_erw.kml</t>
  </si>
  <si>
    <t>2582744.892 1117355.830</t>
  </si>
  <si>
    <t>https://map.geo.admin.ch/?zoom=13&amp;E=2582744.892&amp;N=1117355.83&amp;layers=ch.kantone.cadastralwebmap-farbe,ch.swisstopo.amtliches-strassenverzeichnis,ch.bfs.gebaeude_wohnungs_register,KML||https://tinyurl.com/yy7ya4g9/VS/6022_bdg_erw.kml</t>
  </si>
  <si>
    <t>2582761.548 1117335.754</t>
  </si>
  <si>
    <t>https://map.geo.admin.ch/?zoom=13&amp;E=2582761.548&amp;N=1117335.754&amp;layers=ch.kantone.cadastralwebmap-farbe,ch.swisstopo.amtliches-strassenverzeichnis,ch.bfs.gebaeude_wohnungs_register,KML||https://tinyurl.com/yy7ya4g9/VS/6022_bdg_erw.kml</t>
  </si>
  <si>
    <t>2580828.643 1116759.395</t>
  </si>
  <si>
    <t>https://map.geo.admin.ch/?zoom=13&amp;E=2580828.643&amp;N=1116759.395&amp;layers=ch.kantone.cadastralwebmap-farbe,ch.swisstopo.amtliches-strassenverzeichnis,ch.bfs.gebaeude_wohnungs_register,KML||https://tinyurl.com/yy7ya4g9/VS/6022_bdg_erw.kml</t>
  </si>
  <si>
    <t>2583498.561 1116910.504</t>
  </si>
  <si>
    <t>https://map.geo.admin.ch/?zoom=13&amp;E=2583498.561&amp;N=1116910.504&amp;layers=ch.kantone.cadastralwebmap-farbe,ch.swisstopo.amtliches-strassenverzeichnis,ch.bfs.gebaeude_wohnungs_register,KML||https://tinyurl.com/yy7ya4g9/VS/6022_bdg_erw.kml</t>
  </si>
  <si>
    <t>2583504.474 1116876.254</t>
  </si>
  <si>
    <t>https://map.geo.admin.ch/?zoom=13&amp;E=2583504.474&amp;N=1116876.254&amp;layers=ch.kantone.cadastralwebmap-farbe,ch.swisstopo.amtliches-strassenverzeichnis,ch.bfs.gebaeude_wohnungs_register,KML||https://tinyurl.com/yy7ya4g9/VS/6022_bdg_erw.kml</t>
  </si>
  <si>
    <t>2581910.700 1117998.384</t>
  </si>
  <si>
    <t>https://map.geo.admin.ch/?zoom=13&amp;E=2581910.7&amp;N=1117998.384&amp;layers=ch.kantone.cadastralwebmap-farbe,ch.swisstopo.amtliches-strassenverzeichnis,ch.bfs.gebaeude_wohnungs_register,KML||https://tinyurl.com/yy7ya4g9/VS/6022_bdg_erw.kml</t>
  </si>
  <si>
    <t>2583575.390 1116947.786</t>
  </si>
  <si>
    <t>https://map.geo.admin.ch/?zoom=13&amp;E=2583575.39&amp;N=1116947.786&amp;layers=ch.kantone.cadastralwebmap-farbe,ch.swisstopo.amtliches-strassenverzeichnis,ch.bfs.gebaeude_wohnungs_register,KML||https://tinyurl.com/yy7ya4g9/VS/6022_bdg_erw.kml</t>
  </si>
  <si>
    <t>2583489.155 1116891.256</t>
  </si>
  <si>
    <t>https://map.geo.admin.ch/?zoom=13&amp;E=2583489.155&amp;N=1116891.256&amp;layers=ch.kantone.cadastralwebmap-farbe,ch.swisstopo.amtliches-strassenverzeichnis,ch.bfs.gebaeude_wohnungs_register,KML||https://tinyurl.com/yy7ya4g9/VS/6022_bdg_erw.kml</t>
  </si>
  <si>
    <t>2581923.644 1117627.797</t>
  </si>
  <si>
    <t>https://map.geo.admin.ch/?zoom=13&amp;E=2581923.644&amp;N=1117627.797&amp;layers=ch.kantone.cadastralwebmap-farbe,ch.swisstopo.amtliches-strassenverzeichnis,ch.bfs.gebaeude_wohnungs_register,KML||https://tinyurl.com/yy7ya4g9/VS/6022_bdg_erw.kml</t>
  </si>
  <si>
    <t>2583183.976 1116917.294</t>
  </si>
  <si>
    <t>https://map.geo.admin.ch/?zoom=13&amp;E=2583183.976&amp;N=1116917.294&amp;layers=ch.kantone.cadastralwebmap-farbe,ch.swisstopo.amtliches-strassenverzeichnis,ch.bfs.gebaeude_wohnungs_register,KML||https://tinyurl.com/yy7ya4g9/VS/6022_bdg_erw.kml</t>
  </si>
  <si>
    <t>2581511.795 1118033.230</t>
  </si>
  <si>
    <t>https://map.geo.admin.ch/?zoom=13&amp;E=2581511.795&amp;N=1118033.23&amp;layers=ch.kantone.cadastralwebmap-farbe,ch.swisstopo.amtliches-strassenverzeichnis,ch.bfs.gebaeude_wohnungs_register,KML||https://tinyurl.com/yy7ya4g9/VS/6022_bdg_erw.kml</t>
  </si>
  <si>
    <t>2583358.858 1117907.240</t>
  </si>
  <si>
    <t>https://map.geo.admin.ch/?zoom=13&amp;E=2583358.858&amp;N=1117907.24&amp;layers=ch.kantone.cadastralwebmap-farbe,ch.swisstopo.amtliches-strassenverzeichnis,ch.bfs.gebaeude_wohnungs_register,KML||https://tinyurl.com/yy7ya4g9/VS/6022_bdg_erw.kml</t>
  </si>
  <si>
    <t>2583044.971 1117201.911</t>
  </si>
  <si>
    <t>https://map.geo.admin.ch/?zoom=13&amp;E=2583044.971&amp;N=1117201.911&amp;layers=ch.kantone.cadastralwebmap-farbe,ch.swisstopo.amtliches-strassenverzeichnis,ch.bfs.gebaeude_wohnungs_register,KML||https://tinyurl.com/yy7ya4g9/VS/6022_bdg_erw.kml</t>
  </si>
  <si>
    <t>2584371.530 1115275.478</t>
  </si>
  <si>
    <t>https://map.geo.admin.ch/?zoom=13&amp;E=2584371.53&amp;N=1115275.478&amp;layers=ch.kantone.cadastralwebmap-farbe,ch.swisstopo.amtliches-strassenverzeichnis,ch.bfs.gebaeude_wohnungs_register,KML||https://tinyurl.com/yy7ya4g9/VS/6022_bdg_erw.kml</t>
  </si>
  <si>
    <t>2580156.304 1117143.725</t>
  </si>
  <si>
    <t>https://map.geo.admin.ch/?zoom=13&amp;E=2580156.304&amp;N=1117143.725&amp;layers=ch.kantone.cadastralwebmap-farbe,ch.swisstopo.amtliches-strassenverzeichnis,ch.bfs.gebaeude_wohnungs_register,KML||https://tinyurl.com/yy7ya4g9/VS/6022_bdg_erw.kml</t>
  </si>
  <si>
    <t>2583394.907 1117201.827</t>
  </si>
  <si>
    <t>https://map.geo.admin.ch/?zoom=13&amp;E=2583394.907&amp;N=1117201.827&amp;layers=ch.kantone.cadastralwebmap-farbe,ch.swisstopo.amtliches-strassenverzeichnis,ch.bfs.gebaeude_wohnungs_register,KML||https://tinyurl.com/yy7ya4g9/VS/6022_bdg_erw.kml</t>
  </si>
  <si>
    <t>2583780.515 1116693.174</t>
  </si>
  <si>
    <t>https://map.geo.admin.ch/?zoom=13&amp;E=2583780.515&amp;N=1116693.174&amp;layers=ch.kantone.cadastralwebmap-farbe,ch.swisstopo.amtliches-strassenverzeichnis,ch.bfs.gebaeude_wohnungs_register,KML||https://tinyurl.com/yy7ya4g9/VS/6022_bdg_erw.kml</t>
  </si>
  <si>
    <t>2580794.287 1116991.650</t>
  </si>
  <si>
    <t>https://map.geo.admin.ch/?zoom=13&amp;E=2580794.287&amp;N=1116991.65&amp;layers=ch.kantone.cadastralwebmap-farbe,ch.swisstopo.amtliches-strassenverzeichnis,ch.bfs.gebaeude_wohnungs_register,KML||https://tinyurl.com/yy7ya4g9/VS/6022_bdg_erw.kml</t>
  </si>
  <si>
    <t>2583429.944 1116379.113</t>
  </si>
  <si>
    <t>https://map.geo.admin.ch/?zoom=13&amp;E=2583429.944&amp;N=1116379.113&amp;layers=ch.kantone.cadastralwebmap-farbe,ch.swisstopo.amtliches-strassenverzeichnis,ch.bfs.gebaeude_wohnungs_register,KML||https://tinyurl.com/yy7ya4g9/VS/6022_bdg_erw.kml</t>
  </si>
  <si>
    <t>2583604.580 1116713.690</t>
  </si>
  <si>
    <t>https://map.geo.admin.ch/?zoom=13&amp;E=2583604.58&amp;N=1116713.69&amp;layers=ch.kantone.cadastralwebmap-farbe,ch.swisstopo.amtliches-strassenverzeichnis,ch.bfs.gebaeude_wohnungs_register,KML||https://tinyurl.com/yy7ya4g9/VS/6022_bdg_erw.kml</t>
  </si>
  <si>
    <t>2583751.762 1116747.058</t>
  </si>
  <si>
    <t>https://map.geo.admin.ch/?zoom=13&amp;E=2583751.762&amp;N=1116747.058&amp;layers=ch.kantone.cadastralwebmap-farbe,ch.swisstopo.amtliches-strassenverzeichnis,ch.bfs.gebaeude_wohnungs_register,KML||https://tinyurl.com/yy7ya4g9/VS/6022_bdg_erw.kml</t>
  </si>
  <si>
    <t>2580316.715 1117232.954</t>
  </si>
  <si>
    <t>https://map.geo.admin.ch/?zoom=13&amp;E=2580316.715&amp;N=1117232.954&amp;layers=ch.kantone.cadastralwebmap-farbe,ch.swisstopo.amtliches-strassenverzeichnis,ch.bfs.gebaeude_wohnungs_register,KML||https://tinyurl.com/yy7ya4g9/VS/6022_bdg_erw.kml</t>
  </si>
  <si>
    <t>2583342.749 1116603.032</t>
  </si>
  <si>
    <t>https://map.geo.admin.ch/?zoom=13&amp;E=2583342.749&amp;N=1116603.032&amp;layers=ch.kantone.cadastralwebmap-farbe,ch.swisstopo.amtliches-strassenverzeichnis,ch.bfs.gebaeude_wohnungs_register,KML||https://tinyurl.com/yy7ya4g9/VS/6022_bdg_erw.kml</t>
  </si>
  <si>
    <t>2583340.494 1116601.157</t>
  </si>
  <si>
    <t>https://map.geo.admin.ch/?zoom=13&amp;E=2583340.494&amp;N=1116601.157&amp;layers=ch.kantone.cadastralwebmap-farbe,ch.swisstopo.amtliches-strassenverzeichnis,ch.bfs.gebaeude_wohnungs_register,KML||https://tinyurl.com/yy7ya4g9/VS/6022_bdg_erw.kml</t>
  </si>
  <si>
    <t>2582795.318 1117496.955</t>
  </si>
  <si>
    <t>https://map.geo.admin.ch/?zoom=13&amp;E=2582795.318&amp;N=1117496.955&amp;layers=ch.kantone.cadastralwebmap-farbe,ch.swisstopo.amtliches-strassenverzeichnis,ch.bfs.gebaeude_wohnungs_register,KML||https://tinyurl.com/yy7ya4g9/VS/6022_bdg_erw.kml</t>
  </si>
  <si>
    <t>2615652.000 1127277.000</t>
  </si>
  <si>
    <t>https://map.geo.admin.ch/?zoom=13&amp;E=2615652&amp;N=1127277&amp;layers=ch.kantone.cadastralwebmap-farbe,ch.swisstopo.amtliches-strassenverzeichnis,ch.bfs.gebaeude_wohnungs_register,KML||https://tinyurl.com/yy7ya4g9/VS/6110_bdg_erw.kml</t>
  </si>
  <si>
    <t>2623015.000 1129030.000</t>
  </si>
  <si>
    <t>https://map.geo.admin.ch/?zoom=13&amp;E=2623015&amp;N=1129030&amp;layers=ch.kantone.cadastralwebmap-farbe,ch.swisstopo.amtliches-strassenverzeichnis,ch.bfs.gebaeude_wohnungs_register,KML||https://tinyurl.com/yy7ya4g9/VS/6118_bdg_erw.kml</t>
  </si>
  <si>
    <t>2623252.000 1128955.000</t>
  </si>
  <si>
    <t>https://map.geo.admin.ch/?zoom=13&amp;E=2623252&amp;N=1128955&amp;layers=ch.kantone.cadastralwebmap-farbe,ch.swisstopo.amtliches-strassenverzeichnis,ch.bfs.gebaeude_wohnungs_register,KML||https://tinyurl.com/yy7ya4g9/VS/6118_bdg_erw.kml</t>
  </si>
  <si>
    <t>2580062.125 1115185.625</t>
  </si>
  <si>
    <t>https://map.geo.admin.ch/?zoom=13&amp;E=2580062.125&amp;N=1115185.625&amp;layers=ch.kantone.cadastralwebmap-farbe,ch.swisstopo.amtliches-strassenverzeichnis,ch.bfs.gebaeude_wohnungs_register,KML||https://tinyurl.com/yy7ya4g9/VS/6135_bdg_erw.kml</t>
  </si>
  <si>
    <t>2580340.000 1110715.000</t>
  </si>
  <si>
    <t>https://map.geo.admin.ch/?zoom=13&amp;E=2580340&amp;N=1110715&amp;layers=ch.kantone.cadastralwebmap-farbe,ch.swisstopo.amtliches-strassenverzeichnis,ch.bfs.gebaeude_wohnungs_register,KML||https://tinyurl.com/yy7ya4g9/VS/6141_bdg_erw.kml</t>
  </si>
  <si>
    <t>2555082.000 1120753.500</t>
  </si>
  <si>
    <t>https://map.geo.admin.ch/?zoom=13&amp;E=2555082&amp;N=1120753.5&amp;layers=ch.kantone.cadastralwebmap-farbe,ch.swisstopo.amtliches-strassenverzeichnis,ch.bfs.gebaeude_wohnungs_register,KML||https://tinyurl.com/yy7ya4g9/VS/6156_bdg_erw.kml</t>
  </si>
  <si>
    <t>2557200.750 1132133.500</t>
  </si>
  <si>
    <t>https://map.geo.admin.ch/?zoom=13&amp;E=2557200.75&amp;N=1132133.5&amp;layers=ch.kantone.cadastralwebmap-farbe,ch.swisstopo.amtliches-strassenverzeichnis,ch.bfs.gebaeude_wohnungs_register,KML||https://tinyurl.com/yy7ya4g9/VS/6159_bdg_erw.kml</t>
  </si>
  <si>
    <t>2629996.000 1124494.125</t>
  </si>
  <si>
    <t>https://map.geo.admin.ch/?zoom=13&amp;E=2629996&amp;N=1124494.125&amp;layers=ch.kantone.cadastralwebmap-farbe,ch.swisstopo.amtliches-strassenverzeichnis,ch.bfs.gebaeude_wohnungs_register,KML||https://tinyurl.com/yy7ya4g9/VS/6193_bdg_erw.kml</t>
  </si>
  <si>
    <t>2623906.500 1129090.875</t>
  </si>
  <si>
    <t>https://map.geo.admin.ch/?zoom=13&amp;E=2623906.5&amp;N=1129090.875&amp;layers=ch.kantone.cadastralwebmap-farbe,ch.swisstopo.amtliches-strassenverzeichnis,ch.bfs.gebaeude_wohnungs_register,KML||https://tinyurl.com/yy7ya4g9/VS/6204_bdg_erw.kml</t>
  </si>
  <si>
    <t>2623898.500 1129081.375</t>
  </si>
  <si>
    <t>https://map.geo.admin.ch/?zoom=13&amp;E=2623898.5&amp;N=1129081.375&amp;layers=ch.kantone.cadastralwebmap-farbe,ch.swisstopo.amtliches-strassenverzeichnis,ch.bfs.gebaeude_wohnungs_register,KML||https://tinyurl.com/yy7ya4g9/VS/6204_bdg_erw.kml</t>
  </si>
  <si>
    <t>2591230.000 1121745.000</t>
  </si>
  <si>
    <t>https://map.geo.admin.ch/?zoom=13&amp;E=2591230&amp;N=1121745&amp;layers=ch.kantone.cadastralwebmap-farbe,ch.swisstopo.amtliches-strassenverzeichnis,ch.bfs.gebaeude_wohnungs_register,KML||https://tinyurl.com/yy7ya4g9/VS/6265_bdg_erw.kml</t>
  </si>
  <si>
    <t>2592895.000 1122245.000</t>
  </si>
  <si>
    <t>https://map.geo.admin.ch/?zoom=13&amp;E=2592895&amp;N=1122245&amp;layers=ch.kantone.cadastralwebmap-farbe,ch.swisstopo.amtliches-strassenverzeichnis,ch.bfs.gebaeude_wohnungs_register,KML||https://tinyurl.com/yy7ya4g9/VS/6265_bdg_erw.kml</t>
  </si>
  <si>
    <t>2591908.250 1116151.875</t>
  </si>
  <si>
    <t>https://map.geo.admin.ch/?zoom=13&amp;E=2591908.25&amp;N=1116151.875&amp;layers=ch.kantone.cadastralwebmap-farbe,ch.swisstopo.amtliches-strassenverzeichnis,ch.bfs.gebaeude_wohnungs_register,KML||https://tinyurl.com/yy7ya4g9/VS/6267_bdg_erw.kml</t>
  </si>
  <si>
    <t>2638376.000 1108752.000</t>
  </si>
  <si>
    <t>https://map.geo.admin.ch/?zoom=13&amp;E=2638376&amp;N=1108752&amp;layers=ch.kantone.cadastralwebmap-farbe,ch.swisstopo.amtliches-strassenverzeichnis,ch.bfs.gebaeude_wohnungs_register,KML||https://tinyurl.com/yy7ya4g9/VS/6291_bdg_erw.kml</t>
  </si>
  <si>
    <t>2627893.000 1112742.250</t>
  </si>
  <si>
    <t>https://map.geo.admin.ch/?zoom=13&amp;E=2627893&amp;N=1112742.25&amp;layers=ch.kantone.cadastralwebmap-farbe,ch.swisstopo.amtliches-strassenverzeichnis,ch.bfs.gebaeude_wohnungs_register,KML||https://tinyurl.com/yy7ya4g9/VS/6292_bdg_erw.kml</t>
  </si>
  <si>
    <t>2641898.077 1134231.970</t>
  </si>
  <si>
    <t>2583601.354 1116642.042</t>
  </si>
  <si>
    <t>62: 2 bâtiments du RegBL (894834, 894838) à l'intérieur du même polygone de la MO</t>
  </si>
  <si>
    <t>62: 2 bâtiments du RegBL (191840167, 192017585) à l'intérieur du même polygone de la MO</t>
  </si>
  <si>
    <t>61: 2 polygones de la MO ont le même EGID du RegBL&lt;/br&gt;62: 2 bâtiments du RegBL (500007760, 500007761) à l'intérieur du même polygone de la MO</t>
  </si>
  <si>
    <t>41: Status 'im Bau' n'est pas cohérente avec le topic Couverture du sol de la MO&lt;/br&gt;52: l'EGID de la MO 191855705ne correspond pas à l'EGID du RegBL 500007982&lt;/br&gt;62: 2 bâtiments du RegBL (895033, 191855705) à l'intérieur du même polygone de la MO</t>
  </si>
  <si>
    <t>31: Aucun bâtiment dans la MO pour l'EGID 192024756</t>
  </si>
  <si>
    <t>31: Aucun bâtiment dans la MO pour l'EGID 192024615</t>
  </si>
  <si>
    <t>31: Aucun bâtiment dans la MO pour l'EGID 192023968&lt;/br&gt;33: Le bâtiment 192023968 has GSTAT '1003 im Bau'</t>
  </si>
  <si>
    <t>31: Aucun bâtiment dans la MO pour l'EGID 894837</t>
  </si>
  <si>
    <t>31: Aucun bâtiment dans la MO pour l'EGID 191749118</t>
  </si>
  <si>
    <t>31: Aucun bâtiment dans la MO pour l'EGID 191869155</t>
  </si>
  <si>
    <t>31: Aucun bâtiment dans la MO pour l'EGID 192024531</t>
  </si>
  <si>
    <t>31: Aucun bâtiment dans la MO pour l'EGID 500007305</t>
  </si>
  <si>
    <t>31: Aucun bâtiment dans la MO pour l'EGID 500007736</t>
  </si>
  <si>
    <t>31: Aucun bâtiment dans la MO pour l'EGID 500007770</t>
  </si>
  <si>
    <t>31: Aucun bâtiment dans la MO pour l'EGID 191978520</t>
  </si>
  <si>
    <t>31: Aucun bâtiment dans la MO pour l'EGID 191994607</t>
  </si>
  <si>
    <t>31: Aucun bâtiment dans la MO pour l'EGID 191980384</t>
  </si>
  <si>
    <t>31: Aucun bâtiment dans la MO pour l'EGID 191996585</t>
  </si>
  <si>
    <t>31: Aucun bâtiment dans la MO pour l'EGID 191966047</t>
  </si>
  <si>
    <t>31: Aucun bâtiment dans la MO pour l'EGID 191978827</t>
  </si>
  <si>
    <t>31: Aucun bâtiment dans la MO pour l'EGID 192024420</t>
  </si>
  <si>
    <t>31: Aucun bâtiment dans la MO pour l'EGID 191992661</t>
  </si>
  <si>
    <t>31: Aucun bâtiment dans la MO pour l'EGID 191973660</t>
  </si>
  <si>
    <t>31: Aucun bâtiment dans la MO pour l'EGID 191973662</t>
  </si>
  <si>
    <t>31: Aucun bâtiment dans la MO pour l'EGID 191850373</t>
  </si>
  <si>
    <t>31: Aucun bâtiment dans la MO pour l'EGID 191961801</t>
  </si>
  <si>
    <t>31: Aucun bâtiment dans la MO pour l'EGID 192024670&lt;/br&gt;33: Le bâtiment 192024670 has GSTAT '1003 im Bau'</t>
  </si>
  <si>
    <t>31: Aucun bâtiment dans la MO pour l'EGID 191977192</t>
  </si>
  <si>
    <t>31: Aucun bâtiment dans la MO pour l'EGID 191965311</t>
  </si>
  <si>
    <t>35: Obsolète dans le RegBL. Le bâtiment de la MO est déjà lié au bâtiment ayant l'EGID 894625</t>
  </si>
  <si>
    <t>35: Obsolète dans le RegBL. Le bâtiment de la MO est déjà lié au bâtiment ayant l'EGID 502226143</t>
  </si>
  <si>
    <t>Lomattenstrasse</t>
  </si>
  <si>
    <t>Capra Trakt A</t>
  </si>
  <si>
    <t>941</t>
  </si>
  <si>
    <t>Neubau Trakt B mit Wellnessanlage</t>
  </si>
  <si>
    <t>The Capra</t>
  </si>
  <si>
    <t>CH813030521446</t>
  </si>
  <si>
    <t>879</t>
  </si>
  <si>
    <t>2641091.000 1128940.000</t>
  </si>
  <si>
    <t>https://map.geo.admin.ch/?zoom=13&amp;E=2641091&amp;N=1128940&amp;layers=ch.kantone.cadastralwebmap-farbe,ch.swisstopo.amtliches-strassenverzeichnis,ch.bfs.gebaeude_wohnungs_register,KML||https://tinyurl.com/yy7ya4g9/VS/6002_bdg_erw.kml</t>
  </si>
  <si>
    <t>2641081.000 1128947.000</t>
  </si>
  <si>
    <t>https://map.geo.admin.ch/?zoom=13&amp;E=2641081&amp;N=1128947&amp;layers=ch.kantone.cadastralwebmap-farbe,ch.swisstopo.amtliches-strassenverzeichnis,ch.bfs.gebaeude_wohnungs_register,KML||https://tinyurl.com/yy7ya4g9/VS/6002_bdg_erw.kml</t>
  </si>
  <si>
    <t>2643396.000 1129024.000</t>
  </si>
  <si>
    <t>https://map.geo.admin.ch/?zoom=13&amp;E=2643396&amp;N=1129024&amp;layers=ch.kantone.cadastralwebmap-farbe,ch.swisstopo.amtliches-strassenverzeichnis,ch.bfs.gebaeude_wohnungs_register,KML||https://tinyurl.com/yy7ya4g9/VS/6002_bdg_erw.kml</t>
  </si>
  <si>
    <t>2644637.474 1129648.049</t>
  </si>
  <si>
    <t>https://map.geo.admin.ch/?zoom=13&amp;E=2644637.474&amp;N=1129648.049&amp;layers=ch.kantone.cadastralwebmap-farbe,ch.swisstopo.amtliches-strassenverzeichnis,ch.bfs.gebaeude_wohnungs_register,KML||https://tinyurl.com/yy7ya4g9/VS/6008_bdg_erw.kml</t>
  </si>
  <si>
    <t>2644589.874 1129608.849</t>
  </si>
  <si>
    <t>https://map.geo.admin.ch/?zoom=13&amp;E=2644589.874&amp;N=1129608.849&amp;layers=ch.kantone.cadastralwebmap-farbe,ch.swisstopo.amtliches-strassenverzeichnis,ch.bfs.gebaeude_wohnungs_register,KML||https://tinyurl.com/yy7ya4g9/VS/6008_bdg_erw.kml</t>
  </si>
  <si>
    <t>2583293.250 1117772.375</t>
  </si>
  <si>
    <t>https://map.geo.admin.ch/?zoom=13&amp;E=2583293.25&amp;N=1117772.375&amp;layers=ch.kantone.cadastralwebmap-farbe,ch.swisstopo.amtliches-strassenverzeichnis,ch.bfs.gebaeude_wohnungs_register,KML||https://tinyurl.com/yy7ya4g9/VS/6022_bdg_erw.kml</t>
  </si>
  <si>
    <t>2584508.000 1115687.125</t>
  </si>
  <si>
    <t>https://map.geo.admin.ch/?zoom=13&amp;E=2584508&amp;N=1115687.125&amp;layers=ch.kantone.cadastralwebmap-farbe,ch.swisstopo.amtliches-strassenverzeichnis,ch.bfs.gebaeude_wohnungs_register,KML||https://tinyurl.com/yy7ya4g9/VS/6022_bdg_erw.kml</t>
  </si>
  <si>
    <t>2583291.500 1117340.875</t>
  </si>
  <si>
    <t>https://map.geo.admin.ch/?zoom=13&amp;E=2583291.5&amp;N=1117340.875&amp;layers=ch.kantone.cadastralwebmap-farbe,ch.swisstopo.amtliches-strassenverzeichnis,ch.bfs.gebaeude_wohnungs_register,KML||https://tinyurl.com/yy7ya4g9/VS/6022_bdg_erw.kml</t>
  </si>
  <si>
    <t>2583273.500 1117333.375</t>
  </si>
  <si>
    <t>https://map.geo.admin.ch/?zoom=13&amp;E=2583273.5&amp;N=1117333.375&amp;layers=ch.kantone.cadastralwebmap-farbe,ch.swisstopo.amtliches-strassenverzeichnis,ch.bfs.gebaeude_wohnungs_register,KML||https://tinyurl.com/yy7ya4g9/VS/6022_bdg_erw.kml</t>
  </si>
  <si>
    <t>2617312.000 1127198.000</t>
  </si>
  <si>
    <t>https://map.geo.admin.ch/?zoom=13&amp;E=2617312&amp;N=1127198&amp;layers=ch.kantone.cadastralwebmap-farbe,ch.swisstopo.amtliches-strassenverzeichnis,ch.bfs.gebaeude_wohnungs_register,KML||https://tinyurl.com/yy7ya4g9/VS/6101_bdg_erw.kml</t>
  </si>
  <si>
    <t>2614828.750 1132258.375</t>
  </si>
  <si>
    <t>https://map.geo.admin.ch/?zoom=13&amp;E=2614828.75&amp;N=1132258.375&amp;layers=ch.kantone.cadastralwebmap-farbe,ch.swisstopo.amtliches-strassenverzeichnis,ch.bfs.gebaeude_wohnungs_register,KML||https://tinyurl.com/yy7ya4g9/VS/6102_bdg_erw.kml</t>
  </si>
  <si>
    <t>2614828.750 1132258.125</t>
  </si>
  <si>
    <t>https://map.geo.admin.ch/?zoom=13&amp;E=2614828.75&amp;N=1132258.125&amp;layers=ch.kantone.cadastralwebmap-farbe,ch.swisstopo.amtliches-strassenverzeichnis,ch.bfs.gebaeude_wohnungs_register,KML||https://tinyurl.com/yy7ya4g9/VS/6102_bdg_erw.kml</t>
  </si>
  <si>
    <t>2576357.000 1107889.000</t>
  </si>
  <si>
    <t>https://map.geo.admin.ch/?zoom=13&amp;E=2576357&amp;N=1107889&amp;layers=ch.kantone.cadastralwebmap-farbe,ch.swisstopo.amtliches-strassenverzeichnis,ch.bfs.gebaeude_wohnungs_register,KML||https://tinyurl.com/yy7ya4g9/VS/6136_bdg_erw.kml</t>
  </si>
  <si>
    <t>2583552.000 1111038.000</t>
  </si>
  <si>
    <t>https://map.geo.admin.ch/?zoom=13&amp;E=2583552&amp;N=1111038&amp;layers=ch.kantone.cadastralwebmap-farbe,ch.swisstopo.amtliches-strassenverzeichnis,ch.bfs.gebaeude_wohnungs_register,KML||https://tinyurl.com/yy7ya4g9/VS/6139_bdg_erw.kml</t>
  </si>
  <si>
    <t>2580341.250 1112825.125</t>
  </si>
  <si>
    <t>https://map.geo.admin.ch/?zoom=13&amp;E=2580341.25&amp;N=1112825.125&amp;layers=ch.kantone.cadastralwebmap-farbe,ch.swisstopo.amtliches-strassenverzeichnis,ch.bfs.gebaeude_wohnungs_register,KML||https://tinyurl.com/yy7ya4g9/VS/6140_bdg_erw.kml</t>
  </si>
  <si>
    <t>2580935.250 1113094.125</t>
  </si>
  <si>
    <t>https://map.geo.admin.ch/?zoom=13&amp;E=2580935.25&amp;N=1113094.125&amp;layers=ch.kantone.cadastralwebmap-farbe,ch.swisstopo.amtliches-strassenverzeichnis,ch.bfs.gebaeude_wohnungs_register,KML||https://tinyurl.com/yy7ya4g9/VS/6140_bdg_erw.kml</t>
  </si>
  <si>
    <t>2554850.000 1120953.000</t>
  </si>
  <si>
    <t>https://map.geo.admin.ch/?zoom=13&amp;E=2554850&amp;N=1120953&amp;layers=ch.kantone.cadastralwebmap-farbe,ch.swisstopo.amtliches-strassenverzeichnis,ch.bfs.gebaeude_wohnungs_register,KML||https://tinyurl.com/yy7ya4g9/VS/6156_bdg_erw.kml</t>
  </si>
  <si>
    <t>2559172.000 1122980.000</t>
  </si>
  <si>
    <t>https://map.geo.admin.ch/?zoom=13&amp;E=2559172&amp;N=1122980&amp;layers=ch.kantone.cadastralwebmap-farbe,ch.swisstopo.amtliches-strassenverzeichnis,ch.bfs.gebaeude_wohnungs_register,KML||https://tinyurl.com/yy7ya4g9/VS/6156_bdg_erw.kml</t>
  </si>
  <si>
    <t>2555910.000 1120750.000</t>
  </si>
  <si>
    <t>https://map.geo.admin.ch/?zoom=13&amp;E=2555910&amp;N=1120750&amp;layers=ch.kantone.cadastralwebmap-farbe,ch.swisstopo.amtliches-strassenverzeichnis,ch.bfs.gebaeude_wohnungs_register,KML||https://tinyurl.com/yy7ya4g9/VS/6156_bdg_erw.kml</t>
  </si>
  <si>
    <t>2557575.800 1117380.399</t>
  </si>
  <si>
    <t>https://map.geo.admin.ch/?zoom=13&amp;E=2557575.8&amp;N=1117380.399&amp;layers=ch.kantone.cadastralwebmap-farbe,ch.swisstopo.amtliches-strassenverzeichnis,ch.bfs.gebaeude_wohnungs_register,KML||https://tinyurl.com/yy7ya4g9/VS/6157_bdg_erw.kml</t>
  </si>
  <si>
    <t>2627924.000 1128929.000</t>
  </si>
  <si>
    <t>https://map.geo.admin.ch/?zoom=13&amp;E=2627924&amp;N=1128929&amp;layers=ch.kantone.cadastralwebmap-farbe,ch.swisstopo.amtliches-strassenverzeichnis,ch.bfs.gebaeude_wohnungs_register,KML||https://tinyurl.com/yy7ya4g9/VS/6199_bdg_erw.kml</t>
  </si>
  <si>
    <t>2565189.000 1121751.625</t>
  </si>
  <si>
    <t>https://map.geo.admin.ch/?zoom=13&amp;E=2565189&amp;N=1121751.625&amp;layers=ch.kantone.cadastralwebmap-farbe,ch.swisstopo.amtliches-strassenverzeichnis,ch.bfs.gebaeude_wohnungs_register,KML||https://tinyurl.com/yy7ya4g9/VS/6215_bdg_erw.kml</t>
  </si>
  <si>
    <t>2567895.000 1107640.000</t>
  </si>
  <si>
    <t>https://map.geo.admin.ch/?zoom=13&amp;E=2567895&amp;N=1107640&amp;layers=ch.kantone.cadastralwebmap-farbe,ch.swisstopo.amtliches-strassenverzeichnis,ch.bfs.gebaeude_wohnungs_register,KML||https://tinyurl.com/yy7ya4g9/VS/6218_bdg_erw.kml</t>
  </si>
  <si>
    <t>2614595.000 1109060.000</t>
  </si>
  <si>
    <t>https://map.geo.admin.ch/?zoom=13&amp;E=2614595&amp;N=1109060&amp;layers=ch.kantone.cadastralwebmap-farbe,ch.swisstopo.amtliches-strassenverzeichnis,ch.bfs.gebaeude_wohnungs_register,KML||https://tinyurl.com/yy7ya4g9/VS/6252_bdg_erw.kml</t>
  </si>
  <si>
    <t>2637951.000 1106679.000</t>
  </si>
  <si>
    <t>https://map.geo.admin.ch/?zoom=13&amp;E=2637951&amp;N=1106679&amp;layers=ch.kantone.cadastralwebmap-farbe,ch.swisstopo.amtliches-strassenverzeichnis,ch.bfs.gebaeude_wohnungs_register,KML||https://tinyurl.com/yy7ya4g9/VS/6290_bdg_erw.kml</t>
  </si>
  <si>
    <t>2620763.000 1093333.000</t>
  </si>
  <si>
    <t>https://map.geo.admin.ch/?zoom=13&amp;E=2620763&amp;N=1093333&amp;layers=ch.kantone.cadastralwebmap-farbe,ch.swisstopo.amtliches-strassenverzeichnis,ch.bfs.gebaeude_wohnungs_register,KML||https://tinyurl.com/yy7ya4g9/VS/6300_bdg_erw.kml</t>
  </si>
  <si>
    <t>2598198.018 1122657.849</t>
  </si>
  <si>
    <t>62: 2 bâtiments du RegBL (191988761, 192025427) à l'intérieur du même polygone de la MO</t>
  </si>
  <si>
    <t>31: Aucun bâtiment dans la MO pour l'EGID 191952986</t>
  </si>
  <si>
    <t>31: Aucun bâtiment dans la MO pour l'EGID 191952987</t>
  </si>
  <si>
    <t>31: Aucun bâtiment dans la MO pour l'EGID 192003311</t>
  </si>
  <si>
    <t>31: Aucun bâtiment dans la MO pour l'EGID 192025295</t>
  </si>
  <si>
    <t>31: Aucun bâtiment dans la MO pour l'EGID 192017607&lt;/br&gt;33: Le bâtiment 192017607 has GSTAT '1003 im Bau'</t>
  </si>
  <si>
    <t>31: Aucun bâtiment dans la MO pour l'EGID 192025457</t>
  </si>
  <si>
    <t>31: Aucun bâtiment dans la MO pour l'EGID 192025458</t>
  </si>
  <si>
    <t>31: Aucun bâtiment dans la MO pour l'EGID 191955738</t>
  </si>
  <si>
    <t>31: Aucun bâtiment dans la MO pour l'EGID 191955740</t>
  </si>
  <si>
    <t>31: Aucun bâtiment dans la MO pour l'EGID 191955825</t>
  </si>
  <si>
    <t>31: Aucun bâtiment dans la MO pour l'EGID 192009316</t>
  </si>
  <si>
    <t>31: Aucun bâtiment dans la MO pour l'EGID 191991225</t>
  </si>
  <si>
    <t>31: Aucun bâtiment dans la MO pour l'EGID 191972993</t>
  </si>
  <si>
    <t>31: Aucun bâtiment dans la MO pour l'EGID 191972996</t>
  </si>
  <si>
    <t>31: Aucun bâtiment dans la MO pour l'EGID 192025369</t>
  </si>
  <si>
    <t>31: Aucun bâtiment dans la MO pour l'EGID 192025370</t>
  </si>
  <si>
    <t>31: Aucun bâtiment dans la MO pour l'EGID 192025371</t>
  </si>
  <si>
    <t>31: Aucun bâtiment dans la MO pour l'EGID 192024975</t>
  </si>
  <si>
    <t>31: Aucun bâtiment dans la MO pour l'EGID 3111132</t>
  </si>
  <si>
    <t>31: Aucun bâtiment dans la MO pour l'EGID 192025137</t>
  </si>
  <si>
    <t>31: Aucun bâtiment dans la MO pour l'EGID 191976508</t>
  </si>
  <si>
    <t>31: Aucun bâtiment dans la MO pour l'EGID 192001658</t>
  </si>
  <si>
    <t>35: Obsolète dans le RegBL. Le bâtiment de la MO est déjà lié au bâtiment ayant l'EGID 895222</t>
  </si>
  <si>
    <t>2597130.000 1124950.000</t>
  </si>
  <si>
    <t>https://map.geo.admin.ch/?zoom=13&amp;E=2597130&amp;N=1124950&amp;layers=ch.kantone.cadastralwebmap-farbe,ch.swisstopo.amtliches-strassenverzeichnis,ch.bfs.gebaeude_wohnungs_register,KML||https://tinyurl.com/yy7ya4g9/VS/6082_bdg_erw.kml</t>
  </si>
  <si>
    <t>2598222.000 1126119.750</t>
  </si>
  <si>
    <t>https://map.geo.admin.ch/?zoom=13&amp;E=2598222&amp;N=1126119.75&amp;layers=ch.kantone.cadastralwebmap-farbe,ch.swisstopo.amtliches-strassenverzeichnis,ch.bfs.gebaeude_wohnungs_register,KML||https://tinyurl.com/yy7ya4g9/VS/6082_bdg_erw.kml</t>
  </si>
  <si>
    <t>2615496.000 1127330.000</t>
  </si>
  <si>
    <t>https://map.geo.admin.ch/?zoom=13&amp;E=2615496&amp;N=1127330&amp;layers=ch.kantone.cadastralwebmap-farbe,ch.swisstopo.amtliches-strassenverzeichnis,ch.bfs.gebaeude_wohnungs_register,KML||https://tinyurl.com/yy7ya4g9/VS/6110_bdg_erw.kml</t>
  </si>
  <si>
    <t>2583575.000 1113761.000</t>
  </si>
  <si>
    <t>https://map.geo.admin.ch/?zoom=13&amp;E=2583575&amp;N=1113761&amp;layers=ch.kantone.cadastralwebmap-farbe,ch.swisstopo.amtliches-strassenverzeichnis,ch.bfs.gebaeude_wohnungs_register,KML||https://tinyurl.com/yy7ya4g9/VS/6139_bdg_erw.kml</t>
  </si>
  <si>
    <t>2583308.000 1113120.000</t>
  </si>
  <si>
    <t>https://map.geo.admin.ch/?zoom=13&amp;E=2583308&amp;N=1113120&amp;layers=ch.kantone.cadastralwebmap-farbe,ch.swisstopo.amtliches-strassenverzeichnis,ch.bfs.gebaeude_wohnungs_register,KML||https://tinyurl.com/yy7ya4g9/VS/6139_bdg_erw.kml</t>
  </si>
  <si>
    <t>2562985.000 1125010.000</t>
  </si>
  <si>
    <t>https://map.geo.admin.ch/?zoom=13&amp;E=2562985&amp;N=1125010&amp;layers=ch.kantone.cadastralwebmap-farbe,ch.swisstopo.amtliches-strassenverzeichnis,ch.bfs.gebaeude_wohnungs_register,KML||https://tinyurl.com/yy7ya4g9/VS/6153_bdg_erw.kml</t>
  </si>
  <si>
    <t>2563150.000 1120782.000</t>
  </si>
  <si>
    <t>https://map.geo.admin.ch/?zoom=13&amp;E=2563150&amp;N=1120782&amp;layers=ch.kantone.cadastralwebmap-farbe,ch.swisstopo.amtliches-strassenverzeichnis,ch.bfs.gebaeude_wohnungs_register,KML||https://tinyurl.com/yy7ya4g9/VS/6153_bdg_erw.kml</t>
  </si>
  <si>
    <t>2561636.000 1122789.875</t>
  </si>
  <si>
    <t>https://map.geo.admin.ch/?zoom=13&amp;E=2561636&amp;N=1122789.875&amp;layers=ch.kantone.cadastralwebmap-farbe,ch.swisstopo.amtliches-strassenverzeichnis,ch.bfs.gebaeude_wohnungs_register,KML||https://tinyurl.com/yy7ya4g9/VS/6153_bdg_erw.kml</t>
  </si>
  <si>
    <t>2560817.000 1122128.000</t>
  </si>
  <si>
    <t>https://map.geo.admin.ch/?zoom=13&amp;E=2560817&amp;N=1122128&amp;layers=ch.kantone.cadastralwebmap-farbe,ch.swisstopo.amtliches-strassenverzeichnis,ch.bfs.gebaeude_wohnungs_register,KML||https://tinyurl.com/yy7ya4g9/VS/6156_bdg_erw.kml</t>
  </si>
  <si>
    <t>2560602.250 1120674.000</t>
  </si>
  <si>
    <t>https://map.geo.admin.ch/?zoom=13&amp;E=2560602.25&amp;N=1120674&amp;layers=ch.kantone.cadastralwebmap-farbe,ch.swisstopo.amtliches-strassenverzeichnis,ch.bfs.gebaeude_wohnungs_register,KML||https://tinyurl.com/yy7ya4g9/VS/6156_bdg_erw.kml</t>
  </si>
  <si>
    <t>2557170.000 1132095.000</t>
  </si>
  <si>
    <t>https://map.geo.admin.ch/?zoom=13&amp;E=2557170&amp;N=1132095&amp;layers=ch.kantone.cadastralwebmap-farbe,ch.swisstopo.amtliches-strassenverzeichnis,ch.bfs.gebaeude_wohnungs_register,KML||https://tinyurl.com/yy7ya4g9/VS/6159_bdg_erw.kml</t>
  </si>
  <si>
    <t>31: Aucun bâtiment dans la MO pour l'EGID 191959431</t>
  </si>
  <si>
    <t>31: Aucun bâtiment dans la MO pour l'EGID 191996319</t>
  </si>
  <si>
    <t>31: Aucun bâtiment dans la MO pour l'EGID 191952410</t>
  </si>
  <si>
    <t>31: Aucun bâtiment dans la MO pour l'EGID 191978205</t>
  </si>
  <si>
    <t>31: Aucun bâtiment dans la MO pour l'EGID 191987068</t>
  </si>
  <si>
    <t>31: Aucun bâtiment dans la MO pour l'EGID 191985294</t>
  </si>
  <si>
    <t>31: Aucun bâtiment dans la MO pour l'EGID 192004861</t>
  </si>
  <si>
    <t>31: Aucun bâtiment dans la MO pour l'EGID 192026225</t>
  </si>
  <si>
    <t>31: Aucun bâtiment dans la MO pour l'EGID 192026228</t>
  </si>
  <si>
    <t>31: Aucun bâtiment dans la MO pour l'EGID 191925348</t>
  </si>
  <si>
    <t>31: Aucun bâtiment dans la MO pour l'EGID 191992091</t>
  </si>
  <si>
    <t>31: Aucun bâtiment dans la MO pour l'EGID 191896278</t>
  </si>
  <si>
    <t>31: Aucun bâtiment dans la MO pour l'EGID 191813404</t>
  </si>
  <si>
    <t>31: Aucun bâtiment dans la MO pour l'EGID 191813405</t>
  </si>
  <si>
    <t>2644908.791 1130912.291</t>
  </si>
  <si>
    <t>https://map.geo.admin.ch/?zoom=13&amp;E=2644908.791&amp;N=1130912.291&amp;layers=ch.kantone.cadastralwebmap-farbe,ch.swisstopo.amtliches-strassenverzeichnis,ch.bfs.gebaeude_wohnungs_register,KML||https://tinyurl.com/yy7ya4g9/VS/6010_bdg_erw.kml</t>
  </si>
  <si>
    <t>2584398.000 1115353.000</t>
  </si>
  <si>
    <t>https://map.geo.admin.ch/?zoom=13&amp;E=2584398&amp;N=1115353&amp;layers=ch.kantone.cadastralwebmap-farbe,ch.swisstopo.amtliches-strassenverzeichnis,ch.bfs.gebaeude_wohnungs_register,KML||https://tinyurl.com/yy7ya4g9/VS/6022_bdg_erw.kml</t>
  </si>
  <si>
    <t>2588399.250 1120641.375</t>
  </si>
  <si>
    <t>https://map.geo.admin.ch/?zoom=13&amp;E=2588399.25&amp;N=1120641.375&amp;layers=ch.kantone.cadastralwebmap-farbe,ch.swisstopo.amtliches-strassenverzeichnis,ch.bfs.gebaeude_wohnungs_register,KML||https://tinyurl.com/yy7ya4g9/VS/6023_bdg_erw.kml</t>
  </si>
  <si>
    <t>2588389.000 1120847.625</t>
  </si>
  <si>
    <t>https://map.geo.admin.ch/?zoom=13&amp;E=2588389&amp;N=1120847.625&amp;layers=ch.kantone.cadastralwebmap-farbe,ch.swisstopo.amtliches-strassenverzeichnis,ch.bfs.gebaeude_wohnungs_register,KML||https://tinyurl.com/yy7ya4g9/VS/6023_bdg_erw.kml</t>
  </si>
  <si>
    <t>2575875.000 1108220.000</t>
  </si>
  <si>
    <t>https://map.geo.admin.ch/?zoom=13&amp;E=2575875&amp;N=1108220&amp;layers=ch.kantone.cadastralwebmap-farbe,ch.swisstopo.amtliches-strassenverzeichnis,ch.bfs.gebaeude_wohnungs_register,KML||https://tinyurl.com/yy7ya4g9/VS/6136_bdg_erw.kml</t>
  </si>
  <si>
    <t>2571433.000 1106593.000</t>
  </si>
  <si>
    <t>https://map.geo.admin.ch/?zoom=13&amp;E=2571433&amp;N=1106593&amp;layers=ch.kantone.cadastralwebmap-farbe,ch.swisstopo.amtliches-strassenverzeichnis,ch.bfs.gebaeude_wohnungs_register,KML||https://tinyurl.com/yy7ya4g9/VS/6136_bdg_erw.kml</t>
  </si>
  <si>
    <t>2625533.250 1138521.375</t>
  </si>
  <si>
    <t>https://map.geo.admin.ch/?zoom=13&amp;E=2625533.25&amp;N=1138521.375&amp;layers=ch.kantone.cadastralwebmap-farbe,ch.swisstopo.amtliches-strassenverzeichnis,ch.bfs.gebaeude_wohnungs_register,KML||https://tinyurl.com/yy7ya4g9/VS/6197_bdg_erw.kml</t>
  </si>
  <si>
    <t>2603376.000 1126664.000</t>
  </si>
  <si>
    <t>https://map.geo.admin.ch/?zoom=13&amp;E=2603376&amp;N=1126664&amp;layers=ch.kantone.cadastralwebmap-farbe,ch.swisstopo.amtliches-strassenverzeichnis,ch.bfs.gebaeude_wohnungs_register,KML||https://tinyurl.com/yy7ya4g9/VS/6253_bdg_erw.kml</t>
  </si>
  <si>
    <t>2603420.829 1126596.204</t>
  </si>
  <si>
    <t>https://map.geo.admin.ch/?zoom=13&amp;E=2603420.829&amp;N=1126596.204&amp;layers=ch.kantone.cadastralwebmap-farbe,ch.swisstopo.amtliches-strassenverzeichnis,ch.bfs.gebaeude_wohnungs_register,KML||https://tinyurl.com/yy7ya4g9/VS/6253_bdg_erw.kml</t>
  </si>
  <si>
    <t>31: Aucun bâtiment dans la MO pour l'EGID 191818719</t>
  </si>
  <si>
    <t>31: Aucun bâtiment dans la MO pour l'EGID 191998147</t>
  </si>
  <si>
    <t>31: Aucun bâtiment dans la MO pour l'EGID 192021429</t>
  </si>
  <si>
    <t>31: Aucun bâtiment dans la MO pour l'EGID 191975603</t>
  </si>
  <si>
    <t>31: Aucun bâtiment dans la MO pour l'EGID 192001512</t>
  </si>
  <si>
    <t>31: Aucun bâtiment dans la MO pour l'EGID 191957561</t>
  </si>
  <si>
    <t>31: Aucun bâtiment dans la MO pour l'EGID 191976492</t>
  </si>
  <si>
    <t>35: Obsolète dans le RegBL. Le bâtiment de la MO est déjà lié au bâtiment ayant l'EGID 893912</t>
  </si>
  <si>
    <t>35: Obsolète dans le RegBL. Le bâtiment de la MO est déjà lié au bâtiment ayant l'EGID 927370</t>
  </si>
  <si>
    <t>2633895.556 1128456.632</t>
  </si>
  <si>
    <t>https://map.geo.admin.ch/?zoom=13&amp;E=2633895.556&amp;N=1128456.632&amp;layers=ch.kantone.cadastralwebmap-farbe,ch.swisstopo.amtliches-strassenverzeichnis,ch.bfs.gebaeude_wohnungs_register,KML||https://tinyurl.com/yy7ya4g9/VS/6004_bdg_erw.kml</t>
  </si>
  <si>
    <t>2585360.000 1114917.500</t>
  </si>
  <si>
    <t>https://map.geo.admin.ch/?zoom=13&amp;E=2585360&amp;N=1114917.5&amp;layers=ch.kantone.cadastralwebmap-farbe,ch.swisstopo.amtliches-strassenverzeichnis,ch.bfs.gebaeude_wohnungs_register,KML||https://tinyurl.com/yy7ya4g9/VS/6022_bdg_erw.kml</t>
  </si>
  <si>
    <t>2588392.500 1119172.750</t>
  </si>
  <si>
    <t>https://map.geo.admin.ch/?zoom=13&amp;E=2588392.5&amp;N=1119172.75&amp;layers=ch.kantone.cadastralwebmap-farbe,ch.swisstopo.amtliches-strassenverzeichnis,ch.bfs.gebaeude_wohnungs_register,KML||https://tinyurl.com/yy7ya4g9/VS/6025_bdg_erw.kml</t>
  </si>
  <si>
    <t>2603975.000 1107290.000</t>
  </si>
  <si>
    <t>https://map.geo.admin.ch/?zoom=13&amp;E=2603975&amp;N=1107290&amp;layers=ch.kantone.cadastralwebmap-farbe,ch.swisstopo.amtliches-strassenverzeichnis,ch.bfs.gebaeude_wohnungs_register,KML||https://tinyurl.com/yy7ya4g9/VS/6083_bdg_erw.kml</t>
  </si>
  <si>
    <t>2556382.499 1114276.250</t>
  </si>
  <si>
    <t>https://map.geo.admin.ch/?zoom=13&amp;E=2556382.499&amp;N=1114276.25&amp;layers=ch.kantone.cadastralwebmap-farbe,ch.swisstopo.amtliches-strassenverzeichnis,ch.bfs.gebaeude_wohnungs_register,KML||https://tinyurl.com/yy7ya4g9/VS/6151_bdg_erw.kml</t>
  </si>
  <si>
    <t>2556567.500 1115014.750</t>
  </si>
  <si>
    <t>https://map.geo.admin.ch/?zoom=13&amp;E=2556567.5&amp;N=1115014.75&amp;layers=ch.kantone.cadastralwebmap-farbe,ch.swisstopo.amtliches-strassenverzeichnis,ch.bfs.gebaeude_wohnungs_register,KML||https://tinyurl.com/yy7ya4g9/VS/6151_bdg_erw.kml</t>
  </si>
  <si>
    <t>2557081.650 1115157.020</t>
  </si>
  <si>
    <t>https://map.geo.admin.ch/?zoom=13&amp;E=2557081.65&amp;N=1115157.02&amp;layers=ch.kantone.cadastralwebmap-farbe,ch.swisstopo.amtliches-strassenverzeichnis,ch.bfs.gebaeude_wohnungs_register,KML||https://tinyurl.com/yy7ya4g9/VS/6151_bdg_erw.kml</t>
  </si>
  <si>
    <t>2561971.000 1124391.000</t>
  </si>
  <si>
    <t>https://map.geo.admin.ch/?zoom=13&amp;E=2561971&amp;N=1124391&amp;layers=ch.kantone.cadastralwebmap-farbe,ch.swisstopo.amtliches-strassenverzeichnis,ch.bfs.gebaeude_wohnungs_register,KML||https://tinyurl.com/yy7ya4g9/VS/6152_bdg_erw.kml</t>
  </si>
  <si>
    <t>2560154.444 1120270.339</t>
  </si>
  <si>
    <t>https://map.geo.admin.ch/?zoom=13&amp;E=2560154.444&amp;N=1120270.339&amp;layers=ch.kantone.cadastralwebmap-farbe,ch.swisstopo.amtliches-strassenverzeichnis,ch.bfs.gebaeude_wohnungs_register,KML||https://tinyurl.com/yy7ya4g9/VS/6156_bdg_erw.kml</t>
  </si>
  <si>
    <t>2560793.250 1122058.250</t>
  </si>
  <si>
    <t>https://map.geo.admin.ch/?zoom=13&amp;E=2560793.25&amp;N=1122058.25&amp;layers=ch.kantone.cadastralwebmap-farbe,ch.swisstopo.amtliches-strassenverzeichnis,ch.bfs.gebaeude_wohnungs_register,KML||https://tinyurl.com/yy7ya4g9/VS/6156_bdg_erw.kml</t>
  </si>
  <si>
    <t>2560690.000 1121125.000</t>
  </si>
  <si>
    <t>https://map.geo.admin.ch/?zoom=13&amp;E=2560690&amp;N=1121125&amp;layers=ch.kantone.cadastralwebmap-farbe,ch.swisstopo.amtliches-strassenverzeichnis,ch.bfs.gebaeude_wohnungs_register,KML||https://tinyurl.com/yy7ya4g9/VS/6156_bdg_erw.kml</t>
  </si>
  <si>
    <t>2560799.823 1122063.152</t>
  </si>
  <si>
    <t>https://map.geo.admin.ch/?zoom=13&amp;E=2560799.823&amp;N=1122063.152&amp;layers=ch.kantone.cadastralwebmap-farbe,ch.swisstopo.amtliches-strassenverzeichnis,ch.bfs.gebaeude_wohnungs_register,KML||https://tinyurl.com/yy7ya4g9/VS/6156_bdg_erw.kml</t>
  </si>
  <si>
    <t>2607403.380 1122901.478</t>
  </si>
  <si>
    <t>https://map.geo.admin.ch/?zoom=13&amp;E=2607403.38&amp;N=1122901.478&amp;layers=ch.kantone.cadastralwebmap-farbe,ch.swisstopo.amtliches-strassenverzeichnis,ch.bfs.gebaeude_wohnungs_register,KML||https://tinyurl.com/yy7ya4g9/VS/6232_bdg_erw.kml</t>
  </si>
  <si>
    <t>2606527.471 1122269.433</t>
  </si>
  <si>
    <t>https://map.geo.admin.ch/?zoom=13&amp;E=2606527.471&amp;N=1122269.433&amp;layers=ch.kantone.cadastralwebmap-farbe,ch.swisstopo.amtliches-strassenverzeichnis,ch.bfs.gebaeude_wohnungs_register,KML||https://tinyurl.com/yy7ya4g9/VS/6232_bdg_erw.kml</t>
  </si>
  <si>
    <t>2635830.750 1119405.375</t>
  </si>
  <si>
    <t>https://map.geo.admin.ch/?zoom=13&amp;E=2635830.75&amp;N=1119405.375&amp;layers=ch.kantone.cadastralwebmap-farbe,ch.swisstopo.amtliches-strassenverzeichnis,ch.bfs.gebaeude_wohnungs_register,KML||https://tinyurl.com/yy7ya4g9/VS/6294_bdg_erw.kml</t>
  </si>
  <si>
    <t>2579841.995 1117336.550</t>
  </si>
  <si>
    <t>2583047.261 1114030.702</t>
  </si>
  <si>
    <t>2555321.936 1112513.813</t>
  </si>
  <si>
    <t>2606321.089 1123431.002</t>
  </si>
  <si>
    <t>62: 2 bâtiments du RegBL (891466, 192027621) à l'intérieur du même polygone de la MO</t>
  </si>
  <si>
    <t>31: Aucun bâtiment dans la MO pour l'EGID 191965577</t>
  </si>
  <si>
    <t>31: Aucun bâtiment dans la MO pour l'EGID 192026760</t>
  </si>
  <si>
    <t>31: Aucun bâtiment dans la MO pour l'EGID 192026761</t>
  </si>
  <si>
    <t>31: Aucun bâtiment dans la MO pour l'EGID 191974694</t>
  </si>
  <si>
    <t>31: Aucun bâtiment dans la MO pour l'EGID 191993519</t>
  </si>
  <si>
    <t>31: Aucun bâtiment dans la MO pour l'EGID 192026777</t>
  </si>
  <si>
    <t>31: Aucun bâtiment dans la MO pour l'EGID 192026779</t>
  </si>
  <si>
    <t>31: Aucun bâtiment dans la MO pour l'EGID 192026783</t>
  </si>
  <si>
    <t>31: Aucun bâtiment dans la MO pour l'EGID 191397734</t>
  </si>
  <si>
    <t>31: Aucun bâtiment dans la MO pour l'EGID 191972341</t>
  </si>
  <si>
    <t>31: Aucun bâtiment dans la MO pour l'EGID 191977155</t>
  </si>
  <si>
    <t>31: Aucun bâtiment dans la MO pour l'EGID 192026250</t>
  </si>
  <si>
    <t>31: Aucun bâtiment dans la MO pour l'EGID 192017628</t>
  </si>
  <si>
    <t>31: Aucun bâtiment dans la MO pour l'EGID 192027741</t>
  </si>
  <si>
    <t>31: Aucun bâtiment dans la MO pour l'EGID 192027745</t>
  </si>
  <si>
    <t>31: Aucun bâtiment dans la MO pour l'EGID 192024720</t>
  </si>
  <si>
    <t>2644944.791 1130681.458</t>
  </si>
  <si>
    <t>https://map.geo.admin.ch/?zoom=13&amp;E=2644944.791&amp;N=1130681.458&amp;layers=ch.kantone.cadastralwebmap-farbe,ch.swisstopo.amtliches-strassenverzeichnis,ch.bfs.gebaeude_wohnungs_register,KML||https://tinyurl.com/yy7ya4g9/VS/6010_bdg_erw.kml</t>
  </si>
  <si>
    <t>2573535.000 1086842.000</t>
  </si>
  <si>
    <t>https://map.geo.admin.ch/?zoom=13&amp;E=2573535&amp;N=1086842&amp;layers=ch.kantone.cadastralwebmap-farbe,ch.swisstopo.amtliches-strassenverzeichnis,ch.bfs.gebaeude_wohnungs_register,KML||https://tinyurl.com/yy7ya4g9/VS/6034_bdg_erw.kml</t>
  </si>
  <si>
    <t>2598384.000 1125998.000</t>
  </si>
  <si>
    <t>https://map.geo.admin.ch/?zoom=13&amp;E=2598384&amp;N=1125998&amp;layers=ch.kantone.cadastralwebmap-farbe,ch.swisstopo.amtliches-strassenverzeichnis,ch.bfs.gebaeude_wohnungs_register,KML||https://tinyurl.com/yy7ya4g9/VS/6082_bdg_erw.kml</t>
  </si>
  <si>
    <t>2615934.000 1128234.000</t>
  </si>
  <si>
    <t>https://map.geo.admin.ch/?zoom=13&amp;E=2615934&amp;N=1128234&amp;layers=ch.kantone.cadastralwebmap-farbe,ch.swisstopo.amtliches-strassenverzeichnis,ch.bfs.gebaeude_wohnungs_register,KML||https://tinyurl.com/yy7ya4g9/VS/6110_bdg_erw.kml</t>
  </si>
  <si>
    <t>2615870.000 1128552.000</t>
  </si>
  <si>
    <t>https://map.geo.admin.ch/?zoom=13&amp;E=2615870&amp;N=1128552&amp;layers=ch.kantone.cadastralwebmap-farbe,ch.swisstopo.amtliches-strassenverzeichnis,ch.bfs.gebaeude_wohnungs_register,KML||https://tinyurl.com/yy7ya4g9/VS/6110_bdg_erw.kml</t>
  </si>
  <si>
    <t>2582965.000 1113625.000</t>
  </si>
  <si>
    <t>https://map.geo.admin.ch/?zoom=13&amp;E=2582965&amp;N=1113625&amp;layers=ch.kantone.cadastralwebmap-farbe,ch.swisstopo.amtliches-strassenverzeichnis,ch.bfs.gebaeude_wohnungs_register,KML||https://tinyurl.com/yy7ya4g9/VS/6139_bdg_erw.kml</t>
  </si>
  <si>
    <t>2555647.600 1120705.374</t>
  </si>
  <si>
    <t>https://map.geo.admin.ch/?zoom=13&amp;E=2555647.6&amp;N=1120705.374&amp;layers=ch.kantone.cadastralwebmap-farbe,ch.swisstopo.amtliches-strassenverzeichnis,ch.bfs.gebaeude_wohnungs_register,KML||https://tinyurl.com/yy7ya4g9/VS/6156_bdg_erw.kml</t>
  </si>
  <si>
    <t>2557445.000 1116936.000</t>
  </si>
  <si>
    <t>https://map.geo.admin.ch/?zoom=13&amp;E=2557445&amp;N=1116936&amp;layers=ch.kantone.cadastralwebmap-farbe,ch.swisstopo.amtliches-strassenverzeichnis,ch.bfs.gebaeude_wohnungs_register,KML||https://tinyurl.com/yy7ya4g9/VS/6157_bdg_erw.kml</t>
  </si>
  <si>
    <t>2557860.000 1116290.000</t>
  </si>
  <si>
    <t>https://map.geo.admin.ch/?zoom=13&amp;E=2557860&amp;N=1116290&amp;layers=ch.kantone.cadastralwebmap-farbe,ch.swisstopo.amtliches-strassenverzeichnis,ch.bfs.gebaeude_wohnungs_register,KML||https://tinyurl.com/yy7ya4g9/VS/6157_bdg_erw.kml</t>
  </si>
  <si>
    <t>2558365.000 1117598.000</t>
  </si>
  <si>
    <t>https://map.geo.admin.ch/?zoom=13&amp;E=2558365&amp;N=1117598&amp;layers=ch.kantone.cadastralwebmap-farbe,ch.swisstopo.amtliches-strassenverzeichnis,ch.bfs.gebaeude_wohnungs_register,KML||https://tinyurl.com/yy7ya4g9/VS/6157_bdg_erw.kml</t>
  </si>
  <si>
    <t>2557471.000 1116834.000</t>
  </si>
  <si>
    <t>https://map.geo.admin.ch/?zoom=13&amp;E=2557471&amp;N=1116834&amp;layers=ch.kantone.cadastralwebmap-farbe,ch.swisstopo.amtliches-strassenverzeichnis,ch.bfs.gebaeude_wohnungs_register,KML||https://tinyurl.com/yy7ya4g9/VS/6157_bdg_erw.kml</t>
  </si>
  <si>
    <t>2558157.000 1117822.000</t>
  </si>
  <si>
    <t>https://map.geo.admin.ch/?zoom=13&amp;E=2558157&amp;N=1117822&amp;layers=ch.kantone.cadastralwebmap-farbe,ch.swisstopo.amtliches-strassenverzeichnis,ch.bfs.gebaeude_wohnungs_register,KML||https://tinyurl.com/yy7ya4g9/VS/6157_bdg_erw.kml</t>
  </si>
  <si>
    <t>2558120.000 1117855.000</t>
  </si>
  <si>
    <t>https://map.geo.admin.ch/?zoom=13&amp;E=2558120&amp;N=1117855&amp;layers=ch.kantone.cadastralwebmap-farbe,ch.swisstopo.amtliches-strassenverzeichnis,ch.bfs.gebaeude_wohnungs_register,KML||https://tinyurl.com/yy7ya4g9/VS/6157_bdg_erw.kml</t>
  </si>
  <si>
    <t>2558122.000 1117855.000</t>
  </si>
  <si>
    <t>https://map.geo.admin.ch/?zoom=13&amp;E=2558122&amp;N=1117855&amp;layers=ch.kantone.cadastralwebmap-farbe,ch.swisstopo.amtliches-strassenverzeichnis,ch.bfs.gebaeude_wohnungs_register,KML||https://tinyurl.com/yy7ya4g9/VS/6157_bdg_erw.kml</t>
  </si>
  <si>
    <t>2557133.000 1115818.000</t>
  </si>
  <si>
    <t>https://map.geo.admin.ch/?zoom=13&amp;E=2557133&amp;N=1115818&amp;layers=ch.kantone.cadastralwebmap-farbe,ch.swisstopo.amtliches-strassenverzeichnis,ch.bfs.gebaeude_wohnungs_register,KML||https://tinyurl.com/yy7ya4g9/VS/6157_bdg_erw.kml</t>
  </si>
  <si>
    <t>2557504.000 1116836.000</t>
  </si>
  <si>
    <t>https://map.geo.admin.ch/?zoom=13&amp;E=2557504&amp;N=1116836&amp;layers=ch.kantone.cadastralwebmap-farbe,ch.swisstopo.amtliches-strassenverzeichnis,ch.bfs.gebaeude_wohnungs_register,KML||https://tinyurl.com/yy7ya4g9/VS/6157_bdg_erw.kml</t>
  </si>
  <si>
    <t>2557725.000 1117225.000</t>
  </si>
  <si>
    <t>https://map.geo.admin.ch/?zoom=13&amp;E=2557725&amp;N=1117225&amp;layers=ch.kantone.cadastralwebmap-farbe,ch.swisstopo.amtliches-strassenverzeichnis,ch.bfs.gebaeude_wohnungs_register,KML||https://tinyurl.com/yy7ya4g9/VS/6157_bdg_erw.kml</t>
  </si>
  <si>
    <t>2557862.000 1116688.000</t>
  </si>
  <si>
    <t>https://map.geo.admin.ch/?zoom=13&amp;E=2557862&amp;N=1116688&amp;layers=ch.kantone.cadastralwebmap-farbe,ch.swisstopo.amtliches-strassenverzeichnis,ch.bfs.gebaeude_wohnungs_register,KML||https://tinyurl.com/yy7ya4g9/VS/6157_bdg_erw.kml</t>
  </si>
  <si>
    <t>2569433.000 1111393.000</t>
  </si>
  <si>
    <t>https://map.geo.admin.ch/?zoom=13&amp;E=2569433&amp;N=1111393&amp;layers=ch.kantone.cadastralwebmap-farbe,ch.swisstopo.amtliches-strassenverzeichnis,ch.bfs.gebaeude_wohnungs_register,KML||https://tinyurl.com/yy7ya4g9/VS/6212_bdg_erw.kml</t>
  </si>
  <si>
    <t>2606675.000 1126605.000</t>
  </si>
  <si>
    <t>https://map.geo.admin.ch/?zoom=13&amp;E=2606675&amp;N=1126605&amp;layers=ch.kantone.cadastralwebmap-farbe,ch.swisstopo.amtliches-strassenverzeichnis,ch.bfs.gebaeude_wohnungs_register,KML||https://tinyurl.com/yy7ya4g9/VS/6248_bdg_erw.kml</t>
  </si>
  <si>
    <t>31: Aucun bâtiment dans la MO pour l'EGID 192028018</t>
  </si>
  <si>
    <t>31: Aucun bâtiment dans la MO pour l'EGID 191972589</t>
  </si>
  <si>
    <t>31: Aucun bâtiment dans la MO pour l'EGID 192014316</t>
  </si>
  <si>
    <t>31: Aucun bâtiment dans la MO pour l'EGID 192027983</t>
  </si>
  <si>
    <t>31: Aucun bâtiment dans la MO pour l'EGID 191866729</t>
  </si>
  <si>
    <t>31: Aucun bâtiment dans la MO pour l'EGID 192004275</t>
  </si>
  <si>
    <t>31: Aucun bâtiment dans la MO pour l'EGID 192028192</t>
  </si>
  <si>
    <t>31: Aucun bâtiment dans la MO pour l'EGID 192028128</t>
  </si>
  <si>
    <t>31: Aucun bâtiment dans la MO pour l'EGID 192028129</t>
  </si>
  <si>
    <t>31: Aucun bâtiment dans la MO pour l'EGID 192028131</t>
  </si>
  <si>
    <t>31: Aucun bâtiment dans la MO pour l'EGID 192028133</t>
  </si>
  <si>
    <t>31: Aucun bâtiment dans la MO pour l'EGID 192028136</t>
  </si>
  <si>
    <t>31: Aucun bâtiment dans la MO pour l'EGID 192028138</t>
  </si>
  <si>
    <t>31: Aucun bâtiment dans la MO pour l'EGID 192028139</t>
  </si>
  <si>
    <t>31: Aucun bâtiment dans la MO pour l'EGID 192028141</t>
  </si>
  <si>
    <t>31: Aucun bâtiment dans la MO pour l'EGID 192028143</t>
  </si>
  <si>
    <t>31: Aucun bâtiment dans la MO pour l'EGID 192028145</t>
  </si>
  <si>
    <t>31: Aucun bâtiment dans la MO pour l'EGID 192028212</t>
  </si>
  <si>
    <t>31: Aucun bâtiment dans la MO pour l'EGID 192028175</t>
  </si>
  <si>
    <t>31: Aucun bâtiment dans la MO pour l'EGID 192028210</t>
  </si>
  <si>
    <t>Route de la Crête</t>
  </si>
  <si>
    <t>5607</t>
  </si>
  <si>
    <t>CH135215309437</t>
  </si>
  <si>
    <t>2337</t>
  </si>
  <si>
    <t>Ancien Chemin de Corin</t>
  </si>
  <si>
    <t>CH273011805207</t>
  </si>
  <si>
    <t>4216</t>
  </si>
  <si>
    <t>CH635211303460</t>
  </si>
  <si>
    <t>4186</t>
  </si>
  <si>
    <t>CH602830595293</t>
  </si>
  <si>
    <t>4224</t>
  </si>
  <si>
    <t>Route de Corin</t>
  </si>
  <si>
    <t>Villa Locherbach No 20</t>
  </si>
  <si>
    <t>CH713025520636</t>
  </si>
  <si>
    <t>9220</t>
  </si>
  <si>
    <t>Villa Locherbach No 18</t>
  </si>
  <si>
    <t>CH513005522967</t>
  </si>
  <si>
    <t>9222</t>
  </si>
  <si>
    <t>CH857152063091</t>
  </si>
  <si>
    <t>CH753552103018</t>
  </si>
  <si>
    <t>9218</t>
  </si>
  <si>
    <t>CH387152301756</t>
  </si>
  <si>
    <t>3689</t>
  </si>
  <si>
    <t>Villa Locherbach</t>
  </si>
  <si>
    <t>CH343052188993</t>
  </si>
  <si>
    <t>9221</t>
  </si>
  <si>
    <t>CH173028015228</t>
  </si>
  <si>
    <t>10082</t>
  </si>
  <si>
    <t>CH143052000805</t>
  </si>
  <si>
    <t>5495</t>
  </si>
  <si>
    <t>CH309230265221</t>
  </si>
  <si>
    <t>5131</t>
  </si>
  <si>
    <t>CH595202523015</t>
  </si>
  <si>
    <t>5285</t>
  </si>
  <si>
    <t>CH758252013037</t>
  </si>
  <si>
    <t>4953</t>
  </si>
  <si>
    <t>CH895208263034</t>
  </si>
  <si>
    <t>5121</t>
  </si>
  <si>
    <t>CH235209301143</t>
  </si>
  <si>
    <t>5055</t>
  </si>
  <si>
    <t>CH887152309007</t>
  </si>
  <si>
    <t>5049</t>
  </si>
  <si>
    <t>CH600130665225</t>
  </si>
  <si>
    <t>5147</t>
  </si>
  <si>
    <t>CH473096545228</t>
  </si>
  <si>
    <t>4924</t>
  </si>
  <si>
    <t>2637450.000 1127827.000</t>
  </si>
  <si>
    <t>https://map.geo.admin.ch/?zoom=13&amp;E=2637450&amp;N=1127827&amp;layers=ch.kantone.cadastralwebmap-farbe,ch.swisstopo.amtliches-strassenverzeichnis,ch.bfs.gebaeude_wohnungs_register,KML||https://tinyurl.com/yy7ya4g9/VS/6002_bdg_erw.kml</t>
  </si>
  <si>
    <t>2643240.000 1131124.000</t>
  </si>
  <si>
    <t>https://map.geo.admin.ch/?zoom=13&amp;E=2643240&amp;N=1131124&amp;layers=ch.kantone.cadastralwebmap-farbe,ch.swisstopo.amtliches-strassenverzeichnis,ch.bfs.gebaeude_wohnungs_register,KML||https://tinyurl.com/yy7ya4g9/VS/6007_bdg_erw.kml</t>
  </si>
  <si>
    <t>2643249.000 1131105.000</t>
  </si>
  <si>
    <t>https://map.geo.admin.ch/?zoom=13&amp;E=2643249&amp;N=1131105&amp;layers=ch.kantone.cadastralwebmap-farbe,ch.swisstopo.amtliches-strassenverzeichnis,ch.bfs.gebaeude_wohnungs_register,KML||https://tinyurl.com/yy7ya4g9/VS/6007_bdg_erw.kml</t>
  </si>
  <si>
    <t>2597617.950 1125734.154</t>
  </si>
  <si>
    <t>https://map.geo.admin.ch/?zoom=13&amp;E=2597617.95&amp;N=1125734.154&amp;layers=ch.kantone.cadastralwebmap-farbe,ch.swisstopo.amtliches-strassenverzeichnis,ch.bfs.gebaeude_wohnungs_register,KML||https://tinyurl.com/yy7ya4g9/VS/6082_bdg_erw.kml</t>
  </si>
  <si>
    <t>2598553.000 1125887.000</t>
  </si>
  <si>
    <t>https://map.geo.admin.ch/?zoom=13&amp;E=2598553&amp;N=1125887&amp;layers=ch.kantone.cadastralwebmap-farbe,ch.swisstopo.amtliches-strassenverzeichnis,ch.bfs.gebaeude_wohnungs_register,KML||https://tinyurl.com/yy7ya4g9/VS/6082_bdg_erw.kml</t>
  </si>
  <si>
    <t>2597454.728 1119345.381</t>
  </si>
  <si>
    <t>https://map.geo.admin.ch/?zoom=13&amp;E=2597454.728&amp;N=1119345.381&amp;layers=ch.kantone.cadastralwebmap-farbe,ch.swisstopo.amtliches-strassenverzeichnis,ch.bfs.gebaeude_wohnungs_register,KML||https://tinyurl.com/yy7ya4g9/VS/6089_bdg_erw.kml</t>
  </si>
  <si>
    <t>2596875.862 1117807.315</t>
  </si>
  <si>
    <t>https://map.geo.admin.ch/?zoom=13&amp;E=2596875.862&amp;N=1117807.315&amp;layers=ch.kantone.cadastralwebmap-farbe,ch.swisstopo.amtliches-strassenverzeichnis,ch.bfs.gebaeude_wohnungs_register,KML||https://tinyurl.com/yy7ya4g9/VS/6089_bdg_erw.kml</t>
  </si>
  <si>
    <t>2596887.085 1117799.256</t>
  </si>
  <si>
    <t>https://map.geo.admin.ch/?zoom=13&amp;E=2596887.085&amp;N=1117799.256&amp;layers=ch.kantone.cadastralwebmap-farbe,ch.swisstopo.amtliches-strassenverzeichnis,ch.bfs.gebaeude_wohnungs_register,KML||https://tinyurl.com/yy7ya4g9/VS/6089_bdg_erw.kml</t>
  </si>
  <si>
    <t>2596874.752 1117787.711</t>
  </si>
  <si>
    <t>https://map.geo.admin.ch/?zoom=13&amp;E=2596874.752&amp;N=1117787.711&amp;layers=ch.kantone.cadastralwebmap-farbe,ch.swisstopo.amtliches-strassenverzeichnis,ch.bfs.gebaeude_wohnungs_register,KML||https://tinyurl.com/yy7ya4g9/VS/6089_bdg_erw.kml</t>
  </si>
  <si>
    <t>2597008.983 1117452.431</t>
  </si>
  <si>
    <t>https://map.geo.admin.ch/?zoom=13&amp;E=2597008.983&amp;N=1117452.431&amp;layers=ch.kantone.cadastralwebmap-farbe,ch.swisstopo.amtliches-strassenverzeichnis,ch.bfs.gebaeude_wohnungs_register,KML||https://tinyurl.com/yy7ya4g9/VS/6089_bdg_erw.kml</t>
  </si>
  <si>
    <t>2597042.614 1117383.019</t>
  </si>
  <si>
    <t>https://map.geo.admin.ch/?zoom=13&amp;E=2597042.614&amp;N=1117383.019&amp;layers=ch.kantone.cadastralwebmap-farbe,ch.swisstopo.amtliches-strassenverzeichnis,ch.bfs.gebaeude_wohnungs_register,KML||https://tinyurl.com/yy7ya4g9/VS/6089_bdg_erw.kml</t>
  </si>
  <si>
    <t>2596896.435 1117744.633</t>
  </si>
  <si>
    <t>https://map.geo.admin.ch/?zoom=13&amp;E=2596896.435&amp;N=1117744.633&amp;layers=ch.kantone.cadastralwebmap-farbe,ch.swisstopo.amtliches-strassenverzeichnis,ch.bfs.gebaeude_wohnungs_register,KML||https://tinyurl.com/yy7ya4g9/VS/6089_bdg_erw.kml</t>
  </si>
  <si>
    <t>2596846.567 1117754.836</t>
  </si>
  <si>
    <t>https://map.geo.admin.ch/?zoom=13&amp;E=2596846.567&amp;N=1117754.836&amp;layers=ch.kantone.cadastralwebmap-farbe,ch.swisstopo.amtliches-strassenverzeichnis,ch.bfs.gebaeude_wohnungs_register,KML||https://tinyurl.com/yy7ya4g9/VS/6089_bdg_erw.kml</t>
  </si>
  <si>
    <t>2595980.767 1114854.273</t>
  </si>
  <si>
    <t>https://map.geo.admin.ch/?zoom=13&amp;E=2595980.767&amp;N=1114854.273&amp;layers=ch.kantone.cadastralwebmap-farbe,ch.swisstopo.amtliches-strassenverzeichnis,ch.bfs.gebaeude_wohnungs_register,KML||https://tinyurl.com/yy7ya4g9/VS/6089_bdg_erw.kml</t>
  </si>
  <si>
    <t>2597089.819 1118784.915</t>
  </si>
  <si>
    <t>https://map.geo.admin.ch/?zoom=13&amp;E=2597089.819&amp;N=1118784.915&amp;layers=ch.kantone.cadastralwebmap-farbe,ch.swisstopo.amtliches-strassenverzeichnis,ch.bfs.gebaeude_wohnungs_register,KML||https://tinyurl.com/yy7ya4g9/VS/6089_bdg_erw.kml</t>
  </si>
  <si>
    <t>2596874.333 1117562.123</t>
  </si>
  <si>
    <t>https://map.geo.admin.ch/?zoom=13&amp;E=2596874.333&amp;N=1117562.123&amp;layers=ch.kantone.cadastralwebmap-farbe,ch.swisstopo.amtliches-strassenverzeichnis,ch.bfs.gebaeude_wohnungs_register,KML||https://tinyurl.com/yy7ya4g9/VS/6089_bdg_erw.kml</t>
  </si>
  <si>
    <t>2597015.235 1117447.630</t>
  </si>
  <si>
    <t>https://map.geo.admin.ch/?zoom=13&amp;E=2597015.235&amp;N=1117447.63&amp;layers=ch.kantone.cadastralwebmap-farbe,ch.swisstopo.amtliches-strassenverzeichnis,ch.bfs.gebaeude_wohnungs_register,KML||https://tinyurl.com/yy7ya4g9/VS/6089_bdg_erw.kml</t>
  </si>
  <si>
    <t>2596820.085 1117736.551</t>
  </si>
  <si>
    <t>https://map.geo.admin.ch/?zoom=13&amp;E=2596820.085&amp;N=1117736.551&amp;layers=ch.kantone.cadastralwebmap-farbe,ch.swisstopo.amtliches-strassenverzeichnis,ch.bfs.gebaeude_wohnungs_register,KML||https://tinyurl.com/yy7ya4g9/VS/6089_bdg_erw.kml</t>
  </si>
  <si>
    <t>2595936.049 1114144.930</t>
  </si>
  <si>
    <t>https://map.geo.admin.ch/?zoom=13&amp;E=2595936.049&amp;N=1114144.93&amp;layers=ch.kantone.cadastralwebmap-farbe,ch.swisstopo.amtliches-strassenverzeichnis,ch.bfs.gebaeude_wohnungs_register,KML||https://tinyurl.com/yy7ya4g9/VS/6089_bdg_erw.kml</t>
  </si>
  <si>
    <t>2595932.396 1114138.369</t>
  </si>
  <si>
    <t>https://map.geo.admin.ch/?zoom=13&amp;E=2595932.396&amp;N=1114138.369&amp;layers=ch.kantone.cadastralwebmap-farbe,ch.swisstopo.amtliches-strassenverzeichnis,ch.bfs.gebaeude_wohnungs_register,KML||https://tinyurl.com/yy7ya4g9/VS/6089_bdg_erw.kml</t>
  </si>
  <si>
    <t>2595928.576 1114131.814</t>
  </si>
  <si>
    <t>https://map.geo.admin.ch/?zoom=13&amp;E=2595928.576&amp;N=1114131.814&amp;layers=ch.kantone.cadastralwebmap-farbe,ch.swisstopo.amtliches-strassenverzeichnis,ch.bfs.gebaeude_wohnungs_register,KML||https://tinyurl.com/yy7ya4g9/VS/6089_bdg_erw.kml</t>
  </si>
  <si>
    <t>2595924.041 1114125.272</t>
  </si>
  <si>
    <t>https://map.geo.admin.ch/?zoom=13&amp;E=2595924.041&amp;N=1114125.272&amp;layers=ch.kantone.cadastralwebmap-farbe,ch.swisstopo.amtliches-strassenverzeichnis,ch.bfs.gebaeude_wohnungs_register,KML||https://tinyurl.com/yy7ya4g9/VS/6089_bdg_erw.kml</t>
  </si>
  <si>
    <t>2596704.536 1117665.929</t>
  </si>
  <si>
    <t>https://map.geo.admin.ch/?zoom=13&amp;E=2596704.536&amp;N=1117665.929&amp;layers=ch.kantone.cadastralwebmap-farbe,ch.swisstopo.amtliches-strassenverzeichnis,ch.bfs.gebaeude_wohnungs_register,KML||https://tinyurl.com/yy7ya4g9/VS/6089_bdg_erw.kml</t>
  </si>
  <si>
    <t>2595875.715 1114236.678</t>
  </si>
  <si>
    <t>https://map.geo.admin.ch/?zoom=13&amp;E=2595875.715&amp;N=1114236.678&amp;layers=ch.kantone.cadastralwebmap-farbe,ch.swisstopo.amtliches-strassenverzeichnis,ch.bfs.gebaeude_wohnungs_register,KML||https://tinyurl.com/yy7ya4g9/VS/6089_bdg_erw.kml</t>
  </si>
  <si>
    <t>2596866.613 1117876.466</t>
  </si>
  <si>
    <t>https://map.geo.admin.ch/?zoom=13&amp;E=2596866.613&amp;N=1117876.466&amp;layers=ch.kantone.cadastralwebmap-farbe,ch.swisstopo.amtliches-strassenverzeichnis,ch.bfs.gebaeude_wohnungs_register,KML||https://tinyurl.com/yy7ya4g9/VS/6089_bdg_erw.kml</t>
  </si>
  <si>
    <t>2596781.491 1117810.555</t>
  </si>
  <si>
    <t>https://map.geo.admin.ch/?zoom=13&amp;E=2596781.491&amp;N=1117810.555&amp;layers=ch.kantone.cadastralwebmap-farbe,ch.swisstopo.amtliches-strassenverzeichnis,ch.bfs.gebaeude_wohnungs_register,KML||https://tinyurl.com/yy7ya4g9/VS/6089_bdg_erw.kml</t>
  </si>
  <si>
    <t>2596132.134 1116395.346</t>
  </si>
  <si>
    <t>https://map.geo.admin.ch/?zoom=13&amp;E=2596132.134&amp;N=1116395.346&amp;layers=ch.kantone.cadastralwebmap-farbe,ch.swisstopo.amtliches-strassenverzeichnis,ch.bfs.gebaeude_wohnungs_register,KML||https://tinyurl.com/yy7ya4g9/VS/6089_bdg_erw.kml</t>
  </si>
  <si>
    <t>2597033.197 1117618.430</t>
  </si>
  <si>
    <t>https://map.geo.admin.ch/?zoom=13&amp;E=2597033.197&amp;N=1117618.43&amp;layers=ch.kantone.cadastralwebmap-farbe,ch.swisstopo.amtliches-strassenverzeichnis,ch.bfs.gebaeude_wohnungs_register,KML||https://tinyurl.com/yy7ya4g9/VS/6089_bdg_erw.kml</t>
  </si>
  <si>
    <t>2597031.395 1117620.484</t>
  </si>
  <si>
    <t>https://map.geo.admin.ch/?zoom=13&amp;E=2597031.395&amp;N=1117620.484&amp;layers=ch.kantone.cadastralwebmap-farbe,ch.swisstopo.amtliches-strassenverzeichnis,ch.bfs.gebaeude_wohnungs_register,KML||https://tinyurl.com/yy7ya4g9/VS/6089_bdg_erw.kml</t>
  </si>
  <si>
    <t>2597016.537 1117635.278</t>
  </si>
  <si>
    <t>https://map.geo.admin.ch/?zoom=13&amp;E=2597016.537&amp;N=1117635.278&amp;layers=ch.kantone.cadastralwebmap-farbe,ch.swisstopo.amtliches-strassenverzeichnis,ch.bfs.gebaeude_wohnungs_register,KML||https://tinyurl.com/yy7ya4g9/VS/6089_bdg_erw.kml</t>
  </si>
  <si>
    <t>2597014.778 1117637.282</t>
  </si>
  <si>
    <t>https://map.geo.admin.ch/?zoom=13&amp;E=2597014.778&amp;N=1117637.282&amp;layers=ch.kantone.cadastralwebmap-farbe,ch.swisstopo.amtliches-strassenverzeichnis,ch.bfs.gebaeude_wohnungs_register,KML||https://tinyurl.com/yy7ya4g9/VS/6089_bdg_erw.kml</t>
  </si>
  <si>
    <t>2597002.313 1117654.475</t>
  </si>
  <si>
    <t>https://map.geo.admin.ch/?zoom=13&amp;E=2597002.313&amp;N=1117654.475&amp;layers=ch.kantone.cadastralwebmap-farbe,ch.swisstopo.amtliches-strassenverzeichnis,ch.bfs.gebaeude_wohnungs_register,KML||https://tinyurl.com/yy7ya4g9/VS/6089_bdg_erw.kml</t>
  </si>
  <si>
    <t>2597000.867 1117656.453</t>
  </si>
  <si>
    <t>https://map.geo.admin.ch/?zoom=13&amp;E=2597000.867&amp;N=1117656.453&amp;layers=ch.kantone.cadastralwebmap-farbe,ch.swisstopo.amtliches-strassenverzeichnis,ch.bfs.gebaeude_wohnungs_register,KML||https://tinyurl.com/yy7ya4g9/VS/6089_bdg_erw.kml</t>
  </si>
  <si>
    <t>2597059.588 1117621.448</t>
  </si>
  <si>
    <t>https://map.geo.admin.ch/?zoom=13&amp;E=2597059.588&amp;N=1117621.448&amp;layers=ch.kantone.cadastralwebmap-farbe,ch.swisstopo.amtliches-strassenverzeichnis,ch.bfs.gebaeude_wohnungs_register,KML||https://tinyurl.com/yy7ya4g9/VS/6089_bdg_erw.kml</t>
  </si>
  <si>
    <t>2597055.020 1117628.144</t>
  </si>
  <si>
    <t>https://map.geo.admin.ch/?zoom=13&amp;E=2597055.02&amp;N=1117628.144&amp;layers=ch.kantone.cadastralwebmap-farbe,ch.swisstopo.amtliches-strassenverzeichnis,ch.bfs.gebaeude_wohnungs_register,KML||https://tinyurl.com/yy7ya4g9/VS/6089_bdg_erw.kml</t>
  </si>
  <si>
    <t>2597052.519 1117630.995</t>
  </si>
  <si>
    <t>https://map.geo.admin.ch/?zoom=13&amp;E=2597052.519&amp;N=1117630.995&amp;layers=ch.kantone.cadastralwebmap-farbe,ch.swisstopo.amtliches-strassenverzeichnis,ch.bfs.gebaeude_wohnungs_register,KML||https://tinyurl.com/yy7ya4g9/VS/6089_bdg_erw.kml</t>
  </si>
  <si>
    <t>2597038.909 1117648.031</t>
  </si>
  <si>
    <t>https://map.geo.admin.ch/?zoom=13&amp;E=2597038.909&amp;N=1117648.031&amp;layers=ch.kantone.cadastralwebmap-farbe,ch.swisstopo.amtliches-strassenverzeichnis,ch.bfs.gebaeude_wohnungs_register,KML||https://tinyurl.com/yy7ya4g9/VS/6089_bdg_erw.kml</t>
  </si>
  <si>
    <t>2597037.157 1117650.029</t>
  </si>
  <si>
    <t>https://map.geo.admin.ch/?zoom=13&amp;E=2597037.157&amp;N=1117650.029&amp;layers=ch.kantone.cadastralwebmap-farbe,ch.swisstopo.amtliches-strassenverzeichnis,ch.bfs.gebaeude_wohnungs_register,KML||https://tinyurl.com/yy7ya4g9/VS/6089_bdg_erw.kml</t>
  </si>
  <si>
    <t>2596860.373 1117845.086</t>
  </si>
  <si>
    <t>https://map.geo.admin.ch/?zoom=13&amp;E=2596860.373&amp;N=1117845.086&amp;layers=ch.kantone.cadastralwebmap-farbe,ch.swisstopo.amtliches-strassenverzeichnis,ch.bfs.gebaeude_wohnungs_register,KML||https://tinyurl.com/yy7ya4g9/VS/6089_bdg_erw.kml</t>
  </si>
  <si>
    <t>2596561.002 1117953.841</t>
  </si>
  <si>
    <t>https://map.geo.admin.ch/?zoom=13&amp;E=2596561.002&amp;N=1117953.841&amp;layers=ch.kantone.cadastralwebmap-farbe,ch.swisstopo.amtliches-strassenverzeichnis,ch.bfs.gebaeude_wohnungs_register,KML||https://tinyurl.com/yy7ya4g9/VS/6089_bdg_erw.kml</t>
  </si>
  <si>
    <t>2596557.162 1117976.786</t>
  </si>
  <si>
    <t>https://map.geo.admin.ch/?zoom=13&amp;E=2596557.162&amp;N=1117976.786&amp;layers=ch.kantone.cadastralwebmap-farbe,ch.swisstopo.amtliches-strassenverzeichnis,ch.bfs.gebaeude_wohnungs_register,KML||https://tinyurl.com/yy7ya4g9/VS/6089_bdg_erw.kml</t>
  </si>
  <si>
    <t>2596989.142 1118245.258</t>
  </si>
  <si>
    <t>https://map.geo.admin.ch/?zoom=13&amp;E=2596989.142&amp;N=1118245.258&amp;layers=ch.kantone.cadastralwebmap-farbe,ch.swisstopo.amtliches-strassenverzeichnis,ch.bfs.gebaeude_wohnungs_register,KML||https://tinyurl.com/yy7ya4g9/VS/6089_bdg_erw.kml</t>
  </si>
  <si>
    <t>2596850.594 1117768.028</t>
  </si>
  <si>
    <t>https://map.geo.admin.ch/?zoom=13&amp;E=2596850.594&amp;N=1117768.028&amp;layers=ch.kantone.cadastralwebmap-farbe,ch.swisstopo.amtliches-strassenverzeichnis,ch.bfs.gebaeude_wohnungs_register,KML||https://tinyurl.com/yy7ya4g9/VS/6089_bdg_erw.kml</t>
  </si>
  <si>
    <t>2597171.057 1118250.723</t>
  </si>
  <si>
    <t>https://map.geo.admin.ch/?zoom=13&amp;E=2597171.057&amp;N=1118250.723&amp;layers=ch.kantone.cadastralwebmap-farbe,ch.swisstopo.amtliches-strassenverzeichnis,ch.bfs.gebaeude_wohnungs_register,KML||https://tinyurl.com/yy7ya4g9/VS/6089_bdg_erw.kml</t>
  </si>
  <si>
    <t>2597434.010 1119367.406</t>
  </si>
  <si>
    <t>https://map.geo.admin.ch/?zoom=13&amp;E=2597434.01&amp;N=1119367.406&amp;layers=ch.kantone.cadastralwebmap-farbe,ch.swisstopo.amtliches-strassenverzeichnis,ch.bfs.gebaeude_wohnungs_register,KML||https://tinyurl.com/yy7ya4g9/VS/6089_bdg_erw.kml</t>
  </si>
  <si>
    <t>2597218.218 1117474.818</t>
  </si>
  <si>
    <t>https://map.geo.admin.ch/?zoom=13&amp;E=2597218.218&amp;N=1117474.818&amp;layers=ch.kantone.cadastralwebmap-farbe,ch.swisstopo.amtliches-strassenverzeichnis,ch.bfs.gebaeude_wohnungs_register,KML||https://tinyurl.com/yy7ya4g9/VS/6089_bdg_erw.kml</t>
  </si>
  <si>
    <t>2596883.466 1117794.950</t>
  </si>
  <si>
    <t>https://map.geo.admin.ch/?zoom=13&amp;E=2596883.466&amp;N=1117794.95&amp;layers=ch.kantone.cadastralwebmap-farbe,ch.swisstopo.amtliches-strassenverzeichnis,ch.bfs.gebaeude_wohnungs_register,KML||https://tinyurl.com/yy7ya4g9/VS/6089_bdg_erw.kml</t>
  </si>
  <si>
    <t>2595522.079 1117041.433</t>
  </si>
  <si>
    <t>https://map.geo.admin.ch/?zoom=13&amp;E=2595522.079&amp;N=1117041.433&amp;layers=ch.kantone.cadastralwebmap-farbe,ch.swisstopo.amtliches-strassenverzeichnis,ch.bfs.gebaeude_wohnungs_register,KML||https://tinyurl.com/yy7ya4g9/VS/6089_bdg_erw.kml</t>
  </si>
  <si>
    <t>2595932.882 1117048.089</t>
  </si>
  <si>
    <t>https://map.geo.admin.ch/?zoom=13&amp;E=2595932.882&amp;N=1117048.089&amp;layers=ch.kantone.cadastralwebmap-farbe,ch.swisstopo.amtliches-strassenverzeichnis,ch.bfs.gebaeude_wohnungs_register,KML||https://tinyurl.com/yy7ya4g9/VS/6089_bdg_erw.kml</t>
  </si>
  <si>
    <t>2622944.750 1129205.140</t>
  </si>
  <si>
    <t>https://map.geo.admin.ch/?zoom=13&amp;E=2622944.75&amp;N=1129205.14&amp;layers=ch.kantone.cadastralwebmap-farbe,ch.swisstopo.amtliches-strassenverzeichnis,ch.bfs.gebaeude_wohnungs_register,KML||https://tinyurl.com/yy7ya4g9/VS/6118_bdg_erw.kml</t>
  </si>
  <si>
    <t>2623485.800 1129090.300</t>
  </si>
  <si>
    <t>https://map.geo.admin.ch/?zoom=13&amp;E=2623485.8&amp;N=1129090.3&amp;layers=ch.kantone.cadastralwebmap-farbe,ch.swisstopo.amtliches-strassenverzeichnis,ch.bfs.gebaeude_wohnungs_register,KML||https://tinyurl.com/yy7ya4g9/VS/6118_bdg_erw.kml</t>
  </si>
  <si>
    <t>2620920.800 1129011.300</t>
  </si>
  <si>
    <t>https://map.geo.admin.ch/?zoom=13&amp;E=2620920.8&amp;N=1129011.3&amp;layers=ch.kantone.cadastralwebmap-farbe,ch.swisstopo.amtliches-strassenverzeichnis,ch.bfs.gebaeude_wohnungs_register,KML||https://tinyurl.com/yy7ya4g9/VS/6118_bdg_erw.kml</t>
  </si>
  <si>
    <t>2555805.250 1113454.375</t>
  </si>
  <si>
    <t>https://map.geo.admin.ch/?zoom=13&amp;E=2555805.25&amp;N=1113454.375&amp;layers=ch.kantone.cadastralwebmap-farbe,ch.swisstopo.amtliches-strassenverzeichnis,ch.bfs.gebaeude_wohnungs_register,KML||https://tinyurl.com/yy7ya4g9/VS/6151_bdg_erw.kml</t>
  </si>
  <si>
    <t>2562295.000 1124790.000</t>
  </si>
  <si>
    <t>https://map.geo.admin.ch/?zoom=13&amp;E=2562295&amp;N=1124790&amp;layers=ch.kantone.cadastralwebmap-farbe,ch.swisstopo.amtliches-strassenverzeichnis,ch.bfs.gebaeude_wohnungs_register,KML||https://tinyurl.com/yy7ya4g9/VS/6152_bdg_erw.kml</t>
  </si>
  <si>
    <t>2562285.000 1124790.000</t>
  </si>
  <si>
    <t>https://map.geo.admin.ch/?zoom=13&amp;E=2562285&amp;N=1124790&amp;layers=ch.kantone.cadastralwebmap-farbe,ch.swisstopo.amtliches-strassenverzeichnis,ch.bfs.gebaeude_wohnungs_register,KML||https://tinyurl.com/yy7ya4g9/VS/6152_bdg_erw.kml</t>
  </si>
  <si>
    <t>2562079.500 1121400.750</t>
  </si>
  <si>
    <t>https://map.geo.admin.ch/?zoom=13&amp;E=2562079.5&amp;N=1121400.75&amp;layers=ch.kantone.cadastralwebmap-farbe,ch.swisstopo.amtliches-strassenverzeichnis,ch.bfs.gebaeude_wohnungs_register,KML||https://tinyurl.com/yy7ya4g9/VS/6153_bdg_erw.kml</t>
  </si>
  <si>
    <t>2561745.000 1121142.000</t>
  </si>
  <si>
    <t>https://map.geo.admin.ch/?zoom=13&amp;E=2561745&amp;N=1121142&amp;layers=ch.kantone.cadastralwebmap-farbe,ch.swisstopo.amtliches-strassenverzeichnis,ch.bfs.gebaeude_wohnungs_register,KML||https://tinyurl.com/yy7ya4g9/VS/6153_bdg_erw.kml</t>
  </si>
  <si>
    <t>2562109.250 1121374.625</t>
  </si>
  <si>
    <t>https://map.geo.admin.ch/?zoom=13&amp;E=2562109.25&amp;N=1121374.625&amp;layers=ch.kantone.cadastralwebmap-farbe,ch.swisstopo.amtliches-strassenverzeichnis,ch.bfs.gebaeude_wohnungs_register,KML||https://tinyurl.com/yy7ya4g9/VS/6153_bdg_erw.kml</t>
  </si>
  <si>
    <t>2562880.000 1119720.000</t>
  </si>
  <si>
    <t>https://map.geo.admin.ch/?zoom=13&amp;E=2562880&amp;N=1119720&amp;layers=ch.kantone.cadastralwebmap-farbe,ch.swisstopo.amtliches-strassenverzeichnis,ch.bfs.gebaeude_wohnungs_register,KML||https://tinyurl.com/yy7ya4g9/VS/6153_bdg_erw.kml</t>
  </si>
  <si>
    <t>2561414.000 1121165.000</t>
  </si>
  <si>
    <t>https://map.geo.admin.ch/?zoom=13&amp;E=2561414&amp;N=1121165&amp;layers=ch.kantone.cadastralwebmap-farbe,ch.swisstopo.amtliches-strassenverzeichnis,ch.bfs.gebaeude_wohnungs_register,KML||https://tinyurl.com/yy7ya4g9/VS/6153_bdg_erw.kml</t>
  </si>
  <si>
    <t>2560990.656 1120530.652</t>
  </si>
  <si>
    <t>https://map.geo.admin.ch/?zoom=13&amp;E=2560990.656&amp;N=1120530.652&amp;layers=ch.kantone.cadastralwebmap-farbe,ch.swisstopo.amtliches-strassenverzeichnis,ch.bfs.gebaeude_wohnungs_register,KML||https://tinyurl.com/yy7ya4g9/VS/6156_bdg_erw.kml</t>
  </si>
  <si>
    <t>2555115.000 1117615.000</t>
  </si>
  <si>
    <t>https://map.geo.admin.ch/?zoom=13&amp;E=2555115&amp;N=1117615&amp;layers=ch.kantone.cadastralwebmap-farbe,ch.swisstopo.amtliches-strassenverzeichnis,ch.bfs.gebaeude_wohnungs_register,KML||https://tinyurl.com/yy7ya4g9/VS/6157_bdg_erw.kml</t>
  </si>
  <si>
    <t>2644608.000 1131958.000</t>
  </si>
  <si>
    <t>https://map.geo.admin.ch/?zoom=13&amp;E=2644608&amp;N=1131958&amp;layers=ch.kantone.cadastralwebmap-farbe,ch.swisstopo.amtliches-strassenverzeichnis,ch.bfs.gebaeude_wohnungs_register,KML||https://tinyurl.com/yy7ya4g9/VS/6173_bdg_erw.kml</t>
  </si>
  <si>
    <t>2644640.000 1131931.000</t>
  </si>
  <si>
    <t>https://map.geo.admin.ch/?zoom=13&amp;E=2644640&amp;N=1131931&amp;layers=ch.kantone.cadastralwebmap-farbe,ch.swisstopo.amtliches-strassenverzeichnis,ch.bfs.gebaeude_wohnungs_register,KML||https://tinyurl.com/yy7ya4g9/VS/6173_bdg_erw.kml</t>
  </si>
  <si>
    <t>2644646.000 1131979.000</t>
  </si>
  <si>
    <t>https://map.geo.admin.ch/?zoom=13&amp;E=2644646&amp;N=1131979&amp;layers=ch.kantone.cadastralwebmap-farbe,ch.swisstopo.amtliches-strassenverzeichnis,ch.bfs.gebaeude_wohnungs_register,KML||https://tinyurl.com/yy7ya4g9/VS/6173_bdg_erw.kml</t>
  </si>
  <si>
    <t>2644670.000 1131955.000</t>
  </si>
  <si>
    <t>https://map.geo.admin.ch/?zoom=13&amp;E=2644670&amp;N=1131955&amp;layers=ch.kantone.cadastralwebmap-farbe,ch.swisstopo.amtliches-strassenverzeichnis,ch.bfs.gebaeude_wohnungs_register,KML||https://tinyurl.com/yy7ya4g9/VS/6173_bdg_erw.kml</t>
  </si>
  <si>
    <t>2644180.000 1131769.000</t>
  </si>
  <si>
    <t>https://map.geo.admin.ch/?zoom=13&amp;E=2644180&amp;N=1131769&amp;layers=ch.kantone.cadastralwebmap-farbe,ch.swisstopo.amtliches-strassenverzeichnis,ch.bfs.gebaeude_wohnungs_register,KML||https://tinyurl.com/yy7ya4g9/VS/6173_bdg_erw.kml</t>
  </si>
  <si>
    <t>2631441.250 1128931.375</t>
  </si>
  <si>
    <t>https://map.geo.admin.ch/?zoom=13&amp;E=2631441.25&amp;N=1128931.375&amp;layers=ch.kantone.cadastralwebmap-farbe,ch.swisstopo.amtliches-strassenverzeichnis,ch.bfs.gebaeude_wohnungs_register,KML||https://tinyurl.com/yy7ya4g9/VS/6191_bdg_erw.kml</t>
  </si>
  <si>
    <t>2604315.000 1123295.000</t>
  </si>
  <si>
    <t>https://map.geo.admin.ch/?zoom=13&amp;E=2604315&amp;N=1123295&amp;layers=ch.kantone.cadastralwebmap-farbe,ch.swisstopo.amtliches-strassenverzeichnis,ch.bfs.gebaeude_wohnungs_register,KML||https://tinyurl.com/yy7ya4g9/VS/6232_bdg_erw.kml</t>
  </si>
  <si>
    <t>2605479.971 1123768.296</t>
  </si>
  <si>
    <t>https://map.geo.admin.ch/?zoom=13&amp;E=2605479.971&amp;N=1123768.296&amp;layers=ch.kantone.cadastralwebmap-farbe,ch.swisstopo.amtliches-strassenverzeichnis,ch.bfs.gebaeude_wohnungs_register,KML||https://tinyurl.com/yy7ya4g9/VS/6232_bdg_erw.kml</t>
  </si>
  <si>
    <t>2598641.723 1121927.711</t>
  </si>
  <si>
    <t>https://map.geo.admin.ch/?zoom=13&amp;E=2598641.723&amp;N=1121927.711&amp;layers=ch.kantone.cadastralwebmap-farbe,ch.swisstopo.amtliches-strassenverzeichnis,ch.bfs.gebaeude_wohnungs_register,KML||https://tinyurl.com/yy7ya4g9/VS/6246_bdg_erw.kml</t>
  </si>
  <si>
    <t>2598648.921 1121928.394</t>
  </si>
  <si>
    <t>https://map.geo.admin.ch/?zoom=13&amp;E=2598648.921&amp;N=1121928.394&amp;layers=ch.kantone.cadastralwebmap-farbe,ch.swisstopo.amtliches-strassenverzeichnis,ch.bfs.gebaeude_wohnungs_register,KML||https://tinyurl.com/yy7ya4g9/VS/6246_bdg_erw.kml</t>
  </si>
  <si>
    <t>2598658.654 1121896.871</t>
  </si>
  <si>
    <t>https://map.geo.admin.ch/?zoom=13&amp;E=2598658.654&amp;N=1121896.871&amp;layers=ch.kantone.cadastralwebmap-farbe,ch.swisstopo.amtliches-strassenverzeichnis,ch.bfs.gebaeude_wohnungs_register,KML||https://tinyurl.com/yy7ya4g9/VS/6246_bdg_erw.kml</t>
  </si>
  <si>
    <t>2598707.637 1122141.541</t>
  </si>
  <si>
    <t>https://map.geo.admin.ch/?zoom=13&amp;E=2598707.637&amp;N=1122141.541&amp;layers=ch.kantone.cadastralwebmap-farbe,ch.swisstopo.amtliches-strassenverzeichnis,ch.bfs.gebaeude_wohnungs_register,KML||https://tinyurl.com/yy7ya4g9/VS/6246_bdg_erw.kml</t>
  </si>
  <si>
    <t>2598700.135 1122137.075</t>
  </si>
  <si>
    <t>https://map.geo.admin.ch/?zoom=13&amp;E=2598700.135&amp;N=1122137.075&amp;layers=ch.kantone.cadastralwebmap-farbe,ch.swisstopo.amtliches-strassenverzeichnis,ch.bfs.gebaeude_wohnungs_register,KML||https://tinyurl.com/yy7ya4g9/VS/6246_bdg_erw.kml</t>
  </si>
  <si>
    <t>2598814.819 1122197.386</t>
  </si>
  <si>
    <t>https://map.geo.admin.ch/?zoom=13&amp;E=2598814.819&amp;N=1122197.386&amp;layers=ch.kantone.cadastralwebmap-farbe,ch.swisstopo.amtliches-strassenverzeichnis,ch.bfs.gebaeude_wohnungs_register,KML||https://tinyurl.com/yy7ya4g9/VS/6246_bdg_erw.kml</t>
  </si>
  <si>
    <t>2598797.583 1122156.504</t>
  </si>
  <si>
    <t>https://map.geo.admin.ch/?zoom=13&amp;E=2598797.583&amp;N=1122156.504&amp;layers=ch.kantone.cadastralwebmap-farbe,ch.swisstopo.amtliches-strassenverzeichnis,ch.bfs.gebaeude_wohnungs_register,KML||https://tinyurl.com/yy7ya4g9/VS/6246_bdg_erw.kml</t>
  </si>
  <si>
    <t>2598809.814 1122204.001</t>
  </si>
  <si>
    <t>https://map.geo.admin.ch/?zoom=13&amp;E=2598809.814&amp;N=1122204.001&amp;layers=ch.kantone.cadastralwebmap-farbe,ch.swisstopo.amtliches-strassenverzeichnis,ch.bfs.gebaeude_wohnungs_register,KML||https://tinyurl.com/yy7ya4g9/VS/6246_bdg_erw.kml</t>
  </si>
  <si>
    <t>2598793.066 1122156.746</t>
  </si>
  <si>
    <t>https://map.geo.admin.ch/?zoom=13&amp;E=2598793.066&amp;N=1122156.746&amp;layers=ch.kantone.cadastralwebmap-farbe,ch.swisstopo.amtliches-strassenverzeichnis,ch.bfs.gebaeude_wohnungs_register,KML||https://tinyurl.com/yy7ya4g9/VS/6246_bdg_erw.kml</t>
  </si>
  <si>
    <t>2598385.965 1122351.098</t>
  </si>
  <si>
    <t>https://map.geo.admin.ch/?zoom=13&amp;E=2598385.965&amp;N=1122351.098&amp;layers=ch.kantone.cadastralwebmap-farbe,ch.swisstopo.amtliches-strassenverzeichnis,ch.bfs.gebaeude_wohnungs_register,KML||https://tinyurl.com/yy7ya4g9/VS/6246_bdg_erw.kml</t>
  </si>
  <si>
    <t>2598538.602 1122263.272</t>
  </si>
  <si>
    <t>https://map.geo.admin.ch/?zoom=13&amp;E=2598538.602&amp;N=1122263.272&amp;layers=ch.kantone.cadastralwebmap-farbe,ch.swisstopo.amtliches-strassenverzeichnis,ch.bfs.gebaeude_wohnungs_register,KML||https://tinyurl.com/yy7ya4g9/VS/6246_bdg_erw.kml</t>
  </si>
  <si>
    <t>2598560.920 1122271.173</t>
  </si>
  <si>
    <t>https://map.geo.admin.ch/?zoom=13&amp;E=2598560.92&amp;N=1122271.173&amp;layers=ch.kantone.cadastralwebmap-farbe,ch.swisstopo.amtliches-strassenverzeichnis,ch.bfs.gebaeude_wohnungs_register,KML||https://tinyurl.com/yy7ya4g9/VS/6246_bdg_erw.kml</t>
  </si>
  <si>
    <t>2598506.042 1122293.763</t>
  </si>
  <si>
    <t>https://map.geo.admin.ch/?zoom=13&amp;E=2598506.042&amp;N=1122293.763&amp;layers=ch.kantone.cadastralwebmap-farbe,ch.swisstopo.amtliches-strassenverzeichnis,ch.bfs.gebaeude_wohnungs_register,KML||https://tinyurl.com/yy7ya4g9/VS/6246_bdg_erw.kml</t>
  </si>
  <si>
    <t>2598508.692 1122288.568</t>
  </si>
  <si>
    <t>https://map.geo.admin.ch/?zoom=13&amp;E=2598508.692&amp;N=1122288.568&amp;layers=ch.kantone.cadastralwebmap-farbe,ch.swisstopo.amtliches-strassenverzeichnis,ch.bfs.gebaeude_wohnungs_register,KML||https://tinyurl.com/yy7ya4g9/VS/6246_bdg_erw.kml</t>
  </si>
  <si>
    <t>2598668.100 1122416.216</t>
  </si>
  <si>
    <t>https://map.geo.admin.ch/?zoom=13&amp;E=2598668.1&amp;N=1122416.216&amp;layers=ch.kantone.cadastralwebmap-farbe,ch.swisstopo.amtliches-strassenverzeichnis,ch.bfs.gebaeude_wohnungs_register,KML||https://tinyurl.com/yy7ya4g9/VS/6246_bdg_erw.kml</t>
  </si>
  <si>
    <t>2598345.309 1122572.827</t>
  </si>
  <si>
    <t>https://map.geo.admin.ch/?zoom=13&amp;E=2598345.309&amp;N=1122572.827&amp;layers=ch.kantone.cadastralwebmap-farbe,ch.swisstopo.amtliches-strassenverzeichnis,ch.bfs.gebaeude_wohnungs_register,KML||https://tinyurl.com/yy7ya4g9/VS/6246_bdg_erw.kml</t>
  </si>
  <si>
    <t>2598451.137 1122722.591</t>
  </si>
  <si>
    <t>https://map.geo.admin.ch/?zoom=13&amp;E=2598451.137&amp;N=1122722.591&amp;layers=ch.kantone.cadastralwebmap-farbe,ch.swisstopo.amtliches-strassenverzeichnis,ch.bfs.gebaeude_wohnungs_register,KML||https://tinyurl.com/yy7ya4g9/VS/6246_bdg_erw.kml</t>
  </si>
  <si>
    <t>2598605.277 1122626.813</t>
  </si>
  <si>
    <t>https://map.geo.admin.ch/?zoom=13&amp;E=2598605.277&amp;N=1122626.813&amp;layers=ch.kantone.cadastralwebmap-farbe,ch.swisstopo.amtliches-strassenverzeichnis,ch.bfs.gebaeude_wohnungs_register,KML||https://tinyurl.com/yy7ya4g9/VS/6246_bdg_erw.kml</t>
  </si>
  <si>
    <t>2598583.790 1122628.268</t>
  </si>
  <si>
    <t>https://map.geo.admin.ch/?zoom=13&amp;E=2598583.79&amp;N=1122628.268&amp;layers=ch.kantone.cadastralwebmap-farbe,ch.swisstopo.amtliches-strassenverzeichnis,ch.bfs.gebaeude_wohnungs_register,KML||https://tinyurl.com/yy7ya4g9/VS/6246_bdg_erw.kml</t>
  </si>
  <si>
    <t>2598760.319 1122564.284</t>
  </si>
  <si>
    <t>https://map.geo.admin.ch/?zoom=13&amp;E=2598760.319&amp;N=1122564.284&amp;layers=ch.kantone.cadastralwebmap-farbe,ch.swisstopo.amtliches-strassenverzeichnis,ch.bfs.gebaeude_wohnungs_register,KML||https://tinyurl.com/yy7ya4g9/VS/6246_bdg_erw.kml</t>
  </si>
  <si>
    <t>2598743.721 1122562.516</t>
  </si>
  <si>
    <t>https://map.geo.admin.ch/?zoom=13&amp;E=2598743.721&amp;N=1122562.516&amp;layers=ch.kantone.cadastralwebmap-farbe,ch.swisstopo.amtliches-strassenverzeichnis,ch.bfs.gebaeude_wohnungs_register,KML||https://tinyurl.com/yy7ya4g9/VS/6246_bdg_erw.kml</t>
  </si>
  <si>
    <t>2598728.297 1122560.740</t>
  </si>
  <si>
    <t>https://map.geo.admin.ch/?zoom=13&amp;E=2598728.297&amp;N=1122560.74&amp;layers=ch.kantone.cadastralwebmap-farbe,ch.swisstopo.amtliches-strassenverzeichnis,ch.bfs.gebaeude_wohnungs_register,KML||https://tinyurl.com/yy7ya4g9/VS/6246_bdg_erw.kml</t>
  </si>
  <si>
    <t>2599006.080 1122595.108</t>
  </si>
  <si>
    <t>https://map.geo.admin.ch/?zoom=13&amp;E=2599006.08&amp;N=1122595.108&amp;layers=ch.kantone.cadastralwebmap-farbe,ch.swisstopo.amtliches-strassenverzeichnis,ch.bfs.gebaeude_wohnungs_register,KML||https://tinyurl.com/yy7ya4g9/VS/6246_bdg_erw.kml</t>
  </si>
  <si>
    <t>2599019.736 1122583.910</t>
  </si>
  <si>
    <t>https://map.geo.admin.ch/?zoom=13&amp;E=2599019.736&amp;N=1122583.91&amp;layers=ch.kantone.cadastralwebmap-farbe,ch.swisstopo.amtliches-strassenverzeichnis,ch.bfs.gebaeude_wohnungs_register,KML||https://tinyurl.com/yy7ya4g9/VS/6246_bdg_erw.kml</t>
  </si>
  <si>
    <t>2599050.698 1122717.220</t>
  </si>
  <si>
    <t>https://map.geo.admin.ch/?zoom=13&amp;E=2599050.698&amp;N=1122717.22&amp;layers=ch.kantone.cadastralwebmap-farbe,ch.swisstopo.amtliches-strassenverzeichnis,ch.bfs.gebaeude_wohnungs_register,KML||https://tinyurl.com/yy7ya4g9/VS/6246_bdg_erw.kml</t>
  </si>
  <si>
    <t>2598670.439 1122413.448</t>
  </si>
  <si>
    <t>https://map.geo.admin.ch/?zoom=13&amp;E=2598670.439&amp;N=1122413.448&amp;layers=ch.kantone.cadastralwebmap-farbe,ch.swisstopo.amtliches-strassenverzeichnis,ch.bfs.gebaeude_wohnungs_register,KML||https://tinyurl.com/yy7ya4g9/VS/6246_bdg_erw.kml</t>
  </si>
  <si>
    <t>2599048.754 1122716.752</t>
  </si>
  <si>
    <t>https://map.geo.admin.ch/?zoom=13&amp;E=2599048.754&amp;N=1122716.752&amp;layers=ch.kantone.cadastralwebmap-farbe,ch.swisstopo.amtliches-strassenverzeichnis,ch.bfs.gebaeude_wohnungs_register,KML||https://tinyurl.com/yy7ya4g9/VS/6246_bdg_erw.kml</t>
  </si>
  <si>
    <t>2598442.332 1122566.957</t>
  </si>
  <si>
    <t>https://map.geo.admin.ch/?zoom=13&amp;E=2598442.332&amp;N=1122566.957&amp;layers=ch.kantone.cadastralwebmap-farbe,ch.swisstopo.amtliches-strassenverzeichnis,ch.bfs.gebaeude_wohnungs_register,KML||https://tinyurl.com/yy7ya4g9/VS/6246_bdg_erw.kml</t>
  </si>
  <si>
    <t>2598651.417 1121896.199</t>
  </si>
  <si>
    <t>https://map.geo.admin.ch/?zoom=13&amp;E=2598651.417&amp;N=1121896.199&amp;layers=ch.kantone.cadastralwebmap-farbe,ch.swisstopo.amtliches-strassenverzeichnis,ch.bfs.gebaeude_wohnungs_register,KML||https://tinyurl.com/yy7ya4g9/VS/6246_bdg_erw.kml</t>
  </si>
  <si>
    <t>2598374.519 1122342.375</t>
  </si>
  <si>
    <t>https://map.geo.admin.ch/?zoom=13&amp;E=2598374.519&amp;N=1122342.375&amp;layers=ch.kantone.cadastralwebmap-farbe,ch.swisstopo.amtliches-strassenverzeichnis,ch.bfs.gebaeude_wohnungs_register,KML||https://tinyurl.com/yy7ya4g9/VS/6246_bdg_erw.kml</t>
  </si>
  <si>
    <t>2598463.405 1122715.762</t>
  </si>
  <si>
    <t>https://map.geo.admin.ch/?zoom=13&amp;E=2598463.405&amp;N=1122715.762&amp;layers=ch.kantone.cadastralwebmap-farbe,ch.swisstopo.amtliches-strassenverzeichnis,ch.bfs.gebaeude_wohnungs_register,KML||https://tinyurl.com/yy7ya4g9/VS/6246_bdg_erw.kml</t>
  </si>
  <si>
    <t>2598777.955 1122635.527</t>
  </si>
  <si>
    <t>https://map.geo.admin.ch/?zoom=13&amp;E=2598777.955&amp;N=1122635.527&amp;layers=ch.kantone.cadastralwebmap-farbe,ch.swisstopo.amtliches-strassenverzeichnis,ch.bfs.gebaeude_wohnungs_register,KML||https://tinyurl.com/yy7ya4g9/VS/6246_bdg_erw.kml</t>
  </si>
  <si>
    <t>2598341.640 1122582.151</t>
  </si>
  <si>
    <t>https://map.geo.admin.ch/?zoom=13&amp;E=2598341.64&amp;N=1122582.151&amp;layers=ch.kantone.cadastralwebmap-farbe,ch.swisstopo.amtliches-strassenverzeichnis,ch.bfs.gebaeude_wohnungs_register,KML||https://tinyurl.com/yy7ya4g9/VS/6246_bdg_erw.kml</t>
  </si>
  <si>
    <t>2598449.430 1122580.327</t>
  </si>
  <si>
    <t>https://map.geo.admin.ch/?zoom=13&amp;E=2598449.43&amp;N=1122580.327&amp;layers=ch.kantone.cadastralwebmap-farbe,ch.swisstopo.amtliches-strassenverzeichnis,ch.bfs.gebaeude_wohnungs_register,KML||https://tinyurl.com/yy7ya4g9/VS/6246_bdg_erw.kml</t>
  </si>
  <si>
    <t>2598328.246 1122482.170</t>
  </si>
  <si>
    <t>https://map.geo.admin.ch/?zoom=13&amp;E=2598328.246&amp;N=1122482.17&amp;layers=ch.kantone.cadastralwebmap-farbe,ch.swisstopo.amtliches-strassenverzeichnis,ch.bfs.gebaeude_wohnungs_register,KML||https://tinyurl.com/yy7ya4g9/VS/6246_bdg_erw.kml</t>
  </si>
  <si>
    <t>2598776.791 1122645.633</t>
  </si>
  <si>
    <t>https://map.geo.admin.ch/?zoom=13&amp;E=2598776.791&amp;N=1122645.633&amp;layers=ch.kantone.cadastralwebmap-farbe,ch.swisstopo.amtliches-strassenverzeichnis,ch.bfs.gebaeude_wohnungs_register,KML||https://tinyurl.com/yy7ya4g9/VS/6246_bdg_erw.kml</t>
  </si>
  <si>
    <t>2598965.589 1122653.293</t>
  </si>
  <si>
    <t>https://map.geo.admin.ch/?zoom=13&amp;E=2598965.589&amp;N=1122653.293&amp;layers=ch.kantone.cadastralwebmap-farbe,ch.swisstopo.amtliches-strassenverzeichnis,ch.bfs.gebaeude_wohnungs_register,KML||https://tinyurl.com/yy7ya4g9/VS/6246_bdg_erw.kml</t>
  </si>
  <si>
    <t>2598969.838 1122654.883</t>
  </si>
  <si>
    <t>https://map.geo.admin.ch/?zoom=13&amp;E=2598969.838&amp;N=1122654.883&amp;layers=ch.kantone.cadastralwebmap-farbe,ch.swisstopo.amtliches-strassenverzeichnis,ch.bfs.gebaeude_wohnungs_register,KML||https://tinyurl.com/yy7ya4g9/VS/6246_bdg_erw.kml</t>
  </si>
  <si>
    <t>2598462.587 1122142.319</t>
  </si>
  <si>
    <t>https://map.geo.admin.ch/?zoom=13&amp;E=2598462.587&amp;N=1122142.319&amp;layers=ch.kantone.cadastralwebmap-farbe,ch.swisstopo.amtliches-strassenverzeichnis,ch.bfs.gebaeude_wohnungs_register,KML||https://tinyurl.com/yy7ya4g9/VS/6246_bdg_erw.kml</t>
  </si>
  <si>
    <t>2598480.690 1122151.196</t>
  </si>
  <si>
    <t>https://map.geo.admin.ch/?zoom=13&amp;E=2598480.69&amp;N=1122151.196&amp;layers=ch.kantone.cadastralwebmap-farbe,ch.swisstopo.amtliches-strassenverzeichnis,ch.bfs.gebaeude_wohnungs_register,KML||https://tinyurl.com/yy7ya4g9/VS/6246_bdg_erw.kml</t>
  </si>
  <si>
    <t>2598476.278 1122108.453</t>
  </si>
  <si>
    <t>https://map.geo.admin.ch/?zoom=13&amp;E=2598476.278&amp;N=1122108.453&amp;layers=ch.kantone.cadastralwebmap-farbe,ch.swisstopo.amtliches-strassenverzeichnis,ch.bfs.gebaeude_wohnungs_register,KML||https://tinyurl.com/yy7ya4g9/VS/6246_bdg_erw.kml</t>
  </si>
  <si>
    <t>2598495.968 1122118.107</t>
  </si>
  <si>
    <t>https://map.geo.admin.ch/?zoom=13&amp;E=2598495.968&amp;N=1122118.107&amp;layers=ch.kantone.cadastralwebmap-farbe,ch.swisstopo.amtliches-strassenverzeichnis,ch.bfs.gebaeude_wohnungs_register,KML||https://tinyurl.com/yy7ya4g9/VS/6246_bdg_erw.kml</t>
  </si>
  <si>
    <t>2598660.729 1122581.114</t>
  </si>
  <si>
    <t>https://map.geo.admin.ch/?zoom=13&amp;E=2598660.729&amp;N=1122581.114&amp;layers=ch.kantone.cadastralwebmap-farbe,ch.swisstopo.amtliches-strassenverzeichnis,ch.bfs.gebaeude_wohnungs_register,KML||https://tinyurl.com/yy7ya4g9/VS/6246_bdg_erw.kml</t>
  </si>
  <si>
    <t>2598920.060 1122572.455</t>
  </si>
  <si>
    <t>https://map.geo.admin.ch/?zoom=13&amp;E=2598920.06&amp;N=1122572.455&amp;layers=ch.kantone.cadastralwebmap-farbe,ch.swisstopo.amtliches-strassenverzeichnis,ch.bfs.gebaeude_wohnungs_register,KML||https://tinyurl.com/yy7ya4g9/VS/6246_bdg_erw.kml</t>
  </si>
  <si>
    <t>2598922.435 1122577.229</t>
  </si>
  <si>
    <t>https://map.geo.admin.ch/?zoom=13&amp;E=2598922.435&amp;N=1122577.229&amp;layers=ch.kantone.cadastralwebmap-farbe,ch.swisstopo.amtliches-strassenverzeichnis,ch.bfs.gebaeude_wohnungs_register,KML||https://tinyurl.com/yy7ya4g9/VS/6246_bdg_erw.kml</t>
  </si>
  <si>
    <t>2598726.026 1121789.895</t>
  </si>
  <si>
    <t>https://map.geo.admin.ch/?zoom=13&amp;E=2598726.026&amp;N=1121789.895&amp;layers=ch.kantone.cadastralwebmap-farbe,ch.swisstopo.amtliches-strassenverzeichnis,ch.bfs.gebaeude_wohnungs_register,KML||https://tinyurl.com/yy7ya4g9/VS/6246_bdg_erw.kml</t>
  </si>
  <si>
    <t>2599124.778 1122823.751</t>
  </si>
  <si>
    <t>https://map.geo.admin.ch/?zoom=13&amp;E=2599124.778&amp;N=1122823.751&amp;layers=ch.kantone.cadastralwebmap-farbe,ch.swisstopo.amtliches-strassenverzeichnis,ch.bfs.gebaeude_wohnungs_register,KML||https://tinyurl.com/yy7ya4g9/VS/6246_bdg_erw.kml</t>
  </si>
  <si>
    <t>2598079.491 1122778.919</t>
  </si>
  <si>
    <t>https://map.geo.admin.ch/?zoom=13&amp;E=2598079.491&amp;N=1122778.919&amp;layers=ch.kantone.cadastralwebmap-farbe,ch.swisstopo.amtliches-strassenverzeichnis,ch.bfs.gebaeude_wohnungs_register,KML||https://tinyurl.com/yy7ya4g9/VS/6246_bdg_erw.kml</t>
  </si>
  <si>
    <t>2598082.766 1122775.141</t>
  </si>
  <si>
    <t>https://map.geo.admin.ch/?zoom=13&amp;E=2598082.766&amp;N=1122775.141&amp;layers=ch.kantone.cadastralwebmap-farbe,ch.swisstopo.amtliches-strassenverzeichnis,ch.bfs.gebaeude_wohnungs_register,KML||https://tinyurl.com/yy7ya4g9/VS/6246_bdg_erw.kml</t>
  </si>
  <si>
    <t>2598090.411 1122770.080</t>
  </si>
  <si>
    <t>https://map.geo.admin.ch/?zoom=13&amp;E=2598090.411&amp;N=1122770.08&amp;layers=ch.kantone.cadastralwebmap-farbe,ch.swisstopo.amtliches-strassenverzeichnis,ch.bfs.gebaeude_wohnungs_register,KML||https://tinyurl.com/yy7ya4g9/VS/6246_bdg_erw.kml</t>
  </si>
  <si>
    <t>2598093.801 1122766.162</t>
  </si>
  <si>
    <t>https://map.geo.admin.ch/?zoom=13&amp;E=2598093.801&amp;N=1122766.162&amp;layers=ch.kantone.cadastralwebmap-farbe,ch.swisstopo.amtliches-strassenverzeichnis,ch.bfs.gebaeude_wohnungs_register,KML||https://tinyurl.com/yy7ya4g9/VS/6246_bdg_erw.kml</t>
  </si>
  <si>
    <t>2598335.900 1122490.260</t>
  </si>
  <si>
    <t>https://map.geo.admin.ch/?zoom=13&amp;E=2598335.9&amp;N=1122490.26&amp;layers=ch.kantone.cadastralwebmap-farbe,ch.swisstopo.amtliches-strassenverzeichnis,ch.bfs.gebaeude_wohnungs_register,KML||https://tinyurl.com/yy7ya4g9/VS/6246_bdg_erw.kml</t>
  </si>
  <si>
    <t>2598577.011 1121962.431</t>
  </si>
  <si>
    <t>https://map.geo.admin.ch/?zoom=13&amp;E=2598577.011&amp;N=1121962.431&amp;layers=ch.kantone.cadastralwebmap-farbe,ch.swisstopo.amtliches-strassenverzeichnis,ch.bfs.gebaeude_wohnungs_register,KML||https://tinyurl.com/yy7ya4g9/VS/6246_bdg_erw.kml</t>
  </si>
  <si>
    <t>2598580.566 1121953.037</t>
  </si>
  <si>
    <t>https://map.geo.admin.ch/?zoom=13&amp;E=2598580.566&amp;N=1121953.037&amp;layers=ch.kantone.cadastralwebmap-farbe,ch.swisstopo.amtliches-strassenverzeichnis,ch.bfs.gebaeude_wohnungs_register,KML||https://tinyurl.com/yy7ya4g9/VS/6246_bdg_erw.kml</t>
  </si>
  <si>
    <t>2598559.824 1121989.414</t>
  </si>
  <si>
    <t>https://map.geo.admin.ch/?zoom=13&amp;E=2598559.824&amp;N=1121989.414&amp;layers=ch.kantone.cadastralwebmap-farbe,ch.swisstopo.amtliches-strassenverzeichnis,ch.bfs.gebaeude_wohnungs_register,KML||https://tinyurl.com/yy7ya4g9/VS/6246_bdg_erw.kml</t>
  </si>
  <si>
    <t>2598385.250 1122631.875</t>
  </si>
  <si>
    <t>https://map.geo.admin.ch/?zoom=13&amp;E=2598385.25&amp;N=1122631.875&amp;layers=ch.kantone.cadastralwebmap-farbe,ch.swisstopo.amtliches-strassenverzeichnis,ch.bfs.gebaeude_wohnungs_register,KML||https://tinyurl.com/yy7ya4g9/VS/6246_bdg_erw.kml</t>
  </si>
  <si>
    <t>2598383.534 1122625.168</t>
  </si>
  <si>
    <t>https://map.geo.admin.ch/?zoom=13&amp;E=2598383.534&amp;N=1122625.168&amp;layers=ch.kantone.cadastralwebmap-farbe,ch.swisstopo.amtliches-strassenverzeichnis,ch.bfs.gebaeude_wohnungs_register,KML||https://tinyurl.com/yy7ya4g9/VS/6246_bdg_erw.kml</t>
  </si>
  <si>
    <t>2598935.907 1122572.807</t>
  </si>
  <si>
    <t>https://map.geo.admin.ch/?zoom=13&amp;E=2598935.907&amp;N=1122572.807&amp;layers=ch.kantone.cadastralwebmap-farbe,ch.swisstopo.amtliches-strassenverzeichnis,ch.bfs.gebaeude_wohnungs_register,KML||https://tinyurl.com/yy7ya4g9/VS/6246_bdg_erw.kml</t>
  </si>
  <si>
    <t>2598925.888 1122561.064</t>
  </si>
  <si>
    <t>https://map.geo.admin.ch/?zoom=13&amp;E=2598925.888&amp;N=1122561.064&amp;layers=ch.kantone.cadastralwebmap-farbe,ch.swisstopo.amtliches-strassenverzeichnis,ch.bfs.gebaeude_wohnungs_register,KML||https://tinyurl.com/yy7ya4g9/VS/6246_bdg_erw.kml</t>
  </si>
  <si>
    <t>2599125.012 1122824.046</t>
  </si>
  <si>
    <t>https://map.geo.admin.ch/?zoom=13&amp;E=2599125.012&amp;N=1122824.046&amp;layers=ch.kantone.cadastralwebmap-farbe,ch.swisstopo.amtliches-strassenverzeichnis,ch.bfs.gebaeude_wohnungs_register,KML||https://tinyurl.com/yy7ya4g9/VS/6246_bdg_erw.kml</t>
  </si>
  <si>
    <t>2599552.748 1122282.878</t>
  </si>
  <si>
    <t>https://map.geo.admin.ch/?zoom=13&amp;E=2599552.748&amp;N=1122282.878&amp;layers=ch.kantone.cadastralwebmap-farbe,ch.swisstopo.amtliches-strassenverzeichnis,ch.bfs.gebaeude_wohnungs_register,KML||https://tinyurl.com/yy7ya4g9/VS/6246_bdg_erw.kml</t>
  </si>
  <si>
    <t>2598664.574 1122575.551</t>
  </si>
  <si>
    <t>https://map.geo.admin.ch/?zoom=13&amp;E=2598664.574&amp;N=1122575.551&amp;layers=ch.kantone.cadastralwebmap-farbe,ch.swisstopo.amtliches-strassenverzeichnis,ch.bfs.gebaeude_wohnungs_register,KML||https://tinyurl.com/yy7ya4g9/VS/6246_bdg_erw.kml</t>
  </si>
  <si>
    <t>2607540.000 1125857.000</t>
  </si>
  <si>
    <t>https://map.geo.admin.ch/?zoom=13&amp;E=2607540&amp;N=1125857&amp;layers=ch.kantone.cadastralwebmap-farbe,ch.swisstopo.amtliches-strassenverzeichnis,ch.bfs.gebaeude_wohnungs_register,KML||https://tinyurl.com/yy7ya4g9/VS/6248_bdg_erw.kml</t>
  </si>
  <si>
    <t>2611007.500 1114750.875</t>
  </si>
  <si>
    <t>https://map.geo.admin.ch/?zoom=13&amp;E=2611007.5&amp;N=1114750.875&amp;layers=ch.kantone.cadastralwebmap-farbe,ch.swisstopo.amtliches-strassenverzeichnis,ch.bfs.gebaeude_wohnungs_register,KML||https://tinyurl.com/yy7ya4g9/VS/6252_bdg_erw.kml</t>
  </si>
  <si>
    <t>2603410.434 1125664.265</t>
  </si>
  <si>
    <t>https://map.geo.admin.ch/?zoom=13&amp;E=2603410.434&amp;N=1125664.265&amp;layers=ch.kantone.cadastralwebmap-farbe,ch.swisstopo.amtliches-strassenverzeichnis,ch.bfs.gebaeude_wohnungs_register,KML||https://tinyurl.com/yy7ya4g9/VS/6253_bdg_erw.kml</t>
  </si>
  <si>
    <t>2602478.980 1126779.651</t>
  </si>
  <si>
    <t>https://map.geo.admin.ch/?zoom=13&amp;E=2602478.98&amp;N=1126779.651&amp;layers=ch.kantone.cadastralwebmap-farbe,ch.swisstopo.amtliches-strassenverzeichnis,ch.bfs.gebaeude_wohnungs_register,KML||https://tinyurl.com/yy7ya4g9/VS/6253_bdg_erw.kml</t>
  </si>
  <si>
    <t>2602866.519 1127653.282</t>
  </si>
  <si>
    <t>https://map.geo.admin.ch/?zoom=13&amp;E=2602866.519&amp;N=1127653.282&amp;layers=ch.kantone.cadastralwebmap-farbe,ch.swisstopo.amtliches-strassenverzeichnis,ch.bfs.gebaeude_wohnungs_register,KML||https://tinyurl.com/yy7ya4g9/VS/6253_bdg_erw.kml</t>
  </si>
  <si>
    <t>2602564.311 1127812.800</t>
  </si>
  <si>
    <t>https://map.geo.admin.ch/?zoom=13&amp;E=2602564.311&amp;N=1127812.8&amp;layers=ch.kantone.cadastralwebmap-farbe,ch.swisstopo.amtliches-strassenverzeichnis,ch.bfs.gebaeude_wohnungs_register,KML||https://tinyurl.com/yy7ya4g9/VS/6253_bdg_erw.kml</t>
  </si>
  <si>
    <t>2602355.672 1128047.884</t>
  </si>
  <si>
    <t>https://map.geo.admin.ch/?zoom=13&amp;E=2602355.672&amp;N=1128047.884&amp;layers=ch.kantone.cadastralwebmap-farbe,ch.swisstopo.amtliches-strassenverzeichnis,ch.bfs.gebaeude_wohnungs_register,KML||https://tinyurl.com/yy7ya4g9/VS/6253_bdg_erw.kml</t>
  </si>
  <si>
    <t>2602312.270 1128237.057</t>
  </si>
  <si>
    <t>https://map.geo.admin.ch/?zoom=13&amp;E=2602312.27&amp;N=1128237.057&amp;layers=ch.kantone.cadastralwebmap-farbe,ch.swisstopo.amtliches-strassenverzeichnis,ch.bfs.gebaeude_wohnungs_register,KML||https://tinyurl.com/yy7ya4g9/VS/6253_bdg_erw.kml</t>
  </si>
  <si>
    <t>2602317.234 1128221.016</t>
  </si>
  <si>
    <t>https://map.geo.admin.ch/?zoom=13&amp;E=2602317.234&amp;N=1128221.016&amp;layers=ch.kantone.cadastralwebmap-farbe,ch.swisstopo.amtliches-strassenverzeichnis,ch.bfs.gebaeude_wohnungs_register,KML||https://tinyurl.com/yy7ya4g9/VS/6253_bdg_erw.kml</t>
  </si>
  <si>
    <t>2602321.387 1128207.593</t>
  </si>
  <si>
    <t>https://map.geo.admin.ch/?zoom=13&amp;E=2602321.387&amp;N=1128207.593&amp;layers=ch.kantone.cadastralwebmap-farbe,ch.swisstopo.amtliches-strassenverzeichnis,ch.bfs.gebaeude_wohnungs_register,KML||https://tinyurl.com/yy7ya4g9/VS/6253_bdg_erw.kml</t>
  </si>
  <si>
    <t>2602306.868 1128424.880</t>
  </si>
  <si>
    <t>https://map.geo.admin.ch/?zoom=13&amp;E=2602306.868&amp;N=1128424.88&amp;layers=ch.kantone.cadastralwebmap-farbe,ch.swisstopo.amtliches-strassenverzeichnis,ch.bfs.gebaeude_wohnungs_register,KML||https://tinyurl.com/yy7ya4g9/VS/6253_bdg_erw.kml</t>
  </si>
  <si>
    <t>2602290.731 1128445.871</t>
  </si>
  <si>
    <t>https://map.geo.admin.ch/?zoom=13&amp;E=2602290.731&amp;N=1128445.871&amp;layers=ch.kantone.cadastralwebmap-farbe,ch.swisstopo.amtliches-strassenverzeichnis,ch.bfs.gebaeude_wohnungs_register,KML||https://tinyurl.com/yy7ya4g9/VS/6253_bdg_erw.kml</t>
  </si>
  <si>
    <t>2606852.988 1129086.877</t>
  </si>
  <si>
    <t>https://map.geo.admin.ch/?zoom=13&amp;E=2606852.988&amp;N=1129086.877&amp;layers=ch.kantone.cadastralwebmap-farbe,ch.swisstopo.amtliches-strassenverzeichnis,ch.bfs.gebaeude_wohnungs_register,KML||https://tinyurl.com/yy7ya4g9/VS/6253_bdg_erw.kml</t>
  </si>
  <si>
    <t>2607055.221 1131494.010</t>
  </si>
  <si>
    <t>https://map.geo.admin.ch/?zoom=13&amp;E=2607055.221&amp;N=1131494.01&amp;layers=ch.kantone.cadastralwebmap-farbe,ch.swisstopo.amtliches-strassenverzeichnis,ch.bfs.gebaeude_wohnungs_register,KML||https://tinyurl.com/yy7ya4g9/VS/6253_bdg_erw.kml</t>
  </si>
  <si>
    <t>2607051.891 1131493.354</t>
  </si>
  <si>
    <t>https://map.geo.admin.ch/?zoom=13&amp;E=2607051.891&amp;N=1131493.354&amp;layers=ch.kantone.cadastralwebmap-farbe,ch.swisstopo.amtliches-strassenverzeichnis,ch.bfs.gebaeude_wohnungs_register,KML||https://tinyurl.com/yy7ya4g9/VS/6253_bdg_erw.kml</t>
  </si>
  <si>
    <t>2607505.034 1131929.683</t>
  </si>
  <si>
    <t>https://map.geo.admin.ch/?zoom=13&amp;E=2607505.034&amp;N=1131929.683&amp;layers=ch.kantone.cadastralwebmap-farbe,ch.swisstopo.amtliches-strassenverzeichnis,ch.bfs.gebaeude_wohnungs_register,KML||https://tinyurl.com/yy7ya4g9/VS/6253_bdg_erw.kml</t>
  </si>
  <si>
    <t>2607700.849 1132251.351</t>
  </si>
  <si>
    <t>https://map.geo.admin.ch/?zoom=13&amp;E=2607700.849&amp;N=1132251.351&amp;layers=ch.kantone.cadastralwebmap-farbe,ch.swisstopo.amtliches-strassenverzeichnis,ch.bfs.gebaeude_wohnungs_register,KML||https://tinyurl.com/yy7ya4g9/VS/6253_bdg_erw.kml</t>
  </si>
  <si>
    <t>2607694.324 1132251.401</t>
  </si>
  <si>
    <t>https://map.geo.admin.ch/?zoom=13&amp;E=2607694.324&amp;N=1132251.401&amp;layers=ch.kantone.cadastralwebmap-farbe,ch.swisstopo.amtliches-strassenverzeichnis,ch.bfs.gebaeude_wohnungs_register,KML||https://tinyurl.com/yy7ya4g9/VS/6253_bdg_erw.kml</t>
  </si>
  <si>
    <t>2607151.204 1132048.844</t>
  </si>
  <si>
    <t>https://map.geo.admin.ch/?zoom=13&amp;E=2607151.204&amp;N=1132048.844&amp;layers=ch.kantone.cadastralwebmap-farbe,ch.swisstopo.amtliches-strassenverzeichnis,ch.bfs.gebaeude_wohnungs_register,KML||https://tinyurl.com/yy7ya4g9/VS/6253_bdg_erw.kml</t>
  </si>
  <si>
    <t>2607162.917 1132054.644</t>
  </si>
  <si>
    <t>https://map.geo.admin.ch/?zoom=13&amp;E=2607162.917&amp;N=1132054.644&amp;layers=ch.kantone.cadastralwebmap-farbe,ch.swisstopo.amtliches-strassenverzeichnis,ch.bfs.gebaeude_wohnungs_register,KML||https://tinyurl.com/yy7ya4g9/VS/6253_bdg_erw.kml</t>
  </si>
  <si>
    <t>2607223.576 1132132.658</t>
  </si>
  <si>
    <t>https://map.geo.admin.ch/?zoom=13&amp;E=2607223.576&amp;N=1132132.658&amp;layers=ch.kantone.cadastralwebmap-farbe,ch.swisstopo.amtliches-strassenverzeichnis,ch.bfs.gebaeude_wohnungs_register,KML||https://tinyurl.com/yy7ya4g9/VS/6253_bdg_erw.kml</t>
  </si>
  <si>
    <t>2607219.106 1132128.922</t>
  </si>
  <si>
    <t>https://map.geo.admin.ch/?zoom=13&amp;E=2607219.106&amp;N=1132128.922&amp;layers=ch.kantone.cadastralwebmap-farbe,ch.swisstopo.amtliches-strassenverzeichnis,ch.bfs.gebaeude_wohnungs_register,KML||https://tinyurl.com/yy7ya4g9/VS/6253_bdg_erw.kml</t>
  </si>
  <si>
    <t>2602973.410 1129326.546</t>
  </si>
  <si>
    <t>https://map.geo.admin.ch/?zoom=13&amp;E=2602973.41&amp;N=1129326.546&amp;layers=ch.kantone.cadastralwebmap-farbe,ch.swisstopo.amtliches-strassenverzeichnis,ch.bfs.gebaeude_wohnungs_register,KML||https://tinyurl.com/yy7ya4g9/VS/6253_bdg_erw.kml</t>
  </si>
  <si>
    <t>2602893.856 1129343.632</t>
  </si>
  <si>
    <t>https://map.geo.admin.ch/?zoom=13&amp;E=2602893.856&amp;N=1129343.632&amp;layers=ch.kantone.cadastralwebmap-farbe,ch.swisstopo.amtliches-strassenverzeichnis,ch.bfs.gebaeude_wohnungs_register,KML||https://tinyurl.com/yy7ya4g9/VS/6253_bdg_erw.kml</t>
  </si>
  <si>
    <t>2602528.631 1129712.978</t>
  </si>
  <si>
    <t>https://map.geo.admin.ch/?zoom=13&amp;E=2602528.631&amp;N=1129712.978&amp;layers=ch.kantone.cadastralwebmap-farbe,ch.swisstopo.amtliches-strassenverzeichnis,ch.bfs.gebaeude_wohnungs_register,KML||https://tinyurl.com/yy7ya4g9/VS/6253_bdg_erw.kml</t>
  </si>
  <si>
    <t>2602520.749 1129715.552</t>
  </si>
  <si>
    <t>https://map.geo.admin.ch/?zoom=13&amp;E=2602520.749&amp;N=1129715.552&amp;layers=ch.kantone.cadastralwebmap-farbe,ch.swisstopo.amtliches-strassenverzeichnis,ch.bfs.gebaeude_wohnungs_register,KML||https://tinyurl.com/yy7ya4g9/VS/6253_bdg_erw.kml</t>
  </si>
  <si>
    <t>2602875.477 1129745.467</t>
  </si>
  <si>
    <t>https://map.geo.admin.ch/?zoom=13&amp;E=2602875.477&amp;N=1129745.467&amp;layers=ch.kantone.cadastralwebmap-farbe,ch.swisstopo.amtliches-strassenverzeichnis,ch.bfs.gebaeude_wohnungs_register,KML||https://tinyurl.com/yy7ya4g9/VS/6253_bdg_erw.kml</t>
  </si>
  <si>
    <t>2602641.609 1129190.666</t>
  </si>
  <si>
    <t>https://map.geo.admin.ch/?zoom=13&amp;E=2602641.609&amp;N=1129190.666&amp;layers=ch.kantone.cadastralwebmap-farbe,ch.swisstopo.amtliches-strassenverzeichnis,ch.bfs.gebaeude_wohnungs_register,KML||https://tinyurl.com/yy7ya4g9/VS/6253_bdg_erw.kml</t>
  </si>
  <si>
    <t>2602630.072 1129190.310</t>
  </si>
  <si>
    <t>https://map.geo.admin.ch/?zoom=13&amp;E=2602630.072&amp;N=1129190.31&amp;layers=ch.kantone.cadastralwebmap-farbe,ch.swisstopo.amtliches-strassenverzeichnis,ch.bfs.gebaeude_wohnungs_register,KML||https://tinyurl.com/yy7ya4g9/VS/6253_bdg_erw.kml</t>
  </si>
  <si>
    <t>2603134.883 1128971.538</t>
  </si>
  <si>
    <t>https://map.geo.admin.ch/?zoom=13&amp;E=2603134.883&amp;N=1128971.538&amp;layers=ch.kantone.cadastralwebmap-farbe,ch.swisstopo.amtliches-strassenverzeichnis,ch.bfs.gebaeude_wohnungs_register,KML||https://tinyurl.com/yy7ya4g9/VS/6253_bdg_erw.kml</t>
  </si>
  <si>
    <t>2603084.196 1128953.902</t>
  </si>
  <si>
    <t>https://map.geo.admin.ch/?zoom=13&amp;E=2603084.196&amp;N=1128953.902&amp;layers=ch.kantone.cadastralwebmap-farbe,ch.swisstopo.amtliches-strassenverzeichnis,ch.bfs.gebaeude_wohnungs_register,KML||https://tinyurl.com/yy7ya4g9/VS/6253_bdg_erw.kml</t>
  </si>
  <si>
    <t>2603323.105 1129050.468</t>
  </si>
  <si>
    <t>https://map.geo.admin.ch/?zoom=13&amp;E=2603323.105&amp;N=1129050.468&amp;layers=ch.kantone.cadastralwebmap-farbe,ch.swisstopo.amtliches-strassenverzeichnis,ch.bfs.gebaeude_wohnungs_register,KML||https://tinyurl.com/yy7ya4g9/VS/6253_bdg_erw.kml</t>
  </si>
  <si>
    <t>2602966.735 1128850.867</t>
  </si>
  <si>
    <t>https://map.geo.admin.ch/?zoom=13&amp;E=2602966.735&amp;N=1128850.867&amp;layers=ch.kantone.cadastralwebmap-farbe,ch.swisstopo.amtliches-strassenverzeichnis,ch.bfs.gebaeude_wohnungs_register,KML||https://tinyurl.com/yy7ya4g9/VS/6253_bdg_erw.kml</t>
  </si>
  <si>
    <t>2602988.264 1128855.812</t>
  </si>
  <si>
    <t>https://map.geo.admin.ch/?zoom=13&amp;E=2602988.264&amp;N=1128855.812&amp;layers=ch.kantone.cadastralwebmap-farbe,ch.swisstopo.amtliches-strassenverzeichnis,ch.bfs.gebaeude_wohnungs_register,KML||https://tinyurl.com/yy7ya4g9/VS/6253_bdg_erw.kml</t>
  </si>
  <si>
    <t>2602992.148 1128631.098</t>
  </si>
  <si>
    <t>https://map.geo.admin.ch/?zoom=13&amp;E=2602992.148&amp;N=1128631.098&amp;layers=ch.kantone.cadastralwebmap-farbe,ch.swisstopo.amtliches-strassenverzeichnis,ch.bfs.gebaeude_wohnungs_register,KML||https://tinyurl.com/yy7ya4g9/VS/6253_bdg_erw.kml</t>
  </si>
  <si>
    <t>2603265.790 1128887.393</t>
  </si>
  <si>
    <t>https://map.geo.admin.ch/?zoom=13&amp;E=2603265.79&amp;N=1128887.393&amp;layers=ch.kantone.cadastralwebmap-farbe,ch.swisstopo.amtliches-strassenverzeichnis,ch.bfs.gebaeude_wohnungs_register,KML||https://tinyurl.com/yy7ya4g9/VS/6253_bdg_erw.kml</t>
  </si>
  <si>
    <t>2603358.155 1128916.966</t>
  </si>
  <si>
    <t>https://map.geo.admin.ch/?zoom=13&amp;E=2603358.155&amp;N=1128916.966&amp;layers=ch.kantone.cadastralwebmap-farbe,ch.swisstopo.amtliches-strassenverzeichnis,ch.bfs.gebaeude_wohnungs_register,KML||https://tinyurl.com/yy7ya4g9/VS/6253_bdg_erw.kml</t>
  </si>
  <si>
    <t>2603399.853 1128899.045</t>
  </si>
  <si>
    <t>https://map.geo.admin.ch/?zoom=13&amp;E=2603399.853&amp;N=1128899.045&amp;layers=ch.kantone.cadastralwebmap-farbe,ch.swisstopo.amtliches-strassenverzeichnis,ch.bfs.gebaeude_wohnungs_register,KML||https://tinyurl.com/yy7ya4g9/VS/6253_bdg_erw.kml</t>
  </si>
  <si>
    <t>2603008.756 1128279.783</t>
  </si>
  <si>
    <t>https://map.geo.admin.ch/?zoom=13&amp;E=2603008.756&amp;N=1128279.783&amp;layers=ch.kantone.cadastralwebmap-farbe,ch.swisstopo.amtliches-strassenverzeichnis,ch.bfs.gebaeude_wohnungs_register,KML||https://tinyurl.com/yy7ya4g9/VS/6253_bdg_erw.kml</t>
  </si>
  <si>
    <t>2603225.224 1128534.782</t>
  </si>
  <si>
    <t>https://map.geo.admin.ch/?zoom=13&amp;E=2603225.224&amp;N=1128534.782&amp;layers=ch.kantone.cadastralwebmap-farbe,ch.swisstopo.amtliches-strassenverzeichnis,ch.bfs.gebaeude_wohnungs_register,KML||https://tinyurl.com/yy7ya4g9/VS/6253_bdg_erw.kml</t>
  </si>
  <si>
    <t>2602796.565 1128187.013</t>
  </si>
  <si>
    <t>https://map.geo.admin.ch/?zoom=13&amp;E=2602796.565&amp;N=1128187.013&amp;layers=ch.kantone.cadastralwebmap-farbe,ch.swisstopo.amtliches-strassenverzeichnis,ch.bfs.gebaeude_wohnungs_register,KML||https://tinyurl.com/yy7ya4g9/VS/6253_bdg_erw.kml</t>
  </si>
  <si>
    <t>2603442.029 1128643.900</t>
  </si>
  <si>
    <t>https://map.geo.admin.ch/?zoom=13&amp;E=2603442.029&amp;N=1128643.9&amp;layers=ch.kantone.cadastralwebmap-farbe,ch.swisstopo.amtliches-strassenverzeichnis,ch.bfs.gebaeude_wohnungs_register,KML||https://tinyurl.com/yy7ya4g9/VS/6253_bdg_erw.kml</t>
  </si>
  <si>
    <t>2603346.739 1128579.746</t>
  </si>
  <si>
    <t>https://map.geo.admin.ch/?zoom=13&amp;E=2603346.739&amp;N=1128579.746&amp;layers=ch.kantone.cadastralwebmap-farbe,ch.swisstopo.amtliches-strassenverzeichnis,ch.bfs.gebaeude_wohnungs_register,KML||https://tinyurl.com/yy7ya4g9/VS/6253_bdg_erw.kml</t>
  </si>
  <si>
    <t>2603651.030 1127442.106</t>
  </si>
  <si>
    <t>https://map.geo.admin.ch/?zoom=13&amp;E=2603651.03&amp;N=1127442.106&amp;layers=ch.kantone.cadastralwebmap-farbe,ch.swisstopo.amtliches-strassenverzeichnis,ch.bfs.gebaeude_wohnungs_register,KML||https://tinyurl.com/yy7ya4g9/VS/6253_bdg_erw.kml</t>
  </si>
  <si>
    <t>2604149.561 1127479.365</t>
  </si>
  <si>
    <t>https://map.geo.admin.ch/?zoom=13&amp;E=2604149.561&amp;N=1127479.365&amp;layers=ch.kantone.cadastralwebmap-farbe,ch.swisstopo.amtliches-strassenverzeichnis,ch.bfs.gebaeude_wohnungs_register,KML||https://tinyurl.com/yy7ya4g9/VS/6253_bdg_erw.kml</t>
  </si>
  <si>
    <t>2604253.959 1127522.722</t>
  </si>
  <si>
    <t>https://map.geo.admin.ch/?zoom=13&amp;E=2604253.959&amp;N=1127522.722&amp;layers=ch.kantone.cadastralwebmap-farbe,ch.swisstopo.amtliches-strassenverzeichnis,ch.bfs.gebaeude_wohnungs_register,KML||https://tinyurl.com/yy7ya4g9/VS/6253_bdg_erw.kml</t>
  </si>
  <si>
    <t>2603868.898 1127307.735</t>
  </si>
  <si>
    <t>https://map.geo.admin.ch/?zoom=13&amp;E=2603868.898&amp;N=1127307.735&amp;layers=ch.kantone.cadastralwebmap-farbe,ch.swisstopo.amtliches-strassenverzeichnis,ch.bfs.gebaeude_wohnungs_register,KML||https://tinyurl.com/yy7ya4g9/VS/6253_bdg_erw.kml</t>
  </si>
  <si>
    <t>2603834.143 1126287.112</t>
  </si>
  <si>
    <t>https://map.geo.admin.ch/?zoom=13&amp;E=2603834.143&amp;N=1126287.112&amp;layers=ch.kantone.cadastralwebmap-farbe,ch.swisstopo.amtliches-strassenverzeichnis,ch.bfs.gebaeude_wohnungs_register,KML||https://tinyurl.com/yy7ya4g9/VS/6253_bdg_erw.kml</t>
  </si>
  <si>
    <t>2603838.629 1126290.165</t>
  </si>
  <si>
    <t>https://map.geo.admin.ch/?zoom=13&amp;E=2603838.629&amp;N=1126290.165&amp;layers=ch.kantone.cadastralwebmap-farbe,ch.swisstopo.amtliches-strassenverzeichnis,ch.bfs.gebaeude_wohnungs_register,KML||https://tinyurl.com/yy7ya4g9/VS/6253_bdg_erw.kml</t>
  </si>
  <si>
    <t>2605194.468 1126215.274</t>
  </si>
  <si>
    <t>https://map.geo.admin.ch/?zoom=13&amp;E=2605194.468&amp;N=1126215.274&amp;layers=ch.kantone.cadastralwebmap-farbe,ch.swisstopo.amtliches-strassenverzeichnis,ch.bfs.gebaeude_wohnungs_register,KML||https://tinyurl.com/yy7ya4g9/VS/6253_bdg_erw.kml</t>
  </si>
  <si>
    <t>2604898.804 1125716.383</t>
  </si>
  <si>
    <t>https://map.geo.admin.ch/?zoom=13&amp;E=2604898.804&amp;N=1125716.383&amp;layers=ch.kantone.cadastralwebmap-farbe,ch.swisstopo.amtliches-strassenverzeichnis,ch.bfs.gebaeude_wohnungs_register,KML||https://tinyurl.com/yy7ya4g9/VS/6253_bdg_erw.kml</t>
  </si>
  <si>
    <t>2604125.623 1129735.842</t>
  </si>
  <si>
    <t>https://map.geo.admin.ch/?zoom=13&amp;E=2604125.623&amp;N=1129735.842&amp;layers=ch.kantone.cadastralwebmap-farbe,ch.swisstopo.amtliches-strassenverzeichnis,ch.bfs.gebaeude_wohnungs_register,KML||https://tinyurl.com/yy7ya4g9/VS/6253_bdg_erw.kml</t>
  </si>
  <si>
    <t>2604097.184 1129699.695</t>
  </si>
  <si>
    <t>https://map.geo.admin.ch/?zoom=13&amp;E=2604097.184&amp;N=1129699.695&amp;layers=ch.kantone.cadastralwebmap-farbe,ch.swisstopo.amtliches-strassenverzeichnis,ch.bfs.gebaeude_wohnungs_register,KML||https://tinyurl.com/yy7ya4g9/VS/6253_bdg_erw.kml</t>
  </si>
  <si>
    <t>2603879.686 1129588.995</t>
  </si>
  <si>
    <t>https://map.geo.admin.ch/?zoom=13&amp;E=2603879.686&amp;N=1129588.995&amp;layers=ch.kantone.cadastralwebmap-farbe,ch.swisstopo.amtliches-strassenverzeichnis,ch.bfs.gebaeude_wohnungs_register,KML||https://tinyurl.com/yy7ya4g9/VS/6253_bdg_erw.kml</t>
  </si>
  <si>
    <t>2603864.622 1129591.324</t>
  </si>
  <si>
    <t>https://map.geo.admin.ch/?zoom=13&amp;E=2603864.622&amp;N=1129591.324&amp;layers=ch.kantone.cadastralwebmap-farbe,ch.swisstopo.amtliches-strassenverzeichnis,ch.bfs.gebaeude_wohnungs_register,KML||https://tinyurl.com/yy7ya4g9/VS/6253_bdg_erw.kml</t>
  </si>
  <si>
    <t>2603834.474 1129592.595</t>
  </si>
  <si>
    <t>https://map.geo.admin.ch/?zoom=13&amp;E=2603834.474&amp;N=1129592.595&amp;layers=ch.kantone.cadastralwebmap-farbe,ch.swisstopo.amtliches-strassenverzeichnis,ch.bfs.gebaeude_wohnungs_register,KML||https://tinyurl.com/yy7ya4g9/VS/6253_bdg_erw.kml</t>
  </si>
  <si>
    <t>2604679.089 1129757.517</t>
  </si>
  <si>
    <t>https://map.geo.admin.ch/?zoom=13&amp;E=2604679.089&amp;N=1129757.517&amp;layers=ch.kantone.cadastralwebmap-farbe,ch.swisstopo.amtliches-strassenverzeichnis,ch.bfs.gebaeude_wohnungs_register,KML||https://tinyurl.com/yy7ya4g9/VS/6253_bdg_erw.kml</t>
  </si>
  <si>
    <t>2604588.242 1129822.837</t>
  </si>
  <si>
    <t>https://map.geo.admin.ch/?zoom=13&amp;E=2604588.242&amp;N=1129822.837&amp;layers=ch.kantone.cadastralwebmap-farbe,ch.swisstopo.amtliches-strassenverzeichnis,ch.bfs.gebaeude_wohnungs_register,KML||https://tinyurl.com/yy7ya4g9/VS/6253_bdg_erw.kml</t>
  </si>
  <si>
    <t>2604575.501 1129798.897</t>
  </si>
  <si>
    <t>https://map.geo.admin.ch/?zoom=13&amp;E=2604575.501&amp;N=1129798.897&amp;layers=ch.kantone.cadastralwebmap-farbe,ch.swisstopo.amtliches-strassenverzeichnis,ch.bfs.gebaeude_wohnungs_register,KML||https://tinyurl.com/yy7ya4g9/VS/6253_bdg_erw.kml</t>
  </si>
  <si>
    <t>2605058.954 1129339.542</t>
  </si>
  <si>
    <t>https://map.geo.admin.ch/?zoom=13&amp;E=2605058.954&amp;N=1129339.542&amp;layers=ch.kantone.cadastralwebmap-farbe,ch.swisstopo.amtliches-strassenverzeichnis,ch.bfs.gebaeude_wohnungs_register,KML||https://tinyurl.com/yy7ya4g9/VS/6253_bdg_erw.kml</t>
  </si>
  <si>
    <t>2605055.639 1129331.787</t>
  </si>
  <si>
    <t>https://map.geo.admin.ch/?zoom=13&amp;E=2605055.639&amp;N=1129331.787&amp;layers=ch.kantone.cadastralwebmap-farbe,ch.swisstopo.amtliches-strassenverzeichnis,ch.bfs.gebaeude_wohnungs_register,KML||https://tinyurl.com/yy7ya4g9/VS/6253_bdg_erw.kml</t>
  </si>
  <si>
    <t>2605084.118 1129321.749</t>
  </si>
  <si>
    <t>https://map.geo.admin.ch/?zoom=13&amp;E=2605084.118&amp;N=1129321.749&amp;layers=ch.kantone.cadastralwebmap-farbe,ch.swisstopo.amtliches-strassenverzeichnis,ch.bfs.gebaeude_wohnungs_register,KML||https://tinyurl.com/yy7ya4g9/VS/6253_bdg_erw.kml</t>
  </si>
  <si>
    <t>2605080.715 1129314.003</t>
  </si>
  <si>
    <t>https://map.geo.admin.ch/?zoom=13&amp;E=2605080.715&amp;N=1129314.003&amp;layers=ch.kantone.cadastralwebmap-farbe,ch.swisstopo.amtliches-strassenverzeichnis,ch.bfs.gebaeude_wohnungs_register,KML||https://tinyurl.com/yy7ya4g9/VS/6253_bdg_erw.kml</t>
  </si>
  <si>
    <t>2603862.671 1129273.055</t>
  </si>
  <si>
    <t>https://map.geo.admin.ch/?zoom=13&amp;E=2603862.671&amp;N=1129273.055&amp;layers=ch.kantone.cadastralwebmap-farbe,ch.swisstopo.amtliches-strassenverzeichnis,ch.bfs.gebaeude_wohnungs_register,KML||https://tinyurl.com/yy7ya4g9/VS/6253_bdg_erw.kml</t>
  </si>
  <si>
    <t>2603441.570 1129018.008</t>
  </si>
  <si>
    <t>https://map.geo.admin.ch/?zoom=13&amp;E=2603441.57&amp;N=1129018.008&amp;layers=ch.kantone.cadastralwebmap-farbe,ch.swisstopo.amtliches-strassenverzeichnis,ch.bfs.gebaeude_wohnungs_register,KML||https://tinyurl.com/yy7ya4g9/VS/6253_bdg_erw.kml</t>
  </si>
  <si>
    <t>2603404.445 1128969.858</t>
  </si>
  <si>
    <t>https://map.geo.admin.ch/?zoom=13&amp;E=2603404.445&amp;N=1128969.858&amp;layers=ch.kantone.cadastralwebmap-farbe,ch.swisstopo.amtliches-strassenverzeichnis,ch.bfs.gebaeude_wohnungs_register,KML||https://tinyurl.com/yy7ya4g9/VS/6253_bdg_erw.kml</t>
  </si>
  <si>
    <t>2604481.951 1128454.420</t>
  </si>
  <si>
    <t>https://map.geo.admin.ch/?zoom=13&amp;E=2604481.951&amp;N=1128454.42&amp;layers=ch.kantone.cadastralwebmap-farbe,ch.swisstopo.amtliches-strassenverzeichnis,ch.bfs.gebaeude_wohnungs_register,KML||https://tinyurl.com/yy7ya4g9/VS/6253_bdg_erw.kml</t>
  </si>
  <si>
    <t>2604499.636 1128440.683</t>
  </si>
  <si>
    <t>https://map.geo.admin.ch/?zoom=13&amp;E=2604499.636&amp;N=1128440.683&amp;layers=ch.kantone.cadastralwebmap-farbe,ch.swisstopo.amtliches-strassenverzeichnis,ch.bfs.gebaeude_wohnungs_register,KML||https://tinyurl.com/yy7ya4g9/VS/6253_bdg_erw.kml</t>
  </si>
  <si>
    <t>2604523.639 1128425.754</t>
  </si>
  <si>
    <t>https://map.geo.admin.ch/?zoom=13&amp;E=2604523.639&amp;N=1128425.754&amp;layers=ch.kantone.cadastralwebmap-farbe,ch.swisstopo.amtliches-strassenverzeichnis,ch.bfs.gebaeude_wohnungs_register,KML||https://tinyurl.com/yy7ya4g9/VS/6253_bdg_erw.kml</t>
  </si>
  <si>
    <t>2602271.125 1128443.243</t>
  </si>
  <si>
    <t>https://map.geo.admin.ch/?zoom=13&amp;E=2602271.125&amp;N=1128443.243&amp;layers=ch.kantone.cadastralwebmap-farbe,ch.swisstopo.amtliches-strassenverzeichnis,ch.bfs.gebaeude_wohnungs_register,KML||https://tinyurl.com/yy7ya4g9/VS/6253_bdg_erw.kml</t>
  </si>
  <si>
    <t>2602353.330 1128068.235</t>
  </si>
  <si>
    <t>https://map.geo.admin.ch/?zoom=13&amp;E=2602353.33&amp;N=1128068.235&amp;layers=ch.kantone.cadastralwebmap-farbe,ch.swisstopo.amtliches-strassenverzeichnis,ch.bfs.gebaeude_wohnungs_register,KML||https://tinyurl.com/yy7ya4g9/VS/6253_bdg_erw.kml</t>
  </si>
  <si>
    <t>2602350.573 1128092.188</t>
  </si>
  <si>
    <t>https://map.geo.admin.ch/?zoom=13&amp;E=2602350.573&amp;N=1128092.188&amp;layers=ch.kantone.cadastralwebmap-farbe,ch.swisstopo.amtliches-strassenverzeichnis,ch.bfs.gebaeude_wohnungs_register,KML||https://tinyurl.com/yy7ya4g9/VS/6253_bdg_erw.kml</t>
  </si>
  <si>
    <t>2602847.819 1127646.119</t>
  </si>
  <si>
    <t>https://map.geo.admin.ch/?zoom=13&amp;E=2602847.819&amp;N=1127646.119&amp;layers=ch.kantone.cadastralwebmap-farbe,ch.swisstopo.amtliches-strassenverzeichnis,ch.bfs.gebaeude_wohnungs_register,KML||https://tinyurl.com/yy7ya4g9/VS/6253_bdg_erw.kml</t>
  </si>
  <si>
    <t>2602889.815 1127662.205</t>
  </si>
  <si>
    <t>https://map.geo.admin.ch/?zoom=13&amp;E=2602889.815&amp;N=1127662.205&amp;layers=ch.kantone.cadastralwebmap-farbe,ch.swisstopo.amtliches-strassenverzeichnis,ch.bfs.gebaeude_wohnungs_register,KML||https://tinyurl.com/yy7ya4g9/VS/6253_bdg_erw.kml</t>
  </si>
  <si>
    <t>2603420.229 1125670.267</t>
  </si>
  <si>
    <t>https://map.geo.admin.ch/?zoom=13&amp;E=2603420.229&amp;N=1125670.267&amp;layers=ch.kantone.cadastralwebmap-farbe,ch.swisstopo.amtliches-strassenverzeichnis,ch.bfs.gebaeude_wohnungs_register,KML||https://tinyurl.com/yy7ya4g9/VS/6253_bdg_erw.kml</t>
  </si>
  <si>
    <t>2603732.693 1125990.080</t>
  </si>
  <si>
    <t>https://map.geo.admin.ch/?zoom=13&amp;E=2603732.693&amp;N=1125990.08&amp;layers=ch.kantone.cadastralwebmap-farbe,ch.swisstopo.amtliches-strassenverzeichnis,ch.bfs.gebaeude_wohnungs_register,KML||https://tinyurl.com/yy7ya4g9/VS/6253_bdg_erw.kml</t>
  </si>
  <si>
    <t>2607502.079 1131928.557</t>
  </si>
  <si>
    <t>https://map.geo.admin.ch/?zoom=13&amp;E=2607502.079&amp;N=1131928.557&amp;layers=ch.kantone.cadastralwebmap-farbe,ch.swisstopo.amtliches-strassenverzeichnis,ch.bfs.gebaeude_wohnungs_register,KML||https://tinyurl.com/yy7ya4g9/VS/6253_bdg_erw.kml</t>
  </si>
  <si>
    <t>2605262.729 1126064.066</t>
  </si>
  <si>
    <t>https://map.geo.admin.ch/?zoom=13&amp;E=2605262.729&amp;N=1126064.066&amp;layers=ch.kantone.cadastralwebmap-farbe,ch.swisstopo.amtliches-strassenverzeichnis,ch.bfs.gebaeude_wohnungs_register,KML||https://tinyurl.com/yy7ya4g9/VS/6253_bdg_erw.kml</t>
  </si>
  <si>
    <t>2604548.678 1128416.622</t>
  </si>
  <si>
    <t>https://map.geo.admin.ch/?zoom=13&amp;E=2604548.678&amp;N=1128416.622&amp;layers=ch.kantone.cadastralwebmap-farbe,ch.swisstopo.amtliches-strassenverzeichnis,ch.bfs.gebaeude_wohnungs_register,KML||https://tinyurl.com/yy7ya4g9/VS/6253_bdg_erw.kml</t>
  </si>
  <si>
    <t>2603231.049 1128075.985</t>
  </si>
  <si>
    <t>https://map.geo.admin.ch/?zoom=13&amp;E=2603231.049&amp;N=1128075.985&amp;layers=ch.kantone.cadastralwebmap-farbe,ch.swisstopo.amtliches-strassenverzeichnis,ch.bfs.gebaeude_wohnungs_register,KML||https://tinyurl.com/yy7ya4g9/VS/6253_bdg_erw.kml</t>
  </si>
  <si>
    <t>2605139.778 1128794.194</t>
  </si>
  <si>
    <t>https://map.geo.admin.ch/?zoom=13&amp;E=2605139.778&amp;N=1128794.194&amp;layers=ch.kantone.cadastralwebmap-farbe,ch.swisstopo.amtliches-strassenverzeichnis,ch.bfs.gebaeude_wohnungs_register,KML||https://tinyurl.com/yy7ya4g9/VS/6253_bdg_erw.kml</t>
  </si>
  <si>
    <t>2603851.327 1129591.452</t>
  </si>
  <si>
    <t>https://map.geo.admin.ch/?zoom=13&amp;E=2603851.327&amp;N=1129591.452&amp;layers=ch.kantone.cadastralwebmap-farbe,ch.swisstopo.amtliches-strassenverzeichnis,ch.bfs.gebaeude_wohnungs_register,KML||https://tinyurl.com/yy7ya4g9/VS/6253_bdg_erw.kml</t>
  </si>
  <si>
    <t>2603211.330 1129042.356</t>
  </si>
  <si>
    <t>https://map.geo.admin.ch/?zoom=13&amp;E=2603211.33&amp;N=1129042.356&amp;layers=ch.kantone.cadastralwebmap-farbe,ch.swisstopo.amtliches-strassenverzeichnis,ch.bfs.gebaeude_wohnungs_register,KML||https://tinyurl.com/yy7ya4g9/VS/6253_bdg_erw.kml</t>
  </si>
  <si>
    <t>2604688.350 1129813.518</t>
  </si>
  <si>
    <t>https://map.geo.admin.ch/?zoom=13&amp;E=2604688.35&amp;N=1129813.518&amp;layers=ch.kantone.cadastralwebmap-farbe,ch.swisstopo.amtliches-strassenverzeichnis,ch.bfs.gebaeude_wohnungs_register,KML||https://tinyurl.com/yy7ya4g9/VS/6253_bdg_erw.kml</t>
  </si>
  <si>
    <t>2602185.936 1126846.896</t>
  </si>
  <si>
    <t>https://map.geo.admin.ch/?zoom=13&amp;E=2602185.936&amp;N=1126846.896&amp;layers=ch.kantone.cadastralwebmap-farbe,ch.swisstopo.amtliches-strassenverzeichnis,ch.bfs.gebaeude_wohnungs_register,KML||https://tinyurl.com/yy7ya4g9/VS/6253_bdg_erw.kml</t>
  </si>
  <si>
    <t>2605904.513 1127645.256</t>
  </si>
  <si>
    <t>https://map.geo.admin.ch/?zoom=13&amp;E=2605904.513&amp;N=1127645.256&amp;layers=ch.kantone.cadastralwebmap-farbe,ch.swisstopo.amtliches-strassenverzeichnis,ch.bfs.gebaeude_wohnungs_register,KML||https://tinyurl.com/yy7ya4g9/VS/6253_bdg_erw.kml</t>
  </si>
  <si>
    <t>2602937.959 1129343.817</t>
  </si>
  <si>
    <t>https://map.geo.admin.ch/?zoom=13&amp;E=2602937.959&amp;N=1129343.817&amp;layers=ch.kantone.cadastralwebmap-farbe,ch.swisstopo.amtliches-strassenverzeichnis,ch.bfs.gebaeude_wohnungs_register,KML||https://tinyurl.com/yy7ya4g9/VS/6253_bdg_erw.kml</t>
  </si>
  <si>
    <t>2602990.231 1129329.950</t>
  </si>
  <si>
    <t>https://map.geo.admin.ch/?zoom=13&amp;E=2602990.231&amp;N=1129329.95&amp;layers=ch.kantone.cadastralwebmap-farbe,ch.swisstopo.amtliches-strassenverzeichnis,ch.bfs.gebaeude_wohnungs_register,KML||https://tinyurl.com/yy7ya4g9/VS/6253_bdg_erw.kml</t>
  </si>
  <si>
    <t>2602874.027 1129745.672</t>
  </si>
  <si>
    <t>https://map.geo.admin.ch/?zoom=13&amp;E=2602874.027&amp;N=1129745.672&amp;layers=ch.kantone.cadastralwebmap-farbe,ch.swisstopo.amtliches-strassenverzeichnis,ch.bfs.gebaeude_wohnungs_register,KML||https://tinyurl.com/yy7ya4g9/VS/6253_bdg_erw.kml</t>
  </si>
  <si>
    <t>2602658.085 1129753.241</t>
  </si>
  <si>
    <t>https://map.geo.admin.ch/?zoom=13&amp;E=2602658.085&amp;N=1129753.241&amp;layers=ch.kantone.cadastralwebmap-farbe,ch.swisstopo.amtliches-strassenverzeichnis,ch.bfs.gebaeude_wohnungs_register,KML||https://tinyurl.com/yy7ya4g9/VS/6253_bdg_erw.kml</t>
  </si>
  <si>
    <t>2602652.615 1129751.302</t>
  </si>
  <si>
    <t>https://map.geo.admin.ch/?zoom=13&amp;E=2602652.615&amp;N=1129751.302&amp;layers=ch.kantone.cadastralwebmap-farbe,ch.swisstopo.amtliches-strassenverzeichnis,ch.bfs.gebaeude_wohnungs_register,KML||https://tinyurl.com/yy7ya4g9/VS/6253_bdg_erw.kml</t>
  </si>
  <si>
    <t>2606802.122 1131384.025</t>
  </si>
  <si>
    <t>https://map.geo.admin.ch/?zoom=13&amp;E=2606802.122&amp;N=1131384.025&amp;layers=ch.kantone.cadastralwebmap-farbe,ch.swisstopo.amtliches-strassenverzeichnis,ch.bfs.gebaeude_wohnungs_register,KML||https://tinyurl.com/yy7ya4g9/VS/6253_bdg_erw.kml</t>
  </si>
  <si>
    <t>2603334.436 1128907.873</t>
  </si>
  <si>
    <t>https://map.geo.admin.ch/?zoom=13&amp;E=2603334.436&amp;N=1128907.873&amp;layers=ch.kantone.cadastralwebmap-farbe,ch.swisstopo.amtliches-strassenverzeichnis,ch.bfs.gebaeude_wohnungs_register,KML||https://tinyurl.com/yy7ya4g9/VS/6253_bdg_erw.kml</t>
  </si>
  <si>
    <t>2603282.722 1128895.009</t>
  </si>
  <si>
    <t>https://map.geo.admin.ch/?zoom=13&amp;E=2603282.722&amp;N=1128895.009&amp;layers=ch.kantone.cadastralwebmap-farbe,ch.swisstopo.amtliches-strassenverzeichnis,ch.bfs.gebaeude_wohnungs_register,KML||https://tinyurl.com/yy7ya4g9/VS/6253_bdg_erw.kml</t>
  </si>
  <si>
    <t>2603118.134 1128962.883</t>
  </si>
  <si>
    <t>https://map.geo.admin.ch/?zoom=13&amp;E=2603118.134&amp;N=1128962.883&amp;layers=ch.kantone.cadastralwebmap-farbe,ch.swisstopo.amtliches-strassenverzeichnis,ch.bfs.gebaeude_wohnungs_register,KML||https://tinyurl.com/yy7ya4g9/VS/6253_bdg_erw.kml</t>
  </si>
  <si>
    <t>2603151.065 1128979.900</t>
  </si>
  <si>
    <t>https://map.geo.admin.ch/?zoom=13&amp;E=2603151.065&amp;N=1128979.9&amp;layers=ch.kantone.cadastralwebmap-farbe,ch.swisstopo.amtliches-strassenverzeichnis,ch.bfs.gebaeude_wohnungs_register,KML||https://tinyurl.com/yy7ya4g9/VS/6253_bdg_erw.kml</t>
  </si>
  <si>
    <t>2602954.735 1128854.904</t>
  </si>
  <si>
    <t>https://map.geo.admin.ch/?zoom=13&amp;E=2602954.735&amp;N=1128854.904&amp;layers=ch.kantone.cadastralwebmap-farbe,ch.swisstopo.amtliches-strassenverzeichnis,ch.bfs.gebaeude_wohnungs_register,KML||https://tinyurl.com/yy7ya4g9/VS/6253_bdg_erw.kml</t>
  </si>
  <si>
    <t>2603012.336 1128636.137</t>
  </si>
  <si>
    <t>https://map.geo.admin.ch/?zoom=13&amp;E=2603012.336&amp;N=1128636.137&amp;layers=ch.kantone.cadastralwebmap-farbe,ch.swisstopo.amtliches-strassenverzeichnis,ch.bfs.gebaeude_wohnungs_register,KML||https://tinyurl.com/yy7ya4g9/VS/6253_bdg_erw.kml</t>
  </si>
  <si>
    <t>2602990.799 1128830.348</t>
  </si>
  <si>
    <t>https://map.geo.admin.ch/?zoom=13&amp;E=2602990.799&amp;N=1128830.348&amp;layers=ch.kantone.cadastralwebmap-farbe,ch.swisstopo.amtliches-strassenverzeichnis,ch.bfs.gebaeude_wohnungs_register,KML||https://tinyurl.com/yy7ya4g9/VS/6253_bdg_erw.kml</t>
  </si>
  <si>
    <t>2603463.104 1128651.362</t>
  </si>
  <si>
    <t>https://map.geo.admin.ch/?zoom=13&amp;E=2603463.104&amp;N=1128651.362&amp;layers=ch.kantone.cadastralwebmap-farbe,ch.swisstopo.amtliches-strassenverzeichnis,ch.bfs.gebaeude_wohnungs_register,KML||https://tinyurl.com/yy7ya4g9/VS/6253_bdg_erw.kml</t>
  </si>
  <si>
    <t>2603381.970 1128912.727</t>
  </si>
  <si>
    <t>https://map.geo.admin.ch/?zoom=13&amp;E=2603381.97&amp;N=1128912.727&amp;layers=ch.kantone.cadastralwebmap-farbe,ch.swisstopo.amtliches-strassenverzeichnis,ch.bfs.gebaeude_wohnungs_register,KML||https://tinyurl.com/yy7ya4g9/VS/6253_bdg_erw.kml</t>
  </si>
  <si>
    <t>2603326.656 1128577.425</t>
  </si>
  <si>
    <t>https://map.geo.admin.ch/?zoom=13&amp;E=2603326.656&amp;N=1128577.425&amp;layers=ch.kantone.cadastralwebmap-farbe,ch.swisstopo.amtliches-strassenverzeichnis,ch.bfs.gebaeude_wohnungs_register,KML||https://tinyurl.com/yy7ya4g9/VS/6253_bdg_erw.kml</t>
  </si>
  <si>
    <t>2603212.408 1128530.619</t>
  </si>
  <si>
    <t>https://map.geo.admin.ch/?zoom=13&amp;E=2603212.408&amp;N=1128530.619&amp;layers=ch.kantone.cadastralwebmap-farbe,ch.swisstopo.amtliches-strassenverzeichnis,ch.bfs.gebaeude_wohnungs_register,KML||https://tinyurl.com/yy7ya4g9/VS/6253_bdg_erw.kml</t>
  </si>
  <si>
    <t>2602807.166 1128188.302</t>
  </si>
  <si>
    <t>https://map.geo.admin.ch/?zoom=13&amp;E=2602807.166&amp;N=1128188.302&amp;layers=ch.kantone.cadastralwebmap-farbe,ch.swisstopo.amtliches-strassenverzeichnis,ch.bfs.gebaeude_wohnungs_register,KML||https://tinyurl.com/yy7ya4g9/VS/6253_bdg_erw.kml</t>
  </si>
  <si>
    <t>2604243.353 1127524.075</t>
  </si>
  <si>
    <t>https://map.geo.admin.ch/?zoom=13&amp;E=2604243.353&amp;N=1127524.075&amp;layers=ch.kantone.cadastralwebmap-farbe,ch.swisstopo.amtliches-strassenverzeichnis,ch.bfs.gebaeude_wohnungs_register,KML||https://tinyurl.com/yy7ya4g9/VS/6253_bdg_erw.kml</t>
  </si>
  <si>
    <t>2604153.509 1127487.858</t>
  </si>
  <si>
    <t>https://map.geo.admin.ch/?zoom=13&amp;E=2604153.509&amp;N=1127487.858&amp;layers=ch.kantone.cadastralwebmap-farbe,ch.swisstopo.amtliches-strassenverzeichnis,ch.bfs.gebaeude_wohnungs_register,KML||https://tinyurl.com/yy7ya4g9/VS/6253_bdg_erw.kml</t>
  </si>
  <si>
    <t>2605253.093 1126059.611</t>
  </si>
  <si>
    <t>https://map.geo.admin.ch/?zoom=13&amp;E=2605253.093&amp;N=1126059.611&amp;layers=ch.kantone.cadastralwebmap-farbe,ch.swisstopo.amtliches-strassenverzeichnis,ch.bfs.gebaeude_wohnungs_register,KML||https://tinyurl.com/yy7ya4g9/VS/6253_bdg_erw.kml</t>
  </si>
  <si>
    <t>2605198.729 1126218.508</t>
  </si>
  <si>
    <t>https://map.geo.admin.ch/?zoom=13&amp;E=2605198.729&amp;N=1126218.508&amp;layers=ch.kantone.cadastralwebmap-farbe,ch.swisstopo.amtliches-strassenverzeichnis,ch.bfs.gebaeude_wohnungs_register,KML||https://tinyurl.com/yy7ya4g9/VS/6253_bdg_erw.kml</t>
  </si>
  <si>
    <t>2604890.547 1125708.651</t>
  </si>
  <si>
    <t>https://map.geo.admin.ch/?zoom=13&amp;E=2604890.547&amp;N=1125708.651&amp;layers=ch.kantone.cadastralwebmap-farbe,ch.swisstopo.amtliches-strassenverzeichnis,ch.bfs.gebaeude_wohnungs_register,KML||https://tinyurl.com/yy7ya4g9/VS/6253_bdg_erw.kml</t>
  </si>
  <si>
    <t>2603889.234 1127311.997</t>
  </si>
  <si>
    <t>https://map.geo.admin.ch/?zoom=13&amp;E=2603889.234&amp;N=1127311.997&amp;layers=ch.kantone.cadastralwebmap-farbe,ch.swisstopo.amtliches-strassenverzeichnis,ch.bfs.gebaeude_wohnungs_register,KML||https://tinyurl.com/yy7ya4g9/VS/6253_bdg_erw.kml</t>
  </si>
  <si>
    <t>2603888.626 1127305.663</t>
  </si>
  <si>
    <t>https://map.geo.admin.ch/?zoom=13&amp;E=2603888.626&amp;N=1127305.663&amp;layers=ch.kantone.cadastralwebmap-farbe,ch.swisstopo.amtliches-strassenverzeichnis,ch.bfs.gebaeude_wohnungs_register,KML||https://tinyurl.com/yy7ya4g9/VS/6253_bdg_erw.kml</t>
  </si>
  <si>
    <t>2607378.328 1131950.805</t>
  </si>
  <si>
    <t>https://map.geo.admin.ch/?zoom=13&amp;E=2607378.328&amp;N=1131950.805&amp;layers=ch.kantone.cadastralwebmap-farbe,ch.swisstopo.amtliches-strassenverzeichnis,ch.bfs.gebaeude_wohnungs_register,KML||https://tinyurl.com/yy7ya4g9/VS/6253_bdg_erw.kml</t>
  </si>
  <si>
    <t>2607372.545 1131949.447</t>
  </si>
  <si>
    <t>https://map.geo.admin.ch/?zoom=13&amp;E=2607372.545&amp;N=1131949.447&amp;layers=ch.kantone.cadastralwebmap-farbe,ch.swisstopo.amtliches-strassenverzeichnis,ch.bfs.gebaeude_wohnungs_register,KML||https://tinyurl.com/yy7ya4g9/VS/6253_bdg_erw.kml</t>
  </si>
  <si>
    <t>2604559.449 1128416.473</t>
  </si>
  <si>
    <t>https://map.geo.admin.ch/?zoom=13&amp;E=2604559.449&amp;N=1128416.473&amp;layers=ch.kantone.cadastralwebmap-farbe,ch.swisstopo.amtliches-strassenverzeichnis,ch.bfs.gebaeude_wohnungs_register,KML||https://tinyurl.com/yy7ya4g9/VS/6253_bdg_erw.kml</t>
  </si>
  <si>
    <t>2603851.076 1129266.920</t>
  </si>
  <si>
    <t>https://map.geo.admin.ch/?zoom=13&amp;E=2603851.076&amp;N=1129266.92&amp;layers=ch.kantone.cadastralwebmap-farbe,ch.swisstopo.amtliches-strassenverzeichnis,ch.bfs.gebaeude_wohnungs_register,KML||https://tinyurl.com/yy7ya4g9/VS/6253_bdg_erw.kml</t>
  </si>
  <si>
    <t>2603424.364 1128962.541</t>
  </si>
  <si>
    <t>https://map.geo.admin.ch/?zoom=13&amp;E=2603424.364&amp;N=1128962.541&amp;layers=ch.kantone.cadastralwebmap-farbe,ch.swisstopo.amtliches-strassenverzeichnis,ch.bfs.gebaeude_wohnungs_register,KML||https://tinyurl.com/yy7ya4g9/VS/6253_bdg_erw.kml</t>
  </si>
  <si>
    <t>2603871.788 1129278.085</t>
  </si>
  <si>
    <t>https://map.geo.admin.ch/?zoom=13&amp;E=2603871.788&amp;N=1129278.085&amp;layers=ch.kantone.cadastralwebmap-farbe,ch.swisstopo.amtliches-strassenverzeichnis,ch.bfs.gebaeude_wohnungs_register,KML||https://tinyurl.com/yy7ya4g9/VS/6253_bdg_erw.kml</t>
  </si>
  <si>
    <t>2604680.503 1129770.129</t>
  </si>
  <si>
    <t>https://map.geo.admin.ch/?zoom=13&amp;E=2604680.503&amp;N=1129770.129&amp;layers=ch.kantone.cadastralwebmap-farbe,ch.swisstopo.amtliches-strassenverzeichnis,ch.bfs.gebaeude_wohnungs_register,KML||https://tinyurl.com/yy7ya4g9/VS/6253_bdg_erw.kml</t>
  </si>
  <si>
    <t>2604685.124 1129808.088</t>
  </si>
  <si>
    <t>https://map.geo.admin.ch/?zoom=13&amp;E=2604685.124&amp;N=1129808.088&amp;layers=ch.kantone.cadastralwebmap-farbe,ch.swisstopo.amtliches-strassenverzeichnis,ch.bfs.gebaeude_wohnungs_register,KML||https://tinyurl.com/yy7ya4g9/VS/6253_bdg_erw.kml</t>
  </si>
  <si>
    <t>2604681.740 1129782.513</t>
  </si>
  <si>
    <t>https://map.geo.admin.ch/?zoom=13&amp;E=2604681.74&amp;N=1129782.513&amp;layers=ch.kantone.cadastralwebmap-farbe,ch.swisstopo.amtliches-strassenverzeichnis,ch.bfs.gebaeude_wohnungs_register,KML||https://tinyurl.com/yy7ya4g9/VS/6253_bdg_erw.kml</t>
  </si>
  <si>
    <t>2604678.677 1129725.529</t>
  </si>
  <si>
    <t>https://map.geo.admin.ch/?zoom=13&amp;E=2604678.677&amp;N=1129725.529&amp;layers=ch.kantone.cadastralwebmap-farbe,ch.swisstopo.amtliches-strassenverzeichnis,ch.bfs.gebaeude_wohnungs_register,KML||https://tinyurl.com/yy7ya4g9/VS/6253_bdg_erw.kml</t>
  </si>
  <si>
    <t>2602170.961 1126838.403</t>
  </si>
  <si>
    <t>https://map.geo.admin.ch/?zoom=13&amp;E=2602170.961&amp;N=1126838.403&amp;layers=ch.kantone.cadastralwebmap-farbe,ch.swisstopo.amtliches-strassenverzeichnis,ch.bfs.gebaeude_wohnungs_register,KML||https://tinyurl.com/yy7ya4g9/VS/6253_bdg_erw.kml</t>
  </si>
  <si>
    <t>2605911.596 1127646.549</t>
  </si>
  <si>
    <t>https://map.geo.admin.ch/?zoom=13&amp;E=2605911.596&amp;N=1127646.549&amp;layers=ch.kantone.cadastralwebmap-farbe,ch.swisstopo.amtliches-strassenverzeichnis,ch.bfs.gebaeude_wohnungs_register,KML||https://tinyurl.com/yy7ya4g9/VS/6253_bdg_erw.kml</t>
  </si>
  <si>
    <t>2605136.766 1130359.801</t>
  </si>
  <si>
    <t>https://map.geo.admin.ch/?zoom=13&amp;E=2605136.766&amp;N=1130359.801&amp;layers=ch.kantone.cadastralwebmap-farbe,ch.swisstopo.amtliches-strassenverzeichnis,ch.bfs.gebaeude_wohnungs_register,KML||https://tinyurl.com/yy7ya4g9/VS/6253_bdg_erw.kml</t>
  </si>
  <si>
    <t>2605124.564 1130363.115</t>
  </si>
  <si>
    <t>https://map.geo.admin.ch/?zoom=13&amp;E=2605124.564&amp;N=1130363.115&amp;layers=ch.kantone.cadastralwebmap-farbe,ch.swisstopo.amtliches-strassenverzeichnis,ch.bfs.gebaeude_wohnungs_register,KML||https://tinyurl.com/yy7ya4g9/VS/6253_bdg_erw.kml</t>
  </si>
  <si>
    <t>2605108.372 1130365.237</t>
  </si>
  <si>
    <t>https://map.geo.admin.ch/?zoom=13&amp;E=2605108.372&amp;N=1130365.237&amp;layers=ch.kantone.cadastralwebmap-farbe,ch.swisstopo.amtliches-strassenverzeichnis,ch.bfs.gebaeude_wohnungs_register,KML||https://tinyurl.com/yy7ya4g9/VS/6253_bdg_erw.kml</t>
  </si>
  <si>
    <t>2605097.734 1130363.902</t>
  </si>
  <si>
    <t>https://map.geo.admin.ch/?zoom=13&amp;E=2605097.734&amp;N=1130363.902&amp;layers=ch.kantone.cadastralwebmap-farbe,ch.swisstopo.amtliches-strassenverzeichnis,ch.bfs.gebaeude_wohnungs_register,KML||https://tinyurl.com/yy7ya4g9/VS/6253_bdg_erw.kml</t>
  </si>
  <si>
    <t>2604470.635 1128449.740</t>
  </si>
  <si>
    <t>https://map.geo.admin.ch/?zoom=13&amp;E=2604470.635&amp;N=1128449.74&amp;layers=ch.kantone.cadastralwebmap-farbe,ch.swisstopo.amtliches-strassenverzeichnis,ch.bfs.gebaeude_wohnungs_register,KML||https://tinyurl.com/yy7ya4g9/VS/6253_bdg_erw.kml</t>
  </si>
  <si>
    <t>2604504.103 1128443.017</t>
  </si>
  <si>
    <t>https://map.geo.admin.ch/?zoom=13&amp;E=2604504.103&amp;N=1128443.017&amp;layers=ch.kantone.cadastralwebmap-farbe,ch.swisstopo.amtliches-strassenverzeichnis,ch.bfs.gebaeude_wohnungs_register,KML||https://tinyurl.com/yy7ya4g9/VS/6253_bdg_erw.kml</t>
  </si>
  <si>
    <t>2604533.616 1128427.006</t>
  </si>
  <si>
    <t>https://map.geo.admin.ch/?zoom=13&amp;E=2604533.616&amp;N=1128427.006&amp;layers=ch.kantone.cadastralwebmap-farbe,ch.swisstopo.amtliches-strassenverzeichnis,ch.bfs.gebaeude_wohnungs_register,KML||https://tinyurl.com/yy7ya4g9/VS/6253_bdg_erw.kml</t>
  </si>
  <si>
    <t>2604677.553 1129744.893</t>
  </si>
  <si>
    <t>https://map.geo.admin.ch/?zoom=13&amp;E=2604677.553&amp;N=1129744.893&amp;layers=ch.kantone.cadastralwebmap-farbe,ch.swisstopo.amtliches-strassenverzeichnis,ch.bfs.gebaeude_wohnungs_register,KML||https://tinyurl.com/yy7ya4g9/VS/6253_bdg_erw.kml</t>
  </si>
  <si>
    <t>2604683.152 1129794.994</t>
  </si>
  <si>
    <t>https://map.geo.admin.ch/?zoom=13&amp;E=2604683.152&amp;N=1129794.994&amp;layers=ch.kantone.cadastralwebmap-farbe,ch.swisstopo.amtliches-strassenverzeichnis,ch.bfs.gebaeude_wohnungs_register,KML||https://tinyurl.com/yy7ya4g9/VS/6253_bdg_erw.kml</t>
  </si>
  <si>
    <t>2603078.662 1128943.092</t>
  </si>
  <si>
    <t>https://map.geo.admin.ch/?zoom=13&amp;E=2603078.662&amp;N=1128943.092&amp;layers=ch.kantone.cadastralwebmap-farbe,ch.swisstopo.amtliches-strassenverzeichnis,ch.bfs.gebaeude_wohnungs_register,KML||https://tinyurl.com/yy7ya4g9/VS/6253_bdg_erw.kml</t>
  </si>
  <si>
    <t>2603222.233 1129035.579</t>
  </si>
  <si>
    <t>https://map.geo.admin.ch/?zoom=13&amp;E=2603222.233&amp;N=1129035.579&amp;layers=ch.kantone.cadastralwebmap-farbe,ch.swisstopo.amtliches-strassenverzeichnis,ch.bfs.gebaeude_wohnungs_register,KML||https://tinyurl.com/yy7ya4g9/VS/6253_bdg_erw.kml</t>
  </si>
  <si>
    <t>2603247.138 1129038.835</t>
  </si>
  <si>
    <t>https://map.geo.admin.ch/?zoom=13&amp;E=2603247.138&amp;N=1129038.835&amp;layers=ch.kantone.cadastralwebmap-farbe,ch.swisstopo.amtliches-strassenverzeichnis,ch.bfs.gebaeude_wohnungs_register,KML||https://tinyurl.com/yy7ya4g9/VS/6253_bdg_erw.kml</t>
  </si>
  <si>
    <t>2603030.000 1128891.000</t>
  </si>
  <si>
    <t>https://map.geo.admin.ch/?zoom=13&amp;E=2603030&amp;N=1128891&amp;layers=ch.kantone.cadastralwebmap-farbe,ch.swisstopo.amtliches-strassenverzeichnis,ch.bfs.gebaeude_wohnungs_register,KML||https://tinyurl.com/yy7ya4g9/VS/6253_bdg_erw.kml</t>
  </si>
  <si>
    <t>2604921.903 1130443.478</t>
  </si>
  <si>
    <t>https://map.geo.admin.ch/?zoom=13&amp;E=2604921.903&amp;N=1130443.478&amp;layers=ch.kantone.cadastralwebmap-farbe,ch.swisstopo.amtliches-strassenverzeichnis,ch.bfs.gebaeude_wohnungs_register,KML||https://tinyurl.com/yy7ya4g9/VS/6253_bdg_erw.kml</t>
  </si>
  <si>
    <t>2601724.126 1127112.897</t>
  </si>
  <si>
    <t>https://map.geo.admin.ch/?zoom=13&amp;E=2601724.126&amp;N=1127112.897&amp;layers=ch.kantone.cadastralwebmap-farbe,ch.swisstopo.amtliches-strassenverzeichnis,ch.bfs.gebaeude_wohnungs_register,KML||https://tinyurl.com/yy7ya4g9/VS/6253_bdg_erw.kml</t>
  </si>
  <si>
    <t>2604700.211 1130530.889</t>
  </si>
  <si>
    <t>https://map.geo.admin.ch/?zoom=13&amp;E=2604700.211&amp;N=1130530.889&amp;layers=ch.kantone.cadastralwebmap-farbe,ch.swisstopo.amtliches-strassenverzeichnis,ch.bfs.gebaeude_wohnungs_register,KML||https://tinyurl.com/yy7ya4g9/VS/6253_bdg_erw.kml</t>
  </si>
  <si>
    <t>2604706.778 1130528.662</t>
  </si>
  <si>
    <t>https://map.geo.admin.ch/?zoom=13&amp;E=2604706.778&amp;N=1130528.662&amp;layers=ch.kantone.cadastralwebmap-farbe,ch.swisstopo.amtliches-strassenverzeichnis,ch.bfs.gebaeude_wohnungs_register,KML||https://tinyurl.com/yy7ya4g9/VS/6253_bdg_erw.kml</t>
  </si>
  <si>
    <t>https://map.geo.admin.ch/?zoom=13&amp;E=2603476.632&amp;N=1126004.497&amp;layers=ch.kantone.cadastralwebmap-farbe,ch.swisstopo.amtliches-strassenverzeichnis,ch.bfs.gebaeude_wohnungs_register,KML||https://tinyurl.com/yy7ya4g9/VS/6253_bdg_erw.kml</t>
  </si>
  <si>
    <t>https://map.geo.admin.ch/?zoom=13&amp;E=2603468.367&amp;N=1126001.218&amp;layers=ch.kantone.cadastralwebmap-farbe,ch.swisstopo.amtliches-strassenverzeichnis,ch.bfs.gebaeude_wohnungs_register,KML||https://tinyurl.com/yy7ya4g9/VS/6253_bdg_erw.kml</t>
  </si>
  <si>
    <t>2604634.865 1129913.304</t>
  </si>
  <si>
    <t>https://map.geo.admin.ch/?zoom=13&amp;E=2604634.865&amp;N=1129913.304&amp;layers=ch.kantone.cadastralwebmap-farbe,ch.swisstopo.amtliches-strassenverzeichnis,ch.bfs.gebaeude_wohnungs_register,KML||https://tinyurl.com/yy7ya4g9/VS/6253_bdg_erw.kml</t>
  </si>
  <si>
    <t>2603686.331 1125853.422</t>
  </si>
  <si>
    <t>https://map.geo.admin.ch/?zoom=13&amp;E=2603686.331&amp;N=1125853.422&amp;layers=ch.kantone.cadastralwebmap-farbe,ch.swisstopo.amtliches-strassenverzeichnis,ch.bfs.gebaeude_wohnungs_register,KML||https://tinyurl.com/yy7ya4g9/VS/6253_bdg_erw.kml</t>
  </si>
  <si>
    <t>2603576.290 1124935.216</t>
  </si>
  <si>
    <t>https://map.geo.admin.ch/?zoom=13&amp;E=2603576.29&amp;N=1124935.216&amp;layers=ch.kantone.cadastralwebmap-farbe,ch.swisstopo.amtliches-strassenverzeichnis,ch.bfs.gebaeude_wohnungs_register,KML||https://tinyurl.com/yy7ya4g9/VS/6253_bdg_erw.kml</t>
  </si>
  <si>
    <t>2604064.000 1127366.000</t>
  </si>
  <si>
    <t>https://map.geo.admin.ch/?zoom=13&amp;E=2604064&amp;N=1127366&amp;layers=ch.kantone.cadastralwebmap-farbe,ch.swisstopo.amtliches-strassenverzeichnis,ch.bfs.gebaeude_wohnungs_register,KML||https://tinyurl.com/yy7ya4g9/VS/6253_bdg_erw.kml</t>
  </si>
  <si>
    <t>2601718.317 1127115.736</t>
  </si>
  <si>
    <t>https://map.geo.admin.ch/?zoom=13&amp;E=2601718.317&amp;N=1127115.736&amp;layers=ch.kantone.cadastralwebmap-farbe,ch.swisstopo.amtliches-strassenverzeichnis,ch.bfs.gebaeude_wohnungs_register,KML||https://tinyurl.com/yy7ya4g9/VS/6253_bdg_erw.kml</t>
  </si>
  <si>
    <t>2602823.038 1126467.806</t>
  </si>
  <si>
    <t>https://map.geo.admin.ch/?zoom=13&amp;E=2602823.038&amp;N=1126467.806&amp;layers=ch.kantone.cadastralwebmap-farbe,ch.swisstopo.amtliches-strassenverzeichnis,ch.bfs.gebaeude_wohnungs_register,KML||https://tinyurl.com/yy7ya4g9/VS/6253_bdg_erw.kml</t>
  </si>
  <si>
    <t>2603018.006 1128889.034</t>
  </si>
  <si>
    <t>https://map.geo.admin.ch/?zoom=13&amp;E=2603018.006&amp;N=1128889.034&amp;layers=ch.kantone.cadastralwebmap-farbe,ch.swisstopo.amtliches-strassenverzeichnis,ch.bfs.gebaeude_wohnungs_register,KML||https://tinyurl.com/yy7ya4g9/VS/6253_bdg_erw.kml</t>
  </si>
  <si>
    <t>2603736.916 1125995.183</t>
  </si>
  <si>
    <t>https://map.geo.admin.ch/?zoom=13&amp;E=2603736.916&amp;N=1125995.183&amp;layers=ch.kantone.cadastralwebmap-farbe,ch.swisstopo.amtliches-strassenverzeichnis,ch.bfs.gebaeude_wohnungs_register,KML||https://tinyurl.com/yy7ya4g9/VS/6253_bdg_erw.kml</t>
  </si>
  <si>
    <t>2603866.239 1127311.662</t>
  </si>
  <si>
    <t>https://map.geo.admin.ch/?zoom=13&amp;E=2603866.239&amp;N=1127311.662&amp;layers=ch.kantone.cadastralwebmap-farbe,ch.swisstopo.amtliches-strassenverzeichnis,ch.bfs.gebaeude_wohnungs_register,KML||https://tinyurl.com/yy7ya4g9/VS/6253_bdg_erw.kml</t>
  </si>
  <si>
    <t>2603881.726 1127318.705</t>
  </si>
  <si>
    <t>https://map.geo.admin.ch/?zoom=13&amp;E=2603881.726&amp;N=1127318.705&amp;layers=ch.kantone.cadastralwebmap-farbe,ch.swisstopo.amtliches-strassenverzeichnis,ch.bfs.gebaeude_wohnungs_register,KML||https://tinyurl.com/yy7ya4g9/VS/6253_bdg_erw.kml</t>
  </si>
  <si>
    <t>2605121.613 1128714.828</t>
  </si>
  <si>
    <t>https://map.geo.admin.ch/?zoom=13&amp;E=2605121.613&amp;N=1128714.828&amp;layers=ch.kantone.cadastralwebmap-farbe,ch.swisstopo.amtliches-strassenverzeichnis,ch.bfs.gebaeude_wohnungs_register,KML||https://tinyurl.com/yy7ya4g9/VS/6253_bdg_erw.kml</t>
  </si>
  <si>
    <t>2605589.438 1129002.791</t>
  </si>
  <si>
    <t>https://map.geo.admin.ch/?zoom=13&amp;E=2605589.438&amp;N=1129002.791&amp;layers=ch.kantone.cadastralwebmap-farbe,ch.swisstopo.amtliches-strassenverzeichnis,ch.bfs.gebaeude_wohnungs_register,KML||https://tinyurl.com/yy7ya4g9/VS/6253_bdg_erw.kml</t>
  </si>
  <si>
    <t>2603072.206 1124770.067</t>
  </si>
  <si>
    <t>https://map.geo.admin.ch/?zoom=13&amp;E=2603072.206&amp;N=1124770.067&amp;layers=ch.kantone.cadastralwebmap-farbe,ch.swisstopo.amtliches-strassenverzeichnis,ch.bfs.gebaeude_wohnungs_register,KML||https://tinyurl.com/yy7ya4g9/VS/6253_bdg_erw.kml</t>
  </si>
  <si>
    <t>2603578.301 1124932.494</t>
  </si>
  <si>
    <t>https://map.geo.admin.ch/?zoom=13&amp;E=2603578.301&amp;N=1124932.494&amp;layers=ch.kantone.cadastralwebmap-farbe,ch.swisstopo.amtliches-strassenverzeichnis,ch.bfs.gebaeude_wohnungs_register,KML||https://tinyurl.com/yy7ya4g9/VS/6253_bdg_erw.kml</t>
  </si>
  <si>
    <t>2602971.429 1124717.882</t>
  </si>
  <si>
    <t>https://map.geo.admin.ch/?zoom=13&amp;E=2602971.429&amp;N=1124717.882&amp;layers=ch.kantone.cadastralwebmap-farbe,ch.swisstopo.amtliches-strassenverzeichnis,ch.bfs.gebaeude_wohnungs_register,KML||https://tinyurl.com/yy7ya4g9/VS/6253_bdg_erw.kml</t>
  </si>
  <si>
    <t>2604063.373 1127367.864</t>
  </si>
  <si>
    <t>https://map.geo.admin.ch/?zoom=13&amp;E=2604063.373&amp;N=1127367.864&amp;layers=ch.kantone.cadastralwebmap-farbe,ch.swisstopo.amtliches-strassenverzeichnis,ch.bfs.gebaeude_wohnungs_register,KML||https://tinyurl.com/yy7ya4g9/VS/6253_bdg_erw.kml</t>
  </si>
  <si>
    <t>2603919.015 1127375.230</t>
  </si>
  <si>
    <t>https://map.geo.admin.ch/?zoom=13&amp;E=2603919.015&amp;N=1127375.23&amp;layers=ch.kantone.cadastralwebmap-farbe,ch.swisstopo.amtliches-strassenverzeichnis,ch.bfs.gebaeude_wohnungs_register,KML||https://tinyurl.com/yy7ya4g9/VS/6253_bdg_erw.kml</t>
  </si>
  <si>
    <t>2602364.821 1127745.909</t>
  </si>
  <si>
    <t>https://map.geo.admin.ch/?zoom=13&amp;E=2602364.821&amp;N=1127745.909&amp;layers=ch.kantone.cadastralwebmap-farbe,ch.swisstopo.amtliches-strassenverzeichnis,ch.bfs.gebaeude_wohnungs_register,KML||https://tinyurl.com/yy7ya4g9/VS/6253_bdg_erw.kml</t>
  </si>
  <si>
    <t>2603050.548 1128898.295</t>
  </si>
  <si>
    <t>https://map.geo.admin.ch/?zoom=13&amp;E=2603050.548&amp;N=1128898.295&amp;layers=ch.kantone.cadastralwebmap-farbe,ch.swisstopo.amtliches-strassenverzeichnis,ch.bfs.gebaeude_wohnungs_register,KML||https://tinyurl.com/yy7ya4g9/VS/6253_bdg_erw.kml</t>
  </si>
  <si>
    <t>2602594.099 1128711.273</t>
  </si>
  <si>
    <t>https://map.geo.admin.ch/?zoom=13&amp;E=2602594.099&amp;N=1128711.273&amp;layers=ch.kantone.cadastralwebmap-farbe,ch.swisstopo.amtliches-strassenverzeichnis,ch.bfs.gebaeude_wohnungs_register,KML||https://tinyurl.com/yy7ya4g9/VS/6253_bdg_erw.kml</t>
  </si>
  <si>
    <t>2603306.829 1129045.788</t>
  </si>
  <si>
    <t>https://map.geo.admin.ch/?zoom=13&amp;E=2603306.829&amp;N=1129045.788&amp;layers=ch.kantone.cadastralwebmap-farbe,ch.swisstopo.amtliches-strassenverzeichnis,ch.bfs.gebaeude_wohnungs_register,KML||https://tinyurl.com/yy7ya4g9/VS/6253_bdg_erw.kml</t>
  </si>
  <si>
    <t>2603295.050 1125653.521</t>
  </si>
  <si>
    <t>https://map.geo.admin.ch/?zoom=13&amp;E=2603295.05&amp;N=1125653.521&amp;layers=ch.kantone.cadastralwebmap-farbe,ch.swisstopo.amtliches-strassenverzeichnis,ch.bfs.gebaeude_wohnungs_register,KML||https://tinyurl.com/yy7ya4g9/VS/6253_bdg_erw.kml</t>
  </si>
  <si>
    <t>2603695.259 1125843.103</t>
  </si>
  <si>
    <t>https://map.geo.admin.ch/?zoom=13&amp;E=2603695.259&amp;N=1125843.103&amp;layers=ch.kantone.cadastralwebmap-farbe,ch.swisstopo.amtliches-strassenverzeichnis,ch.bfs.gebaeude_wohnungs_register,KML||https://tinyurl.com/yy7ya4g9/VS/6253_bdg_erw.kml</t>
  </si>
  <si>
    <t>2603466.304 1125996.127</t>
  </si>
  <si>
    <t>https://map.geo.admin.ch/?zoom=13&amp;E=2603466.304&amp;N=1125996.127&amp;layers=ch.kantone.cadastralwebmap-farbe,ch.swisstopo.amtliches-strassenverzeichnis,ch.bfs.gebaeude_wohnungs_register,KML||https://tinyurl.com/yy7ya4g9/VS/6253_bdg_erw.kml</t>
  </si>
  <si>
    <t>2603481.662 1126002.135</t>
  </si>
  <si>
    <t>https://map.geo.admin.ch/?zoom=13&amp;E=2603481.662&amp;N=1126002.135&amp;layers=ch.kantone.cadastralwebmap-farbe,ch.swisstopo.amtliches-strassenverzeichnis,ch.bfs.gebaeude_wohnungs_register,KML||https://tinyurl.com/yy7ya4g9/VS/6253_bdg_erw.kml</t>
  </si>
  <si>
    <t>2595304.000 1121713.000</t>
  </si>
  <si>
    <t>https://map.geo.admin.ch/?zoom=13&amp;E=2595304&amp;N=1121713&amp;layers=ch.kantone.cadastralwebmap-farbe,ch.swisstopo.amtliches-strassenverzeichnis,ch.bfs.gebaeude_wohnungs_register,KML||https://tinyurl.com/yy7ya4g9/VS/6263_bdg_erw.kml</t>
  </si>
  <si>
    <t>2595340.000 1121715.000</t>
  </si>
  <si>
    <t>https://map.geo.admin.ch/?zoom=13&amp;E=2595340&amp;N=1121715&amp;layers=ch.kantone.cadastralwebmap-farbe,ch.swisstopo.amtliches-strassenverzeichnis,ch.bfs.gebaeude_wohnungs_register,KML||https://tinyurl.com/yy7ya4g9/VS/6263_bdg_erw.kml</t>
  </si>
  <si>
    <t>2595885.000 1123840.000</t>
  </si>
  <si>
    <t>https://map.geo.admin.ch/?zoom=13&amp;E=2595885&amp;N=1123840&amp;layers=ch.kantone.cadastralwebmap-farbe,ch.swisstopo.amtliches-strassenverzeichnis,ch.bfs.gebaeude_wohnungs_register,KML||https://tinyurl.com/yy7ya4g9/VS/6263_bdg_erw.kml</t>
  </si>
  <si>
    <t>2638182.000 1109461.625</t>
  </si>
  <si>
    <t>https://map.geo.admin.ch/?zoom=13&amp;E=2638182&amp;N=1109461.625&amp;layers=ch.kantone.cadastralwebmap-farbe,ch.swisstopo.amtliches-strassenverzeichnis,ch.bfs.gebaeude_wohnungs_register,KML||https://tinyurl.com/yy7ya4g9/VS/6289_bdg_erw.kml</t>
  </si>
  <si>
    <t>2637649.000 1111594.625</t>
  </si>
  <si>
    <t>https://map.geo.admin.ch/?zoom=13&amp;E=2637649&amp;N=1111594.625&amp;layers=ch.kantone.cadastralwebmap-farbe,ch.swisstopo.amtliches-strassenverzeichnis,ch.bfs.gebaeude_wohnungs_register,KML||https://tinyurl.com/yy7ya4g9/VS/6289_bdg_erw.kml</t>
  </si>
  <si>
    <t>2638196.750 1109372.875</t>
  </si>
  <si>
    <t>https://map.geo.admin.ch/?zoom=13&amp;E=2638196.75&amp;N=1109372.875&amp;layers=ch.kantone.cadastralwebmap-farbe,ch.swisstopo.amtliches-strassenverzeichnis,ch.bfs.gebaeude_wohnungs_register,KML||https://tinyurl.com/yy7ya4g9/VS/6289_bdg_erw.kml</t>
  </si>
  <si>
    <t>2633306.000 1120113.000</t>
  </si>
  <si>
    <t>https://map.geo.admin.ch/?zoom=13&amp;E=2633306&amp;N=1120113&amp;layers=ch.kantone.cadastralwebmap-farbe,ch.swisstopo.amtliches-strassenverzeichnis,ch.bfs.gebaeude_wohnungs_register,KML||https://tinyurl.com/yy7ya4g9/VS/6293_bdg_erw.kml</t>
  </si>
  <si>
    <t>2595929.132 1114685.958</t>
  </si>
  <si>
    <t>2595821.390 1114342.506</t>
  </si>
  <si>
    <t>2598882.075 1122539.331</t>
  </si>
  <si>
    <t>62: 2 bâtiments du RegBL (911486, 502369491) à l'intérieur du même polygone de la MO</t>
  </si>
  <si>
    <t>62: 2 bâtiments du RegBL (191365911, 191365950) à l'intérieur du même polygone de la MO</t>
  </si>
  <si>
    <t>62: 2 bâtiments du RegBL (191745486, 502370311) à l'intérieur du même polygone de la MO</t>
  </si>
  <si>
    <t>41: Status 'im Bau' n'est pas cohérente avec le topic Couverture du sol de la MO&lt;/br&gt;62: 2 bâtiments du RegBL (191846135, 502370221) à l'intérieur du même polygone de la MO</t>
  </si>
  <si>
    <t>62: 2 bâtiments du RegBL (192014049, 502369932) à l'intérieur du même polygone de la MO</t>
  </si>
  <si>
    <t>62: 2 bâtiments du RegBL (191846135, 502370221) à l'intérieur du même polygone de la MO</t>
  </si>
  <si>
    <t>62: 3 bâtiments du RegBL (941424, 941438, 3039956) à l'intérieur du même polygone de la MO</t>
  </si>
  <si>
    <t>62: 2 bâtiments du RegBL (944982, 190842929) à l'intérieur du même polygone de la MO</t>
  </si>
  <si>
    <t>62: 2 bâtiments du RegBL (944998, 502371530) à l'intérieur du même polygone de la MO</t>
  </si>
  <si>
    <t>62: 2 bâtiments du RegBL (945336, 500008170) à l'intérieur du même polygone de la MO</t>
  </si>
  <si>
    <t>62: 2 bâtiments du RegBL (3040056, 500008166) à l'intérieur du même polygone de la MO</t>
  </si>
  <si>
    <t>62: 3 bâtiments du RegBL (190206701, 190206702, 500008171) à l'intérieur du même polygone de la MO</t>
  </si>
  <si>
    <t>41: Status 'im Bau' n'est pas cohérente avec le topic Couverture du sol de la MO&lt;/br&gt;62: 2 bâtiments du RegBL (191065010, 500008152) à l'intérieur du même polygone de la MO</t>
  </si>
  <si>
    <t>41: Status 'im Bau' n'est pas cohérente avec le topic Couverture du sol de la MO&lt;/br&gt;62: 2 bâtiments du RegBL (191971575, 502370779) à l'intérieur du même polygone de la MO</t>
  </si>
  <si>
    <t>62: 2 bâtiments du RegBL (191986249, 502370950) à l'intérieur du même polygone de la MO</t>
  </si>
  <si>
    <t>62: 3 bâtiments du RegBL (192008587, 192013439, 502370814) à l'intérieur du même polygone de la MO</t>
  </si>
  <si>
    <t>62: 2 bâtiments du RegBL (191065010, 500008152) à l'intérieur du même polygone de la MO</t>
  </si>
  <si>
    <t>62: 2 bâtiments du RegBL (191764551, 502370625) à l'intérieur du même polygone de la MO</t>
  </si>
  <si>
    <t>62: 2 bâtiments du RegBL (191999718, 502370747) à l'intérieur du même polygone de la MO</t>
  </si>
  <si>
    <t>62: 2 bâtiments du RegBL (192015712, 502370758) à l'intérieur du même polygone de la MO</t>
  </si>
  <si>
    <t>62: 2 bâtiments du RegBL (191971575, 502370779) à l'intérieur du même polygone de la MO</t>
  </si>
  <si>
    <t>62: 2 bâtiments du RegBL (191065113, 502371440) à l'intérieur du même polygone de la MO</t>
  </si>
  <si>
    <t>62: 2 bâtiments du RegBL (191577612, 502372081) à l'intérieur du même polygone de la MO</t>
  </si>
  <si>
    <t>62: 2 bâtiments du RegBL (191577611, 502372082) à l'intérieur du même polygone de la MO</t>
  </si>
  <si>
    <t>61: 2 polygones de la MO ont le même EGID du RegBL&lt;/br&gt;62: 2 bâtiments du RegBL (191429920, 502370953) à l'intérieur du même polygone de la MO</t>
  </si>
  <si>
    <t>42: la catégorie 1020 n'est pas cohérente avec le topic Objets divers de la MO&lt;/br&gt;62: 2 bâtiments du RegBL (191577611, 502372082) à l'intérieur du même polygone de la MO</t>
  </si>
  <si>
    <t>42: la catégorie 1020 n'est pas cohérente avec le topic Objets divers de la MO&lt;/br&gt;62: 2 bâtiments du RegBL (191577612, 502372081) à l'intérieur du même polygone de la MO</t>
  </si>
  <si>
    <t>31: Aucun bâtiment dans la MO pour l'EGID 192028809</t>
  </si>
  <si>
    <t>31: Aucun bâtiment dans la MO pour l'EGID 191996341</t>
  </si>
  <si>
    <t>31: Aucun bâtiment dans la MO pour l'EGID 191996342</t>
  </si>
  <si>
    <t>31: Aucun bâtiment dans la MO pour l'EGID 192028264</t>
  </si>
  <si>
    <t>31: Aucun bâtiment dans la MO pour l'EGID 192028340</t>
  </si>
  <si>
    <t>31: Aucun bâtiment dans la MO pour l'EGID 502369410</t>
  </si>
  <si>
    <t>31: Aucun bâtiment dans la MO pour l'EGID 502369510</t>
  </si>
  <si>
    <t>31: Aucun bâtiment dans la MO pour l'EGID 502369773</t>
  </si>
  <si>
    <t>31: Aucun bâtiment dans la MO pour l'EGID 191985145</t>
  </si>
  <si>
    <t>31: Aucun bâtiment dans la MO pour l'EGID 191991121</t>
  </si>
  <si>
    <t>31: Aucun bâtiment dans la MO pour l'EGID 191992101</t>
  </si>
  <si>
    <t>31: Aucun bâtiment dans la MO pour l'EGID 192028265</t>
  </si>
  <si>
    <t>31: Aucun bâtiment dans la MO pour l'EGID 191980702</t>
  </si>
  <si>
    <t>31: Aucun bâtiment dans la MO pour l'EGID 191992950</t>
  </si>
  <si>
    <t>31: Aucun bâtiment dans la MO pour l'EGID 192013106&lt;/br&gt;33: Le bâtiment 192013106 has GSTAT '1003 im Bau'</t>
  </si>
  <si>
    <t>31: Aucun bâtiment dans la MO pour l'EGID 192014755&lt;/br&gt;33: Le bâtiment 192014755 has GSTAT '1003 im Bau'</t>
  </si>
  <si>
    <t>31: Aucun bâtiment dans la MO pour l'EGID 192028211&lt;/br&gt;33: Le bâtiment 192028211 has GSTAT '1003 im Bau'</t>
  </si>
  <si>
    <t>31: Aucun bâtiment dans la MO pour l'EGID 192028425</t>
  </si>
  <si>
    <t>31: Aucun bâtiment dans la MO pour l'EGID 192028462</t>
  </si>
  <si>
    <t>31: Aucun bâtiment dans la MO pour l'EGID 192028559</t>
  </si>
  <si>
    <t>31: Aucun bâtiment dans la MO pour l'EGID 192026551&lt;/br&gt;33: Le bâtiment 192026551 has GSTAT '1003 im Bau'</t>
  </si>
  <si>
    <t>31: Aucun bâtiment dans la MO pour l'EGID 192026557&lt;/br&gt;33: Le bâtiment 192026557 has GSTAT '1003 im Bau'</t>
  </si>
  <si>
    <t>31: Aucun bâtiment dans la MO pour l'EGID 192026559&lt;/br&gt;33: Le bâtiment 192026559 has GSTAT '1003 im Bau'</t>
  </si>
  <si>
    <t>31: Aucun bâtiment dans la MO pour l'EGID 192026562&lt;/br&gt;33: Le bâtiment 192026562 has GSTAT '1003 im Bau'</t>
  </si>
  <si>
    <t>31: Aucun bâtiment dans la MO pour l'EGID 192027387</t>
  </si>
  <si>
    <t>31: Aucun bâtiment dans la MO pour l'EGID 191739275</t>
  </si>
  <si>
    <t>31: Aucun bâtiment dans la MO pour l'EGID 192028255</t>
  </si>
  <si>
    <t>31: Aucun bâtiment dans la MO pour l'EGID 502370140</t>
  </si>
  <si>
    <t>31: Aucun bâtiment dans la MO pour l'EGID 502370141</t>
  </si>
  <si>
    <t>31: Aucun bâtiment dans la MO pour l'EGID 502370271</t>
  </si>
  <si>
    <t>31: Aucun bâtiment dans la MO pour l'EGID 192004890</t>
  </si>
  <si>
    <t>31: Aucun bâtiment dans la MO pour l'EGID 192028684</t>
  </si>
  <si>
    <t>31: Aucun bâtiment dans la MO pour l'EGID 500008155</t>
  </si>
  <si>
    <t>31: Aucun bâtiment dans la MO pour l'EGID 502371422</t>
  </si>
  <si>
    <t>31: Aucun bâtiment dans la MO pour l'EGID 502372002</t>
  </si>
  <si>
    <t>31: Aucun bâtiment dans la MO pour l'EGID 502372031</t>
  </si>
  <si>
    <t>31: Aucun bâtiment dans la MO pour l'EGID 191873171</t>
  </si>
  <si>
    <t>31: Aucun bâtiment dans la MO pour l'EGID 191873172</t>
  </si>
  <si>
    <t>31: Aucun bâtiment dans la MO pour l'EGID 191927639</t>
  </si>
  <si>
    <t>31: Aucun bâtiment dans la MO pour l'EGID 191971704</t>
  </si>
  <si>
    <t>31: Aucun bâtiment dans la MO pour l'EGID 192028279</t>
  </si>
  <si>
    <t>31: Aucun bâtiment dans la MO pour l'EGID 192028288</t>
  </si>
  <si>
    <t>31: Aucun bâtiment dans la MO pour l'EGID 192028631</t>
  </si>
  <si>
    <t>31: Aucun bâtiment dans la MO pour l'EGID 192022484</t>
  </si>
  <si>
    <t>35: Obsolète dans le RegBL. Le bâtiment de la MO est déjà lié au bâtiment ayant l'EGID 3108326</t>
  </si>
  <si>
    <t>35: Obsolète dans le RegBL. Le bâtiment de la MO est déjà lié au bâtiment ayant l'EGID 190612419</t>
  </si>
  <si>
    <t>35: Obsolète dans le RegBL. Le bâtiment de la MO est déjà lié au bâtiment ayant l'EGID 191846040</t>
  </si>
  <si>
    <t>2586981.000 1118814.375</t>
  </si>
  <si>
    <t>https://map.geo.admin.ch/?zoom=13&amp;E=2586981&amp;N=1118814.375&amp;layers=ch.kantone.cadastralwebmap-farbe,ch.swisstopo.amtliches-strassenverzeichnis,ch.bfs.gebaeude_wohnungs_register,KML||https://tinyurl.com/yy7ya4g9/VS/6025_bdg_erw.kml</t>
  </si>
  <si>
    <t>2576433.000 1096486.000</t>
  </si>
  <si>
    <t>https://map.geo.admin.ch/?zoom=13&amp;E=2576433&amp;N=1096486&amp;layers=ch.kantone.cadastralwebmap-farbe,ch.swisstopo.amtliches-strassenverzeichnis,ch.bfs.gebaeude_wohnungs_register,KML||https://tinyurl.com/yy7ya4g9/VS/6034_bdg_erw.kml</t>
  </si>
  <si>
    <t>2599252.000 1117990.000</t>
  </si>
  <si>
    <t>https://map.geo.admin.ch/?zoom=13&amp;E=2599252&amp;N=1117990&amp;layers=ch.kantone.cadastralwebmap-farbe,ch.swisstopo.amtliches-strassenverzeichnis,ch.bfs.gebaeude_wohnungs_register,KML||https://tinyurl.com/yy7ya4g9/VS/6090_bdg_erw.kml</t>
  </si>
  <si>
    <t>2615750.000 1127250.000</t>
  </si>
  <si>
    <t>https://map.geo.admin.ch/?zoom=13&amp;E=2615750&amp;N=1127250&amp;layers=ch.kantone.cadastralwebmap-farbe,ch.swisstopo.amtliches-strassenverzeichnis,ch.bfs.gebaeude_wohnungs_register,KML||https://tinyurl.com/yy7ya4g9/VS/6110_bdg_erw.kml</t>
  </si>
  <si>
    <t>2573947.000 1105941.000</t>
  </si>
  <si>
    <t>https://map.geo.admin.ch/?zoom=13&amp;E=2573947&amp;N=1105941&amp;layers=ch.kantone.cadastralwebmap-farbe,ch.swisstopo.amtliches-strassenverzeichnis,ch.bfs.gebaeude_wohnungs_register,KML||https://tinyurl.com/yy7ya4g9/VS/6136_bdg_erw.kml</t>
  </si>
  <si>
    <t>2571723.000 1106427.000</t>
  </si>
  <si>
    <t>https://map.geo.admin.ch/?zoom=13&amp;E=2571723&amp;N=1106427&amp;layers=ch.kantone.cadastralwebmap-farbe,ch.swisstopo.amtliches-strassenverzeichnis,ch.bfs.gebaeude_wohnungs_register,KML||https://tinyurl.com/yy7ya4g9/VS/6136_bdg_erw.kml</t>
  </si>
  <si>
    <t>2571753.000 1106426.000</t>
  </si>
  <si>
    <t>https://map.geo.admin.ch/?zoom=13&amp;E=2571753&amp;N=1106426&amp;layers=ch.kantone.cadastralwebmap-farbe,ch.swisstopo.amtliches-strassenverzeichnis,ch.bfs.gebaeude_wohnungs_register,KML||https://tinyurl.com/yy7ya4g9/VS/6136_bdg_erw.kml</t>
  </si>
  <si>
    <t>2585169.000 1110054.000</t>
  </si>
  <si>
    <t>https://map.geo.admin.ch/?zoom=13&amp;E=2585169&amp;N=1110054&amp;layers=ch.kantone.cadastralwebmap-farbe,ch.swisstopo.amtliches-strassenverzeichnis,ch.bfs.gebaeude_wohnungs_register,KML||https://tinyurl.com/yy7ya4g9/VS/6139_bdg_erw.kml</t>
  </si>
  <si>
    <t>2561115.000 1125505.000</t>
  </si>
  <si>
    <t>https://map.geo.admin.ch/?zoom=13&amp;E=2561115&amp;N=1125505&amp;layers=ch.kantone.cadastralwebmap-farbe,ch.swisstopo.amtliches-strassenverzeichnis,ch.bfs.gebaeude_wohnungs_register,KML||https://tinyurl.com/yy7ya4g9/VS/6152_bdg_erw.kml</t>
  </si>
  <si>
    <t>2555877.750 1136935.625</t>
  </si>
  <si>
    <t>https://map.geo.admin.ch/?zoom=13&amp;E=2555877.75&amp;N=1136935.625&amp;layers=ch.kantone.cadastralwebmap-farbe,ch.swisstopo.amtliches-strassenverzeichnis,ch.bfs.gebaeude_wohnungs_register,KML||https://tinyurl.com/yy7ya4g9/VS/6154_bdg_erw.kml</t>
  </si>
  <si>
    <t>2556184.250 1137180.125</t>
  </si>
  <si>
    <t>https://map.geo.admin.ch/?zoom=13&amp;E=2556184.25&amp;N=1137180.125&amp;layers=ch.kantone.cadastralwebmap-farbe,ch.swisstopo.amtliches-strassenverzeichnis,ch.bfs.gebaeude_wohnungs_register,KML||https://tinyurl.com/yy7ya4g9/VS/6154_bdg_erw.kml</t>
  </si>
  <si>
    <t>2555886.000 1136716.125</t>
  </si>
  <si>
    <t>https://map.geo.admin.ch/?zoom=13&amp;E=2555886&amp;N=1136716.125&amp;layers=ch.kantone.cadastralwebmap-farbe,ch.swisstopo.amtliches-strassenverzeichnis,ch.bfs.gebaeude_wohnungs_register,KML||https://tinyurl.com/yy7ya4g9/VS/6154_bdg_erw.kml</t>
  </si>
  <si>
    <t>2555897.000 1136728.375</t>
  </si>
  <si>
    <t>https://map.geo.admin.ch/?zoom=13&amp;E=2555897&amp;N=1136728.375&amp;layers=ch.kantone.cadastralwebmap-farbe,ch.swisstopo.amtliches-strassenverzeichnis,ch.bfs.gebaeude_wohnungs_register,KML||https://tinyurl.com/yy7ya4g9/VS/6154_bdg_erw.kml</t>
  </si>
  <si>
    <t>2555879.750 1136744.875</t>
  </si>
  <si>
    <t>https://map.geo.admin.ch/?zoom=13&amp;E=2555879.75&amp;N=1136744.875&amp;layers=ch.kantone.cadastralwebmap-farbe,ch.swisstopo.amtliches-strassenverzeichnis,ch.bfs.gebaeude_wohnungs_register,KML||https://tinyurl.com/yy7ya4g9/VS/6154_bdg_erw.kml</t>
  </si>
  <si>
    <t>2554862.500 1136757.250</t>
  </si>
  <si>
    <t>https://map.geo.admin.ch/?zoom=13&amp;E=2554862.5&amp;N=1136757.25&amp;layers=ch.kantone.cadastralwebmap-farbe,ch.swisstopo.amtliches-strassenverzeichnis,ch.bfs.gebaeude_wohnungs_register,KML||https://tinyurl.com/yy7ya4g9/VS/6154_bdg_erw.kml</t>
  </si>
  <si>
    <t>2555874.250 1136751.375</t>
  </si>
  <si>
    <t>https://map.geo.admin.ch/?zoom=13&amp;E=2555874.25&amp;N=1136751.375&amp;layers=ch.kantone.cadastralwebmap-farbe,ch.swisstopo.amtliches-strassenverzeichnis,ch.bfs.gebaeude_wohnungs_register,KML||https://tinyurl.com/yy7ya4g9/VS/6154_bdg_erw.kml</t>
  </si>
  <si>
    <t>2561170.000 1115945.000</t>
  </si>
  <si>
    <t>https://map.geo.admin.ch/?zoom=13&amp;E=2561170&amp;N=1115945&amp;layers=ch.kantone.cadastralwebmap-farbe,ch.swisstopo.amtliches-strassenverzeichnis,ch.bfs.gebaeude_wohnungs_register,KML||https://tinyurl.com/yy7ya4g9/VS/6157_bdg_erw.kml</t>
  </si>
  <si>
    <t>2553642.000 1114956.000</t>
  </si>
  <si>
    <t>https://map.geo.admin.ch/?zoom=13&amp;E=2553642&amp;N=1114956&amp;layers=ch.kantone.cadastralwebmap-farbe,ch.swisstopo.amtliches-strassenverzeichnis,ch.bfs.gebaeude_wohnungs_register,KML||https://tinyurl.com/yy7ya4g9/VS/6157_bdg_erw.kml</t>
  </si>
  <si>
    <t>2555721.000 1117321.000</t>
  </si>
  <si>
    <t>https://map.geo.admin.ch/?zoom=13&amp;E=2555721&amp;N=1117321&amp;layers=ch.kantone.cadastralwebmap-farbe,ch.swisstopo.amtliches-strassenverzeichnis,ch.bfs.gebaeude_wohnungs_register,KML||https://tinyurl.com/yy7ya4g9/VS/6157_bdg_erw.kml</t>
  </si>
  <si>
    <t>2567357.000 1114702.125</t>
  </si>
  <si>
    <t>https://map.geo.admin.ch/?zoom=13&amp;E=2567357&amp;N=1114702.125&amp;layers=ch.kantone.cadastralwebmap-farbe,ch.swisstopo.amtliches-strassenverzeichnis,ch.bfs.gebaeude_wohnungs_register,KML||https://tinyurl.com/yy7ya4g9/VS/6213_bdg_erw.kml</t>
  </si>
  <si>
    <t>2568061.500 1114051.625</t>
  </si>
  <si>
    <t>https://map.geo.admin.ch/?zoom=13&amp;E=2568061.5&amp;N=1114051.625&amp;layers=ch.kantone.cadastralwebmap-farbe,ch.swisstopo.amtliches-strassenverzeichnis,ch.bfs.gebaeude_wohnungs_register,KML||https://tinyurl.com/yy7ya4g9/VS/6213_bdg_erw.kml</t>
  </si>
  <si>
    <t>2568069.500 1113661.125</t>
  </si>
  <si>
    <t>https://map.geo.admin.ch/?zoom=13&amp;E=2568069.5&amp;N=1113661.125&amp;layers=ch.kantone.cadastralwebmap-farbe,ch.swisstopo.amtliches-strassenverzeichnis,ch.bfs.gebaeude_wohnungs_register,KML||https://tinyurl.com/yy7ya4g9/VS/6213_bdg_erw.kml</t>
  </si>
  <si>
    <t>2567868.000 1114232.125</t>
  </si>
  <si>
    <t>https://map.geo.admin.ch/?zoom=13&amp;E=2567868&amp;N=1114232.125&amp;layers=ch.kantone.cadastralwebmap-farbe,ch.swisstopo.amtliches-strassenverzeichnis,ch.bfs.gebaeude_wohnungs_register,KML||https://tinyurl.com/yy7ya4g9/VS/6213_bdg_erw.kml</t>
  </si>
  <si>
    <t>2568022.000 1113363.375</t>
  </si>
  <si>
    <t>https://map.geo.admin.ch/?zoom=13&amp;E=2568022&amp;N=1113363.375&amp;layers=ch.kantone.cadastralwebmap-farbe,ch.swisstopo.amtliches-strassenverzeichnis,ch.bfs.gebaeude_wohnungs_register,KML||https://tinyurl.com/yy7ya4g9/VS/6213_bdg_erw.kml</t>
  </si>
  <si>
    <t>2568144.000 1113239.750</t>
  </si>
  <si>
    <t>https://map.geo.admin.ch/?zoom=13&amp;E=2568144&amp;N=1113239.75&amp;layers=ch.kantone.cadastralwebmap-farbe,ch.swisstopo.amtliches-strassenverzeichnis,ch.bfs.gebaeude_wohnungs_register,KML||https://tinyurl.com/yy7ya4g9/VS/6213_bdg_erw.kml</t>
  </si>
  <si>
    <t>2568789.750 1109250.625</t>
  </si>
  <si>
    <t>https://map.geo.admin.ch/?zoom=13&amp;E=2568789.75&amp;N=1109250.625&amp;layers=ch.kantone.cadastralwebmap-farbe,ch.swisstopo.amtliches-strassenverzeichnis,ch.bfs.gebaeude_wohnungs_register,KML||https://tinyurl.com/yy7ya4g9/VS/6219_bdg_erw.kml</t>
  </si>
  <si>
    <t>2569321.000 1108602.875</t>
  </si>
  <si>
    <t>https://map.geo.admin.ch/?zoom=13&amp;E=2569321&amp;N=1108602.875&amp;layers=ch.kantone.cadastralwebmap-farbe,ch.swisstopo.amtliches-strassenverzeichnis,ch.bfs.gebaeude_wohnungs_register,KML||https://tinyurl.com/yy7ya4g9/VS/6219_bdg_erw.kml</t>
  </si>
  <si>
    <t>2568536.000 1110843.500</t>
  </si>
  <si>
    <t>https://map.geo.admin.ch/?zoom=13&amp;E=2568536&amp;N=1110843.5&amp;layers=ch.kantone.cadastralwebmap-farbe,ch.swisstopo.amtliches-strassenverzeichnis,ch.bfs.gebaeude_wohnungs_register,KML||https://tinyurl.com/yy7ya4g9/VS/6219_bdg_erw.kml</t>
  </si>
  <si>
    <t>2568570.750 1110268.625</t>
  </si>
  <si>
    <t>https://map.geo.admin.ch/?zoom=13&amp;E=2568570.75&amp;N=1110268.625&amp;layers=ch.kantone.cadastralwebmap-farbe,ch.swisstopo.amtliches-strassenverzeichnis,ch.bfs.gebaeude_wohnungs_register,KML||https://tinyurl.com/yy7ya4g9/VS/6219_bdg_erw.kml</t>
  </si>
  <si>
    <t>2595962.862 1123554.063</t>
  </si>
  <si>
    <t>https://map.geo.admin.ch/?zoom=13&amp;E=2595962.862&amp;N=1123554.063&amp;layers=ch.kantone.cadastralwebmap-farbe,ch.swisstopo.amtliches-strassenverzeichnis,ch.bfs.gebaeude_wohnungs_register,KML||https://tinyurl.com/yy7ya4g9/VS/6263_bdg_erw.kml</t>
  </si>
  <si>
    <t>2634364.000 1126751.000</t>
  </si>
  <si>
    <t>https://map.geo.admin.ch/?zoom=13&amp;E=2634364&amp;N=1126751&amp;layers=ch.kantone.cadastralwebmap-farbe,ch.swisstopo.amtliches-strassenverzeichnis,ch.bfs.gebaeude_wohnungs_register,KML||https://tinyurl.com/yy7ya4g9/VS/6297_bdg_erw.kml</t>
  </si>
  <si>
    <t>31: Aucun bâtiment dans la MO pour l'EGID 191961886</t>
  </si>
  <si>
    <t>31: Aucun bâtiment dans la MO pour l'EGID 192029432</t>
  </si>
  <si>
    <t>31: Aucun bâtiment dans la MO pour l'EGID 192029587</t>
  </si>
  <si>
    <t>31: Aucun bâtiment dans la MO pour l'EGID 191982217</t>
  </si>
  <si>
    <t>31: Aucun bâtiment dans la MO pour l'EGID 191985021</t>
  </si>
  <si>
    <t>31: Aucun bâtiment dans la MO pour l'EGID 192028952</t>
  </si>
  <si>
    <t>31: Aucun bâtiment dans la MO pour l'EGID 192004272</t>
  </si>
  <si>
    <t>31: Aucun bâtiment dans la MO pour l'EGID 191968835</t>
  </si>
  <si>
    <t>31: Aucun bâtiment dans la MO pour l'EGID 192029430</t>
  </si>
  <si>
    <t>31: Aucun bâtiment dans la MO pour l'EGID 192029434</t>
  </si>
  <si>
    <t>31: Aucun bâtiment dans la MO pour l'EGID 192029436</t>
  </si>
  <si>
    <t>31: Aucun bâtiment dans la MO pour l'EGID 192029438</t>
  </si>
  <si>
    <t>31: Aucun bâtiment dans la MO pour l'EGID 192029440</t>
  </si>
  <si>
    <t>31: Aucun bâtiment dans la MO pour l'EGID 192029627</t>
  </si>
  <si>
    <t>31: Aucun bâtiment dans la MO pour l'EGID 192029628</t>
  </si>
  <si>
    <t>31: Aucun bâtiment dans la MO pour l'EGID 192030036</t>
  </si>
  <si>
    <t>31: Aucun bâtiment dans la MO pour l'EGID 192030049</t>
  </si>
  <si>
    <t>31: Aucun bâtiment dans la MO pour l'EGID 192030053</t>
  </si>
  <si>
    <t>31: Aucun bâtiment dans la MO pour l'EGID 192028903</t>
  </si>
  <si>
    <t>31: Aucun bâtiment dans la MO pour l'EGID 192028905</t>
  </si>
  <si>
    <t>31: Aucun bâtiment dans la MO pour l'EGID 192028910</t>
  </si>
  <si>
    <t>31: Aucun bâtiment dans la MO pour l'EGID 192028912</t>
  </si>
  <si>
    <t>31: Aucun bâtiment dans la MO pour l'EGID 192028913</t>
  </si>
  <si>
    <t>31: Aucun bâtiment dans la MO pour l'EGID 192028918</t>
  </si>
  <si>
    <t>31: Aucun bâtiment dans la MO pour l'EGID 192029625</t>
  </si>
  <si>
    <t>31: Aucun bâtiment dans la MO pour l'EGID 192029629</t>
  </si>
  <si>
    <t>31: Aucun bâtiment dans la MO pour l'EGID 192029635</t>
  </si>
  <si>
    <t>31: Aucun bâtiment dans la MO pour l'EGID 192029639</t>
  </si>
  <si>
    <t>31: Aucun bâtiment dans la MO pour l'EGID 191980515</t>
  </si>
  <si>
    <t>31: Aucun bâtiment dans la MO pour l'EGID 191980925</t>
  </si>
  <si>
    <t>31: Aucun bâtiment dans la MO pour l'EGID 191980931</t>
  </si>
  <si>
    <t>31: Aucun bâtiment dans la MO pour l'EGID 191955423</t>
  </si>
  <si>
    <t>2584522.750 1115300.125</t>
  </si>
  <si>
    <t>https://map.geo.admin.ch/?zoom=13&amp;E=2584522.75&amp;N=1115300.125&amp;layers=ch.kantone.cadastralwebmap-farbe,ch.swisstopo.amtliches-strassenverzeichnis,ch.bfs.gebaeude_wohnungs_register,KML||https://tinyurl.com/yy7ya4g9/VS/6022_bdg_erw.kml</t>
  </si>
  <si>
    <t>2589477.500 1119519.125</t>
  </si>
  <si>
    <t>https://map.geo.admin.ch/?zoom=13&amp;E=2589477.5&amp;N=1119519.125&amp;layers=ch.kantone.cadastralwebmap-farbe,ch.swisstopo.amtliches-strassenverzeichnis,ch.bfs.gebaeude_wohnungs_register,KML||https://tinyurl.com/yy7ya4g9/VS/6023_bdg_erw.kml</t>
  </si>
  <si>
    <t>2590362.250 1125342.625</t>
  </si>
  <si>
    <t>https://map.geo.admin.ch/?zoom=13&amp;E=2590362.25&amp;N=1125342.625&amp;layers=ch.kantone.cadastralwebmap-farbe,ch.swisstopo.amtliches-strassenverzeichnis,ch.bfs.gebaeude_wohnungs_register,KML||https://tinyurl.com/yy7ya4g9/VS/6023_bdg_erw.kml</t>
  </si>
  <si>
    <t>2587416.000 1118946.000</t>
  </si>
  <si>
    <t>https://map.geo.admin.ch/?zoom=13&amp;E=2587416&amp;N=1118946&amp;layers=ch.kantone.cadastralwebmap-farbe,ch.swisstopo.amtliches-strassenverzeichnis,ch.bfs.gebaeude_wohnungs_register,KML||https://tinyurl.com/yy7ya4g9/VS/6025_bdg_erw.kml</t>
  </si>
  <si>
    <t>2604512.000 1106694.000</t>
  </si>
  <si>
    <t>https://map.geo.admin.ch/?zoom=13&amp;E=2604512&amp;N=1106694&amp;layers=ch.kantone.cadastralwebmap-farbe,ch.swisstopo.amtliches-strassenverzeichnis,ch.bfs.gebaeude_wohnungs_register,KML||https://tinyurl.com/yy7ya4g9/VS/6083_bdg_erw.kml</t>
  </si>
  <si>
    <t>2572994.500 1106653.375</t>
  </si>
  <si>
    <t>https://map.geo.admin.ch/?zoom=13&amp;E=2572994.5&amp;N=1106653.375&amp;layers=ch.kantone.cadastralwebmap-farbe,ch.swisstopo.amtliches-strassenverzeichnis,ch.bfs.gebaeude_wohnungs_register,KML||https://tinyurl.com/yy7ya4g9/VS/6136_bdg_erw.kml</t>
  </si>
  <si>
    <t>2554943.061 1121381.705</t>
  </si>
  <si>
    <t>https://map.geo.admin.ch/?zoom=13&amp;E=2554943.061&amp;N=1121381.705&amp;layers=ch.kantone.cadastralwebmap-farbe,ch.swisstopo.amtliches-strassenverzeichnis,ch.bfs.gebaeude_wohnungs_register,KML||https://tinyurl.com/yy7ya4g9/VS/6156_bdg_erw.kml</t>
  </si>
  <si>
    <t>2630149.500 1124936.875</t>
  </si>
  <si>
    <t>https://map.geo.admin.ch/?zoom=13&amp;E=2630149.5&amp;N=1124936.875&amp;layers=ch.kantone.cadastralwebmap-farbe,ch.swisstopo.amtliches-strassenverzeichnis,ch.bfs.gebaeude_wohnungs_register,KML||https://tinyurl.com/yy7ya4g9/VS/6193_bdg_erw.kml</t>
  </si>
  <si>
    <t>2629104.000 1125400.125</t>
  </si>
  <si>
    <t>https://map.geo.admin.ch/?zoom=13&amp;E=2629104&amp;N=1125400.125&amp;layers=ch.kantone.cadastralwebmap-farbe,ch.swisstopo.amtliches-strassenverzeichnis,ch.bfs.gebaeude_wohnungs_register,KML||https://tinyurl.com/yy7ya4g9/VS/6193_bdg_erw.kml</t>
  </si>
  <si>
    <t>2605482.000 1126427.000</t>
  </si>
  <si>
    <t>https://map.geo.admin.ch/?zoom=13&amp;E=2605482&amp;N=1126427&amp;layers=ch.kantone.cadastralwebmap-farbe,ch.swisstopo.amtliches-strassenverzeichnis,ch.bfs.gebaeude_wohnungs_register,KML||https://tinyurl.com/yy7ya4g9/VS/6253_bdg_erw.kml</t>
  </si>
  <si>
    <t>2634495.000 1126249.000</t>
  </si>
  <si>
    <t>https://map.geo.admin.ch/?zoom=13&amp;E=2634495&amp;N=1126249&amp;layers=ch.kantone.cadastralwebmap-farbe,ch.swisstopo.amtliches-strassenverzeichnis,ch.bfs.gebaeude_wohnungs_register,KML||https://tinyurl.com/yy7ya4g9/VS/6297_bdg_erw.kml</t>
  </si>
  <si>
    <t>61: 2 polygones de la MO ont le même EGID du RegBL&lt;/br&gt;62: 3 bâtiments du RegBL (190999371, 500008157, 502371439) à l'intérieur du même polygone de la MO</t>
  </si>
  <si>
    <t>31: Aucun bâtiment dans la MO pour l'EGID 191972496&lt;/br&gt;33: Le bâtiment 191972496 has GSTAT '1003 im Bau'</t>
  </si>
  <si>
    <t>31: Aucun bâtiment dans la MO pour l'EGID 191998343</t>
  </si>
  <si>
    <t>31: Aucun bâtiment dans la MO pour l'EGID 191976772</t>
  </si>
  <si>
    <t>31: Aucun bâtiment dans la MO pour l'EGID 191866728</t>
  </si>
  <si>
    <t>31: Aucun bâtiment dans la MO pour l'EGID 191866730</t>
  </si>
  <si>
    <t>31: Aucun bâtiment dans la MO pour l'EGID 191866731</t>
  </si>
  <si>
    <t>31: Aucun bâtiment dans la MO pour l'EGID 192030579</t>
  </si>
  <si>
    <t>31: Aucun bâtiment dans la MO pour l'EGID 191988337</t>
  </si>
  <si>
    <t>31: Aucun bâtiment dans la MO pour l'EGID 192011075</t>
  </si>
  <si>
    <t>31: Aucun bâtiment dans la MO pour l'EGID 192030552</t>
  </si>
  <si>
    <t>31: Aucun bâtiment dans la MO pour l'EGID 192020608&lt;/br&gt;33: Le bâtiment 192020608 has GSTAT '1003 im Bau'</t>
  </si>
  <si>
    <t>31: Aucun bâtiment dans la MO pour l'EGID 191961358</t>
  </si>
  <si>
    <t>35: Obsolète dans le RegBL. Le bâtiment de la MO est déjà lié au bâtiment ayant l'EGID 500005563</t>
  </si>
  <si>
    <t>35: Obsolète dans le RegBL. Le bâtiment de la MO est déjà lié au bâtiment ayant l'EGID 2382770</t>
  </si>
  <si>
    <t>2586664.250 1117418.625</t>
  </si>
  <si>
    <t>https://map.geo.admin.ch/?zoom=13&amp;E=2586664.25&amp;N=1117418.625&amp;layers=ch.kantone.cadastralwebmap-farbe,ch.swisstopo.amtliches-strassenverzeichnis,ch.bfs.gebaeude_wohnungs_register,KML||https://tinyurl.com/yy7ya4g9/VS/6021_bdg_erw.kml</t>
  </si>
  <si>
    <t>2586690.750 1117455.625</t>
  </si>
  <si>
    <t>https://map.geo.admin.ch/?zoom=13&amp;E=2586690.75&amp;N=1117455.625&amp;layers=ch.kantone.cadastralwebmap-farbe,ch.swisstopo.amtliches-strassenverzeichnis,ch.bfs.gebaeude_wohnungs_register,KML||https://tinyurl.com/yy7ya4g9/VS/6021_bdg_erw.kml</t>
  </si>
  <si>
    <t>2586714.250 1117382.875</t>
  </si>
  <si>
    <t>https://map.geo.admin.ch/?zoom=13&amp;E=2586714.25&amp;N=1117382.875&amp;layers=ch.kantone.cadastralwebmap-farbe,ch.swisstopo.amtliches-strassenverzeichnis,ch.bfs.gebaeude_wohnungs_register,KML||https://tinyurl.com/yy7ya4g9/VS/6021_bdg_erw.kml</t>
  </si>
  <si>
    <t>2586687.000 1117353.750</t>
  </si>
  <si>
    <t>https://map.geo.admin.ch/?zoom=13&amp;E=2586687&amp;N=1117353.75&amp;layers=ch.kantone.cadastralwebmap-farbe,ch.swisstopo.amtliches-strassenverzeichnis,ch.bfs.gebaeude_wohnungs_register,KML||https://tinyurl.com/yy7ya4g9/VS/6021_bdg_erw.kml</t>
  </si>
  <si>
    <t>2586665.000 1117383.750</t>
  </si>
  <si>
    <t>https://map.geo.admin.ch/?zoom=13&amp;E=2586665&amp;N=1117383.75&amp;layers=ch.kantone.cadastralwebmap-farbe,ch.swisstopo.amtliches-strassenverzeichnis,ch.bfs.gebaeude_wohnungs_register,KML||https://tinyurl.com/yy7ya4g9/VS/6021_bdg_erw.kml</t>
  </si>
  <si>
    <t>2586706.500 1117492.750</t>
  </si>
  <si>
    <t>https://map.geo.admin.ch/?zoom=13&amp;E=2586706.5&amp;N=1117492.75&amp;layers=ch.kantone.cadastralwebmap-farbe,ch.swisstopo.amtliches-strassenverzeichnis,ch.bfs.gebaeude_wohnungs_register,KML||https://tinyurl.com/yy7ya4g9/VS/6021_bdg_erw.kml</t>
  </si>
  <si>
    <t>2586718.000 1117467.250</t>
  </si>
  <si>
    <t>https://map.geo.admin.ch/?zoom=13&amp;E=2586718&amp;N=1117467.25&amp;layers=ch.kantone.cadastralwebmap-farbe,ch.swisstopo.amtliches-strassenverzeichnis,ch.bfs.gebaeude_wohnungs_register,KML||https://tinyurl.com/yy7ya4g9/VS/6021_bdg_erw.kml</t>
  </si>
  <si>
    <t>2585742.698 1117697.614</t>
  </si>
  <si>
    <t>https://map.geo.admin.ch/?zoom=13&amp;E=2585742.698&amp;N=1117697.614&amp;layers=ch.kantone.cadastralwebmap-farbe,ch.swisstopo.amtliches-strassenverzeichnis,ch.bfs.gebaeude_wohnungs_register,KML||https://tinyurl.com/yy7ya4g9/VS/6021_bdg_erw.kml</t>
  </si>
  <si>
    <t>2584912.500 1115131.875</t>
  </si>
  <si>
    <t>https://map.geo.admin.ch/?zoom=13&amp;E=2584912.5&amp;N=1115131.875&amp;layers=ch.kantone.cadastralwebmap-farbe,ch.swisstopo.amtliches-strassenverzeichnis,ch.bfs.gebaeude_wohnungs_register,KML||https://tinyurl.com/yy7ya4g9/VS/6022_bdg_erw.kml</t>
  </si>
  <si>
    <t>2589475.500 1119464.125</t>
  </si>
  <si>
    <t>https://map.geo.admin.ch/?zoom=13&amp;E=2589475.5&amp;N=1119464.125&amp;layers=ch.kantone.cadastralwebmap-farbe,ch.swisstopo.amtliches-strassenverzeichnis,ch.bfs.gebaeude_wohnungs_register,KML||https://tinyurl.com/yy7ya4g9/VS/6023_bdg_erw.kml</t>
  </si>
  <si>
    <t>2603186.434 1107764.739</t>
  </si>
  <si>
    <t>https://map.geo.admin.ch/?zoom=13&amp;E=2603186.434&amp;N=1107764.739&amp;layers=ch.kantone.cadastralwebmap-farbe,ch.swisstopo.amtliches-strassenverzeichnis,ch.bfs.gebaeude_wohnungs_register,KML||https://tinyurl.com/yy7ya4g9/VS/6083_bdg_erw.kml</t>
  </si>
  <si>
    <t>2579895.750 1112921.375</t>
  </si>
  <si>
    <t>https://map.geo.admin.ch/?zoom=13&amp;E=2579895.75&amp;N=1112921.375&amp;layers=ch.kantone.cadastralwebmap-farbe,ch.swisstopo.amtliches-strassenverzeichnis,ch.bfs.gebaeude_wohnungs_register,KML||https://tinyurl.com/yy7ya4g9/VS/6140_bdg_erw.kml</t>
  </si>
  <si>
    <t>2580291.750 1112992.125</t>
  </si>
  <si>
    <t>https://map.geo.admin.ch/?zoom=13&amp;E=2580291.75&amp;N=1112992.125&amp;layers=ch.kantone.cadastralwebmap-farbe,ch.swisstopo.amtliches-strassenverzeichnis,ch.bfs.gebaeude_wohnungs_register,KML||https://tinyurl.com/yy7ya4g9/VS/6140_bdg_erw.kml</t>
  </si>
  <si>
    <t>2560556.000 1118084.000</t>
  </si>
  <si>
    <t>https://map.geo.admin.ch/?zoom=13&amp;E=2560556&amp;N=1118084&amp;layers=ch.kantone.cadastralwebmap-farbe,ch.swisstopo.amtliches-strassenverzeichnis,ch.bfs.gebaeude_wohnungs_register,KML||https://tinyurl.com/yy7ya4g9/VS/6156_bdg_erw.kml</t>
  </si>
  <si>
    <t>2557970.000 1119345.000</t>
  </si>
  <si>
    <t>https://map.geo.admin.ch/?zoom=13&amp;E=2557970&amp;N=1119345&amp;layers=ch.kantone.cadastralwebmap-farbe,ch.swisstopo.amtliches-strassenverzeichnis,ch.bfs.gebaeude_wohnungs_register,KML||https://tinyurl.com/yy7ya4g9/VS/6156_bdg_erw.kml</t>
  </si>
  <si>
    <t>2632539.406 1143030.514</t>
  </si>
  <si>
    <t>https://map.geo.admin.ch/?zoom=13&amp;E=2632539.406&amp;N=1143030.514&amp;layers=ch.kantone.cadastralwebmap-farbe,ch.swisstopo.amtliches-strassenverzeichnis,ch.bfs.gebaeude_wohnungs_register,KML||https://tinyurl.com/yy7ya4g9/VS/6192_bdg_erw.kml</t>
  </si>
  <si>
    <t>2610852.000 1114601.000</t>
  </si>
  <si>
    <t>https://map.geo.admin.ch/?zoom=13&amp;E=2610852&amp;N=1114601&amp;layers=ch.kantone.cadastralwebmap-farbe,ch.swisstopo.amtliches-strassenverzeichnis,ch.bfs.gebaeude_wohnungs_register,KML||https://tinyurl.com/yy7ya4g9/VS/6252_bdg_erw.kml</t>
  </si>
  <si>
    <t>2594636.000 1121550.625</t>
  </si>
  <si>
    <t>https://map.geo.admin.ch/?zoom=13&amp;E=2594636&amp;N=1121550.625&amp;layers=ch.kantone.cadastralwebmap-farbe,ch.swisstopo.amtliches-strassenverzeichnis,ch.bfs.gebaeude_wohnungs_register,KML||https://tinyurl.com/yy7ya4g9/VS/6263_bdg_erw.kml</t>
  </si>
  <si>
    <t>2594639.250 1121558.375</t>
  </si>
  <si>
    <t>https://map.geo.admin.ch/?zoom=13&amp;E=2594639.25&amp;N=1121558.375&amp;layers=ch.kantone.cadastralwebmap-farbe,ch.swisstopo.amtliches-strassenverzeichnis,ch.bfs.gebaeude_wohnungs_register,KML||https://tinyurl.com/yy7ya4g9/VS/6263_bdg_erw.kml</t>
  </si>
  <si>
    <t>41: Status 'im Bau' n'est pas cohérente avec le topic Couverture du sol de la MO&lt;/br&gt;62: 3 bâtiments du RegBL (9038083, 190153071, 191669382) à l'intérieur du même polygone de la MO</t>
  </si>
  <si>
    <t>31: Aucun bâtiment dans la MO pour l'EGID 191997163</t>
  </si>
  <si>
    <t>31: Aucun bâtiment dans la MO pour l'EGID 192030756</t>
  </si>
  <si>
    <t>31: Aucun bâtiment dans la MO pour l'EGID 192030758</t>
  </si>
  <si>
    <t>31: Aucun bâtiment dans la MO pour l'EGID 192030760</t>
  </si>
  <si>
    <t>31: Aucun bâtiment dans la MO pour l'EGID 192030762</t>
  </si>
  <si>
    <t>31: Aucun bâtiment dans la MO pour l'EGID 192030763</t>
  </si>
  <si>
    <t>31: Aucun bâtiment dans la MO pour l'EGID 192030764</t>
  </si>
  <si>
    <t>31: Aucun bâtiment dans la MO pour l'EGID 192030766</t>
  </si>
  <si>
    <t>31: Aucun bâtiment dans la MO pour l'EGID 192030780</t>
  </si>
  <si>
    <t>31: Aucun bâtiment dans la MO pour l'EGID 192030753</t>
  </si>
  <si>
    <t>31: Aucun bâtiment dans la MO pour l'EGID 191998332</t>
  </si>
  <si>
    <t>31: Aucun bâtiment dans la MO pour l'EGID 191662654</t>
  </si>
  <si>
    <t>31: Aucun bâtiment dans la MO pour l'EGID 191976622</t>
  </si>
  <si>
    <t>31: Aucun bâtiment dans la MO pour l'EGID 191976623</t>
  </si>
  <si>
    <t>31: Aucun bâtiment dans la MO pour l'EGID 191976626</t>
  </si>
  <si>
    <t>31: Aucun bâtiment dans la MO pour l'EGID 191973277</t>
  </si>
  <si>
    <t>31: Aucun bâtiment dans la MO pour l'EGID 191977351</t>
  </si>
  <si>
    <t>31: Aucun bâtiment dans la MO pour l'EGID 192030919</t>
  </si>
  <si>
    <t>31: Aucun bâtiment dans la MO pour l'EGID 192030922</t>
  </si>
  <si>
    <t>31: Aucun bâtiment dans la MO pour l'EGID 192000617</t>
  </si>
  <si>
    <t>31: Aucun bâtiment dans la MO pour l'EGID 192031137</t>
  </si>
  <si>
    <t>31: Aucun bâtiment dans la MO pour l'EGID 192023360</t>
  </si>
  <si>
    <t>31: Aucun bâtiment dans la MO pour l'EGID 191992824&lt;/br&gt;33: Le bâtiment 191992824 has GSTAT '1003 im Bau'</t>
  </si>
  <si>
    <t>31: Aucun bâtiment dans la MO pour l'EGID 192015178</t>
  </si>
  <si>
    <t>31: Aucun bâtiment dans la MO pour l'EGID 192015180</t>
  </si>
  <si>
    <t>31: Aucun bâtiment dans la MO pour l'EGID 191970037</t>
  </si>
  <si>
    <t>2638741.000 1129356.000</t>
  </si>
  <si>
    <t>https://map.geo.admin.ch/?zoom=13&amp;E=2638741&amp;N=1129356&amp;layers=ch.kantone.cadastralwebmap-farbe,ch.swisstopo.amtliches-strassenverzeichnis,ch.bfs.gebaeude_wohnungs_register,KML||https://tinyurl.com/yy7ya4g9/VS/6007_bdg_erw.kml</t>
  </si>
  <si>
    <t>2643566.000 1130971.000</t>
  </si>
  <si>
    <t>https://map.geo.admin.ch/?zoom=13&amp;E=2643566&amp;N=1130971&amp;layers=ch.kantone.cadastralwebmap-farbe,ch.swisstopo.amtliches-strassenverzeichnis,ch.bfs.gebaeude_wohnungs_register,KML||https://tinyurl.com/yy7ya4g9/VS/6007_bdg_erw.kml</t>
  </si>
  <si>
    <t>2589460.000 1119248.875</t>
  </si>
  <si>
    <t>https://map.geo.admin.ch/?zoom=13&amp;E=2589460&amp;N=1119248.875&amp;layers=ch.kantone.cadastralwebmap-farbe,ch.swisstopo.amtliches-strassenverzeichnis,ch.bfs.gebaeude_wohnungs_register,KML||https://tinyurl.com/yy7ya4g9/VS/6023_bdg_erw.kml</t>
  </si>
  <si>
    <t>2589458.250 1119274.125</t>
  </si>
  <si>
    <t>https://map.geo.admin.ch/?zoom=13&amp;E=2589458.25&amp;N=1119274.125&amp;layers=ch.kantone.cadastralwebmap-farbe,ch.swisstopo.amtliches-strassenverzeichnis,ch.bfs.gebaeude_wohnungs_register,KML||https://tinyurl.com/yy7ya4g9/VS/6023_bdg_erw.kml</t>
  </si>
  <si>
    <t>2589817.000 1116925.000</t>
  </si>
  <si>
    <t>https://map.geo.admin.ch/?zoom=13&amp;E=2589817&amp;N=1116925&amp;layers=ch.kantone.cadastralwebmap-farbe,ch.swisstopo.amtliches-strassenverzeichnis,ch.bfs.gebaeude_wohnungs_register,KML||https://tinyurl.com/yy7ya4g9/VS/6024_bdg_erw.kml</t>
  </si>
  <si>
    <t>2588496.000 1119450.875</t>
  </si>
  <si>
    <t>https://map.geo.admin.ch/?zoom=13&amp;E=2588496&amp;N=1119450.875&amp;layers=ch.kantone.cadastralwebmap-farbe,ch.swisstopo.amtliches-strassenverzeichnis,ch.bfs.gebaeude_wohnungs_register,KML||https://tinyurl.com/yy7ya4g9/VS/6025_bdg_erw.kml</t>
  </si>
  <si>
    <t>2587724.500 1118909.625</t>
  </si>
  <si>
    <t>https://map.geo.admin.ch/?zoom=13&amp;E=2587724.5&amp;N=1118909.625&amp;layers=ch.kantone.cadastralwebmap-farbe,ch.swisstopo.amtliches-strassenverzeichnis,ch.bfs.gebaeude_wohnungs_register,KML||https://tinyurl.com/yy7ya4g9/VS/6025_bdg_erw.kml</t>
  </si>
  <si>
    <t>2587510.750 1118275.125</t>
  </si>
  <si>
    <t>https://map.geo.admin.ch/?zoom=13&amp;E=2587510.75&amp;N=1118275.125&amp;layers=ch.kantone.cadastralwebmap-farbe,ch.swisstopo.amtliches-strassenverzeichnis,ch.bfs.gebaeude_wohnungs_register,KML||https://tinyurl.com/yy7ya4g9/VS/6025_bdg_erw.kml</t>
  </si>
  <si>
    <t>2599660.000 1115933.000</t>
  </si>
  <si>
    <t>https://map.geo.admin.ch/?zoom=13&amp;E=2599660&amp;N=1115933&amp;layers=ch.kantone.cadastralwebmap-farbe,ch.swisstopo.amtliches-strassenverzeichnis,ch.bfs.gebaeude_wohnungs_register,KML||https://tinyurl.com/yy7ya4g9/VS/6090_bdg_erw.kml</t>
  </si>
  <si>
    <t>2599376.094 1115921.303</t>
  </si>
  <si>
    <t>https://map.geo.admin.ch/?zoom=13&amp;E=2599376.094&amp;N=1115921.303&amp;layers=ch.kantone.cadastralwebmap-farbe,ch.swisstopo.amtliches-strassenverzeichnis,ch.bfs.gebaeude_wohnungs_register,KML||https://tinyurl.com/yy7ya4g9/VS/6090_bdg_erw.kml</t>
  </si>
  <si>
    <t>2579667.750 1115853.250</t>
  </si>
  <si>
    <t>https://map.geo.admin.ch/?zoom=13&amp;E=2579667.75&amp;N=1115853.25&amp;layers=ch.kantone.cadastralwebmap-farbe,ch.swisstopo.amtliches-strassenverzeichnis,ch.bfs.gebaeude_wohnungs_register,KML||https://tinyurl.com/yy7ya4g9/VS/6135_bdg_erw.kml</t>
  </si>
  <si>
    <t>2555551.000 1113611.000</t>
  </si>
  <si>
    <t>https://map.geo.admin.ch/?zoom=13&amp;E=2555551&amp;N=1113611&amp;layers=ch.kantone.cadastralwebmap-farbe,ch.swisstopo.amtliches-strassenverzeichnis,ch.bfs.gebaeude_wohnungs_register,KML||https://tinyurl.com/yy7ya4g9/VS/6151_bdg_erw.kml</t>
  </si>
  <si>
    <t>2556352.000 1114818.500</t>
  </si>
  <si>
    <t>https://map.geo.admin.ch/?zoom=13&amp;E=2556352&amp;N=1114818.5&amp;layers=ch.kantone.cadastralwebmap-farbe,ch.swisstopo.amtliches-strassenverzeichnis,ch.bfs.gebaeude_wohnungs_register,KML||https://tinyurl.com/yy7ya4g9/VS/6151_bdg_erw.kml</t>
  </si>
  <si>
    <t>2555551.500 1113610.250</t>
  </si>
  <si>
    <t>https://map.geo.admin.ch/?zoom=13&amp;E=2555551.5&amp;N=1113610.25&amp;layers=ch.kantone.cadastralwebmap-farbe,ch.swisstopo.amtliches-strassenverzeichnis,ch.bfs.gebaeude_wohnungs_register,KML||https://tinyurl.com/yy7ya4g9/VS/6151_bdg_erw.kml</t>
  </si>
  <si>
    <t>2552283.791 1137659.088</t>
  </si>
  <si>
    <t>https://map.geo.admin.ch/?zoom=13&amp;E=2552283.791&amp;N=1137659.088&amp;layers=ch.kantone.cadastralwebmap-farbe,ch.swisstopo.amtliches-strassenverzeichnis,ch.bfs.gebaeude_wohnungs_register,KML||https://tinyurl.com/yy7ya4g9/VS/6155_bdg_erw.kml</t>
  </si>
  <si>
    <t>2551321.891 1137997.874</t>
  </si>
  <si>
    <t>https://map.geo.admin.ch/?zoom=13&amp;E=2551321.891&amp;N=1137997.874&amp;layers=ch.kantone.cadastralwebmap-farbe,ch.swisstopo.amtliches-strassenverzeichnis,ch.bfs.gebaeude_wohnungs_register,KML||https://tinyurl.com/yy7ya4g9/VS/6155_bdg_erw.kml</t>
  </si>
  <si>
    <t>2551123.641 1137765.282</t>
  </si>
  <si>
    <t>https://map.geo.admin.ch/?zoom=13&amp;E=2551123.641&amp;N=1137765.282&amp;layers=ch.kantone.cadastralwebmap-farbe,ch.swisstopo.amtliches-strassenverzeichnis,ch.bfs.gebaeude_wohnungs_register,KML||https://tinyurl.com/yy7ya4g9/VS/6155_bdg_erw.kml</t>
  </si>
  <si>
    <t>2551125.058 1137764.540</t>
  </si>
  <si>
    <t>https://map.geo.admin.ch/?zoom=13&amp;E=2551125.058&amp;N=1137764.54&amp;layers=ch.kantone.cadastralwebmap-farbe,ch.swisstopo.amtliches-strassenverzeichnis,ch.bfs.gebaeude_wohnungs_register,KML||https://tinyurl.com/yy7ya4g9/VS/6155_bdg_erw.kml</t>
  </si>
  <si>
    <t>2553296.000 1137121.670</t>
  </si>
  <si>
    <t>https://map.geo.admin.ch/?zoom=13&amp;E=2553296&amp;N=1137121.67&amp;layers=ch.kantone.cadastralwebmap-farbe,ch.swisstopo.amtliches-strassenverzeichnis,ch.bfs.gebaeude_wohnungs_register,KML||https://tinyurl.com/yy7ya4g9/VS/6155_bdg_erw.kml</t>
  </si>
  <si>
    <t>2551153.859 1138023.240</t>
  </si>
  <si>
    <t>https://map.geo.admin.ch/?zoom=13&amp;E=2551153.859&amp;N=1138023.24&amp;layers=ch.kantone.cadastralwebmap-farbe,ch.swisstopo.amtliches-strassenverzeichnis,ch.bfs.gebaeude_wohnungs_register,KML||https://tinyurl.com/yy7ya4g9/VS/6155_bdg_erw.kml</t>
  </si>
  <si>
    <t>2551283.199 1138216.978</t>
  </si>
  <si>
    <t>https://map.geo.admin.ch/?zoom=13&amp;E=2551283.199&amp;N=1138216.978&amp;layers=ch.kantone.cadastralwebmap-farbe,ch.swisstopo.amtliches-strassenverzeichnis,ch.bfs.gebaeude_wohnungs_register,KML||https://tinyurl.com/yy7ya4g9/VS/6155_bdg_erw.kml</t>
  </si>
  <si>
    <t>2551262.587 1138055.145</t>
  </si>
  <si>
    <t>https://map.geo.admin.ch/?zoom=13&amp;E=2551262.587&amp;N=1138055.145&amp;layers=ch.kantone.cadastralwebmap-farbe,ch.swisstopo.amtliches-strassenverzeichnis,ch.bfs.gebaeude_wohnungs_register,KML||https://tinyurl.com/yy7ya4g9/VS/6155_bdg_erw.kml</t>
  </si>
  <si>
    <t>2551168.959 1138062.436</t>
  </si>
  <si>
    <t>https://map.geo.admin.ch/?zoom=13&amp;E=2551168.959&amp;N=1138062.436&amp;layers=ch.kantone.cadastralwebmap-farbe,ch.swisstopo.amtliches-strassenverzeichnis,ch.bfs.gebaeude_wohnungs_register,KML||https://tinyurl.com/yy7ya4g9/VS/6155_bdg_erw.kml</t>
  </si>
  <si>
    <t>2551172.222 1138064.512</t>
  </si>
  <si>
    <t>https://map.geo.admin.ch/?zoom=13&amp;E=2551172.222&amp;N=1138064.512&amp;layers=ch.kantone.cadastralwebmap-farbe,ch.swisstopo.amtliches-strassenverzeichnis,ch.bfs.gebaeude_wohnungs_register,KML||https://tinyurl.com/yy7ya4g9/VS/6155_bdg_erw.kml</t>
  </si>
  <si>
    <t>2551173.209 1138069.333</t>
  </si>
  <si>
    <t>https://map.geo.admin.ch/?zoom=13&amp;E=2551173.209&amp;N=1138069.333&amp;layers=ch.kantone.cadastralwebmap-farbe,ch.swisstopo.amtliches-strassenverzeichnis,ch.bfs.gebaeude_wohnungs_register,KML||https://tinyurl.com/yy7ya4g9/VS/6155_bdg_erw.kml</t>
  </si>
  <si>
    <t>2553807.020 1137277.849</t>
  </si>
  <si>
    <t>https://map.geo.admin.ch/?zoom=13&amp;E=2553807.02&amp;N=1137277.849&amp;layers=ch.kantone.cadastralwebmap-farbe,ch.swisstopo.amtliches-strassenverzeichnis,ch.bfs.gebaeude_wohnungs_register,KML||https://tinyurl.com/yy7ya4g9/VS/6155_bdg_erw.kml</t>
  </si>
  <si>
    <t>2553824.131 1137292.867</t>
  </si>
  <si>
    <t>https://map.geo.admin.ch/?zoom=13&amp;E=2553824.131&amp;N=1137292.867&amp;layers=ch.kantone.cadastralwebmap-farbe,ch.swisstopo.amtliches-strassenverzeichnis,ch.bfs.gebaeude_wohnungs_register,KML||https://tinyurl.com/yy7ya4g9/VS/6155_bdg_erw.kml</t>
  </si>
  <si>
    <t>2553828.446 1137292.004</t>
  </si>
  <si>
    <t>https://map.geo.admin.ch/?zoom=13&amp;E=2553828.446&amp;N=1137292.004&amp;layers=ch.kantone.cadastralwebmap-farbe,ch.swisstopo.amtliches-strassenverzeichnis,ch.bfs.gebaeude_wohnungs_register,KML||https://tinyurl.com/yy7ya4g9/VS/6155_bdg_erw.kml</t>
  </si>
  <si>
    <t>2553819.129 1137301.979</t>
  </si>
  <si>
    <t>https://map.geo.admin.ch/?zoom=13&amp;E=2553819.129&amp;N=1137301.979&amp;layers=ch.kantone.cadastralwebmap-farbe,ch.swisstopo.amtliches-strassenverzeichnis,ch.bfs.gebaeude_wohnungs_register,KML||https://tinyurl.com/yy7ya4g9/VS/6155_bdg_erw.kml</t>
  </si>
  <si>
    <t>2553878.115 1137333.877</t>
  </si>
  <si>
    <t>https://map.geo.admin.ch/?zoom=13&amp;E=2553878.115&amp;N=1137333.877&amp;layers=ch.kantone.cadastralwebmap-farbe,ch.swisstopo.amtliches-strassenverzeichnis,ch.bfs.gebaeude_wohnungs_register,KML||https://tinyurl.com/yy7ya4g9/VS/6155_bdg_erw.kml</t>
  </si>
  <si>
    <t>2553972.887 1137413.225</t>
  </si>
  <si>
    <t>https://map.geo.admin.ch/?zoom=13&amp;E=2553972.887&amp;N=1137413.225&amp;layers=ch.kantone.cadastralwebmap-farbe,ch.swisstopo.amtliches-strassenverzeichnis,ch.bfs.gebaeude_wohnungs_register,KML||https://tinyurl.com/yy7ya4g9/VS/6155_bdg_erw.kml</t>
  </si>
  <si>
    <t>2553961.850 1137389.338</t>
  </si>
  <si>
    <t>https://map.geo.admin.ch/?zoom=13&amp;E=2553961.85&amp;N=1137389.338&amp;layers=ch.kantone.cadastralwebmap-farbe,ch.swisstopo.amtliches-strassenverzeichnis,ch.bfs.gebaeude_wohnungs_register,KML||https://tinyurl.com/yy7ya4g9/VS/6155_bdg_erw.kml</t>
  </si>
  <si>
    <t>2553968.860 1137354.794</t>
  </si>
  <si>
    <t>https://map.geo.admin.ch/?zoom=13&amp;E=2553968.86&amp;N=1137354.794&amp;layers=ch.kantone.cadastralwebmap-farbe,ch.swisstopo.amtliches-strassenverzeichnis,ch.bfs.gebaeude_wohnungs_register,KML||https://tinyurl.com/yy7ya4g9/VS/6155_bdg_erw.kml</t>
  </si>
  <si>
    <t>2553977.520 1137362.792</t>
  </si>
  <si>
    <t>https://map.geo.admin.ch/?zoom=13&amp;E=2553977.52&amp;N=1137362.792&amp;layers=ch.kantone.cadastralwebmap-farbe,ch.swisstopo.amtliches-strassenverzeichnis,ch.bfs.gebaeude_wohnungs_register,KML||https://tinyurl.com/yy7ya4g9/VS/6155_bdg_erw.kml</t>
  </si>
  <si>
    <t>2554119.179 1137358.483</t>
  </si>
  <si>
    <t>https://map.geo.admin.ch/?zoom=13&amp;E=2554119.179&amp;N=1137358.483&amp;layers=ch.kantone.cadastralwebmap-farbe,ch.swisstopo.amtliches-strassenverzeichnis,ch.bfs.gebaeude_wohnungs_register,KML||https://tinyurl.com/yy7ya4g9/VS/6155_bdg_erw.kml</t>
  </si>
  <si>
    <t>2554036.149 1137383.962</t>
  </si>
  <si>
    <t>https://map.geo.admin.ch/?zoom=13&amp;E=2554036.149&amp;N=1137383.962&amp;layers=ch.kantone.cadastralwebmap-farbe,ch.swisstopo.amtliches-strassenverzeichnis,ch.bfs.gebaeude_wohnungs_register,KML||https://tinyurl.com/yy7ya4g9/VS/6155_bdg_erw.kml</t>
  </si>
  <si>
    <t>2553986.656 1137427.400</t>
  </si>
  <si>
    <t>https://map.geo.admin.ch/?zoom=13&amp;E=2553986.656&amp;N=1137427.4&amp;layers=ch.kantone.cadastralwebmap-farbe,ch.swisstopo.amtliches-strassenverzeichnis,ch.bfs.gebaeude_wohnungs_register,KML||https://tinyurl.com/yy7ya4g9/VS/6155_bdg_erw.kml</t>
  </si>
  <si>
    <t>2554132.941 1137388.421</t>
  </si>
  <si>
    <t>https://map.geo.admin.ch/?zoom=13&amp;E=2554132.941&amp;N=1137388.421&amp;layers=ch.kantone.cadastralwebmap-farbe,ch.swisstopo.amtliches-strassenverzeichnis,ch.bfs.gebaeude_wohnungs_register,KML||https://tinyurl.com/yy7ya4g9/VS/6155_bdg_erw.kml</t>
  </si>
  <si>
    <t>2554112.647 1137376.989</t>
  </si>
  <si>
    <t>https://map.geo.admin.ch/?zoom=13&amp;E=2554112.647&amp;N=1137376.989&amp;layers=ch.kantone.cadastralwebmap-farbe,ch.swisstopo.amtliches-strassenverzeichnis,ch.bfs.gebaeude_wohnungs_register,KML||https://tinyurl.com/yy7ya4g9/VS/6155_bdg_erw.kml</t>
  </si>
  <si>
    <t>2554134.029 1137420.892</t>
  </si>
  <si>
    <t>https://map.geo.admin.ch/?zoom=13&amp;E=2554134.029&amp;N=1137420.892&amp;layers=ch.kantone.cadastralwebmap-farbe,ch.swisstopo.amtliches-strassenverzeichnis,ch.bfs.gebaeude_wohnungs_register,KML||https://tinyurl.com/yy7ya4g9/VS/6155_bdg_erw.kml</t>
  </si>
  <si>
    <t>2554222.588 1137421.773</t>
  </si>
  <si>
    <t>https://map.geo.admin.ch/?zoom=13&amp;E=2554222.588&amp;N=1137421.773&amp;layers=ch.kantone.cadastralwebmap-farbe,ch.swisstopo.amtliches-strassenverzeichnis,ch.bfs.gebaeude_wohnungs_register,KML||https://tinyurl.com/yy7ya4g9/VS/6155_bdg_erw.kml</t>
  </si>
  <si>
    <t>2551278.692 1137954.629</t>
  </si>
  <si>
    <t>https://map.geo.admin.ch/?zoom=13&amp;E=2551278.692&amp;N=1137954.629&amp;layers=ch.kantone.cadastralwebmap-farbe,ch.swisstopo.amtliches-strassenverzeichnis,ch.bfs.gebaeude_wohnungs_register,KML||https://tinyurl.com/yy7ya4g9/VS/6155_bdg_erw.kml</t>
  </si>
  <si>
    <t>2551275.756 1137965.617</t>
  </si>
  <si>
    <t>https://map.geo.admin.ch/?zoom=13&amp;E=2551275.756&amp;N=1137965.617&amp;layers=ch.kantone.cadastralwebmap-farbe,ch.swisstopo.amtliches-strassenverzeichnis,ch.bfs.gebaeude_wohnungs_register,KML||https://tinyurl.com/yy7ya4g9/VS/6155_bdg_erw.kml</t>
  </si>
  <si>
    <t>2551241.929 1137998.593</t>
  </si>
  <si>
    <t>https://map.geo.admin.ch/?zoom=13&amp;E=2551241.929&amp;N=1137998.593&amp;layers=ch.kantone.cadastralwebmap-farbe,ch.swisstopo.amtliches-strassenverzeichnis,ch.bfs.gebaeude_wohnungs_register,KML||https://tinyurl.com/yy7ya4g9/VS/6155_bdg_erw.kml</t>
  </si>
  <si>
    <t>2551255.893 1138012.524</t>
  </si>
  <si>
    <t>https://map.geo.admin.ch/?zoom=13&amp;E=2551255.893&amp;N=1138012.524&amp;layers=ch.kantone.cadastralwebmap-farbe,ch.swisstopo.amtliches-strassenverzeichnis,ch.bfs.gebaeude_wohnungs_register,KML||https://tinyurl.com/yy7ya4g9/VS/6155_bdg_erw.kml</t>
  </si>
  <si>
    <t>2551228.991 1137969.872</t>
  </si>
  <si>
    <t>https://map.geo.admin.ch/?zoom=13&amp;E=2551228.991&amp;N=1137969.872&amp;layers=ch.kantone.cadastralwebmap-farbe,ch.swisstopo.amtliches-strassenverzeichnis,ch.bfs.gebaeude_wohnungs_register,KML||https://tinyurl.com/yy7ya4g9/VS/6155_bdg_erw.kml</t>
  </si>
  <si>
    <t>2550607.867 1135547.502</t>
  </si>
  <si>
    <t>https://map.geo.admin.ch/?zoom=13&amp;E=2550607.867&amp;N=1135547.502&amp;layers=ch.kantone.cadastralwebmap-farbe,ch.swisstopo.amtliches-strassenverzeichnis,ch.bfs.gebaeude_wohnungs_register,KML||https://tinyurl.com/yy7ya4g9/VS/6155_bdg_erw.kml</t>
  </si>
  <si>
    <t>2550731.529 1135868.509</t>
  </si>
  <si>
    <t>https://map.geo.admin.ch/?zoom=13&amp;E=2550731.529&amp;N=1135868.509&amp;layers=ch.kantone.cadastralwebmap-farbe,ch.swisstopo.amtliches-strassenverzeichnis,ch.bfs.gebaeude_wohnungs_register,KML||https://tinyurl.com/yy7ya4g9/VS/6155_bdg_erw.kml</t>
  </si>
  <si>
    <t>2550762.290 1135883.293</t>
  </si>
  <si>
    <t>https://map.geo.admin.ch/?zoom=13&amp;E=2550762.29&amp;N=1135883.293&amp;layers=ch.kantone.cadastralwebmap-farbe,ch.swisstopo.amtliches-strassenverzeichnis,ch.bfs.gebaeude_wohnungs_register,KML||https://tinyurl.com/yy7ya4g9/VS/6155_bdg_erw.kml</t>
  </si>
  <si>
    <t>2551169.100 1136064.463</t>
  </si>
  <si>
    <t>https://map.geo.admin.ch/?zoom=13&amp;E=2551169.1&amp;N=1136064.463&amp;layers=ch.kantone.cadastralwebmap-farbe,ch.swisstopo.amtliches-strassenverzeichnis,ch.bfs.gebaeude_wohnungs_register,KML||https://tinyurl.com/yy7ya4g9/VS/6155_bdg_erw.kml</t>
  </si>
  <si>
    <t>2551060.406 1135879.435</t>
  </si>
  <si>
    <t>https://map.geo.admin.ch/?zoom=13&amp;E=2551060.406&amp;N=1135879.435&amp;layers=ch.kantone.cadastralwebmap-farbe,ch.swisstopo.amtliches-strassenverzeichnis,ch.bfs.gebaeude_wohnungs_register,KML||https://tinyurl.com/yy7ya4g9/VS/6155_bdg_erw.kml</t>
  </si>
  <si>
    <t>2551086.955 1135999.881</t>
  </si>
  <si>
    <t>https://map.geo.admin.ch/?zoom=13&amp;E=2551086.955&amp;N=1135999.881&amp;layers=ch.kantone.cadastralwebmap-farbe,ch.swisstopo.amtliches-strassenverzeichnis,ch.bfs.gebaeude_wohnungs_register,KML||https://tinyurl.com/yy7ya4g9/VS/6155_bdg_erw.kml</t>
  </si>
  <si>
    <t>2551076.894 1136032.907</t>
  </si>
  <si>
    <t>https://map.geo.admin.ch/?zoom=13&amp;E=2551076.894&amp;N=1136032.907&amp;layers=ch.kantone.cadastralwebmap-farbe,ch.swisstopo.amtliches-strassenverzeichnis,ch.bfs.gebaeude_wohnungs_register,KML||https://tinyurl.com/yy7ya4g9/VS/6155_bdg_erw.kml</t>
  </si>
  <si>
    <t>2551042.484 1136030.255</t>
  </si>
  <si>
    <t>https://map.geo.admin.ch/?zoom=13&amp;E=2551042.484&amp;N=1136030.255&amp;layers=ch.kantone.cadastralwebmap-farbe,ch.swisstopo.amtliches-strassenverzeichnis,ch.bfs.gebaeude_wohnungs_register,KML||https://tinyurl.com/yy7ya4g9/VS/6155_bdg_erw.kml</t>
  </si>
  <si>
    <t>2551029.024 1136072.485</t>
  </si>
  <si>
    <t>https://map.geo.admin.ch/?zoom=13&amp;E=2551029.024&amp;N=1136072.485&amp;layers=ch.kantone.cadastralwebmap-farbe,ch.swisstopo.amtliches-strassenverzeichnis,ch.bfs.gebaeude_wohnungs_register,KML||https://tinyurl.com/yy7ya4g9/VS/6155_bdg_erw.kml</t>
  </si>
  <si>
    <t>2551010.397 1136141.462</t>
  </si>
  <si>
    <t>https://map.geo.admin.ch/?zoom=13&amp;E=2551010.397&amp;N=1136141.462&amp;layers=ch.kantone.cadastralwebmap-farbe,ch.swisstopo.amtliches-strassenverzeichnis,ch.bfs.gebaeude_wohnungs_register,KML||https://tinyurl.com/yy7ya4g9/VS/6155_bdg_erw.kml</t>
  </si>
  <si>
    <t>2551061.660 1136169.112</t>
  </si>
  <si>
    <t>https://map.geo.admin.ch/?zoom=13&amp;E=2551061.66&amp;N=1136169.112&amp;layers=ch.kantone.cadastralwebmap-farbe,ch.swisstopo.amtliches-strassenverzeichnis,ch.bfs.gebaeude_wohnungs_register,KML||https://tinyurl.com/yy7ya4g9/VS/6155_bdg_erw.kml</t>
  </si>
  <si>
    <t>2551087.880 1136211.236</t>
  </si>
  <si>
    <t>https://map.geo.admin.ch/?zoom=13&amp;E=2551087.88&amp;N=1136211.236&amp;layers=ch.kantone.cadastralwebmap-farbe,ch.swisstopo.amtliches-strassenverzeichnis,ch.bfs.gebaeude_wohnungs_register,KML||https://tinyurl.com/yy7ya4g9/VS/6155_bdg_erw.kml</t>
  </si>
  <si>
    <t>2550991.013 1136175.744</t>
  </si>
  <si>
    <t>https://map.geo.admin.ch/?zoom=13&amp;E=2550991.013&amp;N=1136175.744&amp;layers=ch.kantone.cadastralwebmap-farbe,ch.swisstopo.amtliches-strassenverzeichnis,ch.bfs.gebaeude_wohnungs_register,KML||https://tinyurl.com/yy7ya4g9/VS/6155_bdg_erw.kml</t>
  </si>
  <si>
    <t>2551102.115 1136186.845</t>
  </si>
  <si>
    <t>https://map.geo.admin.ch/?zoom=13&amp;E=2551102.115&amp;N=1136186.845&amp;layers=ch.kantone.cadastralwebmap-farbe,ch.swisstopo.amtliches-strassenverzeichnis,ch.bfs.gebaeude_wohnungs_register,KML||https://tinyurl.com/yy7ya4g9/VS/6155_bdg_erw.kml</t>
  </si>
  <si>
    <t>2551093.186 1136156.290</t>
  </si>
  <si>
    <t>https://map.geo.admin.ch/?zoom=13&amp;E=2551093.186&amp;N=1136156.29&amp;layers=ch.kantone.cadastralwebmap-farbe,ch.swisstopo.amtliches-strassenverzeichnis,ch.bfs.gebaeude_wohnungs_register,KML||https://tinyurl.com/yy7ya4g9/VS/6155_bdg_erw.kml</t>
  </si>
  <si>
    <t>2551123.011 1136239.736</t>
  </si>
  <si>
    <t>https://map.geo.admin.ch/?zoom=13&amp;E=2551123.011&amp;N=1136239.736&amp;layers=ch.kantone.cadastralwebmap-farbe,ch.swisstopo.amtliches-strassenverzeichnis,ch.bfs.gebaeude_wohnungs_register,KML||https://tinyurl.com/yy7ya4g9/VS/6155_bdg_erw.kml</t>
  </si>
  <si>
    <t>2551816.622 1137539.652</t>
  </si>
  <si>
    <t>https://map.geo.admin.ch/?zoom=13&amp;E=2551816.622&amp;N=1137539.652&amp;layers=ch.kantone.cadastralwebmap-farbe,ch.swisstopo.amtliches-strassenverzeichnis,ch.bfs.gebaeude_wohnungs_register,KML||https://tinyurl.com/yy7ya4g9/VS/6155_bdg_erw.kml</t>
  </si>
  <si>
    <t>2551721.418 1137639.731</t>
  </si>
  <si>
    <t>https://map.geo.admin.ch/?zoom=13&amp;E=2551721.418&amp;N=1137639.731&amp;layers=ch.kantone.cadastralwebmap-farbe,ch.swisstopo.amtliches-strassenverzeichnis,ch.bfs.gebaeude_wohnungs_register,KML||https://tinyurl.com/yy7ya4g9/VS/6155_bdg_erw.kml</t>
  </si>
  <si>
    <t>2551648.846 1137594.515</t>
  </si>
  <si>
    <t>https://map.geo.admin.ch/?zoom=13&amp;E=2551648.846&amp;N=1137594.515&amp;layers=ch.kantone.cadastralwebmap-farbe,ch.swisstopo.amtliches-strassenverzeichnis,ch.bfs.gebaeude_wohnungs_register,KML||https://tinyurl.com/yy7ya4g9/VS/6155_bdg_erw.kml</t>
  </si>
  <si>
    <t>2551421.332 1137733.659</t>
  </si>
  <si>
    <t>https://map.geo.admin.ch/?zoom=13&amp;E=2551421.332&amp;N=1137733.659&amp;layers=ch.kantone.cadastralwebmap-farbe,ch.swisstopo.amtliches-strassenverzeichnis,ch.bfs.gebaeude_wohnungs_register,KML||https://tinyurl.com/yy7ya4g9/VS/6155_bdg_erw.kml</t>
  </si>
  <si>
    <t>2551258.738 1137795.367</t>
  </si>
  <si>
    <t>https://map.geo.admin.ch/?zoom=13&amp;E=2551258.738&amp;N=1137795.367&amp;layers=ch.kantone.cadastralwebmap-farbe,ch.swisstopo.amtliches-strassenverzeichnis,ch.bfs.gebaeude_wohnungs_register,KML||https://tinyurl.com/yy7ya4g9/VS/6155_bdg_erw.kml</t>
  </si>
  <si>
    <t>2551225.351 1137832.437</t>
  </si>
  <si>
    <t>https://map.geo.admin.ch/?zoom=13&amp;E=2551225.351&amp;N=1137832.437&amp;layers=ch.kantone.cadastralwebmap-farbe,ch.swisstopo.amtliches-strassenverzeichnis,ch.bfs.gebaeude_wohnungs_register,KML||https://tinyurl.com/yy7ya4g9/VS/6155_bdg_erw.kml</t>
  </si>
  <si>
    <t>2551321.128 1137937.721</t>
  </si>
  <si>
    <t>https://map.geo.admin.ch/?zoom=13&amp;E=2551321.128&amp;N=1137937.721&amp;layers=ch.kantone.cadastralwebmap-farbe,ch.swisstopo.amtliches-strassenverzeichnis,ch.bfs.gebaeude_wohnungs_register,KML||https://tinyurl.com/yy7ya4g9/VS/6155_bdg_erw.kml</t>
  </si>
  <si>
    <t>2551318.544 1137956.459</t>
  </si>
  <si>
    <t>https://map.geo.admin.ch/?zoom=13&amp;E=2551318.544&amp;N=1137956.459&amp;layers=ch.kantone.cadastralwebmap-farbe,ch.swisstopo.amtliches-strassenverzeichnis,ch.bfs.gebaeude_wohnungs_register,KML||https://tinyurl.com/yy7ya4g9/VS/6155_bdg_erw.kml</t>
  </si>
  <si>
    <t>2551371.364 1137935.756</t>
  </si>
  <si>
    <t>https://map.geo.admin.ch/?zoom=13&amp;E=2551371.364&amp;N=1137935.756&amp;layers=ch.kantone.cadastralwebmap-farbe,ch.swisstopo.amtliches-strassenverzeichnis,ch.bfs.gebaeude_wohnungs_register,KML||https://tinyurl.com/yy7ya4g9/VS/6155_bdg_erw.kml</t>
  </si>
  <si>
    <t>2551377.342 1137970.927</t>
  </si>
  <si>
    <t>https://map.geo.admin.ch/?zoom=13&amp;E=2551377.342&amp;N=1137970.927&amp;layers=ch.kantone.cadastralwebmap-farbe,ch.swisstopo.amtliches-strassenverzeichnis,ch.bfs.gebaeude_wohnungs_register,KML||https://tinyurl.com/yy7ya4g9/VS/6155_bdg_erw.kml</t>
  </si>
  <si>
    <t>2552374.477 1136357.811</t>
  </si>
  <si>
    <t>https://map.geo.admin.ch/?zoom=13&amp;E=2552374.477&amp;N=1136357.811&amp;layers=ch.kantone.cadastralwebmap-farbe,ch.swisstopo.amtliches-strassenverzeichnis,ch.bfs.gebaeude_wohnungs_register,KML||https://tinyurl.com/yy7ya4g9/VS/6155_bdg_erw.kml</t>
  </si>
  <si>
    <t>2552382.258 1136396.092</t>
  </si>
  <si>
    <t>https://map.geo.admin.ch/?zoom=13&amp;E=2552382.258&amp;N=1136396.092&amp;layers=ch.kantone.cadastralwebmap-farbe,ch.swisstopo.amtliches-strassenverzeichnis,ch.bfs.gebaeude_wohnungs_register,KML||https://tinyurl.com/yy7ya4g9/VS/6155_bdg_erw.kml</t>
  </si>
  <si>
    <t>2550627.724 1135306.049</t>
  </si>
  <si>
    <t>https://map.geo.admin.ch/?zoom=13&amp;E=2550627.724&amp;N=1135306.049&amp;layers=ch.kantone.cadastralwebmap-farbe,ch.swisstopo.amtliches-strassenverzeichnis,ch.bfs.gebaeude_wohnungs_register,KML||https://tinyurl.com/yy7ya4g9/VS/6155_bdg_erw.kml</t>
  </si>
  <si>
    <t>2550632.201 1135336.318</t>
  </si>
  <si>
    <t>https://map.geo.admin.ch/?zoom=13&amp;E=2550632.201&amp;N=1135336.318&amp;layers=ch.kantone.cadastralwebmap-farbe,ch.swisstopo.amtliches-strassenverzeichnis,ch.bfs.gebaeude_wohnungs_register,KML||https://tinyurl.com/yy7ya4g9/VS/6155_bdg_erw.kml</t>
  </si>
  <si>
    <t>2553894.679 1137468.103</t>
  </si>
  <si>
    <t>https://map.geo.admin.ch/?zoom=13&amp;E=2553894.679&amp;N=1137468.103&amp;layers=ch.kantone.cadastralwebmap-farbe,ch.swisstopo.amtliches-strassenverzeichnis,ch.bfs.gebaeude_wohnungs_register,KML||https://tinyurl.com/yy7ya4g9/VS/6155_bdg_erw.kml</t>
  </si>
  <si>
    <t>2553790.609 1137446.433</t>
  </si>
  <si>
    <t>https://map.geo.admin.ch/?zoom=13&amp;E=2553790.609&amp;N=1137446.433&amp;layers=ch.kantone.cadastralwebmap-farbe,ch.swisstopo.amtliches-strassenverzeichnis,ch.bfs.gebaeude_wohnungs_register,KML||https://tinyurl.com/yy7ya4g9/VS/6155_bdg_erw.kml</t>
  </si>
  <si>
    <t>2554504.554 1137478.788</t>
  </si>
  <si>
    <t>https://map.geo.admin.ch/?zoom=13&amp;E=2554504.554&amp;N=1137478.788&amp;layers=ch.kantone.cadastralwebmap-farbe,ch.swisstopo.amtliches-strassenverzeichnis,ch.bfs.gebaeude_wohnungs_register,KML||https://tinyurl.com/yy7ya4g9/VS/6155_bdg_erw.kml</t>
  </si>
  <si>
    <t>2552627.598 1137490.542</t>
  </si>
  <si>
    <t>https://map.geo.admin.ch/?zoom=13&amp;E=2552627.598&amp;N=1137490.542&amp;layers=ch.kantone.cadastralwebmap-farbe,ch.swisstopo.amtliches-strassenverzeichnis,ch.bfs.gebaeude_wohnungs_register,KML||https://tinyurl.com/yy7ya4g9/VS/6155_bdg_erw.kml</t>
  </si>
  <si>
    <t>2552625.177 1137491.655</t>
  </si>
  <si>
    <t>https://map.geo.admin.ch/?zoom=13&amp;E=2552625.177&amp;N=1137491.655&amp;layers=ch.kantone.cadastralwebmap-farbe,ch.swisstopo.amtliches-strassenverzeichnis,ch.bfs.gebaeude_wohnungs_register,KML||https://tinyurl.com/yy7ya4g9/VS/6155_bdg_erw.kml</t>
  </si>
  <si>
    <t>2554458.221 1137486.569</t>
  </si>
  <si>
    <t>https://map.geo.admin.ch/?zoom=13&amp;E=2554458.221&amp;N=1137486.569&amp;layers=ch.kantone.cadastralwebmap-farbe,ch.swisstopo.amtliches-strassenverzeichnis,ch.bfs.gebaeude_wohnungs_register,KML||https://tinyurl.com/yy7ya4g9/VS/6155_bdg_erw.kml</t>
  </si>
  <si>
    <t>2554428.148 1137484.937</t>
  </si>
  <si>
    <t>https://map.geo.admin.ch/?zoom=13&amp;E=2554428.148&amp;N=1137484.937&amp;layers=ch.kantone.cadastralwebmap-farbe,ch.swisstopo.amtliches-strassenverzeichnis,ch.bfs.gebaeude_wohnungs_register,KML||https://tinyurl.com/yy7ya4g9/VS/6155_bdg_erw.kml</t>
  </si>
  <si>
    <t>2554377.228 1137512.065</t>
  </si>
  <si>
    <t>https://map.geo.admin.ch/?zoom=13&amp;E=2554377.228&amp;N=1137512.065&amp;layers=ch.kantone.cadastralwebmap-farbe,ch.swisstopo.amtliches-strassenverzeichnis,ch.bfs.gebaeude_wohnungs_register,KML||https://tinyurl.com/yy7ya4g9/VS/6155_bdg_erw.kml</t>
  </si>
  <si>
    <t>2553789.071 1137394.502</t>
  </si>
  <si>
    <t>https://map.geo.admin.ch/?zoom=13&amp;E=2553789.071&amp;N=1137394.502&amp;layers=ch.kantone.cadastralwebmap-farbe,ch.swisstopo.amtliches-strassenverzeichnis,ch.bfs.gebaeude_wohnungs_register,KML||https://tinyurl.com/yy7ya4g9/VS/6155_bdg_erw.kml</t>
  </si>
  <si>
    <t>2552327.032 1137646.015</t>
  </si>
  <si>
    <t>https://map.geo.admin.ch/?zoom=13&amp;E=2552327.032&amp;N=1137646.015&amp;layers=ch.kantone.cadastralwebmap-farbe,ch.swisstopo.amtliches-strassenverzeichnis,ch.bfs.gebaeude_wohnungs_register,KML||https://tinyurl.com/yy7ya4g9/VS/6155_bdg_erw.kml</t>
  </si>
  <si>
    <t>2552139.612 1137747.780</t>
  </si>
  <si>
    <t>https://map.geo.admin.ch/?zoom=13&amp;E=2552139.612&amp;N=1137747.78&amp;layers=ch.kantone.cadastralwebmap-farbe,ch.swisstopo.amtliches-strassenverzeichnis,ch.bfs.gebaeude_wohnungs_register,KML||https://tinyurl.com/yy7ya4g9/VS/6155_bdg_erw.kml</t>
  </si>
  <si>
    <t>2552132.713 1137764.275</t>
  </si>
  <si>
    <t>https://map.geo.admin.ch/?zoom=13&amp;E=2552132.713&amp;N=1137764.275&amp;layers=ch.kantone.cadastralwebmap-farbe,ch.swisstopo.amtliches-strassenverzeichnis,ch.bfs.gebaeude_wohnungs_register,KML||https://tinyurl.com/yy7ya4g9/VS/6155_bdg_erw.kml</t>
  </si>
  <si>
    <t>2552945.776 1137314.546</t>
  </si>
  <si>
    <t>https://map.geo.admin.ch/?zoom=13&amp;E=2552945.776&amp;N=1137314.546&amp;layers=ch.kantone.cadastralwebmap-farbe,ch.swisstopo.amtliches-strassenverzeichnis,ch.bfs.gebaeude_wohnungs_register,KML||https://tinyurl.com/yy7ya4g9/VS/6155_bdg_erw.kml</t>
  </si>
  <si>
    <t>2552889.162 1137339.496</t>
  </si>
  <si>
    <t>https://map.geo.admin.ch/?zoom=13&amp;E=2552889.162&amp;N=1137339.496&amp;layers=ch.kantone.cadastralwebmap-farbe,ch.swisstopo.amtliches-strassenverzeichnis,ch.bfs.gebaeude_wohnungs_register,KML||https://tinyurl.com/yy7ya4g9/VS/6155_bdg_erw.kml</t>
  </si>
  <si>
    <t>2552117.340 1137796.519</t>
  </si>
  <si>
    <t>https://map.geo.admin.ch/?zoom=13&amp;E=2552117.34&amp;N=1137796.519&amp;layers=ch.kantone.cadastralwebmap-farbe,ch.swisstopo.amtliches-strassenverzeichnis,ch.bfs.gebaeude_wohnungs_register,KML||https://tinyurl.com/yy7ya4g9/VS/6155_bdg_erw.kml</t>
  </si>
  <si>
    <t>2552066.431 1137847.318</t>
  </si>
  <si>
    <t>https://map.geo.admin.ch/?zoom=13&amp;E=2552066.431&amp;N=1137847.318&amp;layers=ch.kantone.cadastralwebmap-farbe,ch.swisstopo.amtliches-strassenverzeichnis,ch.bfs.gebaeude_wohnungs_register,KML||https://tinyurl.com/yy7ya4g9/VS/6155_bdg_erw.kml</t>
  </si>
  <si>
    <t>2552101.216 1137828.105</t>
  </si>
  <si>
    <t>https://map.geo.admin.ch/?zoom=13&amp;E=2552101.216&amp;N=1137828.105&amp;layers=ch.kantone.cadastralwebmap-farbe,ch.swisstopo.amtliches-strassenverzeichnis,ch.bfs.gebaeude_wohnungs_register,KML||https://tinyurl.com/yy7ya4g9/VS/6155_bdg_erw.kml</t>
  </si>
  <si>
    <t>2551659.842 1137912.860</t>
  </si>
  <si>
    <t>https://map.geo.admin.ch/?zoom=13&amp;E=2551659.842&amp;N=1137912.86&amp;layers=ch.kantone.cadastralwebmap-farbe,ch.swisstopo.amtliches-strassenverzeichnis,ch.bfs.gebaeude_wohnungs_register,KML||https://tinyurl.com/yy7ya4g9/VS/6155_bdg_erw.kml</t>
  </si>
  <si>
    <t>2554540.904 1137579.269</t>
  </si>
  <si>
    <t>https://map.geo.admin.ch/?zoom=13&amp;E=2554540.904&amp;N=1137579.269&amp;layers=ch.kantone.cadastralwebmap-farbe,ch.swisstopo.amtliches-strassenverzeichnis,ch.bfs.gebaeude_wohnungs_register,KML||https://tinyurl.com/yy7ya4g9/VS/6155_bdg_erw.kml</t>
  </si>
  <si>
    <t>2554529.192 1137581.071</t>
  </si>
  <si>
    <t>https://map.geo.admin.ch/?zoom=13&amp;E=2554529.192&amp;N=1137581.071&amp;layers=ch.kantone.cadastralwebmap-farbe,ch.swisstopo.amtliches-strassenverzeichnis,ch.bfs.gebaeude_wohnungs_register,KML||https://tinyurl.com/yy7ya4g9/VS/6155_bdg_erw.kml</t>
  </si>
  <si>
    <t>2554525.788 1137581.575</t>
  </si>
  <si>
    <t>https://map.geo.admin.ch/?zoom=13&amp;E=2554525.788&amp;N=1137581.575&amp;layers=ch.kantone.cadastralwebmap-farbe,ch.swisstopo.amtliches-strassenverzeichnis,ch.bfs.gebaeude_wohnungs_register,KML||https://tinyurl.com/yy7ya4g9/VS/6155_bdg_erw.kml</t>
  </si>
  <si>
    <t>2554510.390 1137583.931</t>
  </si>
  <si>
    <t>https://map.geo.admin.ch/?zoom=13&amp;E=2554510.39&amp;N=1137583.931&amp;layers=ch.kantone.cadastralwebmap-farbe,ch.swisstopo.amtliches-strassenverzeichnis,ch.bfs.gebaeude_wohnungs_register,KML||https://tinyurl.com/yy7ya4g9/VS/6155_bdg_erw.kml</t>
  </si>
  <si>
    <t>2551276.644 1138264.510</t>
  </si>
  <si>
    <t>https://map.geo.admin.ch/?zoom=13&amp;E=2551276.644&amp;N=1138264.51&amp;layers=ch.kantone.cadastralwebmap-farbe,ch.swisstopo.amtliches-strassenverzeichnis,ch.bfs.gebaeude_wohnungs_register,KML||https://tinyurl.com/yy7ya4g9/VS/6155_bdg_erw.kml</t>
  </si>
  <si>
    <t>2554302.698 1137591.582</t>
  </si>
  <si>
    <t>https://map.geo.admin.ch/?zoom=13&amp;E=2554302.698&amp;N=1137591.582&amp;layers=ch.kantone.cadastralwebmap-farbe,ch.swisstopo.amtliches-strassenverzeichnis,ch.bfs.gebaeude_wohnungs_register,KML||https://tinyurl.com/yy7ya4g9/VS/6155_bdg_erw.kml</t>
  </si>
  <si>
    <t>2554255.638 1137552.560</t>
  </si>
  <si>
    <t>https://map.geo.admin.ch/?zoom=13&amp;E=2554255.638&amp;N=1137552.56&amp;layers=ch.kantone.cadastralwebmap-farbe,ch.swisstopo.amtliches-strassenverzeichnis,ch.bfs.gebaeude_wohnungs_register,KML||https://tinyurl.com/yy7ya4g9/VS/6155_bdg_erw.kml</t>
  </si>
  <si>
    <t>2554198.399 1137531.600</t>
  </si>
  <si>
    <t>https://map.geo.admin.ch/?zoom=13&amp;E=2554198.399&amp;N=1137531.6&amp;layers=ch.kantone.cadastralwebmap-farbe,ch.swisstopo.amtliches-strassenverzeichnis,ch.bfs.gebaeude_wohnungs_register,KML||https://tinyurl.com/yy7ya4g9/VS/6155_bdg_erw.kml</t>
  </si>
  <si>
    <t>2553573.515 1137381.526</t>
  </si>
  <si>
    <t>https://map.geo.admin.ch/?zoom=13&amp;E=2553573.515&amp;N=1137381.526&amp;layers=ch.kantone.cadastralwebmap-farbe,ch.swisstopo.amtliches-strassenverzeichnis,ch.bfs.gebaeude_wohnungs_register,KML||https://tinyurl.com/yy7ya4g9/VS/6155_bdg_erw.kml</t>
  </si>
  <si>
    <t>2553482.624 1137384.100</t>
  </si>
  <si>
    <t>https://map.geo.admin.ch/?zoom=13&amp;E=2553482.624&amp;N=1137384.1&amp;layers=ch.kantone.cadastralwebmap-farbe,ch.swisstopo.amtliches-strassenverzeichnis,ch.bfs.gebaeude_wohnungs_register,KML||https://tinyurl.com/yy7ya4g9/VS/6155_bdg_erw.kml</t>
  </si>
  <si>
    <t>2553941.491 1136922.001</t>
  </si>
  <si>
    <t>https://map.geo.admin.ch/?zoom=13&amp;E=2553941.491&amp;N=1136922.001&amp;layers=ch.kantone.cadastralwebmap-farbe,ch.swisstopo.amtliches-strassenverzeichnis,ch.bfs.gebaeude_wohnungs_register,KML||https://tinyurl.com/yy7ya4g9/VS/6155_bdg_erw.kml</t>
  </si>
  <si>
    <t>2553723.857 1136925.941</t>
  </si>
  <si>
    <t>https://map.geo.admin.ch/?zoom=13&amp;E=2553723.857&amp;N=1136925.941&amp;layers=ch.kantone.cadastralwebmap-farbe,ch.swisstopo.amtliches-strassenverzeichnis,ch.bfs.gebaeude_wohnungs_register,KML||https://tinyurl.com/yy7ya4g9/VS/6155_bdg_erw.kml</t>
  </si>
  <si>
    <t>2553639.046 1136981.202</t>
  </si>
  <si>
    <t>https://map.geo.admin.ch/?zoom=13&amp;E=2553639.046&amp;N=1136981.202&amp;layers=ch.kantone.cadastralwebmap-farbe,ch.swisstopo.amtliches-strassenverzeichnis,ch.bfs.gebaeude_wohnungs_register,KML||https://tinyurl.com/yy7ya4g9/VS/6155_bdg_erw.kml</t>
  </si>
  <si>
    <t>2551488.702 1137545.755</t>
  </si>
  <si>
    <t>https://map.geo.admin.ch/?zoom=13&amp;E=2551488.702&amp;N=1137545.755&amp;layers=ch.kantone.cadastralwebmap-farbe,ch.swisstopo.amtliches-strassenverzeichnis,ch.bfs.gebaeude_wohnungs_register,KML||https://tinyurl.com/yy7ya4g9/VS/6155_bdg_erw.kml</t>
  </si>
  <si>
    <t>2554421.957 1137464.817</t>
  </si>
  <si>
    <t>https://map.geo.admin.ch/?zoom=13&amp;E=2554421.957&amp;N=1137464.817&amp;layers=ch.kantone.cadastralwebmap-farbe,ch.swisstopo.amtliches-strassenverzeichnis,ch.bfs.gebaeude_wohnungs_register,KML||https://tinyurl.com/yy7ya4g9/VS/6155_bdg_erw.kml</t>
  </si>
  <si>
    <t>2554396.292 1137488.759</t>
  </si>
  <si>
    <t>https://map.geo.admin.ch/?zoom=13&amp;E=2554396.292&amp;N=1137488.759&amp;layers=ch.kantone.cadastralwebmap-farbe,ch.swisstopo.amtliches-strassenverzeichnis,ch.bfs.gebaeude_wohnungs_register,KML||https://tinyurl.com/yy7ya4g9/VS/6155_bdg_erw.kml</t>
  </si>
  <si>
    <t>2553720.311 1137169.853</t>
  </si>
  <si>
    <t>https://map.geo.admin.ch/?zoom=13&amp;E=2553720.311&amp;N=1137169.853&amp;layers=ch.kantone.cadastralwebmap-farbe,ch.swisstopo.amtliches-strassenverzeichnis,ch.bfs.gebaeude_wohnungs_register,KML||https://tinyurl.com/yy7ya4g9/VS/6155_bdg_erw.kml</t>
  </si>
  <si>
    <t>2553595.360 1137190.319</t>
  </si>
  <si>
    <t>https://map.geo.admin.ch/?zoom=13&amp;E=2553595.36&amp;N=1137190.319&amp;layers=ch.kantone.cadastralwebmap-farbe,ch.swisstopo.amtliches-strassenverzeichnis,ch.bfs.gebaeude_wohnungs_register,KML||https://tinyurl.com/yy7ya4g9/VS/6155_bdg_erw.kml</t>
  </si>
  <si>
    <t>2553468.949 1137213.650</t>
  </si>
  <si>
    <t>https://map.geo.admin.ch/?zoom=13&amp;E=2553468.949&amp;N=1137213.65&amp;layers=ch.kantone.cadastralwebmap-farbe,ch.swisstopo.amtliches-strassenverzeichnis,ch.bfs.gebaeude_wohnungs_register,KML||https://tinyurl.com/yy7ya4g9/VS/6155_bdg_erw.kml</t>
  </si>
  <si>
    <t>2553582.644 1137257.431</t>
  </si>
  <si>
    <t>https://map.geo.admin.ch/?zoom=13&amp;E=2553582.644&amp;N=1137257.431&amp;layers=ch.kantone.cadastralwebmap-farbe,ch.swisstopo.amtliches-strassenverzeichnis,ch.bfs.gebaeude_wohnungs_register,KML||https://tinyurl.com/yy7ya4g9/VS/6155_bdg_erw.kml</t>
  </si>
  <si>
    <t>2551268.713 1138218.486</t>
  </si>
  <si>
    <t>https://map.geo.admin.ch/?zoom=13&amp;E=2551268.713&amp;N=1138218.486&amp;layers=ch.kantone.cadastralwebmap-farbe,ch.swisstopo.amtliches-strassenverzeichnis,ch.bfs.gebaeude_wohnungs_register,KML||https://tinyurl.com/yy7ya4g9/VS/6155_bdg_erw.kml</t>
  </si>
  <si>
    <t>2553656.217 1137410.343</t>
  </si>
  <si>
    <t>https://map.geo.admin.ch/?zoom=13&amp;E=2553656.217&amp;N=1137410.343&amp;layers=ch.kantone.cadastralwebmap-farbe,ch.swisstopo.amtliches-strassenverzeichnis,ch.bfs.gebaeude_wohnungs_register,KML||https://tinyurl.com/yy7ya4g9/VS/6155_bdg_erw.kml</t>
  </si>
  <si>
    <t>2551154.894 1138099.899</t>
  </si>
  <si>
    <t>https://map.geo.admin.ch/?zoom=13&amp;E=2551154.894&amp;N=1138099.899&amp;layers=ch.kantone.cadastralwebmap-farbe,ch.swisstopo.amtliches-strassenverzeichnis,ch.bfs.gebaeude_wohnungs_register,KML||https://tinyurl.com/yy7ya4g9/VS/6155_bdg_erw.kml</t>
  </si>
  <si>
    <t>2551156.868 1138112.930</t>
  </si>
  <si>
    <t>https://map.geo.admin.ch/?zoom=13&amp;E=2551156.868&amp;N=1138112.93&amp;layers=ch.kantone.cadastralwebmap-farbe,ch.swisstopo.amtliches-strassenverzeichnis,ch.bfs.gebaeude_wohnungs_register,KML||https://tinyurl.com/yy7ya4g9/VS/6155_bdg_erw.kml</t>
  </si>
  <si>
    <t>2551172.967 1138147.852</t>
  </si>
  <si>
    <t>https://map.geo.admin.ch/?zoom=13&amp;E=2551172.967&amp;N=1138147.852&amp;layers=ch.kantone.cadastralwebmap-farbe,ch.swisstopo.amtliches-strassenverzeichnis,ch.bfs.gebaeude_wohnungs_register,KML||https://tinyurl.com/yy7ya4g9/VS/6155_bdg_erw.kml</t>
  </si>
  <si>
    <t>2551165.559 1138156.715</t>
  </si>
  <si>
    <t>https://map.geo.admin.ch/?zoom=13&amp;E=2551165.559&amp;N=1138156.715&amp;layers=ch.kantone.cadastralwebmap-farbe,ch.swisstopo.amtliches-strassenverzeichnis,ch.bfs.gebaeude_wohnungs_register,KML||https://tinyurl.com/yy7ya4g9/VS/6155_bdg_erw.kml</t>
  </si>
  <si>
    <t>2551812.281 1137619.629</t>
  </si>
  <si>
    <t>https://map.geo.admin.ch/?zoom=13&amp;E=2551812.281&amp;N=1137619.629&amp;layers=ch.kantone.cadastralwebmap-farbe,ch.swisstopo.amtliches-strassenverzeichnis,ch.bfs.gebaeude_wohnungs_register,KML||https://tinyurl.com/yy7ya4g9/VS/6155_bdg_erw.kml</t>
  </si>
  <si>
    <t>2554195.098 1137139.244</t>
  </si>
  <si>
    <t>https://map.geo.admin.ch/?zoom=13&amp;E=2554195.098&amp;N=1137139.244&amp;layers=ch.kantone.cadastralwebmap-farbe,ch.swisstopo.amtliches-strassenverzeichnis,ch.bfs.gebaeude_wohnungs_register,KML||https://tinyurl.com/yy7ya4g9/VS/6155_bdg_erw.kml</t>
  </si>
  <si>
    <t>2554215.095 1137148.940</t>
  </si>
  <si>
    <t>https://map.geo.admin.ch/?zoom=13&amp;E=2554215.095&amp;N=1137148.94&amp;layers=ch.kantone.cadastralwebmap-farbe,ch.swisstopo.amtliches-strassenverzeichnis,ch.bfs.gebaeude_wohnungs_register,KML||https://tinyurl.com/yy7ya4g9/VS/6155_bdg_erw.kml</t>
  </si>
  <si>
    <t>2554242.435 1137258.184</t>
  </si>
  <si>
    <t>https://map.geo.admin.ch/?zoom=13&amp;E=2554242.435&amp;N=1137258.184&amp;layers=ch.kantone.cadastralwebmap-farbe,ch.swisstopo.amtliches-strassenverzeichnis,ch.bfs.gebaeude_wohnungs_register,KML||https://tinyurl.com/yy7ya4g9/VS/6155_bdg_erw.kml</t>
  </si>
  <si>
    <t>2554212.487 1137214.354</t>
  </si>
  <si>
    <t>https://map.geo.admin.ch/?zoom=13&amp;E=2554212.487&amp;N=1137214.354&amp;layers=ch.kantone.cadastralwebmap-farbe,ch.swisstopo.amtliches-strassenverzeichnis,ch.bfs.gebaeude_wohnungs_register,KML||https://tinyurl.com/yy7ya4g9/VS/6155_bdg_erw.kml</t>
  </si>
  <si>
    <t>2551204.798 1137718.404</t>
  </si>
  <si>
    <t>https://map.geo.admin.ch/?zoom=13&amp;E=2551204.798&amp;N=1137718.404&amp;layers=ch.kantone.cadastralwebmap-farbe,ch.swisstopo.amtliches-strassenverzeichnis,ch.bfs.gebaeude_wohnungs_register,KML||https://tinyurl.com/yy7ya4g9/VS/6155_bdg_erw.kml</t>
  </si>
  <si>
    <t>2551215.209 1137754.181</t>
  </si>
  <si>
    <t>https://map.geo.admin.ch/?zoom=13&amp;E=2551215.209&amp;N=1137754.181&amp;layers=ch.kantone.cadastralwebmap-farbe,ch.swisstopo.amtliches-strassenverzeichnis,ch.bfs.gebaeude_wohnungs_register,KML||https://tinyurl.com/yy7ya4g9/VS/6155_bdg_erw.kml</t>
  </si>
  <si>
    <t>2552899.303 1137292.199</t>
  </si>
  <si>
    <t>https://map.geo.admin.ch/?zoom=13&amp;E=2552899.303&amp;N=1137292.199&amp;layers=ch.kantone.cadastralwebmap-farbe,ch.swisstopo.amtliches-strassenverzeichnis,ch.bfs.gebaeude_wohnungs_register,KML||https://tinyurl.com/yy7ya4g9/VS/6155_bdg_erw.kml</t>
  </si>
  <si>
    <t>2552853.474 1137305.939</t>
  </si>
  <si>
    <t>https://map.geo.admin.ch/?zoom=13&amp;E=2552853.474&amp;N=1137305.939&amp;layers=ch.kantone.cadastralwebmap-farbe,ch.swisstopo.amtliches-strassenverzeichnis,ch.bfs.gebaeude_wohnungs_register,KML||https://tinyurl.com/yy7ya4g9/VS/6155_bdg_erw.kml</t>
  </si>
  <si>
    <t>2552878.411 1137319.844</t>
  </si>
  <si>
    <t>https://map.geo.admin.ch/?zoom=13&amp;E=2552878.411&amp;N=1137319.844&amp;layers=ch.kantone.cadastralwebmap-farbe,ch.swisstopo.amtliches-strassenverzeichnis,ch.bfs.gebaeude_wohnungs_register,KML||https://tinyurl.com/yy7ya4g9/VS/6155_bdg_erw.kml</t>
  </si>
  <si>
    <t>2553002.635 1137323.320</t>
  </si>
  <si>
    <t>https://map.geo.admin.ch/?zoom=13&amp;E=2553002.635&amp;N=1137323.32&amp;layers=ch.kantone.cadastralwebmap-farbe,ch.swisstopo.amtliches-strassenverzeichnis,ch.bfs.gebaeude_wohnungs_register,KML||https://tinyurl.com/yy7ya4g9/VS/6155_bdg_erw.kml</t>
  </si>
  <si>
    <t>2552997.194 1137325.978</t>
  </si>
  <si>
    <t>https://map.geo.admin.ch/?zoom=13&amp;E=2552997.194&amp;N=1137325.978&amp;layers=ch.kantone.cadastralwebmap-farbe,ch.swisstopo.amtliches-strassenverzeichnis,ch.bfs.gebaeude_wohnungs_register,KML||https://tinyurl.com/yy7ya4g9/VS/6155_bdg_erw.kml</t>
  </si>
  <si>
    <t>2550386.260 1135378.706</t>
  </si>
  <si>
    <t>https://map.geo.admin.ch/?zoom=13&amp;E=2550386.26&amp;N=1135378.706&amp;layers=ch.kantone.cadastralwebmap-farbe,ch.swisstopo.amtliches-strassenverzeichnis,ch.bfs.gebaeude_wohnungs_register,KML||https://tinyurl.com/yy7ya4g9/VS/6155_bdg_erw.kml</t>
  </si>
  <si>
    <t>2550426.481 1135397.200</t>
  </si>
  <si>
    <t>https://map.geo.admin.ch/?zoom=13&amp;E=2550426.481&amp;N=1135397.2&amp;layers=ch.kantone.cadastralwebmap-farbe,ch.swisstopo.amtliches-strassenverzeichnis,ch.bfs.gebaeude_wohnungs_register,KML||https://tinyurl.com/yy7ya4g9/VS/6155_bdg_erw.kml</t>
  </si>
  <si>
    <t>2550513.189 1135479.691</t>
  </si>
  <si>
    <t>https://map.geo.admin.ch/?zoom=13&amp;E=2550513.189&amp;N=1135479.691&amp;layers=ch.kantone.cadastralwebmap-farbe,ch.swisstopo.amtliches-strassenverzeichnis,ch.bfs.gebaeude_wohnungs_register,KML||https://tinyurl.com/yy7ya4g9/VS/6155_bdg_erw.kml</t>
  </si>
  <si>
    <t>2550497.874 1135491.647</t>
  </si>
  <si>
    <t>https://map.geo.admin.ch/?zoom=13&amp;E=2550497.874&amp;N=1135491.647&amp;layers=ch.kantone.cadastralwebmap-farbe,ch.swisstopo.amtliches-strassenverzeichnis,ch.bfs.gebaeude_wohnungs_register,KML||https://tinyurl.com/yy7ya4g9/VS/6155_bdg_erw.kml</t>
  </si>
  <si>
    <t>2550525.205 1135518.224</t>
  </si>
  <si>
    <t>https://map.geo.admin.ch/?zoom=13&amp;E=2550525.205&amp;N=1135518.224&amp;layers=ch.kantone.cadastralwebmap-farbe,ch.swisstopo.amtliches-strassenverzeichnis,ch.bfs.gebaeude_wohnungs_register,KML||https://tinyurl.com/yy7ya4g9/VS/6155_bdg_erw.kml</t>
  </si>
  <si>
    <t>2551607.145 1137870.471</t>
  </si>
  <si>
    <t>https://map.geo.admin.ch/?zoom=13&amp;E=2551607.145&amp;N=1137870.471&amp;layers=ch.kantone.cadastralwebmap-farbe,ch.swisstopo.amtliches-strassenverzeichnis,ch.bfs.gebaeude_wohnungs_register,KML||https://tinyurl.com/yy7ya4g9/VS/6155_bdg_erw.kml</t>
  </si>
  <si>
    <t>2551497.461 1137866.862</t>
  </si>
  <si>
    <t>https://map.geo.admin.ch/?zoom=13&amp;E=2551497.461&amp;N=1137866.862&amp;layers=ch.kantone.cadastralwebmap-farbe,ch.swisstopo.amtliches-strassenverzeichnis,ch.bfs.gebaeude_wohnungs_register,KML||https://tinyurl.com/yy7ya4g9/VS/6155_bdg_erw.kml</t>
  </si>
  <si>
    <t>2551475.403 1137879.794</t>
  </si>
  <si>
    <t>https://map.geo.admin.ch/?zoom=13&amp;E=2551475.403&amp;N=1137879.794&amp;layers=ch.kantone.cadastralwebmap-farbe,ch.swisstopo.amtliches-strassenverzeichnis,ch.bfs.gebaeude_wohnungs_register,KML||https://tinyurl.com/yy7ya4g9/VS/6155_bdg_erw.kml</t>
  </si>
  <si>
    <t>2551483.156 1137907.200</t>
  </si>
  <si>
    <t>https://map.geo.admin.ch/?zoom=13&amp;E=2551483.156&amp;N=1137907.2&amp;layers=ch.kantone.cadastralwebmap-farbe,ch.swisstopo.amtliches-strassenverzeichnis,ch.bfs.gebaeude_wohnungs_register,KML||https://tinyurl.com/yy7ya4g9/VS/6155_bdg_erw.kml</t>
  </si>
  <si>
    <t>2551472.559 1137909.224</t>
  </si>
  <si>
    <t>https://map.geo.admin.ch/?zoom=13&amp;E=2551472.559&amp;N=1137909.224&amp;layers=ch.kantone.cadastralwebmap-farbe,ch.swisstopo.amtliches-strassenverzeichnis,ch.bfs.gebaeude_wohnungs_register,KML||https://tinyurl.com/yy7ya4g9/VS/6155_bdg_erw.kml</t>
  </si>
  <si>
    <t>2551452.434 1137857.497</t>
  </si>
  <si>
    <t>https://map.geo.admin.ch/?zoom=13&amp;E=2551452.434&amp;N=1137857.497&amp;layers=ch.kantone.cadastralwebmap-farbe,ch.swisstopo.amtliches-strassenverzeichnis,ch.bfs.gebaeude_wohnungs_register,KML||https://tinyurl.com/yy7ya4g9/VS/6155_bdg_erw.kml</t>
  </si>
  <si>
    <t>2551447.342 1137856.259</t>
  </si>
  <si>
    <t>https://map.geo.admin.ch/?zoom=13&amp;E=2551447.342&amp;N=1137856.259&amp;layers=ch.kantone.cadastralwebmap-farbe,ch.swisstopo.amtliches-strassenverzeichnis,ch.bfs.gebaeude_wohnungs_register,KML||https://tinyurl.com/yy7ya4g9/VS/6155_bdg_erw.kml</t>
  </si>
  <si>
    <t>2551444.868 1137973.887</t>
  </si>
  <si>
    <t>https://map.geo.admin.ch/?zoom=13&amp;E=2551444.868&amp;N=1137973.887&amp;layers=ch.kantone.cadastralwebmap-farbe,ch.swisstopo.amtliches-strassenverzeichnis,ch.bfs.gebaeude_wohnungs_register,KML||https://tinyurl.com/yy7ya4g9/VS/6155_bdg_erw.kml</t>
  </si>
  <si>
    <t>2551425.532 1137905.488</t>
  </si>
  <si>
    <t>https://map.geo.admin.ch/?zoom=13&amp;E=2551425.532&amp;N=1137905.488&amp;layers=ch.kantone.cadastralwebmap-farbe,ch.swisstopo.amtliches-strassenverzeichnis,ch.bfs.gebaeude_wohnungs_register,KML||https://tinyurl.com/yy7ya4g9/VS/6155_bdg_erw.kml</t>
  </si>
  <si>
    <t>2551421.699 1137897.910</t>
  </si>
  <si>
    <t>https://map.geo.admin.ch/?zoom=13&amp;E=2551421.699&amp;N=1137897.91&amp;layers=ch.kantone.cadastralwebmap-farbe,ch.swisstopo.amtliches-strassenverzeichnis,ch.bfs.gebaeude_wohnungs_register,KML||https://tinyurl.com/yy7ya4g9/VS/6155_bdg_erw.kml</t>
  </si>
  <si>
    <t>2551408.490 1138008.737</t>
  </si>
  <si>
    <t>https://map.geo.admin.ch/?zoom=13&amp;E=2551408.49&amp;N=1138008.737&amp;layers=ch.kantone.cadastralwebmap-farbe,ch.swisstopo.amtliches-strassenverzeichnis,ch.bfs.gebaeude_wohnungs_register,KML||https://tinyurl.com/yy7ya4g9/VS/6155_bdg_erw.kml</t>
  </si>
  <si>
    <t>2553972.490 1136739.734</t>
  </si>
  <si>
    <t>https://map.geo.admin.ch/?zoom=13&amp;E=2553972.49&amp;N=1136739.734&amp;layers=ch.kantone.cadastralwebmap-farbe,ch.swisstopo.amtliches-strassenverzeichnis,ch.bfs.gebaeude_wohnungs_register,KML||https://tinyurl.com/yy7ya4g9/VS/6155_bdg_erw.kml</t>
  </si>
  <si>
    <t>2553916.253 1136768.336</t>
  </si>
  <si>
    <t>https://map.geo.admin.ch/?zoom=13&amp;E=2553916.253&amp;N=1136768.336&amp;layers=ch.kantone.cadastralwebmap-farbe,ch.swisstopo.amtliches-strassenverzeichnis,ch.bfs.gebaeude_wohnungs_register,KML||https://tinyurl.com/yy7ya4g9/VS/6155_bdg_erw.kml</t>
  </si>
  <si>
    <t>2553031.790 1137367.229</t>
  </si>
  <si>
    <t>https://map.geo.admin.ch/?zoom=13&amp;E=2553031.79&amp;N=1137367.229&amp;layers=ch.kantone.cadastralwebmap-farbe,ch.swisstopo.amtliches-strassenverzeichnis,ch.bfs.gebaeude_wohnungs_register,KML||https://tinyurl.com/yy7ya4g9/VS/6155_bdg_erw.kml</t>
  </si>
  <si>
    <t>2553028.201 1137375.735</t>
  </si>
  <si>
    <t>https://map.geo.admin.ch/?zoom=13&amp;E=2553028.201&amp;N=1137375.735&amp;layers=ch.kantone.cadastralwebmap-farbe,ch.swisstopo.amtliches-strassenverzeichnis,ch.bfs.gebaeude_wohnungs_register,KML||https://tinyurl.com/yy7ya4g9/VS/6155_bdg_erw.kml</t>
  </si>
  <si>
    <t>2551791.114 1137691.981</t>
  </si>
  <si>
    <t>https://map.geo.admin.ch/?zoom=13&amp;E=2551791.114&amp;N=1137691.981&amp;layers=ch.kantone.cadastralwebmap-farbe,ch.swisstopo.amtliches-strassenverzeichnis,ch.bfs.gebaeude_wohnungs_register,KML||https://tinyurl.com/yy7ya4g9/VS/6155_bdg_erw.kml</t>
  </si>
  <si>
    <t>2553381.983 1137341.901</t>
  </si>
  <si>
    <t>https://map.geo.admin.ch/?zoom=13&amp;E=2553381.983&amp;N=1137341.901&amp;layers=ch.kantone.cadastralwebmap-farbe,ch.swisstopo.amtliches-strassenverzeichnis,ch.bfs.gebaeude_wohnungs_register,KML||https://tinyurl.com/yy7ya4g9/VS/6155_bdg_erw.kml</t>
  </si>
  <si>
    <t>2553310.496 1137329.791</t>
  </si>
  <si>
    <t>https://map.geo.admin.ch/?zoom=13&amp;E=2553310.496&amp;N=1137329.791&amp;layers=ch.kantone.cadastralwebmap-farbe,ch.swisstopo.amtliches-strassenverzeichnis,ch.bfs.gebaeude_wohnungs_register,KML||https://tinyurl.com/yy7ya4g9/VS/6155_bdg_erw.kml</t>
  </si>
  <si>
    <t>2553346.088 1137352.194</t>
  </si>
  <si>
    <t>https://map.geo.admin.ch/?zoom=13&amp;E=2553346.088&amp;N=1137352.194&amp;layers=ch.kantone.cadastralwebmap-farbe,ch.swisstopo.amtliches-strassenverzeichnis,ch.bfs.gebaeude_wohnungs_register,KML||https://tinyurl.com/yy7ya4g9/VS/6155_bdg_erw.kml</t>
  </si>
  <si>
    <t>2553154.041 1137319.637</t>
  </si>
  <si>
    <t>https://map.geo.admin.ch/?zoom=13&amp;E=2553154.041&amp;N=1137319.637&amp;layers=ch.kantone.cadastralwebmap-farbe,ch.swisstopo.amtliches-strassenverzeichnis,ch.bfs.gebaeude_wohnungs_register,KML||https://tinyurl.com/yy7ya4g9/VS/6155_bdg_erw.kml</t>
  </si>
  <si>
    <t>2601758.000 1123639.000</t>
  </si>
  <si>
    <t>https://map.geo.admin.ch/?zoom=13&amp;E=2601758&amp;N=1123639&amp;layers=ch.kantone.cadastralwebmap-farbe,ch.swisstopo.amtliches-strassenverzeichnis,ch.bfs.gebaeude_wohnungs_register,KML||https://tinyurl.com/yy7ya4g9/VS/6248_bdg_erw.kml</t>
  </si>
  <si>
    <t>2595578.325 1125025.700</t>
  </si>
  <si>
    <t>https://map.geo.admin.ch/?zoom=13&amp;E=2595578.325&amp;N=1125025.7&amp;layers=ch.kantone.cadastralwebmap-farbe,ch.swisstopo.amtliches-strassenverzeichnis,ch.bfs.gebaeude_wohnungs_register,KML||https://tinyurl.com/yy7ya4g9/VS/6261_bdg_erw.kml</t>
  </si>
  <si>
    <t>2595556.625 1125003.699</t>
  </si>
  <si>
    <t>https://map.geo.admin.ch/?zoom=13&amp;E=2595556.625&amp;N=1125003.699&amp;layers=ch.kantone.cadastralwebmap-farbe,ch.swisstopo.amtliches-strassenverzeichnis,ch.bfs.gebaeude_wohnungs_register,KML||https://tinyurl.com/yy7ya4g9/VS/6261_bdg_erw.kml</t>
  </si>
  <si>
    <t>2593695.000 1122730.000</t>
  </si>
  <si>
    <t>https://map.geo.admin.ch/?zoom=13&amp;E=2593695&amp;N=1122730&amp;layers=ch.kantone.cadastralwebmap-farbe,ch.swisstopo.amtliches-strassenverzeichnis,ch.bfs.gebaeude_wohnungs_register,KML||https://tinyurl.com/yy7ya4g9/VS/6265_bdg_erw.kml</t>
  </si>
  <si>
    <t>2592320.534 1122112.540</t>
  </si>
  <si>
    <t>https://map.geo.admin.ch/?zoom=13&amp;E=2592320.534&amp;N=1122112.54&amp;layers=ch.kantone.cadastralwebmap-farbe,ch.swisstopo.amtliches-strassenverzeichnis,ch.bfs.gebaeude_wohnungs_register,KML||https://tinyurl.com/yy7ya4g9/VS/6265_bdg_erw.kml</t>
  </si>
  <si>
    <t>2593585.512 1123832.333</t>
  </si>
  <si>
    <t>https://map.geo.admin.ch/?zoom=13&amp;E=2593585.512&amp;N=1123832.333&amp;layers=ch.kantone.cadastralwebmap-farbe,ch.swisstopo.amtliches-strassenverzeichnis,ch.bfs.gebaeude_wohnungs_register,KML||https://tinyurl.com/yy7ya4g9/VS/6265_bdg_erw.kml</t>
  </si>
  <si>
    <t>2590728.845 1121961.857</t>
  </si>
  <si>
    <t>https://map.geo.admin.ch/?zoom=13&amp;E=2590728.845&amp;N=1121961.857&amp;layers=ch.kantone.cadastralwebmap-farbe,ch.swisstopo.amtliches-strassenverzeichnis,ch.bfs.gebaeude_wohnungs_register,KML||https://tinyurl.com/yy7ya4g9/VS/6265_bdg_erw.kml</t>
  </si>
  <si>
    <t>2590225.151 1120314.188</t>
  </si>
  <si>
    <t>https://map.geo.admin.ch/?zoom=13&amp;E=2590225.151&amp;N=1120314.188&amp;layers=ch.kantone.cadastralwebmap-farbe,ch.swisstopo.amtliches-strassenverzeichnis,ch.bfs.gebaeude_wohnungs_register,KML||https://tinyurl.com/yy7ya4g9/VS/6265_bdg_erw.kml</t>
  </si>
  <si>
    <t>2590279.768 1120511.794</t>
  </si>
  <si>
    <t>https://map.geo.admin.ch/?zoom=13&amp;E=2590279.768&amp;N=1120511.794&amp;layers=ch.kantone.cadastralwebmap-farbe,ch.swisstopo.amtliches-strassenverzeichnis,ch.bfs.gebaeude_wohnungs_register,KML||https://tinyurl.com/yy7ya4g9/VS/6265_bdg_erw.kml</t>
  </si>
  <si>
    <t>2590983.495 1121837.101</t>
  </si>
  <si>
    <t>https://map.geo.admin.ch/?zoom=13&amp;E=2590983.495&amp;N=1121837.101&amp;layers=ch.kantone.cadastralwebmap-farbe,ch.swisstopo.amtliches-strassenverzeichnis,ch.bfs.gebaeude_wohnungs_register,KML||https://tinyurl.com/yy7ya4g9/VS/6265_bdg_erw.kml</t>
  </si>
  <si>
    <t>2593702.640 1122738.096</t>
  </si>
  <si>
    <t>https://map.geo.admin.ch/?zoom=13&amp;E=2593702.64&amp;N=1122738.096&amp;layers=ch.kantone.cadastralwebmap-farbe,ch.swisstopo.amtliches-strassenverzeichnis,ch.bfs.gebaeude_wohnungs_register,KML||https://tinyurl.com/yy7ya4g9/VS/6265_bdg_erw.kml</t>
  </si>
  <si>
    <t>2593315.796 1122455.039</t>
  </si>
  <si>
    <t>https://map.geo.admin.ch/?zoom=13&amp;E=2593315.796&amp;N=1122455.039&amp;layers=ch.kantone.cadastralwebmap-farbe,ch.swisstopo.amtliches-strassenverzeichnis,ch.bfs.gebaeude_wohnungs_register,KML||https://tinyurl.com/yy7ya4g9/VS/6265_bdg_erw.kml</t>
  </si>
  <si>
    <t>2626486.000 1101493.000</t>
  </si>
  <si>
    <t>https://map.geo.admin.ch/?zoom=13&amp;E=2626486&amp;N=1101493&amp;layers=ch.kantone.cadastralwebmap-farbe,ch.swisstopo.amtliches-strassenverzeichnis,ch.bfs.gebaeude_wohnungs_register,KML||https://tinyurl.com/yy7ya4g9/VS/6295_bdg_erw.kml</t>
  </si>
  <si>
    <t>2551312.050 1137989.855</t>
  </si>
  <si>
    <t>2551248.092 1138168.762</t>
  </si>
  <si>
    <t>62: 2 bâtiments du RegBL (192031947, 502344781) à l'intérieur du même polygone de la MO</t>
  </si>
  <si>
    <t>62: 2 bâtiments du RegBL (190177960, 192031927) à l'intérieur du même polygone de la MO</t>
  </si>
  <si>
    <t>41: Status 'bestehend' n'est pas cohérente avec le topic Couverture du sol projetée de la MO&lt;/br&gt;62: 2 bâtiments du RegBL (191914529, 192031570) à l'intérieur du même polygone de la MO</t>
  </si>
  <si>
    <t>42: la catégorie 1080 n'est pas cohérente avec le topic Couverture du sol de la MO&lt;/br&gt;62: 2 bâtiments du RegBL (190808069, 191703541) à l'intérieur du même polygone de la MO</t>
  </si>
  <si>
    <t>31: Aucun bâtiment dans la MO pour l'EGID 191858244</t>
  </si>
  <si>
    <t>31: Aucun bâtiment dans la MO pour l'EGID 191992703</t>
  </si>
  <si>
    <t>31: Aucun bâtiment dans la MO pour l'EGID 191969196</t>
  </si>
  <si>
    <t>31: Aucun bâtiment dans la MO pour l'EGID 191969208</t>
  </si>
  <si>
    <t>31: Aucun bâtiment dans la MO pour l'EGID 191972909</t>
  </si>
  <si>
    <t>31: Aucun bâtiment dans la MO pour l'EGID 192031893</t>
  </si>
  <si>
    <t>31: Aucun bâtiment dans la MO pour l'EGID 192031922&lt;/br&gt;33: Le bâtiment 192031922 has GSTAT '1003 im Bau'</t>
  </si>
  <si>
    <t>31: Aucun bâtiment dans la MO pour l'EGID 192031976&lt;/br&gt;33: Le bâtiment 192031976 has GSTAT '1003 im Bau'</t>
  </si>
  <si>
    <t>31: Aucun bâtiment dans la MO pour l'EGID 191857539</t>
  </si>
  <si>
    <t>31: Aucun bâtiment dans la MO pour l'EGID 191991814</t>
  </si>
  <si>
    <t>31: Aucun bâtiment dans la MO pour l'EGID 191996162</t>
  </si>
  <si>
    <t>31: Aucun bâtiment dans la MO pour l'EGID 192030955</t>
  </si>
  <si>
    <t>31: Aucun bâtiment dans la MO pour l'EGID 504183337</t>
  </si>
  <si>
    <t>31: Aucun bâtiment dans la MO pour l'EGID 504183338</t>
  </si>
  <si>
    <t>31: Aucun bâtiment dans la MO pour l'EGID 504183339</t>
  </si>
  <si>
    <t>31: Aucun bâtiment dans la MO pour l'EGID 504183341</t>
  </si>
  <si>
    <t>31: Aucun bâtiment dans la MO pour l'EGID 504183342</t>
  </si>
  <si>
    <t>31: Aucun bâtiment dans la MO pour l'EGID 504183343</t>
  </si>
  <si>
    <t>31: Aucun bâtiment dans la MO pour l'EGID 504183344</t>
  </si>
  <si>
    <t>31: Aucun bâtiment dans la MO pour l'EGID 504183345</t>
  </si>
  <si>
    <t>31: Aucun bâtiment dans la MO pour l'EGID 504183346</t>
  </si>
  <si>
    <t>31: Aucun bâtiment dans la MO pour l'EGID 504183347</t>
  </si>
  <si>
    <t>31: Aucun bâtiment dans la MO pour l'EGID 504183348</t>
  </si>
  <si>
    <t>31: Aucun bâtiment dans la MO pour l'EGID 504183349</t>
  </si>
  <si>
    <t>31: Aucun bâtiment dans la MO pour l'EGID 504183350</t>
  </si>
  <si>
    <t>31: Aucun bâtiment dans la MO pour l'EGID 504183351</t>
  </si>
  <si>
    <t>31: Aucun bâtiment dans la MO pour l'EGID 504183352</t>
  </si>
  <si>
    <t>31: Aucun bâtiment dans la MO pour l'EGID 504183353</t>
  </si>
  <si>
    <t>31: Aucun bâtiment dans la MO pour l'EGID 504183354</t>
  </si>
  <si>
    <t>31: Aucun bâtiment dans la MO pour l'EGID 504183355</t>
  </si>
  <si>
    <t>31: Aucun bâtiment dans la MO pour l'EGID 504183356</t>
  </si>
  <si>
    <t>31: Aucun bâtiment dans la MO pour l'EGID 504183357</t>
  </si>
  <si>
    <t>31: Aucun bâtiment dans la MO pour l'EGID 504183358</t>
  </si>
  <si>
    <t>31: Aucun bâtiment dans la MO pour l'EGID 504183359</t>
  </si>
  <si>
    <t>31: Aucun bâtiment dans la MO pour l'EGID 504183361</t>
  </si>
  <si>
    <t>31: Aucun bâtiment dans la MO pour l'EGID 504183362</t>
  </si>
  <si>
    <t>31: Aucun bâtiment dans la MO pour l'EGID 504183363</t>
  </si>
  <si>
    <t>31: Aucun bâtiment dans la MO pour l'EGID 504183364</t>
  </si>
  <si>
    <t>31: Aucun bâtiment dans la MO pour l'EGID 504183365</t>
  </si>
  <si>
    <t>31: Aucun bâtiment dans la MO pour l'EGID 504183366</t>
  </si>
  <si>
    <t>31: Aucun bâtiment dans la MO pour l'EGID 504183368</t>
  </si>
  <si>
    <t>31: Aucun bâtiment dans la MO pour l'EGID 504183369</t>
  </si>
  <si>
    <t>31: Aucun bâtiment dans la MO pour l'EGID 504183370</t>
  </si>
  <si>
    <t>31: Aucun bâtiment dans la MO pour l'EGID 504183371</t>
  </si>
  <si>
    <t>31: Aucun bâtiment dans la MO pour l'EGID 504183372</t>
  </si>
  <si>
    <t>31: Aucun bâtiment dans la MO pour l'EGID 504183373</t>
  </si>
  <si>
    <t>31: Aucun bâtiment dans la MO pour l'EGID 504183374</t>
  </si>
  <si>
    <t>31: Aucun bâtiment dans la MO pour l'EGID 504183375</t>
  </si>
  <si>
    <t>31: Aucun bâtiment dans la MO pour l'EGID 504183376</t>
  </si>
  <si>
    <t>31: Aucun bâtiment dans la MO pour l'EGID 504183377</t>
  </si>
  <si>
    <t>31: Aucun bâtiment dans la MO pour l'EGID 504183378</t>
  </si>
  <si>
    <t>31: Aucun bâtiment dans la MO pour l'EGID 504183379</t>
  </si>
  <si>
    <t>31: Aucun bâtiment dans la MO pour l'EGID 504183380</t>
  </si>
  <si>
    <t>31: Aucun bâtiment dans la MO pour l'EGID 504183381</t>
  </si>
  <si>
    <t>31: Aucun bâtiment dans la MO pour l'EGID 504183382</t>
  </si>
  <si>
    <t>31: Aucun bâtiment dans la MO pour l'EGID 504183383</t>
  </si>
  <si>
    <t>31: Aucun bâtiment dans la MO pour l'EGID 504183384</t>
  </si>
  <si>
    <t>31: Aucun bâtiment dans la MO pour l'EGID 504183385</t>
  </si>
  <si>
    <t>31: Aucun bâtiment dans la MO pour l'EGID 504183386</t>
  </si>
  <si>
    <t>31: Aucun bâtiment dans la MO pour l'EGID 504183387</t>
  </si>
  <si>
    <t>31: Aucun bâtiment dans la MO pour l'EGID 504183388</t>
  </si>
  <si>
    <t>31: Aucun bâtiment dans la MO pour l'EGID 504183390</t>
  </si>
  <si>
    <t>31: Aucun bâtiment dans la MO pour l'EGID 504183391</t>
  </si>
  <si>
    <t>31: Aucun bâtiment dans la MO pour l'EGID 504183392</t>
  </si>
  <si>
    <t>31: Aucun bâtiment dans la MO pour l'EGID 504183393</t>
  </si>
  <si>
    <t>31: Aucun bâtiment dans la MO pour l'EGID 504183394</t>
  </si>
  <si>
    <t>31: Aucun bâtiment dans la MO pour l'EGID 504183395</t>
  </si>
  <si>
    <t>31: Aucun bâtiment dans la MO pour l'EGID 504183396</t>
  </si>
  <si>
    <t>31: Aucun bâtiment dans la MO pour l'EGID 504183397</t>
  </si>
  <si>
    <t>31: Aucun bâtiment dans la MO pour l'EGID 504183400</t>
  </si>
  <si>
    <t>31: Aucun bâtiment dans la MO pour l'EGID 504183401</t>
  </si>
  <si>
    <t>31: Aucun bâtiment dans la MO pour l'EGID 504183402</t>
  </si>
  <si>
    <t>31: Aucun bâtiment dans la MO pour l'EGID 504183403</t>
  </si>
  <si>
    <t>31: Aucun bâtiment dans la MO pour l'EGID 504183404</t>
  </si>
  <si>
    <t>31: Aucun bâtiment dans la MO pour l'EGID 504183405</t>
  </si>
  <si>
    <t>31: Aucun bâtiment dans la MO pour l'EGID 504183406</t>
  </si>
  <si>
    <t>31: Aucun bâtiment dans la MO pour l'EGID 504183407</t>
  </si>
  <si>
    <t>31: Aucun bâtiment dans la MO pour l'EGID 504183410</t>
  </si>
  <si>
    <t>31: Aucun bâtiment dans la MO pour l'EGID 504183411</t>
  </si>
  <si>
    <t>31: Aucun bâtiment dans la MO pour l'EGID 504183412</t>
  </si>
  <si>
    <t>31: Aucun bâtiment dans la MO pour l'EGID 504183413</t>
  </si>
  <si>
    <t>31: Aucun bâtiment dans la MO pour l'EGID 504183414</t>
  </si>
  <si>
    <t>31: Aucun bâtiment dans la MO pour l'EGID 504183415</t>
  </si>
  <si>
    <t>31: Aucun bâtiment dans la MO pour l'EGID 504183416</t>
  </si>
  <si>
    <t>31: Aucun bâtiment dans la MO pour l'EGID 504183417</t>
  </si>
  <si>
    <t>31: Aucun bâtiment dans la MO pour l'EGID 504183418</t>
  </si>
  <si>
    <t>31: Aucun bâtiment dans la MO pour l'EGID 504183419</t>
  </si>
  <si>
    <t>31: Aucun bâtiment dans la MO pour l'EGID 504183420</t>
  </si>
  <si>
    <t>31: Aucun bâtiment dans la MO pour l'EGID 504183421</t>
  </si>
  <si>
    <t>31: Aucun bâtiment dans la MO pour l'EGID 504183422</t>
  </si>
  <si>
    <t>31: Aucun bâtiment dans la MO pour l'EGID 504183423</t>
  </si>
  <si>
    <t>31: Aucun bâtiment dans la MO pour l'EGID 504183424</t>
  </si>
  <si>
    <t>31: Aucun bâtiment dans la MO pour l'EGID 504183425</t>
  </si>
  <si>
    <t>31: Aucun bâtiment dans la MO pour l'EGID 504183426</t>
  </si>
  <si>
    <t>31: Aucun bâtiment dans la MO pour l'EGID 504183427</t>
  </si>
  <si>
    <t>31: Aucun bâtiment dans la MO pour l'EGID 504183428</t>
  </si>
  <si>
    <t>31: Aucun bâtiment dans la MO pour l'EGID 504183429</t>
  </si>
  <si>
    <t>31: Aucun bâtiment dans la MO pour l'EGID 504183430</t>
  </si>
  <si>
    <t>31: Aucun bâtiment dans la MO pour l'EGID 504183431</t>
  </si>
  <si>
    <t>31: Aucun bâtiment dans la MO pour l'EGID 504183432</t>
  </si>
  <si>
    <t>31: Aucun bâtiment dans la MO pour l'EGID 504183433</t>
  </si>
  <si>
    <t>31: Aucun bâtiment dans la MO pour l'EGID 504183435</t>
  </si>
  <si>
    <t>31: Aucun bâtiment dans la MO pour l'EGID 504183436</t>
  </si>
  <si>
    <t>31: Aucun bâtiment dans la MO pour l'EGID 504183437</t>
  </si>
  <si>
    <t>31: Aucun bâtiment dans la MO pour l'EGID 504183438</t>
  </si>
  <si>
    <t>31: Aucun bâtiment dans la MO pour l'EGID 504183439</t>
  </si>
  <si>
    <t>31: Aucun bâtiment dans la MO pour l'EGID 504183441</t>
  </si>
  <si>
    <t>31: Aucun bâtiment dans la MO pour l'EGID 504183442</t>
  </si>
  <si>
    <t>31: Aucun bâtiment dans la MO pour l'EGID 504183443</t>
  </si>
  <si>
    <t>31: Aucun bâtiment dans la MO pour l'EGID 504183444</t>
  </si>
  <si>
    <t>31: Aucun bâtiment dans la MO pour l'EGID 504183445</t>
  </si>
  <si>
    <t>31: Aucun bâtiment dans la MO pour l'EGID 504183446</t>
  </si>
  <si>
    <t>31: Aucun bâtiment dans la MO pour l'EGID 504183447</t>
  </si>
  <si>
    <t>31: Aucun bâtiment dans la MO pour l'EGID 504183449</t>
  </si>
  <si>
    <t>31: Aucun bâtiment dans la MO pour l'EGID 504183450</t>
  </si>
  <si>
    <t>31: Aucun bâtiment dans la MO pour l'EGID 504183451</t>
  </si>
  <si>
    <t>31: Aucun bâtiment dans la MO pour l'EGID 504183452</t>
  </si>
  <si>
    <t>31: Aucun bâtiment dans la MO pour l'EGID 504183453</t>
  </si>
  <si>
    <t>31: Aucun bâtiment dans la MO pour l'EGID 504183455</t>
  </si>
  <si>
    <t>31: Aucun bâtiment dans la MO pour l'EGID 504183456</t>
  </si>
  <si>
    <t>31: Aucun bâtiment dans la MO pour l'EGID 504183457</t>
  </si>
  <si>
    <t>31: Aucun bâtiment dans la MO pour l'EGID 504183458</t>
  </si>
  <si>
    <t>31: Aucun bâtiment dans la MO pour l'EGID 504183459</t>
  </si>
  <si>
    <t>31: Aucun bâtiment dans la MO pour l'EGID 504183460</t>
  </si>
  <si>
    <t>31: Aucun bâtiment dans la MO pour l'EGID 504183461</t>
  </si>
  <si>
    <t>31: Aucun bâtiment dans la MO pour l'EGID 504183462</t>
  </si>
  <si>
    <t>31: Aucun bâtiment dans la MO pour l'EGID 504183463</t>
  </si>
  <si>
    <t>31: Aucun bâtiment dans la MO pour l'EGID 504183464</t>
  </si>
  <si>
    <t>31: Aucun bâtiment dans la MO pour l'EGID 504183465</t>
  </si>
  <si>
    <t>31: Aucun bâtiment dans la MO pour l'EGID 504183466</t>
  </si>
  <si>
    <t>31: Aucun bâtiment dans la MO pour l'EGID 504183467</t>
  </si>
  <si>
    <t>31: Aucun bâtiment dans la MO pour l'EGID 504183468</t>
  </si>
  <si>
    <t>31: Aucun bâtiment dans la MO pour l'EGID 504183469</t>
  </si>
  <si>
    <t>31: Aucun bâtiment dans la MO pour l'EGID 504183470</t>
  </si>
  <si>
    <t>31: Aucun bâtiment dans la MO pour l'EGID 504183471</t>
  </si>
  <si>
    <t>31: Aucun bâtiment dans la MO pour l'EGID 504183472</t>
  </si>
  <si>
    <t>31: Aucun bâtiment dans la MO pour l'EGID 504183473</t>
  </si>
  <si>
    <t>31: Aucun bâtiment dans la MO pour l'EGID 504183474</t>
  </si>
  <si>
    <t>31: Aucun bâtiment dans la MO pour l'EGID 504183475</t>
  </si>
  <si>
    <t>31: Aucun bâtiment dans la MO pour l'EGID 504183476</t>
  </si>
  <si>
    <t>31: Aucun bâtiment dans la MO pour l'EGID 504183477</t>
  </si>
  <si>
    <t>31: Aucun bâtiment dans la MO pour l'EGID 504183478</t>
  </si>
  <si>
    <t>31: Aucun bâtiment dans la MO pour l'EGID 504183479</t>
  </si>
  <si>
    <t>31: Aucun bâtiment dans la MO pour l'EGID 504183480</t>
  </si>
  <si>
    <t>31: Aucun bâtiment dans la MO pour l'EGID 504183481</t>
  </si>
  <si>
    <t>31: Aucun bâtiment dans la MO pour l'EGID 504183482</t>
  </si>
  <si>
    <t>31: Aucun bâtiment dans la MO pour l'EGID 504183483</t>
  </si>
  <si>
    <t>31: Aucun bâtiment dans la MO pour l'EGID 504183484</t>
  </si>
  <si>
    <t>31: Aucun bâtiment dans la MO pour l'EGID 504183485</t>
  </si>
  <si>
    <t>31: Aucun bâtiment dans la MO pour l'EGID 504183486</t>
  </si>
  <si>
    <t>31: Aucun bâtiment dans la MO pour l'EGID 192031838</t>
  </si>
  <si>
    <t>31: Aucun bâtiment dans la MO pour l'EGID 192031843</t>
  </si>
  <si>
    <t>31: Aucun bâtiment dans la MO pour l'EGID 192031512</t>
  </si>
  <si>
    <t>31: Aucun bâtiment dans la MO pour l'EGID 192031516</t>
  </si>
  <si>
    <t>31: Aucun bâtiment dans la MO pour l'EGID 192031533</t>
  </si>
  <si>
    <t>31: Aucun bâtiment dans la MO pour l'EGID 192031555</t>
  </si>
  <si>
    <t>31: Aucun bâtiment dans la MO pour l'EGID 192031560</t>
  </si>
  <si>
    <t>31: Aucun bâtiment dans la MO pour l'EGID 192031563</t>
  </si>
  <si>
    <t>31: Aucun bâtiment dans la MO pour l'EGID 192031596</t>
  </si>
  <si>
    <t>35: Obsolète dans le RegBL. Le bâtiment de la MO est déjà lié au bâtiment ayant l'EGID 951840</t>
  </si>
  <si>
    <t>13.4</t>
  </si>
  <si>
    <t>13.3</t>
  </si>
  <si>
    <t>13.2</t>
  </si>
  <si>
    <t>13.1</t>
  </si>
  <si>
    <t>2639453.000 1128223.000</t>
  </si>
  <si>
    <t>https://map.geo.admin.ch/?zoom=13&amp;E=2639453&amp;N=1128223&amp;layers=ch.kantone.cadastralwebmap-farbe,ch.swisstopo.amtliches-strassenverzeichnis,ch.bfs.gebaeude_wohnungs_register,KML||https://tinyurl.com/yy7ya4g9/VS/6002_bdg_erw.kml</t>
  </si>
  <si>
    <t>2639478.000 1128208.000</t>
  </si>
  <si>
    <t>https://map.geo.admin.ch/?zoom=13&amp;E=2639478&amp;N=1128208&amp;layers=ch.kantone.cadastralwebmap-farbe,ch.swisstopo.amtliches-strassenverzeichnis,ch.bfs.gebaeude_wohnungs_register,KML||https://tinyurl.com/yy7ya4g9/VS/6002_bdg_erw.kml</t>
  </si>
  <si>
    <t>2583052.500 1117121.375</t>
  </si>
  <si>
    <t>https://map.geo.admin.ch/?zoom=13&amp;E=2583052.5&amp;N=1117121.375&amp;layers=ch.kantone.cadastralwebmap-farbe,ch.swisstopo.amtliches-strassenverzeichnis,ch.bfs.gebaeude_wohnungs_register,KML||https://tinyurl.com/yy7ya4g9/VS/6022_bdg_erw.kml</t>
  </si>
  <si>
    <t>2587532.500 1118230.750</t>
  </si>
  <si>
    <t>https://map.geo.admin.ch/?zoom=13&amp;E=2587532.5&amp;N=1118230.75&amp;layers=ch.kantone.cadastralwebmap-farbe,ch.swisstopo.amtliches-strassenverzeichnis,ch.bfs.gebaeude_wohnungs_register,KML||https://tinyurl.com/yy7ya4g9/VS/6025_bdg_erw.kml</t>
  </si>
  <si>
    <t>2587685.250 1119389.625</t>
  </si>
  <si>
    <t>https://map.geo.admin.ch/?zoom=13&amp;E=2587685.25&amp;N=1119389.625&amp;layers=ch.kantone.cadastralwebmap-farbe,ch.swisstopo.amtliches-strassenverzeichnis,ch.bfs.gebaeude_wohnungs_register,KML||https://tinyurl.com/yy7ya4g9/VS/6025_bdg_erw.kml</t>
  </si>
  <si>
    <t>2587718.000 1119431.125</t>
  </si>
  <si>
    <t>https://map.geo.admin.ch/?zoom=13&amp;E=2587718&amp;N=1119431.125&amp;layers=ch.kantone.cadastralwebmap-farbe,ch.swisstopo.amtliches-strassenverzeichnis,ch.bfs.gebaeude_wohnungs_register,KML||https://tinyurl.com/yy7ya4g9/VS/6025_bdg_erw.kml</t>
  </si>
  <si>
    <t>2576235.250 1096547.125</t>
  </si>
  <si>
    <t>https://map.geo.admin.ch/?zoom=13&amp;E=2576235.25&amp;N=1096547.125&amp;layers=ch.kantone.cadastralwebmap-farbe,ch.swisstopo.amtliches-strassenverzeichnis,ch.bfs.gebaeude_wohnungs_register,KML||https://tinyurl.com/yy7ya4g9/VS/6034_bdg_erw.kml</t>
  </si>
  <si>
    <t>2658517.000 1144522.875</t>
  </si>
  <si>
    <t>https://map.geo.admin.ch/?zoom=13&amp;E=2658517&amp;N=1144522.875&amp;layers=ch.kantone.cadastralwebmap-farbe,ch.swisstopo.amtliches-strassenverzeichnis,ch.bfs.gebaeude_wohnungs_register,KML||https://tinyurl.com/yy7ya4g9/VS/6077_bdg_erw.kml</t>
  </si>
  <si>
    <t>2597521.429 1123056.516</t>
  </si>
  <si>
    <t>https://map.geo.admin.ch/?zoom=13&amp;E=2597521.429&amp;N=1123056.516&amp;layers=ch.kantone.cadastralwebmap-farbe,ch.swisstopo.amtliches-strassenverzeichnis,ch.bfs.gebaeude_wohnungs_register,KML||https://tinyurl.com/yy7ya4g9/VS/6082_bdg_erw.kml</t>
  </si>
  <si>
    <t>2597823.250 1126011.250</t>
  </si>
  <si>
    <t>https://map.geo.admin.ch/?zoom=13&amp;E=2597823.25&amp;N=1126011.25&amp;layers=ch.kantone.cadastralwebmap-farbe,ch.swisstopo.amtliches-strassenverzeichnis,ch.bfs.gebaeude_wohnungs_register,KML||https://tinyurl.com/yy7ya4g9/VS/6082_bdg_erw.kml</t>
  </si>
  <si>
    <t>2600076.897 1114569.180</t>
  </si>
  <si>
    <t>https://map.geo.admin.ch/?zoom=13&amp;E=2600076.897&amp;N=1114569.18&amp;layers=ch.kantone.cadastralwebmap-farbe,ch.swisstopo.amtliches-strassenverzeichnis,ch.bfs.gebaeude_wohnungs_register,KML||https://tinyurl.com/yy7ya4g9/VS/6087_bdg_erw.kml</t>
  </si>
  <si>
    <t>2599575.000 1115919.000</t>
  </si>
  <si>
    <t>https://map.geo.admin.ch/?zoom=13&amp;E=2599575&amp;N=1115919&amp;layers=ch.kantone.cadastralwebmap-farbe,ch.swisstopo.amtliches-strassenverzeichnis,ch.bfs.gebaeude_wohnungs_register,KML||https://tinyurl.com/yy7ya4g9/VS/6090_bdg_erw.kml</t>
  </si>
  <si>
    <t>2615975.000 1128486.000</t>
  </si>
  <si>
    <t>https://map.geo.admin.ch/?zoom=13&amp;E=2615975&amp;N=1128486&amp;layers=ch.kantone.cadastralwebmap-farbe,ch.swisstopo.amtliches-strassenverzeichnis,ch.bfs.gebaeude_wohnungs_register,KML||https://tinyurl.com/yy7ya4g9/VS/6110_bdg_erw.kml</t>
  </si>
  <si>
    <t>2615941.000 1128524.000</t>
  </si>
  <si>
    <t>https://map.geo.admin.ch/?zoom=13&amp;E=2615941&amp;N=1128524&amp;layers=ch.kantone.cadastralwebmap-farbe,ch.swisstopo.amtliches-strassenverzeichnis,ch.bfs.gebaeude_wohnungs_register,KML||https://tinyurl.com/yy7ya4g9/VS/6110_bdg_erw.kml</t>
  </si>
  <si>
    <t>2610634.000 1129100.000</t>
  </si>
  <si>
    <t>https://map.geo.admin.ch/?zoom=13&amp;E=2610634&amp;N=1129100&amp;layers=ch.kantone.cadastralwebmap-farbe,ch.swisstopo.amtliches-strassenverzeichnis,ch.bfs.gebaeude_wohnungs_register,KML||https://tinyurl.com/yy7ya4g9/VS/6113_bdg_erw.kml</t>
  </si>
  <si>
    <t>2610575.000 1128658.000</t>
  </si>
  <si>
    <t>https://map.geo.admin.ch/?zoom=13&amp;E=2610575&amp;N=1128658&amp;layers=ch.kantone.cadastralwebmap-farbe,ch.swisstopo.amtliches-strassenverzeichnis,ch.bfs.gebaeude_wohnungs_register,KML||https://tinyurl.com/yy7ya4g9/VS/6113_bdg_erw.kml</t>
  </si>
  <si>
    <t>2621114.100 1129036.700</t>
  </si>
  <si>
    <t>https://map.geo.admin.ch/?zoom=13&amp;E=2621114.1&amp;N=1129036.7&amp;layers=ch.kantone.cadastralwebmap-farbe,ch.swisstopo.amtliches-strassenverzeichnis,ch.bfs.gebaeude_wohnungs_register,KML||https://tinyurl.com/yy7ya4g9/VS/6118_bdg_erw.kml</t>
  </si>
  <si>
    <t>2579675.000 1116224.250</t>
  </si>
  <si>
    <t>https://map.geo.admin.ch/?zoom=13&amp;E=2579675&amp;N=1116224.25&amp;layers=ch.kantone.cadastralwebmap-farbe,ch.swisstopo.amtliches-strassenverzeichnis,ch.bfs.gebaeude_wohnungs_register,KML||https://tinyurl.com/yy7ya4g9/VS/6135_bdg_erw.kml</t>
  </si>
  <si>
    <t>2581869.000 1114725.250</t>
  </si>
  <si>
    <t>https://map.geo.admin.ch/?zoom=13&amp;E=2581869&amp;N=1114725.25&amp;layers=ch.kantone.cadastralwebmap-farbe,ch.swisstopo.amtliches-strassenverzeichnis,ch.bfs.gebaeude_wohnungs_register,KML||https://tinyurl.com/yy7ya4g9/VS/6135_bdg_erw.kml</t>
  </si>
  <si>
    <t>2583247.000 1113487.000</t>
  </si>
  <si>
    <t>https://map.geo.admin.ch/?zoom=13&amp;E=2583247&amp;N=1113487&amp;layers=ch.kantone.cadastralwebmap-farbe,ch.swisstopo.amtliches-strassenverzeichnis,ch.bfs.gebaeude_wohnungs_register,KML||https://tinyurl.com/yy7ya4g9/VS/6139_bdg_erw.kml</t>
  </si>
  <si>
    <t>2580140.000 1110570.000</t>
  </si>
  <si>
    <t>https://map.geo.admin.ch/?zoom=13&amp;E=2580140&amp;N=1110570&amp;layers=ch.kantone.cadastralwebmap-farbe,ch.swisstopo.amtliches-strassenverzeichnis,ch.bfs.gebaeude_wohnungs_register,KML||https://tinyurl.com/yy7ya4g9/VS/6141_bdg_erw.kml</t>
  </si>
  <si>
    <t>2561880.000 1120660.000</t>
  </si>
  <si>
    <t>https://map.geo.admin.ch/?zoom=13&amp;E=2561880&amp;N=1120660&amp;layers=ch.kantone.cadastralwebmap-farbe,ch.swisstopo.amtliches-strassenverzeichnis,ch.bfs.gebaeude_wohnungs_register,KML||https://tinyurl.com/yy7ya4g9/VS/6153_bdg_erw.kml</t>
  </si>
  <si>
    <t>2561880.000 1120685.000</t>
  </si>
  <si>
    <t>https://map.geo.admin.ch/?zoom=13&amp;E=2561880&amp;N=1120685&amp;layers=ch.kantone.cadastralwebmap-farbe,ch.swisstopo.amtliches-strassenverzeichnis,ch.bfs.gebaeude_wohnungs_register,KML||https://tinyurl.com/yy7ya4g9/VS/6153_bdg_erw.kml</t>
  </si>
  <si>
    <t>2560820.000 1120450.000</t>
  </si>
  <si>
    <t>https://map.geo.admin.ch/?zoom=13&amp;E=2560820&amp;N=1120450&amp;layers=ch.kantone.cadastralwebmap-farbe,ch.swisstopo.amtliches-strassenverzeichnis,ch.bfs.gebaeude_wohnungs_register,KML||https://tinyurl.com/yy7ya4g9/VS/6156_bdg_erw.kml</t>
  </si>
  <si>
    <t>2560283.250 1119705.750</t>
  </si>
  <si>
    <t>https://map.geo.admin.ch/?zoom=13&amp;E=2560283.25&amp;N=1119705.75&amp;layers=ch.kantone.cadastralwebmap-farbe,ch.swisstopo.amtliches-strassenverzeichnis,ch.bfs.gebaeude_wohnungs_register,KML||https://tinyurl.com/yy7ya4g9/VS/6156_bdg_erw.kml</t>
  </si>
  <si>
    <t>2557915.000 1116895.000</t>
  </si>
  <si>
    <t>https://map.geo.admin.ch/?zoom=13&amp;E=2557915&amp;N=1116895&amp;layers=ch.kantone.cadastralwebmap-farbe,ch.swisstopo.amtliches-strassenverzeichnis,ch.bfs.gebaeude_wohnungs_register,KML||https://tinyurl.com/yy7ya4g9/VS/6157_bdg_erw.kml</t>
  </si>
  <si>
    <t>2568726.000 1113562.000</t>
  </si>
  <si>
    <t>https://map.geo.admin.ch/?zoom=13&amp;E=2568726&amp;N=1113562&amp;layers=ch.kantone.cadastralwebmap-farbe,ch.swisstopo.amtliches-strassenverzeichnis,ch.bfs.gebaeude_wohnungs_register,KML||https://tinyurl.com/yy7ya4g9/VS/6211_bdg_erw.kml</t>
  </si>
  <si>
    <t>2568716.250 1113564.375</t>
  </si>
  <si>
    <t>https://map.geo.admin.ch/?zoom=13&amp;E=2568716.25&amp;N=1113564.375&amp;layers=ch.kantone.cadastralwebmap-farbe,ch.swisstopo.amtliches-strassenverzeichnis,ch.bfs.gebaeude_wohnungs_register,KML||https://tinyurl.com/yy7ya4g9/VS/6211_bdg_erw.kml</t>
  </si>
  <si>
    <t>2567957.250 1107621.750</t>
  </si>
  <si>
    <t>https://map.geo.admin.ch/?zoom=13&amp;E=2567957.25&amp;N=1107621.75&amp;layers=ch.kantone.cadastralwebmap-farbe,ch.swisstopo.amtliches-strassenverzeichnis,ch.bfs.gebaeude_wohnungs_register,KML||https://tinyurl.com/yy7ya4g9/VS/6218_bdg_erw.kml</t>
  </si>
  <si>
    <t>2601485.000 1122070.000</t>
  </si>
  <si>
    <t>https://map.geo.admin.ch/?zoom=13&amp;E=2601485&amp;N=1122070&amp;layers=ch.kantone.cadastralwebmap-farbe,ch.swisstopo.amtliches-strassenverzeichnis,ch.bfs.gebaeude_wohnungs_register,KML||https://tinyurl.com/yy7ya4g9/VS/6238_bdg_erw.kml</t>
  </si>
  <si>
    <t>2602919.500 1121494.250</t>
  </si>
  <si>
    <t>https://map.geo.admin.ch/?zoom=13&amp;E=2602919.5&amp;N=1121494.25&amp;layers=ch.kantone.cadastralwebmap-farbe,ch.swisstopo.amtliches-strassenverzeichnis,ch.bfs.gebaeude_wohnungs_register,KML||https://tinyurl.com/yy7ya4g9/VS/6238_bdg_erw.kml</t>
  </si>
  <si>
    <t>2598360.000 1122385.000</t>
  </si>
  <si>
    <t>https://map.geo.admin.ch/?zoom=13&amp;E=2598360&amp;N=1122385&amp;layers=ch.kantone.cadastralwebmap-farbe,ch.swisstopo.amtliches-strassenverzeichnis,ch.bfs.gebaeude_wohnungs_register,KML||https://tinyurl.com/yy7ya4g9/VS/6246_bdg_erw.kml</t>
  </si>
  <si>
    <t>2598519.220 1122394.957</t>
  </si>
  <si>
    <t>https://map.geo.admin.ch/?zoom=13&amp;E=2598519.22&amp;N=1122394.957&amp;layers=ch.kantone.cadastralwebmap-farbe,ch.swisstopo.amtliches-strassenverzeichnis,ch.bfs.gebaeude_wohnungs_register,KML||https://tinyurl.com/yy7ya4g9/VS/6246_bdg_erw.kml</t>
  </si>
  <si>
    <t>2610815.750 1115271.375</t>
  </si>
  <si>
    <t>https://map.geo.admin.ch/?zoom=13&amp;E=2610815.75&amp;N=1115271.375&amp;layers=ch.kantone.cadastralwebmap-farbe,ch.swisstopo.amtliches-strassenverzeichnis,ch.bfs.gebaeude_wohnungs_register,KML||https://tinyurl.com/yy7ya4g9/VS/6252_bdg_erw.kml</t>
  </si>
  <si>
    <t>2603675.000 1129500.000</t>
  </si>
  <si>
    <t>https://map.geo.admin.ch/?zoom=13&amp;E=2603675&amp;N=1129500&amp;layers=ch.kantone.cadastralwebmap-farbe,ch.swisstopo.amtliches-strassenverzeichnis,ch.bfs.gebaeude_wohnungs_register,KML||https://tinyurl.com/yy7ya4g9/VS/6253_bdg_erw.kml</t>
  </si>
  <si>
    <t>2608195.184 1128557.041</t>
  </si>
  <si>
    <t>https://map.geo.admin.ch/?zoom=13&amp;E=2608195.184&amp;N=1128557.041&amp;layers=ch.kantone.cadastralwebmap-farbe,ch.swisstopo.amtliches-strassenverzeichnis,ch.bfs.gebaeude_wohnungs_register,KML||https://tinyurl.com/yy7ya4g9/VS/6254_bdg_erw.kml</t>
  </si>
  <si>
    <t>2596415.000 1125940.000</t>
  </si>
  <si>
    <t>https://map.geo.admin.ch/?zoom=13&amp;E=2596415&amp;N=1125940&amp;layers=ch.kantone.cadastralwebmap-farbe,ch.swisstopo.amtliches-strassenverzeichnis,ch.bfs.gebaeude_wohnungs_register,KML||https://tinyurl.com/yy7ya4g9/VS/6261_bdg_erw.kml</t>
  </si>
  <si>
    <t>2633725.000 1127870.000</t>
  </si>
  <si>
    <t>https://map.geo.admin.ch/?zoom=13&amp;E=2633725&amp;N=1127870&amp;layers=ch.kantone.cadastralwebmap-farbe,ch.swisstopo.amtliches-strassenverzeichnis,ch.bfs.gebaeude_wohnungs_register,KML||https://tinyurl.com/yy7ya4g9/VS/6297_bdg_erw.kml</t>
  </si>
  <si>
    <t>2622936.000 1094342.000</t>
  </si>
  <si>
    <t>https://map.geo.admin.ch/?zoom=13&amp;E=2622936&amp;N=1094342&amp;layers=ch.kantone.cadastralwebmap-farbe,ch.swisstopo.amtliches-strassenverzeichnis,ch.bfs.gebaeude_wohnungs_register,KML||https://tinyurl.com/yy7ya4g9/VS/6300_bdg_erw.kml</t>
  </si>
  <si>
    <t>62: 3 bâtiments du RegBL (191979707, 191979708, 191979709) à l'intérieur du même polygone de la MO</t>
  </si>
  <si>
    <t>62: 2 bâtiments du RegBL (946434, 192032223) à l'intérieur du même polygone de la MO</t>
  </si>
  <si>
    <t>31: Aucun bâtiment dans la MO pour l'EGID 191973697</t>
  </si>
  <si>
    <t>31: Aucun bâtiment dans la MO pour l'EGID 191976178</t>
  </si>
  <si>
    <t>31: Aucun bâtiment dans la MO pour l'EGID 192017625&lt;/br&gt;33: Le bâtiment 192017625 has GSTAT '1003 im Bau'</t>
  </si>
  <si>
    <t>31: Aucun bâtiment dans la MO pour l'EGID 191956234</t>
  </si>
  <si>
    <t>31: Aucun bâtiment dans la MO pour l'EGID 191993539</t>
  </si>
  <si>
    <t>31: Aucun bâtiment dans la MO pour l'EGID 192032515&lt;/br&gt;33: Le bâtiment 192032515 has GSTAT '1003 im Bau'</t>
  </si>
  <si>
    <t>31: Aucun bâtiment dans la MO pour l'EGID 192032527&lt;/br&gt;33: Le bâtiment 192032527 has GSTAT '1003 im Bau'</t>
  </si>
  <si>
    <t>31: Aucun bâtiment dans la MO pour l'EGID 192032214&lt;/br&gt;33: Le bâtiment 192032214 has GSTAT '1003 im Bau'</t>
  </si>
  <si>
    <t>31: Aucun bâtiment dans la MO pour l'EGID 191993608</t>
  </si>
  <si>
    <t>31: Aucun bâtiment dans la MO pour l'EGID 192013189</t>
  </si>
  <si>
    <t>31: Aucun bâtiment dans la MO pour l'EGID 192032407</t>
  </si>
  <si>
    <t>31: Aucun bâtiment dans la MO pour l'EGID 191987657</t>
  </si>
  <si>
    <t>31: Aucun bâtiment dans la MO pour l'EGID 191988265</t>
  </si>
  <si>
    <t>31: Aucun bâtiment dans la MO pour l'EGID 191963313</t>
  </si>
  <si>
    <t>31: Aucun bâtiment dans la MO pour l'EGID 191682834</t>
  </si>
  <si>
    <t>31: Aucun bâtiment dans la MO pour l'EGID 192023763</t>
  </si>
  <si>
    <t>31: Aucun bâtiment dans la MO pour l'EGID 191976592</t>
  </si>
  <si>
    <t>31: Aucun bâtiment dans la MO pour l'EGID 191993221</t>
  </si>
  <si>
    <t>31: Aucun bâtiment dans la MO pour l'EGID 191964374</t>
  </si>
  <si>
    <t>31: Aucun bâtiment dans la MO pour l'EGID 191982256</t>
  </si>
  <si>
    <t>31: Aucun bâtiment dans la MO pour l'EGID 191978831</t>
  </si>
  <si>
    <t>31: Aucun bâtiment dans la MO pour l'EGID 191991419</t>
  </si>
  <si>
    <t>31: Aucun bâtiment dans la MO pour l'EGID 191982509</t>
  </si>
  <si>
    <t>31: Aucun bâtiment dans la MO pour l'EGID 191984582</t>
  </si>
  <si>
    <t>31: Aucun bâtiment dans la MO pour l'EGID 191781211</t>
  </si>
  <si>
    <t>31: Aucun bâtiment dans la MO pour l'EGID 191985911</t>
  </si>
  <si>
    <t>31: Aucun bâtiment dans la MO pour l'EGID 191968265</t>
  </si>
  <si>
    <t>31: Aucun bâtiment dans la MO pour l'EGID 191994792</t>
  </si>
  <si>
    <t>31: Aucun bâtiment dans la MO pour l'EGID 191967191</t>
  </si>
  <si>
    <t>31: Aucun bâtiment dans la MO pour l'EGID 191982733</t>
  </si>
  <si>
    <t>31: Aucun bâtiment dans la MO pour l'EGID 191987736</t>
  </si>
  <si>
    <t>31: Aucun bâtiment dans la MO pour l'EGID 946401</t>
  </si>
  <si>
    <t>31: Aucun bâtiment dans la MO pour l'EGID 192033261</t>
  </si>
  <si>
    <t>31: Aucun bâtiment dans la MO pour l'EGID 191999750</t>
  </si>
  <si>
    <t>31: Aucun bâtiment dans la MO pour l'EGID 192032984</t>
  </si>
  <si>
    <t>31: Aucun bâtiment dans la MO pour l'EGID 191993248</t>
  </si>
  <si>
    <t>31: Aucun bâtiment dans la MO pour l'EGID 191988464</t>
  </si>
  <si>
    <t>2589763.250 1121283.125</t>
  </si>
  <si>
    <t>https://map.geo.admin.ch/?zoom=13&amp;E=2589763.25&amp;N=1121283.125&amp;layers=ch.kantone.cadastralwebmap-farbe,ch.swisstopo.amtliches-strassenverzeichnis,ch.bfs.gebaeude_wohnungs_register,KML||https://tinyurl.com/yy7ya4g9/VS/6023_bdg_erw.kml</t>
  </si>
  <si>
    <t>2591250.000 1117055.000</t>
  </si>
  <si>
    <t>https://map.geo.admin.ch/?zoom=13&amp;E=2591250&amp;N=1117055&amp;layers=ch.kantone.cadastralwebmap-farbe,ch.swisstopo.amtliches-strassenverzeichnis,ch.bfs.gebaeude_wohnungs_register,KML||https://tinyurl.com/yy7ya4g9/VS/6024_bdg_erw.kml</t>
  </si>
  <si>
    <t>2589835.000 1116900.000</t>
  </si>
  <si>
    <t>https://map.geo.admin.ch/?zoom=13&amp;E=2589835&amp;N=1116900&amp;layers=ch.kantone.cadastralwebmap-farbe,ch.swisstopo.amtliches-strassenverzeichnis,ch.bfs.gebaeude_wohnungs_register,KML||https://tinyurl.com/yy7ya4g9/VS/6024_bdg_erw.kml</t>
  </si>
  <si>
    <t>2597244.952 1124993.835</t>
  </si>
  <si>
    <t>https://map.geo.admin.ch/?zoom=13&amp;E=2597244.952&amp;N=1124993.835&amp;layers=ch.kantone.cadastralwebmap-farbe,ch.swisstopo.amtliches-strassenverzeichnis,ch.bfs.gebaeude_wohnungs_register,KML||https://tinyurl.com/yy7ya4g9/VS/6082_bdg_erw.kml</t>
  </si>
  <si>
    <t>2597244.000 1124995.000</t>
  </si>
  <si>
    <t>https://map.geo.admin.ch/?zoom=13&amp;E=2597244&amp;N=1124995&amp;layers=ch.kantone.cadastralwebmap-farbe,ch.swisstopo.amtliches-strassenverzeichnis,ch.bfs.gebaeude_wohnungs_register,KML||https://tinyurl.com/yy7ya4g9/VS/6082_bdg_erw.kml</t>
  </si>
  <si>
    <t>2579966.750 1115999.625</t>
  </si>
  <si>
    <t>https://map.geo.admin.ch/?zoom=13&amp;E=2579966.75&amp;N=1115999.625&amp;layers=ch.kantone.cadastralwebmap-farbe,ch.swisstopo.amtliches-strassenverzeichnis,ch.bfs.gebaeude_wohnungs_register,KML||https://tinyurl.com/yy7ya4g9/VS/6135_bdg_erw.kml</t>
  </si>
  <si>
    <t>2580480.000 1110975.000</t>
  </si>
  <si>
    <t>https://map.geo.admin.ch/?zoom=13&amp;E=2580480&amp;N=1110975&amp;layers=ch.kantone.cadastralwebmap-farbe,ch.swisstopo.amtliches-strassenverzeichnis,ch.bfs.gebaeude_wohnungs_register,KML||https://tinyurl.com/yy7ya4g9/VS/6141_bdg_erw.kml</t>
  </si>
  <si>
    <t>2581692.000 1112018.000</t>
  </si>
  <si>
    <t>https://map.geo.admin.ch/?zoom=13&amp;E=2581692&amp;N=1112018&amp;layers=ch.kantone.cadastralwebmap-farbe,ch.swisstopo.amtliches-strassenverzeichnis,ch.bfs.gebaeude_wohnungs_register,KML||https://tinyurl.com/yy7ya4g9/VS/6141_bdg_erw.kml</t>
  </si>
  <si>
    <t>2578623.000 1110090.375</t>
  </si>
  <si>
    <t>https://map.geo.admin.ch/?zoom=13&amp;E=2578623&amp;N=1110090.375&amp;layers=ch.kantone.cadastralwebmap-farbe,ch.swisstopo.amtliches-strassenverzeichnis,ch.bfs.gebaeude_wohnungs_register,KML||https://tinyurl.com/yy7ya4g9/VS/6141_bdg_erw.kml</t>
  </si>
  <si>
    <t>2556380.500 1114826.500</t>
  </si>
  <si>
    <t>https://map.geo.admin.ch/?zoom=13&amp;E=2556380.5&amp;N=1114826.5&amp;layers=ch.kantone.cadastralwebmap-farbe,ch.swisstopo.amtliches-strassenverzeichnis,ch.bfs.gebaeude_wohnungs_register,KML||https://tinyurl.com/yy7ya4g9/VS/6151_bdg_erw.kml</t>
  </si>
  <si>
    <t>2562606.000 1121075.000</t>
  </si>
  <si>
    <t>https://map.geo.admin.ch/?zoom=13&amp;E=2562606&amp;N=1121075&amp;layers=ch.kantone.cadastralwebmap-farbe,ch.swisstopo.amtliches-strassenverzeichnis,ch.bfs.gebaeude_wohnungs_register,KML||https://tinyurl.com/yy7ya4g9/VS/6153_bdg_erw.kml</t>
  </si>
  <si>
    <t>2551206.750 1137854.625</t>
  </si>
  <si>
    <t>https://map.geo.admin.ch/?zoom=13&amp;E=2551206.75&amp;N=1137854.625&amp;layers=ch.kantone.cadastralwebmap-farbe,ch.swisstopo.amtliches-strassenverzeichnis,ch.bfs.gebaeude_wohnungs_register,KML||https://tinyurl.com/yy7ya4g9/VS/6155_bdg_erw.kml</t>
  </si>
  <si>
    <t>2560350.000 1119815.000</t>
  </si>
  <si>
    <t>https://map.geo.admin.ch/?zoom=13&amp;E=2560350&amp;N=1119815&amp;layers=ch.kantone.cadastralwebmap-farbe,ch.swisstopo.amtliches-strassenverzeichnis,ch.bfs.gebaeude_wohnungs_register,KML||https://tinyurl.com/yy7ya4g9/VS/6156_bdg_erw.kml</t>
  </si>
  <si>
    <t>2560629.425 1121000.328</t>
  </si>
  <si>
    <t>https://map.geo.admin.ch/?zoom=13&amp;E=2560629.425&amp;N=1121000.328&amp;layers=ch.kantone.cadastralwebmap-farbe,ch.swisstopo.amtliches-strassenverzeichnis,ch.bfs.gebaeude_wohnungs_register,KML||https://tinyurl.com/yy7ya4g9/VS/6156_bdg_erw.kml</t>
  </si>
  <si>
    <t>2555364.750 1120865.500</t>
  </si>
  <si>
    <t>https://map.geo.admin.ch/?zoom=13&amp;E=2555364.75&amp;N=1120865.5&amp;layers=ch.kantone.cadastralwebmap-farbe,ch.swisstopo.amtliches-strassenverzeichnis,ch.bfs.gebaeude_wohnungs_register,KML||https://tinyurl.com/yy7ya4g9/VS/6156_bdg_erw.kml</t>
  </si>
  <si>
    <t>2560733.000 1122013.250</t>
  </si>
  <si>
    <t>https://map.geo.admin.ch/?zoom=13&amp;E=2560733&amp;N=1122013.25&amp;layers=ch.kantone.cadastralwebmap-farbe,ch.swisstopo.amtliches-strassenverzeichnis,ch.bfs.gebaeude_wohnungs_register,KML||https://tinyurl.com/yy7ya4g9/VS/6156_bdg_erw.kml</t>
  </si>
  <si>
    <t>2560807.087 1120466.163</t>
  </si>
  <si>
    <t>https://map.geo.admin.ch/?zoom=13&amp;E=2560807.087&amp;N=1120466.163&amp;layers=ch.kantone.cadastralwebmap-farbe,ch.swisstopo.amtliches-strassenverzeichnis,ch.bfs.gebaeude_wohnungs_register,KML||https://tinyurl.com/yy7ya4g9/VS/6156_bdg_erw.kml</t>
  </si>
  <si>
    <t>2629987.000 1128489.000</t>
  </si>
  <si>
    <t>https://map.geo.admin.ch/?zoom=13&amp;E=2629987&amp;N=1128489&amp;layers=ch.kantone.cadastralwebmap-farbe,ch.swisstopo.amtliches-strassenverzeichnis,ch.bfs.gebaeude_wohnungs_register,KML||https://tinyurl.com/yy7ya4g9/VS/6199_bdg_erw.kml</t>
  </si>
  <si>
    <t>2569209.999 1110855.000</t>
  </si>
  <si>
    <t>https://map.geo.admin.ch/?zoom=13&amp;E=2569209.999&amp;N=1110855&amp;layers=ch.kantone.cadastralwebmap-farbe,ch.swisstopo.amtliches-strassenverzeichnis,ch.bfs.gebaeude_wohnungs_register,KML||https://tinyurl.com/yy7ya4g9/VS/6212_bdg_erw.kml</t>
  </si>
  <si>
    <t>2569236.000 1110938.000</t>
  </si>
  <si>
    <t>https://map.geo.admin.ch/?zoom=13&amp;E=2569236&amp;N=1110938&amp;layers=ch.kantone.cadastralwebmap-farbe,ch.swisstopo.amtliches-strassenverzeichnis,ch.bfs.gebaeude_wohnungs_register,KML||https://tinyurl.com/yy7ya4g9/VS/6212_bdg_erw.kml</t>
  </si>
  <si>
    <t>2568401.000 1110812.000</t>
  </si>
  <si>
    <t>https://map.geo.admin.ch/?zoom=13&amp;E=2568401&amp;N=1110812&amp;layers=ch.kantone.cadastralwebmap-farbe,ch.swisstopo.amtliches-strassenverzeichnis,ch.bfs.gebaeude_wohnungs_register,KML||https://tinyurl.com/yy7ya4g9/VS/6219_bdg_erw.kml</t>
  </si>
  <si>
    <t>2569540.000 1109470.000</t>
  </si>
  <si>
    <t>https://map.geo.admin.ch/?zoom=13&amp;E=2569540&amp;N=1109470&amp;layers=ch.kantone.cadastralwebmap-farbe,ch.swisstopo.amtliches-strassenverzeichnis,ch.bfs.gebaeude_wohnungs_register,KML||https://tinyurl.com/yy7ya4g9/VS/6219_bdg_erw.kml</t>
  </si>
  <si>
    <t>2569473.750 1109489.000</t>
  </si>
  <si>
    <t>https://map.geo.admin.ch/?zoom=13&amp;E=2569473.75&amp;N=1109489&amp;layers=ch.kantone.cadastralwebmap-farbe,ch.swisstopo.amtliches-strassenverzeichnis,ch.bfs.gebaeude_wohnungs_register,KML||https://tinyurl.com/yy7ya4g9/VS/6219_bdg_erw.kml</t>
  </si>
  <si>
    <t>2603919.000 1127375.000</t>
  </si>
  <si>
    <t>https://map.geo.admin.ch/?zoom=13&amp;E=2603919&amp;N=1127375&amp;layers=ch.kantone.cadastralwebmap-farbe,ch.swisstopo.amtliches-strassenverzeichnis,ch.bfs.gebaeude_wohnungs_register,KML||https://tinyurl.com/yy7ya4g9/VS/6253_bdg_erw.kml</t>
  </si>
  <si>
    <t>2605229.000 1126102.000</t>
  </si>
  <si>
    <t>https://map.geo.admin.ch/?zoom=13&amp;E=2605229&amp;N=1126102&amp;layers=ch.kantone.cadastralwebmap-farbe,ch.swisstopo.amtliches-strassenverzeichnis,ch.bfs.gebaeude_wohnungs_register,KML||https://tinyurl.com/yy7ya4g9/VS/6253_bdg_erw.kml</t>
  </si>
  <si>
    <t>2605242.000 1126110.000</t>
  </si>
  <si>
    <t>https://map.geo.admin.ch/?zoom=13&amp;E=2605242&amp;N=1126110&amp;layers=ch.kantone.cadastralwebmap-farbe,ch.swisstopo.amtliches-strassenverzeichnis,ch.bfs.gebaeude_wohnungs_register,KML||https://tinyurl.com/yy7ya4g9/VS/6253_bdg_erw.kml</t>
  </si>
  <si>
    <t>2595666.050 1125671.399</t>
  </si>
  <si>
    <t>https://map.geo.admin.ch/?zoom=13&amp;E=2595666.05&amp;N=1125671.399&amp;layers=ch.kantone.cadastralwebmap-farbe,ch.swisstopo.amtliches-strassenverzeichnis,ch.bfs.gebaeude_wohnungs_register,KML||https://tinyurl.com/yy7ya4g9/VS/6261_bdg_erw.kml</t>
  </si>
  <si>
    <t>2596384.283 1123032.350</t>
  </si>
  <si>
    <t>https://map.geo.admin.ch/?zoom=13&amp;E=2596384.283&amp;N=1123032.35&amp;layers=ch.kantone.cadastralwebmap-farbe,ch.swisstopo.amtliches-strassenverzeichnis,ch.bfs.gebaeude_wohnungs_register,KML||https://tinyurl.com/yy7ya4g9/VS/6263_bdg_erw.kml</t>
  </si>
  <si>
    <t>2595562.125 1123666.454</t>
  </si>
  <si>
    <t>https://map.geo.admin.ch/?zoom=13&amp;E=2595562.125&amp;N=1123666.454&amp;layers=ch.kantone.cadastralwebmap-farbe,ch.swisstopo.amtliches-strassenverzeichnis,ch.bfs.gebaeude_wohnungs_register,KML||https://tinyurl.com/yy7ya4g9/VS/6263_bdg_erw.kml</t>
  </si>
  <si>
    <t>2595336.670 1122433.454</t>
  </si>
  <si>
    <t>https://map.geo.admin.ch/?zoom=13&amp;E=2595336.67&amp;N=1122433.454&amp;layers=ch.kantone.cadastralwebmap-farbe,ch.swisstopo.amtliches-strassenverzeichnis,ch.bfs.gebaeude_wohnungs_register,KML||https://tinyurl.com/yy7ya4g9/VS/6263_bdg_erw.kml</t>
  </si>
  <si>
    <t>2596384.670 1123032.181</t>
  </si>
  <si>
    <t>https://map.geo.admin.ch/?zoom=13&amp;E=2596384.67&amp;N=1123032.181&amp;layers=ch.kantone.cadastralwebmap-farbe,ch.swisstopo.amtliches-strassenverzeichnis,ch.bfs.gebaeude_wohnungs_register,KML||https://tinyurl.com/yy7ya4g9/VS/6263_bdg_erw.kml</t>
  </si>
  <si>
    <t>2593468.420 1117567.094</t>
  </si>
  <si>
    <t>https://map.geo.admin.ch/?zoom=13&amp;E=2593468.42&amp;N=1117567.094&amp;layers=ch.kantone.cadastralwebmap-farbe,ch.swisstopo.amtliches-strassenverzeichnis,ch.bfs.gebaeude_wohnungs_register,KML||https://tinyurl.com/yy7ya4g9/VS/6266_bdg_erw.kml</t>
  </si>
  <si>
    <t>2595378.250 1117611.125</t>
  </si>
  <si>
    <t>https://map.geo.admin.ch/?zoom=13&amp;E=2595378.25&amp;N=1117611.125&amp;layers=ch.kantone.cadastralwebmap-farbe,ch.swisstopo.amtliches-strassenverzeichnis,ch.bfs.gebaeude_wohnungs_register,KML||https://tinyurl.com/yy7ya4g9/VS/6266_bdg_erw.kml</t>
  </si>
  <si>
    <t>2569414.401 1103451.118</t>
  </si>
  <si>
    <t>62: 2 bâtiments du RegBL (3129524, 192033861) à l'intérieur du même polygone de la MO</t>
  </si>
  <si>
    <t>62: 2 bâtiments du RegBL (191850114, 192033937) à l'intérieur du même polygone de la MO</t>
  </si>
  <si>
    <t>31: Aucun bâtiment dans la MO pour l'EGID 192033294</t>
  </si>
  <si>
    <t>31: Aucun bâtiment dans la MO pour l'EGID 191851356</t>
  </si>
  <si>
    <t>31: Aucun bâtiment dans la MO pour l'EGID 191992429</t>
  </si>
  <si>
    <t>31: Aucun bâtiment dans la MO pour l'EGID 192007650</t>
  </si>
  <si>
    <t>31: Aucun bâtiment dans la MO pour l'EGID 192004852&lt;/br&gt;33: Le bâtiment 192004852 has GSTAT '1003 im Bau'</t>
  </si>
  <si>
    <t>31: Aucun bâtiment dans la MO pour l'EGID 192033638&lt;/br&gt;33: Le bâtiment 192033638 has GSTAT '1003 im Bau'</t>
  </si>
  <si>
    <t>31: Aucun bâtiment dans la MO pour l'EGID 191996167</t>
  </si>
  <si>
    <t>31: Aucun bâtiment dans la MO pour l'EGID 192033295</t>
  </si>
  <si>
    <t>31: Aucun bâtiment dans la MO pour l'EGID 192033340</t>
  </si>
  <si>
    <t>31: Aucun bâtiment dans la MO pour l'EGID 190888849</t>
  </si>
  <si>
    <t>31: Aucun bâtiment dans la MO pour l'EGID 191693537</t>
  </si>
  <si>
    <t>31: Aucun bâtiment dans la MO pour l'EGID 191970399</t>
  </si>
  <si>
    <t>31: Aucun bâtiment dans la MO pour l'EGID 191973563</t>
  </si>
  <si>
    <t>31: Aucun bâtiment dans la MO pour l'EGID 192030564</t>
  </si>
  <si>
    <t>31: Aucun bâtiment dans la MO pour l'EGID 191961478</t>
  </si>
  <si>
    <t>31: Aucun bâtiment dans la MO pour l'EGID 192009806</t>
  </si>
  <si>
    <t>31: Aucun bâtiment dans la MO pour l'EGID 192033815&lt;/br&gt;33: Le bâtiment 192033815 has GSTAT '1003 im Bau'</t>
  </si>
  <si>
    <t>31: Aucun bâtiment dans la MO pour l'EGID 192033830&lt;/br&gt;33: Le bâtiment 192033830 has GSTAT '1003 im Bau'</t>
  </si>
  <si>
    <t>31: Aucun bâtiment dans la MO pour l'EGID 191888095</t>
  </si>
  <si>
    <t>31: Aucun bâtiment dans la MO pour l'EGID 191962150</t>
  </si>
  <si>
    <t>31: Aucun bâtiment dans la MO pour l'EGID 192006733</t>
  </si>
  <si>
    <t>31: Aucun bâtiment dans la MO pour l'EGID 191985299</t>
  </si>
  <si>
    <t>31: Aucun bâtiment dans la MO pour l'EGID 191985300</t>
  </si>
  <si>
    <t>31: Aucun bâtiment dans la MO pour l'EGID 192033334</t>
  </si>
  <si>
    <t>31: Aucun bâtiment dans la MO pour l'EGID 191927640&lt;/br&gt;33: Le bâtiment 191927640 has GSTAT '1003 im Bau'</t>
  </si>
  <si>
    <t>31: Aucun bâtiment dans la MO pour l'EGID 192022268</t>
  </si>
  <si>
    <t>31: Aucun bâtiment dans la MO pour l'EGID 192033916&lt;/br&gt;33: Le bâtiment 192033916 has GSTAT '1003 im Bau'</t>
  </si>
  <si>
    <t>31: Aucun bâtiment dans la MO pour l'EGID 191652660</t>
  </si>
  <si>
    <t>31: Aucun bâtiment dans la MO pour l'EGID 191967817</t>
  </si>
  <si>
    <t>31: Aucun bâtiment dans la MO pour l'EGID 191967879</t>
  </si>
  <si>
    <t>31: Aucun bâtiment dans la MO pour l'EGID 191967885</t>
  </si>
  <si>
    <t>31: Aucun bâtiment dans la MO pour l'EGID 191971021</t>
  </si>
  <si>
    <t>31: Aucun bâtiment dans la MO pour l'EGID 191971023</t>
  </si>
  <si>
    <t>31: Aucun bâtiment dans la MO pour l'EGID 191971024</t>
  </si>
  <si>
    <t>31: Aucun bâtiment dans la MO pour l'EGID 191971025</t>
  </si>
  <si>
    <t>31: Aucun bâtiment dans la MO pour l'EGID 191971026</t>
  </si>
  <si>
    <t>31: Aucun bâtiment dans la MO pour l'EGID 192033956&lt;/br&gt;33: Le bâtiment 192033956 has GSTAT '1003 im Bau'</t>
  </si>
  <si>
    <t>Schulhausweg</t>
  </si>
  <si>
    <t>Sennerei</t>
  </si>
  <si>
    <t>2646243.458 1128202.291</t>
  </si>
  <si>
    <t>https://map.geo.admin.ch/?zoom=13&amp;E=2646243.458&amp;N=1128202.291&amp;layers=ch.kantone.cadastralwebmap-farbe,ch.swisstopo.amtliches-strassenverzeichnis,ch.bfs.gebaeude_wohnungs_register,KML||https://tinyurl.com/yy7ya4g9/VS/6010_bdg_erw.kml</t>
  </si>
  <si>
    <t>2646236.625 1128182.458</t>
  </si>
  <si>
    <t>https://map.geo.admin.ch/?zoom=13&amp;E=2646236.625&amp;N=1128182.458&amp;layers=ch.kantone.cadastralwebmap-farbe,ch.swisstopo.amtliches-strassenverzeichnis,ch.bfs.gebaeude_wohnungs_register,KML||https://tinyurl.com/yy7ya4g9/VS/6010_bdg_erw.kml</t>
  </si>
  <si>
    <t>2585986.789 1117793.069</t>
  </si>
  <si>
    <t>https://map.geo.admin.ch/?zoom=13&amp;E=2585986.789&amp;N=1117793.069&amp;layers=ch.kantone.cadastralwebmap-farbe,ch.swisstopo.amtliches-strassenverzeichnis,ch.bfs.gebaeude_wohnungs_register,KML||https://tinyurl.com/yy7ya4g9/VS/6021_bdg_erw.kml</t>
  </si>
  <si>
    <t>2581757.373 1117765.213</t>
  </si>
  <si>
    <t>https://map.geo.admin.ch/?zoom=13&amp;E=2581757.373&amp;N=1117765.213&amp;layers=ch.kantone.cadastralwebmap-farbe,ch.swisstopo.amtliches-strassenverzeichnis,ch.bfs.gebaeude_wohnungs_register,KML||https://tinyurl.com/yy7ya4g9/VS/6022_bdg_erw.kml</t>
  </si>
  <si>
    <t>2583194.000 1117314.000</t>
  </si>
  <si>
    <t>https://map.geo.admin.ch/?zoom=13&amp;E=2583194&amp;N=1117314&amp;layers=ch.kantone.cadastralwebmap-farbe,ch.swisstopo.amtliches-strassenverzeichnis,ch.bfs.gebaeude_wohnungs_register,KML||https://tinyurl.com/yy7ya4g9/VS/6022_bdg_erw.kml</t>
  </si>
  <si>
    <t>2583534.500 1116796.875</t>
  </si>
  <si>
    <t>https://map.geo.admin.ch/?zoom=13&amp;E=2583534.5&amp;N=1116796.875&amp;layers=ch.kantone.cadastralwebmap-farbe,ch.swisstopo.amtliches-strassenverzeichnis,ch.bfs.gebaeude_wohnungs_register,KML||https://tinyurl.com/yy7ya4g9/VS/6022_bdg_erw.kml</t>
  </si>
  <si>
    <t>2589348.750 1118680.875</t>
  </si>
  <si>
    <t>https://map.geo.admin.ch/?zoom=13&amp;E=2589348.75&amp;N=1118680.875&amp;layers=ch.kantone.cadastralwebmap-farbe,ch.swisstopo.amtliches-strassenverzeichnis,ch.bfs.gebaeude_wohnungs_register,KML||https://tinyurl.com/yy7ya4g9/VS/6023_bdg_erw.kml</t>
  </si>
  <si>
    <t>2660905.000 1146030.125</t>
  </si>
  <si>
    <t>https://map.geo.admin.ch/?zoom=13&amp;E=2660905&amp;N=1146030.125&amp;layers=ch.kantone.cadastralwebmap-farbe,ch.swisstopo.amtliches-strassenverzeichnis,ch.bfs.gebaeude_wohnungs_register,KML||https://tinyurl.com/yy7ya4g9/VS/6077_bdg_erw.kml</t>
  </si>
  <si>
    <t>2597904.611 1123263.330</t>
  </si>
  <si>
    <t>https://map.geo.admin.ch/?zoom=13&amp;E=2597904.611&amp;N=1123263.33&amp;layers=ch.kantone.cadastralwebmap-farbe,ch.swisstopo.amtliches-strassenverzeichnis,ch.bfs.gebaeude_wohnungs_register,KML||https://tinyurl.com/yy7ya4g9/VS/6082_bdg_erw.kml</t>
  </si>
  <si>
    <t>2598801.750 1113563.250</t>
  </si>
  <si>
    <t>https://map.geo.admin.ch/?zoom=13&amp;E=2598801.75&amp;N=1113563.25&amp;layers=ch.kantone.cadastralwebmap-farbe,ch.swisstopo.amtliches-strassenverzeichnis,ch.bfs.gebaeude_wohnungs_register,KML||https://tinyurl.com/yy7ya4g9/VS/6084_bdg_erw.kml</t>
  </si>
  <si>
    <t>2599779.000 1114369.000</t>
  </si>
  <si>
    <t>https://map.geo.admin.ch/?zoom=13&amp;E=2599779&amp;N=1114369&amp;layers=ch.kantone.cadastralwebmap-farbe,ch.swisstopo.amtliches-strassenverzeichnis,ch.bfs.gebaeude_wohnungs_register,KML||https://tinyurl.com/yy7ya4g9/VS/6087_bdg_erw.kml</t>
  </si>
  <si>
    <t>2600314.856 1113503.686</t>
  </si>
  <si>
    <t>https://map.geo.admin.ch/?zoom=13&amp;E=2600314.856&amp;N=1113503.686&amp;layers=ch.kantone.cadastralwebmap-farbe,ch.swisstopo.amtliches-strassenverzeichnis,ch.bfs.gebaeude_wohnungs_register,KML||https://tinyurl.com/yy7ya4g9/VS/6087_bdg_erw.kml</t>
  </si>
  <si>
    <t>2579899.500 1115585.250</t>
  </si>
  <si>
    <t>https://map.geo.admin.ch/?zoom=13&amp;E=2579899.5&amp;N=1115585.25&amp;layers=ch.kantone.cadastralwebmap-farbe,ch.swisstopo.amtliches-strassenverzeichnis,ch.bfs.gebaeude_wohnungs_register,KML||https://tinyurl.com/yy7ya4g9/VS/6135_bdg_erw.kml</t>
  </si>
  <si>
    <t>2579346.250 1116461.750</t>
  </si>
  <si>
    <t>https://map.geo.admin.ch/?zoom=13&amp;E=2579346.25&amp;N=1116461.75&amp;layers=ch.kantone.cadastralwebmap-farbe,ch.swisstopo.amtliches-strassenverzeichnis,ch.bfs.gebaeude_wohnungs_register,KML||https://tinyurl.com/yy7ya4g9/VS/6135_bdg_erw.kml</t>
  </si>
  <si>
    <t>2573925.000 1105967.000</t>
  </si>
  <si>
    <t>https://map.geo.admin.ch/?zoom=13&amp;E=2573925&amp;N=1105967&amp;layers=ch.kantone.cadastralwebmap-farbe,ch.swisstopo.amtliches-strassenverzeichnis,ch.bfs.gebaeude_wohnungs_register,KML||https://tinyurl.com/yy7ya4g9/VS/6136_bdg_erw.kml</t>
  </si>
  <si>
    <t>2573939.000 1105974.000</t>
  </si>
  <si>
    <t>https://map.geo.admin.ch/?zoom=13&amp;E=2573939&amp;N=1105974&amp;layers=ch.kantone.cadastralwebmap-farbe,ch.swisstopo.amtliches-strassenverzeichnis,ch.bfs.gebaeude_wohnungs_register,KML||https://tinyurl.com/yy7ya4g9/VS/6136_bdg_erw.kml</t>
  </si>
  <si>
    <t>2573948.000 1105980.000</t>
  </si>
  <si>
    <t>https://map.geo.admin.ch/?zoom=13&amp;E=2573948&amp;N=1105980&amp;layers=ch.kantone.cadastralwebmap-farbe,ch.swisstopo.amtliches-strassenverzeichnis,ch.bfs.gebaeude_wohnungs_register,KML||https://tinyurl.com/yy7ya4g9/VS/6136_bdg_erw.kml</t>
  </si>
  <si>
    <t>2573957.000 1105986.000</t>
  </si>
  <si>
    <t>https://map.geo.admin.ch/?zoom=13&amp;E=2573957&amp;N=1105986&amp;layers=ch.kantone.cadastralwebmap-farbe,ch.swisstopo.amtliches-strassenverzeichnis,ch.bfs.gebaeude_wohnungs_register,KML||https://tinyurl.com/yy7ya4g9/VS/6136_bdg_erw.kml</t>
  </si>
  <si>
    <t>2576061.000 1107904.000</t>
  </si>
  <si>
    <t>https://map.geo.admin.ch/?zoom=13&amp;E=2576061&amp;N=1107904&amp;layers=ch.kantone.cadastralwebmap-farbe,ch.swisstopo.amtliches-strassenverzeichnis,ch.bfs.gebaeude_wohnungs_register,KML||https://tinyurl.com/yy7ya4g9/VS/6136_bdg_erw.kml</t>
  </si>
  <si>
    <t>2578301.000 1109818.000</t>
  </si>
  <si>
    <t>https://map.geo.admin.ch/?zoom=13&amp;E=2578301&amp;N=1109818&amp;layers=ch.kantone.cadastralwebmap-farbe,ch.swisstopo.amtliches-strassenverzeichnis,ch.bfs.gebaeude_wohnungs_register,KML||https://tinyurl.com/yy7ya4g9/VS/6141_bdg_erw.kml</t>
  </si>
  <si>
    <t>2560990.000 1125235.000</t>
  </si>
  <si>
    <t>https://map.geo.admin.ch/?zoom=13&amp;E=2560990&amp;N=1125235&amp;layers=ch.kantone.cadastralwebmap-farbe,ch.swisstopo.amtliches-strassenverzeichnis,ch.bfs.gebaeude_wohnungs_register,KML||https://tinyurl.com/yy7ya4g9/VS/6152_bdg_erw.kml</t>
  </si>
  <si>
    <t>2561835.000 1120680.000</t>
  </si>
  <si>
    <t>https://map.geo.admin.ch/?zoom=13&amp;E=2561835&amp;N=1120680&amp;layers=ch.kantone.cadastralwebmap-farbe,ch.swisstopo.amtliches-strassenverzeichnis,ch.bfs.gebaeude_wohnungs_register,KML||https://tinyurl.com/yy7ya4g9/VS/6153_bdg_erw.kml</t>
  </si>
  <si>
    <t>2561610.000 1122160.000</t>
  </si>
  <si>
    <t>https://map.geo.admin.ch/?zoom=13&amp;E=2561610&amp;N=1122160&amp;layers=ch.kantone.cadastralwebmap-farbe,ch.swisstopo.amtliches-strassenverzeichnis,ch.bfs.gebaeude_wohnungs_register,KML||https://tinyurl.com/yy7ya4g9/VS/6153_bdg_erw.kml</t>
  </si>
  <si>
    <t>2557311.250 1131416.000</t>
  </si>
  <si>
    <t>https://map.geo.admin.ch/?zoom=13&amp;E=2557311.25&amp;N=1131416&amp;layers=ch.kantone.cadastralwebmap-farbe,ch.swisstopo.amtliches-strassenverzeichnis,ch.bfs.gebaeude_wohnungs_register,KML||https://tinyurl.com/yy7ya4g9/VS/6159_bdg_erw.kml</t>
  </si>
  <si>
    <t>2557346.000 1131420.000</t>
  </si>
  <si>
    <t>https://map.geo.admin.ch/?zoom=13&amp;E=2557346&amp;N=1131420&amp;layers=ch.kantone.cadastralwebmap-farbe,ch.swisstopo.amtliches-strassenverzeichnis,ch.bfs.gebaeude_wohnungs_register,KML||https://tinyurl.com/yy7ya4g9/VS/6159_bdg_erw.kml</t>
  </si>
  <si>
    <t>2557354.500 1131418.500</t>
  </si>
  <si>
    <t>https://map.geo.admin.ch/?zoom=13&amp;E=2557354.5&amp;N=1131418.5&amp;layers=ch.kantone.cadastralwebmap-farbe,ch.swisstopo.amtliches-strassenverzeichnis,ch.bfs.gebaeude_wohnungs_register,KML||https://tinyurl.com/yy7ya4g9/VS/6159_bdg_erw.kml</t>
  </si>
  <si>
    <t>2557340.000 1131420.000</t>
  </si>
  <si>
    <t>https://map.geo.admin.ch/?zoom=13&amp;E=2557340&amp;N=1131420&amp;layers=ch.kantone.cadastralwebmap-farbe,ch.swisstopo.amtliches-strassenverzeichnis,ch.bfs.gebaeude_wohnungs_register,KML||https://tinyurl.com/yy7ya4g9/VS/6159_bdg_erw.kml</t>
  </si>
  <si>
    <t>2646387.500 1136582.875</t>
  </si>
  <si>
    <t>https://map.geo.admin.ch/?zoom=13&amp;E=2646387.5&amp;N=1136582.875&amp;layers=ch.kantone.cadastralwebmap-farbe,ch.swisstopo.amtliches-strassenverzeichnis,ch.bfs.gebaeude_wohnungs_register,KML||https://tinyurl.com/yy7ya4g9/VS/6181_bdg_erw.kml</t>
  </si>
  <si>
    <t>2645394.500 1136376.625</t>
  </si>
  <si>
    <t>https://map.geo.admin.ch/?zoom=13&amp;E=2645394.5&amp;N=1136376.625&amp;layers=ch.kantone.cadastralwebmap-farbe,ch.swisstopo.amtliches-strassenverzeichnis,ch.bfs.gebaeude_wohnungs_register,KML||https://tinyurl.com/yy7ya4g9/VS/6181_bdg_erw.kml</t>
  </si>
  <si>
    <t>2607104.743 1122981.478</t>
  </si>
  <si>
    <t>https://map.geo.admin.ch/?zoom=13&amp;E=2607104.743&amp;N=1122981.478&amp;layers=ch.kantone.cadastralwebmap-farbe,ch.swisstopo.amtliches-strassenverzeichnis,ch.bfs.gebaeude_wohnungs_register,KML||https://tinyurl.com/yy7ya4g9/VS/6232_bdg_erw.kml</t>
  </si>
  <si>
    <t>2603310.000 1123540.000</t>
  </si>
  <si>
    <t>https://map.geo.admin.ch/?zoom=13&amp;E=2603310&amp;N=1123540&amp;layers=ch.kantone.cadastralwebmap-farbe,ch.swisstopo.amtliches-strassenverzeichnis,ch.bfs.gebaeude_wohnungs_register,KML||https://tinyurl.com/yy7ya4g9/VS/6248_bdg_erw.kml</t>
  </si>
  <si>
    <t>2611804.517 1115729.785</t>
  </si>
  <si>
    <t>https://map.geo.admin.ch/?zoom=13&amp;E=2611804.517&amp;N=1115729.785&amp;layers=ch.kantone.cadastralwebmap-farbe,ch.swisstopo.amtliches-strassenverzeichnis,ch.bfs.gebaeude_wohnungs_register,KML||https://tinyurl.com/yy7ya4g9/VS/6252_bdg_erw.kml</t>
  </si>
  <si>
    <t>2603354.000 1126661.000</t>
  </si>
  <si>
    <t>https://map.geo.admin.ch/?zoom=13&amp;E=2603354&amp;N=1126661&amp;layers=ch.kantone.cadastralwebmap-farbe,ch.swisstopo.amtliches-strassenverzeichnis,ch.bfs.gebaeude_wohnungs_register,KML||https://tinyurl.com/yy7ya4g9/VS/6253_bdg_erw.kml</t>
  </si>
  <si>
    <t>2603204.741 1126553.675</t>
  </si>
  <si>
    <t>https://map.geo.admin.ch/?zoom=13&amp;E=2603204.741&amp;N=1126553.675&amp;layers=ch.kantone.cadastralwebmap-farbe,ch.swisstopo.amtliches-strassenverzeichnis,ch.bfs.gebaeude_wohnungs_register,KML||https://tinyurl.com/yy7ya4g9/VS/6253_bdg_erw.kml</t>
  </si>
  <si>
    <t>2595920.000 1124620.000</t>
  </si>
  <si>
    <t>https://map.geo.admin.ch/?zoom=13&amp;E=2595920&amp;N=1124620&amp;layers=ch.kantone.cadastralwebmap-farbe,ch.swisstopo.amtliches-strassenverzeichnis,ch.bfs.gebaeude_wohnungs_register,KML||https://tinyurl.com/yy7ya4g9/VS/6261_bdg_erw.kml</t>
  </si>
  <si>
    <t>2594756.400 1121768.174</t>
  </si>
  <si>
    <t>https://map.geo.admin.ch/?zoom=13&amp;E=2594756.4&amp;N=1121768.174&amp;layers=ch.kantone.cadastralwebmap-farbe,ch.swisstopo.amtliches-strassenverzeichnis,ch.bfs.gebaeude_wohnungs_register,KML||https://tinyurl.com/yy7ya4g9/VS/6263_bdg_erw.kml</t>
  </si>
  <si>
    <t>2594783.800 1121770.375</t>
  </si>
  <si>
    <t>https://map.geo.admin.ch/?zoom=13&amp;E=2594783.8&amp;N=1121770.375&amp;layers=ch.kantone.cadastralwebmap-farbe,ch.swisstopo.amtliches-strassenverzeichnis,ch.bfs.gebaeude_wohnungs_register,KML||https://tinyurl.com/yy7ya4g9/VS/6263_bdg_erw.kml</t>
  </si>
  <si>
    <t>2594810.600 1121775.574</t>
  </si>
  <si>
    <t>https://map.geo.admin.ch/?zoom=13&amp;E=2594810.6&amp;N=1121775.574&amp;layers=ch.kantone.cadastralwebmap-farbe,ch.swisstopo.amtliches-strassenverzeichnis,ch.bfs.gebaeude_wohnungs_register,KML||https://tinyurl.com/yy7ya4g9/VS/6263_bdg_erw.kml</t>
  </si>
  <si>
    <t>2593340.000 1121530.000</t>
  </si>
  <si>
    <t>https://map.geo.admin.ch/?zoom=13&amp;E=2593340&amp;N=1121530&amp;layers=ch.kantone.cadastralwebmap-farbe,ch.swisstopo.amtliches-strassenverzeichnis,ch.bfs.gebaeude_wohnungs_register,KML||https://tinyurl.com/yy7ya4g9/VS/6265_bdg_erw.kml</t>
  </si>
  <si>
    <t>2594028.750 1124775.125</t>
  </si>
  <si>
    <t>https://map.geo.admin.ch/?zoom=13&amp;E=2594028.75&amp;N=1124775.125&amp;layers=ch.kantone.cadastralwebmap-farbe,ch.swisstopo.amtliches-strassenverzeichnis,ch.bfs.gebaeude_wohnungs_register,KML||https://tinyurl.com/yy7ya4g9/VS/6265_bdg_erw.kml</t>
  </si>
  <si>
    <t>2594623.500 1123425.875</t>
  </si>
  <si>
    <t>https://map.geo.admin.ch/?zoom=13&amp;E=2594623.5&amp;N=1123425.875&amp;layers=ch.kantone.cadastralwebmap-farbe,ch.swisstopo.amtliches-strassenverzeichnis,ch.bfs.gebaeude_wohnungs_register,KML||https://tinyurl.com/yy7ya4g9/VS/6265_bdg_erw.kml</t>
  </si>
  <si>
    <t>2628685.750 1114827.375</t>
  </si>
  <si>
    <t>https://map.geo.admin.ch/?zoom=13&amp;E=2628685.75&amp;N=1114827.375&amp;layers=ch.kantone.cadastralwebmap-farbe,ch.swisstopo.amtliches-strassenverzeichnis,ch.bfs.gebaeude_wohnungs_register,KML||https://tinyurl.com/yy7ya4g9/VS/6292_bdg_erw.kml</t>
  </si>
  <si>
    <t>2626258.088 1102455.882</t>
  </si>
  <si>
    <t>https://map.geo.admin.ch/?zoom=13&amp;E=2626258.088&amp;N=1102455.882&amp;layers=ch.kantone.cadastralwebmap-farbe,ch.swisstopo.amtliches-strassenverzeichnis,ch.bfs.gebaeude_wohnungs_register,KML||https://tinyurl.com/yy7ya4g9/VS/6295_bdg_erw.kml</t>
  </si>
  <si>
    <t>2632921.875 1124574.291</t>
  </si>
  <si>
    <t>https://map.geo.admin.ch/?zoom=13&amp;E=2632921.875&amp;N=1124574.291&amp;layers=ch.kantone.cadastralwebmap-farbe,ch.swisstopo.amtliches-strassenverzeichnis,ch.bfs.gebaeude_wohnungs_register,KML||https://tinyurl.com/yy7ya4g9/VS/6299_bdg_erw.kml</t>
  </si>
  <si>
    <t>2607008.333 1131209.948</t>
  </si>
  <si>
    <t>62: 2 bâtiments du RegBL (192034457, 192034458) à l'intérieur du même polygone de la MO</t>
  </si>
  <si>
    <t>31: Aucun bâtiment dans la MO pour l'EGID 192034590</t>
  </si>
  <si>
    <t>31: Aucun bâtiment dans la MO pour l'EGID 192034591</t>
  </si>
  <si>
    <t>31: Aucun bâtiment dans la MO pour l'EGID 191963991</t>
  </si>
  <si>
    <t>31: Aucun bâtiment dans la MO pour l'EGID 192034753&lt;/br&gt;33: Le bâtiment 192034753 has GSTAT '1003 im Bau'</t>
  </si>
  <si>
    <t>31: Aucun bâtiment dans la MO pour l'EGID 191047230</t>
  </si>
  <si>
    <t>31: Aucun bâtiment dans la MO pour l'EGID 191844937</t>
  </si>
  <si>
    <t>31: Aucun bâtiment dans la MO pour l'EGID 192033947</t>
  </si>
  <si>
    <t>31: Aucun bâtiment dans la MO pour l'EGID 191991100</t>
  </si>
  <si>
    <t>31: Aucun bâtiment dans la MO pour l'EGID 192034801</t>
  </si>
  <si>
    <t>31: Aucun bâtiment dans la MO pour l'EGID 191953961</t>
  </si>
  <si>
    <t>31: Aucun bâtiment dans la MO pour l'EGID 191964613</t>
  </si>
  <si>
    <t>31: Aucun bâtiment dans la MO pour l'EGID 191967226</t>
  </si>
  <si>
    <t>31: Aucun bâtiment dans la MO pour l'EGID 191950938</t>
  </si>
  <si>
    <t>31: Aucun bâtiment dans la MO pour l'EGID 192024346&lt;/br&gt;33: Le bâtiment 192024346 has GSTAT '1003 im Bau'</t>
  </si>
  <si>
    <t>31: Aucun bâtiment dans la MO pour l'EGID 191982353</t>
  </si>
  <si>
    <t>31: Aucun bâtiment dans la MO pour l'EGID 191991806</t>
  </si>
  <si>
    <t>31: Aucun bâtiment dans la MO pour l'EGID 191919210</t>
  </si>
  <si>
    <t>31: Aucun bâtiment dans la MO pour l'EGID 191919260</t>
  </si>
  <si>
    <t>31: Aucun bâtiment dans la MO pour l'EGID 191919262</t>
  </si>
  <si>
    <t>31: Aucun bâtiment dans la MO pour l'EGID 191919308</t>
  </si>
  <si>
    <t>31: Aucun bâtiment dans la MO pour l'EGID 191981152</t>
  </si>
  <si>
    <t>31: Aucun bâtiment dans la MO pour l'EGID 191990199</t>
  </si>
  <si>
    <t>31: Aucun bâtiment dans la MO pour l'EGID 192005404</t>
  </si>
  <si>
    <t>31: Aucun bâtiment dans la MO pour l'EGID 191990434</t>
  </si>
  <si>
    <t>31: Aucun bâtiment dans la MO pour l'EGID 191991776</t>
  </si>
  <si>
    <t>31: Aucun bâtiment dans la MO pour l'EGID 192004129</t>
  </si>
  <si>
    <t>31: Aucun bâtiment dans la MO pour l'EGID 191966980&lt;/br&gt;33: Le bâtiment 191966980 has GSTAT '1003 im Bau'</t>
  </si>
  <si>
    <t>31: Aucun bâtiment dans la MO pour l'EGID 191966987&lt;/br&gt;33: Le bâtiment 191966987 has GSTAT '1003 im Bau'</t>
  </si>
  <si>
    <t>31: Aucun bâtiment dans la MO pour l'EGID 191966990&lt;/br&gt;33: Le bâtiment 191966990 has GSTAT '1003 im Bau'</t>
  </si>
  <si>
    <t>31: Aucun bâtiment dans la MO pour l'EGID 192034228&lt;/br&gt;33: Le bâtiment 192034228 has GSTAT '1003 im Bau'</t>
  </si>
  <si>
    <t>31: Aucun bâtiment dans la MO pour l'EGID 192034257&lt;/br&gt;33: Le bâtiment 192034257 has GSTAT '1003 im Bau'</t>
  </si>
  <si>
    <t>31: Aucun bâtiment dans la MO pour l'EGID 192034277&lt;/br&gt;33: Le bâtiment 192034277 has GSTAT '1003 im Bau'</t>
  </si>
  <si>
    <t>31: Aucun bâtiment dans la MO pour l'EGID 192034674</t>
  </si>
  <si>
    <t>31: Aucun bâtiment dans la MO pour l'EGID 192034676</t>
  </si>
  <si>
    <t>31: Aucun bâtiment dans la MO pour l'EGID 192034286</t>
  </si>
  <si>
    <t>31: Aucun bâtiment dans la MO pour l'EGID 191862618</t>
  </si>
  <si>
    <t>31: Aucun bâtiment dans la MO pour l'EGID 191641307</t>
  </si>
  <si>
    <t>31: Aucun bâtiment dans la MO pour l'EGID 191957560</t>
  </si>
  <si>
    <t>31: Aucun bâtiment dans la MO pour l'EGID 192020636&lt;/br&gt;33: Le bâtiment 192020636 has GSTAT '1003 im Bau'</t>
  </si>
  <si>
    <t>31: Aucun bâtiment dans la MO pour l'EGID 191956569</t>
  </si>
  <si>
    <t>31: Aucun bâtiment dans la MO pour l'EGID 191981508</t>
  </si>
  <si>
    <t>31: Aucun bâtiment dans la MO pour l'EGID 192005385&lt;/br&gt;33: Le bâtiment 192005385 has GSTAT '1003 im Bau'</t>
  </si>
  <si>
    <t>31: Aucun bâtiment dans la MO pour l'EGID 192005391&lt;/br&gt;33: Le bâtiment 192005391 has GSTAT '1003 im Bau'</t>
  </si>
  <si>
    <t>31: Aucun bâtiment dans la MO pour l'EGID 192005392&lt;/br&gt;33: Le bâtiment 192005392 has GSTAT '1003 im Bau'</t>
  </si>
  <si>
    <t>31: Aucun bâtiment dans la MO pour l'EGID 192005550</t>
  </si>
  <si>
    <t>31: Aucun bâtiment dans la MO pour l'EGID 191876593</t>
  </si>
  <si>
    <t>31: Aucun bâtiment dans la MO pour l'EGID 191975580</t>
  </si>
  <si>
    <t>31: Aucun bâtiment dans la MO pour l'EGID 192035075&lt;/br&gt;33: Le bâtiment 192035075 has GSTAT '1003 im Bau'</t>
  </si>
  <si>
    <t>31: Aucun bâtiment dans la MO pour l'EGID 191987764</t>
  </si>
  <si>
    <t>31: Aucun bâtiment dans la MO pour l'EGID 192008707</t>
  </si>
  <si>
    <t>31: Aucun bâtiment dans la MO pour l'EGID 192034882</t>
  </si>
  <si>
    <t>31: Aucun bâtiment dans la MO pour l'EGID 191984807</t>
  </si>
  <si>
    <t>35: Obsolète dans le RegBL. Le bâtiment de la MO est déjà lié au bâtiment ayant l'EGID 894792</t>
  </si>
  <si>
    <t>Corniche du Soleil</t>
  </si>
  <si>
    <t>1049</t>
  </si>
  <si>
    <t>2643961.649 1128585.299</t>
  </si>
  <si>
    <t>https://map.geo.admin.ch/?zoom=13&amp;E=2643961.649&amp;N=1128585.299&amp;layers=ch.kantone.cadastralwebmap-farbe,ch.swisstopo.amtliches-strassenverzeichnis,ch.bfs.gebaeude_wohnungs_register,KML||https://tinyurl.com/yy7ya4g9/VS/6008_bdg_erw.kml</t>
  </si>
  <si>
    <t>2584440.000 1115368.000</t>
  </si>
  <si>
    <t>https://map.geo.admin.ch/?zoom=13&amp;E=2584440&amp;N=1115368&amp;layers=ch.kantone.cadastralwebmap-farbe,ch.swisstopo.amtliches-strassenverzeichnis,ch.bfs.gebaeude_wohnungs_register,KML||https://tinyurl.com/yy7ya4g9/VS/6022_bdg_erw.kml</t>
  </si>
  <si>
    <t>2589580.000 1119667.125</t>
  </si>
  <si>
    <t>https://map.geo.admin.ch/?zoom=13&amp;E=2589580&amp;N=1119667.125&amp;layers=ch.kantone.cadastralwebmap-farbe,ch.swisstopo.amtliches-strassenverzeichnis,ch.bfs.gebaeude_wohnungs_register,KML||https://tinyurl.com/yy7ya4g9/VS/6023_bdg_erw.kml</t>
  </si>
  <si>
    <t>2588800.000 1115185.000</t>
  </si>
  <si>
    <t>https://map.geo.admin.ch/?zoom=13&amp;E=2588800&amp;N=1115185&amp;layers=ch.kantone.cadastralwebmap-farbe,ch.swisstopo.amtliches-strassenverzeichnis,ch.bfs.gebaeude_wohnungs_register,KML||https://tinyurl.com/yy7ya4g9/VS/6024_bdg_erw.kml</t>
  </si>
  <si>
    <t>2590010.000 1117340.000</t>
  </si>
  <si>
    <t>https://map.geo.admin.ch/?zoom=13&amp;E=2590010&amp;N=1117340&amp;layers=ch.kantone.cadastralwebmap-farbe,ch.swisstopo.amtliches-strassenverzeichnis,ch.bfs.gebaeude_wohnungs_register,KML||https://tinyurl.com/yy7ya4g9/VS/6024_bdg_erw.kml</t>
  </si>
  <si>
    <t>2590022.000 1117352.000</t>
  </si>
  <si>
    <t>https://map.geo.admin.ch/?zoom=13&amp;E=2590022&amp;N=1117352&amp;layers=ch.kantone.cadastralwebmap-farbe,ch.swisstopo.amtliches-strassenverzeichnis,ch.bfs.gebaeude_wohnungs_register,KML||https://tinyurl.com/yy7ya4g9/VS/6024_bdg_erw.kml</t>
  </si>
  <si>
    <t>2590800.000 1114100.000</t>
  </si>
  <si>
    <t>https://map.geo.admin.ch/?zoom=13&amp;E=2590800&amp;N=1114100&amp;layers=ch.kantone.cadastralwebmap-farbe,ch.swisstopo.amtliches-strassenverzeichnis,ch.bfs.gebaeude_wohnungs_register,KML||https://tinyurl.com/yy7ya4g9/VS/6024_bdg_erw.kml</t>
  </si>
  <si>
    <t>2588975.000 1115337.000</t>
  </si>
  <si>
    <t>https://map.geo.admin.ch/?zoom=13&amp;E=2588975&amp;N=1115337&amp;layers=ch.kantone.cadastralwebmap-farbe,ch.swisstopo.amtliches-strassenverzeichnis,ch.bfs.gebaeude_wohnungs_register,KML||https://tinyurl.com/yy7ya4g9/VS/6024_bdg_erw.kml</t>
  </si>
  <si>
    <t>2575570.500 1092880.375</t>
  </si>
  <si>
    <t>https://map.geo.admin.ch/?zoom=13&amp;E=2575570.5&amp;N=1092880.375&amp;layers=ch.kantone.cadastralwebmap-farbe,ch.swisstopo.amtliches-strassenverzeichnis,ch.bfs.gebaeude_wohnungs_register,KML||https://tinyurl.com/yy7ya4g9/VS/6034_bdg_erw.kml</t>
  </si>
  <si>
    <t>2597968.750 1125965.250</t>
  </si>
  <si>
    <t>https://map.geo.admin.ch/?zoom=13&amp;E=2597968.75&amp;N=1125965.25&amp;layers=ch.kantone.cadastralwebmap-farbe,ch.swisstopo.amtliches-strassenverzeichnis,ch.bfs.gebaeude_wohnungs_register,KML||https://tinyurl.com/yy7ya4g9/VS/6082_bdg_erw.kml</t>
  </si>
  <si>
    <t>2597825.750 1126020.000</t>
  </si>
  <si>
    <t>https://map.geo.admin.ch/?zoom=13&amp;E=2597825.75&amp;N=1126020&amp;layers=ch.kantone.cadastralwebmap-farbe,ch.swisstopo.amtliches-strassenverzeichnis,ch.bfs.gebaeude_wohnungs_register,KML||https://tinyurl.com/yy7ya4g9/VS/6082_bdg_erw.kml</t>
  </si>
  <si>
    <t>2597577.750 1124952.250</t>
  </si>
  <si>
    <t>https://map.geo.admin.ch/?zoom=13&amp;E=2597577.75&amp;N=1124952.25&amp;layers=ch.kantone.cadastralwebmap-farbe,ch.swisstopo.amtliches-strassenverzeichnis,ch.bfs.gebaeude_wohnungs_register,KML||https://tinyurl.com/yy7ya4g9/VS/6082_bdg_erw.kml</t>
  </si>
  <si>
    <t>2597554.250 1124956.750</t>
  </si>
  <si>
    <t>https://map.geo.admin.ch/?zoom=13&amp;E=2597554.25&amp;N=1124956.75&amp;layers=ch.kantone.cadastralwebmap-farbe,ch.swisstopo.amtliches-strassenverzeichnis,ch.bfs.gebaeude_wohnungs_register,KML||https://tinyurl.com/yy7ya4g9/VS/6082_bdg_erw.kml</t>
  </si>
  <si>
    <t>2596536.000 1117424.000</t>
  </si>
  <si>
    <t>https://map.geo.admin.ch/?zoom=13&amp;E=2596536&amp;N=1117424&amp;layers=ch.kantone.cadastralwebmap-farbe,ch.swisstopo.amtliches-strassenverzeichnis,ch.bfs.gebaeude_wohnungs_register,KML||https://tinyurl.com/yy7ya4g9/VS/6089_bdg_erw.kml</t>
  </si>
  <si>
    <t>2596440.000 1117690.000</t>
  </si>
  <si>
    <t>https://map.geo.admin.ch/?zoom=13&amp;E=2596440&amp;N=1117690&amp;layers=ch.kantone.cadastralwebmap-farbe,ch.swisstopo.amtliches-strassenverzeichnis,ch.bfs.gebaeude_wohnungs_register,KML||https://tinyurl.com/yy7ya4g9/VS/6089_bdg_erw.kml</t>
  </si>
  <si>
    <t>2619098.000 1130025.000</t>
  </si>
  <si>
    <t>https://map.geo.admin.ch/?zoom=13&amp;E=2619098&amp;N=1130025&amp;layers=ch.kantone.cadastralwebmap-farbe,ch.swisstopo.amtliches-strassenverzeichnis,ch.bfs.gebaeude_wohnungs_register,KML||https://tinyurl.com/yy7ya4g9/VS/6110_bdg_erw.kml</t>
  </si>
  <si>
    <t>2582129.750 1114647.000</t>
  </si>
  <si>
    <t>https://map.geo.admin.ch/?zoom=13&amp;E=2582129.75&amp;N=1114647&amp;layers=ch.kantone.cadastralwebmap-farbe,ch.swisstopo.amtliches-strassenverzeichnis,ch.bfs.gebaeude_wohnungs_register,KML||https://tinyurl.com/yy7ya4g9/VS/6135_bdg_erw.kml</t>
  </si>
  <si>
    <t>2576170.000 1107879.000</t>
  </si>
  <si>
    <t>https://map.geo.admin.ch/?zoom=13&amp;E=2576170&amp;N=1107879&amp;layers=ch.kantone.cadastralwebmap-farbe,ch.swisstopo.amtliches-strassenverzeichnis,ch.bfs.gebaeude_wohnungs_register,KML||https://tinyurl.com/yy7ya4g9/VS/6136_bdg_erw.kml</t>
  </si>
  <si>
    <t>2571693.250 1107236.875</t>
  </si>
  <si>
    <t>https://map.geo.admin.ch/?zoom=13&amp;E=2571693.25&amp;N=1107236.875&amp;layers=ch.kantone.cadastralwebmap-farbe,ch.swisstopo.amtliches-strassenverzeichnis,ch.bfs.gebaeude_wohnungs_register,KML||https://tinyurl.com/yy7ya4g9/VS/6136_bdg_erw.kml</t>
  </si>
  <si>
    <t>2580599.000 1110196.000</t>
  </si>
  <si>
    <t>https://map.geo.admin.ch/?zoom=13&amp;E=2580599&amp;N=1110196&amp;layers=ch.kantone.cadastralwebmap-farbe,ch.swisstopo.amtliches-strassenverzeichnis,ch.bfs.gebaeude_wohnungs_register,KML||https://tinyurl.com/yy7ya4g9/VS/6141_bdg_erw.kml</t>
  </si>
  <si>
    <t>2560940.000 1129232.000</t>
  </si>
  <si>
    <t>https://map.geo.admin.ch/?zoom=13&amp;E=2560940&amp;N=1129232&amp;layers=ch.kantone.cadastralwebmap-farbe,ch.swisstopo.amtliches-strassenverzeichnis,ch.bfs.gebaeude_wohnungs_register,KML||https://tinyurl.com/yy7ya4g9/VS/6152_bdg_erw.kml</t>
  </si>
  <si>
    <t>2563130.000 1119925.000</t>
  </si>
  <si>
    <t>https://map.geo.admin.ch/?zoom=13&amp;E=2563130&amp;N=1119925&amp;layers=ch.kantone.cadastralwebmap-farbe,ch.swisstopo.amtliches-strassenverzeichnis,ch.bfs.gebaeude_wohnungs_register,KML||https://tinyurl.com/yy7ya4g9/VS/6153_bdg_erw.kml</t>
  </si>
  <si>
    <t>2563365.000 1120940.000</t>
  </si>
  <si>
    <t>https://map.geo.admin.ch/?zoom=13&amp;E=2563365&amp;N=1120940&amp;layers=ch.kantone.cadastralwebmap-farbe,ch.swisstopo.amtliches-strassenverzeichnis,ch.bfs.gebaeude_wohnungs_register,KML||https://tinyurl.com/yy7ya4g9/VS/6153_bdg_erw.kml</t>
  </si>
  <si>
    <t>2563355.000 1120915.000</t>
  </si>
  <si>
    <t>https://map.geo.admin.ch/?zoom=13&amp;E=2563355&amp;N=1120915&amp;layers=ch.kantone.cadastralwebmap-farbe,ch.swisstopo.amtliches-strassenverzeichnis,ch.bfs.gebaeude_wohnungs_register,KML||https://tinyurl.com/yy7ya4g9/VS/6153_bdg_erw.kml</t>
  </si>
  <si>
    <t>2627577.000 1128604.000</t>
  </si>
  <si>
    <t>https://map.geo.admin.ch/?zoom=13&amp;E=2627577&amp;N=1128604&amp;layers=ch.kantone.cadastralwebmap-farbe,ch.swisstopo.amtliches-strassenverzeichnis,ch.bfs.gebaeude_wohnungs_register,KML||https://tinyurl.com/yy7ya4g9/VS/6199_bdg_erw.kml</t>
  </si>
  <si>
    <t>2627841.000 1128640.000</t>
  </si>
  <si>
    <t>https://map.geo.admin.ch/?zoom=13&amp;E=2627841&amp;N=1128640&amp;layers=ch.kantone.cadastralwebmap-farbe,ch.swisstopo.amtliches-strassenverzeichnis,ch.bfs.gebaeude_wohnungs_register,KML||https://tinyurl.com/yy7ya4g9/VS/6199_bdg_erw.kml</t>
  </si>
  <si>
    <t>2565200.000 1121655.000</t>
  </si>
  <si>
    <t>https://map.geo.admin.ch/?zoom=13&amp;E=2565200&amp;N=1121655&amp;layers=ch.kantone.cadastralwebmap-farbe,ch.swisstopo.amtliches-strassenverzeichnis,ch.bfs.gebaeude_wohnungs_register,KML||https://tinyurl.com/yy7ya4g9/VS/6215_bdg_erw.kml</t>
  </si>
  <si>
    <t>2564943.250 1121422.375</t>
  </si>
  <si>
    <t>https://map.geo.admin.ch/?zoom=13&amp;E=2564943.25&amp;N=1121422.375&amp;layers=ch.kantone.cadastralwebmap-farbe,ch.swisstopo.amtliches-strassenverzeichnis,ch.bfs.gebaeude_wohnungs_register,KML||https://tinyurl.com/yy7ya4g9/VS/6215_bdg_erw.kml</t>
  </si>
  <si>
    <t>2565398.250 1121349.375</t>
  </si>
  <si>
    <t>https://map.geo.admin.ch/?zoom=13&amp;E=2565398.25&amp;N=1121349.375&amp;layers=ch.kantone.cadastralwebmap-farbe,ch.swisstopo.amtliches-strassenverzeichnis,ch.bfs.gebaeude_wohnungs_register,KML||https://tinyurl.com/yy7ya4g9/VS/6215_bdg_erw.kml</t>
  </si>
  <si>
    <t>2596198.175 1125250.899</t>
  </si>
  <si>
    <t>https://map.geo.admin.ch/?zoom=13&amp;E=2596198.175&amp;N=1125250.899&amp;layers=ch.kantone.cadastralwebmap-farbe,ch.swisstopo.amtliches-strassenverzeichnis,ch.bfs.gebaeude_wohnungs_register,KML||https://tinyurl.com/yy7ya4g9/VS/6261_bdg_erw.kml</t>
  </si>
  <si>
    <t>2596532.925 1123323.296</t>
  </si>
  <si>
    <t>https://map.geo.admin.ch/?zoom=13&amp;E=2596532.925&amp;N=1123323.296&amp;layers=ch.kantone.cadastralwebmap-farbe,ch.swisstopo.amtliches-strassenverzeichnis,ch.bfs.gebaeude_wohnungs_register,KML||https://tinyurl.com/yy7ya4g9/VS/6263_bdg_erw.kml</t>
  </si>
  <si>
    <t>2596555.653 1123328.751</t>
  </si>
  <si>
    <t>https://map.geo.admin.ch/?zoom=13&amp;E=2596555.653&amp;N=1123328.751&amp;layers=ch.kantone.cadastralwebmap-farbe,ch.swisstopo.amtliches-strassenverzeichnis,ch.bfs.gebaeude_wohnungs_register,KML||https://tinyurl.com/yy7ya4g9/VS/6263_bdg_erw.kml</t>
  </si>
  <si>
    <t>2592307.500 1122032.875</t>
  </si>
  <si>
    <t>https://map.geo.admin.ch/?zoom=13&amp;E=2592307.5&amp;N=1122032.875&amp;layers=ch.kantone.cadastralwebmap-farbe,ch.swisstopo.amtliches-strassenverzeichnis,ch.bfs.gebaeude_wohnungs_register,KML||https://tinyurl.com/yy7ya4g9/VS/6265_bdg_erw.kml</t>
  </si>
  <si>
    <t>2630751.250 1115557.750</t>
  </si>
  <si>
    <t>https://map.geo.admin.ch/?zoom=13&amp;E=2630751.25&amp;N=1115557.75&amp;layers=ch.kantone.cadastralwebmap-farbe,ch.swisstopo.amtliches-strassenverzeichnis,ch.bfs.gebaeude_wohnungs_register,KML||https://tinyurl.com/yy7ya4g9/VS/6285_bdg_erw.kml</t>
  </si>
  <si>
    <t>2635610.000 1127492.500</t>
  </si>
  <si>
    <t>https://map.geo.admin.ch/?zoom=13&amp;E=2635610&amp;N=1127492.5&amp;layers=ch.kantone.cadastralwebmap-farbe,ch.swisstopo.amtliches-strassenverzeichnis,ch.bfs.gebaeude_wohnungs_register,KML||https://tinyurl.com/yy7ya4g9/VS/6286_bdg_erw.kml</t>
  </si>
  <si>
    <t>2626805.750 1105952.625</t>
  </si>
  <si>
    <t>https://map.geo.admin.ch/?zoom=13&amp;E=2626805.75&amp;N=1105952.625&amp;layers=ch.kantone.cadastralwebmap-farbe,ch.swisstopo.amtliches-strassenverzeichnis,ch.bfs.gebaeude_wohnungs_register,KML||https://tinyurl.com/yy7ya4g9/VS/6287_bdg_erw.kml</t>
  </si>
  <si>
    <t>2631844.750 1120618.375</t>
  </si>
  <si>
    <t>https://map.geo.admin.ch/?zoom=13&amp;E=2631844.75&amp;N=1120618.375&amp;layers=ch.kantone.cadastralwebmap-farbe,ch.swisstopo.amtliches-strassenverzeichnis,ch.bfs.gebaeude_wohnungs_register,KML||https://tinyurl.com/yy7ya4g9/VS/6296_bdg_erw.kml</t>
  </si>
  <si>
    <t>2625740.000 1094355.000</t>
  </si>
  <si>
    <t>https://map.geo.admin.ch/?zoom=13&amp;E=2625740&amp;N=1094355&amp;layers=ch.kantone.cadastralwebmap-farbe,ch.swisstopo.amtliches-strassenverzeichnis,ch.bfs.gebaeude_wohnungs_register,KML||https://tinyurl.com/yy7ya4g9/VS/6300_bdg_erw.kml</t>
  </si>
  <si>
    <t>2622454.875 1094637.416</t>
  </si>
  <si>
    <t>https://map.geo.admin.ch/?zoom=13&amp;E=2622454.875&amp;N=1094637.416&amp;layers=ch.kantone.cadastralwebmap-farbe,ch.swisstopo.amtliches-strassenverzeichnis,ch.bfs.gebaeude_wohnungs_register,KML||https://tinyurl.com/yy7ya4g9/VS/6300_bdg_erw.kml</t>
  </si>
  <si>
    <t>2596607.340 1124702.064</t>
  </si>
  <si>
    <t>62: 2 bâtiments du RegBL (192035169, 192035170) à l'intérieur du même polygone de la MO</t>
  </si>
  <si>
    <t>31: Aucun bâtiment dans la MO pour l'EGID 192014089&lt;/br&gt;33: Le bâtiment 192014089 has GSTAT '1003 im Bau'</t>
  </si>
  <si>
    <t>31: Aucun bâtiment dans la MO pour l'EGID 192025305&lt;/br&gt;33: Le bâtiment 192025305 has GSTAT '1003 im Bau'</t>
  </si>
  <si>
    <t>31: Aucun bâtiment dans la MO pour l'EGID 191818698</t>
  </si>
  <si>
    <t>31: Aucun bâtiment dans la MO pour l'EGID 191994123</t>
  </si>
  <si>
    <t>31: Aucun bâtiment dans la MO pour l'EGID 192035342</t>
  </si>
  <si>
    <t>31: Aucun bâtiment dans la MO pour l'EGID 191966470</t>
  </si>
  <si>
    <t>31: Aucun bâtiment dans la MO pour l'EGID 191987302</t>
  </si>
  <si>
    <t>31: Aucun bâtiment dans la MO pour l'EGID 191987303</t>
  </si>
  <si>
    <t>31: Aucun bâtiment dans la MO pour l'EGID 191992394</t>
  </si>
  <si>
    <t>31: Aucun bâtiment dans la MO pour l'EGID 191992420</t>
  </si>
  <si>
    <t>31: Aucun bâtiment dans la MO pour l'EGID 192035563&lt;/br&gt;33: Le bâtiment 192035563 has GSTAT '1003 im Bau'</t>
  </si>
  <si>
    <t>31: Aucun bâtiment dans la MO pour l'EGID 192035252&lt;/br&gt;33: Le bâtiment 192035252 has GSTAT '1003 im Bau'</t>
  </si>
  <si>
    <t>31: Aucun bâtiment dans la MO pour l'EGID 191979573</t>
  </si>
  <si>
    <t>31: Aucun bâtiment dans la MO pour l'EGID 191986772</t>
  </si>
  <si>
    <t>31: Aucun bâtiment dans la MO pour l'EGID 191987319</t>
  </si>
  <si>
    <t>31: Aucun bâtiment dans la MO pour l'EGID 191987322</t>
  </si>
  <si>
    <t>31: Aucun bâtiment dans la MO pour l'EGID 192031585</t>
  </si>
  <si>
    <t>31: Aucun bâtiment dans la MO pour l'EGID 192035321</t>
  </si>
  <si>
    <t>31: Aucun bâtiment dans la MO pour l'EGID 192035296</t>
  </si>
  <si>
    <t>31: Aucun bâtiment dans la MO pour l'EGID 191992616</t>
  </si>
  <si>
    <t>31: Aucun bâtiment dans la MO pour l'EGID 191976447</t>
  </si>
  <si>
    <t>31: Aucun bâtiment dans la MO pour l'EGID 192012582</t>
  </si>
  <si>
    <t>31: Aucun bâtiment dans la MO pour l'EGID 192030249&lt;/br&gt;33: Le bâtiment 192030249 has GSTAT '1003 im Bau'</t>
  </si>
  <si>
    <t>31: Aucun bâtiment dans la MO pour l'EGID 191981833</t>
  </si>
  <si>
    <t>31: Aucun bâtiment dans la MO pour l'EGID 192035537</t>
  </si>
  <si>
    <t>31: Aucun bâtiment dans la MO pour l'EGID 192035543</t>
  </si>
  <si>
    <t>31: Aucun bâtiment dans la MO pour l'EGID 191975269</t>
  </si>
  <si>
    <t>31: Aucun bâtiment dans la MO pour l'EGID 192009688</t>
  </si>
  <si>
    <t>31: Aucun bâtiment dans la MO pour l'EGID 191947356</t>
  </si>
  <si>
    <t>31: Aucun bâtiment dans la MO pour l'EGID 192035560</t>
  </si>
  <si>
    <t>31: Aucun bâtiment dans la MO pour l'EGID 192035561</t>
  </si>
  <si>
    <t>31: Aucun bâtiment dans la MO pour l'EGID 192035148</t>
  </si>
  <si>
    <t>31: Aucun bâtiment dans la MO pour l'EGID 192016448&lt;/br&gt;33: Le bâtiment 192016448 has GSTAT '1003 im Bau'</t>
  </si>
  <si>
    <t>31: Aucun bâtiment dans la MO pour l'EGID 192016453&lt;/br&gt;33: Le bâtiment 192016453 has GSTAT '1003 im Bau'</t>
  </si>
  <si>
    <t>31: Aucun bâtiment dans la MO pour l'EGID 192035654&lt;/br&gt;33: Le bâtiment 192035654 has GSTAT '1003 im Bau'</t>
  </si>
  <si>
    <t>31: Aucun bâtiment dans la MO pour l'EGID 192035317</t>
  </si>
  <si>
    <t>31: Aucun bâtiment dans la MO pour l'EGID 191997928</t>
  </si>
  <si>
    <t>31: Aucun bâtiment dans la MO pour l'EGID 192035305</t>
  </si>
  <si>
    <t>31: Aucun bâtiment dans la MO pour l'EGID 192035232</t>
  </si>
  <si>
    <t>31: Aucun bâtiment dans la MO pour l'EGID 191970129</t>
  </si>
  <si>
    <t>Route de la Plâtrière</t>
  </si>
  <si>
    <t>41i</t>
  </si>
  <si>
    <t>Buanderie commune camping</t>
  </si>
  <si>
    <t>CH843052116862</t>
  </si>
  <si>
    <t>6537</t>
  </si>
  <si>
    <t>12912</t>
  </si>
  <si>
    <t>Route des Bernunes</t>
  </si>
  <si>
    <t>9370</t>
  </si>
  <si>
    <t>CH921544523097</t>
  </si>
  <si>
    <t>9017</t>
  </si>
  <si>
    <t>9384</t>
  </si>
  <si>
    <t>9386</t>
  </si>
  <si>
    <t>Chemin des Corles</t>
  </si>
  <si>
    <t>Venthône</t>
  </si>
  <si>
    <t>CH960152306513</t>
  </si>
  <si>
    <t>4404</t>
  </si>
  <si>
    <t>CH613064520511</t>
  </si>
  <si>
    <t>1122</t>
  </si>
  <si>
    <t>CH673013805247</t>
  </si>
  <si>
    <t>1792</t>
  </si>
  <si>
    <t>CH889352302857</t>
  </si>
  <si>
    <t>1645</t>
  </si>
  <si>
    <t>2644316.475 1129533.849</t>
  </si>
  <si>
    <t>https://map.geo.admin.ch/?zoom=13&amp;E=2644316.475&amp;N=1129533.849&amp;layers=ch.kantone.cadastralwebmap-farbe,ch.swisstopo.amtliches-strassenverzeichnis,ch.bfs.gebaeude_wohnungs_register,KML||https://tinyurl.com/yy7ya4g9/VS/6008_bdg_erw.kml</t>
  </si>
  <si>
    <t>2590067.000 1117030.000</t>
  </si>
  <si>
    <t>https://map.geo.admin.ch/?zoom=13&amp;E=2590067&amp;N=1117030&amp;layers=ch.kantone.cadastralwebmap-farbe,ch.swisstopo.amtliches-strassenverzeichnis,ch.bfs.gebaeude_wohnungs_register,KML||https://tinyurl.com/yy7ya4g9/VS/6024_bdg_erw.kml</t>
  </si>
  <si>
    <t>2590060.125 1117024.124</t>
  </si>
  <si>
    <t>https://map.geo.admin.ch/?zoom=13&amp;E=2590060.125&amp;N=1117024.124&amp;layers=ch.kantone.cadastralwebmap-farbe,ch.swisstopo.amtliches-strassenverzeichnis,ch.bfs.gebaeude_wohnungs_register,KML||https://tinyurl.com/yy7ya4g9/VS/6024_bdg_erw.kml</t>
  </si>
  <si>
    <t>2590043.000 1117011.000</t>
  </si>
  <si>
    <t>https://map.geo.admin.ch/?zoom=13&amp;E=2590043&amp;N=1117011&amp;layers=ch.kantone.cadastralwebmap-farbe,ch.swisstopo.amtliches-strassenverzeichnis,ch.bfs.gebaeude_wohnungs_register,KML||https://tinyurl.com/yy7ya4g9/VS/6024_bdg_erw.kml</t>
  </si>
  <si>
    <t>2590039.625 1117007.124</t>
  </si>
  <si>
    <t>https://map.geo.admin.ch/?zoom=13&amp;E=2590039.625&amp;N=1117007.124&amp;layers=ch.kantone.cadastralwebmap-farbe,ch.swisstopo.amtliches-strassenverzeichnis,ch.bfs.gebaeude_wohnungs_register,KML||https://tinyurl.com/yy7ya4g9/VS/6024_bdg_erw.kml</t>
  </si>
  <si>
    <t>2590071.000 1117013.000</t>
  </si>
  <si>
    <t>https://map.geo.admin.ch/?zoom=13&amp;E=2590071&amp;N=1117013&amp;layers=ch.kantone.cadastralwebmap-farbe,ch.swisstopo.amtliches-strassenverzeichnis,ch.bfs.gebaeude_wohnungs_register,KML||https://tinyurl.com/yy7ya4g9/VS/6024_bdg_erw.kml</t>
  </si>
  <si>
    <t>2590054.000 1116998.000</t>
  </si>
  <si>
    <t>https://map.geo.admin.ch/?zoom=13&amp;E=2590054&amp;N=1116998&amp;layers=ch.kantone.cadastralwebmap-farbe,ch.swisstopo.amtliches-strassenverzeichnis,ch.bfs.gebaeude_wohnungs_register,KML||https://tinyurl.com/yy7ya4g9/VS/6024_bdg_erw.kml</t>
  </si>
  <si>
    <t>2590081.000 1117002.000</t>
  </si>
  <si>
    <t>https://map.geo.admin.ch/?zoom=13&amp;E=2590081&amp;N=1117002&amp;layers=ch.kantone.cadastralwebmap-farbe,ch.swisstopo.amtliches-strassenverzeichnis,ch.bfs.gebaeude_wohnungs_register,KML||https://tinyurl.com/yy7ya4g9/VS/6024_bdg_erw.kml</t>
  </si>
  <si>
    <t>2590061.000 1116987.000</t>
  </si>
  <si>
    <t>https://map.geo.admin.ch/?zoom=13&amp;E=2590061&amp;N=1116987&amp;layers=ch.kantone.cadastralwebmap-farbe,ch.swisstopo.amtliches-strassenverzeichnis,ch.bfs.gebaeude_wohnungs_register,KML||https://tinyurl.com/yy7ya4g9/VS/6024_bdg_erw.kml</t>
  </si>
  <si>
    <t>2590090.000 1116990.000</t>
  </si>
  <si>
    <t>https://map.geo.admin.ch/?zoom=13&amp;E=2590090&amp;N=1116990&amp;layers=ch.kantone.cadastralwebmap-farbe,ch.swisstopo.amtliches-strassenverzeichnis,ch.bfs.gebaeude_wohnungs_register,KML||https://tinyurl.com/yy7ya4g9/VS/6024_bdg_erw.kml</t>
  </si>
  <si>
    <t>2590073.000 1116978.000</t>
  </si>
  <si>
    <t>https://map.geo.admin.ch/?zoom=13&amp;E=2590073&amp;N=1116978&amp;layers=ch.kantone.cadastralwebmap-farbe,ch.swisstopo.amtliches-strassenverzeichnis,ch.bfs.gebaeude_wohnungs_register,KML||https://tinyurl.com/yy7ya4g9/VS/6024_bdg_erw.kml</t>
  </si>
  <si>
    <t>2590063.000 1116973.000</t>
  </si>
  <si>
    <t>https://map.geo.admin.ch/?zoom=13&amp;E=2590063&amp;N=1116973&amp;layers=ch.kantone.cadastralwebmap-farbe,ch.swisstopo.amtliches-strassenverzeichnis,ch.bfs.gebaeude_wohnungs_register,KML||https://tinyurl.com/yy7ya4g9/VS/6024_bdg_erw.kml</t>
  </si>
  <si>
    <t>2590104.000 1116983.000</t>
  </si>
  <si>
    <t>https://map.geo.admin.ch/?zoom=13&amp;E=2590104&amp;N=1116983&amp;layers=ch.kantone.cadastralwebmap-farbe,ch.swisstopo.amtliches-strassenverzeichnis,ch.bfs.gebaeude_wohnungs_register,KML||https://tinyurl.com/yy7ya4g9/VS/6024_bdg_erw.kml</t>
  </si>
  <si>
    <t>2590097.000 1116977.000</t>
  </si>
  <si>
    <t>https://map.geo.admin.ch/?zoom=13&amp;E=2590097&amp;N=1116977&amp;layers=ch.kantone.cadastralwebmap-farbe,ch.swisstopo.amtliches-strassenverzeichnis,ch.bfs.gebaeude_wohnungs_register,KML||https://tinyurl.com/yy7ya4g9/VS/6024_bdg_erw.kml</t>
  </si>
  <si>
    <t>2590083.000 1116965.000</t>
  </si>
  <si>
    <t>https://map.geo.admin.ch/?zoom=13&amp;E=2590083&amp;N=1116965&amp;layers=ch.kantone.cadastralwebmap-farbe,ch.swisstopo.amtliches-strassenverzeichnis,ch.bfs.gebaeude_wohnungs_register,KML||https://tinyurl.com/yy7ya4g9/VS/6024_bdg_erw.kml</t>
  </si>
  <si>
    <t>2590077.000 1116961.000</t>
  </si>
  <si>
    <t>https://map.geo.admin.ch/?zoom=13&amp;E=2590077&amp;N=1116961&amp;layers=ch.kantone.cadastralwebmap-farbe,ch.swisstopo.amtliches-strassenverzeichnis,ch.bfs.gebaeude_wohnungs_register,KML||https://tinyurl.com/yy7ya4g9/VS/6024_bdg_erw.kml</t>
  </si>
  <si>
    <t>2591144.000 1114250.291</t>
  </si>
  <si>
    <t>https://map.geo.admin.ch/?zoom=13&amp;E=2591144&amp;N=1114250.291&amp;layers=ch.kantone.cadastralwebmap-farbe,ch.swisstopo.amtliches-strassenverzeichnis,ch.bfs.gebaeude_wohnungs_register,KML||https://tinyurl.com/yy7ya4g9/VS/6024_bdg_erw.kml</t>
  </si>
  <si>
    <t>2590325.458 1116987.958</t>
  </si>
  <si>
    <t>https://map.geo.admin.ch/?zoom=13&amp;E=2590325.458&amp;N=1116987.958&amp;layers=ch.kantone.cadastralwebmap-farbe,ch.swisstopo.amtliches-strassenverzeichnis,ch.bfs.gebaeude_wohnungs_register,KML||https://tinyurl.com/yy7ya4g9/VS/6024_bdg_erw.kml</t>
  </si>
  <si>
    <t>2590330.625 1116963.291</t>
  </si>
  <si>
    <t>https://map.geo.admin.ch/?zoom=13&amp;E=2590330.625&amp;N=1116963.291&amp;layers=ch.kantone.cadastralwebmap-farbe,ch.swisstopo.amtliches-strassenverzeichnis,ch.bfs.gebaeude_wohnungs_register,KML||https://tinyurl.com/yy7ya4g9/VS/6024_bdg_erw.kml</t>
  </si>
  <si>
    <t>2590331.458 1116953.791</t>
  </si>
  <si>
    <t>https://map.geo.admin.ch/?zoom=13&amp;E=2590331.458&amp;N=1116953.791&amp;layers=ch.kantone.cadastralwebmap-farbe,ch.swisstopo.amtliches-strassenverzeichnis,ch.bfs.gebaeude_wohnungs_register,KML||https://tinyurl.com/yy7ya4g9/VS/6024_bdg_erw.kml</t>
  </si>
  <si>
    <t>2655413.250 1141596.875</t>
  </si>
  <si>
    <t>https://map.geo.admin.ch/?zoom=13&amp;E=2655413.25&amp;N=1141596.875&amp;layers=ch.kantone.cadastralwebmap-farbe,ch.swisstopo.amtliches-strassenverzeichnis,ch.bfs.gebaeude_wohnungs_register,KML||https://tinyurl.com/yy7ya4g9/VS/6052_bdg_erw.kml</t>
  </si>
  <si>
    <t>2604482.600 1106832.800</t>
  </si>
  <si>
    <t>https://map.geo.admin.ch/?zoom=13&amp;E=2604482.6&amp;N=1106832.8&amp;layers=ch.kantone.cadastralwebmap-farbe,ch.swisstopo.amtliches-strassenverzeichnis,ch.bfs.gebaeude_wohnungs_register,KML||https://tinyurl.com/yy7ya4g9/VS/6083_bdg_erw.kml</t>
  </si>
  <si>
    <t>2582218.750 1114801.375</t>
  </si>
  <si>
    <t>https://map.geo.admin.ch/?zoom=13&amp;E=2582218.75&amp;N=1114801.375&amp;layers=ch.kantone.cadastralwebmap-farbe,ch.swisstopo.amtliches-strassenverzeichnis,ch.bfs.gebaeude_wohnungs_register,KML||https://tinyurl.com/yy7ya4g9/VS/6135_bdg_erw.kml</t>
  </si>
  <si>
    <t>2571660.000 1105483.000</t>
  </si>
  <si>
    <t>https://map.geo.admin.ch/?zoom=13&amp;E=2571660&amp;N=1105483&amp;layers=ch.kantone.cadastralwebmap-farbe,ch.swisstopo.amtliches-strassenverzeichnis,ch.bfs.gebaeude_wohnungs_register,KML||https://tinyurl.com/yy7ya4g9/VS/6136_bdg_erw.kml</t>
  </si>
  <si>
    <t>2573776.000 1105960.000</t>
  </si>
  <si>
    <t>https://map.geo.admin.ch/?zoom=13&amp;E=2573776&amp;N=1105960&amp;layers=ch.kantone.cadastralwebmap-farbe,ch.swisstopo.amtliches-strassenverzeichnis,ch.bfs.gebaeude_wohnungs_register,KML||https://tinyurl.com/yy7ya4g9/VS/6136_bdg_erw.kml</t>
  </si>
  <si>
    <t>2572155.000 1105583.000</t>
  </si>
  <si>
    <t>https://map.geo.admin.ch/?zoom=13&amp;E=2572155&amp;N=1105583&amp;layers=ch.kantone.cadastralwebmap-farbe,ch.swisstopo.amtliches-strassenverzeichnis,ch.bfs.gebaeude_wohnungs_register,KML||https://tinyurl.com/yy7ya4g9/VS/6136_bdg_erw.kml</t>
  </si>
  <si>
    <t>2570989.000 1104688.000</t>
  </si>
  <si>
    <t>https://map.geo.admin.ch/?zoom=13&amp;E=2570989&amp;N=1104688&amp;layers=ch.kantone.cadastralwebmap-farbe,ch.swisstopo.amtliches-strassenverzeichnis,ch.bfs.gebaeude_wohnungs_register,KML||https://tinyurl.com/yy7ya4g9/VS/6136_bdg_erw.kml</t>
  </si>
  <si>
    <t>2571842.000 1105239.750</t>
  </si>
  <si>
    <t>https://map.geo.admin.ch/?zoom=13&amp;E=2571842&amp;N=1105239.75&amp;layers=ch.kantone.cadastralwebmap-farbe,ch.swisstopo.amtliches-strassenverzeichnis,ch.bfs.gebaeude_wohnungs_register,KML||https://tinyurl.com/yy7ya4g9/VS/6136_bdg_erw.kml</t>
  </si>
  <si>
    <t>2573025.000 1105660.000</t>
  </si>
  <si>
    <t>https://map.geo.admin.ch/?zoom=13&amp;E=2573025&amp;N=1105660&amp;layers=ch.kantone.cadastralwebmap-farbe,ch.swisstopo.amtliches-strassenverzeichnis,ch.bfs.gebaeude_wohnungs_register,KML||https://tinyurl.com/yy7ya4g9/VS/6136_bdg_erw.kml</t>
  </si>
  <si>
    <t>2571656.000 1105478.000</t>
  </si>
  <si>
    <t>https://map.geo.admin.ch/?zoom=13&amp;E=2571656&amp;N=1105478&amp;layers=ch.kantone.cadastralwebmap-farbe,ch.swisstopo.amtliches-strassenverzeichnis,ch.bfs.gebaeude_wohnungs_register,KML||https://tinyurl.com/yy7ya4g9/VS/6136_bdg_erw.kml</t>
  </si>
  <si>
    <t>2571029.250 1104654.875</t>
  </si>
  <si>
    <t>https://map.geo.admin.ch/?zoom=13&amp;E=2571029.25&amp;N=1104654.875&amp;layers=ch.kantone.cadastralwebmap-farbe,ch.swisstopo.amtliches-strassenverzeichnis,ch.bfs.gebaeude_wohnungs_register,KML||https://tinyurl.com/yy7ya4g9/VS/6136_bdg_erw.kml</t>
  </si>
  <si>
    <t>2569774.750 1106061.375</t>
  </si>
  <si>
    <t>https://map.geo.admin.ch/?zoom=13&amp;E=2569774.75&amp;N=1106061.375&amp;layers=ch.kantone.cadastralwebmap-farbe,ch.swisstopo.amtliches-strassenverzeichnis,ch.bfs.gebaeude_wohnungs_register,KML||https://tinyurl.com/yy7ya4g9/VS/6137_bdg_erw.kml</t>
  </si>
  <si>
    <t>2583571.000 1111067.000</t>
  </si>
  <si>
    <t>https://map.geo.admin.ch/?zoom=13&amp;E=2583571&amp;N=1111067&amp;layers=ch.kantone.cadastralwebmap-farbe,ch.swisstopo.amtliches-strassenverzeichnis,ch.bfs.gebaeude_wohnungs_register,KML||https://tinyurl.com/yy7ya4g9/VS/6139_bdg_erw.kml</t>
  </si>
  <si>
    <t>2580101.905 1110556.515</t>
  </si>
  <si>
    <t>https://map.geo.admin.ch/?zoom=13&amp;E=2580101.905&amp;N=1110556.515&amp;layers=ch.kantone.cadastralwebmap-farbe,ch.swisstopo.amtliches-strassenverzeichnis,ch.bfs.gebaeude_wohnungs_register,KML||https://tinyurl.com/yy7ya4g9/VS/6141_bdg_erw.kml</t>
  </si>
  <si>
    <t>2580105.344 1110562.726</t>
  </si>
  <si>
    <t>https://map.geo.admin.ch/?zoom=13&amp;E=2580105.344&amp;N=1110562.726&amp;layers=ch.kantone.cadastralwebmap-farbe,ch.swisstopo.amtliches-strassenverzeichnis,ch.bfs.gebaeude_wohnungs_register,KML||https://tinyurl.com/yy7ya4g9/VS/6141_bdg_erw.kml</t>
  </si>
  <si>
    <t>https://map.geo.admin.ch/?zoom=13&amp;E=2579857.228&amp;N=1110454.965&amp;layers=ch.kantone.cadastralwebmap-farbe,ch.swisstopo.amtliches-strassenverzeichnis,ch.bfs.gebaeude_wohnungs_register,KML||https://tinyurl.com/yy7ya4g9/VS/6141_bdg_erw.kml</t>
  </si>
  <si>
    <t>2579957.943 1110228.721</t>
  </si>
  <si>
    <t>https://map.geo.admin.ch/?zoom=13&amp;E=2579957.943&amp;N=1110228.721&amp;layers=ch.kantone.cadastralwebmap-farbe,ch.swisstopo.amtliches-strassenverzeichnis,ch.bfs.gebaeude_wohnungs_register,KML||https://tinyurl.com/yy7ya4g9/VS/6141_bdg_erw.kml</t>
  </si>
  <si>
    <t>2579962.487 1110224.851</t>
  </si>
  <si>
    <t>https://map.geo.admin.ch/?zoom=13&amp;E=2579962.487&amp;N=1110224.851&amp;layers=ch.kantone.cadastralwebmap-farbe,ch.swisstopo.amtliches-strassenverzeichnis,ch.bfs.gebaeude_wohnungs_register,KML||https://tinyurl.com/yy7ya4g9/VS/6141_bdg_erw.kml</t>
  </si>
  <si>
    <t>2579959.112 1110238.855</t>
  </si>
  <si>
    <t>https://map.geo.admin.ch/?zoom=13&amp;E=2579959.112&amp;N=1110238.855&amp;layers=ch.kantone.cadastralwebmap-farbe,ch.swisstopo.amtliches-strassenverzeichnis,ch.bfs.gebaeude_wohnungs_register,KML||https://tinyurl.com/yy7ya4g9/VS/6141_bdg_erw.kml</t>
  </si>
  <si>
    <t>2579954.299 1110413.623</t>
  </si>
  <si>
    <t>https://map.geo.admin.ch/?zoom=13&amp;E=2579954.299&amp;N=1110413.623&amp;layers=ch.kantone.cadastralwebmap-farbe,ch.swisstopo.amtliches-strassenverzeichnis,ch.bfs.gebaeude_wohnungs_register,KML||https://tinyurl.com/yy7ya4g9/VS/6141_bdg_erw.kml</t>
  </si>
  <si>
    <t>2579957.568 1110411.728</t>
  </si>
  <si>
    <t>https://map.geo.admin.ch/?zoom=13&amp;E=2579957.568&amp;N=1110411.728&amp;layers=ch.kantone.cadastralwebmap-farbe,ch.swisstopo.amtliches-strassenverzeichnis,ch.bfs.gebaeude_wohnungs_register,KML||https://tinyurl.com/yy7ya4g9/VS/6141_bdg_erw.kml</t>
  </si>
  <si>
    <t>2579913.521 1110387.169</t>
  </si>
  <si>
    <t>https://map.geo.admin.ch/?zoom=13&amp;E=2579913.521&amp;N=1110387.169&amp;layers=ch.kantone.cadastralwebmap-farbe,ch.swisstopo.amtliches-strassenverzeichnis,ch.bfs.gebaeude_wohnungs_register,KML||https://tinyurl.com/yy7ya4g9/VS/6141_bdg_erw.kml</t>
  </si>
  <si>
    <t>2579908.594 1110393.214</t>
  </si>
  <si>
    <t>https://map.geo.admin.ch/?zoom=13&amp;E=2579908.594&amp;N=1110393.214&amp;layers=ch.kantone.cadastralwebmap-farbe,ch.swisstopo.amtliches-strassenverzeichnis,ch.bfs.gebaeude_wohnungs_register,KML||https://tinyurl.com/yy7ya4g9/VS/6141_bdg_erw.kml</t>
  </si>
  <si>
    <t>2579967.992 1110563.858</t>
  </si>
  <si>
    <t>https://map.geo.admin.ch/?zoom=13&amp;E=2579967.992&amp;N=1110563.858&amp;layers=ch.kantone.cadastralwebmap-farbe,ch.swisstopo.amtliches-strassenverzeichnis,ch.bfs.gebaeude_wohnungs_register,KML||https://tinyurl.com/yy7ya4g9/VS/6141_bdg_erw.kml</t>
  </si>
  <si>
    <t>2579959.491 1110554.871</t>
  </si>
  <si>
    <t>https://map.geo.admin.ch/?zoom=13&amp;E=2579959.491&amp;N=1110554.871&amp;layers=ch.kantone.cadastralwebmap-farbe,ch.swisstopo.amtliches-strassenverzeichnis,ch.bfs.gebaeude_wohnungs_register,KML||https://tinyurl.com/yy7ya4g9/VS/6141_bdg_erw.kml</t>
  </si>
  <si>
    <t>2579852.811 1110917.150</t>
  </si>
  <si>
    <t>https://map.geo.admin.ch/?zoom=13&amp;E=2579852.811&amp;N=1110917.15&amp;layers=ch.kantone.cadastralwebmap-farbe,ch.swisstopo.amtliches-strassenverzeichnis,ch.bfs.gebaeude_wohnungs_register,KML||https://tinyurl.com/yy7ya4g9/VS/6141_bdg_erw.kml</t>
  </si>
  <si>
    <t>2579865.341 1110946.117</t>
  </si>
  <si>
    <t>https://map.geo.admin.ch/?zoom=13&amp;E=2579865.341&amp;N=1110946.117&amp;layers=ch.kantone.cadastralwebmap-farbe,ch.swisstopo.amtliches-strassenverzeichnis,ch.bfs.gebaeude_wohnungs_register,KML||https://tinyurl.com/yy7ya4g9/VS/6141_bdg_erw.kml</t>
  </si>
  <si>
    <t>2579469.836 1110634.851</t>
  </si>
  <si>
    <t>https://map.geo.admin.ch/?zoom=13&amp;E=2579469.836&amp;N=1110634.851&amp;layers=ch.kantone.cadastralwebmap-farbe,ch.swisstopo.amtliches-strassenverzeichnis,ch.bfs.gebaeude_wohnungs_register,KML||https://tinyurl.com/yy7ya4g9/VS/6141_bdg_erw.kml</t>
  </si>
  <si>
    <t>2578291.022 1109963.916</t>
  </si>
  <si>
    <t>https://map.geo.admin.ch/?zoom=13&amp;E=2578291.022&amp;N=1109963.916&amp;layers=ch.kantone.cadastralwebmap-farbe,ch.swisstopo.amtliches-strassenverzeichnis,ch.bfs.gebaeude_wohnungs_register,KML||https://tinyurl.com/yy7ya4g9/VS/6141_bdg_erw.kml</t>
  </si>
  <si>
    <t>2579154.291 1110457.145</t>
  </si>
  <si>
    <t>https://map.geo.admin.ch/?zoom=13&amp;E=2579154.291&amp;N=1110457.145&amp;layers=ch.kantone.cadastralwebmap-farbe,ch.swisstopo.amtliches-strassenverzeichnis,ch.bfs.gebaeude_wohnungs_register,KML||https://tinyurl.com/yy7ya4g9/VS/6141_bdg_erw.kml</t>
  </si>
  <si>
    <t>2579136.834 1110452.086</t>
  </si>
  <si>
    <t>https://map.geo.admin.ch/?zoom=13&amp;E=2579136.834&amp;N=1110452.086&amp;layers=ch.kantone.cadastralwebmap-farbe,ch.swisstopo.amtliches-strassenverzeichnis,ch.bfs.gebaeude_wohnungs_register,KML||https://tinyurl.com/yy7ya4g9/VS/6141_bdg_erw.kml</t>
  </si>
  <si>
    <t>2580971.337 1111677.848</t>
  </si>
  <si>
    <t>https://map.geo.admin.ch/?zoom=13&amp;E=2580971.337&amp;N=1111677.848&amp;layers=ch.kantone.cadastralwebmap-farbe,ch.swisstopo.amtliches-strassenverzeichnis,ch.bfs.gebaeude_wohnungs_register,KML||https://tinyurl.com/yy7ya4g9/VS/6141_bdg_erw.kml</t>
  </si>
  <si>
    <t>2581796.872 1110830.688</t>
  </si>
  <si>
    <t>https://map.geo.admin.ch/?zoom=13&amp;E=2581796.872&amp;N=1110830.688&amp;layers=ch.kantone.cadastralwebmap-farbe,ch.swisstopo.amtliches-strassenverzeichnis,ch.bfs.gebaeude_wohnungs_register,KML||https://tinyurl.com/yy7ya4g9/VS/6141_bdg_erw.kml</t>
  </si>
  <si>
    <t>2581534.693 1110683.932</t>
  </si>
  <si>
    <t>https://map.geo.admin.ch/?zoom=13&amp;E=2581534.693&amp;N=1110683.932&amp;layers=ch.kantone.cadastralwebmap-farbe,ch.swisstopo.amtliches-strassenverzeichnis,ch.bfs.gebaeude_wohnungs_register,KML||https://tinyurl.com/yy7ya4g9/VS/6141_bdg_erw.kml</t>
  </si>
  <si>
    <t>2579553.198 1111289.768</t>
  </si>
  <si>
    <t>https://map.geo.admin.ch/?zoom=13&amp;E=2579553.198&amp;N=1111289.768&amp;layers=ch.kantone.cadastralwebmap-farbe,ch.swisstopo.amtliches-strassenverzeichnis,ch.bfs.gebaeude_wohnungs_register,KML||https://tinyurl.com/yy7ya4g9/VS/6141_bdg_erw.kml</t>
  </si>
  <si>
    <t>2579519.475 1111262.302</t>
  </si>
  <si>
    <t>https://map.geo.admin.ch/?zoom=13&amp;E=2579519.475&amp;N=1111262.302&amp;layers=ch.kantone.cadastralwebmap-farbe,ch.swisstopo.amtliches-strassenverzeichnis,ch.bfs.gebaeude_wohnungs_register,KML||https://tinyurl.com/yy7ya4g9/VS/6141_bdg_erw.kml</t>
  </si>
  <si>
    <t>2579422.919 1111247.370</t>
  </si>
  <si>
    <t>https://map.geo.admin.ch/?zoom=13&amp;E=2579422.919&amp;N=1111247.37&amp;layers=ch.kantone.cadastralwebmap-farbe,ch.swisstopo.amtliches-strassenverzeichnis,ch.bfs.gebaeude_wohnungs_register,KML||https://tinyurl.com/yy7ya4g9/VS/6141_bdg_erw.kml</t>
  </si>
  <si>
    <t>2579087.063 1111351.257</t>
  </si>
  <si>
    <t>https://map.geo.admin.ch/?zoom=13&amp;E=2579087.063&amp;N=1111351.257&amp;layers=ch.kantone.cadastralwebmap-farbe,ch.swisstopo.amtliches-strassenverzeichnis,ch.bfs.gebaeude_wohnungs_register,KML||https://tinyurl.com/yy7ya4g9/VS/6141_bdg_erw.kml</t>
  </si>
  <si>
    <t>2579360.986 1111170.616</t>
  </si>
  <si>
    <t>https://map.geo.admin.ch/?zoom=13&amp;E=2579360.986&amp;N=1111170.616&amp;layers=ch.kantone.cadastralwebmap-farbe,ch.swisstopo.amtliches-strassenverzeichnis,ch.bfs.gebaeude_wohnungs_register,KML||https://tinyurl.com/yy7ya4g9/VS/6141_bdg_erw.kml</t>
  </si>
  <si>
    <t>2579368.245 1111173.077</t>
  </si>
  <si>
    <t>https://map.geo.admin.ch/?zoom=13&amp;E=2579368.245&amp;N=1111173.077&amp;layers=ch.kantone.cadastralwebmap-farbe,ch.swisstopo.amtliches-strassenverzeichnis,ch.bfs.gebaeude_wohnungs_register,KML||https://tinyurl.com/yy7ya4g9/VS/6141_bdg_erw.kml</t>
  </si>
  <si>
    <t>2581032.453 1109746.327</t>
  </si>
  <si>
    <t>https://map.geo.admin.ch/?zoom=13&amp;E=2581032.453&amp;N=1109746.327&amp;layers=ch.kantone.cadastralwebmap-farbe,ch.swisstopo.amtliches-strassenverzeichnis,ch.bfs.gebaeude_wohnungs_register,KML||https://tinyurl.com/yy7ya4g9/VS/6141_bdg_erw.kml</t>
  </si>
  <si>
    <t>2581022.271 1109748.510</t>
  </si>
  <si>
    <t>https://map.geo.admin.ch/?zoom=13&amp;E=2581022.271&amp;N=1109748.51&amp;layers=ch.kantone.cadastralwebmap-farbe,ch.swisstopo.amtliches-strassenverzeichnis,ch.bfs.gebaeude_wohnungs_register,KML||https://tinyurl.com/yy7ya4g9/VS/6141_bdg_erw.kml</t>
  </si>
  <si>
    <t>2581187.851 1109849.427</t>
  </si>
  <si>
    <t>https://map.geo.admin.ch/?zoom=13&amp;E=2581187.851&amp;N=1109849.427&amp;layers=ch.kantone.cadastralwebmap-farbe,ch.swisstopo.amtliches-strassenverzeichnis,ch.bfs.gebaeude_wohnungs_register,KML||https://tinyurl.com/yy7ya4g9/VS/6141_bdg_erw.kml</t>
  </si>
  <si>
    <t>2579324.526 1109647.561</t>
  </si>
  <si>
    <t>https://map.geo.admin.ch/?zoom=13&amp;E=2579324.526&amp;N=1109647.561&amp;layers=ch.kantone.cadastralwebmap-farbe,ch.swisstopo.amtliches-strassenverzeichnis,ch.bfs.gebaeude_wohnungs_register,KML||https://tinyurl.com/yy7ya4g9/VS/6141_bdg_erw.kml</t>
  </si>
  <si>
    <t>2579319.468 1109638.491</t>
  </si>
  <si>
    <t>https://map.geo.admin.ch/?zoom=13&amp;E=2579319.468&amp;N=1109638.491&amp;layers=ch.kantone.cadastralwebmap-farbe,ch.swisstopo.amtliches-strassenverzeichnis,ch.bfs.gebaeude_wohnungs_register,KML||https://tinyurl.com/yy7ya4g9/VS/6141_bdg_erw.kml</t>
  </si>
  <si>
    <t>2581183.759 1109847.800</t>
  </si>
  <si>
    <t>https://map.geo.admin.ch/?zoom=13&amp;E=2581183.759&amp;N=1109847.8&amp;layers=ch.kantone.cadastralwebmap-farbe,ch.swisstopo.amtliches-strassenverzeichnis,ch.bfs.gebaeude_wohnungs_register,KML||https://tinyurl.com/yy7ya4g9/VS/6141_bdg_erw.kml</t>
  </si>
  <si>
    <t>2579869.842 1108893.915</t>
  </si>
  <si>
    <t>https://map.geo.admin.ch/?zoom=13&amp;E=2579869.842&amp;N=1108893.915&amp;layers=ch.kantone.cadastralwebmap-farbe,ch.swisstopo.amtliches-strassenverzeichnis,ch.bfs.gebaeude_wohnungs_register,KML||https://tinyurl.com/yy7ya4g9/VS/6141_bdg_erw.kml</t>
  </si>
  <si>
    <t>2578482.896 1110189.490</t>
  </si>
  <si>
    <t>https://map.geo.admin.ch/?zoom=13&amp;E=2578482.896&amp;N=1110189.49&amp;layers=ch.kantone.cadastralwebmap-farbe,ch.swisstopo.amtliches-strassenverzeichnis,ch.bfs.gebaeude_wohnungs_register,KML||https://tinyurl.com/yy7ya4g9/VS/6141_bdg_erw.kml</t>
  </si>
  <si>
    <t>2579590.590 1110912.864</t>
  </si>
  <si>
    <t>https://map.geo.admin.ch/?zoom=13&amp;E=2579590.59&amp;N=1110912.864&amp;layers=ch.kantone.cadastralwebmap-farbe,ch.swisstopo.amtliches-strassenverzeichnis,ch.bfs.gebaeude_wohnungs_register,KML||https://tinyurl.com/yy7ya4g9/VS/6141_bdg_erw.kml</t>
  </si>
  <si>
    <t>2579569.209 1110937.165</t>
  </si>
  <si>
    <t>https://map.geo.admin.ch/?zoom=13&amp;E=2579569.209&amp;N=1110937.165&amp;layers=ch.kantone.cadastralwebmap-farbe,ch.swisstopo.amtliches-strassenverzeichnis,ch.bfs.gebaeude_wohnungs_register,KML||https://tinyurl.com/yy7ya4g9/VS/6141_bdg_erw.kml</t>
  </si>
  <si>
    <t>2577980.280 1109627.577</t>
  </si>
  <si>
    <t>https://map.geo.admin.ch/?zoom=13&amp;E=2577980.28&amp;N=1109627.577&amp;layers=ch.kantone.cadastralwebmap-farbe,ch.swisstopo.amtliches-strassenverzeichnis,ch.bfs.gebaeude_wohnungs_register,KML||https://tinyurl.com/yy7ya4g9/VS/6141_bdg_erw.kml</t>
  </si>
  <si>
    <t>2579599.539 1110918.892</t>
  </si>
  <si>
    <t>https://map.geo.admin.ch/?zoom=13&amp;E=2579599.539&amp;N=1110918.892&amp;layers=ch.kantone.cadastralwebmap-farbe,ch.swisstopo.amtliches-strassenverzeichnis,ch.bfs.gebaeude_wohnungs_register,KML||https://tinyurl.com/yy7ya4g9/VS/6141_bdg_erw.kml</t>
  </si>
  <si>
    <t>2579589.837 1110951.671</t>
  </si>
  <si>
    <t>https://map.geo.admin.ch/?zoom=13&amp;E=2579589.837&amp;N=1110951.671&amp;layers=ch.kantone.cadastralwebmap-farbe,ch.swisstopo.amtliches-strassenverzeichnis,ch.bfs.gebaeude_wohnungs_register,KML||https://tinyurl.com/yy7ya4g9/VS/6141_bdg_erw.kml</t>
  </si>
  <si>
    <t>2579625.254 1111147.291</t>
  </si>
  <si>
    <t>https://map.geo.admin.ch/?zoom=13&amp;E=2579625.254&amp;N=1111147.291&amp;layers=ch.kantone.cadastralwebmap-farbe,ch.swisstopo.amtliches-strassenverzeichnis,ch.bfs.gebaeude_wohnungs_register,KML||https://tinyurl.com/yy7ya4g9/VS/6141_bdg_erw.kml</t>
  </si>
  <si>
    <t>2578453.724 1110009.710</t>
  </si>
  <si>
    <t>https://map.geo.admin.ch/?zoom=13&amp;E=2578453.724&amp;N=1110009.71&amp;layers=ch.kantone.cadastralwebmap-farbe,ch.swisstopo.amtliches-strassenverzeichnis,ch.bfs.gebaeude_wohnungs_register,KML||https://tinyurl.com/yy7ya4g9/VS/6141_bdg_erw.kml</t>
  </si>
  <si>
    <t>2578444.953 1110022.038</t>
  </si>
  <si>
    <t>https://map.geo.admin.ch/?zoom=13&amp;E=2578444.953&amp;N=1110022.038&amp;layers=ch.kantone.cadastralwebmap-farbe,ch.swisstopo.amtliches-strassenverzeichnis,ch.bfs.gebaeude_wohnungs_register,KML||https://tinyurl.com/yy7ya4g9/VS/6141_bdg_erw.kml</t>
  </si>
  <si>
    <t>2578441.515 1110027.253</t>
  </si>
  <si>
    <t>https://map.geo.admin.ch/?zoom=13&amp;E=2578441.515&amp;N=1110027.253&amp;layers=ch.kantone.cadastralwebmap-farbe,ch.swisstopo.amtliches-strassenverzeichnis,ch.bfs.gebaeude_wohnungs_register,KML||https://tinyurl.com/yy7ya4g9/VS/6141_bdg_erw.kml</t>
  </si>
  <si>
    <t>2578432.862 1110039.462</t>
  </si>
  <si>
    <t>https://map.geo.admin.ch/?zoom=13&amp;E=2578432.862&amp;N=1110039.462&amp;layers=ch.kantone.cadastralwebmap-farbe,ch.swisstopo.amtliches-strassenverzeichnis,ch.bfs.gebaeude_wohnungs_register,KML||https://tinyurl.com/yy7ya4g9/VS/6141_bdg_erw.kml</t>
  </si>
  <si>
    <t>2580070.710 1110566.754</t>
  </si>
  <si>
    <t>https://map.geo.admin.ch/?zoom=13&amp;E=2580070.71&amp;N=1110566.754&amp;layers=ch.kantone.cadastralwebmap-farbe,ch.swisstopo.amtliches-strassenverzeichnis,ch.bfs.gebaeude_wohnungs_register,KML||https://tinyurl.com/yy7ya4g9/VS/6141_bdg_erw.kml</t>
  </si>
  <si>
    <t>2580067.088 1110567.782</t>
  </si>
  <si>
    <t>https://map.geo.admin.ch/?zoom=13&amp;E=2580067.088&amp;N=1110567.782&amp;layers=ch.kantone.cadastralwebmap-farbe,ch.swisstopo.amtliches-strassenverzeichnis,ch.bfs.gebaeude_wohnungs_register,KML||https://tinyurl.com/yy7ya4g9/VS/6141_bdg_erw.kml</t>
  </si>
  <si>
    <t>2579371.299 1111409.510</t>
  </si>
  <si>
    <t>https://map.geo.admin.ch/?zoom=13&amp;E=2579371.299&amp;N=1111409.51&amp;layers=ch.kantone.cadastralwebmap-farbe,ch.swisstopo.amtliches-strassenverzeichnis,ch.bfs.gebaeude_wohnungs_register,KML||https://tinyurl.com/yy7ya4g9/VS/6141_bdg_erw.kml</t>
  </si>
  <si>
    <t>2579354.268 1111405.062</t>
  </si>
  <si>
    <t>https://map.geo.admin.ch/?zoom=13&amp;E=2579354.268&amp;N=1111405.062&amp;layers=ch.kantone.cadastralwebmap-farbe,ch.swisstopo.amtliches-strassenverzeichnis,ch.bfs.gebaeude_wohnungs_register,KML||https://tinyurl.com/yy7ya4g9/VS/6141_bdg_erw.kml</t>
  </si>
  <si>
    <t>2580968.989 1110368.037</t>
  </si>
  <si>
    <t>https://map.geo.admin.ch/?zoom=13&amp;E=2580968.989&amp;N=1110368.037&amp;layers=ch.kantone.cadastralwebmap-farbe,ch.swisstopo.amtliches-strassenverzeichnis,ch.bfs.gebaeude_wohnungs_register,KML||https://tinyurl.com/yy7ya4g9/VS/6141_bdg_erw.kml</t>
  </si>
  <si>
    <t>2579572.738 1110523.596</t>
  </si>
  <si>
    <t>https://map.geo.admin.ch/?zoom=13&amp;E=2579572.738&amp;N=1110523.596&amp;layers=ch.kantone.cadastralwebmap-farbe,ch.swisstopo.amtliches-strassenverzeichnis,ch.bfs.gebaeude_wohnungs_register,KML||https://tinyurl.com/yy7ya4g9/VS/6141_bdg_erw.kml</t>
  </si>
  <si>
    <t>2579950.607 1110855.482</t>
  </si>
  <si>
    <t>https://map.geo.admin.ch/?zoom=13&amp;E=2579950.607&amp;N=1110855.482&amp;layers=ch.kantone.cadastralwebmap-farbe,ch.swisstopo.amtliches-strassenverzeichnis,ch.bfs.gebaeude_wohnungs_register,KML||https://tinyurl.com/yy7ya4g9/VS/6141_bdg_erw.kml</t>
  </si>
  <si>
    <t>2579968.644 1110858.247</t>
  </si>
  <si>
    <t>https://map.geo.admin.ch/?zoom=13&amp;E=2579968.644&amp;N=1110858.247&amp;layers=ch.kantone.cadastralwebmap-farbe,ch.swisstopo.amtliches-strassenverzeichnis,ch.bfs.gebaeude_wohnungs_register,KML||https://tinyurl.com/yy7ya4g9/VS/6141_bdg_erw.kml</t>
  </si>
  <si>
    <t>2579986.681 1110860.665</t>
  </si>
  <si>
    <t>https://map.geo.admin.ch/?zoom=13&amp;E=2579986.681&amp;N=1110860.665&amp;layers=ch.kantone.cadastralwebmap-farbe,ch.swisstopo.amtliches-strassenverzeichnis,ch.bfs.gebaeude_wohnungs_register,KML||https://tinyurl.com/yy7ya4g9/VS/6141_bdg_erw.kml</t>
  </si>
  <si>
    <t>2580004.786 1110863.015</t>
  </si>
  <si>
    <t>https://map.geo.admin.ch/?zoom=13&amp;E=2580004.786&amp;N=1110863.015&amp;layers=ch.kantone.cadastralwebmap-farbe,ch.swisstopo.amtliches-strassenverzeichnis,ch.bfs.gebaeude_wohnungs_register,KML||https://tinyurl.com/yy7ya4g9/VS/6141_bdg_erw.kml</t>
  </si>
  <si>
    <t>2579508.041 1110861.765</t>
  </si>
  <si>
    <t>https://map.geo.admin.ch/?zoom=13&amp;E=2579508.041&amp;N=1110861.765&amp;layers=ch.kantone.cadastralwebmap-farbe,ch.swisstopo.amtliches-strassenverzeichnis,ch.bfs.gebaeude_wohnungs_register,KML||https://tinyurl.com/yy7ya4g9/VS/6141_bdg_erw.kml</t>
  </si>
  <si>
    <t>2579203.182 1109164.034</t>
  </si>
  <si>
    <t>https://map.geo.admin.ch/?zoom=13&amp;E=2579203.182&amp;N=1109164.034&amp;layers=ch.kantone.cadastralwebmap-farbe,ch.swisstopo.amtliches-strassenverzeichnis,ch.bfs.gebaeude_wohnungs_register,KML||https://tinyurl.com/yy7ya4g9/VS/6141_bdg_erw.kml</t>
  </si>
  <si>
    <t>2579568.594 1109210.962</t>
  </si>
  <si>
    <t>https://map.geo.admin.ch/?zoom=13&amp;E=2579568.594&amp;N=1109210.962&amp;layers=ch.kantone.cadastralwebmap-farbe,ch.swisstopo.amtliches-strassenverzeichnis,ch.bfs.gebaeude_wohnungs_register,KML||https://tinyurl.com/yy7ya4g9/VS/6141_bdg_erw.kml</t>
  </si>
  <si>
    <t>2580117.411 1110875.122</t>
  </si>
  <si>
    <t>https://map.geo.admin.ch/?zoom=13&amp;E=2580117.411&amp;N=1110875.122&amp;layers=ch.kantone.cadastralwebmap-farbe,ch.swisstopo.amtliches-strassenverzeichnis,ch.bfs.gebaeude_wohnungs_register,KML||https://tinyurl.com/yy7ya4g9/VS/6141_bdg_erw.kml</t>
  </si>
  <si>
    <t>2579448.988 1111166.412</t>
  </si>
  <si>
    <t>https://map.geo.admin.ch/?zoom=13&amp;E=2579448.988&amp;N=1111166.412&amp;layers=ch.kantone.cadastralwebmap-farbe,ch.swisstopo.amtliches-strassenverzeichnis,ch.bfs.gebaeude_wohnungs_register,KML||https://tinyurl.com/yy7ya4g9/VS/6141_bdg_erw.kml</t>
  </si>
  <si>
    <t>2579298.899 1107719.729</t>
  </si>
  <si>
    <t>https://map.geo.admin.ch/?zoom=13&amp;E=2579298.899&amp;N=1107719.729&amp;layers=ch.kantone.cadastralwebmap-farbe,ch.swisstopo.amtliches-strassenverzeichnis,ch.bfs.gebaeude_wohnungs_register,KML||https://tinyurl.com/yy7ya4g9/VS/6141_bdg_erw.kml</t>
  </si>
  <si>
    <t>2580136.633 1108847.582</t>
  </si>
  <si>
    <t>https://map.geo.admin.ch/?zoom=13&amp;E=2580136.633&amp;N=1108847.582&amp;layers=ch.kantone.cadastralwebmap-farbe,ch.swisstopo.amtliches-strassenverzeichnis,ch.bfs.gebaeude_wohnungs_register,KML||https://tinyurl.com/yy7ya4g9/VS/6141_bdg_erw.kml</t>
  </si>
  <si>
    <t>2579522.734 1109213.427</t>
  </si>
  <si>
    <t>https://map.geo.admin.ch/?zoom=13&amp;E=2579522.734&amp;N=1109213.427&amp;layers=ch.kantone.cadastralwebmap-farbe,ch.swisstopo.amtliches-strassenverzeichnis,ch.bfs.gebaeude_wohnungs_register,KML||https://tinyurl.com/yy7ya4g9/VS/6141_bdg_erw.kml</t>
  </si>
  <si>
    <t>2580029.740 1110935.057</t>
  </si>
  <si>
    <t>https://map.geo.admin.ch/?zoom=13&amp;E=2580029.74&amp;N=1110935.057&amp;layers=ch.kantone.cadastralwebmap-farbe,ch.swisstopo.amtliches-strassenverzeichnis,ch.bfs.gebaeude_wohnungs_register,KML||https://tinyurl.com/yy7ya4g9/VS/6141_bdg_erw.kml</t>
  </si>
  <si>
    <t>2579402.310 1111105.323</t>
  </si>
  <si>
    <t>https://map.geo.admin.ch/?zoom=13&amp;E=2579402.31&amp;N=1111105.323&amp;layers=ch.kantone.cadastralwebmap-farbe,ch.swisstopo.amtliches-strassenverzeichnis,ch.bfs.gebaeude_wohnungs_register,KML||https://tinyurl.com/yy7ya4g9/VS/6141_bdg_erw.kml</t>
  </si>
  <si>
    <t>2579412.800 1111110.238</t>
  </si>
  <si>
    <t>https://map.geo.admin.ch/?zoom=13&amp;E=2579412.8&amp;N=1111110.238&amp;layers=ch.kantone.cadastralwebmap-farbe,ch.swisstopo.amtliches-strassenverzeichnis,ch.bfs.gebaeude_wohnungs_register,KML||https://tinyurl.com/yy7ya4g9/VS/6141_bdg_erw.kml</t>
  </si>
  <si>
    <t>2579407.345 1111088.539</t>
  </si>
  <si>
    <t>https://map.geo.admin.ch/?zoom=13&amp;E=2579407.345&amp;N=1111088.539&amp;layers=ch.kantone.cadastralwebmap-farbe,ch.swisstopo.amtliches-strassenverzeichnis,ch.bfs.gebaeude_wohnungs_register,KML||https://tinyurl.com/yy7ya4g9/VS/6141_bdg_erw.kml</t>
  </si>
  <si>
    <t>2579419.094 1111093.994</t>
  </si>
  <si>
    <t>https://map.geo.admin.ch/?zoom=13&amp;E=2579419.094&amp;N=1111093.994&amp;layers=ch.kantone.cadastralwebmap-farbe,ch.swisstopo.amtliches-strassenverzeichnis,ch.bfs.gebaeude_wohnungs_register,KML||https://tinyurl.com/yy7ya4g9/VS/6141_bdg_erw.kml</t>
  </si>
  <si>
    <t>2579429.763 1111098.909</t>
  </si>
  <si>
    <t>https://map.geo.admin.ch/?zoom=13&amp;E=2579429.763&amp;N=1111098.909&amp;layers=ch.kantone.cadastralwebmap-farbe,ch.swisstopo.amtliches-strassenverzeichnis,ch.bfs.gebaeude_wohnungs_register,KML||https://tinyurl.com/yy7ya4g9/VS/6141_bdg_erw.kml</t>
  </si>
  <si>
    <t>2579413.999 1111072.415</t>
  </si>
  <si>
    <t>https://map.geo.admin.ch/?zoom=13&amp;E=2579413.999&amp;N=1111072.415&amp;layers=ch.kantone.cadastralwebmap-farbe,ch.swisstopo.amtliches-strassenverzeichnis,ch.bfs.gebaeude_wohnungs_register,KML||https://tinyurl.com/yy7ya4g9/VS/6141_bdg_erw.kml</t>
  </si>
  <si>
    <t>2579640.458 1111344.975</t>
  </si>
  <si>
    <t>https://map.geo.admin.ch/?zoom=13&amp;E=2579640.458&amp;N=1111344.975&amp;layers=ch.kantone.cadastralwebmap-farbe,ch.swisstopo.amtliches-strassenverzeichnis,ch.bfs.gebaeude_wohnungs_register,KML||https://tinyurl.com/yy7ya4g9/VS/6141_bdg_erw.kml</t>
  </si>
  <si>
    <t>2580406.979 1111279.913</t>
  </si>
  <si>
    <t>https://map.geo.admin.ch/?zoom=13&amp;E=2580406.979&amp;N=1111279.913&amp;layers=ch.kantone.cadastralwebmap-farbe,ch.swisstopo.amtliches-strassenverzeichnis,ch.bfs.gebaeude_wohnungs_register,KML||https://tinyurl.com/yy7ya4g9/VS/6141_bdg_erw.kml</t>
  </si>
  <si>
    <t>2580500.940 1111235.340</t>
  </si>
  <si>
    <t>https://map.geo.admin.ch/?zoom=13&amp;E=2580500.94&amp;N=1111235.34&amp;layers=ch.kantone.cadastralwebmap-farbe,ch.swisstopo.amtliches-strassenverzeichnis,ch.bfs.gebaeude_wohnungs_register,KML||https://tinyurl.com/yy7ya4g9/VS/6141_bdg_erw.kml</t>
  </si>
  <si>
    <t>2579446.118 1111165.745</t>
  </si>
  <si>
    <t>https://map.geo.admin.ch/?zoom=13&amp;E=2579446.118&amp;N=1111165.745&amp;layers=ch.kantone.cadastralwebmap-farbe,ch.swisstopo.amtliches-strassenverzeichnis,ch.bfs.gebaeude_wohnungs_register,KML||https://tinyurl.com/yy7ya4g9/VS/6141_bdg_erw.kml</t>
  </si>
  <si>
    <t>2579767.133 1110652.939</t>
  </si>
  <si>
    <t>https://map.geo.admin.ch/?zoom=13&amp;E=2579767.133&amp;N=1110652.939&amp;layers=ch.kantone.cadastralwebmap-farbe,ch.swisstopo.amtliches-strassenverzeichnis,ch.bfs.gebaeude_wohnungs_register,KML||https://tinyurl.com/yy7ya4g9/VS/6141_bdg_erw.kml</t>
  </si>
  <si>
    <t>2578498.271 1110074.601</t>
  </si>
  <si>
    <t>https://map.geo.admin.ch/?zoom=13&amp;E=2578498.271&amp;N=1110074.601&amp;layers=ch.kantone.cadastralwebmap-farbe,ch.swisstopo.amtliches-strassenverzeichnis,ch.bfs.gebaeude_wohnungs_register,KML||https://tinyurl.com/yy7ya4g9/VS/6141_bdg_erw.kml</t>
  </si>
  <si>
    <t>2578500.559 1110068.153</t>
  </si>
  <si>
    <t>https://map.geo.admin.ch/?zoom=13&amp;E=2578500.559&amp;N=1110068.153&amp;layers=ch.kantone.cadastralwebmap-farbe,ch.swisstopo.amtliches-strassenverzeichnis,ch.bfs.gebaeude_wohnungs_register,KML||https://tinyurl.com/yy7ya4g9/VS/6141_bdg_erw.kml</t>
  </si>
  <si>
    <t>2578505.916 1110063.993</t>
  </si>
  <si>
    <t>https://map.geo.admin.ch/?zoom=13&amp;E=2578505.916&amp;N=1110063.993&amp;layers=ch.kantone.cadastralwebmap-farbe,ch.swisstopo.amtliches-strassenverzeichnis,ch.bfs.gebaeude_wohnungs_register,KML||https://tinyurl.com/yy7ya4g9/VS/6141_bdg_erw.kml</t>
  </si>
  <si>
    <t>2578508.152 1110057.493</t>
  </si>
  <si>
    <t>https://map.geo.admin.ch/?zoom=13&amp;E=2578508.152&amp;N=1110057.493&amp;layers=ch.kantone.cadastralwebmap-farbe,ch.swisstopo.amtliches-strassenverzeichnis,ch.bfs.gebaeude_wohnungs_register,KML||https://tinyurl.com/yy7ya4g9/VS/6141_bdg_erw.kml</t>
  </si>
  <si>
    <t>2580557.345 1111622.699</t>
  </si>
  <si>
    <t>https://map.geo.admin.ch/?zoom=13&amp;E=2580557.345&amp;N=1111622.699&amp;layers=ch.kantone.cadastralwebmap-farbe,ch.swisstopo.amtliches-strassenverzeichnis,ch.bfs.gebaeude_wohnungs_register,KML||https://tinyurl.com/yy7ya4g9/VS/6141_bdg_erw.kml</t>
  </si>
  <si>
    <t>2580545.298 1111584.947</t>
  </si>
  <si>
    <t>https://map.geo.admin.ch/?zoom=13&amp;E=2580545.298&amp;N=1111584.947&amp;layers=ch.kantone.cadastralwebmap-farbe,ch.swisstopo.amtliches-strassenverzeichnis,ch.bfs.gebaeude_wohnungs_register,KML||https://tinyurl.com/yy7ya4g9/VS/6141_bdg_erw.kml</t>
  </si>
  <si>
    <t>2580531.489 1111605.041</t>
  </si>
  <si>
    <t>https://map.geo.admin.ch/?zoom=13&amp;E=2580531.489&amp;N=1111605.041&amp;layers=ch.kantone.cadastralwebmap-farbe,ch.swisstopo.amtliches-strassenverzeichnis,ch.bfs.gebaeude_wohnungs_register,KML||https://tinyurl.com/yy7ya4g9/VS/6141_bdg_erw.kml</t>
  </si>
  <si>
    <t>2580571.130 1111602.580</t>
  </si>
  <si>
    <t>https://map.geo.admin.ch/?zoom=13&amp;E=2580571.13&amp;N=1111602.58&amp;layers=ch.kantone.cadastralwebmap-farbe,ch.swisstopo.amtliches-strassenverzeichnis,ch.bfs.gebaeude_wohnungs_register,KML||https://tinyurl.com/yy7ya4g9/VS/6141_bdg_erw.kml</t>
  </si>
  <si>
    <t>2577997.849 1109697.010</t>
  </si>
  <si>
    <t>https://map.geo.admin.ch/?zoom=13&amp;E=2577997.849&amp;N=1109697.01&amp;layers=ch.kantone.cadastralwebmap-farbe,ch.swisstopo.amtliches-strassenverzeichnis,ch.bfs.gebaeude_wohnungs_register,KML||https://tinyurl.com/yy7ya4g9/VS/6141_bdg_erw.kml</t>
  </si>
  <si>
    <t>2580011.518 1111528.036</t>
  </si>
  <si>
    <t>https://map.geo.admin.ch/?zoom=13&amp;E=2580011.518&amp;N=1111528.036&amp;layers=ch.kantone.cadastralwebmap-farbe,ch.swisstopo.amtliches-strassenverzeichnis,ch.bfs.gebaeude_wohnungs_register,KML||https://tinyurl.com/yy7ya4g9/VS/6141_bdg_erw.kml</t>
  </si>
  <si>
    <t>2579400.287 1111476.815</t>
  </si>
  <si>
    <t>https://map.geo.admin.ch/?zoom=13&amp;E=2579400.287&amp;N=1111476.815&amp;layers=ch.kantone.cadastralwebmap-farbe,ch.swisstopo.amtliches-strassenverzeichnis,ch.bfs.gebaeude_wohnungs_register,KML||https://tinyurl.com/yy7ya4g9/VS/6141_bdg_erw.kml</t>
  </si>
  <si>
    <t>2580475.500 1111220.700</t>
  </si>
  <si>
    <t>https://map.geo.admin.ch/?zoom=13&amp;E=2580475.5&amp;N=1111220.7&amp;layers=ch.kantone.cadastralwebmap-farbe,ch.swisstopo.amtliches-strassenverzeichnis,ch.bfs.gebaeude_wohnungs_register,KML||https://tinyurl.com/yy7ya4g9/VS/6141_bdg_erw.kml</t>
  </si>
  <si>
    <t>2580156.937 1110872.567</t>
  </si>
  <si>
    <t>https://map.geo.admin.ch/?zoom=13&amp;E=2580156.937&amp;N=1110872.567&amp;layers=ch.kantone.cadastralwebmap-farbe,ch.swisstopo.amtliches-strassenverzeichnis,ch.bfs.gebaeude_wohnungs_register,KML||https://tinyurl.com/yy7ya4g9/VS/6141_bdg_erw.kml</t>
  </si>
  <si>
    <t>2580159.655 1108603.747</t>
  </si>
  <si>
    <t>https://map.geo.admin.ch/?zoom=13&amp;E=2580159.655&amp;N=1108603.747&amp;layers=ch.kantone.cadastralwebmap-farbe,ch.swisstopo.amtliches-strassenverzeichnis,ch.bfs.gebaeude_wohnungs_register,KML||https://tinyurl.com/yy7ya4g9/VS/6141_bdg_erw.kml</t>
  </si>
  <si>
    <t>2579618.686 1110563.505</t>
  </si>
  <si>
    <t>https://map.geo.admin.ch/?zoom=13&amp;E=2579618.686&amp;N=1110563.505&amp;layers=ch.kantone.cadastralwebmap-farbe,ch.swisstopo.amtliches-strassenverzeichnis,ch.bfs.gebaeude_wohnungs_register,KML||https://tinyurl.com/yy7ya4g9/VS/6141_bdg_erw.kml</t>
  </si>
  <si>
    <t>2579221.419 1111372.306</t>
  </si>
  <si>
    <t>https://map.geo.admin.ch/?zoom=13&amp;E=2579221.419&amp;N=1111372.306&amp;layers=ch.kantone.cadastralwebmap-farbe,ch.swisstopo.amtliches-strassenverzeichnis,ch.bfs.gebaeude_wohnungs_register,KML||https://tinyurl.com/yy7ya4g9/VS/6141_bdg_erw.kml</t>
  </si>
  <si>
    <t>2579218.962 1111351.086</t>
  </si>
  <si>
    <t>https://map.geo.admin.ch/?zoom=13&amp;E=2579218.962&amp;N=1111351.086&amp;layers=ch.kantone.cadastralwebmap-farbe,ch.swisstopo.amtliches-strassenverzeichnis,ch.bfs.gebaeude_wohnungs_register,KML||https://tinyurl.com/yy7ya4g9/VS/6141_bdg_erw.kml</t>
  </si>
  <si>
    <t>2579227.533 1111348.688</t>
  </si>
  <si>
    <t>https://map.geo.admin.ch/?zoom=13&amp;E=2579227.533&amp;N=1111348.688&amp;layers=ch.kantone.cadastralwebmap-farbe,ch.swisstopo.amtliches-strassenverzeichnis,ch.bfs.gebaeude_wohnungs_register,KML||https://tinyurl.com/yy7ya4g9/VS/6141_bdg_erw.kml</t>
  </si>
  <si>
    <t>2579205.894 1111398.081</t>
  </si>
  <si>
    <t>https://map.geo.admin.ch/?zoom=13&amp;E=2579205.894&amp;N=1111398.081&amp;layers=ch.kantone.cadastralwebmap-farbe,ch.swisstopo.amtliches-strassenverzeichnis,ch.bfs.gebaeude_wohnungs_register,KML||https://tinyurl.com/yy7ya4g9/VS/6141_bdg_erw.kml</t>
  </si>
  <si>
    <t>2579214.166 1111395.383</t>
  </si>
  <si>
    <t>https://map.geo.admin.ch/?zoom=13&amp;E=2579214.166&amp;N=1111395.383&amp;layers=ch.kantone.cadastralwebmap-farbe,ch.swisstopo.amtliches-strassenverzeichnis,ch.bfs.gebaeude_wohnungs_register,KML||https://tinyurl.com/yy7ya4g9/VS/6141_bdg_erw.kml</t>
  </si>
  <si>
    <t>2579212.787 1111374.763</t>
  </si>
  <si>
    <t>https://map.geo.admin.ch/?zoom=13&amp;E=2579212.787&amp;N=1111374.763&amp;layers=ch.kantone.cadastralwebmap-farbe,ch.swisstopo.amtliches-strassenverzeichnis,ch.bfs.gebaeude_wohnungs_register,KML||https://tinyurl.com/yy7ya4g9/VS/6141_bdg_erw.kml</t>
  </si>
  <si>
    <t>2578513.924 1110053.073</t>
  </si>
  <si>
    <t>https://map.geo.admin.ch/?zoom=13&amp;E=2578513.924&amp;N=1110053.073&amp;layers=ch.kantone.cadastralwebmap-farbe,ch.swisstopo.amtliches-strassenverzeichnis,ch.bfs.gebaeude_wohnungs_register,KML||https://tinyurl.com/yy7ya4g9/VS/6141_bdg_erw.kml</t>
  </si>
  <si>
    <t>2579393.049 1111409.590</t>
  </si>
  <si>
    <t>https://map.geo.admin.ch/?zoom=13&amp;E=2579393.049&amp;N=1111409.59&amp;layers=ch.kantone.cadastralwebmap-farbe,ch.swisstopo.amtliches-strassenverzeichnis,ch.bfs.gebaeude_wohnungs_register,KML||https://tinyurl.com/yy7ya4g9/VS/6141_bdg_erw.kml</t>
  </si>
  <si>
    <t>2577981.250 1109628.375</t>
  </si>
  <si>
    <t>https://map.geo.admin.ch/?zoom=13&amp;E=2577981.25&amp;N=1109628.375&amp;layers=ch.kantone.cadastralwebmap-farbe,ch.swisstopo.amtliches-strassenverzeichnis,ch.bfs.gebaeude_wohnungs_register,KML||https://tinyurl.com/yy7ya4g9/VS/6141_bdg_erw.kml</t>
  </si>
  <si>
    <t>2582969.757 1108637.261</t>
  </si>
  <si>
    <t>https://map.geo.admin.ch/?zoom=13&amp;E=2582969.757&amp;N=1108637.261&amp;layers=ch.kantone.cadastralwebmap-farbe,ch.swisstopo.amtliches-strassenverzeichnis,ch.bfs.gebaeude_wohnungs_register,KML||https://tinyurl.com/yy7ya4g9/VS/6141_bdg_erw.kml</t>
  </si>
  <si>
    <t>2579868.239 1108892.546</t>
  </si>
  <si>
    <t>https://map.geo.admin.ch/?zoom=13&amp;E=2579868.239&amp;N=1108892.546&amp;layers=ch.kantone.cadastralwebmap-farbe,ch.swisstopo.amtliches-strassenverzeichnis,ch.bfs.gebaeude_wohnungs_register,KML||https://tinyurl.com/yy7ya4g9/VS/6141_bdg_erw.kml</t>
  </si>
  <si>
    <t>2579658.038 1111240.553</t>
  </si>
  <si>
    <t>https://map.geo.admin.ch/?zoom=13&amp;E=2579658.038&amp;N=1111240.553&amp;layers=ch.kantone.cadastralwebmap-farbe,ch.swisstopo.amtliches-strassenverzeichnis,ch.bfs.gebaeude_wohnungs_register,KML||https://tinyurl.com/yy7ya4g9/VS/6141_bdg_erw.kml</t>
  </si>
  <si>
    <t>2579624.430 1111146.093</t>
  </si>
  <si>
    <t>https://map.geo.admin.ch/?zoom=13&amp;E=2579624.43&amp;N=1111146.093&amp;layers=ch.kantone.cadastralwebmap-farbe,ch.swisstopo.amtliches-strassenverzeichnis,ch.bfs.gebaeude_wohnungs_register,KML||https://tinyurl.com/yy7ya4g9/VS/6141_bdg_erw.kml</t>
  </si>
  <si>
    <t>2579612.183 1111129.989</t>
  </si>
  <si>
    <t>https://map.geo.admin.ch/?zoom=13&amp;E=2579612.183&amp;N=1111129.989&amp;layers=ch.kantone.cadastralwebmap-farbe,ch.swisstopo.amtliches-strassenverzeichnis,ch.bfs.gebaeude_wohnungs_register,KML||https://tinyurl.com/yy7ya4g9/VS/6141_bdg_erw.kml</t>
  </si>
  <si>
    <t>2580401.921 1110925.657</t>
  </si>
  <si>
    <t>https://map.geo.admin.ch/?zoom=13&amp;E=2580401.921&amp;N=1110925.657&amp;layers=ch.kantone.cadastralwebmap-farbe,ch.swisstopo.amtliches-strassenverzeichnis,ch.bfs.gebaeude_wohnungs_register,KML||https://tinyurl.com/yy7ya4g9/VS/6141_bdg_erw.kml</t>
  </si>
  <si>
    <t>2580109.553 1110562.172</t>
  </si>
  <si>
    <t>https://map.geo.admin.ch/?zoom=13&amp;E=2580109.553&amp;N=1110562.172&amp;layers=ch.kantone.cadastralwebmap-farbe,ch.swisstopo.amtliches-strassenverzeichnis,ch.bfs.gebaeude_wohnungs_register,KML||https://tinyurl.com/yy7ya4g9/VS/6141_bdg_erw.kml</t>
  </si>
  <si>
    <t>2578488.882 1110187.841</t>
  </si>
  <si>
    <t>https://map.geo.admin.ch/?zoom=13&amp;E=2578488.882&amp;N=1110187.841&amp;layers=ch.kantone.cadastralwebmap-farbe,ch.swisstopo.amtliches-strassenverzeichnis,ch.bfs.gebaeude_wohnungs_register,KML||https://tinyurl.com/yy7ya4g9/VS/6141_bdg_erw.kml</t>
  </si>
  <si>
    <t>2578291.393 1109968.135</t>
  </si>
  <si>
    <t>https://map.geo.admin.ch/?zoom=13&amp;E=2578291.393&amp;N=1109968.135&amp;layers=ch.kantone.cadastralwebmap-farbe,ch.swisstopo.amtliches-strassenverzeichnis,ch.bfs.gebaeude_wohnungs_register,KML||https://tinyurl.com/yy7ya4g9/VS/6141_bdg_erw.kml</t>
  </si>
  <si>
    <t>2579003.748 1110514.307</t>
  </si>
  <si>
    <t>https://map.geo.admin.ch/?zoom=13&amp;E=2579003.748&amp;N=1110514.307&amp;layers=ch.kantone.cadastralwebmap-farbe,ch.swisstopo.amtliches-strassenverzeichnis,ch.bfs.gebaeude_wohnungs_register,KML||https://tinyurl.com/yy7ya4g9/VS/6141_bdg_erw.kml</t>
  </si>
  <si>
    <t>2580398.235 1111295.460</t>
  </si>
  <si>
    <t>https://map.geo.admin.ch/?zoom=13&amp;E=2580398.235&amp;N=1111295.46&amp;layers=ch.kantone.cadastralwebmap-farbe,ch.swisstopo.amtliches-strassenverzeichnis,ch.bfs.gebaeude_wohnungs_register,KML||https://tinyurl.com/yy7ya4g9/VS/6141_bdg_erw.kml</t>
  </si>
  <si>
    <t>2580970.123 1111682.323</t>
  </si>
  <si>
    <t>https://map.geo.admin.ch/?zoom=13&amp;E=2580970.123&amp;N=1111682.323&amp;layers=ch.kantone.cadastralwebmap-farbe,ch.swisstopo.amtliches-strassenverzeichnis,ch.bfs.gebaeude_wohnungs_register,KML||https://tinyurl.com/yy7ya4g9/VS/6141_bdg_erw.kml</t>
  </si>
  <si>
    <t>2579350.495 1109242.484</t>
  </si>
  <si>
    <t>https://map.geo.admin.ch/?zoom=13&amp;E=2579350.495&amp;N=1109242.484&amp;layers=ch.kantone.cadastralwebmap-farbe,ch.swisstopo.amtliches-strassenverzeichnis,ch.bfs.gebaeude_wohnungs_register,KML||https://tinyurl.com/yy7ya4g9/VS/6141_bdg_erw.kml</t>
  </si>
  <si>
    <t>2580321.962 1110802.026</t>
  </si>
  <si>
    <t>https://map.geo.admin.ch/?zoom=13&amp;E=2580321.962&amp;N=1110802.026&amp;layers=ch.kantone.cadastralwebmap-farbe,ch.swisstopo.amtliches-strassenverzeichnis,ch.bfs.gebaeude_wohnungs_register,KML||https://tinyurl.com/yy7ya4g9/VS/6141_bdg_erw.kml</t>
  </si>
  <si>
    <t>2578453.649 1109935.071</t>
  </si>
  <si>
    <t>https://map.geo.admin.ch/?zoom=13&amp;E=2578453.649&amp;N=1109935.071&amp;layers=ch.kantone.cadastralwebmap-farbe,ch.swisstopo.amtliches-strassenverzeichnis,ch.bfs.gebaeude_wohnungs_register,KML||https://tinyurl.com/yy7ya4g9/VS/6141_bdg_erw.kml</t>
  </si>
  <si>
    <t>2578438.244 1109963.244</t>
  </si>
  <si>
    <t>https://map.geo.admin.ch/?zoom=13&amp;E=2578438.244&amp;N=1109963.244&amp;layers=ch.kantone.cadastralwebmap-farbe,ch.swisstopo.amtliches-strassenverzeichnis,ch.bfs.gebaeude_wohnungs_register,KML||https://tinyurl.com/yy7ya4g9/VS/6141_bdg_erw.kml</t>
  </si>
  <si>
    <t>2578503.472 1110079.853</t>
  </si>
  <si>
    <t>https://map.geo.admin.ch/?zoom=13&amp;E=2578503.472&amp;N=1110079.853&amp;layers=ch.kantone.cadastralwebmap-farbe,ch.swisstopo.amtliches-strassenverzeichnis,ch.bfs.gebaeude_wohnungs_register,KML||https://tinyurl.com/yy7ya4g9/VS/6141_bdg_erw.kml</t>
  </si>
  <si>
    <t>2578510.960 1110079.749</t>
  </si>
  <si>
    <t>https://map.geo.admin.ch/?zoom=13&amp;E=2578510.96&amp;N=1110079.749&amp;layers=ch.kantone.cadastralwebmap-farbe,ch.swisstopo.amtliches-strassenverzeichnis,ch.bfs.gebaeude_wohnungs_register,KML||https://tinyurl.com/yy7ya4g9/VS/6141_bdg_erw.kml</t>
  </si>
  <si>
    <t>2578514.236 1110075.069</t>
  </si>
  <si>
    <t>https://map.geo.admin.ch/?zoom=13&amp;E=2578514.236&amp;N=1110075.069&amp;layers=ch.kantone.cadastralwebmap-farbe,ch.swisstopo.amtliches-strassenverzeichnis,ch.bfs.gebaeude_wohnungs_register,KML||https://tinyurl.com/yy7ya4g9/VS/6141_bdg_erw.kml</t>
  </si>
  <si>
    <t>2578517.772 1110070.181</t>
  </si>
  <si>
    <t>https://map.geo.admin.ch/?zoom=13&amp;E=2578517.772&amp;N=1110070.181&amp;layers=ch.kantone.cadastralwebmap-farbe,ch.swisstopo.amtliches-strassenverzeichnis,ch.bfs.gebaeude_wohnungs_register,KML||https://tinyurl.com/yy7ya4g9/VS/6141_bdg_erw.kml</t>
  </si>
  <si>
    <t>2578521.152 1110065.605</t>
  </si>
  <si>
    <t>https://map.geo.admin.ch/?zoom=13&amp;E=2578521.152&amp;N=1110065.605&amp;layers=ch.kantone.cadastralwebmap-farbe,ch.swisstopo.amtliches-strassenverzeichnis,ch.bfs.gebaeude_wohnungs_register,KML||https://tinyurl.com/yy7ya4g9/VS/6141_bdg_erw.kml</t>
  </si>
  <si>
    <t>2578524.584 1110060.769</t>
  </si>
  <si>
    <t>https://map.geo.admin.ch/?zoom=13&amp;E=2578524.584&amp;N=1110060.769&amp;layers=ch.kantone.cadastralwebmap-farbe,ch.swisstopo.amtliches-strassenverzeichnis,ch.bfs.gebaeude_wohnungs_register,KML||https://tinyurl.com/yy7ya4g9/VS/6141_bdg_erw.kml</t>
  </si>
  <si>
    <t>2579425.490 1111250.482</t>
  </si>
  <si>
    <t>https://map.geo.admin.ch/?zoom=13&amp;E=2579425.49&amp;N=1111250.482&amp;layers=ch.kantone.cadastralwebmap-farbe,ch.swisstopo.amtliches-strassenverzeichnis,ch.bfs.gebaeude_wohnungs_register,KML||https://tinyurl.com/yy7ya4g9/VS/6141_bdg_erw.kml</t>
  </si>
  <si>
    <t>2578468.080 1108717.202</t>
  </si>
  <si>
    <t>https://map.geo.admin.ch/?zoom=13&amp;E=2578468.08&amp;N=1108717.202&amp;layers=ch.kantone.cadastralwebmap-farbe,ch.swisstopo.amtliches-strassenverzeichnis,ch.bfs.gebaeude_wohnungs_register,KML||https://tinyurl.com/yy7ya4g9/VS/6141_bdg_erw.kml</t>
  </si>
  <si>
    <t>2578471.847 1108705.948</t>
  </si>
  <si>
    <t>https://map.geo.admin.ch/?zoom=13&amp;E=2578471.847&amp;N=1108705.948&amp;layers=ch.kantone.cadastralwebmap-farbe,ch.swisstopo.amtliches-strassenverzeichnis,ch.bfs.gebaeude_wohnungs_register,KML||https://tinyurl.com/yy7ya4g9/VS/6141_bdg_erw.kml</t>
  </si>
  <si>
    <t>2580235.746 1110605.345</t>
  </si>
  <si>
    <t>https://map.geo.admin.ch/?zoom=13&amp;E=2580235.746&amp;N=1110605.345&amp;layers=ch.kantone.cadastralwebmap-farbe,ch.swisstopo.amtliches-strassenverzeichnis,ch.bfs.gebaeude_wohnungs_register,KML||https://tinyurl.com/yy7ya4g9/VS/6141_bdg_erw.kml</t>
  </si>
  <si>
    <t>2581792.599 1110830.100</t>
  </si>
  <si>
    <t>https://map.geo.admin.ch/?zoom=13&amp;E=2581792.599&amp;N=1110830.1&amp;layers=ch.kantone.cadastralwebmap-farbe,ch.swisstopo.amtliches-strassenverzeichnis,ch.bfs.gebaeude_wohnungs_register,KML||https://tinyurl.com/yy7ya4g9/VS/6141_bdg_erw.kml</t>
  </si>
  <si>
    <t>2581536.856 1110687.179</t>
  </si>
  <si>
    <t>https://map.geo.admin.ch/?zoom=13&amp;E=2581536.856&amp;N=1110687.179&amp;layers=ch.kantone.cadastralwebmap-farbe,ch.swisstopo.amtliches-strassenverzeichnis,ch.bfs.gebaeude_wohnungs_register,KML||https://tinyurl.com/yy7ya4g9/VS/6141_bdg_erw.kml</t>
  </si>
  <si>
    <t>2579471.513 1110865.654</t>
  </si>
  <si>
    <t>https://map.geo.admin.ch/?zoom=13&amp;E=2579471.513&amp;N=1110865.654&amp;layers=ch.kantone.cadastralwebmap-farbe,ch.swisstopo.amtliches-strassenverzeichnis,ch.bfs.gebaeude_wohnungs_register,KML||https://tinyurl.com/yy7ya4g9/VS/6141_bdg_erw.kml</t>
  </si>
  <si>
    <t>2578547.534 1109986.202</t>
  </si>
  <si>
    <t>https://map.geo.admin.ch/?zoom=13&amp;E=2578547.534&amp;N=1109986.202&amp;layers=ch.kantone.cadastralwebmap-farbe,ch.swisstopo.amtliches-strassenverzeichnis,ch.bfs.gebaeude_wohnungs_register,KML||https://tinyurl.com/yy7ya4g9/VS/6141_bdg_erw.kml</t>
  </si>
  <si>
    <t>2579855.987 1110920.642</t>
  </si>
  <si>
    <t>https://map.geo.admin.ch/?zoom=13&amp;E=2579855.987&amp;N=1110920.642&amp;layers=ch.kantone.cadastralwebmap-farbe,ch.swisstopo.amtliches-strassenverzeichnis,ch.bfs.gebaeude_wohnungs_register,KML||https://tinyurl.com/yy7ya4g9/VS/6141_bdg_erw.kml</t>
  </si>
  <si>
    <t>2579864.596 1110941.824</t>
  </si>
  <si>
    <t>https://map.geo.admin.ch/?zoom=13&amp;E=2579864.596&amp;N=1110941.824&amp;layers=ch.kantone.cadastralwebmap-farbe,ch.swisstopo.amtliches-strassenverzeichnis,ch.bfs.gebaeude_wohnungs_register,KML||https://tinyurl.com/yy7ya4g9/VS/6141_bdg_erw.kml</t>
  </si>
  <si>
    <t>2579856.893 1110450.807</t>
  </si>
  <si>
    <t>https://map.geo.admin.ch/?zoom=13&amp;E=2579856.893&amp;N=1110450.807&amp;layers=ch.kantone.cadastralwebmap-farbe,ch.swisstopo.amtliches-strassenverzeichnis,ch.bfs.gebaeude_wohnungs_register,KML||https://tinyurl.com/yy7ya4g9/VS/6141_bdg_erw.kml</t>
  </si>
  <si>
    <t>2579642.692 1111343.237</t>
  </si>
  <si>
    <t>https://map.geo.admin.ch/?zoom=13&amp;E=2579642.692&amp;N=1111343.237&amp;layers=ch.kantone.cadastralwebmap-farbe,ch.swisstopo.amtliches-strassenverzeichnis,ch.bfs.gebaeude_wohnungs_register,KML||https://tinyurl.com/yy7ya4g9/VS/6141_bdg_erw.kml</t>
  </si>
  <si>
    <t>2579533.928 1111282.108</t>
  </si>
  <si>
    <t>https://map.geo.admin.ch/?zoom=13&amp;E=2579533.928&amp;N=1111282.108&amp;layers=ch.kantone.cadastralwebmap-farbe,ch.swisstopo.amtliches-strassenverzeichnis,ch.bfs.gebaeude_wohnungs_register,KML||https://tinyurl.com/yy7ya4g9/VS/6141_bdg_erw.kml</t>
  </si>
  <si>
    <t>2579311.694 1107707.246</t>
  </si>
  <si>
    <t>https://map.geo.admin.ch/?zoom=13&amp;E=2579311.694&amp;N=1107707.246&amp;layers=ch.kantone.cadastralwebmap-farbe,ch.swisstopo.amtliches-strassenverzeichnis,ch.bfs.gebaeude_wohnungs_register,KML||https://tinyurl.com/yy7ya4g9/VS/6141_bdg_erw.kml</t>
  </si>
  <si>
    <t>2580972.447 1110371.484</t>
  </si>
  <si>
    <t>https://map.geo.admin.ch/?zoom=13&amp;E=2580972.447&amp;N=1110371.484&amp;layers=ch.kantone.cadastralwebmap-farbe,ch.swisstopo.amtliches-strassenverzeichnis,ch.bfs.gebaeude_wohnungs_register,KML||https://tinyurl.com/yy7ya4g9/VS/6141_bdg_erw.kml</t>
  </si>
  <si>
    <t>2561840.000 1120730.000</t>
  </si>
  <si>
    <t>https://map.geo.admin.ch/?zoom=13&amp;E=2561840&amp;N=1120730&amp;layers=ch.kantone.cadastralwebmap-farbe,ch.swisstopo.amtliches-strassenverzeichnis,ch.bfs.gebaeude_wohnungs_register,KML||https://tinyurl.com/yy7ya4g9/VS/6153_bdg_erw.kml</t>
  </si>
  <si>
    <t>2562038.000 1121883.000</t>
  </si>
  <si>
    <t>https://map.geo.admin.ch/?zoom=13&amp;E=2562038&amp;N=1121883&amp;layers=ch.kantone.cadastralwebmap-farbe,ch.swisstopo.amtliches-strassenverzeichnis,ch.bfs.gebaeude_wohnungs_register,KML||https://tinyurl.com/yy7ya4g9/VS/6153_bdg_erw.kml</t>
  </si>
  <si>
    <t>2562613.000 1121727.000</t>
  </si>
  <si>
    <t>https://map.geo.admin.ch/?zoom=13&amp;E=2562613&amp;N=1121727&amp;layers=ch.kantone.cadastralwebmap-farbe,ch.swisstopo.amtliches-strassenverzeichnis,ch.bfs.gebaeude_wohnungs_register,KML||https://tinyurl.com/yy7ya4g9/VS/6153_bdg_erw.kml</t>
  </si>
  <si>
    <t>2562610.000 1121726.000</t>
  </si>
  <si>
    <t>https://map.geo.admin.ch/?zoom=13&amp;E=2562610&amp;N=1121726&amp;layers=ch.kantone.cadastralwebmap-farbe,ch.swisstopo.amtliches-strassenverzeichnis,ch.bfs.gebaeude_wohnungs_register,KML||https://tinyurl.com/yy7ya4g9/VS/6153_bdg_erw.kml</t>
  </si>
  <si>
    <t>2562611.000 1121725.000</t>
  </si>
  <si>
    <t>https://map.geo.admin.ch/?zoom=13&amp;E=2562611&amp;N=1121725&amp;layers=ch.kantone.cadastralwebmap-farbe,ch.swisstopo.amtliches-strassenverzeichnis,ch.bfs.gebaeude_wohnungs_register,KML||https://tinyurl.com/yy7ya4g9/VS/6153_bdg_erw.kml</t>
  </si>
  <si>
    <t>2562440.000 1122785.000</t>
  </si>
  <si>
    <t>https://map.geo.admin.ch/?zoom=13&amp;E=2562440&amp;N=1122785&amp;layers=ch.kantone.cadastralwebmap-farbe,ch.swisstopo.amtliches-strassenverzeichnis,ch.bfs.gebaeude_wohnungs_register,KML||https://tinyurl.com/yy7ya4g9/VS/6153_bdg_erw.kml</t>
  </si>
  <si>
    <t>2562372.000 1121778.000</t>
  </si>
  <si>
    <t>https://map.geo.admin.ch/?zoom=13&amp;E=2562372&amp;N=1121778&amp;layers=ch.kantone.cadastralwebmap-farbe,ch.swisstopo.amtliches-strassenverzeichnis,ch.bfs.gebaeude_wohnungs_register,KML||https://tinyurl.com/yy7ya4g9/VS/6153_bdg_erw.kml</t>
  </si>
  <si>
    <t>2561654.000 1122107.000</t>
  </si>
  <si>
    <t>https://map.geo.admin.ch/?zoom=13&amp;E=2561654&amp;N=1122107&amp;layers=ch.kantone.cadastralwebmap-farbe,ch.swisstopo.amtliches-strassenverzeichnis,ch.bfs.gebaeude_wohnungs_register,KML||https://tinyurl.com/yy7ya4g9/VS/6153_bdg_erw.kml</t>
  </si>
  <si>
    <t>2562946.000 1121992.000</t>
  </si>
  <si>
    <t>https://map.geo.admin.ch/?zoom=13&amp;E=2562946&amp;N=1121992&amp;layers=ch.kantone.cadastralwebmap-farbe,ch.swisstopo.amtliches-strassenverzeichnis,ch.bfs.gebaeude_wohnungs_register,KML||https://tinyurl.com/yy7ya4g9/VS/6153_bdg_erw.kml</t>
  </si>
  <si>
    <t>2644742.000 1132349.000</t>
  </si>
  <si>
    <t>https://map.geo.admin.ch/?zoom=13&amp;E=2644742&amp;N=1132349&amp;layers=ch.kantone.cadastralwebmap-farbe,ch.swisstopo.amtliches-strassenverzeichnis,ch.bfs.gebaeude_wohnungs_register,KML||https://tinyurl.com/yy7ya4g9/VS/6173_bdg_erw.kml</t>
  </si>
  <si>
    <t>2604398.316 1123473.609</t>
  </si>
  <si>
    <t>https://map.geo.admin.ch/?zoom=13&amp;E=2604398.316&amp;N=1123473.609&amp;layers=ch.kantone.cadastralwebmap-farbe,ch.swisstopo.amtliches-strassenverzeichnis,ch.bfs.gebaeude_wohnungs_register,KML||https://tinyurl.com/yy7ya4g9/VS/6232_bdg_erw.kml</t>
  </si>
  <si>
    <t>2604704.907 1123382.700</t>
  </si>
  <si>
    <t>https://map.geo.admin.ch/?zoom=13&amp;E=2604704.907&amp;N=1123382.7&amp;layers=ch.kantone.cadastralwebmap-farbe,ch.swisstopo.amtliches-strassenverzeichnis,ch.bfs.gebaeude_wohnungs_register,KML||https://tinyurl.com/yy7ya4g9/VS/6232_bdg_erw.kml</t>
  </si>
  <si>
    <t>2607089.062 1123231.251</t>
  </si>
  <si>
    <t>https://map.geo.admin.ch/?zoom=13&amp;E=2607089.062&amp;N=1123231.251&amp;layers=ch.kantone.cadastralwebmap-farbe,ch.swisstopo.amtliches-strassenverzeichnis,ch.bfs.gebaeude_wohnungs_register,KML||https://tinyurl.com/yy7ya4g9/VS/6232_bdg_erw.kml</t>
  </si>
  <si>
    <t>2605138.834 1123618.296</t>
  </si>
  <si>
    <t>https://map.geo.admin.ch/?zoom=13&amp;E=2605138.834&amp;N=1123618.296&amp;layers=ch.kantone.cadastralwebmap-farbe,ch.swisstopo.amtliches-strassenverzeichnis,ch.bfs.gebaeude_wohnungs_register,KML||https://tinyurl.com/yy7ya4g9/VS/6232_bdg_erw.kml</t>
  </si>
  <si>
    <t>2606937.000 1125726.000</t>
  </si>
  <si>
    <t>https://map.geo.admin.ch/?zoom=13&amp;E=2606937&amp;N=1125726&amp;layers=ch.kantone.cadastralwebmap-farbe,ch.swisstopo.amtliches-strassenverzeichnis,ch.bfs.gebaeude_wohnungs_register,KML||https://tinyurl.com/yy7ya4g9/VS/6248_bdg_erw.kml</t>
  </si>
  <si>
    <t>2606960.000 1125730.000</t>
  </si>
  <si>
    <t>https://map.geo.admin.ch/?zoom=13&amp;E=2606960&amp;N=1125730&amp;layers=ch.kantone.cadastralwebmap-farbe,ch.swisstopo.amtliches-strassenverzeichnis,ch.bfs.gebaeude_wohnungs_register,KML||https://tinyurl.com/yy7ya4g9/VS/6248_bdg_erw.kml</t>
  </si>
  <si>
    <t>2606970.000 1125700.000</t>
  </si>
  <si>
    <t>https://map.geo.admin.ch/?zoom=13&amp;E=2606970&amp;N=1125700&amp;layers=ch.kantone.cadastralwebmap-farbe,ch.swisstopo.amtliches-strassenverzeichnis,ch.bfs.gebaeude_wohnungs_register,KML||https://tinyurl.com/yy7ya4g9/VS/6248_bdg_erw.kml</t>
  </si>
  <si>
    <t>2608399.862 1129328.964</t>
  </si>
  <si>
    <t>https://map.geo.admin.ch/?zoom=13&amp;E=2608399.862&amp;N=1129328.964&amp;layers=ch.kantone.cadastralwebmap-farbe,ch.swisstopo.amtliches-strassenverzeichnis,ch.bfs.gebaeude_wohnungs_register,KML||https://tinyurl.com/yy7ya4g9/VS/6254_bdg_erw.kml</t>
  </si>
  <si>
    <t>2608391.745 1129319.455</t>
  </si>
  <si>
    <t>https://map.geo.admin.ch/?zoom=13&amp;E=2608391.745&amp;N=1129319.455&amp;layers=ch.kantone.cadastralwebmap-farbe,ch.swisstopo.amtliches-strassenverzeichnis,ch.bfs.gebaeude_wohnungs_register,KML||https://tinyurl.com/yy7ya4g9/VS/6254_bdg_erw.kml</t>
  </si>
  <si>
    <t>2608475.524 1129217.821</t>
  </si>
  <si>
    <t>https://map.geo.admin.ch/?zoom=13&amp;E=2608475.524&amp;N=1129217.821&amp;layers=ch.kantone.cadastralwebmap-farbe,ch.swisstopo.amtliches-strassenverzeichnis,ch.bfs.gebaeude_wohnungs_register,KML||https://tinyurl.com/yy7ya4g9/VS/6254_bdg_erw.kml</t>
  </si>
  <si>
    <t>2608419.132 1129021.417</t>
  </si>
  <si>
    <t>https://map.geo.admin.ch/?zoom=13&amp;E=2608419.132&amp;N=1129021.417&amp;layers=ch.kantone.cadastralwebmap-farbe,ch.swisstopo.amtliches-strassenverzeichnis,ch.bfs.gebaeude_wohnungs_register,KML||https://tinyurl.com/yy7ya4g9/VS/6254_bdg_erw.kml</t>
  </si>
  <si>
    <t>2608353.080 1129039.374</t>
  </si>
  <si>
    <t>https://map.geo.admin.ch/?zoom=13&amp;E=2608353.08&amp;N=1129039.374&amp;layers=ch.kantone.cadastralwebmap-farbe,ch.swisstopo.amtliches-strassenverzeichnis,ch.bfs.gebaeude_wohnungs_register,KML||https://tinyurl.com/yy7ya4g9/VS/6254_bdg_erw.kml</t>
  </si>
  <si>
    <t>2608333.080 1128976.628</t>
  </si>
  <si>
    <t>https://map.geo.admin.ch/?zoom=13&amp;E=2608333.08&amp;N=1128976.628&amp;layers=ch.kantone.cadastralwebmap-farbe,ch.swisstopo.amtliches-strassenverzeichnis,ch.bfs.gebaeude_wohnungs_register,KML||https://tinyurl.com/yy7ya4g9/VS/6254_bdg_erw.kml</t>
  </si>
  <si>
    <t>2608262.758 1128983.613</t>
  </si>
  <si>
    <t>https://map.geo.admin.ch/?zoom=13&amp;E=2608262.758&amp;N=1128983.613&amp;layers=ch.kantone.cadastralwebmap-farbe,ch.swisstopo.amtliches-strassenverzeichnis,ch.bfs.gebaeude_wohnungs_register,KML||https://tinyurl.com/yy7ya4g9/VS/6254_bdg_erw.kml</t>
  </si>
  <si>
    <t>2608242.617 1128983.245</t>
  </si>
  <si>
    <t>https://map.geo.admin.ch/?zoom=13&amp;E=2608242.617&amp;N=1128983.245&amp;layers=ch.kantone.cadastralwebmap-farbe,ch.swisstopo.amtliches-strassenverzeichnis,ch.bfs.gebaeude_wohnungs_register,KML||https://tinyurl.com/yy7ya4g9/VS/6254_bdg_erw.kml</t>
  </si>
  <si>
    <t>2608343.342 1128923.653</t>
  </si>
  <si>
    <t>https://map.geo.admin.ch/?zoom=13&amp;E=2608343.342&amp;N=1128923.653&amp;layers=ch.kantone.cadastralwebmap-farbe,ch.swisstopo.amtliches-strassenverzeichnis,ch.bfs.gebaeude_wohnungs_register,KML||https://tinyurl.com/yy7ya4g9/VS/6254_bdg_erw.kml</t>
  </si>
  <si>
    <t>2608414.376 1128786.010</t>
  </si>
  <si>
    <t>https://map.geo.admin.ch/?zoom=13&amp;E=2608414.376&amp;N=1128786.01&amp;layers=ch.kantone.cadastralwebmap-farbe,ch.swisstopo.amtliches-strassenverzeichnis,ch.bfs.gebaeude_wohnungs_register,KML||https://tinyurl.com/yy7ya4g9/VS/6254_bdg_erw.kml</t>
  </si>
  <si>
    <t>2607056.940 1128578.827</t>
  </si>
  <si>
    <t>https://map.geo.admin.ch/?zoom=13&amp;E=2607056.94&amp;N=1128578.827&amp;layers=ch.kantone.cadastralwebmap-farbe,ch.swisstopo.amtliches-strassenverzeichnis,ch.bfs.gebaeude_wohnungs_register,KML||https://tinyurl.com/yy7ya4g9/VS/6254_bdg_erw.kml</t>
  </si>
  <si>
    <t>2606920.830 1128287.184</t>
  </si>
  <si>
    <t>https://map.geo.admin.ch/?zoom=13&amp;E=2606920.83&amp;N=1128287.184&amp;layers=ch.kantone.cadastralwebmap-farbe,ch.swisstopo.amtliches-strassenverzeichnis,ch.bfs.gebaeude_wohnungs_register,KML||https://tinyurl.com/yy7ya4g9/VS/6254_bdg_erw.kml</t>
  </si>
  <si>
    <t>2606915.217 1128300.696</t>
  </si>
  <si>
    <t>https://map.geo.admin.ch/?zoom=13&amp;E=2606915.217&amp;N=1128300.696&amp;layers=ch.kantone.cadastralwebmap-farbe,ch.swisstopo.amtliches-strassenverzeichnis,ch.bfs.gebaeude_wohnungs_register,KML||https://tinyurl.com/yy7ya4g9/VS/6254_bdg_erw.kml</t>
  </si>
  <si>
    <t>2606167.880 1127964.527</t>
  </si>
  <si>
    <t>https://map.geo.admin.ch/?zoom=13&amp;E=2606167.88&amp;N=1127964.527&amp;layers=ch.kantone.cadastralwebmap-farbe,ch.swisstopo.amtliches-strassenverzeichnis,ch.bfs.gebaeude_wohnungs_register,KML||https://tinyurl.com/yy7ya4g9/VS/6254_bdg_erw.kml</t>
  </si>
  <si>
    <t>2606496.819 1128363.098</t>
  </si>
  <si>
    <t>https://map.geo.admin.ch/?zoom=13&amp;E=2606496.819&amp;N=1128363.098&amp;layers=ch.kantone.cadastralwebmap-farbe,ch.swisstopo.amtliches-strassenverzeichnis,ch.bfs.gebaeude_wohnungs_register,KML||https://tinyurl.com/yy7ya4g9/VS/6254_bdg_erw.kml</t>
  </si>
  <si>
    <t>2606510.811 1128354.565</t>
  </si>
  <si>
    <t>https://map.geo.admin.ch/?zoom=13&amp;E=2606510.811&amp;N=1128354.565&amp;layers=ch.kantone.cadastralwebmap-farbe,ch.swisstopo.amtliches-strassenverzeichnis,ch.bfs.gebaeude_wohnungs_register,KML||https://tinyurl.com/yy7ya4g9/VS/6254_bdg_erw.kml</t>
  </si>
  <si>
    <t>2606698.639 1128553.387</t>
  </si>
  <si>
    <t>https://map.geo.admin.ch/?zoom=13&amp;E=2606698.639&amp;N=1128553.387&amp;layers=ch.kantone.cadastralwebmap-farbe,ch.swisstopo.amtliches-strassenverzeichnis,ch.bfs.gebaeude_wohnungs_register,KML||https://tinyurl.com/yy7ya4g9/VS/6254_bdg_erw.kml</t>
  </si>
  <si>
    <t>2606852.058 1128040.586</t>
  </si>
  <si>
    <t>https://map.geo.admin.ch/?zoom=13&amp;E=2606852.058&amp;N=1128040.586&amp;layers=ch.kantone.cadastralwebmap-farbe,ch.swisstopo.amtliches-strassenverzeichnis,ch.bfs.gebaeude_wohnungs_register,KML||https://tinyurl.com/yy7ya4g9/VS/6254_bdg_erw.kml</t>
  </si>
  <si>
    <t>2606836.149 1128037.436</t>
  </si>
  <si>
    <t>https://map.geo.admin.ch/?zoom=13&amp;E=2606836.149&amp;N=1128037.436&amp;layers=ch.kantone.cadastralwebmap-farbe,ch.swisstopo.amtliches-strassenverzeichnis,ch.bfs.gebaeude_wohnungs_register,KML||https://tinyurl.com/yy7ya4g9/VS/6254_bdg_erw.kml</t>
  </si>
  <si>
    <t>2607937.998 1128441.995</t>
  </si>
  <si>
    <t>https://map.geo.admin.ch/?zoom=13&amp;E=2607937.998&amp;N=1128441.995&amp;layers=ch.kantone.cadastralwebmap-farbe,ch.swisstopo.amtliches-strassenverzeichnis,ch.bfs.gebaeude_wohnungs_register,KML||https://tinyurl.com/yy7ya4g9/VS/6254_bdg_erw.kml</t>
  </si>
  <si>
    <t>2607882.601 1127812.159</t>
  </si>
  <si>
    <t>https://map.geo.admin.ch/?zoom=13&amp;E=2607882.601&amp;N=1127812.159&amp;layers=ch.kantone.cadastralwebmap-farbe,ch.swisstopo.amtliches-strassenverzeichnis,ch.bfs.gebaeude_wohnungs_register,KML||https://tinyurl.com/yy7ya4g9/VS/6254_bdg_erw.kml</t>
  </si>
  <si>
    <t>2607894.540 1127806.178</t>
  </si>
  <si>
    <t>https://map.geo.admin.ch/?zoom=13&amp;E=2607894.54&amp;N=1127806.178&amp;layers=ch.kantone.cadastralwebmap-farbe,ch.swisstopo.amtliches-strassenverzeichnis,ch.bfs.gebaeude_wohnungs_register,KML||https://tinyurl.com/yy7ya4g9/VS/6254_bdg_erw.kml</t>
  </si>
  <si>
    <t>2607349.299 1127562.765</t>
  </si>
  <si>
    <t>https://map.geo.admin.ch/?zoom=13&amp;E=2607349.299&amp;N=1127562.765&amp;layers=ch.kantone.cadastralwebmap-farbe,ch.swisstopo.amtliches-strassenverzeichnis,ch.bfs.gebaeude_wohnungs_register,KML||https://tinyurl.com/yy7ya4g9/VS/6254_bdg_erw.kml</t>
  </si>
  <si>
    <t>2607342.668 1127550.356</t>
  </si>
  <si>
    <t>https://map.geo.admin.ch/?zoom=13&amp;E=2607342.668&amp;N=1127550.356&amp;layers=ch.kantone.cadastralwebmap-farbe,ch.swisstopo.amtliches-strassenverzeichnis,ch.bfs.gebaeude_wohnungs_register,KML||https://tinyurl.com/yy7ya4g9/VS/6254_bdg_erw.kml</t>
  </si>
  <si>
    <t>2607475.590 1127531.741</t>
  </si>
  <si>
    <t>https://map.geo.admin.ch/?zoom=13&amp;E=2607475.59&amp;N=1127531.741&amp;layers=ch.kantone.cadastralwebmap-farbe,ch.swisstopo.amtliches-strassenverzeichnis,ch.bfs.gebaeude_wohnungs_register,KML||https://tinyurl.com/yy7ya4g9/VS/6254_bdg_erw.kml</t>
  </si>
  <si>
    <t>2607199.031 1127509.305</t>
  </si>
  <si>
    <t>https://map.geo.admin.ch/?zoom=13&amp;E=2607199.031&amp;N=1127509.305&amp;layers=ch.kantone.cadastralwebmap-farbe,ch.swisstopo.amtliches-strassenverzeichnis,ch.bfs.gebaeude_wohnungs_register,KML||https://tinyurl.com/yy7ya4g9/VS/6254_bdg_erw.kml</t>
  </si>
  <si>
    <t>2607547.636 1127963.762</t>
  </si>
  <si>
    <t>https://map.geo.admin.ch/?zoom=13&amp;E=2607547.636&amp;N=1127963.762&amp;layers=ch.kantone.cadastralwebmap-farbe,ch.swisstopo.amtliches-strassenverzeichnis,ch.bfs.gebaeude_wohnungs_register,KML||https://tinyurl.com/yy7ya4g9/VS/6254_bdg_erw.kml</t>
  </si>
  <si>
    <t>2607554.359 1127981.589</t>
  </si>
  <si>
    <t>https://map.geo.admin.ch/?zoom=13&amp;E=2607554.359&amp;N=1127981.589&amp;layers=ch.kantone.cadastralwebmap-farbe,ch.swisstopo.amtliches-strassenverzeichnis,ch.bfs.gebaeude_wohnungs_register,KML||https://tinyurl.com/yy7ya4g9/VS/6254_bdg_erw.kml</t>
  </si>
  <si>
    <t>2607531.400 1127975.473</t>
  </si>
  <si>
    <t>https://map.geo.admin.ch/?zoom=13&amp;E=2607531.4&amp;N=1127975.473&amp;layers=ch.kantone.cadastralwebmap-farbe,ch.swisstopo.amtliches-strassenverzeichnis,ch.bfs.gebaeude_wohnungs_register,KML||https://tinyurl.com/yy7ya4g9/VS/6254_bdg_erw.kml</t>
  </si>
  <si>
    <t>2607532.378 1127956.351</t>
  </si>
  <si>
    <t>https://map.geo.admin.ch/?zoom=13&amp;E=2607532.378&amp;N=1127956.351&amp;layers=ch.kantone.cadastralwebmap-farbe,ch.swisstopo.amtliches-strassenverzeichnis,ch.bfs.gebaeude_wohnungs_register,KML||https://tinyurl.com/yy7ya4g9/VS/6254_bdg_erw.kml</t>
  </si>
  <si>
    <t>2607594.018 1127924.033</t>
  </si>
  <si>
    <t>https://map.geo.admin.ch/?zoom=13&amp;E=2607594.018&amp;N=1127924.033&amp;layers=ch.kantone.cadastralwebmap-farbe,ch.swisstopo.amtliches-strassenverzeichnis,ch.bfs.gebaeude_wohnungs_register,KML||https://tinyurl.com/yy7ya4g9/VS/6254_bdg_erw.kml</t>
  </si>
  <si>
    <t>2607674.019 1128074.468</t>
  </si>
  <si>
    <t>https://map.geo.admin.ch/?zoom=13&amp;E=2607674.019&amp;N=1128074.468&amp;layers=ch.kantone.cadastralwebmap-farbe,ch.swisstopo.amtliches-strassenverzeichnis,ch.bfs.gebaeude_wohnungs_register,KML||https://tinyurl.com/yy7ya4g9/VS/6254_bdg_erw.kml</t>
  </si>
  <si>
    <t>2607728.129 1128105.814</t>
  </si>
  <si>
    <t>https://map.geo.admin.ch/?zoom=13&amp;E=2607728.129&amp;N=1128105.814&amp;layers=ch.kantone.cadastralwebmap-farbe,ch.swisstopo.amtliches-strassenverzeichnis,ch.bfs.gebaeude_wohnungs_register,KML||https://tinyurl.com/yy7ya4g9/VS/6254_bdg_erw.kml</t>
  </si>
  <si>
    <t>2607710.777 1128128.855</t>
  </si>
  <si>
    <t>https://map.geo.admin.ch/?zoom=13&amp;E=2607710.777&amp;N=1128128.855&amp;layers=ch.kantone.cadastralwebmap-farbe,ch.swisstopo.amtliches-strassenverzeichnis,ch.bfs.gebaeude_wohnungs_register,KML||https://tinyurl.com/yy7ya4g9/VS/6254_bdg_erw.kml</t>
  </si>
  <si>
    <t>2608338.192 1128969.488</t>
  </si>
  <si>
    <t>https://map.geo.admin.ch/?zoom=13&amp;E=2608338.192&amp;N=1128969.488&amp;layers=ch.kantone.cadastralwebmap-farbe,ch.swisstopo.amtliches-strassenverzeichnis,ch.bfs.gebaeude_wohnungs_register,KML||https://tinyurl.com/yy7ya4g9/VS/6254_bdg_erw.kml</t>
  </si>
  <si>
    <t>2608271.205 1128977.004</t>
  </si>
  <si>
    <t>https://map.geo.admin.ch/?zoom=13&amp;E=2608271.205&amp;N=1128977.004&amp;layers=ch.kantone.cadastralwebmap-farbe,ch.swisstopo.amtliches-strassenverzeichnis,ch.bfs.gebaeude_wohnungs_register,KML||https://tinyurl.com/yy7ya4g9/VS/6254_bdg_erw.kml</t>
  </si>
  <si>
    <t>2608394.827 1129322.523</t>
  </si>
  <si>
    <t>https://map.geo.admin.ch/?zoom=13&amp;E=2608394.827&amp;N=1129322.523&amp;layers=ch.kantone.cadastralwebmap-farbe,ch.swisstopo.amtliches-strassenverzeichnis,ch.bfs.gebaeude_wohnungs_register,KML||https://tinyurl.com/yy7ya4g9/VS/6254_bdg_erw.kml</t>
  </si>
  <si>
    <t>2608318.387 1128338.171</t>
  </si>
  <si>
    <t>https://map.geo.admin.ch/?zoom=13&amp;E=2608318.387&amp;N=1128338.171&amp;layers=ch.kantone.cadastralwebmap-farbe,ch.swisstopo.amtliches-strassenverzeichnis,ch.bfs.gebaeude_wohnungs_register,KML||https://tinyurl.com/yy7ya4g9/VS/6254_bdg_erw.kml</t>
  </si>
  <si>
    <t>2607898.731 1128238.683</t>
  </si>
  <si>
    <t>https://map.geo.admin.ch/?zoom=13&amp;E=2607898.731&amp;N=1128238.683&amp;layers=ch.kantone.cadastralwebmap-farbe,ch.swisstopo.amtliches-strassenverzeichnis,ch.bfs.gebaeude_wohnungs_register,KML||https://tinyurl.com/yy7ya4g9/VS/6254_bdg_erw.kml</t>
  </si>
  <si>
    <t>2607598.397 1127939.011</t>
  </si>
  <si>
    <t>https://map.geo.admin.ch/?zoom=13&amp;E=2607598.397&amp;N=1127939.011&amp;layers=ch.kantone.cadastralwebmap-farbe,ch.swisstopo.amtliches-strassenverzeichnis,ch.bfs.gebaeude_wohnungs_register,KML||https://tinyurl.com/yy7ya4g9/VS/6254_bdg_erw.kml</t>
  </si>
  <si>
    <t>2607550.950 1127987.330</t>
  </si>
  <si>
    <t>https://map.geo.admin.ch/?zoom=13&amp;E=2607550.95&amp;N=1127987.33&amp;layers=ch.kantone.cadastralwebmap-farbe,ch.swisstopo.amtliches-strassenverzeichnis,ch.bfs.gebaeude_wohnungs_register,KML||https://tinyurl.com/yy7ya4g9/VS/6254_bdg_erw.kml</t>
  </si>
  <si>
    <t>2607547.499 1127985.349</t>
  </si>
  <si>
    <t>https://map.geo.admin.ch/?zoom=13&amp;E=2607547.499&amp;N=1127985.349&amp;layers=ch.kantone.cadastralwebmap-farbe,ch.swisstopo.amtliches-strassenverzeichnis,ch.bfs.gebaeude_wohnungs_register,KML||https://tinyurl.com/yy7ya4g9/VS/6254_bdg_erw.kml</t>
  </si>
  <si>
    <t>2606890.135 1128263.423</t>
  </si>
  <si>
    <t>https://map.geo.admin.ch/?zoom=13&amp;E=2606890.135&amp;N=1128263.423&amp;layers=ch.kantone.cadastralwebmap-farbe,ch.swisstopo.amtliches-strassenverzeichnis,ch.bfs.gebaeude_wohnungs_register,KML||https://tinyurl.com/yy7ya4g9/VS/6254_bdg_erw.kml</t>
  </si>
  <si>
    <t>2607055.015 1128586.981</t>
  </si>
  <si>
    <t>https://map.geo.admin.ch/?zoom=13&amp;E=2607055.015&amp;N=1128586.981&amp;layers=ch.kantone.cadastralwebmap-farbe,ch.swisstopo.amtliches-strassenverzeichnis,ch.bfs.gebaeude_wohnungs_register,KML||https://tinyurl.com/yy7ya4g9/VS/6254_bdg_erw.kml</t>
  </si>
  <si>
    <t>2606692.336 1128550.471</t>
  </si>
  <si>
    <t>https://map.geo.admin.ch/?zoom=13&amp;E=2606692.336&amp;N=1128550.471&amp;layers=ch.kantone.cadastralwebmap-farbe,ch.swisstopo.amtliches-strassenverzeichnis,ch.bfs.gebaeude_wohnungs_register,KML||https://tinyurl.com/yy7ya4g9/VS/6254_bdg_erw.kml</t>
  </si>
  <si>
    <t>2606916.507 1128290.781</t>
  </si>
  <si>
    <t>https://map.geo.admin.ch/?zoom=13&amp;E=2606916.507&amp;N=1128290.781&amp;layers=ch.kantone.cadastralwebmap-farbe,ch.swisstopo.amtliches-strassenverzeichnis,ch.bfs.gebaeude_wohnungs_register,KML||https://tinyurl.com/yy7ya4g9/VS/6254_bdg_erw.kml</t>
  </si>
  <si>
    <t>2606710.170 1128525.513</t>
  </si>
  <si>
    <t>https://map.geo.admin.ch/?zoom=13&amp;E=2606710.17&amp;N=1128525.513&amp;layers=ch.kantone.cadastralwebmap-farbe,ch.swisstopo.amtliches-strassenverzeichnis,ch.bfs.gebaeude_wohnungs_register,KML||https://tinyurl.com/yy7ya4g9/VS/6254_bdg_erw.kml</t>
  </si>
  <si>
    <t>2606702.847 1128522.252</t>
  </si>
  <si>
    <t>https://map.geo.admin.ch/?zoom=13&amp;E=2606702.847&amp;N=1128522.252&amp;layers=ch.kantone.cadastralwebmap-farbe,ch.swisstopo.amtliches-strassenverzeichnis,ch.bfs.gebaeude_wohnungs_register,KML||https://tinyurl.com/yy7ya4g9/VS/6254_bdg_erw.kml</t>
  </si>
  <si>
    <t>2606730.465 1128525.502</t>
  </si>
  <si>
    <t>https://map.geo.admin.ch/?zoom=13&amp;E=2606730.465&amp;N=1128525.502&amp;layers=ch.kantone.cadastralwebmap-farbe,ch.swisstopo.amtliches-strassenverzeichnis,ch.bfs.gebaeude_wohnungs_register,KML||https://tinyurl.com/yy7ya4g9/VS/6254_bdg_erw.kml</t>
  </si>
  <si>
    <t>2606735.896 1128527.880</t>
  </si>
  <si>
    <t>https://map.geo.admin.ch/?zoom=13&amp;E=2606735.896&amp;N=1128527.88&amp;layers=ch.kantone.cadastralwebmap-farbe,ch.swisstopo.amtliches-strassenverzeichnis,ch.bfs.gebaeude_wohnungs_register,KML||https://tinyurl.com/yy7ya4g9/VS/6254_bdg_erw.kml</t>
  </si>
  <si>
    <t>2607154.444 1128501.423</t>
  </si>
  <si>
    <t>https://map.geo.admin.ch/?zoom=13&amp;E=2607154.444&amp;N=1128501.423&amp;layers=ch.kantone.cadastralwebmap-farbe,ch.swisstopo.amtliches-strassenverzeichnis,ch.bfs.gebaeude_wohnungs_register,KML||https://tinyurl.com/yy7ya4g9/VS/6254_bdg_erw.kml</t>
  </si>
  <si>
    <t>2607166.076 1128500.898</t>
  </si>
  <si>
    <t>https://map.geo.admin.ch/?zoom=13&amp;E=2607166.076&amp;N=1128500.898&amp;layers=ch.kantone.cadastralwebmap-farbe,ch.swisstopo.amtliches-strassenverzeichnis,ch.bfs.gebaeude_wohnungs_register,KML||https://tinyurl.com/yy7ya4g9/VS/6254_bdg_erw.kml</t>
  </si>
  <si>
    <t>2606674.507 1128542.300</t>
  </si>
  <si>
    <t>https://map.geo.admin.ch/?zoom=13&amp;E=2606674.507&amp;N=1128542.3&amp;layers=ch.kantone.cadastralwebmap-farbe,ch.swisstopo.amtliches-strassenverzeichnis,ch.bfs.gebaeude_wohnungs_register,KML||https://tinyurl.com/yy7ya4g9/VS/6254_bdg_erw.kml</t>
  </si>
  <si>
    <t>2606668.190 1128539.431</t>
  </si>
  <si>
    <t>https://map.geo.admin.ch/?zoom=13&amp;E=2606668.19&amp;N=1128539.431&amp;layers=ch.kantone.cadastralwebmap-farbe,ch.swisstopo.amtliches-strassenverzeichnis,ch.bfs.gebaeude_wohnungs_register,KML||https://tinyurl.com/yy7ya4g9/VS/6254_bdg_erw.kml</t>
  </si>
  <si>
    <t>2606522.080 1128360.681</t>
  </si>
  <si>
    <t>https://map.geo.admin.ch/?zoom=13&amp;E=2606522.08&amp;N=1128360.681&amp;layers=ch.kantone.cadastralwebmap-farbe,ch.swisstopo.amtliches-strassenverzeichnis,ch.bfs.gebaeude_wohnungs_register,KML||https://tinyurl.com/yy7ya4g9/VS/6254_bdg_erw.kml</t>
  </si>
  <si>
    <t>2608300.702 1128777.765</t>
  </si>
  <si>
    <t>https://map.geo.admin.ch/?zoom=13&amp;E=2608300.702&amp;N=1128777.765&amp;layers=ch.kantone.cadastralwebmap-farbe,ch.swisstopo.amtliches-strassenverzeichnis,ch.bfs.gebaeude_wohnungs_register,KML||https://tinyurl.com/yy7ya4g9/VS/6254_bdg_erw.kml</t>
  </si>
  <si>
    <t>2608214.567 1128568.956</t>
  </si>
  <si>
    <t>https://map.geo.admin.ch/?zoom=13&amp;E=2608214.567&amp;N=1128568.956&amp;layers=ch.kantone.cadastralwebmap-farbe,ch.swisstopo.amtliches-strassenverzeichnis,ch.bfs.gebaeude_wohnungs_register,KML||https://tinyurl.com/yy7ya4g9/VS/6254_bdg_erw.kml</t>
  </si>
  <si>
    <t>2608087.415 1128471.009</t>
  </si>
  <si>
    <t>https://map.geo.admin.ch/?zoom=13&amp;E=2608087.415&amp;N=1128471.009&amp;layers=ch.kantone.cadastralwebmap-farbe,ch.swisstopo.amtliches-strassenverzeichnis,ch.bfs.gebaeude_wohnungs_register,KML||https://tinyurl.com/yy7ya4g9/VS/6254_bdg_erw.kml</t>
  </si>
  <si>
    <t>2607677.181 1128063.249</t>
  </si>
  <si>
    <t>https://map.geo.admin.ch/?zoom=13&amp;E=2607677.181&amp;N=1128063.249&amp;layers=ch.kantone.cadastralwebmap-farbe,ch.swisstopo.amtliches-strassenverzeichnis,ch.bfs.gebaeude_wohnungs_register,KML||https://tinyurl.com/yy7ya4g9/VS/6254_bdg_erw.kml</t>
  </si>
  <si>
    <t>2607916.744 1128232.482</t>
  </si>
  <si>
    <t>https://map.geo.admin.ch/?zoom=13&amp;E=2607916.744&amp;N=1128232.482&amp;layers=ch.kantone.cadastralwebmap-farbe,ch.swisstopo.amtliches-strassenverzeichnis,ch.bfs.gebaeude_wohnungs_register,KML||https://tinyurl.com/yy7ya4g9/VS/6254_bdg_erw.kml</t>
  </si>
  <si>
    <t>2608087.770 1128461.571</t>
  </si>
  <si>
    <t>https://map.geo.admin.ch/?zoom=13&amp;E=2608087.77&amp;N=1128461.571&amp;layers=ch.kantone.cadastralwebmap-farbe,ch.swisstopo.amtliches-strassenverzeichnis,ch.bfs.gebaeude_wohnungs_register,KML||https://tinyurl.com/yy7ya4g9/VS/6254_bdg_erw.kml</t>
  </si>
  <si>
    <t>2607537.085 1127981.086</t>
  </si>
  <si>
    <t>https://map.geo.admin.ch/?zoom=13&amp;E=2607537.085&amp;N=1127981.086&amp;layers=ch.kantone.cadastralwebmap-farbe,ch.swisstopo.amtliches-strassenverzeichnis,ch.bfs.gebaeude_wohnungs_register,KML||https://tinyurl.com/yy7ya4g9/VS/6254_bdg_erw.kml</t>
  </si>
  <si>
    <t>2607816.399 1127873.809</t>
  </si>
  <si>
    <t>https://map.geo.admin.ch/?zoom=13&amp;E=2607816.399&amp;N=1127873.809&amp;layers=ch.kantone.cadastralwebmap-farbe,ch.swisstopo.amtliches-strassenverzeichnis,ch.bfs.gebaeude_wohnungs_register,KML||https://tinyurl.com/yy7ya4g9/VS/6254_bdg_erw.kml</t>
  </si>
  <si>
    <t>2607807.281 1127877.273</t>
  </si>
  <si>
    <t>https://map.geo.admin.ch/?zoom=13&amp;E=2607807.281&amp;N=1127877.273&amp;layers=ch.kantone.cadastralwebmap-farbe,ch.swisstopo.amtliches-strassenverzeichnis,ch.bfs.gebaeude_wohnungs_register,KML||https://tinyurl.com/yy7ya4g9/VS/6254_bdg_erw.kml</t>
  </si>
  <si>
    <t>2607822.635 1127893.537</t>
  </si>
  <si>
    <t>https://map.geo.admin.ch/?zoom=13&amp;E=2607822.635&amp;N=1127893.537&amp;layers=ch.kantone.cadastralwebmap-farbe,ch.swisstopo.amtliches-strassenverzeichnis,ch.bfs.gebaeude_wohnungs_register,KML||https://tinyurl.com/yy7ya4g9/VS/6254_bdg_erw.kml</t>
  </si>
  <si>
    <t>2607812.364 1127896.238</t>
  </si>
  <si>
    <t>https://map.geo.admin.ch/?zoom=13&amp;E=2607812.364&amp;N=1127896.238&amp;layers=ch.kantone.cadastralwebmap-farbe,ch.swisstopo.amtliches-strassenverzeichnis,ch.bfs.gebaeude_wohnungs_register,KML||https://tinyurl.com/yy7ya4g9/VS/6254_bdg_erw.kml</t>
  </si>
  <si>
    <t>2607824.807 1127913.908</t>
  </si>
  <si>
    <t>https://map.geo.admin.ch/?zoom=13&amp;E=2607824.807&amp;N=1127913.908&amp;layers=ch.kantone.cadastralwebmap-farbe,ch.swisstopo.amtliches-strassenverzeichnis,ch.bfs.gebaeude_wohnungs_register,KML||https://tinyurl.com/yy7ya4g9/VS/6254_bdg_erw.kml</t>
  </si>
  <si>
    <t>2607815.079 1127915.563</t>
  </si>
  <si>
    <t>https://map.geo.admin.ch/?zoom=13&amp;E=2607815.079&amp;N=1127915.563&amp;layers=ch.kantone.cadastralwebmap-farbe,ch.swisstopo.amtliches-strassenverzeichnis,ch.bfs.gebaeude_wohnungs_register,KML||https://tinyurl.com/yy7ya4g9/VS/6254_bdg_erw.kml</t>
  </si>
  <si>
    <t>2606485.104 1128357.413</t>
  </si>
  <si>
    <t>https://map.geo.admin.ch/?zoom=13&amp;E=2606485.104&amp;N=1128357.413&amp;layers=ch.kantone.cadastralwebmap-farbe,ch.swisstopo.amtliches-strassenverzeichnis,ch.bfs.gebaeude_wohnungs_register,KML||https://tinyurl.com/yy7ya4g9/VS/6254_bdg_erw.kml</t>
  </si>
  <si>
    <t>2606165.269 1127963.101</t>
  </si>
  <si>
    <t>https://map.geo.admin.ch/?zoom=13&amp;E=2606165.269&amp;N=1127963.101&amp;layers=ch.kantone.cadastralwebmap-farbe,ch.swisstopo.amtliches-strassenverzeichnis,ch.bfs.gebaeude_wohnungs_register,KML||https://tinyurl.com/yy7ya4g9/VS/6254_bdg_erw.kml</t>
  </si>
  <si>
    <t>2608150.534 1128259.020</t>
  </si>
  <si>
    <t>https://map.geo.admin.ch/?zoom=13&amp;E=2608150.534&amp;N=1128259.02&amp;layers=ch.kantone.cadastralwebmap-farbe,ch.swisstopo.amtliches-strassenverzeichnis,ch.bfs.gebaeude_wohnungs_register,KML||https://tinyurl.com/yy7ya4g9/VS/6254_bdg_erw.kml</t>
  </si>
  <si>
    <t>2608147.739 1128242.536</t>
  </si>
  <si>
    <t>https://map.geo.admin.ch/?zoom=13&amp;E=2608147.739&amp;N=1128242.536&amp;layers=ch.kantone.cadastralwebmap-farbe,ch.swisstopo.amtliches-strassenverzeichnis,ch.bfs.gebaeude_wohnungs_register,KML||https://tinyurl.com/yy7ya4g9/VS/6254_bdg_erw.kml</t>
  </si>
  <si>
    <t>2607966.122 1128650.496</t>
  </si>
  <si>
    <t>https://map.geo.admin.ch/?zoom=13&amp;E=2607966.122&amp;N=1128650.496&amp;layers=ch.kantone.cadastralwebmap-farbe,ch.swisstopo.amtliches-strassenverzeichnis,ch.bfs.gebaeude_wohnungs_register,KML||https://tinyurl.com/yy7ya4g9/VS/6254_bdg_erw.kml</t>
  </si>
  <si>
    <t>2607964.678 1128654.356</t>
  </si>
  <si>
    <t>https://map.geo.admin.ch/?zoom=13&amp;E=2607964.678&amp;N=1128654.356&amp;layers=ch.kantone.cadastralwebmap-farbe,ch.swisstopo.amtliches-strassenverzeichnis,ch.bfs.gebaeude_wohnungs_register,KML||https://tinyurl.com/yy7ya4g9/VS/6254_bdg_erw.kml</t>
  </si>
  <si>
    <t>2608251.235 1128971.855</t>
  </si>
  <si>
    <t>https://map.geo.admin.ch/?zoom=13&amp;E=2608251.235&amp;N=1128971.855&amp;layers=ch.kantone.cadastralwebmap-farbe,ch.swisstopo.amtliches-strassenverzeichnis,ch.bfs.gebaeude_wohnungs_register,KML||https://tinyurl.com/yy7ya4g9/VS/6254_bdg_erw.kml</t>
  </si>
  <si>
    <t>2608415.672 1128790.961</t>
  </si>
  <si>
    <t>https://map.geo.admin.ch/?zoom=13&amp;E=2608415.672&amp;N=1128790.961&amp;layers=ch.kantone.cadastralwebmap-farbe,ch.swisstopo.amtliches-strassenverzeichnis,ch.bfs.gebaeude_wohnungs_register,KML||https://tinyurl.com/yy7ya4g9/VS/6254_bdg_erw.kml</t>
  </si>
  <si>
    <t>2608287.135 1128787.260</t>
  </si>
  <si>
    <t>https://map.geo.admin.ch/?zoom=13&amp;E=2608287.135&amp;N=1128787.26&amp;layers=ch.kantone.cadastralwebmap-farbe,ch.swisstopo.amtliches-strassenverzeichnis,ch.bfs.gebaeude_wohnungs_register,KML||https://tinyurl.com/yy7ya4g9/VS/6254_bdg_erw.kml</t>
  </si>
  <si>
    <t>2608325.871 1128919.421</t>
  </si>
  <si>
    <t>https://map.geo.admin.ch/?zoom=13&amp;E=2608325.871&amp;N=1128919.421&amp;layers=ch.kantone.cadastralwebmap-farbe,ch.swisstopo.amtliches-strassenverzeichnis,ch.bfs.gebaeude_wohnungs_register,KML||https://tinyurl.com/yy7ya4g9/VS/6254_bdg_erw.kml</t>
  </si>
  <si>
    <t>2608223.557 1128571.186</t>
  </si>
  <si>
    <t>https://map.geo.admin.ch/?zoom=13&amp;E=2608223.557&amp;N=1128571.186&amp;layers=ch.kantone.cadastralwebmap-farbe,ch.swisstopo.amtliches-strassenverzeichnis,ch.bfs.gebaeude_wohnungs_register,KML||https://tinyurl.com/yy7ya4g9/VS/6254_bdg_erw.kml</t>
  </si>
  <si>
    <t>2607819.556 1128523.135</t>
  </si>
  <si>
    <t>https://map.geo.admin.ch/?zoom=13&amp;E=2607819.556&amp;N=1128523.135&amp;layers=ch.kantone.cadastralwebmap-farbe,ch.swisstopo.amtliches-strassenverzeichnis,ch.bfs.gebaeude_wohnungs_register,KML||https://tinyurl.com/yy7ya4g9/VS/6254_bdg_erw.kml</t>
  </si>
  <si>
    <t>2607927.483 1128454.610</t>
  </si>
  <si>
    <t>https://map.geo.admin.ch/?zoom=13&amp;E=2607927.483&amp;N=1128454.61&amp;layers=ch.kantone.cadastralwebmap-farbe,ch.swisstopo.amtliches-strassenverzeichnis,ch.bfs.gebaeude_wohnungs_register,KML||https://tinyurl.com/yy7ya4g9/VS/6254_bdg_erw.kml</t>
  </si>
  <si>
    <t>2607822.768 1128526.044</t>
  </si>
  <si>
    <t>https://map.geo.admin.ch/?zoom=13&amp;E=2607822.768&amp;N=1128526.044&amp;layers=ch.kantone.cadastralwebmap-farbe,ch.swisstopo.amtliches-strassenverzeichnis,ch.bfs.gebaeude_wohnungs_register,KML||https://tinyurl.com/yy7ya4g9/VS/6254_bdg_erw.kml</t>
  </si>
  <si>
    <t>2607629.644 1127913.610</t>
  </si>
  <si>
    <t>https://map.geo.admin.ch/?zoom=13&amp;E=2607629.644&amp;N=1127913.61&amp;layers=ch.kantone.cadastralwebmap-farbe,ch.swisstopo.amtliches-strassenverzeichnis,ch.bfs.gebaeude_wohnungs_register,KML||https://tinyurl.com/yy7ya4g9/VS/6254_bdg_erw.kml</t>
  </si>
  <si>
    <t>2607633.928 1127913.575</t>
  </si>
  <si>
    <t>https://map.geo.admin.ch/?zoom=13&amp;E=2607633.928&amp;N=1127913.575&amp;layers=ch.kantone.cadastralwebmap-farbe,ch.swisstopo.amtliches-strassenverzeichnis,ch.bfs.gebaeude_wohnungs_register,KML||https://tinyurl.com/yy7ya4g9/VS/6254_bdg_erw.kml</t>
  </si>
  <si>
    <t>2607650.991 1127898.937</t>
  </si>
  <si>
    <t>https://map.geo.admin.ch/?zoom=13&amp;E=2607650.991&amp;N=1127898.937&amp;layers=ch.kantone.cadastralwebmap-farbe,ch.swisstopo.amtliches-strassenverzeichnis,ch.bfs.gebaeude_wohnungs_register,KML||https://tinyurl.com/yy7ya4g9/VS/6254_bdg_erw.kml</t>
  </si>
  <si>
    <t>2607651.651 1127894.684</t>
  </si>
  <si>
    <t>https://map.geo.admin.ch/?zoom=13&amp;E=2607651.651&amp;N=1127894.684&amp;layers=ch.kantone.cadastralwebmap-farbe,ch.swisstopo.amtliches-strassenverzeichnis,ch.bfs.gebaeude_wohnungs_register,KML||https://tinyurl.com/yy7ya4g9/VS/6254_bdg_erw.kml</t>
  </si>
  <si>
    <t>2608103.442 1129176.815</t>
  </si>
  <si>
    <t>https://map.geo.admin.ch/?zoom=13&amp;E=2608103.442&amp;N=1129176.815&amp;layers=ch.kantone.cadastralwebmap-farbe,ch.swisstopo.amtliches-strassenverzeichnis,ch.bfs.gebaeude_wohnungs_register,KML||https://tinyurl.com/yy7ya4g9/VS/6254_bdg_erw.kml</t>
  </si>
  <si>
    <t>2608417.266 1129020.767</t>
  </si>
  <si>
    <t>https://map.geo.admin.ch/?zoom=13&amp;E=2608417.266&amp;N=1129020.767&amp;layers=ch.kantone.cadastralwebmap-farbe,ch.swisstopo.amtliches-strassenverzeichnis,ch.bfs.gebaeude_wohnungs_register,KML||https://tinyurl.com/yy7ya4g9/VS/6254_bdg_erw.kml</t>
  </si>
  <si>
    <t>2607481.526 1128092.997</t>
  </si>
  <si>
    <t>https://map.geo.admin.ch/?zoom=13&amp;E=2607481.526&amp;N=1128092.997&amp;layers=ch.kantone.cadastralwebmap-farbe,ch.swisstopo.amtliches-strassenverzeichnis,ch.bfs.gebaeude_wohnungs_register,KML||https://tinyurl.com/yy7ya4g9/VS/6254_bdg_erw.kml</t>
  </si>
  <si>
    <t>2607475.121 1128089.596</t>
  </si>
  <si>
    <t>https://map.geo.admin.ch/?zoom=13&amp;E=2607475.121&amp;N=1128089.596&amp;layers=ch.kantone.cadastralwebmap-farbe,ch.swisstopo.amtliches-strassenverzeichnis,ch.bfs.gebaeude_wohnungs_register,KML||https://tinyurl.com/yy7ya4g9/VS/6254_bdg_erw.kml</t>
  </si>
  <si>
    <t>2607468.602 1128086.092</t>
  </si>
  <si>
    <t>https://map.geo.admin.ch/?zoom=13&amp;E=2607468.602&amp;N=1128086.092&amp;layers=ch.kantone.cadastralwebmap-farbe,ch.swisstopo.amtliches-strassenverzeichnis,ch.bfs.gebaeude_wohnungs_register,KML||https://tinyurl.com/yy7ya4g9/VS/6254_bdg_erw.kml</t>
  </si>
  <si>
    <t>2607460.460 1128115.919</t>
  </si>
  <si>
    <t>https://map.geo.admin.ch/?zoom=13&amp;E=2607460.46&amp;N=1128115.919&amp;layers=ch.kantone.cadastralwebmap-farbe,ch.swisstopo.amtliches-strassenverzeichnis,ch.bfs.gebaeude_wohnungs_register,KML||https://tinyurl.com/yy7ya4g9/VS/6254_bdg_erw.kml</t>
  </si>
  <si>
    <t>2607448.091 1128069.364</t>
  </si>
  <si>
    <t>https://map.geo.admin.ch/?zoom=13&amp;E=2607448.091&amp;N=1128069.364&amp;layers=ch.kantone.cadastralwebmap-farbe,ch.swisstopo.amtliches-strassenverzeichnis,ch.bfs.gebaeude_wohnungs_register,KML||https://tinyurl.com/yy7ya4g9/VS/6254_bdg_erw.kml</t>
  </si>
  <si>
    <t>2607445.748 1128062.337</t>
  </si>
  <si>
    <t>https://map.geo.admin.ch/?zoom=13&amp;E=2607445.748&amp;N=1128062.337&amp;layers=ch.kantone.cadastralwebmap-farbe,ch.swisstopo.amtliches-strassenverzeichnis,ch.bfs.gebaeude_wohnungs_register,KML||https://tinyurl.com/yy7ya4g9/VS/6254_bdg_erw.kml</t>
  </si>
  <si>
    <t>2607455.827 1128102.155</t>
  </si>
  <si>
    <t>https://map.geo.admin.ch/?zoom=13&amp;E=2607455.827&amp;N=1128102.155&amp;layers=ch.kantone.cadastralwebmap-farbe,ch.swisstopo.amtliches-strassenverzeichnis,ch.bfs.gebaeude_wohnungs_register,KML||https://tinyurl.com/yy7ya4g9/VS/6254_bdg_erw.kml</t>
  </si>
  <si>
    <t>2607458.142 1128109.058</t>
  </si>
  <si>
    <t>https://map.geo.admin.ch/?zoom=13&amp;E=2607458.142&amp;N=1128109.058&amp;layers=ch.kantone.cadastralwebmap-farbe,ch.swisstopo.amtliches-strassenverzeichnis,ch.bfs.gebaeude_wohnungs_register,KML||https://tinyurl.com/yy7ya4g9/VS/6254_bdg_erw.kml</t>
  </si>
  <si>
    <t>2607450.430 1128076.273</t>
  </si>
  <si>
    <t>https://map.geo.admin.ch/?zoom=13&amp;E=2607450.43&amp;N=1128076.273&amp;layers=ch.kantone.cadastralwebmap-farbe,ch.swisstopo.amtliches-strassenverzeichnis,ch.bfs.gebaeude_wohnungs_register,KML||https://tinyurl.com/yy7ya4g9/VS/6254_bdg_erw.kml</t>
  </si>
  <si>
    <t>2606855.698 1128605.209</t>
  </si>
  <si>
    <t>https://map.geo.admin.ch/?zoom=13&amp;E=2606855.698&amp;N=1128605.209&amp;layers=ch.kantone.cadastralwebmap-farbe,ch.swisstopo.amtliches-strassenverzeichnis,ch.bfs.gebaeude_wohnungs_register,KML||https://tinyurl.com/yy7ya4g9/VS/6254_bdg_erw.kml</t>
  </si>
  <si>
    <t>2607562.644 1127675.405</t>
  </si>
  <si>
    <t>https://map.geo.admin.ch/?zoom=13&amp;E=2607562.644&amp;N=1127675.405&amp;layers=ch.kantone.cadastralwebmap-farbe,ch.swisstopo.amtliches-strassenverzeichnis,ch.bfs.gebaeude_wohnungs_register,KML||https://tinyurl.com/yy7ya4g9/VS/6254_bdg_erw.kml</t>
  </si>
  <si>
    <t>2608428.630 1129435.604</t>
  </si>
  <si>
    <t>https://map.geo.admin.ch/?zoom=13&amp;E=2608428.63&amp;N=1129435.604&amp;layers=ch.kantone.cadastralwebmap-farbe,ch.swisstopo.amtliches-strassenverzeichnis,ch.bfs.gebaeude_wohnungs_register,KML||https://tinyurl.com/yy7ya4g9/VS/6254_bdg_erw.kml</t>
  </si>
  <si>
    <t>2607905.918 1127831.604</t>
  </si>
  <si>
    <t>https://map.geo.admin.ch/?zoom=13&amp;E=2607905.918&amp;N=1127831.604&amp;layers=ch.kantone.cadastralwebmap-farbe,ch.swisstopo.amtliches-strassenverzeichnis,ch.bfs.gebaeude_wohnungs_register,KML||https://tinyurl.com/yy7ya4g9/VS/6254_bdg_erw.kml</t>
  </si>
  <si>
    <t>2607487.041 1128125.735</t>
  </si>
  <si>
    <t>https://map.geo.admin.ch/?zoom=13&amp;E=2607487.041&amp;N=1128125.735&amp;layers=ch.kantone.cadastralwebmap-farbe,ch.swisstopo.amtliches-strassenverzeichnis,ch.bfs.gebaeude_wohnungs_register,KML||https://tinyurl.com/yy7ya4g9/VS/6254_bdg_erw.kml</t>
  </si>
  <si>
    <t>2606883.683 1128265.231</t>
  </si>
  <si>
    <t>https://map.geo.admin.ch/?zoom=13&amp;E=2606883.683&amp;N=1128265.231&amp;layers=ch.kantone.cadastralwebmap-farbe,ch.swisstopo.amtliches-strassenverzeichnis,ch.bfs.gebaeude_wohnungs_register,KML||https://tinyurl.com/yy7ya4g9/VS/6254_bdg_erw.kml</t>
  </si>
  <si>
    <t>2607195.251 1127511.876</t>
  </si>
  <si>
    <t>https://map.geo.admin.ch/?zoom=13&amp;E=2607195.251&amp;N=1127511.876&amp;layers=ch.kantone.cadastralwebmap-farbe,ch.swisstopo.amtliches-strassenverzeichnis,ch.bfs.gebaeude_wohnungs_register,KML||https://tinyurl.com/yy7ya4g9/VS/6254_bdg_erw.kml</t>
  </si>
  <si>
    <t>2607477.796 1127536.541</t>
  </si>
  <si>
    <t>https://map.geo.admin.ch/?zoom=13&amp;E=2607477.796&amp;N=1127536.541&amp;layers=ch.kantone.cadastralwebmap-farbe,ch.swisstopo.amtliches-strassenverzeichnis,ch.bfs.gebaeude_wohnungs_register,KML||https://tinyurl.com/yy7ya4g9/VS/6254_bdg_erw.kml</t>
  </si>
  <si>
    <t>2607559.880 1127678.249</t>
  </si>
  <si>
    <t>https://map.geo.admin.ch/?zoom=13&amp;E=2607559.88&amp;N=1127678.249&amp;layers=ch.kantone.cadastralwebmap-farbe,ch.swisstopo.amtliches-strassenverzeichnis,ch.bfs.gebaeude_wohnungs_register,KML||https://tinyurl.com/yy7ya4g9/VS/6254_bdg_erw.kml</t>
  </si>
  <si>
    <t>2607167.152 1128702.423</t>
  </si>
  <si>
    <t>https://map.geo.admin.ch/?zoom=13&amp;E=2607167.152&amp;N=1128702.423&amp;layers=ch.kantone.cadastralwebmap-farbe,ch.swisstopo.amtliches-strassenverzeichnis,ch.bfs.gebaeude_wohnungs_register,KML||https://tinyurl.com/yy7ya4g9/VS/6254_bdg_erw.kml</t>
  </si>
  <si>
    <t>2607319.628 1128498.443</t>
  </si>
  <si>
    <t>https://map.geo.admin.ch/?zoom=13&amp;E=2607319.628&amp;N=1128498.443&amp;layers=ch.kantone.cadastralwebmap-farbe,ch.swisstopo.amtliches-strassenverzeichnis,ch.bfs.gebaeude_wohnungs_register,KML||https://tinyurl.com/yy7ya4g9/VS/6254_bdg_erw.kml</t>
  </si>
  <si>
    <t>2608354.530 1129033.686</t>
  </si>
  <si>
    <t>https://map.geo.admin.ch/?zoom=13&amp;E=2608354.53&amp;N=1129033.686&amp;layers=ch.kantone.cadastralwebmap-farbe,ch.swisstopo.amtliches-strassenverzeichnis,ch.bfs.gebaeude_wohnungs_register,KML||https://tinyurl.com/yy7ya4g9/VS/6254_bdg_erw.kml</t>
  </si>
  <si>
    <t>2608219.901 1128577.999</t>
  </si>
  <si>
    <t>https://map.geo.admin.ch/?zoom=13&amp;E=2608219.901&amp;N=1128577.999&amp;layers=ch.kantone.cadastralwebmap-farbe,ch.swisstopo.amtliches-strassenverzeichnis,ch.bfs.gebaeude_wohnungs_register,KML||https://tinyurl.com/yy7ya4g9/VS/6254_bdg_erw.kml</t>
  </si>
  <si>
    <t>2608214.461 1128576.668</t>
  </si>
  <si>
    <t>https://map.geo.admin.ch/?zoom=13&amp;E=2608214.461&amp;N=1128576.668&amp;layers=ch.kantone.cadastralwebmap-farbe,ch.swisstopo.amtliches-strassenverzeichnis,ch.bfs.gebaeude_wohnungs_register,KML||https://tinyurl.com/yy7ya4g9/VS/6254_bdg_erw.kml</t>
  </si>
  <si>
    <t>2608468.476 1129209.831</t>
  </si>
  <si>
    <t>https://map.geo.admin.ch/?zoom=13&amp;E=2608468.476&amp;N=1129209.831&amp;layers=ch.kantone.cadastralwebmap-farbe,ch.swisstopo.amtliches-strassenverzeichnis,ch.bfs.gebaeude_wohnungs_register,KML||https://tinyurl.com/yy7ya4g9/VS/6254_bdg_erw.kml</t>
  </si>
  <si>
    <t>2608425.689 1128787.369</t>
  </si>
  <si>
    <t>https://map.geo.admin.ch/?zoom=13&amp;E=2608425.689&amp;N=1128787.369&amp;layers=ch.kantone.cadastralwebmap-farbe,ch.swisstopo.amtliches-strassenverzeichnis,ch.bfs.gebaeude_wohnungs_register,KML||https://tinyurl.com/yy7ya4g9/VS/6254_bdg_erw.kml</t>
  </si>
  <si>
    <t>2608252.213 1128809.306</t>
  </si>
  <si>
    <t>https://map.geo.admin.ch/?zoom=13&amp;E=2608252.213&amp;N=1128809.306&amp;layers=ch.kantone.cadastralwebmap-farbe,ch.swisstopo.amtliches-strassenverzeichnis,ch.bfs.gebaeude_wohnungs_register,KML||https://tinyurl.com/yy7ya4g9/VS/6254_bdg_erw.kml</t>
  </si>
  <si>
    <t>2596255.000 1123150.000</t>
  </si>
  <si>
    <t>https://map.geo.admin.ch/?zoom=13&amp;E=2596255&amp;N=1123150&amp;layers=ch.kantone.cadastralwebmap-farbe,ch.swisstopo.amtliches-strassenverzeichnis,ch.bfs.gebaeude_wohnungs_register,KML||https://tinyurl.com/yy7ya4g9/VS/6263_bdg_erw.kml</t>
  </si>
  <si>
    <t>2594015.500 1124683.875</t>
  </si>
  <si>
    <t>https://map.geo.admin.ch/?zoom=13&amp;E=2594015.5&amp;N=1124683.875&amp;layers=ch.kantone.cadastralwebmap-farbe,ch.swisstopo.amtliches-strassenverzeichnis,ch.bfs.gebaeude_wohnungs_register,KML||https://tinyurl.com/yy7ya4g9/VS/6265_bdg_erw.kml</t>
  </si>
  <si>
    <t>2638573.000 1108729.000</t>
  </si>
  <si>
    <t>https://map.geo.admin.ch/?zoom=13&amp;E=2638573&amp;N=1108729&amp;layers=ch.kantone.cadastralwebmap-farbe,ch.swisstopo.amtliches-strassenverzeichnis,ch.bfs.gebaeude_wohnungs_register,KML||https://tinyurl.com/yy7ya4g9/VS/6291_bdg_erw.kml</t>
  </si>
  <si>
    <t>2628721.250 1114886.875</t>
  </si>
  <si>
    <t>https://map.geo.admin.ch/?zoom=13&amp;E=2628721.25&amp;N=1114886.875&amp;layers=ch.kantone.cadastralwebmap-farbe,ch.swisstopo.amtliches-strassenverzeichnis,ch.bfs.gebaeude_wohnungs_register,KML||https://tinyurl.com/yy7ya4g9/VS/6292_bdg_erw.kml</t>
  </si>
  <si>
    <t>2572072.689 1106154.773</t>
  </si>
  <si>
    <t>2579296.913 1110564.914</t>
  </si>
  <si>
    <t>2579480.462 1111556.252</t>
  </si>
  <si>
    <t>2579759.079 1108538.373</t>
  </si>
  <si>
    <t>2577505.540 1109346.491</t>
  </si>
  <si>
    <t>2579846.723 1110118.933</t>
  </si>
  <si>
    <t>2606913.368 1128233.937</t>
  </si>
  <si>
    <t>2608379.648 1129236.502</t>
  </si>
  <si>
    <t>62: 2 bâtiments du RegBL (191703593, 192036064) à l'intérieur du même polygone de la MO</t>
  </si>
  <si>
    <t>62: 3 bâtiments du RegBL (921990, 922008, 502372688) à l'intérieur du même polygone de la MO</t>
  </si>
  <si>
    <t>62: 2 bâtiments du RegBL (922091, 922095) à l'intérieur du même polygone de la MO</t>
  </si>
  <si>
    <t>62: 2 bâtiments du RegBL (922340, 502373553) à l'intérieur du même polygone de la MO</t>
  </si>
  <si>
    <t>62: 2 bâtiments du RegBL (922341, 502373555) à l'intérieur du même polygone de la MO</t>
  </si>
  <si>
    <t>62: 2 bâtiments du RegBL (922531, 502372783) à l'intérieur du même polygone de la MO</t>
  </si>
  <si>
    <t>62: 2 bâtiments du RegBL (922537, 922538) à l'intérieur du même polygone de la MO</t>
  </si>
  <si>
    <t>62: 2 bâtiments du RegBL (922596, 502372940) à l'intérieur du même polygone de la MO</t>
  </si>
  <si>
    <t>62: 2 bâtiments du RegBL (922604, 502373332) à l'intérieur du même polygone de la MO</t>
  </si>
  <si>
    <t>62: 2 bâtiments du RegBL (922606, 502373336) à l'intérieur du même polygone de la MO</t>
  </si>
  <si>
    <t>62: 3 bâtiments du RegBL (922617, 922641, 502373709) à l'intérieur du même polygone de la MO</t>
  </si>
  <si>
    <t>62: 2 bâtiments du RegBL (922651, 502373184) à l'intérieur du même polygone de la MO</t>
  </si>
  <si>
    <t>62: 2 bâtiments du RegBL (922758, 922826) à l'intérieur du même polygone de la MO</t>
  </si>
  <si>
    <t>62: 2 bâtiments du RegBL (922839, 500008209) à l'intérieur du même polygone de la MO</t>
  </si>
  <si>
    <t>62: 2 bâtiments du RegBL (3110048, 502372781) à l'intérieur du même polygone de la MO</t>
  </si>
  <si>
    <t>62: 2 bâtiments du RegBL (9038618, 192035999) à l'intérieur du même polygone de la MO</t>
  </si>
  <si>
    <t>62: 2 bâtiments du RegBL (190189844, 502372504) à l'intérieur du même polygone de la MO</t>
  </si>
  <si>
    <t>62: 2 bâtiments du RegBL (191271153, 502373758) à l'intérieur du même polygone de la MO</t>
  </si>
  <si>
    <t>62: 2 bâtiments du RegBL (191864506, 191952863) à l'intérieur du même polygone de la MO</t>
  </si>
  <si>
    <t>62: 2 bâtiments du RegBL (192036324, 192036325) à l'intérieur du même polygone de la MO</t>
  </si>
  <si>
    <t>62: 2 bâtiments du RegBL (943989, 502374510) à l'intérieur du même polygone de la MO</t>
  </si>
  <si>
    <t>62: 2 bâtiments du RegBL (944044, 502374341) à l'intérieur du même polygone de la MO</t>
  </si>
  <si>
    <t>62: 3 bâtiments du RegBL (944132, 190358768, 502374531) à l'intérieur du même polygone de la MO</t>
  </si>
  <si>
    <t>62: 3 bâtiments du RegBL (949307, 949310, 3181485) à l'intérieur du même polygone de la MO</t>
  </si>
  <si>
    <t>62: 2 bâtiments du RegBL (949578, 500008262) à l'intérieur du même polygone de la MO</t>
  </si>
  <si>
    <t>62: 2 bâtiments du RegBL (949649, 500008249) à l'intérieur du même polygone de la MO</t>
  </si>
  <si>
    <t>62: 2 bâtiments du RegBL (3181459, 500008229) à l'intérieur du même polygone de la MO</t>
  </si>
  <si>
    <t>62: 2 bâtiments du RegBL (190214206, 190214208) à l'intérieur du même polygone de la MO</t>
  </si>
  <si>
    <t>62: 2 bâtiments du RegBL (502374417, 502374418) à l'intérieur du même polygone de la MO</t>
  </si>
  <si>
    <t>52: l'EGID de la MO 949698ne correspond pas à l'EGID du RegBL 502373995&lt;/br&gt;62: 2 bâtiments du RegBL (949698, 3112278) à l'intérieur du même polygone de la MO</t>
  </si>
  <si>
    <t>42: la catégorie 1060 n'est pas cohérente avec le topic Objets divers de la MO&lt;/br&gt;62: 2 bâtiments du RegBL (922035, 502373682) à l'intérieur du même polygone de la MO</t>
  </si>
  <si>
    <t>31: Aucun bâtiment dans la MO pour l'EGID 192011151&lt;/br&gt;33: Le bâtiment 192011151 has GSTAT '1003 im Bau'</t>
  </si>
  <si>
    <t>31: Aucun bâtiment dans la MO pour l'EGID 192035696&lt;/br&gt;33: Le bâtiment 192035696 has GSTAT '1003 im Bau'</t>
  </si>
  <si>
    <t>31: Aucun bâtiment dans la MO pour l'EGID 192035699&lt;/br&gt;33: Le bâtiment 192035699 has GSTAT '1003 im Bau'</t>
  </si>
  <si>
    <t>31: Aucun bâtiment dans la MO pour l'EGID 192035700&lt;/br&gt;33: Le bâtiment 192035700 has GSTAT '1003 im Bau'</t>
  </si>
  <si>
    <t>31: Aucun bâtiment dans la MO pour l'EGID 192035702&lt;/br&gt;33: Le bâtiment 192035702 has GSTAT '1003 im Bau'</t>
  </si>
  <si>
    <t>31: Aucun bâtiment dans la MO pour l'EGID 192035703&lt;/br&gt;33: Le bâtiment 192035703 has GSTAT '1003 im Bau'</t>
  </si>
  <si>
    <t>31: Aucun bâtiment dans la MO pour l'EGID 192035707&lt;/br&gt;33: Le bâtiment 192035707 has GSTAT '1003 im Bau'</t>
  </si>
  <si>
    <t>31: Aucun bâtiment dans la MO pour l'EGID 192035711&lt;/br&gt;33: Le bâtiment 192035711 has GSTAT '1003 im Bau'</t>
  </si>
  <si>
    <t>31: Aucun bâtiment dans la MO pour l'EGID 192035715&lt;/br&gt;33: Le bâtiment 192035715 has GSTAT '1003 im Bau'</t>
  </si>
  <si>
    <t>31: Aucun bâtiment dans la MO pour l'EGID 192035721&lt;/br&gt;33: Le bâtiment 192035721 has GSTAT '1003 im Bau'</t>
  </si>
  <si>
    <t>31: Aucun bâtiment dans la MO pour l'EGID 192035724&lt;/br&gt;33: Le bâtiment 192035724 has GSTAT '1003 im Bau'</t>
  </si>
  <si>
    <t>31: Aucun bâtiment dans la MO pour l'EGID 192035725&lt;/br&gt;33: Le bâtiment 192035725 has GSTAT '1003 im Bau'</t>
  </si>
  <si>
    <t>31: Aucun bâtiment dans la MO pour l'EGID 192035726&lt;/br&gt;33: Le bâtiment 192035726 has GSTAT '1003 im Bau'</t>
  </si>
  <si>
    <t>31: Aucun bâtiment dans la MO pour l'EGID 192035728&lt;/br&gt;33: Le bâtiment 192035728 has GSTAT '1003 im Bau'</t>
  </si>
  <si>
    <t>31: Aucun bâtiment dans la MO pour l'EGID 192035733&lt;/br&gt;33: Le bâtiment 192035733 has GSTAT '1003 im Bau'</t>
  </si>
  <si>
    <t>31: Aucun bâtiment dans la MO pour l'EGID 192035734&lt;/br&gt;33: Le bâtiment 192035734 has GSTAT '1003 im Bau'</t>
  </si>
  <si>
    <t>31: Aucun bâtiment dans la MO pour l'EGID 192036296</t>
  </si>
  <si>
    <t>31: Aucun bâtiment dans la MO pour l'EGID 192036345&lt;/br&gt;33: Le bâtiment 192036345 has GSTAT '1003 im Bau'</t>
  </si>
  <si>
    <t>31: Aucun bâtiment dans la MO pour l'EGID 192036347&lt;/br&gt;33: Le bâtiment 192036347 has GSTAT '1003 im Bau'</t>
  </si>
  <si>
    <t>31: Aucun bâtiment dans la MO pour l'EGID 192036349&lt;/br&gt;33: Le bâtiment 192036349 has GSTAT '1003 im Bau'</t>
  </si>
  <si>
    <t>31: Aucun bâtiment dans la MO pour l'EGID 400016977</t>
  </si>
  <si>
    <t>31: Aucun bâtiment dans la MO pour l'EGID 192036039</t>
  </si>
  <si>
    <t>31: Aucun bâtiment dans la MO pour l'EGID 191961808</t>
  </si>
  <si>
    <t>31: Aucun bâtiment dans la MO pour l'EGID 191969360</t>
  </si>
  <si>
    <t>31: Aucun bâtiment dans la MO pour l'EGID 192023756&lt;/br&gt;33: Le bâtiment 192023756 has GSTAT '1003 im Bau'</t>
  </si>
  <si>
    <t>31: Aucun bâtiment dans la MO pour l'EGID 192036073</t>
  </si>
  <si>
    <t>31: Aucun bâtiment dans la MO pour l'EGID 191974586</t>
  </si>
  <si>
    <t>31: Aucun bâtiment dans la MO pour l'EGID 192030759&lt;/br&gt;33: Le bâtiment 192030759 has GSTAT '1003 im Bau'</t>
  </si>
  <si>
    <t>31: Aucun bâtiment dans la MO pour l'EGID 192033284&lt;/br&gt;33: Le bâtiment 192033284 has GSTAT '1003 im Bau'</t>
  </si>
  <si>
    <t>31: Aucun bâtiment dans la MO pour l'EGID 191946913</t>
  </si>
  <si>
    <t>31: Aucun bâtiment dans la MO pour l'EGID 500008206</t>
  </si>
  <si>
    <t>31: Aucun bâtiment dans la MO pour l'EGID 502372484</t>
  </si>
  <si>
    <t>31: Aucun bâtiment dans la MO pour l'EGID 502372515</t>
  </si>
  <si>
    <t>31: Aucun bâtiment dans la MO pour l'EGID 502372531</t>
  </si>
  <si>
    <t>31: Aucun bâtiment dans la MO pour l'EGID 502372808</t>
  </si>
  <si>
    <t>31: Aucun bâtiment dans la MO pour l'EGID 502372926</t>
  </si>
  <si>
    <t>31: Aucun bâtiment dans la MO pour l'EGID 502372983</t>
  </si>
  <si>
    <t>31: Aucun bâtiment dans la MO pour l'EGID 502373037</t>
  </si>
  <si>
    <t>31: Aucun bâtiment dans la MO pour l'EGID 502373107</t>
  </si>
  <si>
    <t>31: Aucun bâtiment dans la MO pour l'EGID 502373108</t>
  </si>
  <si>
    <t>31: Aucun bâtiment dans la MO pour l'EGID 502373168</t>
  </si>
  <si>
    <t>31: Aucun bâtiment dans la MO pour l'EGID 502373169</t>
  </si>
  <si>
    <t>31: Aucun bâtiment dans la MO pour l'EGID 502373170</t>
  </si>
  <si>
    <t>31: Aucun bâtiment dans la MO pour l'EGID 502373171</t>
  </si>
  <si>
    <t>31: Aucun bâtiment dans la MO pour l'EGID 502373172</t>
  </si>
  <si>
    <t>31: Aucun bâtiment dans la MO pour l'EGID 502373173</t>
  </si>
  <si>
    <t>31: Aucun bâtiment dans la MO pour l'EGID 502373261</t>
  </si>
  <si>
    <t>31: Aucun bâtiment dans la MO pour l'EGID 502373262</t>
  </si>
  <si>
    <t>31: Aucun bâtiment dans la MO pour l'EGID 502373323</t>
  </si>
  <si>
    <t>31: Aucun bâtiment dans la MO pour l'EGID 502373379</t>
  </si>
  <si>
    <t>31: Aucun bâtiment dans la MO pour l'EGID 502373459</t>
  </si>
  <si>
    <t>31: Aucun bâtiment dans la MO pour l'EGID 502373707</t>
  </si>
  <si>
    <t>31: Aucun bâtiment dans la MO pour l'EGID 502373748</t>
  </si>
  <si>
    <t>31: Aucun bâtiment dans la MO pour l'EGID 191982516</t>
  </si>
  <si>
    <t>31: Aucun bâtiment dans la MO pour l'EGID 192028401</t>
  </si>
  <si>
    <t>31: Aucun bâtiment dans la MO pour l'EGID 192035729</t>
  </si>
  <si>
    <t>31: Aucun bâtiment dans la MO pour l'EGID 192035731</t>
  </si>
  <si>
    <t>31: Aucun bâtiment dans la MO pour l'EGID 192035746</t>
  </si>
  <si>
    <t>31: Aucun bâtiment dans la MO pour l'EGID 192035748</t>
  </si>
  <si>
    <t>31: Aucun bâtiment dans la MO pour l'EGID 192035964</t>
  </si>
  <si>
    <t>31: Aucun bâtiment dans la MO pour l'EGID 192036201</t>
  </si>
  <si>
    <t>31: Aucun bâtiment dans la MO pour l'EGID 191969165</t>
  </si>
  <si>
    <t>31: Aucun bâtiment dans la MO pour l'EGID 191987478</t>
  </si>
  <si>
    <t>31: Aucun bâtiment dans la MO pour l'EGID 191988171</t>
  </si>
  <si>
    <t>31: Aucun bâtiment dans la MO pour l'EGID 192023054</t>
  </si>
  <si>
    <t>31: Aucun bâtiment dans la MO pour l'EGID 192026733</t>
  </si>
  <si>
    <t>31: Aucun bâtiment dans la MO pour l'EGID 192036327</t>
  </si>
  <si>
    <t>31: Aucun bâtiment dans la MO pour l'EGID 502373819</t>
  </si>
  <si>
    <t>31: Aucun bâtiment dans la MO pour l'EGID 502374128</t>
  </si>
  <si>
    <t>31: Aucun bâtiment dans la MO pour l'EGID 502374152</t>
  </si>
  <si>
    <t>31: Aucun bâtiment dans la MO pour l'EGID 502374568</t>
  </si>
  <si>
    <t>31: Aucun bâtiment dans la MO pour l'EGID 191889638</t>
  </si>
  <si>
    <t>31: Aucun bâtiment dans la MO pour l'EGID 192036328&lt;/br&gt;33: Le bâtiment 192036328 has GSTAT '1003 im Bau'</t>
  </si>
  <si>
    <t>31: Aucun bâtiment dans la MO pour l'EGID 191999602</t>
  </si>
  <si>
    <t>31: Aucun bâtiment dans la MO pour l'EGID 191997352</t>
  </si>
  <si>
    <t>35: Obsolète dans le RegBL. Le bâtiment de la MO est déjà lié au bâtiment ayant l'EGID 905410</t>
  </si>
  <si>
    <t>35: Obsolète dans le RegBL. Le bâtiment de la MO est déjà lié au bâtiment ayant l'EGID 925879</t>
  </si>
  <si>
    <t>35: Obsolète dans le RegBL. Le bâtiment de la MO est déjà lié au bâtiment ayant l'EGID 932005</t>
  </si>
  <si>
    <t>35: Obsolète dans le RegBL. Le bâtiment de la MO est déjà lié au bâtiment ayant l'EGID 502196370</t>
  </si>
  <si>
    <t>Route du Tabary</t>
  </si>
  <si>
    <t>Station de couplage Miéville 1</t>
  </si>
  <si>
    <t>CH767052303987</t>
  </si>
  <si>
    <t>2732</t>
  </si>
  <si>
    <t>6054</t>
  </si>
  <si>
    <t>2597170.000 1127210.000</t>
  </si>
  <si>
    <t>https://map.geo.admin.ch/?zoom=13&amp;E=2597170&amp;N=1127210&amp;layers=ch.kantone.cadastralwebmap-farbe,ch.swisstopo.amtliches-strassenverzeichnis,ch.bfs.gebaeude_wohnungs_register,KML||https://tinyurl.com/yy7ya4g9/VS/6082_bdg_erw.kml</t>
  </si>
  <si>
    <t>2615648.000 1127203.000</t>
  </si>
  <si>
    <t>https://map.geo.admin.ch/?zoom=13&amp;E=2615648&amp;N=1127203&amp;layers=ch.kantone.cadastralwebmap-farbe,ch.swisstopo.amtliches-strassenverzeichnis,ch.bfs.gebaeude_wohnungs_register,KML||https://tinyurl.com/yy7ya4g9/VS/6110_bdg_erw.kml</t>
  </si>
  <si>
    <t>2572316.000 1105973.000</t>
  </si>
  <si>
    <t>https://map.geo.admin.ch/?zoom=13&amp;E=2572316&amp;N=1105973&amp;layers=ch.kantone.cadastralwebmap-farbe,ch.swisstopo.amtliches-strassenverzeichnis,ch.bfs.gebaeude_wohnungs_register,KML||https://tinyurl.com/yy7ya4g9/VS/6136_bdg_erw.kml</t>
  </si>
  <si>
    <t>2572331.000 1105984.000</t>
  </si>
  <si>
    <t>https://map.geo.admin.ch/?zoom=13&amp;E=2572331&amp;N=1105984&amp;layers=ch.kantone.cadastralwebmap-farbe,ch.swisstopo.amtliches-strassenverzeichnis,ch.bfs.gebaeude_wohnungs_register,KML||https://tinyurl.com/yy7ya4g9/VS/6136_bdg_erw.kml</t>
  </si>
  <si>
    <t>2571074.000 1106768.000</t>
  </si>
  <si>
    <t>https://map.geo.admin.ch/?zoom=13&amp;E=2571074&amp;N=1106768&amp;layers=ch.kantone.cadastralwebmap-farbe,ch.swisstopo.amtliches-strassenverzeichnis,ch.bfs.gebaeude_wohnungs_register,KML||https://tinyurl.com/yy7ya4g9/VS/6136_bdg_erw.kml</t>
  </si>
  <si>
    <t>2571053.000 1106800.000</t>
  </si>
  <si>
    <t>https://map.geo.admin.ch/?zoom=13&amp;E=2571053&amp;N=1106800&amp;layers=ch.kantone.cadastralwebmap-farbe,ch.swisstopo.amtliches-strassenverzeichnis,ch.bfs.gebaeude_wohnungs_register,KML||https://tinyurl.com/yy7ya4g9/VS/6136_bdg_erw.kml</t>
  </si>
  <si>
    <t>2572676.000 1106087.000</t>
  </si>
  <si>
    <t>https://map.geo.admin.ch/?zoom=13&amp;E=2572676&amp;N=1106087&amp;layers=ch.kantone.cadastralwebmap-farbe,ch.swisstopo.amtliches-strassenverzeichnis,ch.bfs.gebaeude_wohnungs_register,KML||https://tinyurl.com/yy7ya4g9/VS/6136_bdg_erw.kml</t>
  </si>
  <si>
    <t>2571737.000 1104856.000</t>
  </si>
  <si>
    <t>https://map.geo.admin.ch/?zoom=13&amp;E=2571737&amp;N=1104856&amp;layers=ch.kantone.cadastralwebmap-farbe,ch.swisstopo.amtliches-strassenverzeichnis,ch.bfs.gebaeude_wohnungs_register,KML||https://tinyurl.com/yy7ya4g9/VS/6136_bdg_erw.kml</t>
  </si>
  <si>
    <t>2572061.000 1104993.000</t>
  </si>
  <si>
    <t>https://map.geo.admin.ch/?zoom=13&amp;E=2572061&amp;N=1104993&amp;layers=ch.kantone.cadastralwebmap-farbe,ch.swisstopo.amtliches-strassenverzeichnis,ch.bfs.gebaeude_wohnungs_register,KML||https://tinyurl.com/yy7ya4g9/VS/6136_bdg_erw.kml</t>
  </si>
  <si>
    <t>2576838.000 1108013.000</t>
  </si>
  <si>
    <t>https://map.geo.admin.ch/?zoom=13&amp;E=2576838&amp;N=1108013&amp;layers=ch.kantone.cadastralwebmap-farbe,ch.swisstopo.amtliches-strassenverzeichnis,ch.bfs.gebaeude_wohnungs_register,KML||https://tinyurl.com/yy7ya4g9/VS/6136_bdg_erw.kml</t>
  </si>
  <si>
    <t>2576828.000 1108029.000</t>
  </si>
  <si>
    <t>https://map.geo.admin.ch/?zoom=13&amp;E=2576828&amp;N=1108029&amp;layers=ch.kantone.cadastralwebmap-farbe,ch.swisstopo.amtliches-strassenverzeichnis,ch.bfs.gebaeude_wohnungs_register,KML||https://tinyurl.com/yy7ya4g9/VS/6136_bdg_erw.kml</t>
  </si>
  <si>
    <t>2576818.000 1108044.000</t>
  </si>
  <si>
    <t>https://map.geo.admin.ch/?zoom=13&amp;E=2576818&amp;N=1108044&amp;layers=ch.kantone.cadastralwebmap-farbe,ch.swisstopo.amtliches-strassenverzeichnis,ch.bfs.gebaeude_wohnungs_register,KML||https://tinyurl.com/yy7ya4g9/VS/6136_bdg_erw.kml</t>
  </si>
  <si>
    <t>2576804.750 1108094.375</t>
  </si>
  <si>
    <t>https://map.geo.admin.ch/?zoom=13&amp;E=2576804.75&amp;N=1108094.375&amp;layers=ch.kantone.cadastralwebmap-farbe,ch.swisstopo.amtliches-strassenverzeichnis,ch.bfs.gebaeude_wohnungs_register,KML||https://tinyurl.com/yy7ya4g9/VS/6136_bdg_erw.kml</t>
  </si>
  <si>
    <t>2571061.750 1106778.875</t>
  </si>
  <si>
    <t>https://map.geo.admin.ch/?zoom=13&amp;E=2571061.75&amp;N=1106778.875&amp;layers=ch.kantone.cadastralwebmap-farbe,ch.swisstopo.amtliches-strassenverzeichnis,ch.bfs.gebaeude_wohnungs_register,KML||https://tinyurl.com/yy7ya4g9/VS/6136_bdg_erw.kml</t>
  </si>
  <si>
    <t>2583487.000 1113253.000</t>
  </si>
  <si>
    <t>https://map.geo.admin.ch/?zoom=13&amp;E=2583487&amp;N=1113253&amp;layers=ch.kantone.cadastralwebmap-farbe,ch.swisstopo.amtliches-strassenverzeichnis,ch.bfs.gebaeude_wohnungs_register,KML||https://tinyurl.com/yy7ya4g9/VS/6139_bdg_erw.kml</t>
  </si>
  <si>
    <t>2579950.000 1111417.000</t>
  </si>
  <si>
    <t>https://map.geo.admin.ch/?zoom=13&amp;E=2579950&amp;N=1111417&amp;layers=ch.kantone.cadastralwebmap-farbe,ch.swisstopo.amtliches-strassenverzeichnis,ch.bfs.gebaeude_wohnungs_register,KML||https://tinyurl.com/yy7ya4g9/VS/6141_bdg_erw.kml</t>
  </si>
  <si>
    <t>2631665.250 1128954.875</t>
  </si>
  <si>
    <t>https://map.geo.admin.ch/?zoom=13&amp;E=2631665.25&amp;N=1128954.875&amp;layers=ch.kantone.cadastralwebmap-farbe,ch.swisstopo.amtliches-strassenverzeichnis,ch.bfs.gebaeude_wohnungs_register,KML||https://tinyurl.com/yy7ya4g9/VS/6191_bdg_erw.kml</t>
  </si>
  <si>
    <t>2647384.371 1132399.759</t>
  </si>
  <si>
    <t>https://map.geo.admin.ch/?zoom=13&amp;E=2647384.371&amp;N=1132399.759&amp;layers=ch.kantone.cadastralwebmap-farbe,ch.swisstopo.amtliches-strassenverzeichnis,ch.bfs.gebaeude_wohnungs_register,KML||https://tinyurl.com/yy7ya4g9/VS/6203_bdg_erw.kml</t>
  </si>
  <si>
    <t>2647380.000 1132403.000</t>
  </si>
  <si>
    <t>https://map.geo.admin.ch/?zoom=13&amp;E=2647380&amp;N=1132403&amp;layers=ch.kantone.cadastralwebmap-farbe,ch.swisstopo.amtliches-strassenverzeichnis,ch.bfs.gebaeude_wohnungs_register,KML||https://tinyurl.com/yy7ya4g9/VS/6203_bdg_erw.kml</t>
  </si>
  <si>
    <t>2568488.500 1110810.625</t>
  </si>
  <si>
    <t>https://map.geo.admin.ch/?zoom=13&amp;E=2568488.5&amp;N=1110810.625&amp;layers=ch.kantone.cadastralwebmap-farbe,ch.swisstopo.amtliches-strassenverzeichnis,ch.bfs.gebaeude_wohnungs_register,KML||https://tinyurl.com/yy7ya4g9/VS/6219_bdg_erw.kml</t>
  </si>
  <si>
    <t>2614650.000 1109400.000</t>
  </si>
  <si>
    <t>https://map.geo.admin.ch/?zoom=13&amp;E=2614650&amp;N=1109400&amp;layers=ch.kantone.cadastralwebmap-farbe,ch.swisstopo.amtliches-strassenverzeichnis,ch.bfs.gebaeude_wohnungs_register,KML||https://tinyurl.com/yy7ya4g9/VS/6252_bdg_erw.kml</t>
  </si>
  <si>
    <t>2633327.000 1127413.000</t>
  </si>
  <si>
    <t>https://map.geo.admin.ch/?zoom=13&amp;E=2633327&amp;N=1127413&amp;layers=ch.kantone.cadastralwebmap-farbe,ch.swisstopo.amtliches-strassenverzeichnis,ch.bfs.gebaeude_wohnungs_register,KML||https://tinyurl.com/yy7ya4g9/VS/6297_bdg_erw.kml</t>
  </si>
  <si>
    <t>2584513.261 1110247.081</t>
  </si>
  <si>
    <t>2608513.426 1129471.482</t>
  </si>
  <si>
    <t>62: 2 bâtiments du RegBL (191872107, 192036598) à l'intérieur du même polygone de la MO</t>
  </si>
  <si>
    <t>31: Aucun bâtiment dans la MO pour l'EGID 191829394</t>
  </si>
  <si>
    <t>31: Aucun bâtiment dans la MO pour l'EGID 191917996</t>
  </si>
  <si>
    <t>31: Aucun bâtiment dans la MO pour l'EGID 191680934&lt;/br&gt;33: Le bâtiment 191680934 has GSTAT '1003 im Bau'</t>
  </si>
  <si>
    <t>31: Aucun bâtiment dans la MO pour l'EGID 191680937&lt;/br&gt;33: Le bâtiment 191680937 has GSTAT '1003 im Bau'</t>
  </si>
  <si>
    <t>31: Aucun bâtiment dans la MO pour l'EGID 191871671</t>
  </si>
  <si>
    <t>31: Aucun bâtiment dans la MO pour l'EGID 191963001&lt;/br&gt;33: Le bâtiment 191963001 has GSTAT '1003 im Bau'</t>
  </si>
  <si>
    <t>31: Aucun bâtiment dans la MO pour l'EGID 191963003&lt;/br&gt;33: Le bâtiment 191963003 has GSTAT '1003 im Bau'</t>
  </si>
  <si>
    <t>31: Aucun bâtiment dans la MO pour l'EGID 191963004&lt;/br&gt;33: Le bâtiment 191963004 has GSTAT '1003 im Bau'</t>
  </si>
  <si>
    <t>31: Aucun bâtiment dans la MO pour l'EGID 192013938</t>
  </si>
  <si>
    <t>31: Aucun bâtiment dans la MO pour l'EGID 192035410&lt;/br&gt;33: Le bâtiment 192035410 has GSTAT '1003 im Bau'</t>
  </si>
  <si>
    <t>31: Aucun bâtiment dans la MO pour l'EGID 192004809</t>
  </si>
  <si>
    <t>31: Aucun bâtiment dans la MO pour l'EGID 192036593</t>
  </si>
  <si>
    <t>31: Aucun bâtiment dans la MO pour l'EGID 192036651</t>
  </si>
  <si>
    <t>31: Aucun bâtiment dans la MO pour l'EGID 191997071&lt;/br&gt;33: Le bâtiment 191997071 has GSTAT '1003 im Bau'</t>
  </si>
  <si>
    <t>31: Aucun bâtiment dans la MO pour l'EGID 191997077&lt;/br&gt;33: Le bâtiment 191997077 has GSTAT '1003 im Bau'</t>
  </si>
  <si>
    <t>31: Aucun bâtiment dans la MO pour l'EGID 191827160</t>
  </si>
  <si>
    <t>2174</t>
  </si>
  <si>
    <t>2584282.750 1115583.875</t>
  </si>
  <si>
    <t>https://map.geo.admin.ch/?zoom=13&amp;E=2584282.75&amp;N=1115583.875&amp;layers=ch.kantone.cadastralwebmap-farbe,ch.swisstopo.amtliches-strassenverzeichnis,ch.bfs.gebaeude_wohnungs_register,KML||https://tinyurl.com/yy7ya4g9/VS/6022_bdg_erw.kml</t>
  </si>
  <si>
    <t>2589555.000 1118197.625</t>
  </si>
  <si>
    <t>https://map.geo.admin.ch/?zoom=13&amp;E=2589555&amp;N=1118197.625&amp;layers=ch.kantone.cadastralwebmap-farbe,ch.swisstopo.amtliches-strassenverzeichnis,ch.bfs.gebaeude_wohnungs_register,KML||https://tinyurl.com/yy7ya4g9/VS/6023_bdg_erw.kml</t>
  </si>
  <si>
    <t>2617210.000 1129850.375</t>
  </si>
  <si>
    <t>https://map.geo.admin.ch/?zoom=13&amp;E=2617210&amp;N=1129850.375&amp;layers=ch.kantone.cadastralwebmap-farbe,ch.swisstopo.amtliches-strassenverzeichnis,ch.bfs.gebaeude_wohnungs_register,KML||https://tinyurl.com/yy7ya4g9/VS/6117_bdg_erw.kml</t>
  </si>
  <si>
    <t>2579838.250 1115540.750</t>
  </si>
  <si>
    <t>https://map.geo.admin.ch/?zoom=13&amp;E=2579838.25&amp;N=1115540.75&amp;layers=ch.kantone.cadastralwebmap-farbe,ch.swisstopo.amtliches-strassenverzeichnis,ch.bfs.gebaeude_wohnungs_register,KML||https://tinyurl.com/yy7ya4g9/VS/6135_bdg_erw.kml</t>
  </si>
  <si>
    <t>2560875.000 1122474.000</t>
  </si>
  <si>
    <t>https://map.geo.admin.ch/?zoom=13&amp;E=2560875&amp;N=1122474&amp;layers=ch.kantone.cadastralwebmap-farbe,ch.swisstopo.amtliches-strassenverzeichnis,ch.bfs.gebaeude_wohnungs_register,KML||https://tinyurl.com/yy7ya4g9/VS/6152_bdg_erw.kml</t>
  </si>
  <si>
    <t>2560974.000 1125090.000</t>
  </si>
  <si>
    <t>https://map.geo.admin.ch/?zoom=13&amp;E=2560974&amp;N=1125090&amp;layers=ch.kantone.cadastralwebmap-farbe,ch.swisstopo.amtliches-strassenverzeichnis,ch.bfs.gebaeude_wohnungs_register,KML||https://tinyurl.com/yy7ya4g9/VS/6152_bdg_erw.kml</t>
  </si>
  <si>
    <t>2562393.000 1124015.000</t>
  </si>
  <si>
    <t>https://map.geo.admin.ch/?zoom=13&amp;E=2562393&amp;N=1124015&amp;layers=ch.kantone.cadastralwebmap-farbe,ch.swisstopo.amtliches-strassenverzeichnis,ch.bfs.gebaeude_wohnungs_register,KML||https://tinyurl.com/yy7ya4g9/VS/6152_bdg_erw.kml</t>
  </si>
  <si>
    <t>2561965.461 1124440.096</t>
  </si>
  <si>
    <t>https://map.geo.admin.ch/?zoom=13&amp;E=2561965.461&amp;N=1124440.096&amp;layers=ch.kantone.cadastralwebmap-farbe,ch.swisstopo.amtliches-strassenverzeichnis,ch.bfs.gebaeude_wohnungs_register,KML||https://tinyurl.com/yy7ya4g9/VS/6152_bdg_erw.kml</t>
  </si>
  <si>
    <t>2562124.000 1124759.000</t>
  </si>
  <si>
    <t>https://map.geo.admin.ch/?zoom=13&amp;E=2562124&amp;N=1124759&amp;layers=ch.kantone.cadastralwebmap-farbe,ch.swisstopo.amtliches-strassenverzeichnis,ch.bfs.gebaeude_wohnungs_register,KML||https://tinyurl.com/yy7ya4g9/VS/6152_bdg_erw.kml</t>
  </si>
  <si>
    <t>2562417.000 1124965.000</t>
  </si>
  <si>
    <t>https://map.geo.admin.ch/?zoom=13&amp;E=2562417&amp;N=1124965&amp;layers=ch.kantone.cadastralwebmap-farbe,ch.swisstopo.amtliches-strassenverzeichnis,ch.bfs.gebaeude_wohnungs_register,KML||https://tinyurl.com/yy7ya4g9/VS/6152_bdg_erw.kml</t>
  </si>
  <si>
    <t>2561716.000 1126132.000</t>
  </si>
  <si>
    <t>https://map.geo.admin.ch/?zoom=13&amp;E=2561716&amp;N=1126132&amp;layers=ch.kantone.cadastralwebmap-farbe,ch.swisstopo.amtliches-strassenverzeichnis,ch.bfs.gebaeude_wohnungs_register,KML||https://tinyurl.com/yy7ya4g9/VS/6152_bdg_erw.kml</t>
  </si>
  <si>
    <t>2561724.000 1126124.000</t>
  </si>
  <si>
    <t>https://map.geo.admin.ch/?zoom=13&amp;E=2561724&amp;N=1126124&amp;layers=ch.kantone.cadastralwebmap-farbe,ch.swisstopo.amtliches-strassenverzeichnis,ch.bfs.gebaeude_wohnungs_register,KML||https://tinyurl.com/yy7ya4g9/VS/6152_bdg_erw.kml</t>
  </si>
  <si>
    <t>2560195.000 1125580.000</t>
  </si>
  <si>
    <t>https://map.geo.admin.ch/?zoom=13&amp;E=2560195&amp;N=1125580&amp;layers=ch.kantone.cadastralwebmap-farbe,ch.swisstopo.amtliches-strassenverzeichnis,ch.bfs.gebaeude_wohnungs_register,KML||https://tinyurl.com/yy7ya4g9/VS/6152_bdg_erw.kml</t>
  </si>
  <si>
    <t>2560744.000 1125993.000</t>
  </si>
  <si>
    <t>https://map.geo.admin.ch/?zoom=13&amp;E=2560744&amp;N=1125993&amp;layers=ch.kantone.cadastralwebmap-farbe,ch.swisstopo.amtliches-strassenverzeichnis,ch.bfs.gebaeude_wohnungs_register,KML||https://tinyurl.com/yy7ya4g9/VS/6152_bdg_erw.kml</t>
  </si>
  <si>
    <t>2560829.000 1125317.000</t>
  </si>
  <si>
    <t>https://map.geo.admin.ch/?zoom=13&amp;E=2560829&amp;N=1125317&amp;layers=ch.kantone.cadastralwebmap-farbe,ch.swisstopo.amtliches-strassenverzeichnis,ch.bfs.gebaeude_wohnungs_register,KML||https://tinyurl.com/yy7ya4g9/VS/6152_bdg_erw.kml</t>
  </si>
  <si>
    <t>2559483.000 1126632.000</t>
  </si>
  <si>
    <t>https://map.geo.admin.ch/?zoom=13&amp;E=2559483&amp;N=1126632&amp;layers=ch.kantone.cadastralwebmap-farbe,ch.swisstopo.amtliches-strassenverzeichnis,ch.bfs.gebaeude_wohnungs_register,KML||https://tinyurl.com/yy7ya4g9/VS/6152_bdg_erw.kml</t>
  </si>
  <si>
    <t>2560953.000 1125001.000</t>
  </si>
  <si>
    <t>https://map.geo.admin.ch/?zoom=13&amp;E=2560953&amp;N=1125001&amp;layers=ch.kantone.cadastralwebmap-farbe,ch.swisstopo.amtliches-strassenverzeichnis,ch.bfs.gebaeude_wohnungs_register,KML||https://tinyurl.com/yy7ya4g9/VS/6152_bdg_erw.kml</t>
  </si>
  <si>
    <t>2560229.000 1125382.000</t>
  </si>
  <si>
    <t>https://map.geo.admin.ch/?zoom=13&amp;E=2560229&amp;N=1125382&amp;layers=ch.kantone.cadastralwebmap-farbe,ch.swisstopo.amtliches-strassenverzeichnis,ch.bfs.gebaeude_wohnungs_register,KML||https://tinyurl.com/yy7ya4g9/VS/6152_bdg_erw.kml</t>
  </si>
  <si>
    <t>2560963.000 1126584.000</t>
  </si>
  <si>
    <t>https://map.geo.admin.ch/?zoom=13&amp;E=2560963&amp;N=1126584&amp;layers=ch.kantone.cadastralwebmap-farbe,ch.swisstopo.amtliches-strassenverzeichnis,ch.bfs.gebaeude_wohnungs_register,KML||https://tinyurl.com/yy7ya4g9/VS/6152_bdg_erw.kml</t>
  </si>
  <si>
    <t>2561590.000 1122114.000</t>
  </si>
  <si>
    <t>https://map.geo.admin.ch/?zoom=13&amp;E=2561590&amp;N=1122114&amp;layers=ch.kantone.cadastralwebmap-farbe,ch.swisstopo.amtliches-strassenverzeichnis,ch.bfs.gebaeude_wohnungs_register,KML||https://tinyurl.com/yy7ya4g9/VS/6153_bdg_erw.kml</t>
  </si>
  <si>
    <t>2563438.000 1119998.000</t>
  </si>
  <si>
    <t>https://map.geo.admin.ch/?zoom=13&amp;E=2563438&amp;N=1119998&amp;layers=ch.kantone.cadastralwebmap-farbe,ch.swisstopo.amtliches-strassenverzeichnis,ch.bfs.gebaeude_wohnungs_register,KML||https://tinyurl.com/yy7ya4g9/VS/6153_bdg_erw.kml</t>
  </si>
  <si>
    <t>2598666.250 1122908.125</t>
  </si>
  <si>
    <t>https://map.geo.admin.ch/?zoom=13&amp;E=2598666.25&amp;N=1122908.125&amp;layers=ch.kantone.cadastralwebmap-farbe,ch.swisstopo.amtliches-strassenverzeichnis,ch.bfs.gebaeude_wohnungs_register,KML||https://tinyurl.com/yy7ya4g9/VS/6246_bdg_erw.kml</t>
  </si>
  <si>
    <t>2634050.000 1126844.000</t>
  </si>
  <si>
    <t>https://map.geo.admin.ch/?zoom=13&amp;E=2634050&amp;N=1126844&amp;layers=ch.kantone.cadastralwebmap-farbe,ch.swisstopo.amtliches-strassenverzeichnis,ch.bfs.gebaeude_wohnungs_register,KML||https://tinyurl.com/yy7ya4g9/VS/6297_bdg_erw.kml</t>
  </si>
  <si>
    <t>2634068.000 1126845.000</t>
  </si>
  <si>
    <t>https://map.geo.admin.ch/?zoom=13&amp;E=2634068&amp;N=1126845&amp;layers=ch.kantone.cadastralwebmap-farbe,ch.swisstopo.amtliches-strassenverzeichnis,ch.bfs.gebaeude_wohnungs_register,KML||https://tinyurl.com/yy7ya4g9/VS/6297_bdg_erw.kml</t>
  </si>
  <si>
    <t>62: 2 bâtiments du RegBL (9033409, 192037824) à l'intérieur du même polygone de la MO</t>
  </si>
  <si>
    <t>31: Aucun bâtiment dans la MO pour l'EGID 191996302</t>
  </si>
  <si>
    <t>31: Aucun bâtiment dans la MO pour l'EGID 192026938&lt;/br&gt;33: Le bâtiment 192026938 has GSTAT '1003 im Bau'</t>
  </si>
  <si>
    <t>31: Aucun bâtiment dans la MO pour l'EGID 192037124</t>
  </si>
  <si>
    <t>31: Aucun bâtiment dans la MO pour l'EGID 191980342</t>
  </si>
  <si>
    <t>31: Aucun bâtiment dans la MO pour l'EGID 191982323</t>
  </si>
  <si>
    <t>31: Aucun bâtiment dans la MO pour l'EGID 192037469</t>
  </si>
  <si>
    <t>31: Aucun bâtiment dans la MO pour l'EGID 192037470</t>
  </si>
  <si>
    <t>31: Aucun bâtiment dans la MO pour l'EGID 192037471</t>
  </si>
  <si>
    <t>31: Aucun bâtiment dans la MO pour l'EGID 192037472</t>
  </si>
  <si>
    <t>31: Aucun bâtiment dans la MO pour l'EGID 192037473</t>
  </si>
  <si>
    <t>31: Aucun bâtiment dans la MO pour l'EGID 192037474</t>
  </si>
  <si>
    <t>31: Aucun bâtiment dans la MO pour l'EGID 192037476</t>
  </si>
  <si>
    <t>31: Aucun bâtiment dans la MO pour l'EGID 192037477</t>
  </si>
  <si>
    <t>31: Aucun bâtiment dans la MO pour l'EGID 192037480</t>
  </si>
  <si>
    <t>31: Aucun bâtiment dans la MO pour l'EGID 192037482</t>
  </si>
  <si>
    <t>31: Aucun bâtiment dans la MO pour l'EGID 192037483</t>
  </si>
  <si>
    <t>31: Aucun bâtiment dans la MO pour l'EGID 192037487</t>
  </si>
  <si>
    <t>31: Aucun bâtiment dans la MO pour l'EGID 192037488</t>
  </si>
  <si>
    <t>31: Aucun bâtiment dans la MO pour l'EGID 192037489</t>
  </si>
  <si>
    <t>31: Aucun bâtiment dans la MO pour l'EGID 192037490</t>
  </si>
  <si>
    <t>31: Aucun bâtiment dans la MO pour l'EGID 192037730</t>
  </si>
  <si>
    <t>31: Aucun bâtiment dans la MO pour l'EGID 192037735</t>
  </si>
  <si>
    <t>31: Aucun bâtiment dans la MO pour l'EGID 192038569</t>
  </si>
  <si>
    <t>2644110.000 1129023.000</t>
  </si>
  <si>
    <t>https://map.geo.admin.ch/?zoom=13&amp;E=2644110&amp;N=1129023&amp;layers=ch.kantone.cadastralwebmap-farbe,ch.swisstopo.amtliches-strassenverzeichnis,ch.bfs.gebaeude_wohnungs_register,KML||https://tinyurl.com/yy7ya4g9/VS/6008_bdg_erw.kml</t>
  </si>
  <si>
    <t>2590085.000 1120138.000</t>
  </si>
  <si>
    <t>https://map.geo.admin.ch/?zoom=13&amp;E=2590085&amp;N=1120138&amp;layers=ch.kantone.cadastralwebmap-farbe,ch.swisstopo.amtliches-strassenverzeichnis,ch.bfs.gebaeude_wohnungs_register,KML||https://tinyurl.com/yy7ya4g9/VS/6023_bdg_erw.kml</t>
  </si>
  <si>
    <t>2587170.000 1114000.000</t>
  </si>
  <si>
    <t>https://map.geo.admin.ch/?zoom=13&amp;E=2587170&amp;N=1114000&amp;layers=ch.kantone.cadastralwebmap-farbe,ch.swisstopo.amtliches-strassenverzeichnis,ch.bfs.gebaeude_wohnungs_register,KML||https://tinyurl.com/yy7ya4g9/VS/6024_bdg_erw.kml</t>
  </si>
  <si>
    <t>2587180.000 1114010.000</t>
  </si>
  <si>
    <t>https://map.geo.admin.ch/?zoom=13&amp;E=2587180&amp;N=1114010&amp;layers=ch.kantone.cadastralwebmap-farbe,ch.swisstopo.amtliches-strassenverzeichnis,ch.bfs.gebaeude_wohnungs_register,KML||https://tinyurl.com/yy7ya4g9/VS/6024_bdg_erw.kml</t>
  </si>
  <si>
    <t>2590375.000 1117040.000</t>
  </si>
  <si>
    <t>https://map.geo.admin.ch/?zoom=13&amp;E=2590375&amp;N=1117040&amp;layers=ch.kantone.cadastralwebmap-farbe,ch.swisstopo.amtliches-strassenverzeichnis,ch.bfs.gebaeude_wohnungs_register,KML||https://tinyurl.com/yy7ya4g9/VS/6024_bdg_erw.kml</t>
  </si>
  <si>
    <t>2586578.000 1118620.875</t>
  </si>
  <si>
    <t>https://map.geo.admin.ch/?zoom=13&amp;E=2586578&amp;N=1118620.875&amp;layers=ch.kantone.cadastralwebmap-farbe,ch.swisstopo.amtliches-strassenverzeichnis,ch.bfs.gebaeude_wohnungs_register,KML||https://tinyurl.com/yy7ya4g9/VS/6025_bdg_erw.kml</t>
  </si>
  <si>
    <t>2668129.000 1152132.375</t>
  </si>
  <si>
    <t>https://map.geo.admin.ch/?zoom=13&amp;E=2668129&amp;N=1152132.375&amp;layers=ch.kantone.cadastralwebmap-farbe,ch.swisstopo.amtliches-strassenverzeichnis,ch.bfs.gebaeude_wohnungs_register,KML||https://tinyurl.com/yy7ya4g9/VS/6076_bdg_erw.kml</t>
  </si>
  <si>
    <t>2615297.000 1128671.000</t>
  </si>
  <si>
    <t>https://map.geo.admin.ch/?zoom=13&amp;E=2615297&amp;N=1128671&amp;layers=ch.kantone.cadastralwebmap-farbe,ch.swisstopo.amtliches-strassenverzeichnis,ch.bfs.gebaeude_wohnungs_register,KML||https://tinyurl.com/yy7ya4g9/VS/6110_bdg_erw.kml</t>
  </si>
  <si>
    <t>2612932.500 1129810.625</t>
  </si>
  <si>
    <t>https://map.geo.admin.ch/?zoom=13&amp;E=2612932.5&amp;N=1129810.625&amp;layers=ch.kantone.cadastralwebmap-farbe,ch.swisstopo.amtliches-strassenverzeichnis,ch.bfs.gebaeude_wohnungs_register,KML||https://tinyurl.com/yy7ya4g9/VS/6116_bdg_erw.kml</t>
  </si>
  <si>
    <t>2623018.400 1129137.200</t>
  </si>
  <si>
    <t>https://map.geo.admin.ch/?zoom=13&amp;E=2623018.4&amp;N=1129137.2&amp;layers=ch.kantone.cadastralwebmap-farbe,ch.swisstopo.amtliches-strassenverzeichnis,ch.bfs.gebaeude_wohnungs_register,KML||https://tinyurl.com/yy7ya4g9/VS/6118_bdg_erw.kml</t>
  </si>
  <si>
    <t>2582650.500 1115047.750</t>
  </si>
  <si>
    <t>https://map.geo.admin.ch/?zoom=13&amp;E=2582650.5&amp;N=1115047.75&amp;layers=ch.kantone.cadastralwebmap-farbe,ch.swisstopo.amtliches-strassenverzeichnis,ch.bfs.gebaeude_wohnungs_register,KML||https://tinyurl.com/yy7ya4g9/VS/6135_bdg_erw.kml</t>
  </si>
  <si>
    <t>2582668.000 1115036.500</t>
  </si>
  <si>
    <t>https://map.geo.admin.ch/?zoom=13&amp;E=2582668&amp;N=1115036.5&amp;layers=ch.kantone.cadastralwebmap-farbe,ch.swisstopo.amtliches-strassenverzeichnis,ch.bfs.gebaeude_wohnungs_register,KML||https://tinyurl.com/yy7ya4g9/VS/6135_bdg_erw.kml</t>
  </si>
  <si>
    <t>2571782.000 1106432.000</t>
  </si>
  <si>
    <t>https://map.geo.admin.ch/?zoom=13&amp;E=2571782&amp;N=1106432&amp;layers=ch.kantone.cadastralwebmap-farbe,ch.swisstopo.amtliches-strassenverzeichnis,ch.bfs.gebaeude_wohnungs_register,KML||https://tinyurl.com/yy7ya4g9/VS/6136_bdg_erw.kml</t>
  </si>
  <si>
    <t>2561861.000 1121285.000</t>
  </si>
  <si>
    <t>https://map.geo.admin.ch/?zoom=13&amp;E=2561861&amp;N=1121285&amp;layers=ch.kantone.cadastralwebmap-farbe,ch.swisstopo.amtliches-strassenverzeichnis,ch.bfs.gebaeude_wohnungs_register,KML||https://tinyurl.com/yy7ya4g9/VS/6153_bdg_erw.kml</t>
  </si>
  <si>
    <t>2561855.000 1120680.000</t>
  </si>
  <si>
    <t>https://map.geo.admin.ch/?zoom=13&amp;E=2561855&amp;N=1120680&amp;layers=ch.kantone.cadastralwebmap-farbe,ch.swisstopo.amtliches-strassenverzeichnis,ch.bfs.gebaeude_wohnungs_register,KML||https://tinyurl.com/yy7ya4g9/VS/6153_bdg_erw.kml</t>
  </si>
  <si>
    <t>2555963.000 1120808.000</t>
  </si>
  <si>
    <t>https://map.geo.admin.ch/?zoom=13&amp;E=2555963&amp;N=1120808&amp;layers=ch.kantone.cadastralwebmap-farbe,ch.swisstopo.amtliches-strassenverzeichnis,ch.bfs.gebaeude_wohnungs_register,KML||https://tinyurl.com/yy7ya4g9/VS/6156_bdg_erw.kml</t>
  </si>
  <si>
    <t>2629160.750 1140874.375</t>
  </si>
  <si>
    <t>https://map.geo.admin.ch/?zoom=13&amp;E=2629160.75&amp;N=1140874.375&amp;layers=ch.kantone.cadastralwebmap-farbe,ch.swisstopo.amtliches-strassenverzeichnis,ch.bfs.gebaeude_wohnungs_register,KML||https://tinyurl.com/yy7ya4g9/VS/6192_bdg_erw.kml</t>
  </si>
  <si>
    <t>2629515.000 1128715.000</t>
  </si>
  <si>
    <t>https://map.geo.admin.ch/?zoom=13&amp;E=2629515&amp;N=1128715&amp;layers=ch.kantone.cadastralwebmap-farbe,ch.swisstopo.amtliches-strassenverzeichnis,ch.bfs.gebaeude_wohnungs_register,KML||https://tinyurl.com/yy7ya4g9/VS/6199_bdg_erw.kml</t>
  </si>
  <si>
    <t>2605512.016 1123881.933</t>
  </si>
  <si>
    <t>https://map.geo.admin.ch/?zoom=13&amp;E=2605512.016&amp;N=1123881.933&amp;layers=ch.kantone.cadastralwebmap-farbe,ch.swisstopo.amtliches-strassenverzeichnis,ch.bfs.gebaeude_wohnungs_register,KML||https://tinyurl.com/yy7ya4g9/VS/6232_bdg_erw.kml</t>
  </si>
  <si>
    <t>2608407.000 1127575.000</t>
  </si>
  <si>
    <t>https://map.geo.admin.ch/?zoom=13&amp;E=2608407&amp;N=1127575&amp;layers=ch.kantone.cadastralwebmap-farbe,ch.swisstopo.amtliches-strassenverzeichnis,ch.bfs.gebaeude_wohnungs_register,KML||https://tinyurl.com/yy7ya4g9/VS/6248_bdg_erw.kml</t>
  </si>
  <si>
    <t>2606484.000 1129359.000</t>
  </si>
  <si>
    <t>https://map.geo.admin.ch/?zoom=13&amp;E=2606484&amp;N=1129359&amp;layers=ch.kantone.cadastralwebmap-farbe,ch.swisstopo.amtliches-strassenverzeichnis,ch.bfs.gebaeude_wohnungs_register,KML||https://tinyurl.com/yy7ya4g9/VS/6253_bdg_erw.kml</t>
  </si>
  <si>
    <t>2608020.500 1128878.125</t>
  </si>
  <si>
    <t>https://map.geo.admin.ch/?zoom=13&amp;E=2608020.5&amp;N=1128878.125&amp;layers=ch.kantone.cadastralwebmap-farbe,ch.swisstopo.amtliches-strassenverzeichnis,ch.bfs.gebaeude_wohnungs_register,KML||https://tinyurl.com/yy7ya4g9/VS/6254_bdg_erw.kml</t>
  </si>
  <si>
    <t>2595959.624 1124649.300</t>
  </si>
  <si>
    <t>https://map.geo.admin.ch/?zoom=13&amp;E=2595959.624&amp;N=1124649.3&amp;layers=ch.kantone.cadastralwebmap-farbe,ch.swisstopo.amtliches-strassenverzeichnis,ch.bfs.gebaeude_wohnungs_register,KML||https://tinyurl.com/yy7ya4g9/VS/6261_bdg_erw.kml</t>
  </si>
  <si>
    <t>2595000.000 1122215.000</t>
  </si>
  <si>
    <t>https://map.geo.admin.ch/?zoom=13&amp;E=2595000&amp;N=1122215&amp;layers=ch.kantone.cadastralwebmap-farbe,ch.swisstopo.amtliches-strassenverzeichnis,ch.bfs.gebaeude_wohnungs_register,KML||https://tinyurl.com/yy7ya4g9/VS/6263_bdg_erw.kml</t>
  </si>
  <si>
    <t>2596441.215 1122963.272</t>
  </si>
  <si>
    <t>https://map.geo.admin.ch/?zoom=13&amp;E=2596441.215&amp;N=1122963.272&amp;layers=ch.kantone.cadastralwebmap-farbe,ch.swisstopo.amtliches-strassenverzeichnis,ch.bfs.gebaeude_wohnungs_register,KML||https://tinyurl.com/yy7ya4g9/VS/6263_bdg_erw.kml</t>
  </si>
  <si>
    <t>2596501.579 1123083.454</t>
  </si>
  <si>
    <t>https://map.geo.admin.ch/?zoom=13&amp;E=2596501.579&amp;N=1123083.454&amp;layers=ch.kantone.cadastralwebmap-farbe,ch.swisstopo.amtliches-strassenverzeichnis,ch.bfs.gebaeude_wohnungs_register,KML||https://tinyurl.com/yy7ya4g9/VS/6263_bdg_erw.kml</t>
  </si>
  <si>
    <t>2595458.000 1120051.000</t>
  </si>
  <si>
    <t>https://map.geo.admin.ch/?zoom=13&amp;E=2595458&amp;N=1120051&amp;layers=ch.kantone.cadastralwebmap-farbe,ch.swisstopo.amtliches-strassenverzeichnis,ch.bfs.gebaeude_wohnungs_register,KML||https://tinyurl.com/yy7ya4g9/VS/6266_bdg_erw.kml</t>
  </si>
  <si>
    <t>2595434.000 1120000.000</t>
  </si>
  <si>
    <t>https://map.geo.admin.ch/?zoom=13&amp;E=2595434&amp;N=1120000&amp;layers=ch.kantone.cadastralwebmap-farbe,ch.swisstopo.amtliches-strassenverzeichnis,ch.bfs.gebaeude_wohnungs_register,KML||https://tinyurl.com/yy7ya4g9/VS/6266_bdg_erw.kml</t>
  </si>
  <si>
    <t>2622503.000 1094592.000</t>
  </si>
  <si>
    <t>https://map.geo.admin.ch/?zoom=13&amp;E=2622503&amp;N=1094592&amp;layers=ch.kantone.cadastralwebmap-farbe,ch.swisstopo.amtliches-strassenverzeichnis,ch.bfs.gebaeude_wohnungs_register,KML||https://tinyurl.com/yy7ya4g9/VS/6300_bdg_erw.kml</t>
  </si>
  <si>
    <t>31: Aucun bâtiment dans la MO pour l'EGID 191890016</t>
  </si>
  <si>
    <t>31: Aucun bâtiment dans la MO pour l'EGID 191890038</t>
  </si>
  <si>
    <t>31: Aucun bâtiment dans la MO pour l'EGID 191961889</t>
  </si>
  <si>
    <t>31: Aucun bâtiment dans la MO pour l'EGID 191983318</t>
  </si>
  <si>
    <t>31: Aucun bâtiment dans la MO pour l'EGID 190942570</t>
  </si>
  <si>
    <t>31: Aucun bâtiment dans la MO pour l'EGID 190942572</t>
  </si>
  <si>
    <t>31: Aucun bâtiment dans la MO pour l'EGID 192039338&lt;/br&gt;33: Le bâtiment 192039338 has GSTAT '1003 im Bau'</t>
  </si>
  <si>
    <t>31: Aucun bâtiment dans la MO pour l'EGID 191988726</t>
  </si>
  <si>
    <t>31: Aucun bâtiment dans la MO pour l'EGID 192002236</t>
  </si>
  <si>
    <t>31: Aucun bâtiment dans la MO pour l'EGID 191890956</t>
  </si>
  <si>
    <t>31: Aucun bâtiment dans la MO pour l'EGID 191890959</t>
  </si>
  <si>
    <t>31: Aucun bâtiment dans la MO pour l'EGID 192004380</t>
  </si>
  <si>
    <t>31: Aucun bâtiment dans la MO pour l'EGID 192010093</t>
  </si>
  <si>
    <t>31: Aucun bâtiment dans la MO pour l'EGID 192006076</t>
  </si>
  <si>
    <t>31: Aucun bâtiment dans la MO pour l'EGID 192001301</t>
  </si>
  <si>
    <t>31: Aucun bâtiment dans la MO pour l'EGID 191982299</t>
  </si>
  <si>
    <t>31: Aucun bâtiment dans la MO pour l'EGID 191982300</t>
  </si>
  <si>
    <t>31: Aucun bâtiment dans la MO pour l'EGID 191866316</t>
  </si>
  <si>
    <t>31: Aucun bâtiment dans la MO pour l'EGID 191866356</t>
  </si>
  <si>
    <t>31: Aucun bâtiment dans la MO pour l'EGID 191954598</t>
  </si>
  <si>
    <t>31: Aucun bâtiment dans la MO pour l'EGID 191973239</t>
  </si>
  <si>
    <t>31: Aucun bâtiment dans la MO pour l'EGID 191973252</t>
  </si>
  <si>
    <t>31: Aucun bâtiment dans la MO pour l'EGID 191970087&lt;/br&gt;33: Le bâtiment 191970087 has GSTAT '1003 im Bau'</t>
  </si>
  <si>
    <t>31: Aucun bâtiment dans la MO pour l'EGID 191982517</t>
  </si>
  <si>
    <t>31: Aucun bâtiment dans la MO pour l'EGID 191992458</t>
  </si>
  <si>
    <t>31: Aucun bâtiment dans la MO pour l'EGID 192038724&lt;/br&gt;33: Le bâtiment 192038724 has GSTAT '1003 im Bau'</t>
  </si>
  <si>
    <t>31: Aucun bâtiment dans la MO pour l'EGID 192039469</t>
  </si>
  <si>
    <t>31: Aucun bâtiment dans la MO pour l'EGID 192005363</t>
  </si>
  <si>
    <t>31: Aucun bâtiment dans la MO pour l'EGID 191862903</t>
  </si>
  <si>
    <t>31: Aucun bâtiment dans la MO pour l'EGID 192038806&lt;/br&gt;33: Le bâtiment 192038806 has GSTAT '1003 im Bau'</t>
  </si>
  <si>
    <t>31: Aucun bâtiment dans la MO pour l'EGID 191987355</t>
  </si>
  <si>
    <t>31: Aucun bâtiment dans la MO pour l'EGID 192007090</t>
  </si>
  <si>
    <t>31: Aucun bâtiment dans la MO pour l'EGID 192038824</t>
  </si>
  <si>
    <t>31: Aucun bâtiment dans la MO pour l'EGID 192038975</t>
  </si>
  <si>
    <t>31: Aucun bâtiment dans la MO pour l'EGID 191869186</t>
  </si>
  <si>
    <t>31: Aucun bâtiment dans la MO pour l'EGID 191869187</t>
  </si>
  <si>
    <t>31: Aucun bâtiment dans la MO pour l'EGID 191970739</t>
  </si>
  <si>
    <t>1620</t>
  </si>
  <si>
    <t>4.1</t>
  </si>
  <si>
    <t>4.2</t>
  </si>
  <si>
    <t>4.3</t>
  </si>
  <si>
    <t>4.4</t>
  </si>
  <si>
    <t>4.5</t>
  </si>
  <si>
    <t>Levron</t>
  </si>
  <si>
    <t>Chemin de la Creusette</t>
  </si>
  <si>
    <t>CH102230495267</t>
  </si>
  <si>
    <t>2409</t>
  </si>
  <si>
    <t>CH373020565261</t>
  </si>
  <si>
    <t>2461</t>
  </si>
  <si>
    <t>Chemin du Fond de Ville</t>
  </si>
  <si>
    <t>CH885452302051</t>
  </si>
  <si>
    <t>2343</t>
  </si>
  <si>
    <t>Chemin du Mont</t>
  </si>
  <si>
    <t>19.1</t>
  </si>
  <si>
    <t>CH125074523027</t>
  </si>
  <si>
    <t>1561</t>
  </si>
  <si>
    <t>CH535220304304</t>
  </si>
  <si>
    <t>1501</t>
  </si>
  <si>
    <t>Alpage du Biolley</t>
  </si>
  <si>
    <t>CH502030525273</t>
  </si>
  <si>
    <t>1832</t>
  </si>
  <si>
    <t>CH113034522246</t>
  </si>
  <si>
    <t>250.2</t>
  </si>
  <si>
    <t>Alpage du Col des Planches</t>
  </si>
  <si>
    <t>CH943052206801</t>
  </si>
  <si>
    <t>4028</t>
  </si>
  <si>
    <t>Ruelle de la Poste</t>
  </si>
  <si>
    <t>CH695220573095</t>
  </si>
  <si>
    <t>2089</t>
  </si>
  <si>
    <t>Mobilhome Mazot 26</t>
  </si>
  <si>
    <t>12902</t>
  </si>
  <si>
    <t>Avenue d'Agaune</t>
  </si>
  <si>
    <t>Bâtiment</t>
  </si>
  <si>
    <t>CH561352307014</t>
  </si>
  <si>
    <t>2797</t>
  </si>
  <si>
    <t>182</t>
  </si>
  <si>
    <t>A12</t>
  </si>
  <si>
    <t>2638280.000 1129280.000</t>
  </si>
  <si>
    <t>https://map.geo.admin.ch/?zoom=13&amp;E=2638280&amp;N=1129280&amp;layers=ch.kantone.cadastralwebmap-farbe,ch.swisstopo.amtliches-strassenverzeichnis,ch.bfs.gebaeude_wohnungs_register,KML||https://tinyurl.com/yy7ya4g9/VS/6007_bdg_erw.kml</t>
  </si>
  <si>
    <t>2585870.250 1117075.625</t>
  </si>
  <si>
    <t>https://map.geo.admin.ch/?zoom=13&amp;E=2585870.25&amp;N=1117075.625&amp;layers=ch.kantone.cadastralwebmap-farbe,ch.swisstopo.amtliches-strassenverzeichnis,ch.bfs.gebaeude_wohnungs_register,KML||https://tinyurl.com/yy7ya4g9/VS/6021_bdg_erw.kml</t>
  </si>
  <si>
    <t>2580818.500 1116769.375</t>
  </si>
  <si>
    <t>https://map.geo.admin.ch/?zoom=13&amp;E=2580818.5&amp;N=1116769.375&amp;layers=ch.kantone.cadastralwebmap-farbe,ch.swisstopo.amtliches-strassenverzeichnis,ch.bfs.gebaeude_wohnungs_register,KML||https://tinyurl.com/yy7ya4g9/VS/6022_bdg_erw.kml</t>
  </si>
  <si>
    <t>2583335.000 1116698.000</t>
  </si>
  <si>
    <t>https://map.geo.admin.ch/?zoom=13&amp;E=2583335&amp;N=1116698&amp;layers=ch.kantone.cadastralwebmap-farbe,ch.swisstopo.amtliches-strassenverzeichnis,ch.bfs.gebaeude_wohnungs_register,KML||https://tinyurl.com/yy7ya4g9/VS/6022_bdg_erw.kml</t>
  </si>
  <si>
    <t>2587800.250 1118784.125</t>
  </si>
  <si>
    <t>https://map.geo.admin.ch/?zoom=13&amp;E=2587800.25&amp;N=1118784.125&amp;layers=ch.kantone.cadastralwebmap-farbe,ch.swisstopo.amtliches-strassenverzeichnis,ch.bfs.gebaeude_wohnungs_register,KML||https://tinyurl.com/yy7ya4g9/VS/6025_bdg_erw.kml</t>
  </si>
  <si>
    <t>2586511.750 1118557.875</t>
  </si>
  <si>
    <t>https://map.geo.admin.ch/?zoom=13&amp;E=2586511.75&amp;N=1118557.875&amp;layers=ch.kantone.cadastralwebmap-farbe,ch.swisstopo.amtliches-strassenverzeichnis,ch.bfs.gebaeude_wohnungs_register,KML||https://tinyurl.com/yy7ya4g9/VS/6025_bdg_erw.kml</t>
  </si>
  <si>
    <t>2575573.641 1104899.855</t>
  </si>
  <si>
    <t>https://map.geo.admin.ch/?zoom=13&amp;E=2575573.641&amp;N=1104899.855&amp;layers=ch.kantone.cadastralwebmap-farbe,ch.swisstopo.amtliches-strassenverzeichnis,ch.bfs.gebaeude_wohnungs_register,KML||https://tinyurl.com/yy7ya4g9/VS/6037_bdg_erw.kml</t>
  </si>
  <si>
    <t>2578726.821 1105390.618</t>
  </si>
  <si>
    <t>https://map.geo.admin.ch/?zoom=13&amp;E=2578726.821&amp;N=1105390.618&amp;layers=ch.kantone.cadastralwebmap-farbe,ch.swisstopo.amtliches-strassenverzeichnis,ch.bfs.gebaeude_wohnungs_register,KML||https://tinyurl.com/yy7ya4g9/VS/6037_bdg_erw.kml</t>
  </si>
  <si>
    <t>2574267.469 1104719.034</t>
  </si>
  <si>
    <t>https://map.geo.admin.ch/?zoom=13&amp;E=2574267.469&amp;N=1104719.034&amp;layers=ch.kantone.cadastralwebmap-farbe,ch.swisstopo.amtliches-strassenverzeichnis,ch.bfs.gebaeude_wohnungs_register,KML||https://tinyurl.com/yy7ya4g9/VS/6037_bdg_erw.kml</t>
  </si>
  <si>
    <t>2578780.750 1105297.875</t>
  </si>
  <si>
    <t>https://map.geo.admin.ch/?zoom=13&amp;E=2578780.75&amp;N=1105297.875&amp;layers=ch.kantone.cadastralwebmap-farbe,ch.swisstopo.amtliches-strassenverzeichnis,ch.bfs.gebaeude_wohnungs_register,KML||https://tinyurl.com/yy7ya4g9/VS/6037_bdg_erw.kml</t>
  </si>
  <si>
    <t>2574268.544 1104713.835</t>
  </si>
  <si>
    <t>https://map.geo.admin.ch/?zoom=13&amp;E=2574268.544&amp;N=1104713.835&amp;layers=ch.kantone.cadastralwebmap-farbe,ch.swisstopo.amtliches-strassenverzeichnis,ch.bfs.gebaeude_wohnungs_register,KML||https://tinyurl.com/yy7ya4g9/VS/6037_bdg_erw.kml</t>
  </si>
  <si>
    <t>2578723.038 1105392.167</t>
  </si>
  <si>
    <t>https://map.geo.admin.ch/?zoom=13&amp;E=2578723.038&amp;N=1105392.167&amp;layers=ch.kantone.cadastralwebmap-farbe,ch.swisstopo.amtliches-strassenverzeichnis,ch.bfs.gebaeude_wohnungs_register,KML||https://tinyurl.com/yy7ya4g9/VS/6037_bdg_erw.kml</t>
  </si>
  <si>
    <t>2578777.118 1105291.747</t>
  </si>
  <si>
    <t>https://map.geo.admin.ch/?zoom=13&amp;E=2578777.118&amp;N=1105291.747&amp;layers=ch.kantone.cadastralwebmap-farbe,ch.swisstopo.amtliches-strassenverzeichnis,ch.bfs.gebaeude_wohnungs_register,KML||https://tinyurl.com/yy7ya4g9/VS/6037_bdg_erw.kml</t>
  </si>
  <si>
    <t>2603915.000 1107462.000</t>
  </si>
  <si>
    <t>https://map.geo.admin.ch/?zoom=13&amp;E=2603915&amp;N=1107462&amp;layers=ch.kantone.cadastralwebmap-farbe,ch.swisstopo.amtliches-strassenverzeichnis,ch.bfs.gebaeude_wohnungs_register,KML||https://tinyurl.com/yy7ya4g9/VS/6083_bdg_erw.kml</t>
  </si>
  <si>
    <t>2605374.000 1103649.000</t>
  </si>
  <si>
    <t>https://map.geo.admin.ch/?zoom=13&amp;E=2605374&amp;N=1103649&amp;layers=ch.kantone.cadastralwebmap-farbe,ch.swisstopo.amtliches-strassenverzeichnis,ch.bfs.gebaeude_wohnungs_register,KML||https://tinyurl.com/yy7ya4g9/VS/6083_bdg_erw.kml</t>
  </si>
  <si>
    <t>2572659.000 1107935.000</t>
  </si>
  <si>
    <t>https://map.geo.admin.ch/?zoom=13&amp;E=2572659&amp;N=1107935&amp;layers=ch.kantone.cadastralwebmap-farbe,ch.swisstopo.amtliches-strassenverzeichnis,ch.bfs.gebaeude_wohnungs_register,KML||https://tinyurl.com/yy7ya4g9/VS/6136_bdg_erw.kml</t>
  </si>
  <si>
    <t>2572612.000 1107900.000</t>
  </si>
  <si>
    <t>https://map.geo.admin.ch/?zoom=13&amp;E=2572612&amp;N=1107900&amp;layers=ch.kantone.cadastralwebmap-farbe,ch.swisstopo.amtliches-strassenverzeichnis,ch.bfs.gebaeude_wohnungs_register,KML||https://tinyurl.com/yy7ya4g9/VS/6136_bdg_erw.kml</t>
  </si>
  <si>
    <t>2572451.000 1107124.000</t>
  </si>
  <si>
    <t>https://map.geo.admin.ch/?zoom=13&amp;E=2572451&amp;N=1107124&amp;layers=ch.kantone.cadastralwebmap-farbe,ch.swisstopo.amtliches-strassenverzeichnis,ch.bfs.gebaeude_wohnungs_register,KML||https://tinyurl.com/yy7ya4g9/VS/6136_bdg_erw.kml</t>
  </si>
  <si>
    <t>2579085.000 1111350.000</t>
  </si>
  <si>
    <t>https://map.geo.admin.ch/?zoom=13&amp;E=2579085&amp;N=1111350&amp;layers=ch.kantone.cadastralwebmap-farbe,ch.swisstopo.amtliches-strassenverzeichnis,ch.bfs.gebaeude_wohnungs_register,KML||https://tinyurl.com/yy7ya4g9/VS/6141_bdg_erw.kml</t>
  </si>
  <si>
    <t>2562700.000 1123310.000</t>
  </si>
  <si>
    <t>https://map.geo.admin.ch/?zoom=13&amp;E=2562700&amp;N=1123310&amp;layers=ch.kantone.cadastralwebmap-farbe,ch.swisstopo.amtliches-strassenverzeichnis,ch.bfs.gebaeude_wohnungs_register,KML||https://tinyurl.com/yy7ya4g9/VS/6153_bdg_erw.kml</t>
  </si>
  <si>
    <t>2563961.000 1122705.000</t>
  </si>
  <si>
    <t>https://map.geo.admin.ch/?zoom=13&amp;E=2563961&amp;N=1122705&amp;layers=ch.kantone.cadastralwebmap-farbe,ch.swisstopo.amtliches-strassenverzeichnis,ch.bfs.gebaeude_wohnungs_register,KML||https://tinyurl.com/yy7ya4g9/VS/6153_bdg_erw.kml</t>
  </si>
  <si>
    <t>2556930.000 1134720.000</t>
  </si>
  <si>
    <t>https://map.geo.admin.ch/?zoom=13&amp;E=2556930&amp;N=1134720&amp;layers=ch.kantone.cadastralwebmap-farbe,ch.swisstopo.amtliches-strassenverzeichnis,ch.bfs.gebaeude_wohnungs_register,KML||https://tinyurl.com/yy7ya4g9/VS/6154_bdg_erw.kml</t>
  </si>
  <si>
    <t>2625852.500 1138543.875</t>
  </si>
  <si>
    <t>https://map.geo.admin.ch/?zoom=13&amp;E=2625852.5&amp;N=1138543.875&amp;layers=ch.kantone.cadastralwebmap-farbe,ch.swisstopo.amtliches-strassenverzeichnis,ch.bfs.gebaeude_wohnungs_register,KML||https://tinyurl.com/yy7ya4g9/VS/6197_bdg_erw.kml</t>
  </si>
  <si>
    <t>2604563.607 1123601.933</t>
  </si>
  <si>
    <t>https://map.geo.admin.ch/?zoom=13&amp;E=2604563.607&amp;N=1123601.933&amp;layers=ch.kantone.cadastralwebmap-farbe,ch.swisstopo.amtliches-strassenverzeichnis,ch.bfs.gebaeude_wohnungs_register,KML||https://tinyurl.com/yy7ya4g9/VS/6232_bdg_erw.kml</t>
  </si>
  <si>
    <t>2607201.107 1123170.342</t>
  </si>
  <si>
    <t>https://map.geo.admin.ch/?zoom=13&amp;E=2607201.107&amp;N=1123170.342&amp;layers=ch.kantone.cadastralwebmap-farbe,ch.swisstopo.amtliches-strassenverzeichnis,ch.bfs.gebaeude_wohnungs_register,KML||https://tinyurl.com/yy7ya4g9/VS/6232_bdg_erw.kml</t>
  </si>
  <si>
    <t>2604504.289 1123241.933</t>
  </si>
  <si>
    <t>https://map.geo.admin.ch/?zoom=13&amp;E=2604504.289&amp;N=1123241.933&amp;layers=ch.kantone.cadastralwebmap-farbe,ch.swisstopo.amtliches-strassenverzeichnis,ch.bfs.gebaeude_wohnungs_register,KML||https://tinyurl.com/yy7ya4g9/VS/6232_bdg_erw.kml</t>
  </si>
  <si>
    <t>2608188.000 1127186.000</t>
  </si>
  <si>
    <t>https://map.geo.admin.ch/?zoom=13&amp;E=2608188&amp;N=1127186&amp;layers=ch.kantone.cadastralwebmap-farbe,ch.swisstopo.amtliches-strassenverzeichnis,ch.bfs.gebaeude_wohnungs_register,KML||https://tinyurl.com/yy7ya4g9/VS/6248_bdg_erw.kml</t>
  </si>
  <si>
    <t>2608174.000 1127193.125</t>
  </si>
  <si>
    <t>https://map.geo.admin.ch/?zoom=13&amp;E=2608174&amp;N=1127193.125&amp;layers=ch.kantone.cadastralwebmap-farbe,ch.swisstopo.amtliches-strassenverzeichnis,ch.bfs.gebaeude_wohnungs_register,KML||https://tinyurl.com/yy7ya4g9/VS/6248_bdg_erw.kml</t>
  </si>
  <si>
    <t>2608197.000 1127183.375</t>
  </si>
  <si>
    <t>https://map.geo.admin.ch/?zoom=13&amp;E=2608197&amp;N=1127183.375&amp;layers=ch.kantone.cadastralwebmap-farbe,ch.swisstopo.amtliches-strassenverzeichnis,ch.bfs.gebaeude_wohnungs_register,KML||https://tinyurl.com/yy7ya4g9/VS/6248_bdg_erw.kml</t>
  </si>
  <si>
    <t>2614685.000 1109410.000</t>
  </si>
  <si>
    <t>https://map.geo.admin.ch/?zoom=13&amp;E=2614685&amp;N=1109410&amp;layers=ch.kantone.cadastralwebmap-farbe,ch.swisstopo.amtliches-strassenverzeichnis,ch.bfs.gebaeude_wohnungs_register,KML||https://tinyurl.com/yy7ya4g9/VS/6252_bdg_erw.kml</t>
  </si>
  <si>
    <t>2595821.000 1123493.125</t>
  </si>
  <si>
    <t>https://map.geo.admin.ch/?zoom=13&amp;E=2595821&amp;N=1123493.125&amp;layers=ch.kantone.cadastralwebmap-farbe,ch.swisstopo.amtliches-strassenverzeichnis,ch.bfs.gebaeude_wohnungs_register,KML||https://tinyurl.com/yy7ya4g9/VS/6263_bdg_erw.kml</t>
  </si>
  <si>
    <t>2594638.424 1121559.949</t>
  </si>
  <si>
    <t>https://map.geo.admin.ch/?zoom=13&amp;E=2594638.424&amp;N=1121559.949&amp;layers=ch.kantone.cadastralwebmap-farbe,ch.swisstopo.amtliches-strassenverzeichnis,ch.bfs.gebaeude_wohnungs_register,KML||https://tinyurl.com/yy7ya4g9/VS/6263_bdg_erw.kml</t>
  </si>
  <si>
    <t>2596083.000 1121216.000</t>
  </si>
  <si>
    <t>https://map.geo.admin.ch/?zoom=13&amp;E=2596083&amp;N=1121216&amp;layers=ch.kantone.cadastralwebmap-farbe,ch.swisstopo.amtliches-strassenverzeichnis,ch.bfs.gebaeude_wohnungs_register,KML||https://tinyurl.com/yy7ya4g9/VS/6266_bdg_erw.kml</t>
  </si>
  <si>
    <t>2597985.500 1122070.125</t>
  </si>
  <si>
    <t>https://map.geo.admin.ch/?zoom=13&amp;E=2597985.5&amp;N=1122070.125&amp;layers=ch.kantone.cadastralwebmap-farbe,ch.swisstopo.amtliches-strassenverzeichnis,ch.bfs.gebaeude_wohnungs_register,KML||https://tinyurl.com/yy7ya4g9/VS/6266_bdg_erw.kml</t>
  </si>
  <si>
    <t>2634268.000 1127733.000</t>
  </si>
  <si>
    <t>https://map.geo.admin.ch/?zoom=13&amp;E=2634268&amp;N=1127733&amp;layers=ch.kantone.cadastralwebmap-farbe,ch.swisstopo.amtliches-strassenverzeichnis,ch.bfs.gebaeude_wohnungs_register,KML||https://tinyurl.com/yy7ya4g9/VS/6297_bdg_erw.kml</t>
  </si>
  <si>
    <t>2578862.142 1104001.275</t>
  </si>
  <si>
    <t>62: 2 bâtiments du RegBL (192005119, 500008299) à l'intérieur du même polygone de la MO</t>
  </si>
  <si>
    <t>62: 2 bâtiments du RegBL (192023627, 500008295) à l'intérieur du même polygone de la MO</t>
  </si>
  <si>
    <t>62: 2 bâtiments du RegBL (192023713, 504186466) à l'intérieur du même polygone de la MO</t>
  </si>
  <si>
    <t>41: Status 'im Bau' n'est pas cohérente avec le topic Couverture du sol de la MO&lt;/br&gt;62: 2 bâtiments du RegBL (922688, 191997359) à l'intérieur du même polygone de la MO</t>
  </si>
  <si>
    <t>31: Aucun bâtiment dans la MO pour l'EGID 192040000</t>
  </si>
  <si>
    <t>31: Aucun bâtiment dans la MO pour l'EGID 192039806</t>
  </si>
  <si>
    <t>31: Aucun bâtiment dans la MO pour l'EGID 191990792</t>
  </si>
  <si>
    <t>31: Aucun bâtiment dans la MO pour l'EGID 191977607</t>
  </si>
  <si>
    <t>31: Aucun bâtiment dans la MO pour l'EGID 192008893</t>
  </si>
  <si>
    <t>31: Aucun bâtiment dans la MO pour l'EGID 191952650</t>
  </si>
  <si>
    <t>31: Aucun bâtiment dans la MO pour l'EGID 191983325</t>
  </si>
  <si>
    <t>31: Aucun bâtiment dans la MO pour l'EGID 191598513</t>
  </si>
  <si>
    <t>31: Aucun bâtiment dans la MO pour l'EGID 191598533</t>
  </si>
  <si>
    <t>31: Aucun bâtiment dans la MO pour l'EGID 191789331</t>
  </si>
  <si>
    <t>31: Aucun bâtiment dans la MO pour l'EGID 191972342</t>
  </si>
  <si>
    <t>31: Aucun bâtiment dans la MO pour l'EGID 192039562</t>
  </si>
  <si>
    <t>31: Aucun bâtiment dans la MO pour l'EGID 191906805</t>
  </si>
  <si>
    <t>31: Aucun bâtiment dans la MO pour l'EGID 192039946</t>
  </si>
  <si>
    <t>31: Aucun bâtiment dans la MO pour l'EGID 192026742</t>
  </si>
  <si>
    <t>31: Aucun bâtiment dans la MO pour l'EGID 192026745</t>
  </si>
  <si>
    <t>31: Aucun bâtiment dans la MO pour l'EGID 191967424</t>
  </si>
  <si>
    <t>31: Aucun bâtiment dans la MO pour l'EGID 191967426</t>
  </si>
  <si>
    <t>31: Aucun bâtiment dans la MO pour l'EGID 191967427</t>
  </si>
  <si>
    <t>31: Aucun bâtiment dans la MO pour l'EGID 192001659</t>
  </si>
  <si>
    <t>31: Aucun bâtiment dans la MO pour l'EGID 192039776</t>
  </si>
  <si>
    <t>31: Aucun bâtiment dans la MO pour l'EGID 192039876</t>
  </si>
  <si>
    <t>31: Aucun bâtiment dans la MO pour l'EGID 190142482</t>
  </si>
  <si>
    <t>31: Aucun bâtiment dans la MO pour l'EGID 191888219</t>
  </si>
  <si>
    <t>31: Aucun bâtiment dans la MO pour l'EGID 192018815&lt;/br&gt;33: Le bâtiment 192018815 has GSTAT '1003 im Bau'</t>
  </si>
  <si>
    <t>31: Aucun bâtiment dans la MO pour l'EGID 192000091</t>
  </si>
  <si>
    <t>31: Aucun bâtiment dans la MO pour l'EGID 191965021</t>
  </si>
  <si>
    <t>35: Obsolète dans le RegBL. Le bâtiment de la MO est déjà lié au bâtiment ayant l'EGID 502298526</t>
  </si>
  <si>
    <t>2588681.750 1119327.375</t>
  </si>
  <si>
    <t>https://map.geo.admin.ch/?zoom=13&amp;E=2588681.75&amp;N=1119327.375&amp;layers=ch.kantone.cadastralwebmap-farbe,ch.swisstopo.amtliches-strassenverzeichnis,ch.bfs.gebaeude_wohnungs_register,KML||https://tinyurl.com/yy7ya4g9/VS/6025_bdg_erw.kml</t>
  </si>
  <si>
    <t>2588682.000 1119307.875</t>
  </si>
  <si>
    <t>https://map.geo.admin.ch/?zoom=13&amp;E=2588682&amp;N=1119307.875&amp;layers=ch.kantone.cadastralwebmap-farbe,ch.swisstopo.amtliches-strassenverzeichnis,ch.bfs.gebaeude_wohnungs_register,KML||https://tinyurl.com/yy7ya4g9/VS/6025_bdg_erw.kml</t>
  </si>
  <si>
    <t>2621063.500 1126881.375</t>
  </si>
  <si>
    <t>https://map.geo.admin.ch/?zoom=13&amp;E=2621063.5&amp;N=1126881.375&amp;layers=ch.kantone.cadastralwebmap-farbe,ch.swisstopo.amtliches-strassenverzeichnis,ch.bfs.gebaeude_wohnungs_register,KML||https://tinyurl.com/yy7ya4g9/VS/6104_bdg_erw.kml</t>
  </si>
  <si>
    <t>2580038.500 1113032.875</t>
  </si>
  <si>
    <t>https://map.geo.admin.ch/?zoom=13&amp;E=2580038.5&amp;N=1113032.875&amp;layers=ch.kantone.cadastralwebmap-farbe,ch.swisstopo.amtliches-strassenverzeichnis,ch.bfs.gebaeude_wohnungs_register,KML||https://tinyurl.com/yy7ya4g9/VS/6140_bdg_erw.kml</t>
  </si>
  <si>
    <t>2579218.000 1109131.000</t>
  </si>
  <si>
    <t>https://map.geo.admin.ch/?zoom=13&amp;E=2579218&amp;N=1109131&amp;layers=ch.kantone.cadastralwebmap-farbe,ch.swisstopo.amtliches-strassenverzeichnis,ch.bfs.gebaeude_wohnungs_register,KML||https://tinyurl.com/yy7ya4g9/VS/6141_bdg_erw.kml</t>
  </si>
  <si>
    <t>2579240.000 1109106.000</t>
  </si>
  <si>
    <t>https://map.geo.admin.ch/?zoom=13&amp;E=2579240&amp;N=1109106&amp;layers=ch.kantone.cadastralwebmap-farbe,ch.swisstopo.amtliches-strassenverzeichnis,ch.bfs.gebaeude_wohnungs_register,KML||https://tinyurl.com/yy7ya4g9/VS/6141_bdg_erw.kml</t>
  </si>
  <si>
    <t>2579212.000 1109094.000</t>
  </si>
  <si>
    <t>https://map.geo.admin.ch/?zoom=13&amp;E=2579212&amp;N=1109094&amp;layers=ch.kantone.cadastralwebmap-farbe,ch.swisstopo.amtliches-strassenverzeichnis,ch.bfs.gebaeude_wohnungs_register,KML||https://tinyurl.com/yy7ya4g9/VS/6141_bdg_erw.kml</t>
  </si>
  <si>
    <t>2579284.000 1109401.000</t>
  </si>
  <si>
    <t>https://map.geo.admin.ch/?zoom=13&amp;E=2579284&amp;N=1109401&amp;layers=ch.kantone.cadastralwebmap-farbe,ch.swisstopo.amtliches-strassenverzeichnis,ch.bfs.gebaeude_wohnungs_register,KML||https://tinyurl.com/yy7ya4g9/VS/6141_bdg_erw.kml</t>
  </si>
  <si>
    <t>2557481.500 1131820.000</t>
  </si>
  <si>
    <t>https://map.geo.admin.ch/?zoom=13&amp;E=2557481.5&amp;N=1131820&amp;layers=ch.kantone.cadastralwebmap-farbe,ch.swisstopo.amtliches-strassenverzeichnis,ch.bfs.gebaeude_wohnungs_register,KML||https://tinyurl.com/yy7ya4g9/VS/6159_bdg_erw.kml</t>
  </si>
  <si>
    <t>2628110.000 1128615.000</t>
  </si>
  <si>
    <t>https://map.geo.admin.ch/?zoom=13&amp;E=2628110&amp;N=1128615&amp;layers=ch.kantone.cadastralwebmap-farbe,ch.swisstopo.amtliches-strassenverzeichnis,ch.bfs.gebaeude_wohnungs_register,KML||https://tinyurl.com/yy7ya4g9/VS/6199_bdg_erw.kml</t>
  </si>
  <si>
    <t>2623937.000 1128626.875</t>
  </si>
  <si>
    <t>https://map.geo.admin.ch/?zoom=13&amp;E=2623937&amp;N=1128626.875&amp;layers=ch.kantone.cadastralwebmap-farbe,ch.swisstopo.amtliches-strassenverzeichnis,ch.bfs.gebaeude_wohnungs_register,KML||https://tinyurl.com/yy7ya4g9/VS/6204_bdg_erw.kml</t>
  </si>
  <si>
    <t>2595768.250 1119830.125</t>
  </si>
  <si>
    <t>https://map.geo.admin.ch/?zoom=13&amp;E=2595768.25&amp;N=1119830.125&amp;layers=ch.kantone.cadastralwebmap-farbe,ch.swisstopo.amtliches-strassenverzeichnis,ch.bfs.gebaeude_wohnungs_register,KML||https://tinyurl.com/yy7ya4g9/VS/6266_bdg_erw.kml</t>
  </si>
  <si>
    <t>2624576.000 1097340.000</t>
  </si>
  <si>
    <t>https://map.geo.admin.ch/?zoom=13&amp;E=2624576&amp;N=1097340&amp;layers=ch.kantone.cadastralwebmap-farbe,ch.swisstopo.amtliches-strassenverzeichnis,ch.bfs.gebaeude_wohnungs_register,KML||https://tinyurl.com/yy7ya4g9/VS/6300_bdg_erw.kml</t>
  </si>
  <si>
    <t>2623986.000 1096042.000</t>
  </si>
  <si>
    <t>https://map.geo.admin.ch/?zoom=13&amp;E=2623986&amp;N=1096042&amp;layers=ch.kantone.cadastralwebmap-farbe,ch.swisstopo.amtliches-strassenverzeichnis,ch.bfs.gebaeude_wohnungs_register,KML||https://tinyurl.com/yy7ya4g9/VS/6300_bdg_erw.kml</t>
  </si>
  <si>
    <t>2639028.564 1129219.498</t>
  </si>
  <si>
    <t>31: Aucun bâtiment dans la MO pour l'EGID 192011044</t>
  </si>
  <si>
    <t>31: Aucun bâtiment dans la MO pour l'EGID 192041107</t>
  </si>
  <si>
    <t>31: Aucun bâtiment dans la MO pour l'EGID 192040545</t>
  </si>
  <si>
    <t>31: Aucun bâtiment dans la MO pour l'EGID 192040548</t>
  </si>
  <si>
    <t>31: Aucun bâtiment dans la MO pour l'EGID 192024887</t>
  </si>
  <si>
    <t>31: Aucun bâtiment dans la MO pour l'EGID 191991669</t>
  </si>
  <si>
    <t>31: Aucun bâtiment dans la MO pour l'EGID 191973235</t>
  </si>
  <si>
    <t>31: Aucun bâtiment dans la MO pour l'EGID 192019589</t>
  </si>
  <si>
    <t>31: Aucun bâtiment dans la MO pour l'EGID 192000407</t>
  </si>
  <si>
    <t>31: Aucun bâtiment dans la MO pour l'EGID 191817439</t>
  </si>
  <si>
    <t>31: Aucun bâtiment dans la MO pour l'EGID 191817440</t>
  </si>
  <si>
    <t>31: Aucun bâtiment dans la MO pour l'EGID 191817441</t>
  </si>
  <si>
    <t>31: Aucun bâtiment dans la MO pour l'EGID 191902320</t>
  </si>
  <si>
    <t>31: Aucun bâtiment dans la MO pour l'EGID 191969600</t>
  </si>
  <si>
    <t>31: Aucun bâtiment dans la MO pour l'EGID 192002965</t>
  </si>
  <si>
    <t>31: Aucun bâtiment dans la MO pour l'EGID 192012797</t>
  </si>
  <si>
    <t>31: Aucun bâtiment dans la MO pour l'EGID 192041105</t>
  </si>
  <si>
    <t>31: Aucun bâtiment dans la MO pour l'EGID 191948784</t>
  </si>
  <si>
    <t>31: Aucun bâtiment dans la MO pour l'EGID 191970735</t>
  </si>
  <si>
    <t>2583057.000 1117177.375</t>
  </si>
  <si>
    <t>https://map.geo.admin.ch/?zoom=13&amp;E=2583057&amp;N=1117177.375&amp;layers=ch.kantone.cadastralwebmap-farbe,ch.swisstopo.amtliches-strassenverzeichnis,ch.bfs.gebaeude_wohnungs_register,KML||https://tinyurl.com/yy7ya4g9/VS/6022_bdg_erw.kml</t>
  </si>
  <si>
    <t>2588184.000 1119514.000</t>
  </si>
  <si>
    <t>https://map.geo.admin.ch/?zoom=13&amp;E=2588184&amp;N=1119514&amp;layers=ch.kantone.cadastralwebmap-farbe,ch.swisstopo.amtliches-strassenverzeichnis,ch.bfs.gebaeude_wohnungs_register,KML||https://tinyurl.com/yy7ya4g9/VS/6025_bdg_erw.kml</t>
  </si>
  <si>
    <t>2588186.000 1119495.000</t>
  </si>
  <si>
    <t>https://map.geo.admin.ch/?zoom=13&amp;E=2588186&amp;N=1119495&amp;layers=ch.kantone.cadastralwebmap-farbe,ch.swisstopo.amtliches-strassenverzeichnis,ch.bfs.gebaeude_wohnungs_register,KML||https://tinyurl.com/yy7ya4g9/VS/6025_bdg_erw.kml</t>
  </si>
  <si>
    <t>2587764.000 1118911.000</t>
  </si>
  <si>
    <t>https://map.geo.admin.ch/?zoom=13&amp;E=2587764&amp;N=1118911&amp;layers=ch.kantone.cadastralwebmap-farbe,ch.swisstopo.amtliches-strassenverzeichnis,ch.bfs.gebaeude_wohnungs_register,KML||https://tinyurl.com/yy7ya4g9/VS/6025_bdg_erw.kml</t>
  </si>
  <si>
    <t>2587788.000 1118897.000</t>
  </si>
  <si>
    <t>https://map.geo.admin.ch/?zoom=13&amp;E=2587788&amp;N=1118897&amp;layers=ch.kantone.cadastralwebmap-farbe,ch.swisstopo.amtliches-strassenverzeichnis,ch.bfs.gebaeude_wohnungs_register,KML||https://tinyurl.com/yy7ya4g9/VS/6025_bdg_erw.kml</t>
  </si>
  <si>
    <t>2587805.000 1118906.000</t>
  </si>
  <si>
    <t>https://map.geo.admin.ch/?zoom=13&amp;E=2587805&amp;N=1118906&amp;layers=ch.kantone.cadastralwebmap-farbe,ch.swisstopo.amtliches-strassenverzeichnis,ch.bfs.gebaeude_wohnungs_register,KML||https://tinyurl.com/yy7ya4g9/VS/6025_bdg_erw.kml</t>
  </si>
  <si>
    <t>2587782.000 1118940.000</t>
  </si>
  <si>
    <t>https://map.geo.admin.ch/?zoom=13&amp;E=2587782&amp;N=1118940&amp;layers=ch.kantone.cadastralwebmap-farbe,ch.swisstopo.amtliches-strassenverzeichnis,ch.bfs.gebaeude_wohnungs_register,KML||https://tinyurl.com/yy7ya4g9/VS/6025_bdg_erw.kml</t>
  </si>
  <si>
    <t>2587792.000 1118923.000</t>
  </si>
  <si>
    <t>https://map.geo.admin.ch/?zoom=13&amp;E=2587792&amp;N=1118923&amp;layers=ch.kantone.cadastralwebmap-farbe,ch.swisstopo.amtliches-strassenverzeichnis,ch.bfs.gebaeude_wohnungs_register,KML||https://tinyurl.com/yy7ya4g9/VS/6025_bdg_erw.kml</t>
  </si>
  <si>
    <t>2586873.000 1118491.000</t>
  </si>
  <si>
    <t>https://map.geo.admin.ch/?zoom=13&amp;E=2586873&amp;N=1118491&amp;layers=ch.kantone.cadastralwebmap-farbe,ch.swisstopo.amtliches-strassenverzeichnis,ch.bfs.gebaeude_wohnungs_register,KML||https://tinyurl.com/yy7ya4g9/VS/6025_bdg_erw.kml</t>
  </si>
  <si>
    <t>2588203.000 1119490.000</t>
  </si>
  <si>
    <t>https://map.geo.admin.ch/?zoom=13&amp;E=2588203&amp;N=1119490&amp;layers=ch.kantone.cadastralwebmap-farbe,ch.swisstopo.amtliches-strassenverzeichnis,ch.bfs.gebaeude_wohnungs_register,KML||https://tinyurl.com/yy7ya4g9/VS/6025_bdg_erw.kml</t>
  </si>
  <si>
    <t>2588172.000 1119526.000</t>
  </si>
  <si>
    <t>https://map.geo.admin.ch/?zoom=13&amp;E=2588172&amp;N=1119526&amp;layers=ch.kantone.cadastralwebmap-farbe,ch.swisstopo.amtliches-strassenverzeichnis,ch.bfs.gebaeude_wohnungs_register,KML||https://tinyurl.com/yy7ya4g9/VS/6025_bdg_erw.kml</t>
  </si>
  <si>
    <t>2586941.000 1118148.000</t>
  </si>
  <si>
    <t>https://map.geo.admin.ch/?zoom=13&amp;E=2586941&amp;N=1118148&amp;layers=ch.kantone.cadastralwebmap-farbe,ch.swisstopo.amtliches-strassenverzeichnis,ch.bfs.gebaeude_wohnungs_register,KML||https://tinyurl.com/yy7ya4g9/VS/6025_bdg_erw.kml</t>
  </si>
  <si>
    <t>2586946.000 1118143.000</t>
  </si>
  <si>
    <t>https://map.geo.admin.ch/?zoom=13&amp;E=2586946&amp;N=1118143&amp;layers=ch.kantone.cadastralwebmap-farbe,ch.swisstopo.amtliches-strassenverzeichnis,ch.bfs.gebaeude_wohnungs_register,KML||https://tinyurl.com/yy7ya4g9/VS/6025_bdg_erw.kml</t>
  </si>
  <si>
    <t>2586955.000 1118136.000</t>
  </si>
  <si>
    <t>https://map.geo.admin.ch/?zoom=13&amp;E=2586955&amp;N=1118136&amp;layers=ch.kantone.cadastralwebmap-farbe,ch.swisstopo.amtliches-strassenverzeichnis,ch.bfs.gebaeude_wohnungs_register,KML||https://tinyurl.com/yy7ya4g9/VS/6025_bdg_erw.kml</t>
  </si>
  <si>
    <t>2586964.000 1118121.000</t>
  </si>
  <si>
    <t>https://map.geo.admin.ch/?zoom=13&amp;E=2586964&amp;N=1118121&amp;layers=ch.kantone.cadastralwebmap-farbe,ch.swisstopo.amtliches-strassenverzeichnis,ch.bfs.gebaeude_wohnungs_register,KML||https://tinyurl.com/yy7ya4g9/VS/6025_bdg_erw.kml</t>
  </si>
  <si>
    <t>2586980.000 1118108.000</t>
  </si>
  <si>
    <t>https://map.geo.admin.ch/?zoom=13&amp;E=2586980&amp;N=1118108&amp;layers=ch.kantone.cadastralwebmap-farbe,ch.swisstopo.amtliches-strassenverzeichnis,ch.bfs.gebaeude_wohnungs_register,KML||https://tinyurl.com/yy7ya4g9/VS/6025_bdg_erw.kml</t>
  </si>
  <si>
    <t>2597896.000 1124715.000</t>
  </si>
  <si>
    <t>https://map.geo.admin.ch/?zoom=13&amp;E=2597896&amp;N=1124715&amp;layers=ch.kantone.cadastralwebmap-farbe,ch.swisstopo.amtliches-strassenverzeichnis,ch.bfs.gebaeude_wohnungs_register,KML||https://tinyurl.com/yy7ya4g9/VS/6082_bdg_erw.kml</t>
  </si>
  <si>
    <t>2616461.000 1127268.000</t>
  </si>
  <si>
    <t>https://map.geo.admin.ch/?zoom=13&amp;E=2616461&amp;N=1127268&amp;layers=ch.kantone.cadastralwebmap-farbe,ch.swisstopo.amtliches-strassenverzeichnis,ch.bfs.gebaeude_wohnungs_register,KML||https://tinyurl.com/yy7ya4g9/VS/6110_bdg_erw.kml</t>
  </si>
  <si>
    <t>2615462.000 1128320.000</t>
  </si>
  <si>
    <t>https://map.geo.admin.ch/?zoom=13&amp;E=2615462&amp;N=1128320&amp;layers=ch.kantone.cadastralwebmap-farbe,ch.swisstopo.amtliches-strassenverzeichnis,ch.bfs.gebaeude_wohnungs_register,KML||https://tinyurl.com/yy7ya4g9/VS/6110_bdg_erw.kml</t>
  </si>
  <si>
    <t>2576797.000 1108150.000</t>
  </si>
  <si>
    <t>https://map.geo.admin.ch/?zoom=13&amp;E=2576797&amp;N=1108150&amp;layers=ch.kantone.cadastralwebmap-farbe,ch.swisstopo.amtliches-strassenverzeichnis,ch.bfs.gebaeude_wohnungs_register,KML||https://tinyurl.com/yy7ya4g9/VS/6136_bdg_erw.kml</t>
  </si>
  <si>
    <t>2572170.000 1105777.000</t>
  </si>
  <si>
    <t>https://map.geo.admin.ch/?zoom=13&amp;E=2572170&amp;N=1105777&amp;layers=ch.kantone.cadastralwebmap-farbe,ch.swisstopo.amtliches-strassenverzeichnis,ch.bfs.gebaeude_wohnungs_register,KML||https://tinyurl.com/yy7ya4g9/VS/6136_bdg_erw.kml</t>
  </si>
  <si>
    <t>2581010.000 1113390.500</t>
  </si>
  <si>
    <t>https://map.geo.admin.ch/?zoom=13&amp;E=2581010&amp;N=1113390.5&amp;layers=ch.kantone.cadastralwebmap-farbe,ch.swisstopo.amtliches-strassenverzeichnis,ch.bfs.gebaeude_wohnungs_register,KML||https://tinyurl.com/yy7ya4g9/VS/6140_bdg_erw.kml</t>
  </si>
  <si>
    <t>2578452.000 1110046.000</t>
  </si>
  <si>
    <t>https://map.geo.admin.ch/?zoom=13&amp;E=2578452&amp;N=1110046&amp;layers=ch.kantone.cadastralwebmap-farbe,ch.swisstopo.amtliches-strassenverzeichnis,ch.bfs.gebaeude_wohnungs_register,KML||https://tinyurl.com/yy7ya4g9/VS/6141_bdg_erw.kml</t>
  </si>
  <si>
    <t>2579244.007 1110823.065</t>
  </si>
  <si>
    <t>https://map.geo.admin.ch/?zoom=13&amp;E=2579244.007&amp;N=1110823.065&amp;layers=ch.kantone.cadastralwebmap-farbe,ch.swisstopo.amtliches-strassenverzeichnis,ch.bfs.gebaeude_wohnungs_register,KML||https://tinyurl.com/yy7ya4g9/VS/6141_bdg_erw.kml</t>
  </si>
  <si>
    <t>2561762.000 1126154.000</t>
  </si>
  <si>
    <t>https://map.geo.admin.ch/?zoom=13&amp;E=2561762&amp;N=1126154&amp;layers=ch.kantone.cadastralwebmap-farbe,ch.swisstopo.amtliches-strassenverzeichnis,ch.bfs.gebaeude_wohnungs_register,KML||https://tinyurl.com/yy7ya4g9/VS/6152_bdg_erw.kml</t>
  </si>
  <si>
    <t>2562670.000 1124310.000</t>
  </si>
  <si>
    <t>https://map.geo.admin.ch/?zoom=13&amp;E=2562670&amp;N=1124310&amp;layers=ch.kantone.cadastralwebmap-farbe,ch.swisstopo.amtliches-strassenverzeichnis,ch.bfs.gebaeude_wohnungs_register,KML||https://tinyurl.com/yy7ya4g9/VS/6152_bdg_erw.kml</t>
  </si>
  <si>
    <t>2563319.426 1122037.939</t>
  </si>
  <si>
    <t>https://map.geo.admin.ch/?zoom=13&amp;E=2563319.426&amp;N=1122037.939&amp;layers=ch.kantone.cadastralwebmap-farbe,ch.swisstopo.amtliches-strassenverzeichnis,ch.bfs.gebaeude_wohnungs_register,KML||https://tinyurl.com/yy7ya4g9/VS/6153_bdg_erw.kml</t>
  </si>
  <si>
    <t>2560804.000 1122132.000</t>
  </si>
  <si>
    <t>https://map.geo.admin.ch/?zoom=13&amp;E=2560804&amp;N=1122132&amp;layers=ch.kantone.cadastralwebmap-farbe,ch.swisstopo.amtliches-strassenverzeichnis,ch.bfs.gebaeude_wohnungs_register,KML||https://tinyurl.com/yy7ya4g9/VS/6156_bdg_erw.kml</t>
  </si>
  <si>
    <t>2629337.000 1129150.000</t>
  </si>
  <si>
    <t>https://map.geo.admin.ch/?zoom=13&amp;E=2629337&amp;N=1129150&amp;layers=ch.kantone.cadastralwebmap-farbe,ch.swisstopo.amtliches-strassenverzeichnis,ch.bfs.gebaeude_wohnungs_register,KML||https://tinyurl.com/yy7ya4g9/VS/6199_bdg_erw.kml</t>
  </si>
  <si>
    <t>2606870.750 1128548.125</t>
  </si>
  <si>
    <t>https://map.geo.admin.ch/?zoom=13&amp;E=2606870.75&amp;N=1128548.125&amp;layers=ch.kantone.cadastralwebmap-farbe,ch.swisstopo.amtliches-strassenverzeichnis,ch.bfs.gebaeude_wohnungs_register,KML||https://tinyurl.com/yy7ya4g9/VS/6254_bdg_erw.kml</t>
  </si>
  <si>
    <t>2626757.250 1105700.375</t>
  </si>
  <si>
    <t>https://map.geo.admin.ch/?zoom=13&amp;E=2626757.25&amp;N=1105700.375&amp;layers=ch.kantone.cadastralwebmap-farbe,ch.swisstopo.amtliches-strassenverzeichnis,ch.bfs.gebaeude_wohnungs_register,KML||https://tinyurl.com/yy7ya4g9/VS/6287_bdg_erw.kml</t>
  </si>
  <si>
    <t>2626744.750 1105698.125</t>
  </si>
  <si>
    <t>https://map.geo.admin.ch/?zoom=13&amp;E=2626744.75&amp;N=1105698.125&amp;layers=ch.kantone.cadastralwebmap-farbe,ch.swisstopo.amtliches-strassenverzeichnis,ch.bfs.gebaeude_wohnungs_register,KML||https://tinyurl.com/yy7ya4g9/VS/6287_bdg_erw.kml</t>
  </si>
  <si>
    <t>2634670.000 1126988.000</t>
  </si>
  <si>
    <t>https://map.geo.admin.ch/?zoom=13&amp;E=2634670&amp;N=1126988&amp;layers=ch.kantone.cadastralwebmap-farbe,ch.swisstopo.amtliches-strassenverzeichnis,ch.bfs.gebaeude_wohnungs_register,KML||https://tinyurl.com/yy7ya4g9/VS/6297_bdg_erw.kml</t>
  </si>
  <si>
    <t>2622748.000 1094690.000</t>
  </si>
  <si>
    <t>https://map.geo.admin.ch/?zoom=13&amp;E=2622748&amp;N=1094690&amp;layers=ch.kantone.cadastralwebmap-farbe,ch.swisstopo.amtliches-strassenverzeichnis,ch.bfs.gebaeude_wohnungs_register,KML||https://tinyurl.com/yy7ya4g9/VS/6300_bdg_erw.kml</t>
  </si>
  <si>
    <t>2622744.000 1094683.000</t>
  </si>
  <si>
    <t>https://map.geo.admin.ch/?zoom=13&amp;E=2622744&amp;N=1094683&amp;layers=ch.kantone.cadastralwebmap-farbe,ch.swisstopo.amtliches-strassenverzeichnis,ch.bfs.gebaeude_wohnungs_register,KML||https://tinyurl.com/yy7ya4g9/VS/6300_bdg_erw.kml</t>
  </si>
  <si>
    <t>2622739.000 1094680.000</t>
  </si>
  <si>
    <t>https://map.geo.admin.ch/?zoom=13&amp;E=2622739&amp;N=1094680&amp;layers=ch.kantone.cadastralwebmap-farbe,ch.swisstopo.amtliches-strassenverzeichnis,ch.bfs.gebaeude_wohnungs_register,KML||https://tinyurl.com/yy7ya4g9/VS/6300_bdg_erw.kml</t>
  </si>
  <si>
    <t>2570246.140 1103414.077</t>
  </si>
  <si>
    <t>62: 2 bâtiments du RegBL (192041755, 502372872) à l'intérieur du même polygone de la MO</t>
  </si>
  <si>
    <t>31: Aucun bâtiment dans la MO pour l'EGID 192004242</t>
  </si>
  <si>
    <t>31: Aucun bâtiment dans la MO pour l'EGID 191946980</t>
  </si>
  <si>
    <t>31: Aucun bâtiment dans la MO pour l'EGID 191991944</t>
  </si>
  <si>
    <t>31: Aucun bâtiment dans la MO pour l'EGID 192003769</t>
  </si>
  <si>
    <t>31: Aucun bâtiment dans la MO pour l'EGID 192041714</t>
  </si>
  <si>
    <t>31: Aucun bâtiment dans la MO pour l'EGID 191936888</t>
  </si>
  <si>
    <t>31: Aucun bâtiment dans la MO pour l'EGID 191936957</t>
  </si>
  <si>
    <t>31: Aucun bâtiment dans la MO pour l'EGID 191965746</t>
  </si>
  <si>
    <t>31: Aucun bâtiment dans la MO pour l'EGID 191977927</t>
  </si>
  <si>
    <t>31: Aucun bâtiment dans la MO pour l'EGID 191956495</t>
  </si>
  <si>
    <t>31: Aucun bâtiment dans la MO pour l'EGID 191909117</t>
  </si>
  <si>
    <t>31: Aucun bâtiment dans la MO pour l'EGID 191959639</t>
  </si>
  <si>
    <t>31: Aucun bâtiment dans la MO pour l'EGID 192042086</t>
  </si>
  <si>
    <t>31: Aucun bâtiment dans la MO pour l'EGID 191900817</t>
  </si>
  <si>
    <t>31: Aucun bâtiment dans la MO pour l'EGID 192019574</t>
  </si>
  <si>
    <t>31: Aucun bâtiment dans la MO pour l'EGID 191991885</t>
  </si>
  <si>
    <t>31: Aucun bâtiment dans la MO pour l'EGID 192042084</t>
  </si>
  <si>
    <t>31: Aucun bâtiment dans la MO pour l'EGID 192042139&lt;/br&gt;33: Le bâtiment 192042139 has GSTAT '1003 im Bau'</t>
  </si>
  <si>
    <t>31: Aucun bâtiment dans la MO pour l'EGID 191860229</t>
  </si>
  <si>
    <t>31: Aucun bâtiment dans la MO pour l'EGID 191085832</t>
  </si>
  <si>
    <t>31: Aucun bâtiment dans la MO pour l'EGID 191085833</t>
  </si>
  <si>
    <t>31: Aucun bâtiment dans la MO pour l'EGID 191085834</t>
  </si>
  <si>
    <t>35: Obsolète dans le RegBL. Le bâtiment de la MO est déjà lié au bâtiment ayant l'EGID 919602</t>
  </si>
  <si>
    <t>Route de la Madeleine</t>
  </si>
  <si>
    <t>Argnou (Ayent)</t>
  </si>
  <si>
    <t>8769</t>
  </si>
  <si>
    <t>Nufenenstrasse</t>
  </si>
  <si>
    <t>CH176681787769</t>
  </si>
  <si>
    <t>13563</t>
  </si>
  <si>
    <t>10820</t>
  </si>
  <si>
    <t>2579962.500 1116831.125</t>
  </si>
  <si>
    <t>https://map.geo.admin.ch/?zoom=13&amp;E=2579962.5&amp;N=1116831.125&amp;layers=ch.kantone.cadastralwebmap-farbe,ch.swisstopo.amtliches-strassenverzeichnis,ch.bfs.gebaeude_wohnungs_register,KML||https://tinyurl.com/yy7ya4g9/VS/6022_bdg_erw.kml</t>
  </si>
  <si>
    <t>2586662.000 1118826.000</t>
  </si>
  <si>
    <t>https://map.geo.admin.ch/?zoom=13&amp;E=2586662&amp;N=1118826&amp;layers=ch.kantone.cadastralwebmap-farbe,ch.swisstopo.amtliches-strassenverzeichnis,ch.bfs.gebaeude_wohnungs_register,KML||https://tinyurl.com/yy7ya4g9/VS/6025_bdg_erw.kml</t>
  </si>
  <si>
    <t>2586646.000 1118808.000</t>
  </si>
  <si>
    <t>https://map.geo.admin.ch/?zoom=13&amp;E=2586646&amp;N=1118808&amp;layers=ch.kantone.cadastralwebmap-farbe,ch.swisstopo.amtliches-strassenverzeichnis,ch.bfs.gebaeude_wohnungs_register,KML||https://tinyurl.com/yy7ya4g9/VS/6025_bdg_erw.kml</t>
  </si>
  <si>
    <t>2586676.000 1118808.000</t>
  </si>
  <si>
    <t>https://map.geo.admin.ch/?zoom=13&amp;E=2586676&amp;N=1118808&amp;layers=ch.kantone.cadastralwebmap-farbe,ch.swisstopo.amtliches-strassenverzeichnis,ch.bfs.gebaeude_wohnungs_register,KML||https://tinyurl.com/yy7ya4g9/VS/6025_bdg_erw.kml</t>
  </si>
  <si>
    <t>2586686.000 1118794.000</t>
  </si>
  <si>
    <t>https://map.geo.admin.ch/?zoom=13&amp;E=2586686&amp;N=1118794&amp;layers=ch.kantone.cadastralwebmap-farbe,ch.swisstopo.amtliches-strassenverzeichnis,ch.bfs.gebaeude_wohnungs_register,KML||https://tinyurl.com/yy7ya4g9/VS/6025_bdg_erw.kml</t>
  </si>
  <si>
    <t>2586699.000 1118779.000</t>
  </si>
  <si>
    <t>https://map.geo.admin.ch/?zoom=13&amp;E=2586699&amp;N=1118779&amp;layers=ch.kantone.cadastralwebmap-farbe,ch.swisstopo.amtliches-strassenverzeichnis,ch.bfs.gebaeude_wohnungs_register,KML||https://tinyurl.com/yy7ya4g9/VS/6025_bdg_erw.kml</t>
  </si>
  <si>
    <t>2588457.750 1119046.125</t>
  </si>
  <si>
    <t>https://map.geo.admin.ch/?zoom=13&amp;E=2588457.75&amp;N=1119046.125&amp;layers=ch.kantone.cadastralwebmap-farbe,ch.swisstopo.amtliches-strassenverzeichnis,ch.bfs.gebaeude_wohnungs_register,KML||https://tinyurl.com/yy7ya4g9/VS/6025_bdg_erw.kml</t>
  </si>
  <si>
    <t>2654596.750 1139154.625</t>
  </si>
  <si>
    <t>https://map.geo.admin.ch/?zoom=13&amp;E=2654596.75&amp;N=1139154.625&amp;layers=ch.kantone.cadastralwebmap-farbe,ch.swisstopo.amtliches-strassenverzeichnis,ch.bfs.gebaeude_wohnungs_register,KML||https://tinyurl.com/yy7ya4g9/VS/6056_bdg_erw.kml</t>
  </si>
  <si>
    <t>2654106.500 1141061.625</t>
  </si>
  <si>
    <t>https://map.geo.admin.ch/?zoom=13&amp;E=2654106.5&amp;N=1141061.625&amp;layers=ch.kantone.cadastralwebmap-farbe,ch.swisstopo.amtliches-strassenverzeichnis,ch.bfs.gebaeude_wohnungs_register,KML||https://tinyurl.com/yy7ya4g9/VS/6058_bdg_erw.kml</t>
  </si>
  <si>
    <t>2666647.000 1150940.375</t>
  </si>
  <si>
    <t>https://map.geo.admin.ch/?zoom=13&amp;E=2666647&amp;N=1150940.375&amp;layers=ch.kantone.cadastralwebmap-farbe,ch.swisstopo.amtliches-strassenverzeichnis,ch.bfs.gebaeude_wohnungs_register,KML||https://tinyurl.com/yy7ya4g9/VS/6076_bdg_erw.kml</t>
  </si>
  <si>
    <t>2596850.975 1124862.005</t>
  </si>
  <si>
    <t>https://map.geo.admin.ch/?zoom=13&amp;E=2596850.975&amp;N=1124862.005&amp;layers=ch.kantone.cadastralwebmap-farbe,ch.swisstopo.amtliches-strassenverzeichnis,ch.bfs.gebaeude_wohnungs_register,KML||https://tinyurl.com/yy7ya4g9/VS/6082_bdg_erw.kml</t>
  </si>
  <si>
    <t>2580743.000 1112993.875</t>
  </si>
  <si>
    <t>https://map.geo.admin.ch/?zoom=13&amp;E=2580743&amp;N=1112993.875&amp;layers=ch.kantone.cadastralwebmap-farbe,ch.swisstopo.amtliches-strassenverzeichnis,ch.bfs.gebaeude_wohnungs_register,KML||https://tinyurl.com/yy7ya4g9/VS/6140_bdg_erw.kml</t>
  </si>
  <si>
    <t>2580744.500 1112997.875</t>
  </si>
  <si>
    <t>https://map.geo.admin.ch/?zoom=13&amp;E=2580744.5&amp;N=1112997.875&amp;layers=ch.kantone.cadastralwebmap-farbe,ch.swisstopo.amtliches-strassenverzeichnis,ch.bfs.gebaeude_wohnungs_register,KML||https://tinyurl.com/yy7ya4g9/VS/6140_bdg_erw.kml</t>
  </si>
  <si>
    <t>2561875.000 1120715.000</t>
  </si>
  <si>
    <t>https://map.geo.admin.ch/?zoom=13&amp;E=2561875&amp;N=1120715&amp;layers=ch.kantone.cadastralwebmap-farbe,ch.swisstopo.amtliches-strassenverzeichnis,ch.bfs.gebaeude_wohnungs_register,KML||https://tinyurl.com/yy7ya4g9/VS/6153_bdg_erw.kml</t>
  </si>
  <si>
    <t>2627760.000 1127990.000</t>
  </si>
  <si>
    <t>https://map.geo.admin.ch/?zoom=13&amp;E=2627760&amp;N=1127990&amp;layers=ch.kantone.cadastralwebmap-farbe,ch.swisstopo.amtliches-strassenverzeichnis,ch.bfs.gebaeude_wohnungs_register,KML||https://tinyurl.com/yy7ya4g9/VS/6199_bdg_erw.kml</t>
  </si>
  <si>
    <t>2564519.750 1103895.375</t>
  </si>
  <si>
    <t>https://map.geo.admin.ch/?zoom=13&amp;E=2564519.75&amp;N=1103895.375&amp;layers=ch.kantone.cadastralwebmap-farbe,ch.swisstopo.amtliches-strassenverzeichnis,ch.bfs.gebaeude_wohnungs_register,KML||https://tinyurl.com/yy7ya4g9/VS/6214_bdg_erw.kml</t>
  </si>
  <si>
    <t>2611945.000 1119000.000</t>
  </si>
  <si>
    <t>https://map.geo.admin.ch/?zoom=13&amp;E=2611945&amp;N=1119000&amp;layers=ch.kantone.cadastralwebmap-farbe,ch.swisstopo.amtliches-strassenverzeichnis,ch.bfs.gebaeude_wohnungs_register,KML||https://tinyurl.com/yy7ya4g9/VS/6252_bdg_erw.kml</t>
  </si>
  <si>
    <t>62: 2 bâtiments du RegBL (908479, 192042385) à l'intérieur du même polygone de la MO</t>
  </si>
  <si>
    <t>31: Aucun bâtiment dans la MO pour l'EGID 191990101</t>
  </si>
  <si>
    <t>31: Aucun bâtiment dans la MO pour l'EGID 192039432</t>
  </si>
  <si>
    <t>31: Aucun bâtiment dans la MO pour l'EGID 191962965</t>
  </si>
  <si>
    <t>31: Aucun bâtiment dans la MO pour l'EGID 191962970</t>
  </si>
  <si>
    <t>31: Aucun bâtiment dans la MO pour l'EGID 191962972</t>
  </si>
  <si>
    <t>31: Aucun bâtiment dans la MO pour l'EGID 191962975</t>
  </si>
  <si>
    <t>31: Aucun bâtiment dans la MO pour l'EGID 191962977</t>
  </si>
  <si>
    <t>31: Aucun bâtiment dans la MO pour l'EGID 192042437</t>
  </si>
  <si>
    <t>31: Aucun bâtiment dans la MO pour l'EGID 191971459</t>
  </si>
  <si>
    <t>31: Aucun bâtiment dans la MO pour l'EGID 192022460</t>
  </si>
  <si>
    <t>31: Aucun bâtiment dans la MO pour l'EGID 191980809</t>
  </si>
  <si>
    <t>31: Aucun bâtiment dans la MO pour l'EGID 191983448</t>
  </si>
  <si>
    <t>31: Aucun bâtiment dans la MO pour l'EGID 191983449</t>
  </si>
  <si>
    <t>31: Aucun bâtiment dans la MO pour l'EGID 191984584</t>
  </si>
  <si>
    <t>31: Aucun bâtiment dans la MO pour l'EGID 192041422</t>
  </si>
  <si>
    <t>31: Aucun bâtiment dans la MO pour l'EGID 192042329</t>
  </si>
  <si>
    <t>31: Aucun bâtiment dans la MO pour l'EGID 192001929</t>
  </si>
  <si>
    <t>2961</t>
  </si>
  <si>
    <t>2644291.000 1129572.000</t>
  </si>
  <si>
    <t>https://map.geo.admin.ch/?zoom=13&amp;E=2644291&amp;N=1129572&amp;layers=ch.kantone.cadastralwebmap-farbe,ch.swisstopo.amtliches-strassenverzeichnis,ch.bfs.gebaeude_wohnungs_register,KML||https://tinyurl.com/yy7ya4g9/VS/6008_bdg_erw.kml</t>
  </si>
  <si>
    <t>2585862.500 1117027.000</t>
  </si>
  <si>
    <t>https://map.geo.admin.ch/?zoom=13&amp;E=2585862.5&amp;N=1117027&amp;layers=ch.kantone.cadastralwebmap-farbe,ch.swisstopo.amtliches-strassenverzeichnis,ch.bfs.gebaeude_wohnungs_register,KML||https://tinyurl.com/yy7ya4g9/VS/6021_bdg_erw.kml</t>
  </si>
  <si>
    <t>2586408.500 1117306.625</t>
  </si>
  <si>
    <t>https://map.geo.admin.ch/?zoom=13&amp;E=2586408.5&amp;N=1117306.625&amp;layers=ch.kantone.cadastralwebmap-farbe,ch.swisstopo.amtliches-strassenverzeichnis,ch.bfs.gebaeude_wohnungs_register,KML||https://tinyurl.com/yy7ya4g9/VS/6021_bdg_erw.kml</t>
  </si>
  <si>
    <t>2581925.000 1117970.000</t>
  </si>
  <si>
    <t>https://map.geo.admin.ch/?zoom=13&amp;E=2581925&amp;N=1117970&amp;layers=ch.kantone.cadastralwebmap-farbe,ch.swisstopo.amtliches-strassenverzeichnis,ch.bfs.gebaeude_wohnungs_register,KML||https://tinyurl.com/yy7ya4g9/VS/6022_bdg_erw.kml</t>
  </si>
  <si>
    <t>2588109.000 1116778.000</t>
  </si>
  <si>
    <t>https://map.geo.admin.ch/?zoom=13&amp;E=2588109&amp;N=1116778&amp;layers=ch.kantone.cadastralwebmap-farbe,ch.swisstopo.amtliches-strassenverzeichnis,ch.bfs.gebaeude_wohnungs_register,KML||https://tinyurl.com/yy7ya4g9/VS/6025_bdg_erw.kml</t>
  </si>
  <si>
    <t>2588660.250 1119561.375</t>
  </si>
  <si>
    <t>https://map.geo.admin.ch/?zoom=13&amp;E=2588660.25&amp;N=1119561.375&amp;layers=ch.kantone.cadastralwebmap-farbe,ch.swisstopo.amtliches-strassenverzeichnis,ch.bfs.gebaeude_wohnungs_register,KML||https://tinyurl.com/yy7ya4g9/VS/6025_bdg_erw.kml</t>
  </si>
  <si>
    <t>2588669.250 1119531.375</t>
  </si>
  <si>
    <t>https://map.geo.admin.ch/?zoom=13&amp;E=2588669.25&amp;N=1119531.375&amp;layers=ch.kantone.cadastralwebmap-farbe,ch.swisstopo.amtliches-strassenverzeichnis,ch.bfs.gebaeude_wohnungs_register,KML||https://tinyurl.com/yy7ya4g9/VS/6025_bdg_erw.kml</t>
  </si>
  <si>
    <t>2662247.000 1146572.250</t>
  </si>
  <si>
    <t>https://map.geo.admin.ch/?zoom=13&amp;E=2662247&amp;N=1146572.25&amp;layers=ch.kantone.cadastralwebmap-farbe,ch.swisstopo.amtliches-strassenverzeichnis,ch.bfs.gebaeude_wohnungs_register,KML||https://tinyurl.com/yy7ya4g9/VS/6077_bdg_erw.kml</t>
  </si>
  <si>
    <t>2596606.000 1124560.000</t>
  </si>
  <si>
    <t>https://map.geo.admin.ch/?zoom=13&amp;E=2596606&amp;N=1124560&amp;layers=ch.kantone.cadastralwebmap-farbe,ch.swisstopo.amtliches-strassenverzeichnis,ch.bfs.gebaeude_wohnungs_register,KML||https://tinyurl.com/yy7ya4g9/VS/6082_bdg_erw.kml</t>
  </si>
  <si>
    <t>2576015.000 1107955.000</t>
  </si>
  <si>
    <t>https://map.geo.admin.ch/?zoom=13&amp;E=2576015&amp;N=1107955&amp;layers=ch.kantone.cadastralwebmap-farbe,ch.swisstopo.amtliches-strassenverzeichnis,ch.bfs.gebaeude_wohnungs_register,KML||https://tinyurl.com/yy7ya4g9/VS/6136_bdg_erw.kml</t>
  </si>
  <si>
    <t>2569618.250 1105627.875</t>
  </si>
  <si>
    <t>https://map.geo.admin.ch/?zoom=13&amp;E=2569618.25&amp;N=1105627.875&amp;layers=ch.kantone.cadastralwebmap-farbe,ch.swisstopo.amtliches-strassenverzeichnis,ch.bfs.gebaeude_wohnungs_register,KML||https://tinyurl.com/yy7ya4g9/VS/6137_bdg_erw.kml</t>
  </si>
  <si>
    <t>2561890.000 1121750.000</t>
  </si>
  <si>
    <t>https://map.geo.admin.ch/?zoom=13&amp;E=2561890&amp;N=1121750&amp;layers=ch.kantone.cadastralwebmap-farbe,ch.swisstopo.amtliches-strassenverzeichnis,ch.bfs.gebaeude_wohnungs_register,KML||https://tinyurl.com/yy7ya4g9/VS/6153_bdg_erw.kml</t>
  </si>
  <si>
    <t>2560498.434 1120465.929</t>
  </si>
  <si>
    <t>https://map.geo.admin.ch/?zoom=13&amp;E=2560498.434&amp;N=1120465.929&amp;layers=ch.kantone.cadastralwebmap-farbe,ch.swisstopo.amtliches-strassenverzeichnis,ch.bfs.gebaeude_wohnungs_register,KML||https://tinyurl.com/yy7ya4g9/VS/6156_bdg_erw.kml</t>
  </si>
  <si>
    <t>2557793.000 1117171.000</t>
  </si>
  <si>
    <t>https://map.geo.admin.ch/?zoom=13&amp;E=2557793&amp;N=1117171&amp;layers=ch.kantone.cadastralwebmap-farbe,ch.swisstopo.amtliches-strassenverzeichnis,ch.bfs.gebaeude_wohnungs_register,KML||https://tinyurl.com/yy7ya4g9/VS/6157_bdg_erw.kml</t>
  </si>
  <si>
    <t>2557932.000 1117141.000</t>
  </si>
  <si>
    <t>https://map.geo.admin.ch/?zoom=13&amp;E=2557932&amp;N=1117141&amp;layers=ch.kantone.cadastralwebmap-farbe,ch.swisstopo.amtliches-strassenverzeichnis,ch.bfs.gebaeude_wohnungs_register,KML||https://tinyurl.com/yy7ya4g9/VS/6157_bdg_erw.kml</t>
  </si>
  <si>
    <t>2557800.000 1131385.000</t>
  </si>
  <si>
    <t>https://map.geo.admin.ch/?zoom=13&amp;E=2557800&amp;N=1131385&amp;layers=ch.kantone.cadastralwebmap-farbe,ch.swisstopo.amtliches-strassenverzeichnis,ch.bfs.gebaeude_wohnungs_register,KML||https://tinyurl.com/yy7ya4g9/VS/6159_bdg_erw.kml</t>
  </si>
  <si>
    <t>2555298.750 1131947.750</t>
  </si>
  <si>
    <t>https://map.geo.admin.ch/?zoom=13&amp;E=2555298.75&amp;N=1131947.75&amp;layers=ch.kantone.cadastralwebmap-farbe,ch.swisstopo.amtliches-strassenverzeichnis,ch.bfs.gebaeude_wohnungs_register,KML||https://tinyurl.com/yy7ya4g9/VS/6159_bdg_erw.kml</t>
  </si>
  <si>
    <t>2644467.000 1132189.000</t>
  </si>
  <si>
    <t>https://map.geo.admin.ch/?zoom=13&amp;E=2644467&amp;N=1132189&amp;layers=ch.kantone.cadastralwebmap-farbe,ch.swisstopo.amtliches-strassenverzeichnis,ch.bfs.gebaeude_wohnungs_register,KML||https://tinyurl.com/yy7ya4g9/VS/6173_bdg_erw.kml</t>
  </si>
  <si>
    <t>2627557.000 1126290.000</t>
  </si>
  <si>
    <t>https://map.geo.admin.ch/?zoom=13&amp;E=2627557&amp;N=1126290&amp;layers=ch.kantone.cadastralwebmap-farbe,ch.swisstopo.amtliches-strassenverzeichnis,ch.bfs.gebaeude_wohnungs_register,KML||https://tinyurl.com/yy7ya4g9/VS/6201_bdg_erw.kml</t>
  </si>
  <si>
    <t>2627342.500 1125910.875</t>
  </si>
  <si>
    <t>https://map.geo.admin.ch/?zoom=13&amp;E=2627342.5&amp;N=1125910.875&amp;layers=ch.kantone.cadastralwebmap-farbe,ch.swisstopo.amtliches-strassenverzeichnis,ch.bfs.gebaeude_wohnungs_register,KML||https://tinyurl.com/yy7ya4g9/VS/6201_bdg_erw.kml</t>
  </si>
  <si>
    <t>2627669.000 1126439.125</t>
  </si>
  <si>
    <t>https://map.geo.admin.ch/?zoom=13&amp;E=2627669&amp;N=1126439.125&amp;layers=ch.kantone.cadastralwebmap-farbe,ch.swisstopo.amtliches-strassenverzeichnis,ch.bfs.gebaeude_wohnungs_register,KML||https://tinyurl.com/yy7ya4g9/VS/6201_bdg_erw.kml</t>
  </si>
  <si>
    <t>2625187.750 1130595.500</t>
  </si>
  <si>
    <t>https://map.geo.admin.ch/?zoom=13&amp;E=2625187.75&amp;N=1130595.5&amp;layers=ch.kantone.cadastralwebmap-farbe,ch.swisstopo.amtliches-strassenverzeichnis,ch.bfs.gebaeude_wohnungs_register,KML||https://tinyurl.com/yy7ya4g9/VS/6204_bdg_erw.kml</t>
  </si>
  <si>
    <t>2604466.952 1123409.063</t>
  </si>
  <si>
    <t>https://map.geo.admin.ch/?zoom=13&amp;E=2604466.952&amp;N=1123409.063&amp;layers=ch.kantone.cadastralwebmap-farbe,ch.swisstopo.amtliches-strassenverzeichnis,ch.bfs.gebaeude_wohnungs_register,KML||https://tinyurl.com/yy7ya4g9/VS/6232_bdg_erw.kml</t>
  </si>
  <si>
    <t>2606402.016 1123303.296</t>
  </si>
  <si>
    <t>https://map.geo.admin.ch/?zoom=13&amp;E=2606402.016&amp;N=1123303.296&amp;layers=ch.kantone.cadastralwebmap-farbe,ch.swisstopo.amtliches-strassenverzeichnis,ch.bfs.gebaeude_wohnungs_register,KML||https://tinyurl.com/yy7ya4g9/VS/6232_bdg_erw.kml</t>
  </si>
  <si>
    <t>2601276.000 1122178.375</t>
  </si>
  <si>
    <t>https://map.geo.admin.ch/?zoom=13&amp;E=2601276&amp;N=1122178.375&amp;layers=ch.kantone.cadastralwebmap-farbe,ch.swisstopo.amtliches-strassenverzeichnis,ch.bfs.gebaeude_wohnungs_register,KML||https://tinyurl.com/yy7ya4g9/VS/6238_bdg_erw.kml</t>
  </si>
  <si>
    <t>2601302.500 1122535.625</t>
  </si>
  <si>
    <t>https://map.geo.admin.ch/?zoom=13&amp;E=2601302.5&amp;N=1122535.625&amp;layers=ch.kantone.cadastralwebmap-farbe,ch.swisstopo.amtliches-strassenverzeichnis,ch.bfs.gebaeude_wohnungs_register,KML||https://tinyurl.com/yy7ya4g9/VS/6238_bdg_erw.kml</t>
  </si>
  <si>
    <t>2605692.000 1128882.000</t>
  </si>
  <si>
    <t>https://map.geo.admin.ch/?zoom=13&amp;E=2605692&amp;N=1128882&amp;layers=ch.kantone.cadastralwebmap-farbe,ch.swisstopo.amtliches-strassenverzeichnis,ch.bfs.gebaeude_wohnungs_register,KML||https://tinyurl.com/yy7ya4g9/VS/6253_bdg_erw.kml</t>
  </si>
  <si>
    <t>2596368.825 1123419.699</t>
  </si>
  <si>
    <t>https://map.geo.admin.ch/?zoom=13&amp;E=2596368.825&amp;N=1123419.699&amp;layers=ch.kantone.cadastralwebmap-farbe,ch.swisstopo.amtliches-strassenverzeichnis,ch.bfs.gebaeude_wohnungs_register,KML||https://tinyurl.com/yy7ya4g9/VS/6263_bdg_erw.kml</t>
  </si>
  <si>
    <t>2590485.000 1121010.000</t>
  </si>
  <si>
    <t>https://map.geo.admin.ch/?zoom=13&amp;E=2590485&amp;N=1121010&amp;layers=ch.kantone.cadastralwebmap-farbe,ch.swisstopo.amtliches-strassenverzeichnis,ch.bfs.gebaeude_wohnungs_register,KML||https://tinyurl.com/yy7ya4g9/VS/6265_bdg_erw.kml</t>
  </si>
  <si>
    <t>2593156.000 1123772.875</t>
  </si>
  <si>
    <t>https://map.geo.admin.ch/?zoom=13&amp;E=2593156&amp;N=1123772.875&amp;layers=ch.kantone.cadastralwebmap-farbe,ch.swisstopo.amtliches-strassenverzeichnis,ch.bfs.gebaeude_wohnungs_register,KML||https://tinyurl.com/yy7ya4g9/VS/6265_bdg_erw.kml</t>
  </si>
  <si>
    <t>2592991.250 1123716.625</t>
  </si>
  <si>
    <t>https://map.geo.admin.ch/?zoom=13&amp;E=2592991.25&amp;N=1123716.625&amp;layers=ch.kantone.cadastralwebmap-farbe,ch.swisstopo.amtliches-strassenverzeichnis,ch.bfs.gebaeude_wohnungs_register,KML||https://tinyurl.com/yy7ya4g9/VS/6265_bdg_erw.kml</t>
  </si>
  <si>
    <t>2593335.500 1124586.875</t>
  </si>
  <si>
    <t>https://map.geo.admin.ch/?zoom=13&amp;E=2593335.5&amp;N=1124586.875&amp;layers=ch.kantone.cadastralwebmap-farbe,ch.swisstopo.amtliches-strassenverzeichnis,ch.bfs.gebaeude_wohnungs_register,KML||https://tinyurl.com/yy7ya4g9/VS/6265_bdg_erw.kml</t>
  </si>
  <si>
    <t>2632764.000 1128314.000</t>
  </si>
  <si>
    <t>https://map.geo.admin.ch/?zoom=13&amp;E=2632764&amp;N=1128314&amp;layers=ch.kantone.cadastralwebmap-farbe,ch.swisstopo.amtliches-strassenverzeichnis,ch.bfs.gebaeude_wohnungs_register,KML||https://tinyurl.com/yy7ya4g9/VS/6281_bdg_erw.kml</t>
  </si>
  <si>
    <t>2637617.000 1106570.000</t>
  </si>
  <si>
    <t>https://map.geo.admin.ch/?zoom=13&amp;E=2637617&amp;N=1106570&amp;layers=ch.kantone.cadastralwebmap-farbe,ch.swisstopo.amtliches-strassenverzeichnis,ch.bfs.gebaeude_wohnungs_register,KML||https://tinyurl.com/yy7ya4g9/VS/6290_bdg_erw.kml</t>
  </si>
  <si>
    <t>2633044.000 1127297.000</t>
  </si>
  <si>
    <t>https://map.geo.admin.ch/?zoom=13&amp;E=2633044&amp;N=1127297&amp;layers=ch.kantone.cadastralwebmap-farbe,ch.swisstopo.amtliches-strassenverzeichnis,ch.bfs.gebaeude_wohnungs_register,KML||https://tinyurl.com/yy7ya4g9/VS/6297_bdg_erw.kml</t>
  </si>
  <si>
    <t>2633041.000 1127287.000</t>
  </si>
  <si>
    <t>https://map.geo.admin.ch/?zoom=13&amp;E=2633041&amp;N=1127287&amp;layers=ch.kantone.cadastralwebmap-farbe,ch.swisstopo.amtliches-strassenverzeichnis,ch.bfs.gebaeude_wohnungs_register,KML||https://tinyurl.com/yy7ya4g9/VS/6297_bdg_erw.kml</t>
  </si>
  <si>
    <t>2636280.000 1127048.000</t>
  </si>
  <si>
    <t>https://map.geo.admin.ch/?zoom=13&amp;E=2636280&amp;N=1127048&amp;layers=ch.kantone.cadastralwebmap-farbe,ch.swisstopo.amtliches-strassenverzeichnis,ch.bfs.gebaeude_wohnungs_register,KML||https://tinyurl.com/yy7ya4g9/VS/6297_bdg_erw.kml</t>
  </si>
  <si>
    <t>2624441.359 1096993.236</t>
  </si>
  <si>
    <t>https://map.geo.admin.ch/?zoom=13&amp;E=2624441.359&amp;N=1096993.236&amp;layers=ch.kantone.cadastralwebmap-farbe,ch.swisstopo.amtliches-strassenverzeichnis,ch.bfs.gebaeude_wohnungs_register,KML||https://tinyurl.com/yy7ya4g9/VS/6300_bdg_erw.kml</t>
  </si>
  <si>
    <t>2623954.060 1096263.130</t>
  </si>
  <si>
    <t>https://map.geo.admin.ch/?zoom=13&amp;E=2623954.06&amp;N=1096263.13&amp;layers=ch.kantone.cadastralwebmap-farbe,ch.swisstopo.amtliches-strassenverzeichnis,ch.bfs.gebaeude_wohnungs_register,KML||https://tinyurl.com/yy7ya4g9/VS/6300_bdg_erw.kml</t>
  </si>
  <si>
    <t>2601333.702 1122530.270</t>
  </si>
  <si>
    <t>62: 2 bâtiments du RegBL (960373, 192043024) à l'intérieur du même polygone de la MO</t>
  </si>
  <si>
    <t>31: Aucun bâtiment dans la MO pour l'EGID 192011159</t>
  </si>
  <si>
    <t>31: Aucun bâtiment dans la MO pour l'EGID 192035423</t>
  </si>
  <si>
    <t>31: Aucun bâtiment dans la MO pour l'EGID 191995832</t>
  </si>
  <si>
    <t>31: Aucun bâtiment dans la MO pour l'EGID 192042890&lt;/br&gt;33: Le bâtiment 192042890 has GSTAT '1003 im Bau'</t>
  </si>
  <si>
    <t>31: Aucun bâtiment dans la MO pour l'EGID 191844076</t>
  </si>
  <si>
    <t>31: Aucun bâtiment dans la MO pour l'EGID 191993518</t>
  </si>
  <si>
    <t>31: Aucun bâtiment dans la MO pour l'EGID 191993528</t>
  </si>
  <si>
    <t>31: Aucun bâtiment dans la MO pour l'EGID 191962576</t>
  </si>
  <si>
    <t>31: Aucun bâtiment dans la MO pour l'EGID 192022721</t>
  </si>
  <si>
    <t>31: Aucun bâtiment dans la MO pour l'EGID 191971296</t>
  </si>
  <si>
    <t>31: Aucun bâtiment dans la MO pour l'EGID 191973257</t>
  </si>
  <si>
    <t>31: Aucun bâtiment dans la MO pour l'EGID 191973260</t>
  </si>
  <si>
    <t>31: Aucun bâtiment dans la MO pour l'EGID 191992284</t>
  </si>
  <si>
    <t>31: Aucun bâtiment dans la MO pour l'EGID 191970091</t>
  </si>
  <si>
    <t>31: Aucun bâtiment dans la MO pour l'EGID 191970292</t>
  </si>
  <si>
    <t>31: Aucun bâtiment dans la MO pour l'EGID 192028396</t>
  </si>
  <si>
    <t>31: Aucun bâtiment dans la MO pour l'EGID 192026206</t>
  </si>
  <si>
    <t>31: Aucun bâtiment dans la MO pour l'EGID 191956065</t>
  </si>
  <si>
    <t>31: Aucun bâtiment dans la MO pour l'EGID 191987135</t>
  </si>
  <si>
    <t>31: Aucun bâtiment dans la MO pour l'EGID 192026616</t>
  </si>
  <si>
    <t>31: Aucun bâtiment dans la MO pour l'EGID 191955930</t>
  </si>
  <si>
    <t>31: Aucun bâtiment dans la MO pour l'EGID 191987653</t>
  </si>
  <si>
    <t>31: Aucun bâtiment dans la MO pour l'EGID 191987665</t>
  </si>
  <si>
    <t>31: Aucun bâtiment dans la MO pour l'EGID 191979509</t>
  </si>
  <si>
    <t>31: Aucun bâtiment dans la MO pour l'EGID 192028248</t>
  </si>
  <si>
    <t>31: Aucun bâtiment dans la MO pour l'EGID 192043407</t>
  </si>
  <si>
    <t>31: Aucun bâtiment dans la MO pour l'EGID 192043413</t>
  </si>
  <si>
    <t>31: Aucun bâtiment dans la MO pour l'EGID 192016988</t>
  </si>
  <si>
    <t>31: Aucun bâtiment dans la MO pour l'EGID 191978818</t>
  </si>
  <si>
    <t>31: Aucun bâtiment dans la MO pour l'EGID 192010074</t>
  </si>
  <si>
    <t>31: Aucun bâtiment dans la MO pour l'EGID 191983098</t>
  </si>
  <si>
    <t>31: Aucun bâtiment dans la MO pour l'EGID 191998084</t>
  </si>
  <si>
    <t>31: Aucun bâtiment dans la MO pour l'EGID 192001800</t>
  </si>
  <si>
    <t>31: Aucun bâtiment dans la MO pour l'EGID 192003111</t>
  </si>
  <si>
    <t>31: Aucun bâtiment dans la MO pour l'EGID 191990440</t>
  </si>
  <si>
    <t>31: Aucun bâtiment dans la MO pour l'EGID 191904971</t>
  </si>
  <si>
    <t>31: Aucun bâtiment dans la MO pour l'EGID 191991044</t>
  </si>
  <si>
    <t>31: Aucun bâtiment dans la MO pour l'EGID 191991045</t>
  </si>
  <si>
    <t>31: Aucun bâtiment dans la MO pour l'EGID 191997341</t>
  </si>
  <si>
    <t>31: Aucun bâtiment dans la MO pour l'EGID 191989214</t>
  </si>
  <si>
    <t>35: Obsolète dans le RegBL. Le bâtiment de la MO est déjà lié au bâtiment ayant l'EGID 929994</t>
  </si>
  <si>
    <t>35: Obsolète dans le RegBL. Le bâtiment de la MO est déjà lié au bâtiment ayant l'EGID 929719</t>
  </si>
  <si>
    <t>35: Obsolète dans le RegBL. Le bâtiment de la MO est déjà lié au bâtiment ayant l'EGID 502210200</t>
  </si>
  <si>
    <t>2598909.530 1119465.859</t>
  </si>
  <si>
    <t>https://map.geo.admin.ch/?zoom=13&amp;E=2598909.53&amp;N=1119465.859&amp;layers=ch.kantone.cadastralwebmap-farbe,ch.swisstopo.amtliches-strassenverzeichnis,ch.bfs.gebaeude_wohnungs_register,KML||https://tinyurl.com/yy7ya4g9/VS/6090_bdg_erw.kml</t>
  </si>
  <si>
    <t>2599859.000 1116464.000</t>
  </si>
  <si>
    <t>https://map.geo.admin.ch/?zoom=13&amp;E=2599859&amp;N=1116464&amp;layers=ch.kantone.cadastralwebmap-farbe,ch.swisstopo.amtliches-strassenverzeichnis,ch.bfs.gebaeude_wohnungs_register,KML||https://tinyurl.com/yy7ya4g9/VS/6090_bdg_erw.kml</t>
  </si>
  <si>
    <t>2592979.000 1121722.000</t>
  </si>
  <si>
    <t>https://map.geo.admin.ch/?zoom=13&amp;E=2592979&amp;N=1121722&amp;layers=ch.kantone.cadastralwebmap-farbe,ch.swisstopo.amtliches-strassenverzeichnis,ch.bfs.gebaeude_wohnungs_register,KML||https://tinyurl.com/yy7ya4g9/VS/6265_bdg_erw.kml</t>
  </si>
  <si>
    <t>2624125.280 1096449.050</t>
  </si>
  <si>
    <t>https://map.geo.admin.ch/?zoom=13&amp;E=2624125.28&amp;N=1096449.05&amp;layers=ch.kantone.cadastralwebmap-farbe,ch.swisstopo.amtliches-strassenverzeichnis,ch.bfs.gebaeude_wohnungs_register,KML||https://tinyurl.com/yy7ya4g9/VS/6300_bdg_erw.kml</t>
  </si>
  <si>
    <t>62: 2 bâtiments du RegBL (910935, 192043748) à l'intérieur du même polygone de la MO</t>
  </si>
  <si>
    <t>41: Status 'bestehend' n'est pas cohérente avec le topic Couverture du sol projetée de la MO&lt;/br&gt;62: 3 bâtiments du RegBL (191650154, 191650155, 191650156) à l'intérieur du même polygone de la MO</t>
  </si>
  <si>
    <t>41: Status 'bestehend' n'est pas cohérente avec le topic Couverture du sol projetée de la MO&lt;/br&gt;62: 3 bâtiments du RegBL (191650157, 191650158, 191650159) à l'intérieur du même polygone de la MO</t>
  </si>
  <si>
    <t>31: Aucun bâtiment dans la MO pour l'EGID 191955276</t>
  </si>
  <si>
    <t>31: Aucun bâtiment dans la MO pour l'EGID 192001706</t>
  </si>
  <si>
    <t>31: Aucun bâtiment dans la MO pour l'EGID 191970488</t>
  </si>
  <si>
    <t>35: Obsolète dans le RegBL. Le bâtiment de la MO est déjà lié au bâtiment ayant l'EGID 951893</t>
  </si>
  <si>
    <t>Chemin de la Mission</t>
  </si>
  <si>
    <t>Villa 3</t>
  </si>
  <si>
    <t>135.11304</t>
  </si>
  <si>
    <t>CH554552823085</t>
  </si>
  <si>
    <t>CH668152302136</t>
  </si>
  <si>
    <t>360.10850</t>
  </si>
  <si>
    <t>64a</t>
  </si>
  <si>
    <t>CH135281303584</t>
  </si>
  <si>
    <t>CH235282301561</t>
  </si>
  <si>
    <t>2643830.000 1130703.000</t>
  </si>
  <si>
    <t>https://map.geo.admin.ch/?zoom=13&amp;E=2643830&amp;N=1130703&amp;layers=ch.kantone.cadastralwebmap-farbe,ch.swisstopo.amtliches-strassenverzeichnis,ch.bfs.gebaeude_wohnungs_register,KML||https://tinyurl.com/yy7ya4g9/VS/6007_bdg_erw.kml</t>
  </si>
  <si>
    <t>2643276.000 1131128.000</t>
  </si>
  <si>
    <t>https://map.geo.admin.ch/?zoom=13&amp;E=2643276&amp;N=1131128&amp;layers=ch.kantone.cadastralwebmap-farbe,ch.swisstopo.amtliches-strassenverzeichnis,ch.bfs.gebaeude_wohnungs_register,KML||https://tinyurl.com/yy7ya4g9/VS/6007_bdg_erw.kml</t>
  </si>
  <si>
    <t>2586520.250 1117506.250</t>
  </si>
  <si>
    <t>https://map.geo.admin.ch/?zoom=13&amp;E=2586520.25&amp;N=1117506.25&amp;layers=ch.kantone.cadastralwebmap-farbe,ch.swisstopo.amtliches-strassenverzeichnis,ch.bfs.gebaeude_wohnungs_register,KML||https://tinyurl.com/yy7ya4g9/VS/6021_bdg_erw.kml</t>
  </si>
  <si>
    <t>2586813.750 1117353.500</t>
  </si>
  <si>
    <t>https://map.geo.admin.ch/?zoom=13&amp;E=2586813.75&amp;N=1117353.5&amp;layers=ch.kantone.cadastralwebmap-farbe,ch.swisstopo.amtliches-strassenverzeichnis,ch.bfs.gebaeude_wohnungs_register,KML||https://tinyurl.com/yy7ya4g9/VS/6021_bdg_erw.kml</t>
  </si>
  <si>
    <t>2586126.500 1117475.875</t>
  </si>
  <si>
    <t>https://map.geo.admin.ch/?zoom=13&amp;E=2586126.5&amp;N=1117475.875&amp;layers=ch.kantone.cadastralwebmap-farbe,ch.swisstopo.amtliches-strassenverzeichnis,ch.bfs.gebaeude_wohnungs_register,KML||https://tinyurl.com/yy7ya4g9/VS/6021_bdg_erw.kml</t>
  </si>
  <si>
    <t>2586140.000 1117455.000</t>
  </si>
  <si>
    <t>https://map.geo.admin.ch/?zoom=13&amp;E=2586140&amp;N=1117455&amp;layers=ch.kantone.cadastralwebmap-farbe,ch.swisstopo.amtliches-strassenverzeichnis,ch.bfs.gebaeude_wohnungs_register,KML||https://tinyurl.com/yy7ya4g9/VS/6021_bdg_erw.kml</t>
  </si>
  <si>
    <t>2586155.000 1117473.375</t>
  </si>
  <si>
    <t>https://map.geo.admin.ch/?zoom=13&amp;E=2586155&amp;N=1117473.375&amp;layers=ch.kantone.cadastralwebmap-farbe,ch.swisstopo.amtliches-strassenverzeichnis,ch.bfs.gebaeude_wohnungs_register,KML||https://tinyurl.com/yy7ya4g9/VS/6021_bdg_erw.kml</t>
  </si>
  <si>
    <t>2588069.000 1113545.000</t>
  </si>
  <si>
    <t>https://map.geo.admin.ch/?zoom=13&amp;E=2588069&amp;N=1113545&amp;layers=ch.kantone.cadastralwebmap-farbe,ch.swisstopo.amtliches-strassenverzeichnis,ch.bfs.gebaeude_wohnungs_register,KML||https://tinyurl.com/yy7ya4g9/VS/6024_bdg_erw.kml</t>
  </si>
  <si>
    <t>2588080.000 1113521.115</t>
  </si>
  <si>
    <t>https://map.geo.admin.ch/?zoom=13&amp;E=2588080&amp;N=1113521.115&amp;layers=ch.kantone.cadastralwebmap-farbe,ch.swisstopo.amtliches-strassenverzeichnis,ch.bfs.gebaeude_wohnungs_register,KML||https://tinyurl.com/yy7ya4g9/VS/6024_bdg_erw.kml</t>
  </si>
  <si>
    <t>2588051.000 1113523.000</t>
  </si>
  <si>
    <t>https://map.geo.admin.ch/?zoom=13&amp;E=2588051&amp;N=1113523&amp;layers=ch.kantone.cadastralwebmap-farbe,ch.swisstopo.amtliches-strassenverzeichnis,ch.bfs.gebaeude_wohnungs_register,KML||https://tinyurl.com/yy7ya4g9/VS/6024_bdg_erw.kml</t>
  </si>
  <si>
    <t>2588217.000 1113856.000</t>
  </si>
  <si>
    <t>https://map.geo.admin.ch/?zoom=13&amp;E=2588217&amp;N=1113856&amp;layers=ch.kantone.cadastralwebmap-farbe,ch.swisstopo.amtliches-strassenverzeichnis,ch.bfs.gebaeude_wohnungs_register,KML||https://tinyurl.com/yy7ya4g9/VS/6024_bdg_erw.kml</t>
  </si>
  <si>
    <t>2597954.250 1125959.250</t>
  </si>
  <si>
    <t>https://map.geo.admin.ch/?zoom=13&amp;E=2597954.25&amp;N=1125959.25&amp;layers=ch.kantone.cadastralwebmap-farbe,ch.swisstopo.amtliches-strassenverzeichnis,ch.bfs.gebaeude_wohnungs_register,KML||https://tinyurl.com/yy7ya4g9/VS/6082_bdg_erw.kml</t>
  </si>
  <si>
    <t>2599741.233 1114401.785</t>
  </si>
  <si>
    <t>https://map.geo.admin.ch/?zoom=13&amp;E=2599741.233&amp;N=1114401.785&amp;layers=ch.kantone.cadastralwebmap-farbe,ch.swisstopo.amtliches-strassenverzeichnis,ch.bfs.gebaeude_wohnungs_register,KML||https://tinyurl.com/yy7ya4g9/VS/6087_bdg_erw.kml</t>
  </si>
  <si>
    <t>2580144.000 1112698.000</t>
  </si>
  <si>
    <t>https://map.geo.admin.ch/?zoom=13&amp;E=2580144&amp;N=1112698&amp;layers=ch.kantone.cadastralwebmap-farbe,ch.swisstopo.amtliches-strassenverzeichnis,ch.bfs.gebaeude_wohnungs_register,KML||https://tinyurl.com/yy7ya4g9/VS/6140_bdg_erw.kml</t>
  </si>
  <si>
    <t>2568915.750 1113498.625</t>
  </si>
  <si>
    <t>https://map.geo.admin.ch/?zoom=13&amp;E=2568915.75&amp;N=1113498.625&amp;layers=ch.kantone.cadastralwebmap-farbe,ch.swisstopo.amtliches-strassenverzeichnis,ch.bfs.gebaeude_wohnungs_register,KML||https://tinyurl.com/yy7ya4g9/VS/6211_bdg_erw.kml</t>
  </si>
  <si>
    <t>2595673.000 1122381.000</t>
  </si>
  <si>
    <t>https://map.geo.admin.ch/?zoom=13&amp;E=2595673&amp;N=1122381&amp;layers=ch.kantone.cadastralwebmap-farbe,ch.swisstopo.amtliches-strassenverzeichnis,ch.bfs.gebaeude_wohnungs_register,KML||https://tinyurl.com/yy7ya4g9/VS/6263_bdg_erw.kml</t>
  </si>
  <si>
    <t>62: 4 bâtiments du RegBL (191686671, 191833285, 191833286, 191833287) à l'intérieur du même polygone de la MO</t>
  </si>
  <si>
    <t>31: Aucun bâtiment dans la MO pour l'EGID 191955908</t>
  </si>
  <si>
    <t>31: Aucun bâtiment dans la MO pour l'EGID 191985677</t>
  </si>
  <si>
    <t>31: Aucun bâtiment dans la MO pour l'EGID 191971949</t>
  </si>
  <si>
    <t>31: Aucun bâtiment dans la MO pour l'EGID 191995774&lt;/br&gt;33: Le bâtiment 191995774 has GSTAT '1003 im Bau'</t>
  </si>
  <si>
    <t>31: Aucun bâtiment dans la MO pour l'EGID 192043883&lt;/br&gt;33: Le bâtiment 192043883 has GSTAT '1003 im Bau'</t>
  </si>
  <si>
    <t>31: Aucun bâtiment dans la MO pour l'EGID 192043888&lt;/br&gt;33: Le bâtiment 192043888 has GSTAT '1003 im Bau'</t>
  </si>
  <si>
    <t>31: Aucun bâtiment dans la MO pour l'EGID 190980733</t>
  </si>
  <si>
    <t>31: Aucun bâtiment dans la MO pour l'EGID 190980734</t>
  </si>
  <si>
    <t>31: Aucun bâtiment dans la MO pour l'EGID 190980749</t>
  </si>
  <si>
    <t>31: Aucun bâtiment dans la MO pour l'EGID 191952773</t>
  </si>
  <si>
    <t>31: Aucun bâtiment dans la MO pour l'EGID 191979574</t>
  </si>
  <si>
    <t>31: Aucun bâtiment dans la MO pour l'EGID 191987649</t>
  </si>
  <si>
    <t>31: Aucun bâtiment dans la MO pour l'EGID 191881662</t>
  </si>
  <si>
    <t>31: Aucun bâtiment dans la MO pour l'EGID 191970419</t>
  </si>
  <si>
    <t>31: Aucun bâtiment dans la MO pour l'EGID 192032321</t>
  </si>
  <si>
    <t>35: Obsolète dans le RegBL. Le bâtiment de la MO est déjà lié au bâtiment ayant l'EGID 894584</t>
  </si>
  <si>
    <t>Route de Vercorin</t>
  </si>
  <si>
    <t>Vercorin</t>
  </si>
  <si>
    <t>9692</t>
  </si>
  <si>
    <t>Chemin du Bouillet</t>
  </si>
  <si>
    <t>9693</t>
  </si>
  <si>
    <t>CH882252301349</t>
  </si>
  <si>
    <t>7738</t>
  </si>
  <si>
    <t>CH843052132205</t>
  </si>
  <si>
    <t>7964</t>
  </si>
  <si>
    <t>CH995217693081</t>
  </si>
  <si>
    <t>7756</t>
  </si>
  <si>
    <t>CH413027521118</t>
  </si>
  <si>
    <t>7757</t>
  </si>
  <si>
    <t>CH713065521951</t>
  </si>
  <si>
    <t>7760</t>
  </si>
  <si>
    <t>CH113012521953</t>
  </si>
  <si>
    <t>7790</t>
  </si>
  <si>
    <t>CH743052294763</t>
  </si>
  <si>
    <t>7045</t>
  </si>
  <si>
    <t>2588662.250 1119326.875</t>
  </si>
  <si>
    <t>https://map.geo.admin.ch/?zoom=13&amp;E=2588662.25&amp;N=1119326.875&amp;layers=ch.kantone.cadastralwebmap-farbe,ch.swisstopo.amtliches-strassenverzeichnis,ch.bfs.gebaeude_wohnungs_register,KML||https://tinyurl.com/yy7ya4g9/VS/6025_bdg_erw.kml</t>
  </si>
  <si>
    <t>2598423.500 1126123.750</t>
  </si>
  <si>
    <t>https://map.geo.admin.ch/?zoom=13&amp;E=2598423.5&amp;N=1126123.75&amp;layers=ch.kantone.cadastralwebmap-farbe,ch.swisstopo.amtliches-strassenverzeichnis,ch.bfs.gebaeude_wohnungs_register,KML||https://tinyurl.com/yy7ya4g9/VS/6082_bdg_erw.kml</t>
  </si>
  <si>
    <t>2600332.546 1113588.352</t>
  </si>
  <si>
    <t>https://map.geo.admin.ch/?zoom=13&amp;E=2600332.546&amp;N=1113588.352&amp;layers=ch.kantone.cadastralwebmap-farbe,ch.swisstopo.amtliches-strassenverzeichnis,ch.bfs.gebaeude_wohnungs_register,KML||https://tinyurl.com/yy7ya4g9/VS/6087_bdg_erw.kml</t>
  </si>
  <si>
    <t>2622472.000 1128895.300</t>
  </si>
  <si>
    <t>https://map.geo.admin.ch/?zoom=13&amp;E=2622472&amp;N=1128895.3&amp;layers=ch.kantone.cadastralwebmap-farbe,ch.swisstopo.amtliches-strassenverzeichnis,ch.bfs.gebaeude_wohnungs_register,KML||https://tinyurl.com/yy7ya4g9/VS/6118_bdg_erw.kml</t>
  </si>
  <si>
    <t>2580081.000 1115513.500</t>
  </si>
  <si>
    <t>https://map.geo.admin.ch/?zoom=13&amp;E=2580081&amp;N=1115513.5&amp;layers=ch.kantone.cadastralwebmap-farbe,ch.swisstopo.amtliches-strassenverzeichnis,ch.bfs.gebaeude_wohnungs_register,KML||https://tinyurl.com/yy7ya4g9/VS/6135_bdg_erw.kml</t>
  </si>
  <si>
    <t>2579961.500 1116057.750</t>
  </si>
  <si>
    <t>https://map.geo.admin.ch/?zoom=13&amp;E=2579961.5&amp;N=1116057.75&amp;layers=ch.kantone.cadastralwebmap-farbe,ch.swisstopo.amtliches-strassenverzeichnis,ch.bfs.gebaeude_wohnungs_register,KML||https://tinyurl.com/yy7ya4g9/VS/6135_bdg_erw.kml</t>
  </si>
  <si>
    <t>2579983.250 1116055.500</t>
  </si>
  <si>
    <t>https://map.geo.admin.ch/?zoom=13&amp;E=2579983.25&amp;N=1116055.5&amp;layers=ch.kantone.cadastralwebmap-farbe,ch.swisstopo.amtliches-strassenverzeichnis,ch.bfs.gebaeude_wohnungs_register,KML||https://tinyurl.com/yy7ya4g9/VS/6135_bdg_erw.kml</t>
  </si>
  <si>
    <t>2582259.750 1114838.875</t>
  </si>
  <si>
    <t>https://map.geo.admin.ch/?zoom=13&amp;E=2582259.75&amp;N=1114838.875&amp;layers=ch.kantone.cadastralwebmap-farbe,ch.swisstopo.amtliches-strassenverzeichnis,ch.bfs.gebaeude_wohnungs_register,KML||https://tinyurl.com/yy7ya4g9/VS/6135_bdg_erw.kml</t>
  </si>
  <si>
    <t>2576021.000 1108117.000</t>
  </si>
  <si>
    <t>https://map.geo.admin.ch/?zoom=13&amp;E=2576021&amp;N=1108117&amp;layers=ch.kantone.cadastralwebmap-farbe,ch.swisstopo.amtliches-strassenverzeichnis,ch.bfs.gebaeude_wohnungs_register,KML||https://tinyurl.com/yy7ya4g9/VS/6136_bdg_erw.kml</t>
  </si>
  <si>
    <t>2576504.250 1108148.125</t>
  </si>
  <si>
    <t>https://map.geo.admin.ch/?zoom=13&amp;E=2576504.25&amp;N=1108148.125&amp;layers=ch.kantone.cadastralwebmap-farbe,ch.swisstopo.amtliches-strassenverzeichnis,ch.bfs.gebaeude_wohnungs_register,KML||https://tinyurl.com/yy7ya4g9/VS/6136_bdg_erw.kml</t>
  </si>
  <si>
    <t>2576508.500 1108144.125</t>
  </si>
  <si>
    <t>https://map.geo.admin.ch/?zoom=13&amp;E=2576508.5&amp;N=1108144.125&amp;layers=ch.kantone.cadastralwebmap-farbe,ch.swisstopo.amtliches-strassenverzeichnis,ch.bfs.gebaeude_wohnungs_register,KML||https://tinyurl.com/yy7ya4g9/VS/6136_bdg_erw.kml</t>
  </si>
  <si>
    <t>2584441.000 1110363.000</t>
  </si>
  <si>
    <t>https://map.geo.admin.ch/?zoom=13&amp;E=2584441&amp;N=1110363&amp;layers=ch.kantone.cadastralwebmap-farbe,ch.swisstopo.amtliches-strassenverzeichnis,ch.bfs.gebaeude_wohnungs_register,KML||https://tinyurl.com/yy7ya4g9/VS/6139_bdg_erw.kml</t>
  </si>
  <si>
    <t>2583101.000 1112712.000</t>
  </si>
  <si>
    <t>https://map.geo.admin.ch/?zoom=13&amp;E=2583101&amp;N=1112712&amp;layers=ch.kantone.cadastralwebmap-farbe,ch.swisstopo.amtliches-strassenverzeichnis,ch.bfs.gebaeude_wohnungs_register,KML||https://tinyurl.com/yy7ya4g9/VS/6139_bdg_erw.kml</t>
  </si>
  <si>
    <t>2561795.000 1123163.000</t>
  </si>
  <si>
    <t>https://map.geo.admin.ch/?zoom=13&amp;E=2561795&amp;N=1123163&amp;layers=ch.kantone.cadastralwebmap-farbe,ch.swisstopo.amtliches-strassenverzeichnis,ch.bfs.gebaeude_wohnungs_register,KML||https://tinyurl.com/yy7ya4g9/VS/6153_bdg_erw.kml</t>
  </si>
  <si>
    <t>2561755.000 1123172.000</t>
  </si>
  <si>
    <t>https://map.geo.admin.ch/?zoom=13&amp;E=2561755&amp;N=1123172&amp;layers=ch.kantone.cadastralwebmap-farbe,ch.swisstopo.amtliches-strassenverzeichnis,ch.bfs.gebaeude_wohnungs_register,KML||https://tinyurl.com/yy7ya4g9/VS/6153_bdg_erw.kml</t>
  </si>
  <si>
    <t>2561803.000 1122976.000</t>
  </si>
  <si>
    <t>https://map.geo.admin.ch/?zoom=13&amp;E=2561803&amp;N=1122976&amp;layers=ch.kantone.cadastralwebmap-farbe,ch.swisstopo.amtliches-strassenverzeichnis,ch.bfs.gebaeude_wohnungs_register,KML||https://tinyurl.com/yy7ya4g9/VS/6153_bdg_erw.kml</t>
  </si>
  <si>
    <t>2561710.000 1122937.000</t>
  </si>
  <si>
    <t>https://map.geo.admin.ch/?zoom=13&amp;E=2561710&amp;N=1122937&amp;layers=ch.kantone.cadastralwebmap-farbe,ch.swisstopo.amtliches-strassenverzeichnis,ch.bfs.gebaeude_wohnungs_register,KML||https://tinyurl.com/yy7ya4g9/VS/6153_bdg_erw.kml</t>
  </si>
  <si>
    <t>2561771.000 1122919.000</t>
  </si>
  <si>
    <t>https://map.geo.admin.ch/?zoom=13&amp;E=2561771&amp;N=1122919&amp;layers=ch.kantone.cadastralwebmap-farbe,ch.swisstopo.amtliches-strassenverzeichnis,ch.bfs.gebaeude_wohnungs_register,KML||https://tinyurl.com/yy7ya4g9/VS/6153_bdg_erw.kml</t>
  </si>
  <si>
    <t>2561827.000 1122882.000</t>
  </si>
  <si>
    <t>https://map.geo.admin.ch/?zoom=13&amp;E=2561827&amp;N=1122882&amp;layers=ch.kantone.cadastralwebmap-farbe,ch.swisstopo.amtliches-strassenverzeichnis,ch.bfs.gebaeude_wohnungs_register,KML||https://tinyurl.com/yy7ya4g9/VS/6153_bdg_erw.kml</t>
  </si>
  <si>
    <t>2646107.750 1136852.250</t>
  </si>
  <si>
    <t>https://map.geo.admin.ch/?zoom=13&amp;E=2646107.75&amp;N=1136852.25&amp;layers=ch.kantone.cadastralwebmap-farbe,ch.swisstopo.amtliches-strassenverzeichnis,ch.bfs.gebaeude_wohnungs_register,KML||https://tinyurl.com/yy7ya4g9/VS/6181_bdg_erw.kml</t>
  </si>
  <si>
    <t>2645253.750 1136196.125</t>
  </si>
  <si>
    <t>https://map.geo.admin.ch/?zoom=13&amp;E=2645253.75&amp;N=1136196.125&amp;layers=ch.kantone.cadastralwebmap-farbe,ch.swisstopo.amtliches-strassenverzeichnis,ch.bfs.gebaeude_wohnungs_register,KML||https://tinyurl.com/yy7ya4g9/VS/6181_bdg_erw.kml</t>
  </si>
  <si>
    <t>2629590.000 1125331.125</t>
  </si>
  <si>
    <t>https://map.geo.admin.ch/?zoom=13&amp;E=2629590&amp;N=1125331.125&amp;layers=ch.kantone.cadastralwebmap-farbe,ch.swisstopo.amtliches-strassenverzeichnis,ch.bfs.gebaeude_wohnungs_register,KML||https://tinyurl.com/yy7ya4g9/VS/6193_bdg_erw.kml</t>
  </si>
  <si>
    <t>2625501.500 1138526.375</t>
  </si>
  <si>
    <t>https://map.geo.admin.ch/?zoom=13&amp;E=2625501.5&amp;N=1138526.375&amp;layers=ch.kantone.cadastralwebmap-farbe,ch.swisstopo.amtliches-strassenverzeichnis,ch.bfs.gebaeude_wohnungs_register,KML||https://tinyurl.com/yy7ya4g9/VS/6197_bdg_erw.kml</t>
  </si>
  <si>
    <t>2627517.250 1126142.125</t>
  </si>
  <si>
    <t>https://map.geo.admin.ch/?zoom=13&amp;E=2627517.25&amp;N=1126142.125&amp;layers=ch.kantone.cadastralwebmap-farbe,ch.swisstopo.amtliches-strassenverzeichnis,ch.bfs.gebaeude_wohnungs_register,KML||https://tinyurl.com/yy7ya4g9/VS/6201_bdg_erw.kml</t>
  </si>
  <si>
    <t>2627413.250 1125985.625</t>
  </si>
  <si>
    <t>https://map.geo.admin.ch/?zoom=13&amp;E=2627413.25&amp;N=1125985.625&amp;layers=ch.kantone.cadastralwebmap-farbe,ch.swisstopo.amtliches-strassenverzeichnis,ch.bfs.gebaeude_wohnungs_register,KML||https://tinyurl.com/yy7ya4g9/VS/6201_bdg_erw.kml</t>
  </si>
  <si>
    <t>2627463.250 1125864.875</t>
  </si>
  <si>
    <t>https://map.geo.admin.ch/?zoom=13&amp;E=2627463.25&amp;N=1125864.875&amp;layers=ch.kantone.cadastralwebmap-farbe,ch.swisstopo.amtliches-strassenverzeichnis,ch.bfs.gebaeude_wohnungs_register,KML||https://tinyurl.com/yy7ya4g9/VS/6201_bdg_erw.kml</t>
  </si>
  <si>
    <t>2624628.500 1128922.625</t>
  </si>
  <si>
    <t>https://map.geo.admin.ch/?zoom=13&amp;E=2624628.5&amp;N=1128922.625&amp;layers=ch.kantone.cadastralwebmap-farbe,ch.swisstopo.amtliches-strassenverzeichnis,ch.bfs.gebaeude_wohnungs_register,KML||https://tinyurl.com/yy7ya4g9/VS/6204_bdg_erw.kml</t>
  </si>
  <si>
    <t>2569281.500 1110901.875</t>
  </si>
  <si>
    <t>https://map.geo.admin.ch/?zoom=13&amp;E=2569281.5&amp;N=1110901.875&amp;layers=ch.kantone.cadastralwebmap-farbe,ch.swisstopo.amtliches-strassenverzeichnis,ch.bfs.gebaeude_wohnungs_register,KML||https://tinyurl.com/yy7ya4g9/VS/6212_bdg_erw.kml</t>
  </si>
  <si>
    <t>2567700.000 1114500.000</t>
  </si>
  <si>
    <t>https://map.geo.admin.ch/?zoom=13&amp;E=2567700&amp;N=1114500&amp;layers=ch.kantone.cadastralwebmap-farbe,ch.swisstopo.amtliches-strassenverzeichnis,ch.bfs.gebaeude_wohnungs_register,KML||https://tinyurl.com/yy7ya4g9/VS/6213_bdg_erw.kml</t>
  </si>
  <si>
    <t>2567698.750 1114316.250</t>
  </si>
  <si>
    <t>https://map.geo.admin.ch/?zoom=13&amp;E=2567698.75&amp;N=1114316.25&amp;layers=ch.kantone.cadastralwebmap-farbe,ch.swisstopo.amtliches-strassenverzeichnis,ch.bfs.gebaeude_wohnungs_register,KML||https://tinyurl.com/yy7ya4g9/VS/6213_bdg_erw.kml</t>
  </si>
  <si>
    <t>2607758.161 1123928.987</t>
  </si>
  <si>
    <t>https://map.geo.admin.ch/?zoom=13&amp;E=2607758.161&amp;N=1123928.987&amp;layers=ch.kantone.cadastralwebmap-farbe,ch.swisstopo.amtliches-strassenverzeichnis,ch.bfs.gebaeude_wohnungs_register,KML||https://tinyurl.com/yy7ya4g9/VS/6232_bdg_erw.kml</t>
  </si>
  <si>
    <t>2607762.945 1123929.267</t>
  </si>
  <si>
    <t>https://map.geo.admin.ch/?zoom=13&amp;E=2607762.945&amp;N=1123929.267&amp;layers=ch.kantone.cadastralwebmap-farbe,ch.swisstopo.amtliches-strassenverzeichnis,ch.bfs.gebaeude_wohnungs_register,KML||https://tinyurl.com/yy7ya4g9/VS/6232_bdg_erw.kml</t>
  </si>
  <si>
    <t>2607576.136 1123862.427</t>
  </si>
  <si>
    <t>https://map.geo.admin.ch/?zoom=13&amp;E=2607576.136&amp;N=1123862.427&amp;layers=ch.kantone.cadastralwebmap-farbe,ch.swisstopo.amtliches-strassenverzeichnis,ch.bfs.gebaeude_wohnungs_register,KML||https://tinyurl.com/yy7ya4g9/VS/6232_bdg_erw.kml</t>
  </si>
  <si>
    <t>2606726.247 1123275.426</t>
  </si>
  <si>
    <t>https://map.geo.admin.ch/?zoom=13&amp;E=2606726.247&amp;N=1123275.426&amp;layers=ch.kantone.cadastralwebmap-farbe,ch.swisstopo.amtliches-strassenverzeichnis,ch.bfs.gebaeude_wohnungs_register,KML||https://tinyurl.com/yy7ya4g9/VS/6232_bdg_erw.kml</t>
  </si>
  <si>
    <t>2608754.947 1123277.088</t>
  </si>
  <si>
    <t>https://map.geo.admin.ch/?zoom=13&amp;E=2608754.947&amp;N=1123277.088&amp;layers=ch.kantone.cadastralwebmap-farbe,ch.swisstopo.amtliches-strassenverzeichnis,ch.bfs.gebaeude_wohnungs_register,KML||https://tinyurl.com/yy7ya4g9/VS/6232_bdg_erw.kml</t>
  </si>
  <si>
    <t>2602006.000 1123301.000</t>
  </si>
  <si>
    <t>https://map.geo.admin.ch/?zoom=13&amp;E=2602006&amp;N=1123301&amp;layers=ch.kantone.cadastralwebmap-farbe,ch.swisstopo.amtliches-strassenverzeichnis,ch.bfs.gebaeude_wohnungs_register,KML||https://tinyurl.com/yy7ya4g9/VS/6248_bdg_erw.kml</t>
  </si>
  <si>
    <t>2614557.000 1108990.000</t>
  </si>
  <si>
    <t>https://map.geo.admin.ch/?zoom=13&amp;E=2614557&amp;N=1108990&amp;layers=ch.kantone.cadastralwebmap-farbe,ch.swisstopo.amtliches-strassenverzeichnis,ch.bfs.gebaeude_wohnungs_register,KML||https://tinyurl.com/yy7ya4g9/VS/6252_bdg_erw.kml</t>
  </si>
  <si>
    <t>2602695.000 1127904.000</t>
  </si>
  <si>
    <t>https://map.geo.admin.ch/?zoom=13&amp;E=2602695&amp;N=1127904&amp;layers=ch.kantone.cadastralwebmap-farbe,ch.swisstopo.amtliches-strassenverzeichnis,ch.bfs.gebaeude_wohnungs_register,KML||https://tinyurl.com/yy7ya4g9/VS/6253_bdg_erw.kml</t>
  </si>
  <si>
    <t>2602945.000 1126444.000</t>
  </si>
  <si>
    <t>https://map.geo.admin.ch/?zoom=13&amp;E=2602945&amp;N=1126444&amp;layers=ch.kantone.cadastralwebmap-farbe,ch.swisstopo.amtliches-strassenverzeichnis,ch.bfs.gebaeude_wohnungs_register,KML||https://tinyurl.com/yy7ya4g9/VS/6253_bdg_erw.kml</t>
  </si>
  <si>
    <t>2602550.850 1126813.150</t>
  </si>
  <si>
    <t>https://map.geo.admin.ch/?zoom=13&amp;E=2602550.85&amp;N=1126813.15&amp;layers=ch.kantone.cadastralwebmap-farbe,ch.swisstopo.amtliches-strassenverzeichnis,ch.bfs.gebaeude_wohnungs_register,KML||https://tinyurl.com/yy7ya4g9/VS/6253_bdg_erw.kml</t>
  </si>
  <si>
    <t>2605907.250 1128648.750</t>
  </si>
  <si>
    <t>https://map.geo.admin.ch/?zoom=13&amp;E=2605907.25&amp;N=1128648.75&amp;layers=ch.kantone.cadastralwebmap-farbe,ch.swisstopo.amtliches-strassenverzeichnis,ch.bfs.gebaeude_wohnungs_register,KML||https://tinyurl.com/yy7ya4g9/VS/6253_bdg_erw.kml</t>
  </si>
  <si>
    <t>2603133.000 1126488.000</t>
  </si>
  <si>
    <t>https://map.geo.admin.ch/?zoom=13&amp;E=2603133&amp;N=1126488&amp;layers=ch.kantone.cadastralwebmap-farbe,ch.swisstopo.amtliches-strassenverzeichnis,ch.bfs.gebaeude_wohnungs_register,KML||https://tinyurl.com/yy7ya4g9/VS/6253_bdg_erw.kml</t>
  </si>
  <si>
    <t>2604656.500 1125396.875</t>
  </si>
  <si>
    <t>https://map.geo.admin.ch/?zoom=13&amp;E=2604656.5&amp;N=1125396.875&amp;layers=ch.kantone.cadastralwebmap-farbe,ch.swisstopo.amtliches-strassenverzeichnis,ch.bfs.gebaeude_wohnungs_register,KML||https://tinyurl.com/yy7ya4g9/VS/6253_bdg_erw.kml</t>
  </si>
  <si>
    <t>2595225.000 1125060.000</t>
  </si>
  <si>
    <t>https://map.geo.admin.ch/?zoom=13&amp;E=2595225&amp;N=1125060&amp;layers=ch.kantone.cadastralwebmap-farbe,ch.swisstopo.amtliches-strassenverzeichnis,ch.bfs.gebaeude_wohnungs_register,KML||https://tinyurl.com/yy7ya4g9/VS/6261_bdg_erw.kml</t>
  </si>
  <si>
    <t>2626361.952 1101914.746</t>
  </si>
  <si>
    <t>https://map.geo.admin.ch/?zoom=13&amp;E=2626361.952&amp;N=1101914.746&amp;layers=ch.kantone.cadastralwebmap-farbe,ch.swisstopo.amtliches-strassenverzeichnis,ch.bfs.gebaeude_wohnungs_register,KML||https://tinyurl.com/yy7ya4g9/VS/6295_bdg_erw.kml</t>
  </si>
  <si>
    <t>31: Aucun bâtiment dans la MO pour l'EGID 192019049</t>
  </si>
  <si>
    <t>31: Aucun bâtiment dans la MO pour l'EGID 191988100</t>
  </si>
  <si>
    <t>31: Aucun bâtiment dans la MO pour l'EGID 192003706</t>
  </si>
  <si>
    <t>31: Aucun bâtiment dans la MO pour l'EGID 192044741</t>
  </si>
  <si>
    <t>31: Aucun bâtiment dans la MO pour l'EGID 191972133</t>
  </si>
  <si>
    <t>31: Aucun bâtiment dans la MO pour l'EGID 192007699</t>
  </si>
  <si>
    <t>31: Aucun bâtiment dans la MO pour l'EGID 192007706</t>
  </si>
  <si>
    <t>31: Aucun bâtiment dans la MO pour l'EGID 192036032</t>
  </si>
  <si>
    <t>31: Aucun bâtiment dans la MO pour l'EGID 192005987</t>
  </si>
  <si>
    <t>31: Aucun bâtiment dans la MO pour l'EGID 192005988</t>
  </si>
  <si>
    <t>31: Aucun bâtiment dans la MO pour l'EGID 191998844</t>
  </si>
  <si>
    <t>31: Aucun bâtiment dans la MO pour l'EGID 191998845&lt;/br&gt;33: Le bâtiment 191998845 has GSTAT '1003 im Bau'</t>
  </si>
  <si>
    <t>31: Aucun bâtiment dans la MO pour l'EGID 192044715</t>
  </si>
  <si>
    <t>31: Aucun bâtiment dans la MO pour l'EGID 192044716</t>
  </si>
  <si>
    <t>31: Aucun bâtiment dans la MO pour l'EGID 192044721</t>
  </si>
  <si>
    <t>31: Aucun bâtiment dans la MO pour l'EGID 192044724</t>
  </si>
  <si>
    <t>31: Aucun bâtiment dans la MO pour l'EGID 192044727</t>
  </si>
  <si>
    <t>31: Aucun bâtiment dans la MO pour l'EGID 192044728</t>
  </si>
  <si>
    <t>31: Aucun bâtiment dans la MO pour l'EGID 191964238</t>
  </si>
  <si>
    <t>31: Aucun bâtiment dans la MO pour l'EGID 191987742</t>
  </si>
  <si>
    <t>31: Aucun bâtiment dans la MO pour l'EGID 192001582</t>
  </si>
  <si>
    <t>31: Aucun bâtiment dans la MO pour l'EGID 191986686</t>
  </si>
  <si>
    <t>31: Aucun bâtiment dans la MO pour l'EGID 191987712</t>
  </si>
  <si>
    <t>31: Aucun bâtiment dans la MO pour l'EGID 192009726</t>
  </si>
  <si>
    <t>31: Aucun bâtiment dans la MO pour l'EGID 192021162</t>
  </si>
  <si>
    <t>31: Aucun bâtiment dans la MO pour l'EGID 192031149</t>
  </si>
  <si>
    <t>31: Aucun bâtiment dans la MO pour l'EGID 192031150</t>
  </si>
  <si>
    <t>31: Aucun bâtiment dans la MO pour l'EGID 192044261&lt;/br&gt;33: Le bâtiment 192044261 has GSTAT '1003 im Bau'</t>
  </si>
  <si>
    <t>31: Aucun bâtiment dans la MO pour l'EGID 191960326</t>
  </si>
  <si>
    <t>31: Aucun bâtiment dans la MO pour l'EGID 192005476</t>
  </si>
  <si>
    <t>31: Aucun bâtiment dans la MO pour l'EGID 192044847</t>
  </si>
  <si>
    <t>31: Aucun bâtiment dans la MO pour l'EGID 192044849</t>
  </si>
  <si>
    <t>31: Aucun bâtiment dans la MO pour l'EGID 192044881</t>
  </si>
  <si>
    <t>31: Aucun bâtiment dans la MO pour l'EGID 192044883</t>
  </si>
  <si>
    <t>31: Aucun bâtiment dans la MO pour l'EGID 192044887</t>
  </si>
  <si>
    <t>31: Aucun bâtiment dans la MO pour l'EGID 191967506</t>
  </si>
  <si>
    <t>31: Aucun bâtiment dans la MO pour l'EGID 192001656</t>
  </si>
  <si>
    <t>31: Aucun bâtiment dans la MO pour l'EGID 190532461</t>
  </si>
  <si>
    <t>31: Aucun bâtiment dans la MO pour l'EGID 191922476</t>
  </si>
  <si>
    <t>31: Aucun bâtiment dans la MO pour l'EGID 191975501</t>
  </si>
  <si>
    <t>31: Aucun bâtiment dans la MO pour l'EGID 191990651</t>
  </si>
  <si>
    <t>31: Aucun bâtiment dans la MO pour l'EGID 191994583</t>
  </si>
  <si>
    <t>31: Aucun bâtiment dans la MO pour l'EGID 192044424</t>
  </si>
  <si>
    <t>31: Aucun bâtiment dans la MO pour l'EGID 191985233</t>
  </si>
  <si>
    <t>31: Aucun bâtiment dans la MO pour l'EGID 191984811</t>
  </si>
  <si>
    <t>Siviez (Nendaz)</t>
  </si>
  <si>
    <t>Biffig</t>
  </si>
  <si>
    <t>WYSDIA</t>
  </si>
  <si>
    <t>CH327518776665</t>
  </si>
  <si>
    <t>1571</t>
  </si>
  <si>
    <t>CH684077668797</t>
  </si>
  <si>
    <t>2641471.000 1130339.000</t>
  </si>
  <si>
    <t>https://map.geo.admin.ch/?zoom=13&amp;E=2641471&amp;N=1130339&amp;layers=ch.kantone.cadastralwebmap-farbe,ch.swisstopo.amtliches-strassenverzeichnis,ch.bfs.gebaeude_wohnungs_register,KML||https://tinyurl.com/yy7ya4g9/VS/6007_bdg_erw.kml</t>
  </si>
  <si>
    <t>2638565.000 1129420.000</t>
  </si>
  <si>
    <t>https://map.geo.admin.ch/?zoom=13&amp;E=2638565&amp;N=1129420&amp;layers=ch.kantone.cadastralwebmap-farbe,ch.swisstopo.amtliches-strassenverzeichnis,ch.bfs.gebaeude_wohnungs_register,KML||https://tinyurl.com/yy7ya4g9/VS/6007_bdg_erw.kml</t>
  </si>
  <si>
    <t>2644981.625 1130589.124</t>
  </si>
  <si>
    <t>https://map.geo.admin.ch/?zoom=13&amp;E=2644981.625&amp;N=1130589.124&amp;layers=ch.kantone.cadastralwebmap-farbe,ch.swisstopo.amtliches-strassenverzeichnis,ch.bfs.gebaeude_wohnungs_register,KML||https://tinyurl.com/yy7ya4g9/VS/6010_bdg_erw.kml</t>
  </si>
  <si>
    <t>2644114.125 1130342.124</t>
  </si>
  <si>
    <t>https://map.geo.admin.ch/?zoom=13&amp;E=2644114.125&amp;N=1130342.124&amp;layers=ch.kantone.cadastralwebmap-farbe,ch.swisstopo.amtliches-strassenverzeichnis,ch.bfs.gebaeude_wohnungs_register,KML||https://tinyurl.com/yy7ya4g9/VS/6010_bdg_erw.kml</t>
  </si>
  <si>
    <t>2591402.000 1114480.000</t>
  </si>
  <si>
    <t>https://map.geo.admin.ch/?zoom=13&amp;E=2591402&amp;N=1114480&amp;layers=ch.kantone.cadastralwebmap-farbe,ch.swisstopo.amtliches-strassenverzeichnis,ch.bfs.gebaeude_wohnungs_register,KML||https://tinyurl.com/yy7ya4g9/VS/6024_bdg_erw.kml</t>
  </si>
  <si>
    <t>2596407.250 1114854.625</t>
  </si>
  <si>
    <t>https://map.geo.admin.ch/?zoom=13&amp;E=2596407.25&amp;N=1114854.625&amp;layers=ch.kantone.cadastralwebmap-farbe,ch.swisstopo.amtliches-strassenverzeichnis,ch.bfs.gebaeude_wohnungs_register,KML||https://tinyurl.com/yy7ya4g9/VS/6084_bdg_erw.kml</t>
  </si>
  <si>
    <t>2581737.000 1114618.000</t>
  </si>
  <si>
    <t>https://map.geo.admin.ch/?zoom=13&amp;E=2581737&amp;N=1114618&amp;layers=ch.kantone.cadastralwebmap-farbe,ch.swisstopo.amtliches-strassenverzeichnis,ch.bfs.gebaeude_wohnungs_register,KML||https://tinyurl.com/yy7ya4g9/VS/6135_bdg_erw.kml</t>
  </si>
  <si>
    <t>2581810.000 1114640.000</t>
  </si>
  <si>
    <t>https://map.geo.admin.ch/?zoom=13&amp;E=2581810&amp;N=1114640&amp;layers=ch.kantone.cadastralwebmap-farbe,ch.swisstopo.amtliches-strassenverzeichnis,ch.bfs.gebaeude_wohnungs_register,KML||https://tinyurl.com/yy7ya4g9/VS/6135_bdg_erw.kml</t>
  </si>
  <si>
    <t>2579471.000 1109211.000</t>
  </si>
  <si>
    <t>https://map.geo.admin.ch/?zoom=13&amp;E=2579471&amp;N=1109211&amp;layers=ch.kantone.cadastralwebmap-farbe,ch.swisstopo.amtliches-strassenverzeichnis,ch.bfs.gebaeude_wohnungs_register,KML||https://tinyurl.com/yy7ya4g9/VS/6141_bdg_erw.kml</t>
  </si>
  <si>
    <t>2561959.000 1121515.000</t>
  </si>
  <si>
    <t>https://map.geo.admin.ch/?zoom=13&amp;E=2561959&amp;N=1121515&amp;layers=ch.kantone.cadastralwebmap-farbe,ch.swisstopo.amtliches-strassenverzeichnis,ch.bfs.gebaeude_wohnungs_register,KML||https://tinyurl.com/yy7ya4g9/VS/6153_bdg_erw.kml</t>
  </si>
  <si>
    <t>2563531.000 1119654.000</t>
  </si>
  <si>
    <t>https://map.geo.admin.ch/?zoom=13&amp;E=2563531&amp;N=1119654&amp;layers=ch.kantone.cadastralwebmap-farbe,ch.swisstopo.amtliches-strassenverzeichnis,ch.bfs.gebaeude_wohnungs_register,KML||https://tinyurl.com/yy7ya4g9/VS/6153_bdg_erw.kml</t>
  </si>
  <si>
    <t>2555244.250 1120820.875</t>
  </si>
  <si>
    <t>https://map.geo.admin.ch/?zoom=13&amp;E=2555244.25&amp;N=1120820.875&amp;layers=ch.kantone.cadastralwebmap-farbe,ch.swisstopo.amtliches-strassenverzeichnis,ch.bfs.gebaeude_wohnungs_register,KML||https://tinyurl.com/yy7ya4g9/VS/6156_bdg_erw.kml</t>
  </si>
  <si>
    <t>2628253.000 1128637.000</t>
  </si>
  <si>
    <t>https://map.geo.admin.ch/?zoom=13&amp;E=2628253&amp;N=1128637&amp;layers=ch.kantone.cadastralwebmap-farbe,ch.swisstopo.amtliches-strassenverzeichnis,ch.bfs.gebaeude_wohnungs_register,KML||https://tinyurl.com/yy7ya4g9/VS/6199_bdg_erw.kml</t>
  </si>
  <si>
    <t>2569048.000 1109252.000</t>
  </si>
  <si>
    <t>https://map.geo.admin.ch/?zoom=13&amp;E=2569048&amp;N=1109252&amp;layers=ch.kantone.cadastralwebmap-farbe,ch.swisstopo.amtliches-strassenverzeichnis,ch.bfs.gebaeude_wohnungs_register,KML||https://tinyurl.com/yy7ya4g9/VS/6219_bdg_erw.kml</t>
  </si>
  <si>
    <t>2569075.000 1109223.000</t>
  </si>
  <si>
    <t>https://map.geo.admin.ch/?zoom=13&amp;E=2569075&amp;N=1109223&amp;layers=ch.kantone.cadastralwebmap-farbe,ch.swisstopo.amtliches-strassenverzeichnis,ch.bfs.gebaeude_wohnungs_register,KML||https://tinyurl.com/yy7ya4g9/VS/6219_bdg_erw.kml</t>
  </si>
  <si>
    <t>2601896.000 1123028.000</t>
  </si>
  <si>
    <t>https://map.geo.admin.ch/?zoom=13&amp;E=2601896&amp;N=1123028&amp;layers=ch.kantone.cadastralwebmap-farbe,ch.swisstopo.amtliches-strassenverzeichnis,ch.bfs.gebaeude_wohnungs_register,KML||https://tinyurl.com/yy7ya4g9/VS/6248_bdg_erw.kml</t>
  </si>
  <si>
    <t>2593425.000 1122810.000</t>
  </si>
  <si>
    <t>https://map.geo.admin.ch/?zoom=13&amp;E=2593425&amp;N=1122810&amp;layers=ch.kantone.cadastralwebmap-farbe,ch.swisstopo.amtliches-strassenverzeichnis,ch.bfs.gebaeude_wohnungs_register,KML||https://tinyurl.com/yy7ya4g9/VS/6265_bdg_erw.kml</t>
  </si>
  <si>
    <t>2591162.000 1121817.375</t>
  </si>
  <si>
    <t>https://map.geo.admin.ch/?zoom=13&amp;E=2591162&amp;N=1121817.375&amp;layers=ch.kantone.cadastralwebmap-farbe,ch.swisstopo.amtliches-strassenverzeichnis,ch.bfs.gebaeude_wohnungs_register,KML||https://tinyurl.com/yy7ya4g9/VS/6265_bdg_erw.kml</t>
  </si>
  <si>
    <t>2592807.500 1121962.125</t>
  </si>
  <si>
    <t>https://map.geo.admin.ch/?zoom=13&amp;E=2592807.5&amp;N=1121962.125&amp;layers=ch.kantone.cadastralwebmap-farbe,ch.swisstopo.amtliches-strassenverzeichnis,ch.bfs.gebaeude_wohnungs_register,KML||https://tinyurl.com/yy7ya4g9/VS/6265_bdg_erw.kml</t>
  </si>
  <si>
    <t>2632668.000 1128312.000</t>
  </si>
  <si>
    <t>https://map.geo.admin.ch/?zoom=13&amp;E=2632668&amp;N=1128312&amp;layers=ch.kantone.cadastralwebmap-farbe,ch.swisstopo.amtliches-strassenverzeichnis,ch.bfs.gebaeude_wohnungs_register,KML||https://tinyurl.com/yy7ya4g9/VS/6281_bdg_erw.kml</t>
  </si>
  <si>
    <t>2634399.000 1126125.000</t>
  </si>
  <si>
    <t>https://map.geo.admin.ch/?zoom=13&amp;E=2634399&amp;N=1126125&amp;layers=ch.kantone.cadastralwebmap-farbe,ch.swisstopo.amtliches-strassenverzeichnis,ch.bfs.gebaeude_wohnungs_register,KML||https://tinyurl.com/yy7ya4g9/VS/6297_bdg_erw.kml</t>
  </si>
  <si>
    <t>2569387.257 1112103.442</t>
  </si>
  <si>
    <t>2567857.573 1114076.636</t>
  </si>
  <si>
    <t>62: 3 bâtiments du RegBL (958935, 191576994, 192045743) à l'intérieur du même polygone de la MO</t>
  </si>
  <si>
    <t>31: Aucun bâtiment dans la MO pour l'EGID 191921996</t>
  </si>
  <si>
    <t>31: Aucun bâtiment dans la MO pour l'EGID 191955970</t>
  </si>
  <si>
    <t>31: Aucun bâtiment dans la MO pour l'EGID 192045006</t>
  </si>
  <si>
    <t>31: Aucun bâtiment dans la MO pour l'EGID 192045246</t>
  </si>
  <si>
    <t>31: Aucun bâtiment dans la MO pour l'EGID 192017623</t>
  </si>
  <si>
    <t>31: Aucun bâtiment dans la MO pour l'EGID 192045891</t>
  </si>
  <si>
    <t>31: Aucun bâtiment dans la MO pour l'EGID 191772123</t>
  </si>
  <si>
    <t>31: Aucun bâtiment dans la MO pour l'EGID 191772135</t>
  </si>
  <si>
    <t>31: Aucun bâtiment dans la MO pour l'EGID 191772138</t>
  </si>
  <si>
    <t>31: Aucun bâtiment dans la MO pour l'EGID 191992236</t>
  </si>
  <si>
    <t>31: Aucun bâtiment dans la MO pour l'EGID 191992237</t>
  </si>
  <si>
    <t>31: Aucun bâtiment dans la MO pour l'EGID 192045146</t>
  </si>
  <si>
    <t>31: Aucun bâtiment dans la MO pour l'EGID 192045976</t>
  </si>
  <si>
    <t>31: Aucun bâtiment dans la MO pour l'EGID 192045229</t>
  </si>
  <si>
    <t>31: Aucun bâtiment dans la MO pour l'EGID 192003157</t>
  </si>
  <si>
    <t>31: Aucun bâtiment dans la MO pour l'EGID 191888092</t>
  </si>
  <si>
    <t>31: Aucun bâtiment dans la MO pour l'EGID 191888093</t>
  </si>
  <si>
    <t>31: Aucun bâtiment dans la MO pour l'EGID 191969249</t>
  </si>
  <si>
    <t>31: Aucun bâtiment dans la MO pour l'EGID 192015221</t>
  </si>
  <si>
    <t>31: Aucun bâtiment dans la MO pour l'EGID 191996534</t>
  </si>
  <si>
    <t>31: Aucun bâtiment dans la MO pour l'EGID 191972125</t>
  </si>
  <si>
    <t>35: Obsolète dans le RegBL. Le bâtiment de la MO est déjà lié au bâtiment ayant l'EGID 951687</t>
  </si>
  <si>
    <t>Rue des Vergers</t>
  </si>
  <si>
    <t>18048</t>
  </si>
  <si>
    <t>Fieschertalstrasse</t>
  </si>
  <si>
    <t>Camping Eggishorn</t>
  </si>
  <si>
    <t>CH813068523868</t>
  </si>
  <si>
    <t>215</t>
  </si>
  <si>
    <t>Camping eggishorn- z'moosji</t>
  </si>
  <si>
    <t>CH886852303843</t>
  </si>
  <si>
    <t>212</t>
  </si>
  <si>
    <t>2586479.000 1118571.625</t>
  </si>
  <si>
    <t>https://map.geo.admin.ch/?zoom=13&amp;E=2586479&amp;N=1118571.625&amp;layers=ch.kantone.cadastralwebmap-farbe,ch.swisstopo.amtliches-strassenverzeichnis,ch.bfs.gebaeude_wohnungs_register,KML||https://tinyurl.com/yy7ya4g9/VS/6025_bdg_erw.kml</t>
  </si>
  <si>
    <t>2652270.000 1138350.000</t>
  </si>
  <si>
    <t>https://map.geo.admin.ch/?zoom=13&amp;E=2652270&amp;N=1138350&amp;layers=ch.kantone.cadastralwebmap-farbe,ch.swisstopo.amtliches-strassenverzeichnis,ch.bfs.gebaeude_wohnungs_register,KML||https://tinyurl.com/yy7ya4g9/VS/6061_bdg_erw.kml</t>
  </si>
  <si>
    <t>2662184.500 1146680.750</t>
  </si>
  <si>
    <t>https://map.geo.admin.ch/?zoom=13&amp;E=2662184.5&amp;N=1146680.75&amp;layers=ch.kantone.cadastralwebmap-farbe,ch.swisstopo.amtliches-strassenverzeichnis,ch.bfs.gebaeude_wohnungs_register,KML||https://tinyurl.com/yy7ya4g9/VS/6077_bdg_erw.kml</t>
  </si>
  <si>
    <t>2597595.000 1125250.000</t>
  </si>
  <si>
    <t>https://map.geo.admin.ch/?zoom=13&amp;E=2597595&amp;N=1125250&amp;layers=ch.kantone.cadastralwebmap-farbe,ch.swisstopo.amtliches-strassenverzeichnis,ch.bfs.gebaeude_wohnungs_register,KML||https://tinyurl.com/yy7ya4g9/VS/6082_bdg_erw.kml</t>
  </si>
  <si>
    <t>2603758.000 1107518.000</t>
  </si>
  <si>
    <t>https://map.geo.admin.ch/?zoom=13&amp;E=2603758&amp;N=1107518&amp;layers=ch.kantone.cadastralwebmap-farbe,ch.swisstopo.amtliches-strassenverzeichnis,ch.bfs.gebaeude_wohnungs_register,KML||https://tinyurl.com/yy7ya4g9/VS/6083_bdg_erw.kml</t>
  </si>
  <si>
    <t>2615204.750 1131717.875</t>
  </si>
  <si>
    <t>https://map.geo.admin.ch/?zoom=13&amp;E=2615204.75&amp;N=1131717.875&amp;layers=ch.kantone.cadastralwebmap-farbe,ch.swisstopo.amtliches-strassenverzeichnis,ch.bfs.gebaeude_wohnungs_register,KML||https://tinyurl.com/yy7ya4g9/VS/6102_bdg_erw.kml</t>
  </si>
  <si>
    <t>2610264.000 1129193.000</t>
  </si>
  <si>
    <t>https://map.geo.admin.ch/?zoom=13&amp;E=2610264&amp;N=1129193&amp;layers=ch.kantone.cadastralwebmap-farbe,ch.swisstopo.amtliches-strassenverzeichnis,ch.bfs.gebaeude_wohnungs_register,KML||https://tinyurl.com/yy7ya4g9/VS/6113_bdg_erw.kml</t>
  </si>
  <si>
    <t>2610012.000 1128865.000</t>
  </si>
  <si>
    <t>https://map.geo.admin.ch/?zoom=13&amp;E=2610012&amp;N=1128865&amp;layers=ch.kantone.cadastralwebmap-farbe,ch.swisstopo.amtliches-strassenverzeichnis,ch.bfs.gebaeude_wohnungs_register,KML||https://tinyurl.com/yy7ya4g9/VS/6113_bdg_erw.kml</t>
  </si>
  <si>
    <t>2579817.000 1108389.000</t>
  </si>
  <si>
    <t>https://map.geo.admin.ch/?zoom=13&amp;E=2579817&amp;N=1108389&amp;layers=ch.kantone.cadastralwebmap-farbe,ch.swisstopo.amtliches-strassenverzeichnis,ch.bfs.gebaeude_wohnungs_register,KML||https://tinyurl.com/yy7ya4g9/VS/6141_bdg_erw.kml</t>
  </si>
  <si>
    <t>2579820.000 1108359.000</t>
  </si>
  <si>
    <t>https://map.geo.admin.ch/?zoom=13&amp;E=2579820&amp;N=1108359&amp;layers=ch.kantone.cadastralwebmap-farbe,ch.swisstopo.amtliches-strassenverzeichnis,ch.bfs.gebaeude_wohnungs_register,KML||https://tinyurl.com/yy7ya4g9/VS/6141_bdg_erw.kml</t>
  </si>
  <si>
    <t>2563601.000 1119679.000</t>
  </si>
  <si>
    <t>https://map.geo.admin.ch/?zoom=13&amp;E=2563601&amp;N=1119679&amp;layers=ch.kantone.cadastralwebmap-farbe,ch.swisstopo.amtliches-strassenverzeichnis,ch.bfs.gebaeude_wohnungs_register,KML||https://tinyurl.com/yy7ya4g9/VS/6153_bdg_erw.kml</t>
  </si>
  <si>
    <t>2607498.152 1123273.751</t>
  </si>
  <si>
    <t>https://map.geo.admin.ch/?zoom=13&amp;E=2607498.152&amp;N=1123273.751&amp;layers=ch.kantone.cadastralwebmap-farbe,ch.swisstopo.amtliches-strassenverzeichnis,ch.bfs.gebaeude_wohnungs_register,KML||https://tinyurl.com/yy7ya4g9/VS/6232_bdg_erw.kml</t>
  </si>
  <si>
    <t>2595093.200 1122153.574</t>
  </si>
  <si>
    <t>https://map.geo.admin.ch/?zoom=13&amp;E=2595093.2&amp;N=1122153.574&amp;layers=ch.kantone.cadastralwebmap-farbe,ch.swisstopo.amtliches-strassenverzeichnis,ch.bfs.gebaeude_wohnungs_register,KML||https://tinyurl.com/yy7ya4g9/VS/6263_bdg_erw.kml</t>
  </si>
  <si>
    <t>2595290.024 1121894.749</t>
  </si>
  <si>
    <t>https://map.geo.admin.ch/?zoom=13&amp;E=2595290.024&amp;N=1121894.749&amp;layers=ch.kantone.cadastralwebmap-farbe,ch.swisstopo.amtliches-strassenverzeichnis,ch.bfs.gebaeude_wohnungs_register,KML||https://tinyurl.com/yy7ya4g9/VS/6263_bdg_erw.kml</t>
  </si>
  <si>
    <t>2592926.750 1122202.125</t>
  </si>
  <si>
    <t>https://map.geo.admin.ch/?zoom=13&amp;E=2592926.75&amp;N=1122202.125&amp;layers=ch.kantone.cadastralwebmap-farbe,ch.swisstopo.amtliches-strassenverzeichnis,ch.bfs.gebaeude_wohnungs_register,KML||https://tinyurl.com/yy7ya4g9/VS/6265_bdg_erw.kml</t>
  </si>
  <si>
    <t>2592981.514 1124379.010</t>
  </si>
  <si>
    <t>https://map.geo.admin.ch/?zoom=13&amp;E=2592981.514&amp;N=1124379.01&amp;layers=ch.kantone.cadastralwebmap-farbe,ch.swisstopo.amtliches-strassenverzeichnis,ch.bfs.gebaeude_wohnungs_register,KML||https://tinyurl.com/yy7ya4g9/VS/6265_bdg_erw.kml</t>
  </si>
  <si>
    <t>2593131.685 1123815.888</t>
  </si>
  <si>
    <t>https://map.geo.admin.ch/?zoom=13&amp;E=2593131.685&amp;N=1123815.888&amp;layers=ch.kantone.cadastralwebmap-farbe,ch.swisstopo.amtliches-strassenverzeichnis,ch.bfs.gebaeude_wohnungs_register,KML||https://tinyurl.com/yy7ya4g9/VS/6265_bdg_erw.kml</t>
  </si>
  <si>
    <t>2593311.849 1121587.368</t>
  </si>
  <si>
    <t>https://map.geo.admin.ch/?zoom=13&amp;E=2593311.849&amp;N=1121587.368&amp;layers=ch.kantone.cadastralwebmap-farbe,ch.swisstopo.amtliches-strassenverzeichnis,ch.bfs.gebaeude_wohnungs_register,KML||https://tinyurl.com/yy7ya4g9/VS/6265_bdg_erw.kml</t>
  </si>
  <si>
    <t>2593311.886 1123900.643</t>
  </si>
  <si>
    <t>https://map.geo.admin.ch/?zoom=13&amp;E=2593311.886&amp;N=1123900.643&amp;layers=ch.kantone.cadastralwebmap-farbe,ch.swisstopo.amtliches-strassenverzeichnis,ch.bfs.gebaeude_wohnungs_register,KML||https://tinyurl.com/yy7ya4g9/VS/6265_bdg_erw.kml</t>
  </si>
  <si>
    <t>2593656.075 1121400.406</t>
  </si>
  <si>
    <t>https://map.geo.admin.ch/?zoom=13&amp;E=2593656.075&amp;N=1121400.406&amp;layers=ch.kantone.cadastralwebmap-farbe,ch.swisstopo.amtliches-strassenverzeichnis,ch.bfs.gebaeude_wohnungs_register,KML||https://tinyurl.com/yy7ya4g9/VS/6265_bdg_erw.kml</t>
  </si>
  <si>
    <t>2634700.000 1127013.000</t>
  </si>
  <si>
    <t>https://map.geo.admin.ch/?zoom=13&amp;E=2634700&amp;N=1127013&amp;layers=ch.kantone.cadastralwebmap-farbe,ch.swisstopo.amtliches-strassenverzeichnis,ch.bfs.gebaeude_wohnungs_register,KML||https://tinyurl.com/yy7ya4g9/VS/6297_bdg_erw.kml</t>
  </si>
  <si>
    <t>2632990.000 1124941.000</t>
  </si>
  <si>
    <t>https://map.geo.admin.ch/?zoom=13&amp;E=2632990&amp;N=1124941&amp;layers=ch.kantone.cadastralwebmap-farbe,ch.swisstopo.amtliches-strassenverzeichnis,ch.bfs.gebaeude_wohnungs_register,KML||https://tinyurl.com/yy7ya4g9/VS/6299_bdg_erw.kml</t>
  </si>
  <si>
    <t>31: Aucun bâtiment dans la MO pour l'EGID 192008924</t>
  </si>
  <si>
    <t>31: Aucun bâtiment dans la MO pour l'EGID 191971364</t>
  </si>
  <si>
    <t>31: Aucun bâtiment dans la MO pour l'EGID 191991101</t>
  </si>
  <si>
    <t>31: Aucun bâtiment dans la MO pour l'EGID 191992779</t>
  </si>
  <si>
    <t>31: Aucun bâtiment dans la MO pour l'EGID 192006494</t>
  </si>
  <si>
    <t>31: Aucun bâtiment dans la MO pour l'EGID 191975909</t>
  </si>
  <si>
    <t>31: Aucun bâtiment dans la MO pour l'EGID 192010110</t>
  </si>
  <si>
    <t>31: Aucun bâtiment dans la MO pour l'EGID 191806997&lt;/br&gt;33: Le bâtiment 191806997 has GSTAT '1003 im Bau'</t>
  </si>
  <si>
    <t>31: Aucun bâtiment dans la MO pour l'EGID 191806998&lt;/br&gt;33: Le bâtiment 191806998 has GSTAT '1003 im Bau'</t>
  </si>
  <si>
    <t>31: Aucun bâtiment dans la MO pour l'EGID 192046078</t>
  </si>
  <si>
    <t>31: Aucun bâtiment dans la MO pour l'EGID 192035719</t>
  </si>
  <si>
    <t>31: Aucun bâtiment dans la MO pour l'EGID 192005350</t>
  </si>
  <si>
    <t>31: Aucun bâtiment dans la MO pour l'EGID 192005354&lt;/br&gt;33: Le bâtiment 192005354 has GSTAT '1003 im Bau'</t>
  </si>
  <si>
    <t>31: Aucun bâtiment dans la MO pour l'EGID 192046515</t>
  </si>
  <si>
    <t>31: Aucun bâtiment dans la MO pour l'EGID 192004032</t>
  </si>
  <si>
    <t>31: Aucun bâtiment dans la MO pour l'EGID 192046728</t>
  </si>
  <si>
    <t>31: Aucun bâtiment dans la MO pour l'EGID 192046730</t>
  </si>
  <si>
    <t>31: Aucun bâtiment dans la MO pour l'EGID 192046732</t>
  </si>
  <si>
    <t>31: Aucun bâtiment dans la MO pour l'EGID 192046740</t>
  </si>
  <si>
    <t>31: Aucun bâtiment dans la MO pour l'EGID 192046752</t>
  </si>
  <si>
    <t>31: Aucun bâtiment dans la MO pour l'EGID 192035316</t>
  </si>
  <si>
    <t>31: Aucun bâtiment dans la MO pour l'EGID 191860230</t>
  </si>
  <si>
    <t>31: Aucun bâtiment dans la MO pour l'EGID 192046770</t>
  </si>
  <si>
    <t>2605237.750 1105037.250</t>
  </si>
  <si>
    <t>https://map.geo.admin.ch/?zoom=13&amp;E=2605237.75&amp;N=1105037.25&amp;layers=ch.kantone.cadastralwebmap-farbe,ch.swisstopo.amtliches-strassenverzeichnis,ch.bfs.gebaeude_wohnungs_register,KML||https://tinyurl.com/yy7ya4g9/VS/6083_bdg_erw.kml</t>
  </si>
  <si>
    <t>2605245.250 1105020.750</t>
  </si>
  <si>
    <t>https://map.geo.admin.ch/?zoom=13&amp;E=2605245.25&amp;N=1105020.75&amp;layers=ch.kantone.cadastralwebmap-farbe,ch.swisstopo.amtliches-strassenverzeichnis,ch.bfs.gebaeude_wohnungs_register,KML||https://tinyurl.com/yy7ya4g9/VS/6083_bdg_erw.kml</t>
  </si>
  <si>
    <t>2620219.250 1127609.875</t>
  </si>
  <si>
    <t>https://map.geo.admin.ch/?zoom=13&amp;E=2620219.25&amp;N=1127609.875&amp;layers=ch.kantone.cadastralwebmap-farbe,ch.swisstopo.amtliches-strassenverzeichnis,ch.bfs.gebaeude_wohnungs_register,KML||https://tinyurl.com/yy7ya4g9/VS/6119_bdg_erw.kml</t>
  </si>
  <si>
    <t>2581932.500 1114674.500</t>
  </si>
  <si>
    <t>https://map.geo.admin.ch/?zoom=13&amp;E=2581932.5&amp;N=1114674.5&amp;layers=ch.kantone.cadastralwebmap-farbe,ch.swisstopo.amtliches-strassenverzeichnis,ch.bfs.gebaeude_wohnungs_register,KML||https://tinyurl.com/yy7ya4g9/VS/6135_bdg_erw.kml</t>
  </si>
  <si>
    <t>2560970.402 1121992.321</t>
  </si>
  <si>
    <t>https://map.geo.admin.ch/?zoom=13&amp;E=2560970.402&amp;N=1121992.321&amp;layers=ch.kantone.cadastralwebmap-farbe,ch.swisstopo.amtliches-strassenverzeichnis,ch.bfs.gebaeude_wohnungs_register,KML||https://tinyurl.com/yy7ya4g9/VS/6156_bdg_erw.kml</t>
  </si>
  <si>
    <t>2560960.000 1121978.000</t>
  </si>
  <si>
    <t>https://map.geo.admin.ch/?zoom=13&amp;E=2560960&amp;N=1121978&amp;layers=ch.kantone.cadastralwebmap-farbe,ch.swisstopo.amtliches-strassenverzeichnis,ch.bfs.gebaeude_wohnungs_register,KML||https://tinyurl.com/yy7ya4g9/VS/6156_bdg_erw.kml</t>
  </si>
  <si>
    <t>2557932.583 1132143.666</t>
  </si>
  <si>
    <t>https://map.geo.admin.ch/?zoom=13&amp;E=2557932.583&amp;N=1132143.666&amp;layers=ch.kantone.cadastralwebmap-farbe,ch.swisstopo.amtliches-strassenverzeichnis,ch.bfs.gebaeude_wohnungs_register,KML||https://tinyurl.com/yy7ya4g9/VS/6159_bdg_erw.kml</t>
  </si>
  <si>
    <t>2565254.975 1117589.099</t>
  </si>
  <si>
    <t>https://map.geo.admin.ch/?zoom=13&amp;E=2565254.975&amp;N=1117589.099&amp;layers=ch.kantone.cadastralwebmap-farbe,ch.swisstopo.amtliches-strassenverzeichnis,ch.bfs.gebaeude_wohnungs_register,KML||https://tinyurl.com/yy7ya4g9/VS/6220_bdg_erw.kml</t>
  </si>
  <si>
    <t>2603560.361 1123172.245</t>
  </si>
  <si>
    <t>https://map.geo.admin.ch/?zoom=13&amp;E=2603560.361&amp;N=1123172.245&amp;layers=ch.kantone.cadastralwebmap-farbe,ch.swisstopo.amtliches-strassenverzeichnis,ch.bfs.gebaeude_wohnungs_register,KML||https://tinyurl.com/yy7ya4g9/VS/6232_bdg_erw.kml</t>
  </si>
  <si>
    <t>2607088.153 1122959.433</t>
  </si>
  <si>
    <t>https://map.geo.admin.ch/?zoom=13&amp;E=2607088.153&amp;N=1122959.433&amp;layers=ch.kantone.cadastralwebmap-farbe,ch.swisstopo.amtliches-strassenverzeichnis,ch.bfs.gebaeude_wohnungs_register,KML||https://tinyurl.com/yy7ya4g9/VS/6232_bdg_erw.kml</t>
  </si>
  <si>
    <t>2611024.580 1116254.817</t>
  </si>
  <si>
    <t>https://map.geo.admin.ch/?zoom=13&amp;E=2611024.58&amp;N=1116254.817&amp;layers=ch.kantone.cadastralwebmap-farbe,ch.swisstopo.amtliches-strassenverzeichnis,ch.bfs.gebaeude_wohnungs_register,KML||https://tinyurl.com/yy7ya4g9/VS/6252_bdg_erw.kml</t>
  </si>
  <si>
    <t>2596468.000 1125195.875</t>
  </si>
  <si>
    <t>https://map.geo.admin.ch/?zoom=13&amp;E=2596468&amp;N=1125195.875&amp;layers=ch.kantone.cadastralwebmap-farbe,ch.swisstopo.amtliches-strassenverzeichnis,ch.bfs.gebaeude_wohnungs_register,KML||https://tinyurl.com/yy7ya4g9/VS/6261_bdg_erw.kml</t>
  </si>
  <si>
    <t>2596590.750 1125728.875</t>
  </si>
  <si>
    <t>https://map.geo.admin.ch/?zoom=13&amp;E=2596590.75&amp;N=1125728.875&amp;layers=ch.kantone.cadastralwebmap-farbe,ch.swisstopo.amtliches-strassenverzeichnis,ch.bfs.gebaeude_wohnungs_register,KML||https://tinyurl.com/yy7ya4g9/VS/6261_bdg_erw.kml</t>
  </si>
  <si>
    <t>2596080.750 1124817.625</t>
  </si>
  <si>
    <t>https://map.geo.admin.ch/?zoom=13&amp;E=2596080.75&amp;N=1124817.625&amp;layers=ch.kantone.cadastralwebmap-farbe,ch.swisstopo.amtliches-strassenverzeichnis,ch.bfs.gebaeude_wohnungs_register,KML||https://tinyurl.com/yy7ya4g9/VS/6261_bdg_erw.kml</t>
  </si>
  <si>
    <t>2592636.500 1121263.875</t>
  </si>
  <si>
    <t>https://map.geo.admin.ch/?zoom=13&amp;E=2592636.5&amp;N=1121263.875&amp;layers=ch.kantone.cadastralwebmap-farbe,ch.swisstopo.amtliches-strassenverzeichnis,ch.bfs.gebaeude_wohnungs_register,KML||https://tinyurl.com/yy7ya4g9/VS/6265_bdg_erw.kml</t>
  </si>
  <si>
    <t>31: Aucun bâtiment dans la MO pour l'EGID 191982566</t>
  </si>
  <si>
    <t>31: Aucun bâtiment dans la MO pour l'EGID 191982579</t>
  </si>
  <si>
    <t>31: Aucun bâtiment dans la MO pour l'EGID 192000212</t>
  </si>
  <si>
    <t>31: Aucun bâtiment dans la MO pour l'EGID 192019245&lt;/br&gt;33: Le bâtiment 192019245 has GSTAT '1003 im Bau'</t>
  </si>
  <si>
    <t>31: Aucun bâtiment dans la MO pour l'EGID 191024527</t>
  </si>
  <si>
    <t>31: Aucun bâtiment dans la MO pour l'EGID 191024529</t>
  </si>
  <si>
    <t>31: Aucun bâtiment dans la MO pour l'EGID 191991664&lt;/br&gt;33: Le bâtiment 191991664 has GSTAT '1003 im Bau'</t>
  </si>
  <si>
    <t>31: Aucun bâtiment dans la MO pour l'EGID 192047310</t>
  </si>
  <si>
    <t>31: Aucun bâtiment dans la MO pour l'EGID 192002669</t>
  </si>
  <si>
    <t>31: Aucun bâtiment dans la MO pour l'EGID 192047292</t>
  </si>
  <si>
    <t>31: Aucun bâtiment dans la MO pour l'EGID 191551256</t>
  </si>
  <si>
    <t>31: Aucun bâtiment dans la MO pour l'EGID 192046806</t>
  </si>
  <si>
    <t>31: Aucun bâtiment dans la MO pour l'EGID 192046810</t>
  </si>
  <si>
    <t>31: Aucun bâtiment dans la MO pour l'EGID 192046816</t>
  </si>
  <si>
    <t>31: Aucun bâtiment dans la MO pour l'EGID 191998279</t>
  </si>
  <si>
    <t>Chemin du Bisse</t>
  </si>
  <si>
    <t>CH143052193815</t>
  </si>
  <si>
    <t>Route de Mangold</t>
  </si>
  <si>
    <t>Tente Mangold</t>
  </si>
  <si>
    <t>CH850552293058</t>
  </si>
  <si>
    <t>10126</t>
  </si>
  <si>
    <t>10120</t>
  </si>
  <si>
    <t>2643057.000 1129530.000</t>
  </si>
  <si>
    <t>https://map.geo.admin.ch/?zoom=13&amp;E=2643057&amp;N=1129530&amp;layers=ch.kantone.cadastralwebmap-farbe,ch.swisstopo.amtliches-strassenverzeichnis,ch.bfs.gebaeude_wohnungs_register,KML||https://tinyurl.com/yy7ya4g9/VS/6002_bdg_erw.kml</t>
  </si>
  <si>
    <t>2639987.000 1128276.000</t>
  </si>
  <si>
    <t>https://map.geo.admin.ch/?zoom=13&amp;E=2639987&amp;N=1128276&amp;layers=ch.kantone.cadastralwebmap-farbe,ch.swisstopo.amtliches-strassenverzeichnis,ch.bfs.gebaeude_wohnungs_register,KML||https://tinyurl.com/yy7ya4g9/VS/6002_bdg_erw.kml</t>
  </si>
  <si>
    <t>2639817.000 1127951.000</t>
  </si>
  <si>
    <t>https://map.geo.admin.ch/?zoom=13&amp;E=2639817&amp;N=1127951&amp;layers=ch.kantone.cadastralwebmap-farbe,ch.swisstopo.amtliches-strassenverzeichnis,ch.bfs.gebaeude_wohnungs_register,KML||https://tinyurl.com/yy7ya4g9/VS/6002_bdg_erw.kml</t>
  </si>
  <si>
    <t>2639803.000 1127951.000</t>
  </si>
  <si>
    <t>https://map.geo.admin.ch/?zoom=13&amp;E=2639803&amp;N=1127951&amp;layers=ch.kantone.cadastralwebmap-farbe,ch.swisstopo.amtliches-strassenverzeichnis,ch.bfs.gebaeude_wohnungs_register,KML||https://tinyurl.com/yy7ya4g9/VS/6002_bdg_erw.kml</t>
  </si>
  <si>
    <t>2642346.000 1128920.000</t>
  </si>
  <si>
    <t>https://map.geo.admin.ch/?zoom=13&amp;E=2642346&amp;N=1128920&amp;layers=ch.kantone.cadastralwebmap-farbe,ch.swisstopo.amtliches-strassenverzeichnis,ch.bfs.gebaeude_wohnungs_register,KML||https://tinyurl.com/yy7ya4g9/VS/6002_bdg_erw.kml</t>
  </si>
  <si>
    <t>2589123.500 1121444.875</t>
  </si>
  <si>
    <t>https://map.geo.admin.ch/?zoom=13&amp;E=2589123.5&amp;N=1121444.875&amp;layers=ch.kantone.cadastralwebmap-farbe,ch.swisstopo.amtliches-strassenverzeichnis,ch.bfs.gebaeude_wohnungs_register,KML||https://tinyurl.com/yy7ya4g9/VS/6023_bdg_erw.kml</t>
  </si>
  <si>
    <t>2589491.000 1119500.625</t>
  </si>
  <si>
    <t>https://map.geo.admin.ch/?zoom=13&amp;E=2589491&amp;N=1119500.625&amp;layers=ch.kantone.cadastralwebmap-farbe,ch.swisstopo.amtliches-strassenverzeichnis,ch.bfs.gebaeude_wohnungs_register,KML||https://tinyurl.com/yy7ya4g9/VS/6023_bdg_erw.kml</t>
  </si>
  <si>
    <t>2589767.000 1116916.000</t>
  </si>
  <si>
    <t>https://map.geo.admin.ch/?zoom=13&amp;E=2589767&amp;N=1116916&amp;layers=ch.kantone.cadastralwebmap-farbe,ch.swisstopo.amtliches-strassenverzeichnis,ch.bfs.gebaeude_wohnungs_register,KML||https://tinyurl.com/yy7ya4g9/VS/6024_bdg_erw.kml</t>
  </si>
  <si>
    <t>2589795.000 1116900.000</t>
  </si>
  <si>
    <t>https://map.geo.admin.ch/?zoom=13&amp;E=2589795&amp;N=1116900&amp;layers=ch.kantone.cadastralwebmap-farbe,ch.swisstopo.amtliches-strassenverzeichnis,ch.bfs.gebaeude_wohnungs_register,KML||https://tinyurl.com/yy7ya4g9/VS/6024_bdg_erw.kml</t>
  </si>
  <si>
    <t>2589755.000 1116932.000</t>
  </si>
  <si>
    <t>https://map.geo.admin.ch/?zoom=13&amp;E=2589755&amp;N=1116932&amp;layers=ch.kantone.cadastralwebmap-farbe,ch.swisstopo.amtliches-strassenverzeichnis,ch.bfs.gebaeude_wohnungs_register,KML||https://tinyurl.com/yy7ya4g9/VS/6024_bdg_erw.kml</t>
  </si>
  <si>
    <t>2666675.500 1150942.250</t>
  </si>
  <si>
    <t>https://map.geo.admin.ch/?zoom=13&amp;E=2666675.5&amp;N=1150942.25&amp;layers=ch.kantone.cadastralwebmap-farbe,ch.swisstopo.amtliches-strassenverzeichnis,ch.bfs.gebaeude_wohnungs_register,KML||https://tinyurl.com/yy7ya4g9/VS/6076_bdg_erw.kml</t>
  </si>
  <si>
    <t>2599884.808 1114327.703</t>
  </si>
  <si>
    <t>https://map.geo.admin.ch/?zoom=13&amp;E=2599884.808&amp;N=1114327.703&amp;layers=ch.kantone.cadastralwebmap-farbe,ch.swisstopo.amtliches-strassenverzeichnis,ch.bfs.gebaeude_wohnungs_register,KML||https://tinyurl.com/yy7ya4g9/VS/6087_bdg_erw.kml</t>
  </si>
  <si>
    <t>2560200.000 1125765.000</t>
  </si>
  <si>
    <t>https://map.geo.admin.ch/?zoom=13&amp;E=2560200&amp;N=1125765&amp;layers=ch.kantone.cadastralwebmap-farbe,ch.swisstopo.amtliches-strassenverzeichnis,ch.bfs.gebaeude_wohnungs_register,KML||https://tinyurl.com/yy7ya4g9/VS/6152_bdg_erw.kml</t>
  </si>
  <si>
    <t>2562973.250 1124209.375</t>
  </si>
  <si>
    <t>https://map.geo.admin.ch/?zoom=13&amp;E=2562973.25&amp;N=1124209.375&amp;layers=ch.kantone.cadastralwebmap-farbe,ch.swisstopo.amtliches-strassenverzeichnis,ch.bfs.gebaeude_wohnungs_register,KML||https://tinyurl.com/yy7ya4g9/VS/6152_bdg_erw.kml</t>
  </si>
  <si>
    <t>2557179.541 1131817.791</t>
  </si>
  <si>
    <t>https://map.geo.admin.ch/?zoom=13&amp;E=2557179.541&amp;N=1131817.791&amp;layers=ch.kantone.cadastralwebmap-farbe,ch.swisstopo.amtliches-strassenverzeichnis,ch.bfs.gebaeude_wohnungs_register,KML||https://tinyurl.com/yy7ya4g9/VS/6159_bdg_erw.kml</t>
  </si>
  <si>
    <t>2568799.000 1113163.625</t>
  </si>
  <si>
    <t>https://map.geo.admin.ch/?zoom=13&amp;E=2568799&amp;N=1113163.625&amp;layers=ch.kantone.cadastralwebmap-farbe,ch.swisstopo.amtliches-strassenverzeichnis,ch.bfs.gebaeude_wohnungs_register,KML||https://tinyurl.com/yy7ya4g9/VS/6211_bdg_erw.kml</t>
  </si>
  <si>
    <t>2607004.250 1124978.125</t>
  </si>
  <si>
    <t>https://map.geo.admin.ch/?zoom=13&amp;E=2607004.25&amp;N=1124978.125&amp;layers=ch.kantone.cadastralwebmap-farbe,ch.swisstopo.amtliches-strassenverzeichnis,ch.bfs.gebaeude_wohnungs_register,KML||https://tinyurl.com/yy7ya4g9/VS/6235_bdg_erw.kml</t>
  </si>
  <si>
    <t>2607903.250 1127577.125</t>
  </si>
  <si>
    <t>https://map.geo.admin.ch/?zoom=13&amp;E=2607903.25&amp;N=1127577.125&amp;layers=ch.kantone.cadastralwebmap-farbe,ch.swisstopo.amtliches-strassenverzeichnis,ch.bfs.gebaeude_wohnungs_register,KML||https://tinyurl.com/yy7ya4g9/VS/6248_bdg_erw.kml</t>
  </si>
  <si>
    <t>2610236.000 1113682.750</t>
  </si>
  <si>
    <t>https://map.geo.admin.ch/?zoom=13&amp;E=2610236&amp;N=1113682.75&amp;layers=ch.kantone.cadastralwebmap-farbe,ch.swisstopo.amtliches-strassenverzeichnis,ch.bfs.gebaeude_wohnungs_register,KML||https://tinyurl.com/yy7ya4g9/VS/6252_bdg_erw.kml</t>
  </si>
  <si>
    <t>2610657.250 1114943.125</t>
  </si>
  <si>
    <t>https://map.geo.admin.ch/?zoom=13&amp;E=2610657.25&amp;N=1114943.125&amp;layers=ch.kantone.cadastralwebmap-farbe,ch.swisstopo.amtliches-strassenverzeichnis,ch.bfs.gebaeude_wohnungs_register,KML||https://tinyurl.com/yy7ya4g9/VS/6252_bdg_erw.kml</t>
  </si>
  <si>
    <t>2608681.000 1129088.375</t>
  </si>
  <si>
    <t>https://map.geo.admin.ch/?zoom=13&amp;E=2608681&amp;N=1129088.375&amp;layers=ch.kantone.cadastralwebmap-farbe,ch.swisstopo.amtliches-strassenverzeichnis,ch.bfs.gebaeude_wohnungs_register,KML||https://tinyurl.com/yy7ya4g9/VS/6254_bdg_erw.kml</t>
  </si>
  <si>
    <t>2595121.024 1121898.549</t>
  </si>
  <si>
    <t>https://map.geo.admin.ch/?zoom=13&amp;E=2595121.024&amp;N=1121898.549&amp;layers=ch.kantone.cadastralwebmap-farbe,ch.swisstopo.amtliches-strassenverzeichnis,ch.bfs.gebaeude_wohnungs_register,KML||https://tinyurl.com/yy7ya4g9/VS/6263_bdg_erw.kml</t>
  </si>
  <si>
    <t>2596193.025 1123168.950</t>
  </si>
  <si>
    <t>https://map.geo.admin.ch/?zoom=13&amp;E=2596193.025&amp;N=1123168.95&amp;layers=ch.kantone.cadastralwebmap-farbe,ch.swisstopo.amtliches-strassenverzeichnis,ch.bfs.gebaeude_wohnungs_register,KML||https://tinyurl.com/yy7ya4g9/VS/6263_bdg_erw.kml</t>
  </si>
  <si>
    <t>2595156.225 1121901.349</t>
  </si>
  <si>
    <t>https://map.geo.admin.ch/?zoom=13&amp;E=2595156.225&amp;N=1121901.349&amp;layers=ch.kantone.cadastralwebmap-farbe,ch.swisstopo.amtliches-strassenverzeichnis,ch.bfs.gebaeude_wohnungs_register,KML||https://tinyurl.com/yy7ya4g9/VS/6263_bdg_erw.kml</t>
  </si>
  <si>
    <t>2595152.025 1121899.950</t>
  </si>
  <si>
    <t>https://map.geo.admin.ch/?zoom=13&amp;E=2595152.025&amp;N=1121899.95&amp;layers=ch.kantone.cadastralwebmap-farbe,ch.swisstopo.amtliches-strassenverzeichnis,ch.bfs.gebaeude_wohnungs_register,KML||https://tinyurl.com/yy7ya4g9/VS/6263_bdg_erw.kml</t>
  </si>
  <si>
    <t>2596143.624 1123673.549</t>
  </si>
  <si>
    <t>https://map.geo.admin.ch/?zoom=13&amp;E=2596143.624&amp;N=1123673.549&amp;layers=ch.kantone.cadastralwebmap-farbe,ch.swisstopo.amtliches-strassenverzeichnis,ch.bfs.gebaeude_wohnungs_register,KML||https://tinyurl.com/yy7ya4g9/VS/6263_bdg_erw.kml</t>
  </si>
  <si>
    <t>2631002.750 1116405.750</t>
  </si>
  <si>
    <t>https://map.geo.admin.ch/?zoom=13&amp;E=2631002.75&amp;N=1116405.75&amp;layers=ch.kantone.cadastralwebmap-farbe,ch.swisstopo.amtliches-strassenverzeichnis,ch.bfs.gebaeude_wohnungs_register,KML||https://tinyurl.com/yy7ya4g9/VS/6285_bdg_erw.kml</t>
  </si>
  <si>
    <t>31: Aucun bâtiment dans la MO pour l'EGID 191868110</t>
  </si>
  <si>
    <t>31: Aucun bâtiment dans la MO pour l'EGID 191980837</t>
  </si>
  <si>
    <t>31: Aucun bâtiment dans la MO pour l'EGID 191982334</t>
  </si>
  <si>
    <t>31: Aucun bâtiment dans la MO pour l'EGID 191982339</t>
  </si>
  <si>
    <t>31: Aucun bâtiment dans la MO pour l'EGID 192009788</t>
  </si>
  <si>
    <t>31: Aucun bâtiment dans la MO pour l'EGID 191981618</t>
  </si>
  <si>
    <t>31: Aucun bâtiment dans la MO pour l'EGID 192007225</t>
  </si>
  <si>
    <t>31: Aucun bâtiment dans la MO pour l'EGID 191986213</t>
  </si>
  <si>
    <t>31: Aucun bâtiment dans la MO pour l'EGID 192047799</t>
  </si>
  <si>
    <t>31: Aucun bâtiment dans la MO pour l'EGID 191982732</t>
  </si>
  <si>
    <t>31: Aucun bâtiment dans la MO pour l'EGID 192005183</t>
  </si>
  <si>
    <t>31: Aucun bâtiment dans la MO pour l'EGID 192001141</t>
  </si>
  <si>
    <t>31: Aucun bâtiment dans la MO pour l'EGID 192047600</t>
  </si>
  <si>
    <t>31: Aucun bâtiment dans la MO pour l'EGID 192047803</t>
  </si>
  <si>
    <t>31: Aucun bâtiment dans la MO pour l'EGID 192047418</t>
  </si>
  <si>
    <t>31: Aucun bâtiment dans la MO pour l'EGID 192047353</t>
  </si>
  <si>
    <t>31: Aucun bâtiment dans la MO pour l'EGID 192047560</t>
  </si>
  <si>
    <t>31: Aucun bâtiment dans la MO pour l'EGID 191991903</t>
  </si>
  <si>
    <t>31: Aucun bâtiment dans la MO pour l'EGID 191971597</t>
  </si>
  <si>
    <t>31: Aucun bâtiment dans la MO pour l'EGID 191971614</t>
  </si>
  <si>
    <t>31: Aucun bâtiment dans la MO pour l'EGID 192047433</t>
  </si>
  <si>
    <t>31: Aucun bâtiment dans la MO pour l'EGID 192047564</t>
  </si>
  <si>
    <t>31: Aucun bâtiment dans la MO pour l'EGID 192047594</t>
  </si>
  <si>
    <t>31: Aucun bâtiment dans la MO pour l'EGID 192047595</t>
  </si>
  <si>
    <t>31: Aucun bâtiment dans la MO pour l'EGID 192047597</t>
  </si>
  <si>
    <t>31: Aucun bâtiment dans la MO pour l'EGID 192008767</t>
  </si>
  <si>
    <t>35: Obsolète dans le RegBL. Le bâtiment de la MO est déjà lié au bâtiment ayant l'EGID 948796</t>
  </si>
  <si>
    <t>2642794.000 1131639.000</t>
  </si>
  <si>
    <t>https://map.geo.admin.ch/?zoom=13&amp;E=2642794&amp;N=1131639&amp;layers=ch.kantone.cadastralwebmap-farbe,ch.swisstopo.amtliches-strassenverzeichnis,ch.bfs.gebaeude_wohnungs_register,KML||https://tinyurl.com/yy7ya4g9/VS/6007_bdg_erw.kml</t>
  </si>
  <si>
    <t>2589357.000 1118948.125</t>
  </si>
  <si>
    <t>https://map.geo.admin.ch/?zoom=13&amp;E=2589357&amp;N=1118948.125&amp;layers=ch.kantone.cadastralwebmap-farbe,ch.swisstopo.amtliches-strassenverzeichnis,ch.bfs.gebaeude_wohnungs_register,KML||https://tinyurl.com/yy7ya4g9/VS/6023_bdg_erw.kml</t>
  </si>
  <si>
    <t>2589343.500 1118975.875</t>
  </si>
  <si>
    <t>https://map.geo.admin.ch/?zoom=13&amp;E=2589343.5&amp;N=1118975.875&amp;layers=ch.kantone.cadastralwebmap-farbe,ch.swisstopo.amtliches-strassenverzeichnis,ch.bfs.gebaeude_wohnungs_register,KML||https://tinyurl.com/yy7ya4g9/VS/6023_bdg_erw.kml</t>
  </si>
  <si>
    <t>2589309.250 1118995.875</t>
  </si>
  <si>
    <t>https://map.geo.admin.ch/?zoom=13&amp;E=2589309.25&amp;N=1118995.875&amp;layers=ch.kantone.cadastralwebmap-farbe,ch.swisstopo.amtliches-strassenverzeichnis,ch.bfs.gebaeude_wohnungs_register,KML||https://tinyurl.com/yy7ya4g9/VS/6023_bdg_erw.kml</t>
  </si>
  <si>
    <t>2598904.250 1113494.375</t>
  </si>
  <si>
    <t>https://map.geo.admin.ch/?zoom=13&amp;E=2598904.25&amp;N=1113494.375&amp;layers=ch.kantone.cadastralwebmap-farbe,ch.swisstopo.amtliches-strassenverzeichnis,ch.bfs.gebaeude_wohnungs_register,KML||https://tinyurl.com/yy7ya4g9/VS/6084_bdg_erw.kml</t>
  </si>
  <si>
    <t>2597082.500 1117797.625</t>
  </si>
  <si>
    <t>https://map.geo.admin.ch/?zoom=13&amp;E=2597082.5&amp;N=1117797.625&amp;layers=ch.kantone.cadastralwebmap-farbe,ch.swisstopo.amtliches-strassenverzeichnis,ch.bfs.gebaeude_wohnungs_register,KML||https://tinyurl.com/yy7ya4g9/VS/6089_bdg_erw.kml</t>
  </si>
  <si>
    <t>2619687.000 1130008.000</t>
  </si>
  <si>
    <t>https://map.geo.admin.ch/?zoom=13&amp;E=2619687&amp;N=1130008&amp;layers=ch.kantone.cadastralwebmap-farbe,ch.swisstopo.amtliches-strassenverzeichnis,ch.bfs.gebaeude_wohnungs_register,KML||https://tinyurl.com/yy7ya4g9/VS/6110_bdg_erw.kml</t>
  </si>
  <si>
    <t>2571354.000 1105224.000</t>
  </si>
  <si>
    <t>https://map.geo.admin.ch/?zoom=13&amp;E=2571354&amp;N=1105224&amp;layers=ch.kantone.cadastralwebmap-farbe,ch.swisstopo.amtliches-strassenverzeichnis,ch.bfs.gebaeude_wohnungs_register,KML||https://tinyurl.com/yy7ya4g9/VS/6136_bdg_erw.kml</t>
  </si>
  <si>
    <t>2571368.000 1105194.000</t>
  </si>
  <si>
    <t>https://map.geo.admin.ch/?zoom=13&amp;E=2571368&amp;N=1105194&amp;layers=ch.kantone.cadastralwebmap-farbe,ch.swisstopo.amtliches-strassenverzeichnis,ch.bfs.gebaeude_wohnungs_register,KML||https://tinyurl.com/yy7ya4g9/VS/6136_bdg_erw.kml</t>
  </si>
  <si>
    <t>2571379.000 1105225.000</t>
  </si>
  <si>
    <t>https://map.geo.admin.ch/?zoom=13&amp;E=2571379&amp;N=1105225&amp;layers=ch.kantone.cadastralwebmap-farbe,ch.swisstopo.amtliches-strassenverzeichnis,ch.bfs.gebaeude_wohnungs_register,KML||https://tinyurl.com/yy7ya4g9/VS/6136_bdg_erw.kml</t>
  </si>
  <si>
    <t>2556781.458 1133000.541</t>
  </si>
  <si>
    <t>https://map.geo.admin.ch/?zoom=13&amp;E=2556781.458&amp;N=1133000.541&amp;layers=ch.kantone.cadastralwebmap-farbe,ch.swisstopo.amtliches-strassenverzeichnis,ch.bfs.gebaeude_wohnungs_register,KML||https://tinyurl.com/yy7ya4g9/VS/6159_bdg_erw.kml</t>
  </si>
  <si>
    <t>2628472.000 1128250.000</t>
  </si>
  <si>
    <t>https://map.geo.admin.ch/?zoom=13&amp;E=2628472&amp;N=1128250&amp;layers=ch.kantone.cadastralwebmap-farbe,ch.swisstopo.amtliches-strassenverzeichnis,ch.bfs.gebaeude_wohnungs_register,KML||https://tinyurl.com/yy7ya4g9/VS/6199_bdg_erw.kml</t>
  </si>
  <si>
    <t>2606413.316 1123476.336</t>
  </si>
  <si>
    <t>https://map.geo.admin.ch/?zoom=13&amp;E=2606413.316&amp;N=1123476.336&amp;layers=ch.kantone.cadastralwebmap-farbe,ch.swisstopo.amtliches-strassenverzeichnis,ch.bfs.gebaeude_wohnungs_register,KML||https://tinyurl.com/yy7ya4g9/VS/6232_bdg_erw.kml</t>
  </si>
  <si>
    <t>2612097.000 1118669.000</t>
  </si>
  <si>
    <t>https://map.geo.admin.ch/?zoom=13&amp;E=2612097&amp;N=1118669&amp;layers=ch.kantone.cadastralwebmap-farbe,ch.swisstopo.amtliches-strassenverzeichnis,ch.bfs.gebaeude_wohnungs_register,KML||https://tinyurl.com/yy7ya4g9/VS/6252_bdg_erw.kml</t>
  </si>
  <si>
    <t>2596275.000 1123260.000</t>
  </si>
  <si>
    <t>https://map.geo.admin.ch/?zoom=13&amp;E=2596275&amp;N=1123260&amp;layers=ch.kantone.cadastralwebmap-farbe,ch.swisstopo.amtliches-strassenverzeichnis,ch.bfs.gebaeude_wohnungs_register,KML||https://tinyurl.com/yy7ya4g9/VS/6263_bdg_erw.kml</t>
  </si>
  <si>
    <t>2595483.225 1123635.350</t>
  </si>
  <si>
    <t>https://map.geo.admin.ch/?zoom=13&amp;E=2595483.225&amp;N=1123635.35&amp;layers=ch.kantone.cadastralwebmap-farbe,ch.swisstopo.amtliches-strassenverzeichnis,ch.bfs.gebaeude_wohnungs_register,KML||https://tinyurl.com/yy7ya4g9/VS/6263_bdg_erw.kml</t>
  </si>
  <si>
    <t>2596257.625 1123022.749</t>
  </si>
  <si>
    <t>https://map.geo.admin.ch/?zoom=13&amp;E=2596257.625&amp;N=1123022.749&amp;layers=ch.kantone.cadastralwebmap-farbe,ch.swisstopo.amtliches-strassenverzeichnis,ch.bfs.gebaeude_wohnungs_register,KML||https://tinyurl.com/yy7ya4g9/VS/6263_bdg_erw.kml</t>
  </si>
  <si>
    <t>2595202.025 1122257.350</t>
  </si>
  <si>
    <t>https://map.geo.admin.ch/?zoom=13&amp;E=2595202.025&amp;N=1122257.35&amp;layers=ch.kantone.cadastralwebmap-farbe,ch.swisstopo.amtliches-strassenverzeichnis,ch.bfs.gebaeude_wohnungs_register,KML||https://tinyurl.com/yy7ya4g9/VS/6263_bdg_erw.kml</t>
  </si>
  <si>
    <t>2592521.250 1121239.125</t>
  </si>
  <si>
    <t>https://map.geo.admin.ch/?zoom=13&amp;E=2592521.25&amp;N=1121239.125&amp;layers=ch.kantone.cadastralwebmap-farbe,ch.swisstopo.amtliches-strassenverzeichnis,ch.bfs.gebaeude_wohnungs_register,KML||https://tinyurl.com/yy7ya4g9/VS/6265_bdg_erw.kml</t>
  </si>
  <si>
    <t>2624009.000 1096045.000</t>
  </si>
  <si>
    <t>https://map.geo.admin.ch/?zoom=13&amp;E=2624009&amp;N=1096045&amp;layers=ch.kantone.cadastralwebmap-farbe,ch.swisstopo.amtliches-strassenverzeichnis,ch.bfs.gebaeude_wohnungs_register,KML||https://tinyurl.com/yy7ya4g9/VS/6300_bdg_erw.kml</t>
  </si>
  <si>
    <t>2586054.520 1117135.207</t>
  </si>
  <si>
    <t>2556853.229 1133037.822</t>
  </si>
  <si>
    <t>2556838.722 1133027.328</t>
  </si>
  <si>
    <t>2556800.798 1133024.855</t>
  </si>
  <si>
    <t>2556779.231 1133026.522</t>
  </si>
  <si>
    <t>2556783.468 1133001.812</t>
  </si>
  <si>
    <t>2556784.305 1132978.395</t>
  </si>
  <si>
    <t>42: la catégorie 1080 n'est pas cohérente avec le topic Couverture du sol de la MO&lt;/br&gt;62: 2 bâtiments du RegBL (192048276, 192048277) à l'intérieur du même polygone de la MO</t>
  </si>
  <si>
    <t>31: Aucun bâtiment dans la MO pour l'EGID 191975851</t>
  </si>
  <si>
    <t>31: Aucun bâtiment dans la MO pour l'EGID 191974746</t>
  </si>
  <si>
    <t>31: Aucun bâtiment dans la MO pour l'EGID 191974750</t>
  </si>
  <si>
    <t>31: Aucun bâtiment dans la MO pour l'EGID 191974751</t>
  </si>
  <si>
    <t>31: Aucun bâtiment dans la MO pour l'EGID 191985152</t>
  </si>
  <si>
    <t>31: Aucun bâtiment dans la MO pour l'EGID 192048030&lt;/br&gt;33: Le bâtiment 192048030 has GSTAT '1003 im Bau'</t>
  </si>
  <si>
    <t>31: Aucun bâtiment dans la MO pour l'EGID 192014043</t>
  </si>
  <si>
    <t>31: Aucun bâtiment dans la MO pour l'EGID 192002434&lt;/br&gt;33: Le bâtiment 192002434 has GSTAT '1003 im Bau'</t>
  </si>
  <si>
    <t>31: Aucun bâtiment dans la MO pour l'EGID 192002450&lt;/br&gt;33: Le bâtiment 192002450 has GSTAT '1003 im Bau'</t>
  </si>
  <si>
    <t>31: Aucun bâtiment dans la MO pour l'EGID 192002453&lt;/br&gt;33: Le bâtiment 192002453 has GSTAT '1003 im Bau'</t>
  </si>
  <si>
    <t>31: Aucun bâtiment dans la MO pour l'EGID 192041888</t>
  </si>
  <si>
    <t>31: Aucun bâtiment dans la MO pour l'EGID 191971585</t>
  </si>
  <si>
    <t>31: Aucun bâtiment dans la MO pour l'EGID 191869314</t>
  </si>
  <si>
    <t>31: Aucun bâtiment dans la MO pour l'EGID 192047934</t>
  </si>
  <si>
    <t>31: Aucun bâtiment dans la MO pour l'EGID 192047977</t>
  </si>
  <si>
    <t>31: Aucun bâtiment dans la MO pour l'EGID 192048134</t>
  </si>
  <si>
    <t>31: Aucun bâtiment dans la MO pour l'EGID 192047921</t>
  </si>
  <si>
    <t>31: Aucun bâtiment dans la MO pour l'EGID 191970736</t>
  </si>
  <si>
    <t>31: Aucun bâtiment dans la MO pour l'EGID 191970738</t>
  </si>
  <si>
    <t>35: Obsolète dans le RegBL. Le bâtiment de la MO est déjà lié au bâtiment ayant l'EGID 947036</t>
  </si>
  <si>
    <t>Route des Crêteaux</t>
  </si>
  <si>
    <t>Route de la Planie</t>
  </si>
  <si>
    <t>Route de Balavaux</t>
  </si>
  <si>
    <t>78</t>
  </si>
  <si>
    <t>3777</t>
  </si>
  <si>
    <t>3591</t>
  </si>
  <si>
    <t>Vers l'Eugine</t>
  </si>
  <si>
    <t>Rue du Pas de l'Ours</t>
  </si>
  <si>
    <t>Route des Téléphériques</t>
  </si>
  <si>
    <t>Route de Crans</t>
  </si>
  <si>
    <t>Route des Mayens d'Eison</t>
  </si>
  <si>
    <t>Sentier de Vendes</t>
  </si>
  <si>
    <t>CH597776536690</t>
  </si>
  <si>
    <t>630</t>
  </si>
  <si>
    <t>353</t>
  </si>
  <si>
    <t>Burgerg Plattjst Schwst (Seem Schal)</t>
  </si>
  <si>
    <t>855613</t>
  </si>
  <si>
    <t>CH916664777652</t>
  </si>
  <si>
    <t>3344</t>
  </si>
  <si>
    <t>357</t>
  </si>
  <si>
    <t>Restaurant Moosalpe</t>
  </si>
  <si>
    <t>85561</t>
  </si>
  <si>
    <t>CH167677666462</t>
  </si>
  <si>
    <t>3360</t>
  </si>
  <si>
    <t>361</t>
  </si>
  <si>
    <t>Eberle Ang</t>
  </si>
  <si>
    <t>85565</t>
  </si>
  <si>
    <t>CH246677765551</t>
  </si>
  <si>
    <t>3322</t>
  </si>
  <si>
    <t>Sterren Ro</t>
  </si>
  <si>
    <t>85566</t>
  </si>
  <si>
    <t>CH237776665568</t>
  </si>
  <si>
    <t>2633489.375 1128304.125</t>
  </si>
  <si>
    <t>https://map.geo.admin.ch/?zoom=13&amp;E=2633489.375&amp;N=1128304.125&amp;layers=ch.kantone.cadastralwebmap-farbe,ch.swisstopo.amtliches-strassenverzeichnis,ch.bfs.gebaeude_wohnungs_register,KML||https://tinyurl.com/yy7ya4g9/VS/6004_bdg_erw.kml</t>
  </si>
  <si>
    <t>2583126.500 1116872.625</t>
  </si>
  <si>
    <t>https://map.geo.admin.ch/?zoom=13&amp;E=2583126.5&amp;N=1116872.625&amp;layers=ch.kantone.cadastralwebmap-farbe,ch.swisstopo.amtliches-strassenverzeichnis,ch.bfs.gebaeude_wohnungs_register,KML||https://tinyurl.com/yy7ya4g9/VS/6022_bdg_erw.kml</t>
  </si>
  <si>
    <t>2589927.250 1120989.875</t>
  </si>
  <si>
    <t>https://map.geo.admin.ch/?zoom=13&amp;E=2589927.25&amp;N=1120989.875&amp;layers=ch.kantone.cadastralwebmap-farbe,ch.swisstopo.amtliches-strassenverzeichnis,ch.bfs.gebaeude_wohnungs_register,KML||https://tinyurl.com/yy7ya4g9/VS/6023_bdg_erw.kml</t>
  </si>
  <si>
    <t>2591365.875 1115903.791</t>
  </si>
  <si>
    <t>https://map.geo.admin.ch/?zoom=13&amp;E=2591365.875&amp;N=1115903.791&amp;layers=ch.kantone.cadastralwebmap-farbe,ch.swisstopo.amtliches-strassenverzeichnis,ch.bfs.gebaeude_wohnungs_register,KML||https://tinyurl.com/yy7ya4g9/VS/6024_bdg_erw.kml</t>
  </si>
  <si>
    <t>2580010.773 1093181.216</t>
  </si>
  <si>
    <t>https://map.geo.admin.ch/?zoom=13&amp;E=2580010.773&amp;N=1093181.216&amp;layers=ch.kantone.cadastralwebmap-farbe,ch.swisstopo.amtliches-strassenverzeichnis,ch.bfs.gebaeude_wohnungs_register,KML||https://tinyurl.com/yy7ya4g9/VS/6033_bdg_erw.kml</t>
  </si>
  <si>
    <t>2579836.751 1092895.119</t>
  </si>
  <si>
    <t>https://map.geo.admin.ch/?zoom=13&amp;E=2579836.751&amp;N=1092895.119&amp;layers=ch.kantone.cadastralwebmap-farbe,ch.swisstopo.amtliches-strassenverzeichnis,ch.bfs.gebaeude_wohnungs_register,KML||https://tinyurl.com/yy7ya4g9/VS/6033_bdg_erw.kml</t>
  </si>
  <si>
    <t>2580466.080 1093305.949</t>
  </si>
  <si>
    <t>https://map.geo.admin.ch/?zoom=13&amp;E=2580466.08&amp;N=1093305.949&amp;layers=ch.kantone.cadastralwebmap-farbe,ch.swisstopo.amtliches-strassenverzeichnis,ch.bfs.gebaeude_wohnungs_register,KML||https://tinyurl.com/yy7ya4g9/VS/6033_bdg_erw.kml</t>
  </si>
  <si>
    <t>2580916.000 1092356.000</t>
  </si>
  <si>
    <t>https://map.geo.admin.ch/?zoom=13&amp;E=2580916&amp;N=1092356&amp;layers=ch.kantone.cadastralwebmap-farbe,ch.swisstopo.amtliches-strassenverzeichnis,ch.bfs.gebaeude_wohnungs_register,KML||https://tinyurl.com/yy7ya4g9/VS/6033_bdg_erw.kml</t>
  </si>
  <si>
    <t>2580944.000 1092323.000</t>
  </si>
  <si>
    <t>https://map.geo.admin.ch/?zoom=13&amp;E=2580944&amp;N=1092323&amp;layers=ch.kantone.cadastralwebmap-farbe,ch.swisstopo.amtliches-strassenverzeichnis,ch.bfs.gebaeude_wohnungs_register,KML||https://tinyurl.com/yy7ya4g9/VS/6033_bdg_erw.kml</t>
  </si>
  <si>
    <t>2580158.000 1093600.000</t>
  </si>
  <si>
    <t>https://map.geo.admin.ch/?zoom=13&amp;E=2580158&amp;N=1093600&amp;layers=ch.kantone.cadastralwebmap-farbe,ch.swisstopo.amtliches-strassenverzeichnis,ch.bfs.gebaeude_wohnungs_register,KML||https://tinyurl.com/yy7ya4g9/VS/6033_bdg_erw.kml</t>
  </si>
  <si>
    <t>2578993.887 1095417.497</t>
  </si>
  <si>
    <t>https://map.geo.admin.ch/?zoom=13&amp;E=2578993.887&amp;N=1095417.497&amp;layers=ch.kantone.cadastralwebmap-farbe,ch.swisstopo.amtliches-strassenverzeichnis,ch.bfs.gebaeude_wohnungs_register,KML||https://tinyurl.com/yy7ya4g9/VS/6033_bdg_erw.kml</t>
  </si>
  <si>
    <t>2578687.000 1095243.000</t>
  </si>
  <si>
    <t>https://map.geo.admin.ch/?zoom=13&amp;E=2578687&amp;N=1095243&amp;layers=ch.kantone.cadastralwebmap-farbe,ch.swisstopo.amtliches-strassenverzeichnis,ch.bfs.gebaeude_wohnungs_register,KML||https://tinyurl.com/yy7ya4g9/VS/6033_bdg_erw.kml</t>
  </si>
  <si>
    <t>2580161.000 1093615.000</t>
  </si>
  <si>
    <t>https://map.geo.admin.ch/?zoom=13&amp;E=2580161&amp;N=1093615&amp;layers=ch.kantone.cadastralwebmap-farbe,ch.swisstopo.amtliches-strassenverzeichnis,ch.bfs.gebaeude_wohnungs_register,KML||https://tinyurl.com/yy7ya4g9/VS/6033_bdg_erw.kml</t>
  </si>
  <si>
    <t>2580400.000 1093700.000</t>
  </si>
  <si>
    <t>https://map.geo.admin.ch/?zoom=13&amp;E=2580400&amp;N=1093700&amp;layers=ch.kantone.cadastralwebmap-farbe,ch.swisstopo.amtliches-strassenverzeichnis,ch.bfs.gebaeude_wohnungs_register,KML||https://tinyurl.com/yy7ya4g9/VS/6033_bdg_erw.kml</t>
  </si>
  <si>
    <t>2580319.189 1094440.133</t>
  </si>
  <si>
    <t>https://map.geo.admin.ch/?zoom=13&amp;E=2580319.189&amp;N=1094440.133&amp;layers=ch.kantone.cadastralwebmap-farbe,ch.swisstopo.amtliches-strassenverzeichnis,ch.bfs.gebaeude_wohnungs_register,KML||https://tinyurl.com/yy7ya4g9/VS/6033_bdg_erw.kml</t>
  </si>
  <si>
    <t>2580120.000 1094780.000</t>
  </si>
  <si>
    <t>https://map.geo.admin.ch/?zoom=13&amp;E=2580120&amp;N=1094780&amp;layers=ch.kantone.cadastralwebmap-farbe,ch.swisstopo.amtliches-strassenverzeichnis,ch.bfs.gebaeude_wohnungs_register,KML||https://tinyurl.com/yy7ya4g9/VS/6033_bdg_erw.kml</t>
  </si>
  <si>
    <t>2578992.500 1095415.375</t>
  </si>
  <si>
    <t>https://map.geo.admin.ch/?zoom=13&amp;E=2578992.5&amp;N=1095415.375&amp;layers=ch.kantone.cadastralwebmap-farbe,ch.swisstopo.amtliches-strassenverzeichnis,ch.bfs.gebaeude_wohnungs_register,KML||https://tinyurl.com/yy7ya4g9/VS/6033_bdg_erw.kml</t>
  </si>
  <si>
    <t>2580033.250 1093812.625</t>
  </si>
  <si>
    <t>https://map.geo.admin.ch/?zoom=13&amp;E=2580033.25&amp;N=1093812.625&amp;layers=ch.kantone.cadastralwebmap-farbe,ch.swisstopo.amtliches-strassenverzeichnis,ch.bfs.gebaeude_wohnungs_register,KML||https://tinyurl.com/yy7ya4g9/VS/6033_bdg_erw.kml</t>
  </si>
  <si>
    <t>2580300.000 1093777.000</t>
  </si>
  <si>
    <t>https://map.geo.admin.ch/?zoom=13&amp;E=2580300&amp;N=1093777&amp;layers=ch.kantone.cadastralwebmap-farbe,ch.swisstopo.amtliches-strassenverzeichnis,ch.bfs.gebaeude_wohnungs_register,KML||https://tinyurl.com/yy7ya4g9/VS/6033_bdg_erw.kml</t>
  </si>
  <si>
    <t>2583093.000 1095466.000</t>
  </si>
  <si>
    <t>https://map.geo.admin.ch/?zoom=13&amp;E=2583093&amp;N=1095466&amp;layers=ch.kantone.cadastralwebmap-farbe,ch.swisstopo.amtliches-strassenverzeichnis,ch.bfs.gebaeude_wohnungs_register,KML||https://tinyurl.com/yy7ya4g9/VS/6033_bdg_erw.kml</t>
  </si>
  <si>
    <t>2579836.750 1092896.625</t>
  </si>
  <si>
    <t>https://map.geo.admin.ch/?zoom=13&amp;E=2579836.75&amp;N=1092896.625&amp;layers=ch.kantone.cadastralwebmap-farbe,ch.swisstopo.amtliches-strassenverzeichnis,ch.bfs.gebaeude_wohnungs_register,KML||https://tinyurl.com/yy7ya4g9/VS/6033_bdg_erw.kml</t>
  </si>
  <si>
    <t>2577739.199 1103012.339</t>
  </si>
  <si>
    <t>https://map.geo.admin.ch/?zoom=13&amp;E=2577739.199&amp;N=1103012.339&amp;layers=ch.kantone.cadastralwebmap-farbe,ch.swisstopo.amtliches-strassenverzeichnis,ch.bfs.gebaeude_wohnungs_register,KML||https://tinyurl.com/yy7ya4g9/VS/6035_bdg_erw.kml</t>
  </si>
  <si>
    <t>2574556.000 1103004.000</t>
  </si>
  <si>
    <t>https://map.geo.admin.ch/?zoom=13&amp;E=2574556&amp;N=1103004&amp;layers=ch.kantone.cadastralwebmap-farbe,ch.swisstopo.amtliches-strassenverzeichnis,ch.bfs.gebaeude_wohnungs_register,KML||https://tinyurl.com/yy7ya4g9/VS/6035_bdg_erw.kml</t>
  </si>
  <si>
    <t>2577313.500 1101564.500</t>
  </si>
  <si>
    <t>https://map.geo.admin.ch/?zoom=13&amp;E=2577313.5&amp;N=1101564.5&amp;layers=ch.kantone.cadastralwebmap-farbe,ch.swisstopo.amtliches-strassenverzeichnis,ch.bfs.gebaeude_wohnungs_register,KML||https://tinyurl.com/yy7ya4g9/VS/6035_bdg_erw.kml</t>
  </si>
  <si>
    <t>2578082.923 1101082.772</t>
  </si>
  <si>
    <t>https://map.geo.admin.ch/?zoom=13&amp;E=2578082.923&amp;N=1101082.772&amp;layers=ch.kantone.cadastralwebmap-farbe,ch.swisstopo.amtliches-strassenverzeichnis,ch.bfs.gebaeude_wohnungs_register,KML||https://tinyurl.com/yy7ya4g9/VS/6035_bdg_erw.kml</t>
  </si>
  <si>
    <t>2577424.113 1101606.528</t>
  </si>
  <si>
    <t>https://map.geo.admin.ch/?zoom=13&amp;E=2577424.113&amp;N=1101606.528&amp;layers=ch.kantone.cadastralwebmap-farbe,ch.swisstopo.amtliches-strassenverzeichnis,ch.bfs.gebaeude_wohnungs_register,KML||https://tinyurl.com/yy7ya4g9/VS/6035_bdg_erw.kml</t>
  </si>
  <si>
    <t>2577930.000 1101010.000</t>
  </si>
  <si>
    <t>https://map.geo.admin.ch/?zoom=13&amp;E=2577930&amp;N=1101010&amp;layers=ch.kantone.cadastralwebmap-farbe,ch.swisstopo.amtliches-strassenverzeichnis,ch.bfs.gebaeude_wohnungs_register,KML||https://tinyurl.com/yy7ya4g9/VS/6035_bdg_erw.kml</t>
  </si>
  <si>
    <t>2576910.000 1103125.000</t>
  </si>
  <si>
    <t>https://map.geo.admin.ch/?zoom=13&amp;E=2576910&amp;N=1103125&amp;layers=ch.kantone.cadastralwebmap-farbe,ch.swisstopo.amtliches-strassenverzeichnis,ch.bfs.gebaeude_wohnungs_register,KML||https://tinyurl.com/yy7ya4g9/VS/6035_bdg_erw.kml</t>
  </si>
  <si>
    <t>2578040.000 1102940.000</t>
  </si>
  <si>
    <t>https://map.geo.admin.ch/?zoom=13&amp;E=2578040&amp;N=1102940&amp;layers=ch.kantone.cadastralwebmap-farbe,ch.swisstopo.amtliches-strassenverzeichnis,ch.bfs.gebaeude_wohnungs_register,KML||https://tinyurl.com/yy7ya4g9/VS/6035_bdg_erw.kml</t>
  </si>
  <si>
    <t>2576995.000 1103130.000</t>
  </si>
  <si>
    <t>https://map.geo.admin.ch/?zoom=13&amp;E=2576995&amp;N=1103130&amp;layers=ch.kantone.cadastralwebmap-farbe,ch.swisstopo.amtliches-strassenverzeichnis,ch.bfs.gebaeude_wohnungs_register,KML||https://tinyurl.com/yy7ya4g9/VS/6035_bdg_erw.kml</t>
  </si>
  <si>
    <t>2582408.000 1103216.000</t>
  </si>
  <si>
    <t>https://map.geo.admin.ch/?zoom=13&amp;E=2582408&amp;N=1103216&amp;layers=ch.kantone.cadastralwebmap-farbe,ch.swisstopo.amtliches-strassenverzeichnis,ch.bfs.gebaeude_wohnungs_register,KML||https://tinyurl.com/yy7ya4g9/VS/6037_bdg_erw.kml</t>
  </si>
  <si>
    <t>2582394.000 1103188.000</t>
  </si>
  <si>
    <t>https://map.geo.admin.ch/?zoom=13&amp;E=2582394&amp;N=1103188&amp;layers=ch.kantone.cadastralwebmap-farbe,ch.swisstopo.amtliches-strassenverzeichnis,ch.bfs.gebaeude_wohnungs_register,KML||https://tinyurl.com/yy7ya4g9/VS/6037_bdg_erw.kml</t>
  </si>
  <si>
    <t>2582392.000 1103179.000</t>
  </si>
  <si>
    <t>https://map.geo.admin.ch/?zoom=13&amp;E=2582392&amp;N=1103179&amp;layers=ch.kantone.cadastralwebmap-farbe,ch.swisstopo.amtliches-strassenverzeichnis,ch.bfs.gebaeude_wohnungs_register,KML||https://tinyurl.com/yy7ya4g9/VS/6037_bdg_erw.kml</t>
  </si>
  <si>
    <t>2582517.000 1103229.000</t>
  </si>
  <si>
    <t>https://map.geo.admin.ch/?zoom=13&amp;E=2582517&amp;N=1103229&amp;layers=ch.kantone.cadastralwebmap-farbe,ch.swisstopo.amtliches-strassenverzeichnis,ch.bfs.gebaeude_wohnungs_register,KML||https://tinyurl.com/yy7ya4g9/VS/6037_bdg_erw.kml</t>
  </si>
  <si>
    <t>2582720.546 1102327.780</t>
  </si>
  <si>
    <t>https://map.geo.admin.ch/?zoom=13&amp;E=2582720.546&amp;N=1102327.78&amp;layers=ch.kantone.cadastralwebmap-farbe,ch.swisstopo.amtliches-strassenverzeichnis,ch.bfs.gebaeude_wohnungs_register,KML||https://tinyurl.com/yy7ya4g9/VS/6037_bdg_erw.kml</t>
  </si>
  <si>
    <t>2582769.831 1102367.269</t>
  </si>
  <si>
    <t>https://map.geo.admin.ch/?zoom=13&amp;E=2582769.831&amp;N=1102367.269&amp;layers=ch.kantone.cadastralwebmap-farbe,ch.swisstopo.amtliches-strassenverzeichnis,ch.bfs.gebaeude_wohnungs_register,KML||https://tinyurl.com/yy7ya4g9/VS/6037_bdg_erw.kml</t>
  </si>
  <si>
    <t>2582772.655 1102383.481</t>
  </si>
  <si>
    <t>https://map.geo.admin.ch/?zoom=13&amp;E=2582772.655&amp;N=1102383.481&amp;layers=ch.kantone.cadastralwebmap-farbe,ch.swisstopo.amtliches-strassenverzeichnis,ch.bfs.gebaeude_wohnungs_register,KML||https://tinyurl.com/yy7ya4g9/VS/6037_bdg_erw.kml</t>
  </si>
  <si>
    <t>2583090.689 1101565.646</t>
  </si>
  <si>
    <t>https://map.geo.admin.ch/?zoom=13&amp;E=2583090.689&amp;N=1101565.646&amp;layers=ch.kantone.cadastralwebmap-farbe,ch.swisstopo.amtliches-strassenverzeichnis,ch.bfs.gebaeude_wohnungs_register,KML||https://tinyurl.com/yy7ya4g9/VS/6037_bdg_erw.kml</t>
  </si>
  <si>
    <t>2583047.836 1101586.768</t>
  </si>
  <si>
    <t>https://map.geo.admin.ch/?zoom=13&amp;E=2583047.836&amp;N=1101586.768&amp;layers=ch.kantone.cadastralwebmap-farbe,ch.swisstopo.amtliches-strassenverzeichnis,ch.bfs.gebaeude_wohnungs_register,KML||https://tinyurl.com/yy7ya4g9/VS/6037_bdg_erw.kml</t>
  </si>
  <si>
    <t>2583028.270 1101551.527</t>
  </si>
  <si>
    <t>https://map.geo.admin.ch/?zoom=13&amp;E=2583028.27&amp;N=1101551.527&amp;layers=ch.kantone.cadastralwebmap-farbe,ch.swisstopo.amtliches-strassenverzeichnis,ch.bfs.gebaeude_wohnungs_register,KML||https://tinyurl.com/yy7ya4g9/VS/6037_bdg_erw.kml</t>
  </si>
  <si>
    <t>2583014.727 1101554.354</t>
  </si>
  <si>
    <t>https://map.geo.admin.ch/?zoom=13&amp;E=2583014.727&amp;N=1101554.354&amp;layers=ch.kantone.cadastralwebmap-farbe,ch.swisstopo.amtliches-strassenverzeichnis,ch.bfs.gebaeude_wohnungs_register,KML||https://tinyurl.com/yy7ya4g9/VS/6037_bdg_erw.kml</t>
  </si>
  <si>
    <t>2584202.000 1101492.000</t>
  </si>
  <si>
    <t>https://map.geo.admin.ch/?zoom=13&amp;E=2584202&amp;N=1101492&amp;layers=ch.kantone.cadastralwebmap-farbe,ch.swisstopo.amtliches-strassenverzeichnis,ch.bfs.gebaeude_wohnungs_register,KML||https://tinyurl.com/yy7ya4g9/VS/6037_bdg_erw.kml</t>
  </si>
  <si>
    <t>2584200.000 1101501.000</t>
  </si>
  <si>
    <t>https://map.geo.admin.ch/?zoom=13&amp;E=2584200&amp;N=1101501&amp;layers=ch.kantone.cadastralwebmap-farbe,ch.swisstopo.amtliches-strassenverzeichnis,ch.bfs.gebaeude_wohnungs_register,KML||https://tinyurl.com/yy7ya4g9/VS/6037_bdg_erw.kml</t>
  </si>
  <si>
    <t>2584430.373 1101275.049</t>
  </si>
  <si>
    <t>https://map.geo.admin.ch/?zoom=13&amp;E=2584430.373&amp;N=1101275.049&amp;layers=ch.kantone.cadastralwebmap-farbe,ch.swisstopo.amtliches-strassenverzeichnis,ch.bfs.gebaeude_wohnungs_register,KML||https://tinyurl.com/yy7ya4g9/VS/6037_bdg_erw.kml</t>
  </si>
  <si>
    <t>2584903.000 1100660.000</t>
  </si>
  <si>
    <t>https://map.geo.admin.ch/?zoom=13&amp;E=2584903&amp;N=1100660&amp;layers=ch.kantone.cadastralwebmap-farbe,ch.swisstopo.amtliches-strassenverzeichnis,ch.bfs.gebaeude_wohnungs_register,KML||https://tinyurl.com/yy7ya4g9/VS/6037_bdg_erw.kml</t>
  </si>
  <si>
    <t>2584907.000 1100553.000</t>
  </si>
  <si>
    <t>https://map.geo.admin.ch/?zoom=13&amp;E=2584907&amp;N=1100553&amp;layers=ch.kantone.cadastralwebmap-farbe,ch.swisstopo.amtliches-strassenverzeichnis,ch.bfs.gebaeude_wohnungs_register,KML||https://tinyurl.com/yy7ya4g9/VS/6037_bdg_erw.kml</t>
  </si>
  <si>
    <t>2584896.000 1100540.000</t>
  </si>
  <si>
    <t>https://map.geo.admin.ch/?zoom=13&amp;E=2584896&amp;N=1100540&amp;layers=ch.kantone.cadastralwebmap-farbe,ch.swisstopo.amtliches-strassenverzeichnis,ch.bfs.gebaeude_wohnungs_register,KML||https://tinyurl.com/yy7ya4g9/VS/6037_bdg_erw.kml</t>
  </si>
  <si>
    <t>2586416.229 1100267.375</t>
  </si>
  <si>
    <t>https://map.geo.admin.ch/?zoom=13&amp;E=2586416.229&amp;N=1100267.375&amp;layers=ch.kantone.cadastralwebmap-farbe,ch.swisstopo.amtliches-strassenverzeichnis,ch.bfs.gebaeude_wohnungs_register,KML||https://tinyurl.com/yy7ya4g9/VS/6037_bdg_erw.kml</t>
  </si>
  <si>
    <t>2586385.917 1100304.700</t>
  </si>
  <si>
    <t>https://map.geo.admin.ch/?zoom=13&amp;E=2586385.917&amp;N=1100304.7&amp;layers=ch.kantone.cadastralwebmap-farbe,ch.swisstopo.amtliches-strassenverzeichnis,ch.bfs.gebaeude_wohnungs_register,KML||https://tinyurl.com/yy7ya4g9/VS/6037_bdg_erw.kml</t>
  </si>
  <si>
    <t>2586429.847 1100249.953</t>
  </si>
  <si>
    <t>https://map.geo.admin.ch/?zoom=13&amp;E=2586429.847&amp;N=1100249.953&amp;layers=ch.kantone.cadastralwebmap-farbe,ch.swisstopo.amtliches-strassenverzeichnis,ch.bfs.gebaeude_wohnungs_register,KML||https://tinyurl.com/yy7ya4g9/VS/6037_bdg_erw.kml</t>
  </si>
  <si>
    <t>2589931.000 1097960.000</t>
  </si>
  <si>
    <t>https://map.geo.admin.ch/?zoom=13&amp;E=2589931&amp;N=1097960&amp;layers=ch.kantone.cadastralwebmap-farbe,ch.swisstopo.amtliches-strassenverzeichnis,ch.bfs.gebaeude_wohnungs_register,KML||https://tinyurl.com/yy7ya4g9/VS/6037_bdg_erw.kml</t>
  </si>
  <si>
    <t>2585529.000 1101245.000</t>
  </si>
  <si>
    <t>https://map.geo.admin.ch/?zoom=13&amp;E=2585529&amp;N=1101245&amp;layers=ch.kantone.cadastralwebmap-farbe,ch.swisstopo.amtliches-strassenverzeichnis,ch.bfs.gebaeude_wohnungs_register,KML||https://tinyurl.com/yy7ya4g9/VS/6037_bdg_erw.kml</t>
  </si>
  <si>
    <t>2583323.370 1102624.034</t>
  </si>
  <si>
    <t>https://map.geo.admin.ch/?zoom=13&amp;E=2583323.37&amp;N=1102624.034&amp;layers=ch.kantone.cadastralwebmap-farbe,ch.swisstopo.amtliches-strassenverzeichnis,ch.bfs.gebaeude_wohnungs_register,KML||https://tinyurl.com/yy7ya4g9/VS/6037_bdg_erw.kml</t>
  </si>
  <si>
    <t>2583345.924 1102591.936</t>
  </si>
  <si>
    <t>https://map.geo.admin.ch/?zoom=13&amp;E=2583345.924&amp;N=1102591.936&amp;layers=ch.kantone.cadastralwebmap-farbe,ch.swisstopo.amtliches-strassenverzeichnis,ch.bfs.gebaeude_wohnungs_register,KML||https://tinyurl.com/yy7ya4g9/VS/6037_bdg_erw.kml</t>
  </si>
  <si>
    <t>2583347.804 1102604.112</t>
  </si>
  <si>
    <t>https://map.geo.admin.ch/?zoom=13&amp;E=2583347.804&amp;N=1102604.112&amp;layers=ch.kantone.cadastralwebmap-farbe,ch.swisstopo.amtliches-strassenverzeichnis,ch.bfs.gebaeude_wohnungs_register,KML||https://tinyurl.com/yy7ya4g9/VS/6037_bdg_erw.kml</t>
  </si>
  <si>
    <t>2583308.356 1102618.500</t>
  </si>
  <si>
    <t>https://map.geo.admin.ch/?zoom=13&amp;E=2583308.356&amp;N=1102618.5&amp;layers=ch.kantone.cadastralwebmap-farbe,ch.swisstopo.amtliches-strassenverzeichnis,ch.bfs.gebaeude_wohnungs_register,KML||https://tinyurl.com/yy7ya4g9/VS/6037_bdg_erw.kml</t>
  </si>
  <si>
    <t>2582272.644 1103803.363</t>
  </si>
  <si>
    <t>https://map.geo.admin.ch/?zoom=13&amp;E=2582272.644&amp;N=1103803.363&amp;layers=ch.kantone.cadastralwebmap-farbe,ch.swisstopo.amtliches-strassenverzeichnis,ch.bfs.gebaeude_wohnungs_register,KML||https://tinyurl.com/yy7ya4g9/VS/6037_bdg_erw.kml</t>
  </si>
  <si>
    <t>2582400.000 1103803.000</t>
  </si>
  <si>
    <t>https://map.geo.admin.ch/?zoom=13&amp;E=2582400&amp;N=1103803&amp;layers=ch.kantone.cadastralwebmap-farbe,ch.swisstopo.amtliches-strassenverzeichnis,ch.bfs.gebaeude_wohnungs_register,KML||https://tinyurl.com/yy7ya4g9/VS/6037_bdg_erw.kml</t>
  </si>
  <si>
    <t>2583095.000 1104735.000</t>
  </si>
  <si>
    <t>https://map.geo.admin.ch/?zoom=13&amp;E=2583095&amp;N=1104735&amp;layers=ch.kantone.cadastralwebmap-farbe,ch.swisstopo.amtliches-strassenverzeichnis,ch.bfs.gebaeude_wohnungs_register,KML||https://tinyurl.com/yy7ya4g9/VS/6037_bdg_erw.kml</t>
  </si>
  <si>
    <t>2583610.000 1105029.000</t>
  </si>
  <si>
    <t>https://map.geo.admin.ch/?zoom=13&amp;E=2583610&amp;N=1105029&amp;layers=ch.kantone.cadastralwebmap-farbe,ch.swisstopo.amtliches-strassenverzeichnis,ch.bfs.gebaeude_wohnungs_register,KML||https://tinyurl.com/yy7ya4g9/VS/6037_bdg_erw.kml</t>
  </si>
  <si>
    <t>2584104.000 1104445.000</t>
  </si>
  <si>
    <t>https://map.geo.admin.ch/?zoom=13&amp;E=2584104&amp;N=1104445&amp;layers=ch.kantone.cadastralwebmap-farbe,ch.swisstopo.amtliches-strassenverzeichnis,ch.bfs.gebaeude_wohnungs_register,KML||https://tinyurl.com/yy7ya4g9/VS/6037_bdg_erw.kml</t>
  </si>
  <si>
    <t>2583839.000 1104918.000</t>
  </si>
  <si>
    <t>https://map.geo.admin.ch/?zoom=13&amp;E=2583839&amp;N=1104918&amp;layers=ch.kantone.cadastralwebmap-farbe,ch.swisstopo.amtliches-strassenverzeichnis,ch.bfs.gebaeude_wohnungs_register,KML||https://tinyurl.com/yy7ya4g9/VS/6037_bdg_erw.kml</t>
  </si>
  <si>
    <t>2583729.000 1104858.000</t>
  </si>
  <si>
    <t>https://map.geo.admin.ch/?zoom=13&amp;E=2583729&amp;N=1104858&amp;layers=ch.kantone.cadastralwebmap-farbe,ch.swisstopo.amtliches-strassenverzeichnis,ch.bfs.gebaeude_wohnungs_register,KML||https://tinyurl.com/yy7ya4g9/VS/6037_bdg_erw.kml</t>
  </si>
  <si>
    <t>2584108.000 1104427.000</t>
  </si>
  <si>
    <t>https://map.geo.admin.ch/?zoom=13&amp;E=2584108&amp;N=1104427&amp;layers=ch.kantone.cadastralwebmap-farbe,ch.swisstopo.amtliches-strassenverzeichnis,ch.bfs.gebaeude_wohnungs_register,KML||https://tinyurl.com/yy7ya4g9/VS/6037_bdg_erw.kml</t>
  </si>
  <si>
    <t>2584104.000 1104408.000</t>
  </si>
  <si>
    <t>https://map.geo.admin.ch/?zoom=13&amp;E=2584104&amp;N=1104408&amp;layers=ch.kantone.cadastralwebmap-farbe,ch.swisstopo.amtliches-strassenverzeichnis,ch.bfs.gebaeude_wohnungs_register,KML||https://tinyurl.com/yy7ya4g9/VS/6037_bdg_erw.kml</t>
  </si>
  <si>
    <t>2583951.000 1104276.000</t>
  </si>
  <si>
    <t>https://map.geo.admin.ch/?zoom=13&amp;E=2583951&amp;N=1104276&amp;layers=ch.kantone.cadastralwebmap-farbe,ch.swisstopo.amtliches-strassenverzeichnis,ch.bfs.gebaeude_wohnungs_register,KML||https://tinyurl.com/yy7ya4g9/VS/6037_bdg_erw.kml</t>
  </si>
  <si>
    <t>2584105.689 1104761.582</t>
  </si>
  <si>
    <t>https://map.geo.admin.ch/?zoom=13&amp;E=2584105.689&amp;N=1104761.582&amp;layers=ch.kantone.cadastralwebmap-farbe,ch.swisstopo.amtliches-strassenverzeichnis,ch.bfs.gebaeude_wohnungs_register,KML||https://tinyurl.com/yy7ya4g9/VS/6037_bdg_erw.kml</t>
  </si>
  <si>
    <t>2584048.388 1105347.097</t>
  </si>
  <si>
    <t>https://map.geo.admin.ch/?zoom=13&amp;E=2584048.388&amp;N=1105347.097&amp;layers=ch.kantone.cadastralwebmap-farbe,ch.swisstopo.amtliches-strassenverzeichnis,ch.bfs.gebaeude_wohnungs_register,KML||https://tinyurl.com/yy7ya4g9/VS/6037_bdg_erw.kml</t>
  </si>
  <si>
    <t>2584323.000 1104907.000</t>
  </si>
  <si>
    <t>https://map.geo.admin.ch/?zoom=13&amp;E=2584323&amp;N=1104907&amp;layers=ch.kantone.cadastralwebmap-farbe,ch.swisstopo.amtliches-strassenverzeichnis,ch.bfs.gebaeude_wohnungs_register,KML||https://tinyurl.com/yy7ya4g9/VS/6037_bdg_erw.kml</t>
  </si>
  <si>
    <t>2584331.000 1104904.000</t>
  </si>
  <si>
    <t>https://map.geo.admin.ch/?zoom=13&amp;E=2584331&amp;N=1104904&amp;layers=ch.kantone.cadastralwebmap-farbe,ch.swisstopo.amtliches-strassenverzeichnis,ch.bfs.gebaeude_wohnungs_register,KML||https://tinyurl.com/yy7ya4g9/VS/6037_bdg_erw.kml</t>
  </si>
  <si>
    <t>2585659.000 1104367.000</t>
  </si>
  <si>
    <t>https://map.geo.admin.ch/?zoom=13&amp;E=2585659&amp;N=1104367&amp;layers=ch.kantone.cadastralwebmap-farbe,ch.swisstopo.amtliches-strassenverzeichnis,ch.bfs.gebaeude_wohnungs_register,KML||https://tinyurl.com/yy7ya4g9/VS/6037_bdg_erw.kml</t>
  </si>
  <si>
    <t>2583726.000 1105019.000</t>
  </si>
  <si>
    <t>https://map.geo.admin.ch/?zoom=13&amp;E=2583726&amp;N=1105019&amp;layers=ch.kantone.cadastralwebmap-farbe,ch.swisstopo.amtliches-strassenverzeichnis,ch.bfs.gebaeude_wohnungs_register,KML||https://tinyurl.com/yy7ya4g9/VS/6037_bdg_erw.kml</t>
  </si>
  <si>
    <t>2583740.000 1105037.000</t>
  </si>
  <si>
    <t>https://map.geo.admin.ch/?zoom=13&amp;E=2583740&amp;N=1105037&amp;layers=ch.kantone.cadastralwebmap-farbe,ch.swisstopo.amtliches-strassenverzeichnis,ch.bfs.gebaeude_wohnungs_register,KML||https://tinyurl.com/yy7ya4g9/VS/6037_bdg_erw.kml</t>
  </si>
  <si>
    <t>2583559.000 1105084.000</t>
  </si>
  <si>
    <t>https://map.geo.admin.ch/?zoom=13&amp;E=2583559&amp;N=1105084&amp;layers=ch.kantone.cadastralwebmap-farbe,ch.swisstopo.amtliches-strassenverzeichnis,ch.bfs.gebaeude_wohnungs_register,KML||https://tinyurl.com/yy7ya4g9/VS/6037_bdg_erw.kml</t>
  </si>
  <si>
    <t>2583429.649 1105444.761</t>
  </si>
  <si>
    <t>https://map.geo.admin.ch/?zoom=13&amp;E=2583429.649&amp;N=1105444.761&amp;layers=ch.kantone.cadastralwebmap-farbe,ch.swisstopo.amtliches-strassenverzeichnis,ch.bfs.gebaeude_wohnungs_register,KML||https://tinyurl.com/yy7ya4g9/VS/6037_bdg_erw.kml</t>
  </si>
  <si>
    <t>2582499.375 1105407.108</t>
  </si>
  <si>
    <t>https://map.geo.admin.ch/?zoom=13&amp;E=2582499.375&amp;N=1105407.108&amp;layers=ch.kantone.cadastralwebmap-farbe,ch.swisstopo.amtliches-strassenverzeichnis,ch.bfs.gebaeude_wohnungs_register,KML||https://tinyurl.com/yy7ya4g9/VS/6037_bdg_erw.kml</t>
  </si>
  <si>
    <t>2583841.000 1106258.000</t>
  </si>
  <si>
    <t>https://map.geo.admin.ch/?zoom=13&amp;E=2583841&amp;N=1106258&amp;layers=ch.kantone.cadastralwebmap-farbe,ch.swisstopo.amtliches-strassenverzeichnis,ch.bfs.gebaeude_wohnungs_register,KML||https://tinyurl.com/yy7ya4g9/VS/6037_bdg_erw.kml</t>
  </si>
  <si>
    <t>2579040.201 1105301.119</t>
  </si>
  <si>
    <t>https://map.geo.admin.ch/?zoom=13&amp;E=2579040.201&amp;N=1105301.119&amp;layers=ch.kantone.cadastralwebmap-farbe,ch.swisstopo.amtliches-strassenverzeichnis,ch.bfs.gebaeude_wohnungs_register,KML||https://tinyurl.com/yy7ya4g9/VS/6037_bdg_erw.kml</t>
  </si>
  <si>
    <t>2579821.321 1104405.171</t>
  </si>
  <si>
    <t>https://map.geo.admin.ch/?zoom=13&amp;E=2579821.321&amp;N=1104405.171&amp;layers=ch.kantone.cadastralwebmap-farbe,ch.swisstopo.amtliches-strassenverzeichnis,ch.bfs.gebaeude_wohnungs_register,KML||https://tinyurl.com/yy7ya4g9/VS/6037_bdg_erw.kml</t>
  </si>
  <si>
    <t>2583285.000 1105780.000</t>
  </si>
  <si>
    <t>https://map.geo.admin.ch/?zoom=13&amp;E=2583285&amp;N=1105780&amp;layers=ch.kantone.cadastralwebmap-farbe,ch.swisstopo.amtliches-strassenverzeichnis,ch.bfs.gebaeude_wohnungs_register,KML||https://tinyurl.com/yy7ya4g9/VS/6037_bdg_erw.kml</t>
  </si>
  <si>
    <t>2583968.000 1104587.000</t>
  </si>
  <si>
    <t>https://map.geo.admin.ch/?zoom=13&amp;E=2583968&amp;N=1104587&amp;layers=ch.kantone.cadastralwebmap-farbe,ch.swisstopo.amtliches-strassenverzeichnis,ch.bfs.gebaeude_wohnungs_register,KML||https://tinyurl.com/yy7ya4g9/VS/6037_bdg_erw.kml</t>
  </si>
  <si>
    <t>2582401.430 1102790.714</t>
  </si>
  <si>
    <t>https://map.geo.admin.ch/?zoom=13&amp;E=2582401.43&amp;N=1102790.714&amp;layers=ch.kantone.cadastralwebmap-farbe,ch.swisstopo.amtliches-strassenverzeichnis,ch.bfs.gebaeude_wohnungs_register,KML||https://tinyurl.com/yy7ya4g9/VS/6037_bdg_erw.kml</t>
  </si>
  <si>
    <t>2582643.378 1105385.107</t>
  </si>
  <si>
    <t>https://map.geo.admin.ch/?zoom=13&amp;E=2582643.378&amp;N=1105385.107&amp;layers=ch.kantone.cadastralwebmap-farbe,ch.swisstopo.amtliches-strassenverzeichnis,ch.bfs.gebaeude_wohnungs_register,KML||https://tinyurl.com/yy7ya4g9/VS/6037_bdg_erw.kml</t>
  </si>
  <si>
    <t>2583543.371 1105268.455</t>
  </si>
  <si>
    <t>https://map.geo.admin.ch/?zoom=13&amp;E=2583543.371&amp;N=1105268.455&amp;layers=ch.kantone.cadastralwebmap-farbe,ch.swisstopo.amtliches-strassenverzeichnis,ch.bfs.gebaeude_wohnungs_register,KML||https://tinyurl.com/yy7ya4g9/VS/6037_bdg_erw.kml</t>
  </si>
  <si>
    <t>2583034.879 1101567.830</t>
  </si>
  <si>
    <t>https://map.geo.admin.ch/?zoom=13&amp;E=2583034.879&amp;N=1101567.83&amp;layers=ch.kantone.cadastralwebmap-farbe,ch.swisstopo.amtliches-strassenverzeichnis,ch.bfs.gebaeude_wohnungs_register,KML||https://tinyurl.com/yy7ya4g9/VS/6037_bdg_erw.kml</t>
  </si>
  <si>
    <t>2583049.756 1101570.180</t>
  </si>
  <si>
    <t>https://map.geo.admin.ch/?zoom=13&amp;E=2583049.756&amp;N=1101570.18&amp;layers=ch.kantone.cadastralwebmap-farbe,ch.swisstopo.amtliches-strassenverzeichnis,ch.bfs.gebaeude_wohnungs_register,KML||https://tinyurl.com/yy7ya4g9/VS/6037_bdg_erw.kml</t>
  </si>
  <si>
    <t>2582080.000 1103073.000</t>
  </si>
  <si>
    <t>https://map.geo.admin.ch/?zoom=13&amp;E=2582080&amp;N=1103073&amp;layers=ch.kantone.cadastralwebmap-farbe,ch.swisstopo.amtliches-strassenverzeichnis,ch.bfs.gebaeude_wohnungs_register,KML||https://tinyurl.com/yy7ya4g9/VS/6037_bdg_erw.kml</t>
  </si>
  <si>
    <t>2583962.000 1104908.000</t>
  </si>
  <si>
    <t>https://map.geo.admin.ch/?zoom=13&amp;E=2583962&amp;N=1104908&amp;layers=ch.kantone.cadastralwebmap-farbe,ch.swisstopo.amtliches-strassenverzeichnis,ch.bfs.gebaeude_wohnungs_register,KML||https://tinyurl.com/yy7ya4g9/VS/6037_bdg_erw.kml</t>
  </si>
  <si>
    <t>2583849.000 1106308.000</t>
  </si>
  <si>
    <t>https://map.geo.admin.ch/?zoom=13&amp;E=2583849&amp;N=1106308&amp;layers=ch.kantone.cadastralwebmap-farbe,ch.swisstopo.amtliches-strassenverzeichnis,ch.bfs.gebaeude_wohnungs_register,KML||https://tinyurl.com/yy7ya4g9/VS/6037_bdg_erw.kml</t>
  </si>
  <si>
    <t>2583809.000 1105956.000</t>
  </si>
  <si>
    <t>https://map.geo.admin.ch/?zoom=13&amp;E=2583809&amp;N=1105956&amp;layers=ch.kantone.cadastralwebmap-farbe,ch.swisstopo.amtliches-strassenverzeichnis,ch.bfs.gebaeude_wohnungs_register,KML||https://tinyurl.com/yy7ya4g9/VS/6037_bdg_erw.kml</t>
  </si>
  <si>
    <t>2584471.000 1105787.000</t>
  </si>
  <si>
    <t>https://map.geo.admin.ch/?zoom=13&amp;E=2584471&amp;N=1105787&amp;layers=ch.kantone.cadastralwebmap-farbe,ch.swisstopo.amtliches-strassenverzeichnis,ch.bfs.gebaeude_wohnungs_register,KML||https://tinyurl.com/yy7ya4g9/VS/6037_bdg_erw.kml</t>
  </si>
  <si>
    <t>2583333.794 1102601.930</t>
  </si>
  <si>
    <t>https://map.geo.admin.ch/?zoom=13&amp;E=2583333.794&amp;N=1102601.93&amp;layers=ch.kantone.cadastralwebmap-farbe,ch.swisstopo.amtliches-strassenverzeichnis,ch.bfs.gebaeude_wohnungs_register,KML||https://tinyurl.com/yy7ya4g9/VS/6037_bdg_erw.kml</t>
  </si>
  <si>
    <t>2583308.380 1106020.102</t>
  </si>
  <si>
    <t>https://map.geo.admin.ch/?zoom=13&amp;E=2583308.38&amp;N=1106020.102&amp;layers=ch.kantone.cadastralwebmap-farbe,ch.swisstopo.amtliches-strassenverzeichnis,ch.bfs.gebaeude_wohnungs_register,KML||https://tinyurl.com/yy7ya4g9/VS/6037_bdg_erw.kml</t>
  </si>
  <si>
    <t>2584840.000 1100585.000</t>
  </si>
  <si>
    <t>https://map.geo.admin.ch/?zoom=13&amp;E=2584840&amp;N=1100585&amp;layers=ch.kantone.cadastralwebmap-farbe,ch.swisstopo.amtliches-strassenverzeichnis,ch.bfs.gebaeude_wohnungs_register,KML||https://tinyurl.com/yy7ya4g9/VS/6037_bdg_erw.kml</t>
  </si>
  <si>
    <t>2582872.780 1101996.881</t>
  </si>
  <si>
    <t>https://map.geo.admin.ch/?zoom=13&amp;E=2582872.78&amp;N=1101996.881&amp;layers=ch.kantone.cadastralwebmap-farbe,ch.swisstopo.amtliches-strassenverzeichnis,ch.bfs.gebaeude_wohnungs_register,KML||https://tinyurl.com/yy7ya4g9/VS/6037_bdg_erw.kml</t>
  </si>
  <si>
    <t>2582625.378 1105392.107</t>
  </si>
  <si>
    <t>https://map.geo.admin.ch/?zoom=13&amp;E=2582625.378&amp;N=1105392.107&amp;layers=ch.kantone.cadastralwebmap-farbe,ch.swisstopo.amtliches-strassenverzeichnis,ch.bfs.gebaeude_wohnungs_register,KML||https://tinyurl.com/yy7ya4g9/VS/6037_bdg_erw.kml</t>
  </si>
  <si>
    <t>2583433.000 1104923.000</t>
  </si>
  <si>
    <t>https://map.geo.admin.ch/?zoom=13&amp;E=2583433&amp;N=1104923&amp;layers=ch.kantone.cadastralwebmap-farbe,ch.swisstopo.amtliches-strassenverzeichnis,ch.bfs.gebaeude_wohnungs_register,KML||https://tinyurl.com/yy7ya4g9/VS/6037_bdg_erw.kml</t>
  </si>
  <si>
    <t>2583979.388 1105302.097</t>
  </si>
  <si>
    <t>https://map.geo.admin.ch/?zoom=13&amp;E=2583979.388&amp;N=1105302.097&amp;layers=ch.kantone.cadastralwebmap-farbe,ch.swisstopo.amtliches-strassenverzeichnis,ch.bfs.gebaeude_wohnungs_register,KML||https://tinyurl.com/yy7ya4g9/VS/6037_bdg_erw.kml</t>
  </si>
  <si>
    <t>2583086.000 1105975.000</t>
  </si>
  <si>
    <t>https://map.geo.admin.ch/?zoom=13&amp;E=2583086&amp;N=1105975&amp;layers=ch.kantone.cadastralwebmap-farbe,ch.swisstopo.amtliches-strassenverzeichnis,ch.bfs.gebaeude_wohnungs_register,KML||https://tinyurl.com/yy7ya4g9/VS/6037_bdg_erw.kml</t>
  </si>
  <si>
    <t>2583858.000 1105834.000</t>
  </si>
  <si>
    <t>https://map.geo.admin.ch/?zoom=13&amp;E=2583858&amp;N=1105834&amp;layers=ch.kantone.cadastralwebmap-farbe,ch.swisstopo.amtliches-strassenverzeichnis,ch.bfs.gebaeude_wohnungs_register,KML||https://tinyurl.com/yy7ya4g9/VS/6037_bdg_erw.kml</t>
  </si>
  <si>
    <t>2582827.000 1103831.000</t>
  </si>
  <si>
    <t>https://map.geo.admin.ch/?zoom=13&amp;E=2582827&amp;N=1103831&amp;layers=ch.kantone.cadastralwebmap-farbe,ch.swisstopo.amtliches-strassenverzeichnis,ch.bfs.gebaeude_wohnungs_register,KML||https://tinyurl.com/yy7ya4g9/VS/6037_bdg_erw.kml</t>
  </si>
  <si>
    <t>2583296.506 1102619.967</t>
  </si>
  <si>
    <t>https://map.geo.admin.ch/?zoom=13&amp;E=2583296.506&amp;N=1102619.967&amp;layers=ch.kantone.cadastralwebmap-farbe,ch.swisstopo.amtliches-strassenverzeichnis,ch.bfs.gebaeude_wohnungs_register,KML||https://tinyurl.com/yy7ya4g9/VS/6037_bdg_erw.kml</t>
  </si>
  <si>
    <t>2579173.418 1103889.186</t>
  </si>
  <si>
    <t>https://map.geo.admin.ch/?zoom=13&amp;E=2579173.418&amp;N=1103889.186&amp;layers=ch.kantone.cadastralwebmap-farbe,ch.swisstopo.amtliches-strassenverzeichnis,ch.bfs.gebaeude_wohnungs_register,KML||https://tinyurl.com/yy7ya4g9/VS/6037_bdg_erw.kml</t>
  </si>
  <si>
    <t>2583044.619 1101560.790</t>
  </si>
  <si>
    <t>https://map.geo.admin.ch/?zoom=13&amp;E=2583044.619&amp;N=1101560.79&amp;layers=ch.kantone.cadastralwebmap-farbe,ch.swisstopo.amtliches-strassenverzeichnis,ch.bfs.gebaeude_wohnungs_register,KML||https://tinyurl.com/yy7ya4g9/VS/6037_bdg_erw.kml</t>
  </si>
  <si>
    <t>2584148.000 1105498.000</t>
  </si>
  <si>
    <t>https://map.geo.admin.ch/?zoom=13&amp;E=2584148&amp;N=1105498&amp;layers=ch.kantone.cadastralwebmap-farbe,ch.swisstopo.amtliches-strassenverzeichnis,ch.bfs.gebaeude_wohnungs_register,KML||https://tinyurl.com/yy7ya4g9/VS/6037_bdg_erw.kml</t>
  </si>
  <si>
    <t>2584136.000 1105515.000</t>
  </si>
  <si>
    <t>https://map.geo.admin.ch/?zoom=13&amp;E=2584136&amp;N=1105515&amp;layers=ch.kantone.cadastralwebmap-farbe,ch.swisstopo.amtliches-strassenverzeichnis,ch.bfs.gebaeude_wohnungs_register,KML||https://tinyurl.com/yy7ya4g9/VS/6037_bdg_erw.kml</t>
  </si>
  <si>
    <t>2584060.000 1104842.000</t>
  </si>
  <si>
    <t>https://map.geo.admin.ch/?zoom=13&amp;E=2584060&amp;N=1104842&amp;layers=ch.kantone.cadastralwebmap-farbe,ch.swisstopo.amtliches-strassenverzeichnis,ch.bfs.gebaeude_wohnungs_register,KML||https://tinyurl.com/yy7ya4g9/VS/6037_bdg_erw.kml</t>
  </si>
  <si>
    <t>2583369.387 1104949.097</t>
  </si>
  <si>
    <t>https://map.geo.admin.ch/?zoom=13&amp;E=2583369.387&amp;N=1104949.097&amp;layers=ch.kantone.cadastralwebmap-farbe,ch.swisstopo.amtliches-strassenverzeichnis,ch.bfs.gebaeude_wohnungs_register,KML||https://tinyurl.com/yy7ya4g9/VS/6037_bdg_erw.kml</t>
  </si>
  <si>
    <t>2583089.000 1104745.000</t>
  </si>
  <si>
    <t>https://map.geo.admin.ch/?zoom=13&amp;E=2583089&amp;N=1104745&amp;layers=ch.kantone.cadastralwebmap-farbe,ch.swisstopo.amtliches-strassenverzeichnis,ch.bfs.gebaeude_wohnungs_register,KML||https://tinyurl.com/yy7ya4g9/VS/6037_bdg_erw.kml</t>
  </si>
  <si>
    <t>2582624.395 1104961.895</t>
  </si>
  <si>
    <t>https://map.geo.admin.ch/?zoom=13&amp;E=2582624.395&amp;N=1104961.895&amp;layers=ch.kantone.cadastralwebmap-farbe,ch.swisstopo.amtliches-strassenverzeichnis,ch.bfs.gebaeude_wohnungs_register,KML||https://tinyurl.com/yy7ya4g9/VS/6037_bdg_erw.kml</t>
  </si>
  <si>
    <t>2583781.000 1106262.000</t>
  </si>
  <si>
    <t>https://map.geo.admin.ch/?zoom=13&amp;E=2583781&amp;N=1106262&amp;layers=ch.kantone.cadastralwebmap-farbe,ch.swisstopo.amtliches-strassenverzeichnis,ch.bfs.gebaeude_wohnungs_register,KML||https://tinyurl.com/yy7ya4g9/VS/6037_bdg_erw.kml</t>
  </si>
  <si>
    <t>2583783.000 1106257.000</t>
  </si>
  <si>
    <t>https://map.geo.admin.ch/?zoom=13&amp;E=2583783&amp;N=1106257&amp;layers=ch.kantone.cadastralwebmap-farbe,ch.swisstopo.amtliches-strassenverzeichnis,ch.bfs.gebaeude_wohnungs_register,KML||https://tinyurl.com/yy7ya4g9/VS/6037_bdg_erw.kml</t>
  </si>
  <si>
    <t>2582748.051 1102101.401</t>
  </si>
  <si>
    <t>https://map.geo.admin.ch/?zoom=13&amp;E=2582748.051&amp;N=1102101.401&amp;layers=ch.kantone.cadastralwebmap-farbe,ch.swisstopo.amtliches-strassenverzeichnis,ch.bfs.gebaeude_wohnungs_register,KML||https://tinyurl.com/yy7ya4g9/VS/6037_bdg_erw.kml</t>
  </si>
  <si>
    <t>2578761.000 1103738.000</t>
  </si>
  <si>
    <t>https://map.geo.admin.ch/?zoom=13&amp;E=2578761&amp;N=1103738&amp;layers=ch.kantone.cadastralwebmap-farbe,ch.swisstopo.amtliches-strassenverzeichnis,ch.bfs.gebaeude_wohnungs_register,KML||https://tinyurl.com/yy7ya4g9/VS/6037_bdg_erw.kml</t>
  </si>
  <si>
    <t>2582404.000 1103218.000</t>
  </si>
  <si>
    <t>https://map.geo.admin.ch/?zoom=13&amp;E=2582404&amp;N=1103218&amp;layers=ch.kantone.cadastralwebmap-farbe,ch.swisstopo.amtliches-strassenverzeichnis,ch.bfs.gebaeude_wohnungs_register,KML||https://tinyurl.com/yy7ya4g9/VS/6037_bdg_erw.kml</t>
  </si>
  <si>
    <t>2582411.000 1103215.000</t>
  </si>
  <si>
    <t>https://map.geo.admin.ch/?zoom=13&amp;E=2582411&amp;N=1103215&amp;layers=ch.kantone.cadastralwebmap-farbe,ch.swisstopo.amtliches-strassenverzeichnis,ch.bfs.gebaeude_wohnungs_register,KML||https://tinyurl.com/yy7ya4g9/VS/6037_bdg_erw.kml</t>
  </si>
  <si>
    <t>2582703.000 1103345.000</t>
  </si>
  <si>
    <t>https://map.geo.admin.ch/?zoom=13&amp;E=2582703&amp;N=1103345&amp;layers=ch.kantone.cadastralwebmap-farbe,ch.swisstopo.amtliches-strassenverzeichnis,ch.bfs.gebaeude_wohnungs_register,KML||https://tinyurl.com/yy7ya4g9/VS/6037_bdg_erw.kml</t>
  </si>
  <si>
    <t>2582711.000 1103338.000</t>
  </si>
  <si>
    <t>https://map.geo.admin.ch/?zoom=13&amp;E=2582711&amp;N=1103338&amp;layers=ch.kantone.cadastralwebmap-farbe,ch.swisstopo.amtliches-strassenverzeichnis,ch.bfs.gebaeude_wohnungs_register,KML||https://tinyurl.com/yy7ya4g9/VS/6037_bdg_erw.kml</t>
  </si>
  <si>
    <t>2582734.000 1103304.000</t>
  </si>
  <si>
    <t>https://map.geo.admin.ch/?zoom=13&amp;E=2582734&amp;N=1103304&amp;layers=ch.kantone.cadastralwebmap-farbe,ch.swisstopo.amtliches-strassenverzeichnis,ch.bfs.gebaeude_wohnungs_register,KML||https://tinyurl.com/yy7ya4g9/VS/6037_bdg_erw.kml</t>
  </si>
  <si>
    <t>2584157.392 1104562.084</t>
  </si>
  <si>
    <t>https://map.geo.admin.ch/?zoom=13&amp;E=2584157.392&amp;N=1104562.084&amp;layers=ch.kantone.cadastralwebmap-farbe,ch.swisstopo.amtliches-strassenverzeichnis,ch.bfs.gebaeude_wohnungs_register,KML||https://tinyurl.com/yy7ya4g9/VS/6037_bdg_erw.kml</t>
  </si>
  <si>
    <t>2581255.331 1101013.078</t>
  </si>
  <si>
    <t>https://map.geo.admin.ch/?zoom=13&amp;E=2581255.331&amp;N=1101013.078&amp;layers=ch.kantone.cadastralwebmap-farbe,ch.swisstopo.amtliches-strassenverzeichnis,ch.bfs.gebaeude_wohnungs_register,KML||https://tinyurl.com/yy7ya4g9/VS/6037_bdg_erw.kml</t>
  </si>
  <si>
    <t>2582387.000 1103415.000</t>
  </si>
  <si>
    <t>https://map.geo.admin.ch/?zoom=13&amp;E=2582387&amp;N=1103415&amp;layers=ch.kantone.cadastralwebmap-farbe,ch.swisstopo.amtliches-strassenverzeichnis,ch.bfs.gebaeude_wohnungs_register,KML||https://tinyurl.com/yy7ya4g9/VS/6037_bdg_erw.kml</t>
  </si>
  <si>
    <t>2582743.374 1103354.091</t>
  </si>
  <si>
    <t>https://map.geo.admin.ch/?zoom=13&amp;E=2582743.374&amp;N=1103354.091&amp;layers=ch.kantone.cadastralwebmap-farbe,ch.swisstopo.amtliches-strassenverzeichnis,ch.bfs.gebaeude_wohnungs_register,KML||https://tinyurl.com/yy7ya4g9/VS/6037_bdg_erw.kml</t>
  </si>
  <si>
    <t>2582441.373 1103450.101</t>
  </si>
  <si>
    <t>https://map.geo.admin.ch/?zoom=13&amp;E=2582441.373&amp;N=1103450.101&amp;layers=ch.kantone.cadastralwebmap-farbe,ch.swisstopo.amtliches-strassenverzeichnis,ch.bfs.gebaeude_wohnungs_register,KML||https://tinyurl.com/yy7ya4g9/VS/6037_bdg_erw.kml</t>
  </si>
  <si>
    <t>2583330.000 1102485.000</t>
  </si>
  <si>
    <t>https://map.geo.admin.ch/?zoom=13&amp;E=2583330&amp;N=1102485&amp;layers=ch.kantone.cadastralwebmap-farbe,ch.swisstopo.amtliches-strassenverzeichnis,ch.bfs.gebaeude_wohnungs_register,KML||https://tinyurl.com/yy7ya4g9/VS/6037_bdg_erw.kml</t>
  </si>
  <si>
    <t>2582874.374 1103305.086</t>
  </si>
  <si>
    <t>https://map.geo.admin.ch/?zoom=13&amp;E=2582874.374&amp;N=1103305.086&amp;layers=ch.kantone.cadastralwebmap-farbe,ch.swisstopo.amtliches-strassenverzeichnis,ch.bfs.gebaeude_wohnungs_register,KML||https://tinyurl.com/yy7ya4g9/VS/6037_bdg_erw.kml</t>
  </si>
  <si>
    <t>2583457.381 1105681.109</t>
  </si>
  <si>
    <t>https://map.geo.admin.ch/?zoom=13&amp;E=2583457.381&amp;N=1105681.109&amp;layers=ch.kantone.cadastralwebmap-farbe,ch.swisstopo.amtliches-strassenverzeichnis,ch.bfs.gebaeude_wohnungs_register,KML||https://tinyurl.com/yy7ya4g9/VS/6037_bdg_erw.kml</t>
  </si>
  <si>
    <t>2582799.358 1102110.074</t>
  </si>
  <si>
    <t>https://map.geo.admin.ch/?zoom=13&amp;E=2582799.358&amp;N=1102110.074&amp;layers=ch.kantone.cadastralwebmap-farbe,ch.swisstopo.amtliches-strassenverzeichnis,ch.bfs.gebaeude_wohnungs_register,KML||https://tinyurl.com/yy7ya4g9/VS/6037_bdg_erw.kml</t>
  </si>
  <si>
    <t>2583875.379 1106334.117</t>
  </si>
  <si>
    <t>https://map.geo.admin.ch/?zoom=13&amp;E=2583875.379&amp;N=1106334.117&amp;layers=ch.kantone.cadastralwebmap-farbe,ch.swisstopo.amtliches-strassenverzeichnis,ch.bfs.gebaeude_wohnungs_register,KML||https://tinyurl.com/yy7ya4g9/VS/6037_bdg_erw.kml</t>
  </si>
  <si>
    <t>2584875.278 1100568.015</t>
  </si>
  <si>
    <t>https://map.geo.admin.ch/?zoom=13&amp;E=2584875.278&amp;N=1100568.015&amp;layers=ch.kantone.cadastralwebmap-farbe,ch.swisstopo.amtliches-strassenverzeichnis,ch.bfs.gebaeude_wohnungs_register,KML||https://tinyurl.com/yy7ya4g9/VS/6037_bdg_erw.kml</t>
  </si>
  <si>
    <t>2582316.376 1105348.104</t>
  </si>
  <si>
    <t>https://map.geo.admin.ch/?zoom=13&amp;E=2582316.376&amp;N=1105348.104&amp;layers=ch.kantone.cadastralwebmap-farbe,ch.swisstopo.amtliches-strassenverzeichnis,ch.bfs.gebaeude_wohnungs_register,KML||https://tinyurl.com/yy7ya4g9/VS/6037_bdg_erw.kml</t>
  </si>
  <si>
    <t>2582515.369 1103237.096</t>
  </si>
  <si>
    <t>https://map.geo.admin.ch/?zoom=13&amp;E=2582515.369&amp;N=1103237.096&amp;layers=ch.kantone.cadastralwebmap-farbe,ch.swisstopo.amtliches-strassenverzeichnis,ch.bfs.gebaeude_wohnungs_register,KML||https://tinyurl.com/yy7ya4g9/VS/6037_bdg_erw.kml</t>
  </si>
  <si>
    <t>2581474.337 1101500.081</t>
  </si>
  <si>
    <t>https://map.geo.admin.ch/?zoom=13&amp;E=2581474.337&amp;N=1101500.081&amp;layers=ch.kantone.cadastralwebmap-farbe,ch.swisstopo.amtliches-strassenverzeichnis,ch.bfs.gebaeude_wohnungs_register,KML||https://tinyurl.com/yy7ya4g9/VS/6037_bdg_erw.kml</t>
  </si>
  <si>
    <t>2581849.336 1100660.068</t>
  </si>
  <si>
    <t>https://map.geo.admin.ch/?zoom=13&amp;E=2581849.336&amp;N=1100660.068&amp;layers=ch.kantone.cadastralwebmap-farbe,ch.swisstopo.amtliches-strassenverzeichnis,ch.bfs.gebaeude_wohnungs_register,KML||https://tinyurl.com/yy7ya4g9/VS/6037_bdg_erw.kml</t>
  </si>
  <si>
    <t>2578839.343 1105420.082</t>
  </si>
  <si>
    <t>https://map.geo.admin.ch/?zoom=13&amp;E=2578839.343&amp;N=1105420.082&amp;layers=ch.kantone.cadastralwebmap-farbe,ch.swisstopo.amtliches-strassenverzeichnis,ch.bfs.gebaeude_wohnungs_register,KML||https://tinyurl.com/yy7ya4g9/VS/6037_bdg_erw.kml</t>
  </si>
  <si>
    <t>2578841.000 1105427.000</t>
  </si>
  <si>
    <t>https://map.geo.admin.ch/?zoom=13&amp;E=2578841&amp;N=1105427&amp;layers=ch.kantone.cadastralwebmap-farbe,ch.swisstopo.amtliches-strassenverzeichnis,ch.bfs.gebaeude_wohnungs_register,KML||https://tinyurl.com/yy7ya4g9/VS/6037_bdg_erw.kml</t>
  </si>
  <si>
    <t>2582229.369 1105450.112</t>
  </si>
  <si>
    <t>https://map.geo.admin.ch/?zoom=13&amp;E=2582229.369&amp;N=1105450.112&amp;layers=ch.kantone.cadastralwebmap-farbe,ch.swisstopo.amtliches-strassenverzeichnis,ch.bfs.gebaeude_wohnungs_register,KML||https://tinyurl.com/yy7ya4g9/VS/6037_bdg_erw.kml</t>
  </si>
  <si>
    <t>2582241.370 1105437.110</t>
  </si>
  <si>
    <t>https://map.geo.admin.ch/?zoom=13&amp;E=2582241.37&amp;N=1105437.11&amp;layers=ch.kantone.cadastralwebmap-farbe,ch.swisstopo.amtliches-strassenverzeichnis,ch.bfs.gebaeude_wohnungs_register,KML||https://tinyurl.com/yy7ya4g9/VS/6037_bdg_erw.kml</t>
  </si>
  <si>
    <t>2584095.000 1099620.000</t>
  </si>
  <si>
    <t>https://map.geo.admin.ch/?zoom=13&amp;E=2584095&amp;N=1099620&amp;layers=ch.kantone.cadastralwebmap-farbe,ch.swisstopo.amtliches-strassenverzeichnis,ch.bfs.gebaeude_wohnungs_register,KML||https://tinyurl.com/yy7ya4g9/VS/6037_bdg_erw.kml</t>
  </si>
  <si>
    <t>2583128.385 1104894.099</t>
  </si>
  <si>
    <t>https://map.geo.admin.ch/?zoom=13&amp;E=2583128.385&amp;N=1104894.099&amp;layers=ch.kantone.cadastralwebmap-farbe,ch.swisstopo.amtliches-strassenverzeichnis,ch.bfs.gebaeude_wohnungs_register,KML||https://tinyurl.com/yy7ya4g9/VS/6037_bdg_erw.kml</t>
  </si>
  <si>
    <t>2583419.383 1105460.106</t>
  </si>
  <si>
    <t>https://map.geo.admin.ch/?zoom=13&amp;E=2583419.383&amp;N=1105460.106&amp;layers=ch.kantone.cadastralwebmap-farbe,ch.swisstopo.amtliches-strassenverzeichnis,ch.bfs.gebaeude_wohnungs_register,KML||https://tinyurl.com/yy7ya4g9/VS/6037_bdg_erw.kml</t>
  </si>
  <si>
    <t>2584263.385 1105955.106</t>
  </si>
  <si>
    <t>https://map.geo.admin.ch/?zoom=13&amp;E=2584263.385&amp;N=1105955.106&amp;layers=ch.kantone.cadastralwebmap-farbe,ch.swisstopo.amtliches-strassenverzeichnis,ch.bfs.gebaeude_wohnungs_register,KML||https://tinyurl.com/yy7ya4g9/VS/6037_bdg_erw.kml</t>
  </si>
  <si>
    <t>2582444.355 1102799.086</t>
  </si>
  <si>
    <t>https://map.geo.admin.ch/?zoom=13&amp;E=2582444.355&amp;N=1102799.086&amp;layers=ch.kantone.cadastralwebmap-farbe,ch.swisstopo.amtliches-strassenverzeichnis,ch.bfs.gebaeude_wohnungs_register,KML||https://tinyurl.com/yy7ya4g9/VS/6037_bdg_erw.kml</t>
  </si>
  <si>
    <t>2585678.379 1101316.039</t>
  </si>
  <si>
    <t>https://map.geo.admin.ch/?zoom=13&amp;E=2585678.379&amp;N=1101316.039&amp;layers=ch.kantone.cadastralwebmap-farbe,ch.swisstopo.amtliches-strassenverzeichnis,ch.bfs.gebaeude_wohnungs_register,KML||https://tinyurl.com/yy7ya4g9/VS/6037_bdg_erw.kml</t>
  </si>
  <si>
    <t>2582627.350 1101222.066</t>
  </si>
  <si>
    <t>https://map.geo.admin.ch/?zoom=13&amp;E=2582627.35&amp;N=1101222.066&amp;layers=ch.kantone.cadastralwebmap-farbe,ch.swisstopo.amtliches-strassenverzeichnis,ch.bfs.gebaeude_wohnungs_register,KML||https://tinyurl.com/yy7ya4g9/VS/6037_bdg_erw.kml</t>
  </si>
  <si>
    <t>2582968.390 1104043.095</t>
  </si>
  <si>
    <t>https://map.geo.admin.ch/?zoom=13&amp;E=2582968.39&amp;N=1104043.095&amp;layers=ch.kantone.cadastralwebmap-farbe,ch.swisstopo.amtliches-strassenverzeichnis,ch.bfs.gebaeude_wohnungs_register,KML||https://tinyurl.com/yy7ya4g9/VS/6037_bdg_erw.kml</t>
  </si>
  <si>
    <t>2583489.368 1102182.068</t>
  </si>
  <si>
    <t>https://map.geo.admin.ch/?zoom=13&amp;E=2583489.368&amp;N=1102182.068&amp;layers=ch.kantone.cadastralwebmap-farbe,ch.swisstopo.amtliches-strassenverzeichnis,ch.bfs.gebaeude_wohnungs_register,KML||https://tinyurl.com/yy7ya4g9/VS/6037_bdg_erw.kml</t>
  </si>
  <si>
    <t>2582532.376 1103526.100</t>
  </si>
  <si>
    <t>https://map.geo.admin.ch/?zoom=13&amp;E=2582532.376&amp;N=1103526.1&amp;layers=ch.kantone.cadastralwebmap-farbe,ch.swisstopo.amtliches-strassenverzeichnis,ch.bfs.gebaeude_wohnungs_register,KML||https://tinyurl.com/yy7ya4g9/VS/6037_bdg_erw.kml</t>
  </si>
  <si>
    <t>2582654.375 1103447.095</t>
  </si>
  <si>
    <t>https://map.geo.admin.ch/?zoom=13&amp;E=2582654.375&amp;N=1103447.095&amp;layers=ch.kantone.cadastralwebmap-farbe,ch.swisstopo.amtliches-strassenverzeichnis,ch.bfs.gebaeude_wohnungs_register,KML||https://tinyurl.com/yy7ya4g9/VS/6037_bdg_erw.kml</t>
  </si>
  <si>
    <t>2582661.375 1103437.095</t>
  </si>
  <si>
    <t>https://map.geo.admin.ch/?zoom=13&amp;E=2582661.375&amp;N=1103437.095&amp;layers=ch.kantone.cadastralwebmap-farbe,ch.swisstopo.amtliches-strassenverzeichnis,ch.bfs.gebaeude_wohnungs_register,KML||https://tinyurl.com/yy7ya4g9/VS/6037_bdg_erw.kml</t>
  </si>
  <si>
    <t>2583657.000 1106245.000</t>
  </si>
  <si>
    <t>https://map.geo.admin.ch/?zoom=13&amp;E=2583657&amp;N=1106245&amp;layers=ch.kantone.cadastralwebmap-farbe,ch.swisstopo.amtliches-strassenverzeichnis,ch.bfs.gebaeude_wohnungs_register,KML||https://tinyurl.com/yy7ya4g9/VS/6037_bdg_erw.kml</t>
  </si>
  <si>
    <t>2582442.000 1103450.000</t>
  </si>
  <si>
    <t>https://map.geo.admin.ch/?zoom=13&amp;E=2582442&amp;N=1103450&amp;layers=ch.kantone.cadastralwebmap-farbe,ch.swisstopo.amtliches-strassenverzeichnis,ch.bfs.gebaeude_wohnungs_register,KML||https://tinyurl.com/yy7ya4g9/VS/6037_bdg_erw.kml</t>
  </si>
  <si>
    <t>2586042.000 1100422.000</t>
  </si>
  <si>
    <t>https://map.geo.admin.ch/?zoom=13&amp;E=2586042&amp;N=1100422&amp;layers=ch.kantone.cadastralwebmap-farbe,ch.swisstopo.amtliches-strassenverzeichnis,ch.bfs.gebaeude_wohnungs_register,KML||https://tinyurl.com/yy7ya4g9/VS/6037_bdg_erw.kml</t>
  </si>
  <si>
    <t>2583495.000 1102639.000</t>
  </si>
  <si>
    <t>https://map.geo.admin.ch/?zoom=13&amp;E=2583495&amp;N=1102639&amp;layers=ch.kantone.cadastralwebmap-farbe,ch.swisstopo.amtliches-strassenverzeichnis,ch.bfs.gebaeude_wohnungs_register,KML||https://tinyurl.com/yy7ya4g9/VS/6037_bdg_erw.kml</t>
  </si>
  <si>
    <t>2583500.000 1102636.000</t>
  </si>
  <si>
    <t>https://map.geo.admin.ch/?zoom=13&amp;E=2583500&amp;N=1102636&amp;layers=ch.kantone.cadastralwebmap-farbe,ch.swisstopo.amtliches-strassenverzeichnis,ch.bfs.gebaeude_wohnungs_register,KML||https://tinyurl.com/yy7ya4g9/VS/6037_bdg_erw.kml</t>
  </si>
  <si>
    <t>2582965.359 1101880.070</t>
  </si>
  <si>
    <t>https://map.geo.admin.ch/?zoom=13&amp;E=2582965.359&amp;N=1101880.07&amp;layers=ch.kantone.cadastralwebmap-farbe,ch.swisstopo.amtliches-strassenverzeichnis,ch.bfs.gebaeude_wohnungs_register,KML||https://tinyurl.com/yy7ya4g9/VS/6037_bdg_erw.kml</t>
  </si>
  <si>
    <t>2582440.359 1102893.089</t>
  </si>
  <si>
    <t>https://map.geo.admin.ch/?zoom=13&amp;E=2582440.359&amp;N=1102893.089&amp;layers=ch.kantone.cadastralwebmap-farbe,ch.swisstopo.amtliches-strassenverzeichnis,ch.bfs.gebaeude_wohnungs_register,KML||https://tinyurl.com/yy7ya4g9/VS/6037_bdg_erw.kml</t>
  </si>
  <si>
    <t>2582441.000 1102892.000</t>
  </si>
  <si>
    <t>https://map.geo.admin.ch/?zoom=13&amp;E=2582441&amp;N=1102892&amp;layers=ch.kantone.cadastralwebmap-farbe,ch.swisstopo.amtliches-strassenverzeichnis,ch.bfs.gebaeude_wohnungs_register,KML||https://tinyurl.com/yy7ya4g9/VS/6037_bdg_erw.kml</t>
  </si>
  <si>
    <t>2582961.000 1101356.000</t>
  </si>
  <si>
    <t>https://map.geo.admin.ch/?zoom=13&amp;E=2582961&amp;N=1101356&amp;layers=ch.kantone.cadastralwebmap-farbe,ch.swisstopo.amtliches-strassenverzeichnis,ch.bfs.gebaeude_wohnungs_register,KML||https://tinyurl.com/yy7ya4g9/VS/6037_bdg_erw.kml</t>
  </si>
  <si>
    <t>2583255.000 1102901.000</t>
  </si>
  <si>
    <t>https://map.geo.admin.ch/?zoom=13&amp;E=2583255&amp;N=1102901&amp;layers=ch.kantone.cadastralwebmap-farbe,ch.swisstopo.amtliches-strassenverzeichnis,ch.bfs.gebaeude_wohnungs_register,KML||https://tinyurl.com/yy7ya4g9/VS/6037_bdg_erw.kml</t>
  </si>
  <si>
    <t>2578850.239 1103998.591</t>
  </si>
  <si>
    <t>https://map.geo.admin.ch/?zoom=13&amp;E=2578850.239&amp;N=1103998.591&amp;layers=ch.kantone.cadastralwebmap-farbe,ch.swisstopo.amtliches-strassenverzeichnis,ch.bfs.gebaeude_wohnungs_register,KML||https://tinyurl.com/yy7ya4g9/VS/6037_bdg_erw.kml</t>
  </si>
  <si>
    <t>2582757.000 1102069.000</t>
  </si>
  <si>
    <t>https://map.geo.admin.ch/?zoom=13&amp;E=2582757&amp;N=1102069&amp;layers=ch.kantone.cadastralwebmap-farbe,ch.swisstopo.amtliches-strassenverzeichnis,ch.bfs.gebaeude_wohnungs_register,KML||https://tinyurl.com/yy7ya4g9/VS/6037_bdg_erw.kml</t>
  </si>
  <si>
    <t>2582423.000 1103024.000</t>
  </si>
  <si>
    <t>https://map.geo.admin.ch/?zoom=13&amp;E=2582423&amp;N=1103024&amp;layers=ch.kantone.cadastralwebmap-farbe,ch.swisstopo.amtliches-strassenverzeichnis,ch.bfs.gebaeude_wohnungs_register,KML||https://tinyurl.com/yy7ya4g9/VS/6037_bdg_erw.kml</t>
  </si>
  <si>
    <t>2582471.000 1102916.000</t>
  </si>
  <si>
    <t>https://map.geo.admin.ch/?zoom=13&amp;E=2582471&amp;N=1102916&amp;layers=ch.kantone.cadastralwebmap-farbe,ch.swisstopo.amtliches-strassenverzeichnis,ch.bfs.gebaeude_wohnungs_register,KML||https://tinyurl.com/yy7ya4g9/VS/6037_bdg_erw.kml</t>
  </si>
  <si>
    <t>2582473.000 1102914.000</t>
  </si>
  <si>
    <t>https://map.geo.admin.ch/?zoom=13&amp;E=2582473&amp;N=1102914&amp;layers=ch.kantone.cadastralwebmap-farbe,ch.swisstopo.amtliches-strassenverzeichnis,ch.bfs.gebaeude_wohnungs_register,KML||https://tinyurl.com/yy7ya4g9/VS/6037_bdg_erw.kml</t>
  </si>
  <si>
    <t>2582777.000 1102100.000</t>
  </si>
  <si>
    <t>https://map.geo.admin.ch/?zoom=13&amp;E=2582777&amp;N=1102100&amp;layers=ch.kantone.cadastralwebmap-farbe,ch.swisstopo.amtliches-strassenverzeichnis,ch.bfs.gebaeude_wohnungs_register,KML||https://tinyurl.com/yy7ya4g9/VS/6037_bdg_erw.kml</t>
  </si>
  <si>
    <t>2582380.000 1103554.000</t>
  </si>
  <si>
    <t>https://map.geo.admin.ch/?zoom=13&amp;E=2582380&amp;N=1103554&amp;layers=ch.kantone.cadastralwebmap-farbe,ch.swisstopo.amtliches-strassenverzeichnis,ch.bfs.gebaeude_wohnungs_register,KML||https://tinyurl.com/yy7ya4g9/VS/6037_bdg_erw.kml</t>
  </si>
  <si>
    <t>2579430.000 1104080.000</t>
  </si>
  <si>
    <t>https://map.geo.admin.ch/?zoom=13&amp;E=2579430&amp;N=1104080&amp;layers=ch.kantone.cadastralwebmap-farbe,ch.swisstopo.amtliches-strassenverzeichnis,ch.bfs.gebaeude_wohnungs_register,KML||https://tinyurl.com/yy7ya4g9/VS/6037_bdg_erw.kml</t>
  </si>
  <si>
    <t>2578920.860 1105391.564</t>
  </si>
  <si>
    <t>https://map.geo.admin.ch/?zoom=13&amp;E=2578920.86&amp;N=1105391.564&amp;layers=ch.kantone.cadastralwebmap-farbe,ch.swisstopo.amtliches-strassenverzeichnis,ch.bfs.gebaeude_wohnungs_register,KML||https://tinyurl.com/yy7ya4g9/VS/6037_bdg_erw.kml</t>
  </si>
  <si>
    <t>2583710.000 1101480.000</t>
  </si>
  <si>
    <t>https://map.geo.admin.ch/?zoom=13&amp;E=2583710&amp;N=1101480&amp;layers=ch.kantone.cadastralwebmap-farbe,ch.swisstopo.amtliches-strassenverzeichnis,ch.bfs.gebaeude_wohnungs_register,KML||https://tinyurl.com/yy7ya4g9/VS/6037_bdg_erw.kml</t>
  </si>
  <si>
    <t>2586350.000 1100400.000</t>
  </si>
  <si>
    <t>https://map.geo.admin.ch/?zoom=13&amp;E=2586350&amp;N=1100400&amp;layers=ch.kantone.cadastralwebmap-farbe,ch.swisstopo.amtliches-strassenverzeichnis,ch.bfs.gebaeude_wohnungs_register,KML||https://tinyurl.com/yy7ya4g9/VS/6037_bdg_erw.kml</t>
  </si>
  <si>
    <t>2579115.000 1104155.000</t>
  </si>
  <si>
    <t>https://map.geo.admin.ch/?zoom=13&amp;E=2579115&amp;N=1104155&amp;layers=ch.kantone.cadastralwebmap-farbe,ch.swisstopo.amtliches-strassenverzeichnis,ch.bfs.gebaeude_wohnungs_register,KML||https://tinyurl.com/yy7ya4g9/VS/6037_bdg_erw.kml</t>
  </si>
  <si>
    <t>2579233.000 1104193.000</t>
  </si>
  <si>
    <t>https://map.geo.admin.ch/?zoom=13&amp;E=2579233&amp;N=1104193&amp;layers=ch.kantone.cadastralwebmap-farbe,ch.swisstopo.amtliches-strassenverzeichnis,ch.bfs.gebaeude_wohnungs_register,KML||https://tinyurl.com/yy7ya4g9/VS/6037_bdg_erw.kml</t>
  </si>
  <si>
    <t>2578724.431 1105087.332</t>
  </si>
  <si>
    <t>https://map.geo.admin.ch/?zoom=13&amp;E=2578724.431&amp;N=1105087.332&amp;layers=ch.kantone.cadastralwebmap-farbe,ch.swisstopo.amtliches-strassenverzeichnis,ch.bfs.gebaeude_wohnungs_register,KML||https://tinyurl.com/yy7ya4g9/VS/6037_bdg_erw.kml</t>
  </si>
  <si>
    <t>2579083.196 1103820.816</t>
  </si>
  <si>
    <t>https://map.geo.admin.ch/?zoom=13&amp;E=2579083.196&amp;N=1103820.816&amp;layers=ch.kantone.cadastralwebmap-farbe,ch.swisstopo.amtliches-strassenverzeichnis,ch.bfs.gebaeude_wohnungs_register,KML||https://tinyurl.com/yy7ya4g9/VS/6037_bdg_erw.kml</t>
  </si>
  <si>
    <t>2584458.000 1101333.000</t>
  </si>
  <si>
    <t>https://map.geo.admin.ch/?zoom=13&amp;E=2584458&amp;N=1101333&amp;layers=ch.kantone.cadastralwebmap-farbe,ch.swisstopo.amtliches-strassenverzeichnis,ch.bfs.gebaeude_wohnungs_register,KML||https://tinyurl.com/yy7ya4g9/VS/6037_bdg_erw.kml</t>
  </si>
  <si>
    <t>2578705.000 1103820.000</t>
  </si>
  <si>
    <t>https://map.geo.admin.ch/?zoom=13&amp;E=2578705&amp;N=1103820&amp;layers=ch.kantone.cadastralwebmap-farbe,ch.swisstopo.amtliches-strassenverzeichnis,ch.bfs.gebaeude_wohnungs_register,KML||https://tinyurl.com/yy7ya4g9/VS/6037_bdg_erw.kml</t>
  </si>
  <si>
    <t>2578505.051 1105215.473</t>
  </si>
  <si>
    <t>https://map.geo.admin.ch/?zoom=13&amp;E=2578505.051&amp;N=1105215.473&amp;layers=ch.kantone.cadastralwebmap-farbe,ch.swisstopo.amtliches-strassenverzeichnis,ch.bfs.gebaeude_wohnungs_register,KML||https://tinyurl.com/yy7ya4g9/VS/6037_bdg_erw.kml</t>
  </si>
  <si>
    <t>2578625.000 1103495.000</t>
  </si>
  <si>
    <t>https://map.geo.admin.ch/?zoom=13&amp;E=2578625&amp;N=1103495&amp;layers=ch.kantone.cadastralwebmap-farbe,ch.swisstopo.amtliches-strassenverzeichnis,ch.bfs.gebaeude_wohnungs_register,KML||https://tinyurl.com/yy7ya4g9/VS/6037_bdg_erw.kml</t>
  </si>
  <si>
    <t>2579649.388 1104438.468</t>
  </si>
  <si>
    <t>https://map.geo.admin.ch/?zoom=13&amp;E=2579649.388&amp;N=1104438.468&amp;layers=ch.kantone.cadastralwebmap-farbe,ch.swisstopo.amtliches-strassenverzeichnis,ch.bfs.gebaeude_wohnungs_register,KML||https://tinyurl.com/yy7ya4g9/VS/6037_bdg_erw.kml</t>
  </si>
  <si>
    <t>2579522.603 1104053.846</t>
  </si>
  <si>
    <t>https://map.geo.admin.ch/?zoom=13&amp;E=2579522.603&amp;N=1104053.846&amp;layers=ch.kantone.cadastralwebmap-farbe,ch.swisstopo.amtliches-strassenverzeichnis,ch.bfs.gebaeude_wohnungs_register,KML||https://tinyurl.com/yy7ya4g9/VS/6037_bdg_erw.kml</t>
  </si>
  <si>
    <t>2582097.000 1103939.000</t>
  </si>
  <si>
    <t>https://map.geo.admin.ch/?zoom=13&amp;E=2582097&amp;N=1103939&amp;layers=ch.kantone.cadastralwebmap-farbe,ch.swisstopo.amtliches-strassenverzeichnis,ch.bfs.gebaeude_wohnungs_register,KML||https://tinyurl.com/yy7ya4g9/VS/6037_bdg_erw.kml</t>
  </si>
  <si>
    <t>2582100.000 1103940.000</t>
  </si>
  <si>
    <t>https://map.geo.admin.ch/?zoom=13&amp;E=2582100&amp;N=1103940&amp;layers=ch.kantone.cadastralwebmap-farbe,ch.swisstopo.amtliches-strassenverzeichnis,ch.bfs.gebaeude_wohnungs_register,KML||https://tinyurl.com/yy7ya4g9/VS/6037_bdg_erw.kml</t>
  </si>
  <si>
    <t>2579020.000 1103800.000</t>
  </si>
  <si>
    <t>https://map.geo.admin.ch/?zoom=13&amp;E=2579020&amp;N=1103800&amp;layers=ch.kantone.cadastralwebmap-farbe,ch.swisstopo.amtliches-strassenverzeichnis,ch.bfs.gebaeude_wohnungs_register,KML||https://tinyurl.com/yy7ya4g9/VS/6037_bdg_erw.kml</t>
  </si>
  <si>
    <t>2579630.065 1103897.344</t>
  </si>
  <si>
    <t>https://map.geo.admin.ch/?zoom=13&amp;E=2579630.065&amp;N=1103897.344&amp;layers=ch.kantone.cadastralwebmap-farbe,ch.swisstopo.amtliches-strassenverzeichnis,ch.bfs.gebaeude_wohnungs_register,KML||https://tinyurl.com/yy7ya4g9/VS/6037_bdg_erw.kml</t>
  </si>
  <si>
    <t>2578712.765 1103875.988</t>
  </si>
  <si>
    <t>https://map.geo.admin.ch/?zoom=13&amp;E=2578712.765&amp;N=1103875.988&amp;layers=ch.kantone.cadastralwebmap-farbe,ch.swisstopo.amtliches-strassenverzeichnis,ch.bfs.gebaeude_wohnungs_register,KML||https://tinyurl.com/yy7ya4g9/VS/6037_bdg_erw.kml</t>
  </si>
  <si>
    <t>2578515.000 1105150.000</t>
  </si>
  <si>
    <t>https://map.geo.admin.ch/?zoom=13&amp;E=2578515&amp;N=1105150&amp;layers=ch.kantone.cadastralwebmap-farbe,ch.swisstopo.amtliches-strassenverzeichnis,ch.bfs.gebaeude_wohnungs_register,KML||https://tinyurl.com/yy7ya4g9/VS/6037_bdg_erw.kml</t>
  </si>
  <si>
    <t>2578700.000 1105490.000</t>
  </si>
  <si>
    <t>https://map.geo.admin.ch/?zoom=13&amp;E=2578700&amp;N=1105490&amp;layers=ch.kantone.cadastralwebmap-farbe,ch.swisstopo.amtliches-strassenverzeichnis,ch.bfs.gebaeude_wohnungs_register,KML||https://tinyurl.com/yy7ya4g9/VS/6037_bdg_erw.kml</t>
  </si>
  <si>
    <t>2578200.000 1103315.000</t>
  </si>
  <si>
    <t>https://map.geo.admin.ch/?zoom=13&amp;E=2578200&amp;N=1103315&amp;layers=ch.kantone.cadastralwebmap-farbe,ch.swisstopo.amtliches-strassenverzeichnis,ch.bfs.gebaeude_wohnungs_register,KML||https://tinyurl.com/yy7ya4g9/VS/6037_bdg_erw.kml</t>
  </si>
  <si>
    <t>2583665.000 1101575.000</t>
  </si>
  <si>
    <t>https://map.geo.admin.ch/?zoom=13&amp;E=2583665&amp;N=1101575&amp;layers=ch.kantone.cadastralwebmap-farbe,ch.swisstopo.amtliches-strassenverzeichnis,ch.bfs.gebaeude_wohnungs_register,KML||https://tinyurl.com/yy7ya4g9/VS/6037_bdg_erw.kml</t>
  </si>
  <si>
    <t>2583250.000 1102890.000</t>
  </si>
  <si>
    <t>https://map.geo.admin.ch/?zoom=13&amp;E=2583250&amp;N=1102890&amp;layers=ch.kantone.cadastralwebmap-farbe,ch.swisstopo.amtliches-strassenverzeichnis,ch.bfs.gebaeude_wohnungs_register,KML||https://tinyurl.com/yy7ya4g9/VS/6037_bdg_erw.kml</t>
  </si>
  <si>
    <t>2573710.000 1104215.000</t>
  </si>
  <si>
    <t>https://map.geo.admin.ch/?zoom=13&amp;E=2573710&amp;N=1104215&amp;layers=ch.kantone.cadastralwebmap-farbe,ch.swisstopo.amtliches-strassenverzeichnis,ch.bfs.gebaeude_wohnungs_register,KML||https://tinyurl.com/yy7ya4g9/VS/6037_bdg_erw.kml</t>
  </si>
  <si>
    <t>2574240.000 1104303.500</t>
  </si>
  <si>
    <t>https://map.geo.admin.ch/?zoom=13&amp;E=2574240&amp;N=1104303.5&amp;layers=ch.kantone.cadastralwebmap-farbe,ch.swisstopo.amtliches-strassenverzeichnis,ch.bfs.gebaeude_wohnungs_register,KML||https://tinyurl.com/yy7ya4g9/VS/6037_bdg_erw.kml</t>
  </si>
  <si>
    <t>2574224.500 1104292.250</t>
  </si>
  <si>
    <t>https://map.geo.admin.ch/?zoom=13&amp;E=2574224.5&amp;N=1104292.25&amp;layers=ch.kantone.cadastralwebmap-farbe,ch.swisstopo.amtliches-strassenverzeichnis,ch.bfs.gebaeude_wohnungs_register,KML||https://tinyurl.com/yy7ya4g9/VS/6037_bdg_erw.kml</t>
  </si>
  <si>
    <t>2574245.000 1104284.750</t>
  </si>
  <si>
    <t>https://map.geo.admin.ch/?zoom=13&amp;E=2574245&amp;N=1104284.75&amp;layers=ch.kantone.cadastralwebmap-farbe,ch.swisstopo.amtliches-strassenverzeichnis,ch.bfs.gebaeude_wohnungs_register,KML||https://tinyurl.com/yy7ya4g9/VS/6037_bdg_erw.kml</t>
  </si>
  <si>
    <t>2583630.000 1102075.000</t>
  </si>
  <si>
    <t>https://map.geo.admin.ch/?zoom=13&amp;E=2583630&amp;N=1102075&amp;layers=ch.kantone.cadastralwebmap-farbe,ch.swisstopo.amtliches-strassenverzeichnis,ch.bfs.gebaeude_wohnungs_register,KML||https://tinyurl.com/yy7ya4g9/VS/6037_bdg_erw.kml</t>
  </si>
  <si>
    <t>2579126.000 1104184.000</t>
  </si>
  <si>
    <t>https://map.geo.admin.ch/?zoom=13&amp;E=2579126&amp;N=1104184&amp;layers=ch.kantone.cadastralwebmap-farbe,ch.swisstopo.amtliches-strassenverzeichnis,ch.bfs.gebaeude_wohnungs_register,KML||https://tinyurl.com/yy7ya4g9/VS/6037_bdg_erw.kml</t>
  </si>
  <si>
    <t>2579142.000 1104174.000</t>
  </si>
  <si>
    <t>https://map.geo.admin.ch/?zoom=13&amp;E=2579142&amp;N=1104174&amp;layers=ch.kantone.cadastralwebmap-farbe,ch.swisstopo.amtliches-strassenverzeichnis,ch.bfs.gebaeude_wohnungs_register,KML||https://tinyurl.com/yy7ya4g9/VS/6037_bdg_erw.kml</t>
  </si>
  <si>
    <t>2579580.000 1103980.000</t>
  </si>
  <si>
    <t>https://map.geo.admin.ch/?zoom=13&amp;E=2579580&amp;N=1103980&amp;layers=ch.kantone.cadastralwebmap-farbe,ch.swisstopo.amtliches-strassenverzeichnis,ch.bfs.gebaeude_wohnungs_register,KML||https://tinyurl.com/yy7ya4g9/VS/6037_bdg_erw.kml</t>
  </si>
  <si>
    <t>2573570.000 1104190.000</t>
  </si>
  <si>
    <t>https://map.geo.admin.ch/?zoom=13&amp;E=2573570&amp;N=1104190&amp;layers=ch.kantone.cadastralwebmap-farbe,ch.swisstopo.amtliches-strassenverzeichnis,ch.bfs.gebaeude_wohnungs_register,KML||https://tinyurl.com/yy7ya4g9/VS/6037_bdg_erw.kml</t>
  </si>
  <si>
    <t>2583090.000 1103035.000</t>
  </si>
  <si>
    <t>https://map.geo.admin.ch/?zoom=13&amp;E=2583090&amp;N=1103035&amp;layers=ch.kantone.cadastralwebmap-farbe,ch.swisstopo.amtliches-strassenverzeichnis,ch.bfs.gebaeude_wohnungs_register,KML||https://tinyurl.com/yy7ya4g9/VS/6037_bdg_erw.kml</t>
  </si>
  <si>
    <t>2583185.000 1102890.000</t>
  </si>
  <si>
    <t>https://map.geo.admin.ch/?zoom=13&amp;E=2583185&amp;N=1102890&amp;layers=ch.kantone.cadastralwebmap-farbe,ch.swisstopo.amtliches-strassenverzeichnis,ch.bfs.gebaeude_wohnungs_register,KML||https://tinyurl.com/yy7ya4g9/VS/6037_bdg_erw.kml</t>
  </si>
  <si>
    <t>2573610.000 1104170.000</t>
  </si>
  <si>
    <t>https://map.geo.admin.ch/?zoom=13&amp;E=2573610&amp;N=1104170&amp;layers=ch.kantone.cadastralwebmap-farbe,ch.swisstopo.amtliches-strassenverzeichnis,ch.bfs.gebaeude_wohnungs_register,KML||https://tinyurl.com/yy7ya4g9/VS/6037_bdg_erw.kml</t>
  </si>
  <si>
    <t>2582786.000 1103904.000</t>
  </si>
  <si>
    <t>https://map.geo.admin.ch/?zoom=13&amp;E=2582786&amp;N=1103904&amp;layers=ch.kantone.cadastralwebmap-farbe,ch.swisstopo.amtliches-strassenverzeichnis,ch.bfs.gebaeude_wohnungs_register,KML||https://tinyurl.com/yy7ya4g9/VS/6037_bdg_erw.kml</t>
  </si>
  <si>
    <t>2583825.000 1101850.000</t>
  </si>
  <si>
    <t>https://map.geo.admin.ch/?zoom=13&amp;E=2583825&amp;N=1101850&amp;layers=ch.kantone.cadastralwebmap-farbe,ch.swisstopo.amtliches-strassenverzeichnis,ch.bfs.gebaeude_wohnungs_register,KML||https://tinyurl.com/yy7ya4g9/VS/6037_bdg_erw.kml</t>
  </si>
  <si>
    <t>2583850.000 1101840.000</t>
  </si>
  <si>
    <t>https://map.geo.admin.ch/?zoom=13&amp;E=2583850&amp;N=1101840&amp;layers=ch.kantone.cadastralwebmap-farbe,ch.swisstopo.amtliches-strassenverzeichnis,ch.bfs.gebaeude_wohnungs_register,KML||https://tinyurl.com/yy7ya4g9/VS/6037_bdg_erw.kml</t>
  </si>
  <si>
    <t>2584770.000 1100620.000</t>
  </si>
  <si>
    <t>https://map.geo.admin.ch/?zoom=13&amp;E=2584770&amp;N=1100620&amp;layers=ch.kantone.cadastralwebmap-farbe,ch.swisstopo.amtliches-strassenverzeichnis,ch.bfs.gebaeude_wohnungs_register,KML||https://tinyurl.com/yy7ya4g9/VS/6037_bdg_erw.kml</t>
  </si>
  <si>
    <t>2583511.000 1102042.000</t>
  </si>
  <si>
    <t>https://map.geo.admin.ch/?zoom=13&amp;E=2583511&amp;N=1102042&amp;layers=ch.kantone.cadastralwebmap-farbe,ch.swisstopo.amtliches-strassenverzeichnis,ch.bfs.gebaeude_wohnungs_register,KML||https://tinyurl.com/yy7ya4g9/VS/6037_bdg_erw.kml</t>
  </si>
  <si>
    <t>2583498.000 1102053.000</t>
  </si>
  <si>
    <t>https://map.geo.admin.ch/?zoom=13&amp;E=2583498&amp;N=1102053&amp;layers=ch.kantone.cadastralwebmap-farbe,ch.swisstopo.amtliches-strassenverzeichnis,ch.bfs.gebaeude_wohnungs_register,KML||https://tinyurl.com/yy7ya4g9/VS/6037_bdg_erw.kml</t>
  </si>
  <si>
    <t>2583840.000 1101700.000</t>
  </si>
  <si>
    <t>https://map.geo.admin.ch/?zoom=13&amp;E=2583840&amp;N=1101700&amp;layers=ch.kantone.cadastralwebmap-farbe,ch.swisstopo.amtliches-strassenverzeichnis,ch.bfs.gebaeude_wohnungs_register,KML||https://tinyurl.com/yy7ya4g9/VS/6037_bdg_erw.kml</t>
  </si>
  <si>
    <t>2583203.250 1102880.375</t>
  </si>
  <si>
    <t>https://map.geo.admin.ch/?zoom=13&amp;E=2583203.25&amp;N=1102880.375&amp;layers=ch.kantone.cadastralwebmap-farbe,ch.swisstopo.amtliches-strassenverzeichnis,ch.bfs.gebaeude_wohnungs_register,KML||https://tinyurl.com/yy7ya4g9/VS/6037_bdg_erw.kml</t>
  </si>
  <si>
    <t>2583220.000 1104490.000</t>
  </si>
  <si>
    <t>https://map.geo.admin.ch/?zoom=13&amp;E=2583220&amp;N=1104490&amp;layers=ch.kantone.cadastralwebmap-farbe,ch.swisstopo.amtliches-strassenverzeichnis,ch.bfs.gebaeude_wohnungs_register,KML||https://tinyurl.com/yy7ya4g9/VS/6037_bdg_erw.kml</t>
  </si>
  <si>
    <t>2579456.500 1103948.125</t>
  </si>
  <si>
    <t>https://map.geo.admin.ch/?zoom=13&amp;E=2579456.5&amp;N=1103948.125&amp;layers=ch.kantone.cadastralwebmap-farbe,ch.swisstopo.amtliches-strassenverzeichnis,ch.bfs.gebaeude_wohnungs_register,KML||https://tinyurl.com/yy7ya4g9/VS/6037_bdg_erw.kml</t>
  </si>
  <si>
    <t>2582420.000 1103610.000</t>
  </si>
  <si>
    <t>https://map.geo.admin.ch/?zoom=13&amp;E=2582420&amp;N=1103610&amp;layers=ch.kantone.cadastralwebmap-farbe,ch.swisstopo.amtliches-strassenverzeichnis,ch.bfs.gebaeude_wohnungs_register,KML||https://tinyurl.com/yy7ya4g9/VS/6037_bdg_erw.kml</t>
  </si>
  <si>
    <t>2583465.000 1101975.000</t>
  </si>
  <si>
    <t>https://map.geo.admin.ch/?zoom=13&amp;E=2583465&amp;N=1101975&amp;layers=ch.kantone.cadastralwebmap-farbe,ch.swisstopo.amtliches-strassenverzeichnis,ch.bfs.gebaeude_wohnungs_register,KML||https://tinyurl.com/yy7ya4g9/VS/6037_bdg_erw.kml</t>
  </si>
  <si>
    <t>2583072.411 1101593.331</t>
  </si>
  <si>
    <t>https://map.geo.admin.ch/?zoom=13&amp;E=2583072.411&amp;N=1101593.331&amp;layers=ch.kantone.cadastralwebmap-farbe,ch.swisstopo.amtliches-strassenverzeichnis,ch.bfs.gebaeude_wohnungs_register,KML||https://tinyurl.com/yy7ya4g9/VS/6037_bdg_erw.kml</t>
  </si>
  <si>
    <t>2583040.000 1104910.000</t>
  </si>
  <si>
    <t>https://map.geo.admin.ch/?zoom=13&amp;E=2583040&amp;N=1104910&amp;layers=ch.kantone.cadastralwebmap-farbe,ch.swisstopo.amtliches-strassenverzeichnis,ch.bfs.gebaeude_wohnungs_register,KML||https://tinyurl.com/yy7ya4g9/VS/6037_bdg_erw.kml</t>
  </si>
  <si>
    <t>2582330.000 1104015.000</t>
  </si>
  <si>
    <t>https://map.geo.admin.ch/?zoom=13&amp;E=2582330&amp;N=1104015&amp;layers=ch.kantone.cadastralwebmap-farbe,ch.swisstopo.amtliches-strassenverzeichnis,ch.bfs.gebaeude_wohnungs_register,KML||https://tinyurl.com/yy7ya4g9/VS/6037_bdg_erw.kml</t>
  </si>
  <si>
    <t>2584207.000 1105134.000</t>
  </si>
  <si>
    <t>https://map.geo.admin.ch/?zoom=13&amp;E=2584207&amp;N=1105134&amp;layers=ch.kantone.cadastralwebmap-farbe,ch.swisstopo.amtliches-strassenverzeichnis,ch.bfs.gebaeude_wohnungs_register,KML||https://tinyurl.com/yy7ya4g9/VS/6037_bdg_erw.kml</t>
  </si>
  <si>
    <t>2581725.000 1101331.000</t>
  </si>
  <si>
    <t>https://map.geo.admin.ch/?zoom=13&amp;E=2581725&amp;N=1101331&amp;layers=ch.kantone.cadastralwebmap-farbe,ch.swisstopo.amtliches-strassenverzeichnis,ch.bfs.gebaeude_wohnungs_register,KML||https://tinyurl.com/yy7ya4g9/VS/6037_bdg_erw.kml</t>
  </si>
  <si>
    <t>2583415.000 1105460.000</t>
  </si>
  <si>
    <t>https://map.geo.admin.ch/?zoom=13&amp;E=2583415&amp;N=1105460&amp;layers=ch.kantone.cadastralwebmap-farbe,ch.swisstopo.amtliches-strassenverzeichnis,ch.bfs.gebaeude_wohnungs_register,KML||https://tinyurl.com/yy7ya4g9/VS/6037_bdg_erw.kml</t>
  </si>
  <si>
    <t>2582822.750 1101356.625</t>
  </si>
  <si>
    <t>https://map.geo.admin.ch/?zoom=13&amp;E=2582822.75&amp;N=1101356.625&amp;layers=ch.kantone.cadastralwebmap-farbe,ch.swisstopo.amtliches-strassenverzeichnis,ch.bfs.gebaeude_wohnungs_register,KML||https://tinyurl.com/yy7ya4g9/VS/6037_bdg_erw.kml</t>
  </si>
  <si>
    <t>2581632.000 1100933.875</t>
  </si>
  <si>
    <t>https://map.geo.admin.ch/?zoom=13&amp;E=2581632&amp;N=1100933.875&amp;layers=ch.kantone.cadastralwebmap-farbe,ch.swisstopo.amtliches-strassenverzeichnis,ch.bfs.gebaeude_wohnungs_register,KML||https://tinyurl.com/yy7ya4g9/VS/6037_bdg_erw.kml</t>
  </si>
  <si>
    <t>2582910.000 1101440.000</t>
  </si>
  <si>
    <t>https://map.geo.admin.ch/?zoom=13&amp;E=2582910&amp;N=1101440&amp;layers=ch.kantone.cadastralwebmap-farbe,ch.swisstopo.amtliches-strassenverzeichnis,ch.bfs.gebaeude_wohnungs_register,KML||https://tinyurl.com/yy7ya4g9/VS/6037_bdg_erw.kml</t>
  </si>
  <si>
    <t>2583490.000 1101950.000</t>
  </si>
  <si>
    <t>https://map.geo.admin.ch/?zoom=13&amp;E=2583490&amp;N=1101950&amp;layers=ch.kantone.cadastralwebmap-farbe,ch.swisstopo.amtliches-strassenverzeichnis,ch.bfs.gebaeude_wohnungs_register,KML||https://tinyurl.com/yy7ya4g9/VS/6037_bdg_erw.kml</t>
  </si>
  <si>
    <t>2583165.000 1101441.875</t>
  </si>
  <si>
    <t>https://map.geo.admin.ch/?zoom=13&amp;E=2583165&amp;N=1101441.875&amp;layers=ch.kantone.cadastralwebmap-farbe,ch.swisstopo.amtliches-strassenverzeichnis,ch.bfs.gebaeude_wohnungs_register,KML||https://tinyurl.com/yy7ya4g9/VS/6037_bdg_erw.kml</t>
  </si>
  <si>
    <t>2583398.000 1105009.125</t>
  </si>
  <si>
    <t>https://map.geo.admin.ch/?zoom=13&amp;E=2583398&amp;N=1105009.125&amp;layers=ch.kantone.cadastralwebmap-farbe,ch.swisstopo.amtliches-strassenverzeichnis,ch.bfs.gebaeude_wohnungs_register,KML||https://tinyurl.com/yy7ya4g9/VS/6037_bdg_erw.kml</t>
  </si>
  <si>
    <t>2583950.000 1101520.000</t>
  </si>
  <si>
    <t>https://map.geo.admin.ch/?zoom=13&amp;E=2583950&amp;N=1101520&amp;layers=ch.kantone.cadastralwebmap-farbe,ch.swisstopo.amtliches-strassenverzeichnis,ch.bfs.gebaeude_wohnungs_register,KML||https://tinyurl.com/yy7ya4g9/VS/6037_bdg_erw.kml</t>
  </si>
  <si>
    <t>2578483.000 1104978.125</t>
  </si>
  <si>
    <t>https://map.geo.admin.ch/?zoom=13&amp;E=2578483&amp;N=1104978.125&amp;layers=ch.kantone.cadastralwebmap-farbe,ch.swisstopo.amtliches-strassenverzeichnis,ch.bfs.gebaeude_wohnungs_register,KML||https://tinyurl.com/yy7ya4g9/VS/6037_bdg_erw.kml</t>
  </si>
  <si>
    <t>2578465.750 1104964.625</t>
  </si>
  <si>
    <t>https://map.geo.admin.ch/?zoom=13&amp;E=2578465.75&amp;N=1104964.625&amp;layers=ch.kantone.cadastralwebmap-farbe,ch.swisstopo.amtliches-strassenverzeichnis,ch.bfs.gebaeude_wohnungs_register,KML||https://tinyurl.com/yy7ya4g9/VS/6037_bdg_erw.kml</t>
  </si>
  <si>
    <t>2583750.000 1101550.000</t>
  </si>
  <si>
    <t>https://map.geo.admin.ch/?zoom=13&amp;E=2583750&amp;N=1101550&amp;layers=ch.kantone.cadastralwebmap-farbe,ch.swisstopo.amtliches-strassenverzeichnis,ch.bfs.gebaeude_wohnungs_register,KML||https://tinyurl.com/yy7ya4g9/VS/6037_bdg_erw.kml</t>
  </si>
  <si>
    <t>2583372.750 1106322.125</t>
  </si>
  <si>
    <t>https://map.geo.admin.ch/?zoom=13&amp;E=2583372.75&amp;N=1106322.125&amp;layers=ch.kantone.cadastralwebmap-farbe,ch.swisstopo.amtliches-strassenverzeichnis,ch.bfs.gebaeude_wohnungs_register,KML||https://tinyurl.com/yy7ya4g9/VS/6037_bdg_erw.kml</t>
  </si>
  <si>
    <t>2583614.500 1106128.125</t>
  </si>
  <si>
    <t>https://map.geo.admin.ch/?zoom=13&amp;E=2583614.5&amp;N=1106128.125&amp;layers=ch.kantone.cadastralwebmap-farbe,ch.swisstopo.amtliches-strassenverzeichnis,ch.bfs.gebaeude_wohnungs_register,KML||https://tinyurl.com/yy7ya4g9/VS/6037_bdg_erw.kml</t>
  </si>
  <si>
    <t>2583613.500 1106128.875</t>
  </si>
  <si>
    <t>https://map.geo.admin.ch/?zoom=13&amp;E=2583613.5&amp;N=1106128.875&amp;layers=ch.kantone.cadastralwebmap-farbe,ch.swisstopo.amtliches-strassenverzeichnis,ch.bfs.gebaeude_wohnungs_register,KML||https://tinyurl.com/yy7ya4g9/VS/6037_bdg_erw.kml</t>
  </si>
  <si>
    <t>2583565.000 1101860.000</t>
  </si>
  <si>
    <t>https://map.geo.admin.ch/?zoom=13&amp;E=2583565&amp;N=1101860&amp;layers=ch.kantone.cadastralwebmap-farbe,ch.swisstopo.amtliches-strassenverzeichnis,ch.bfs.gebaeude_wohnungs_register,KML||https://tinyurl.com/yy7ya4g9/VS/6037_bdg_erw.kml</t>
  </si>
  <si>
    <t>2583042.000 1104901.000</t>
  </si>
  <si>
    <t>https://map.geo.admin.ch/?zoom=13&amp;E=2583042&amp;N=1104901&amp;layers=ch.kantone.cadastralwebmap-farbe,ch.swisstopo.amtliches-strassenverzeichnis,ch.bfs.gebaeude_wohnungs_register,KML||https://tinyurl.com/yy7ya4g9/VS/6037_bdg_erw.kml</t>
  </si>
  <si>
    <t>2579111.750 1103813.875</t>
  </si>
  <si>
    <t>https://map.geo.admin.ch/?zoom=13&amp;E=2579111.75&amp;N=1103813.875&amp;layers=ch.kantone.cadastralwebmap-farbe,ch.swisstopo.amtliches-strassenverzeichnis,ch.bfs.gebaeude_wohnungs_register,KML||https://tinyurl.com/yy7ya4g9/VS/6037_bdg_erw.kml</t>
  </si>
  <si>
    <t>2573628.000 1104278.125</t>
  </si>
  <si>
    <t>https://map.geo.admin.ch/?zoom=13&amp;E=2573628&amp;N=1104278.125&amp;layers=ch.kantone.cadastralwebmap-farbe,ch.swisstopo.amtliches-strassenverzeichnis,ch.bfs.gebaeude_wohnungs_register,KML||https://tinyurl.com/yy7ya4g9/VS/6037_bdg_erw.kml</t>
  </si>
  <si>
    <t>2583150.500 1105174.375</t>
  </si>
  <si>
    <t>https://map.geo.admin.ch/?zoom=13&amp;E=2583150.5&amp;N=1105174.375&amp;layers=ch.kantone.cadastralwebmap-farbe,ch.swisstopo.amtliches-strassenverzeichnis,ch.bfs.gebaeude_wohnungs_register,KML||https://tinyurl.com/yy7ya4g9/VS/6037_bdg_erw.kml</t>
  </si>
  <si>
    <t>2583362.000 1105151.000</t>
  </si>
  <si>
    <t>https://map.geo.admin.ch/?zoom=13&amp;E=2583362&amp;N=1105151&amp;layers=ch.kantone.cadastralwebmap-farbe,ch.swisstopo.amtliches-strassenverzeichnis,ch.bfs.gebaeude_wohnungs_register,KML||https://tinyurl.com/yy7ya4g9/VS/6037_bdg_erw.kml</t>
  </si>
  <si>
    <t>2583672.500 1105094.125</t>
  </si>
  <si>
    <t>https://map.geo.admin.ch/?zoom=13&amp;E=2583672.5&amp;N=1105094.125&amp;layers=ch.kantone.cadastralwebmap-farbe,ch.swisstopo.amtliches-strassenverzeichnis,ch.bfs.gebaeude_wohnungs_register,KML||https://tinyurl.com/yy7ya4g9/VS/6037_bdg_erw.kml</t>
  </si>
  <si>
    <t>2577900.000 1103151.000</t>
  </si>
  <si>
    <t>https://map.geo.admin.ch/?zoom=13&amp;E=2577900&amp;N=1103151&amp;layers=ch.kantone.cadastralwebmap-farbe,ch.swisstopo.amtliches-strassenverzeichnis,ch.bfs.gebaeude_wohnungs_register,KML||https://tinyurl.com/yy7ya4g9/VS/6037_bdg_erw.kml</t>
  </si>
  <si>
    <t>2583656.000 1101908.000</t>
  </si>
  <si>
    <t>https://map.geo.admin.ch/?zoom=13&amp;E=2583656&amp;N=1101908&amp;layers=ch.kantone.cadastralwebmap-farbe,ch.swisstopo.amtliches-strassenverzeichnis,ch.bfs.gebaeude_wohnungs_register,KML||https://tinyurl.com/yy7ya4g9/VS/6037_bdg_erw.kml</t>
  </si>
  <si>
    <t>2578436.000 1104943.000</t>
  </si>
  <si>
    <t>https://map.geo.admin.ch/?zoom=13&amp;E=2578436&amp;N=1104943&amp;layers=ch.kantone.cadastralwebmap-farbe,ch.swisstopo.amtliches-strassenverzeichnis,ch.bfs.gebaeude_wohnungs_register,KML||https://tinyurl.com/yy7ya4g9/VS/6037_bdg_erw.kml</t>
  </si>
  <si>
    <t>2578702.000 1105497.000</t>
  </si>
  <si>
    <t>https://map.geo.admin.ch/?zoom=13&amp;E=2578702&amp;N=1105497&amp;layers=ch.kantone.cadastralwebmap-farbe,ch.swisstopo.amtliches-strassenverzeichnis,ch.bfs.gebaeude_wohnungs_register,KML||https://tinyurl.com/yy7ya4g9/VS/6037_bdg_erw.kml</t>
  </si>
  <si>
    <t>2578497.000 1103527.000</t>
  </si>
  <si>
    <t>https://map.geo.admin.ch/?zoom=13&amp;E=2578497&amp;N=1103527&amp;layers=ch.kantone.cadastralwebmap-farbe,ch.swisstopo.amtliches-strassenverzeichnis,ch.bfs.gebaeude_wohnungs_register,KML||https://tinyurl.com/yy7ya4g9/VS/6037_bdg_erw.kml</t>
  </si>
  <si>
    <t>2579930.000 1103330.000</t>
  </si>
  <si>
    <t>https://map.geo.admin.ch/?zoom=13&amp;E=2579930&amp;N=1103330&amp;layers=ch.kantone.cadastralwebmap-farbe,ch.swisstopo.amtliches-strassenverzeichnis,ch.bfs.gebaeude_wohnungs_register,KML||https://tinyurl.com/yy7ya4g9/VS/6037_bdg_erw.kml</t>
  </si>
  <si>
    <t>2584276.000 1100620.000</t>
  </si>
  <si>
    <t>https://map.geo.admin.ch/?zoom=13&amp;E=2584276&amp;N=1100620&amp;layers=ch.kantone.cadastralwebmap-farbe,ch.swisstopo.amtliches-strassenverzeichnis,ch.bfs.gebaeude_wohnungs_register,KML||https://tinyurl.com/yy7ya4g9/VS/6037_bdg_erw.kml</t>
  </si>
  <si>
    <t>2579130.000 1104090.000</t>
  </si>
  <si>
    <t>https://map.geo.admin.ch/?zoom=13&amp;E=2579130&amp;N=1104090&amp;layers=ch.kantone.cadastralwebmap-farbe,ch.swisstopo.amtliches-strassenverzeichnis,ch.bfs.gebaeude_wohnungs_register,KML||https://tinyurl.com/yy7ya4g9/VS/6037_bdg_erw.kml</t>
  </si>
  <si>
    <t>2596965.500 1123257.750</t>
  </si>
  <si>
    <t>https://map.geo.admin.ch/?zoom=13&amp;E=2596965.5&amp;N=1123257.75&amp;layers=ch.kantone.cadastralwebmap-farbe,ch.swisstopo.amtliches-strassenverzeichnis,ch.bfs.gebaeude_wohnungs_register,KML||https://tinyurl.com/yy7ya4g9/VS/6082_bdg_erw.kml</t>
  </si>
  <si>
    <t>2610689.769 1129169.300</t>
  </si>
  <si>
    <t>https://map.geo.admin.ch/?zoom=13&amp;E=2610689.769&amp;N=1129169.3&amp;layers=ch.kantone.cadastralwebmap-farbe,ch.swisstopo.amtliches-strassenverzeichnis,ch.bfs.gebaeude_wohnungs_register,KML||https://tinyurl.com/yy7ya4g9/VS/6113_bdg_erw.kml</t>
  </si>
  <si>
    <t>2609803.145 1128246.669</t>
  </si>
  <si>
    <t>https://map.geo.admin.ch/?zoom=13&amp;E=2609803.145&amp;N=1128246.669&amp;layers=ch.kantone.cadastralwebmap-farbe,ch.swisstopo.amtliches-strassenverzeichnis,ch.bfs.gebaeude_wohnungs_register,KML||https://tinyurl.com/yy7ya4g9/VS/6113_bdg_erw.kml</t>
  </si>
  <si>
    <t>2610732.281 1128593.950</t>
  </si>
  <si>
    <t>https://map.geo.admin.ch/?zoom=13&amp;E=2610732.281&amp;N=1128593.95&amp;layers=ch.kantone.cadastralwebmap-farbe,ch.swisstopo.amtliches-strassenverzeichnis,ch.bfs.gebaeude_wohnungs_register,KML||https://tinyurl.com/yy7ya4g9/VS/6113_bdg_erw.kml</t>
  </si>
  <si>
    <t>2609780.381 1127879.599</t>
  </si>
  <si>
    <t>https://map.geo.admin.ch/?zoom=13&amp;E=2609780.381&amp;N=1127879.599&amp;layers=ch.kantone.cadastralwebmap-farbe,ch.swisstopo.amtliches-strassenverzeichnis,ch.bfs.gebaeude_wohnungs_register,KML||https://tinyurl.com/yy7ya4g9/VS/6113_bdg_erw.kml</t>
  </si>
  <si>
    <t>2610775.795 1128966.996</t>
  </si>
  <si>
    <t>https://map.geo.admin.ch/?zoom=13&amp;E=2610775.795&amp;N=1128966.996&amp;layers=ch.kantone.cadastralwebmap-farbe,ch.swisstopo.amtliches-strassenverzeichnis,ch.bfs.gebaeude_wohnungs_register,KML||https://tinyurl.com/yy7ya4g9/VS/6113_bdg_erw.kml</t>
  </si>
  <si>
    <t>2610172.540 1128715.877</t>
  </si>
  <si>
    <t>https://map.geo.admin.ch/?zoom=13&amp;E=2610172.54&amp;N=1128715.877&amp;layers=ch.kantone.cadastralwebmap-farbe,ch.swisstopo.amtliches-strassenverzeichnis,ch.bfs.gebaeude_wohnungs_register,KML||https://tinyurl.com/yy7ya4g9/VS/6113_bdg_erw.kml</t>
  </si>
  <si>
    <t>2610176.595 1128721.930</t>
  </si>
  <si>
    <t>https://map.geo.admin.ch/?zoom=13&amp;E=2610176.595&amp;N=1128721.93&amp;layers=ch.kantone.cadastralwebmap-farbe,ch.swisstopo.amtliches-strassenverzeichnis,ch.bfs.gebaeude_wohnungs_register,KML||https://tinyurl.com/yy7ya4g9/VS/6113_bdg_erw.kml</t>
  </si>
  <si>
    <t>2609532.077 1127745.082</t>
  </si>
  <si>
    <t>https://map.geo.admin.ch/?zoom=13&amp;E=2609532.077&amp;N=1127745.082&amp;layers=ch.kantone.cadastralwebmap-farbe,ch.swisstopo.amtliches-strassenverzeichnis,ch.bfs.gebaeude_wohnungs_register,KML||https://tinyurl.com/yy7ya4g9/VS/6113_bdg_erw.kml</t>
  </si>
  <si>
    <t>2572478.730 1103076.035</t>
  </si>
  <si>
    <t>https://map.geo.admin.ch/?zoom=13&amp;E=2572478.73&amp;N=1103076.035&amp;layers=ch.kantone.cadastralwebmap-farbe,ch.swisstopo.amtliches-strassenverzeichnis,ch.bfs.gebaeude_wohnungs_register,KML||https://tinyurl.com/yy7ya4g9/VS/6131_bdg_erw.kml</t>
  </si>
  <si>
    <t>2576029.638 1110416.369</t>
  </si>
  <si>
    <t>https://map.geo.admin.ch/?zoom=13&amp;E=2576029.638&amp;N=1110416.369&amp;layers=ch.kantone.cadastralwebmap-farbe,ch.swisstopo.amtliches-strassenverzeichnis,ch.bfs.gebaeude_wohnungs_register,KML||https://tinyurl.com/yy7ya4g9/VS/6133_bdg_erw.kml</t>
  </si>
  <si>
    <t>2576028.249 1110419.152</t>
  </si>
  <si>
    <t>https://map.geo.admin.ch/?zoom=13&amp;E=2576028.249&amp;N=1110419.152&amp;layers=ch.kantone.cadastralwebmap-farbe,ch.swisstopo.amtliches-strassenverzeichnis,ch.bfs.gebaeude_wohnungs_register,KML||https://tinyurl.com/yy7ya4g9/VS/6133_bdg_erw.kml</t>
  </si>
  <si>
    <t>2576722.225 1111145.563</t>
  </si>
  <si>
    <t>https://map.geo.admin.ch/?zoom=13&amp;E=2576722.225&amp;N=1111145.563&amp;layers=ch.kantone.cadastralwebmap-farbe,ch.swisstopo.amtliches-strassenverzeichnis,ch.bfs.gebaeude_wohnungs_register,KML||https://tinyurl.com/yy7ya4g9/VS/6133_bdg_erw.kml</t>
  </si>
  <si>
    <t>2576776.260 1111143.053</t>
  </si>
  <si>
    <t>https://map.geo.admin.ch/?zoom=13&amp;E=2576776.26&amp;N=1111143.053&amp;layers=ch.kantone.cadastralwebmap-farbe,ch.swisstopo.amtliches-strassenverzeichnis,ch.bfs.gebaeude_wohnungs_register,KML||https://tinyurl.com/yy7ya4g9/VS/6133_bdg_erw.kml</t>
  </si>
  <si>
    <t>2575193.635 1109859.250</t>
  </si>
  <si>
    <t>https://map.geo.admin.ch/?zoom=13&amp;E=2575193.635&amp;N=1109859.25&amp;layers=ch.kantone.cadastralwebmap-farbe,ch.swisstopo.amtliches-strassenverzeichnis,ch.bfs.gebaeude_wohnungs_register,KML||https://tinyurl.com/yy7ya4g9/VS/6133_bdg_erw.kml</t>
  </si>
  <si>
    <t>2575206.936 1109855.642</t>
  </si>
  <si>
    <t>https://map.geo.admin.ch/?zoom=13&amp;E=2575206.936&amp;N=1109855.642&amp;layers=ch.kantone.cadastralwebmap-farbe,ch.swisstopo.amtliches-strassenverzeichnis,ch.bfs.gebaeude_wohnungs_register,KML||https://tinyurl.com/yy7ya4g9/VS/6133_bdg_erw.kml</t>
  </si>
  <si>
    <t>2574976.751 1110031.338</t>
  </si>
  <si>
    <t>https://map.geo.admin.ch/?zoom=13&amp;E=2574976.751&amp;N=1110031.338&amp;layers=ch.kantone.cadastralwebmap-farbe,ch.swisstopo.amtliches-strassenverzeichnis,ch.bfs.gebaeude_wohnungs_register,KML||https://tinyurl.com/yy7ya4g9/VS/6133_bdg_erw.kml</t>
  </si>
  <si>
    <t>2574482.000 1109250.000</t>
  </si>
  <si>
    <t>https://map.geo.admin.ch/?zoom=13&amp;E=2574482&amp;N=1109250&amp;layers=ch.kantone.cadastralwebmap-farbe,ch.swisstopo.amtliches-strassenverzeichnis,ch.bfs.gebaeude_wohnungs_register,KML||https://tinyurl.com/yy7ya4g9/VS/6133_bdg_erw.kml</t>
  </si>
  <si>
    <t>2575197.000 1108881.000</t>
  </si>
  <si>
    <t>https://map.geo.admin.ch/?zoom=13&amp;E=2575197&amp;N=1108881&amp;layers=ch.kantone.cadastralwebmap-farbe,ch.swisstopo.amtliches-strassenverzeichnis,ch.bfs.gebaeude_wohnungs_register,KML||https://tinyurl.com/yy7ya4g9/VS/6133_bdg_erw.kml</t>
  </si>
  <si>
    <t>2575888.836 1110033.301</t>
  </si>
  <si>
    <t>https://map.geo.admin.ch/?zoom=13&amp;E=2575888.836&amp;N=1110033.301&amp;layers=ch.kantone.cadastralwebmap-farbe,ch.swisstopo.amtliches-strassenverzeichnis,ch.bfs.gebaeude_wohnungs_register,KML||https://tinyurl.com/yy7ya4g9/VS/6133_bdg_erw.kml</t>
  </si>
  <si>
    <t>2575906.237 1110049.800</t>
  </si>
  <si>
    <t>https://map.geo.admin.ch/?zoom=13&amp;E=2575906.237&amp;N=1110049.8&amp;layers=ch.kantone.cadastralwebmap-farbe,ch.swisstopo.amtliches-strassenverzeichnis,ch.bfs.gebaeude_wohnungs_register,KML||https://tinyurl.com/yy7ya4g9/VS/6133_bdg_erw.kml</t>
  </si>
  <si>
    <t>2575816.332 1109959.212</t>
  </si>
  <si>
    <t>https://map.geo.admin.ch/?zoom=13&amp;E=2575816.332&amp;N=1109959.212&amp;layers=ch.kantone.cadastralwebmap-farbe,ch.swisstopo.amtliches-strassenverzeichnis,ch.bfs.gebaeude_wohnungs_register,KML||https://tinyurl.com/yy7ya4g9/VS/6133_bdg_erw.kml</t>
  </si>
  <si>
    <t>2575838.883 1109982.884</t>
  </si>
  <si>
    <t>https://map.geo.admin.ch/?zoom=13&amp;E=2575838.883&amp;N=1109982.884&amp;layers=ch.kantone.cadastralwebmap-farbe,ch.swisstopo.amtliches-strassenverzeichnis,ch.bfs.gebaeude_wohnungs_register,KML||https://tinyurl.com/yy7ya4g9/VS/6133_bdg_erw.kml</t>
  </si>
  <si>
    <t>2576975.006 1110888.579</t>
  </si>
  <si>
    <t>https://map.geo.admin.ch/?zoom=13&amp;E=2576975.006&amp;N=1110888.579&amp;layers=ch.kantone.cadastralwebmap-farbe,ch.swisstopo.amtliches-strassenverzeichnis,ch.bfs.gebaeude_wohnungs_register,KML||https://tinyurl.com/yy7ya4g9/VS/6133_bdg_erw.kml</t>
  </si>
  <si>
    <t>2575474.166 1109858.840</t>
  </si>
  <si>
    <t>https://map.geo.admin.ch/?zoom=13&amp;E=2575474.166&amp;N=1109858.84&amp;layers=ch.kantone.cadastralwebmap-farbe,ch.swisstopo.amtliches-strassenverzeichnis,ch.bfs.gebaeude_wohnungs_register,KML||https://tinyurl.com/yy7ya4g9/VS/6133_bdg_erw.kml</t>
  </si>
  <si>
    <t>2575835.304 1109791.324</t>
  </si>
  <si>
    <t>https://map.geo.admin.ch/?zoom=13&amp;E=2575835.304&amp;N=1109791.324&amp;layers=ch.kantone.cadastralwebmap-farbe,ch.swisstopo.amtliches-strassenverzeichnis,ch.bfs.gebaeude_wohnungs_register,KML||https://tinyurl.com/yy7ya4g9/VS/6133_bdg_erw.kml</t>
  </si>
  <si>
    <t>2572479.378 1113690.345</t>
  </si>
  <si>
    <t>https://map.geo.admin.ch/?zoom=13&amp;E=2572479.378&amp;N=1113690.345&amp;layers=ch.kantone.cadastralwebmap-farbe,ch.swisstopo.amtliches-strassenverzeichnis,ch.bfs.gebaeude_wohnungs_register,KML||https://tinyurl.com/yy7ya4g9/VS/6133_bdg_erw.kml</t>
  </si>
  <si>
    <t>2575944.327 1109100.260</t>
  </si>
  <si>
    <t>https://map.geo.admin.ch/?zoom=13&amp;E=2575944.327&amp;N=1109100.26&amp;layers=ch.kantone.cadastralwebmap-farbe,ch.swisstopo.amtliches-strassenverzeichnis,ch.bfs.gebaeude_wohnungs_register,KML||https://tinyurl.com/yy7ya4g9/VS/6133_bdg_erw.kml</t>
  </si>
  <si>
    <t>2573764.369 1108859.518</t>
  </si>
  <si>
    <t>https://map.geo.admin.ch/?zoom=13&amp;E=2573764.369&amp;N=1108859.518&amp;layers=ch.kantone.cadastralwebmap-farbe,ch.swisstopo.amtliches-strassenverzeichnis,ch.bfs.gebaeude_wohnungs_register,KML||https://tinyurl.com/yy7ya4g9/VS/6133_bdg_erw.kml</t>
  </si>
  <si>
    <t>2576709.321 1112690.270</t>
  </si>
  <si>
    <t>https://map.geo.admin.ch/?zoom=13&amp;E=2576709.321&amp;N=1112690.27&amp;layers=ch.kantone.cadastralwebmap-farbe,ch.swisstopo.amtliches-strassenverzeichnis,ch.bfs.gebaeude_wohnungs_register,KML||https://tinyurl.com/yy7ya4g9/VS/6133_bdg_erw.kml</t>
  </si>
  <si>
    <t>2575254.106 1109879.369</t>
  </si>
  <si>
    <t>https://map.geo.admin.ch/?zoom=13&amp;E=2575254.106&amp;N=1109879.369&amp;layers=ch.kantone.cadastralwebmap-farbe,ch.swisstopo.amtliches-strassenverzeichnis,ch.bfs.gebaeude_wohnungs_register,KML||https://tinyurl.com/yy7ya4g9/VS/6133_bdg_erw.kml</t>
  </si>
  <si>
    <t>2575256.770 1109878.220</t>
  </si>
  <si>
    <t>https://map.geo.admin.ch/?zoom=13&amp;E=2575256.77&amp;N=1109878.22&amp;layers=ch.kantone.cadastralwebmap-farbe,ch.swisstopo.amtliches-strassenverzeichnis,ch.bfs.gebaeude_wohnungs_register,KML||https://tinyurl.com/yy7ya4g9/VS/6133_bdg_erw.kml</t>
  </si>
  <si>
    <t>2575753.393 1109673.421</t>
  </si>
  <si>
    <t>https://map.geo.admin.ch/?zoom=13&amp;E=2575753.393&amp;N=1109673.421&amp;layers=ch.kantone.cadastralwebmap-farbe,ch.swisstopo.amtliches-strassenverzeichnis,ch.bfs.gebaeude_wohnungs_register,KML||https://tinyurl.com/yy7ya4g9/VS/6133_bdg_erw.kml</t>
  </si>
  <si>
    <t>2574895.000 1109590.000</t>
  </si>
  <si>
    <t>https://map.geo.admin.ch/?zoom=13&amp;E=2574895&amp;N=1109590&amp;layers=ch.kantone.cadastralwebmap-farbe,ch.swisstopo.amtliches-strassenverzeichnis,ch.bfs.gebaeude_wohnungs_register,KML||https://tinyurl.com/yy7ya4g9/VS/6133_bdg_erw.kml</t>
  </si>
  <si>
    <t>2576530.000 1110880.000</t>
  </si>
  <si>
    <t>https://map.geo.admin.ch/?zoom=13&amp;E=2576530&amp;N=1110880&amp;layers=ch.kantone.cadastralwebmap-farbe,ch.swisstopo.amtliches-strassenverzeichnis,ch.bfs.gebaeude_wohnungs_register,KML||https://tinyurl.com/yy7ya4g9/VS/6133_bdg_erw.kml</t>
  </si>
  <si>
    <t>2575646.476 1108981.039</t>
  </si>
  <si>
    <t>https://map.geo.admin.ch/?zoom=13&amp;E=2575646.476&amp;N=1108981.039&amp;layers=ch.kantone.cadastralwebmap-farbe,ch.swisstopo.amtliches-strassenverzeichnis,ch.bfs.gebaeude_wohnungs_register,KML||https://tinyurl.com/yy7ya4g9/VS/6133_bdg_erw.kml</t>
  </si>
  <si>
    <t>2573961.000 1108937.000</t>
  </si>
  <si>
    <t>https://map.geo.admin.ch/?zoom=13&amp;E=2573961&amp;N=1108937&amp;layers=ch.kantone.cadastralwebmap-farbe,ch.swisstopo.amtliches-strassenverzeichnis,ch.bfs.gebaeude_wohnungs_register,KML||https://tinyurl.com/yy7ya4g9/VS/6133_bdg_erw.kml</t>
  </si>
  <si>
    <t>2576517.236 1110713.017</t>
  </si>
  <si>
    <t>https://map.geo.admin.ch/?zoom=13&amp;E=2576517.236&amp;N=1110713.017&amp;layers=ch.kantone.cadastralwebmap-farbe,ch.swisstopo.amtliches-strassenverzeichnis,ch.bfs.gebaeude_wohnungs_register,KML||https://tinyurl.com/yy7ya4g9/VS/6133_bdg_erw.kml</t>
  </si>
  <si>
    <t>2573473.000 1108667.000</t>
  </si>
  <si>
    <t>https://map.geo.admin.ch/?zoom=13&amp;E=2573473&amp;N=1108667&amp;layers=ch.kantone.cadastralwebmap-farbe,ch.swisstopo.amtliches-strassenverzeichnis,ch.bfs.gebaeude_wohnungs_register,KML||https://tinyurl.com/yy7ya4g9/VS/6133_bdg_erw.kml</t>
  </si>
  <si>
    <t>2575636.266 1109000.715</t>
  </si>
  <si>
    <t>https://map.geo.admin.ch/?zoom=13&amp;E=2575636.266&amp;N=1109000.715&amp;layers=ch.kantone.cadastralwebmap-farbe,ch.swisstopo.amtliches-strassenverzeichnis,ch.bfs.gebaeude_wohnungs_register,KML||https://tinyurl.com/yy7ya4g9/VS/6133_bdg_erw.kml</t>
  </si>
  <si>
    <t>2574685.000 1109530.000</t>
  </si>
  <si>
    <t>https://map.geo.admin.ch/?zoom=13&amp;E=2574685&amp;N=1109530&amp;layers=ch.kantone.cadastralwebmap-farbe,ch.swisstopo.amtliches-strassenverzeichnis,ch.bfs.gebaeude_wohnungs_register,KML||https://tinyurl.com/yy7ya4g9/VS/6133_bdg_erw.kml</t>
  </si>
  <si>
    <t>2575717.000 1110154.000</t>
  </si>
  <si>
    <t>https://map.geo.admin.ch/?zoom=13&amp;E=2575717&amp;N=1110154&amp;layers=ch.kantone.cadastralwebmap-farbe,ch.swisstopo.amtliches-strassenverzeichnis,ch.bfs.gebaeude_wohnungs_register,KML||https://tinyurl.com/yy7ya4g9/VS/6133_bdg_erw.kml</t>
  </si>
  <si>
    <t>2575735.000 1110180.000</t>
  </si>
  <si>
    <t>https://map.geo.admin.ch/?zoom=13&amp;E=2575735&amp;N=1110180&amp;layers=ch.kantone.cadastralwebmap-farbe,ch.swisstopo.amtliches-strassenverzeichnis,ch.bfs.gebaeude_wohnungs_register,KML||https://tinyurl.com/yy7ya4g9/VS/6133_bdg_erw.kml</t>
  </si>
  <si>
    <t>2575695.000 1110195.000</t>
  </si>
  <si>
    <t>https://map.geo.admin.ch/?zoom=13&amp;E=2575695&amp;N=1110195&amp;layers=ch.kantone.cadastralwebmap-farbe,ch.swisstopo.amtliches-strassenverzeichnis,ch.bfs.gebaeude_wohnungs_register,KML||https://tinyurl.com/yy7ya4g9/VS/6133_bdg_erw.kml</t>
  </si>
  <si>
    <t>2575710.000 1110210.000</t>
  </si>
  <si>
    <t>https://map.geo.admin.ch/?zoom=13&amp;E=2575710&amp;N=1110210&amp;layers=ch.kantone.cadastralwebmap-farbe,ch.swisstopo.amtliches-strassenverzeichnis,ch.bfs.gebaeude_wohnungs_register,KML||https://tinyurl.com/yy7ya4g9/VS/6133_bdg_erw.kml</t>
  </si>
  <si>
    <t>2575731.000 1109757.000</t>
  </si>
  <si>
    <t>https://map.geo.admin.ch/?zoom=13&amp;E=2575731&amp;N=1109757&amp;layers=ch.kantone.cadastralwebmap-farbe,ch.swisstopo.amtliches-strassenverzeichnis,ch.bfs.gebaeude_wohnungs_register,KML||https://tinyurl.com/yy7ya4g9/VS/6133_bdg_erw.kml</t>
  </si>
  <si>
    <t>2575744.000 1109769.000</t>
  </si>
  <si>
    <t>https://map.geo.admin.ch/?zoom=13&amp;E=2575744&amp;N=1109769&amp;layers=ch.kantone.cadastralwebmap-farbe,ch.swisstopo.amtliches-strassenverzeichnis,ch.bfs.gebaeude_wohnungs_register,KML||https://tinyurl.com/yy7ya4g9/VS/6133_bdg_erw.kml</t>
  </si>
  <si>
    <t>2573350.000 1108500.000</t>
  </si>
  <si>
    <t>https://map.geo.admin.ch/?zoom=13&amp;E=2573350&amp;N=1108500&amp;layers=ch.kantone.cadastralwebmap-farbe,ch.swisstopo.amtliches-strassenverzeichnis,ch.bfs.gebaeude_wohnungs_register,KML||https://tinyurl.com/yy7ya4g9/VS/6133_bdg_erw.kml</t>
  </si>
  <si>
    <t>2574995.000 1109245.000</t>
  </si>
  <si>
    <t>https://map.geo.admin.ch/?zoom=13&amp;E=2574995&amp;N=1109245&amp;layers=ch.kantone.cadastralwebmap-farbe,ch.swisstopo.amtliches-strassenverzeichnis,ch.bfs.gebaeude_wohnungs_register,KML||https://tinyurl.com/yy7ya4g9/VS/6133_bdg_erw.kml</t>
  </si>
  <si>
    <t>2574441.250 1109387.875</t>
  </si>
  <si>
    <t>https://map.geo.admin.ch/?zoom=13&amp;E=2574441.25&amp;N=1109387.875&amp;layers=ch.kantone.cadastralwebmap-farbe,ch.swisstopo.amtliches-strassenverzeichnis,ch.bfs.gebaeude_wohnungs_register,KML||https://tinyurl.com/yy7ya4g9/VS/6133_bdg_erw.kml</t>
  </si>
  <si>
    <t>2574394.500 1109224.125</t>
  </si>
  <si>
    <t>https://map.geo.admin.ch/?zoom=13&amp;E=2574394.5&amp;N=1109224.125&amp;layers=ch.kantone.cadastralwebmap-farbe,ch.swisstopo.amtliches-strassenverzeichnis,ch.bfs.gebaeude_wohnungs_register,KML||https://tinyurl.com/yy7ya4g9/VS/6133_bdg_erw.kml</t>
  </si>
  <si>
    <t>2576306.000 1110709.000</t>
  </si>
  <si>
    <t>https://map.geo.admin.ch/?zoom=13&amp;E=2576306&amp;N=1110709&amp;layers=ch.kantone.cadastralwebmap-farbe,ch.swisstopo.amtliches-strassenverzeichnis,ch.bfs.gebaeude_wohnungs_register,KML||https://tinyurl.com/yy7ya4g9/VS/6133_bdg_erw.kml</t>
  </si>
  <si>
    <t>2574380.000 1108935.000</t>
  </si>
  <si>
    <t>https://map.geo.admin.ch/?zoom=13&amp;E=2574380&amp;N=1108935&amp;layers=ch.kantone.cadastralwebmap-farbe,ch.swisstopo.amtliches-strassenverzeichnis,ch.bfs.gebaeude_wohnungs_register,KML||https://tinyurl.com/yy7ya4g9/VS/6133_bdg_erw.kml</t>
  </si>
  <si>
    <t>2577126.000 1110968.000</t>
  </si>
  <si>
    <t>https://map.geo.admin.ch/?zoom=13&amp;E=2577126&amp;N=1110968&amp;layers=ch.kantone.cadastralwebmap-farbe,ch.swisstopo.amtliches-strassenverzeichnis,ch.bfs.gebaeude_wohnungs_register,KML||https://tinyurl.com/yy7ya4g9/VS/6133_bdg_erw.kml</t>
  </si>
  <si>
    <t>2574364.000 1109156.000</t>
  </si>
  <si>
    <t>https://map.geo.admin.ch/?zoom=13&amp;E=2574364&amp;N=1109156&amp;layers=ch.kantone.cadastralwebmap-farbe,ch.swisstopo.amtliches-strassenverzeichnis,ch.bfs.gebaeude_wohnungs_register,KML||https://tinyurl.com/yy7ya4g9/VS/6133_bdg_erw.kml</t>
  </si>
  <si>
    <t>2574691.000 1109921.000</t>
  </si>
  <si>
    <t>https://map.geo.admin.ch/?zoom=13&amp;E=2574691&amp;N=1109921&amp;layers=ch.kantone.cadastralwebmap-farbe,ch.swisstopo.amtliches-strassenverzeichnis,ch.bfs.gebaeude_wohnungs_register,KML||https://tinyurl.com/yy7ya4g9/VS/6133_bdg_erw.kml</t>
  </si>
  <si>
    <t>2574700.394 1109650.240</t>
  </si>
  <si>
    <t>https://map.geo.admin.ch/?zoom=13&amp;E=2574700.394&amp;N=1109650.24&amp;layers=ch.kantone.cadastralwebmap-farbe,ch.swisstopo.amtliches-strassenverzeichnis,ch.bfs.gebaeude_wohnungs_register,KML||https://tinyurl.com/yy7ya4g9/VS/6133_bdg_erw.kml</t>
  </si>
  <si>
    <t>2575988.000 1109862.000</t>
  </si>
  <si>
    <t>https://map.geo.admin.ch/?zoom=13&amp;E=2575988&amp;N=1109862&amp;layers=ch.kantone.cadastralwebmap-farbe,ch.swisstopo.amtliches-strassenverzeichnis,ch.bfs.gebaeude_wohnungs_register,KML||https://tinyurl.com/yy7ya4g9/VS/6133_bdg_erw.kml</t>
  </si>
  <si>
    <t>2576001.000 1109897.000</t>
  </si>
  <si>
    <t>https://map.geo.admin.ch/?zoom=13&amp;E=2576001&amp;N=1109897&amp;layers=ch.kantone.cadastralwebmap-farbe,ch.swisstopo.amtliches-strassenverzeichnis,ch.bfs.gebaeude_wohnungs_register,KML||https://tinyurl.com/yy7ya4g9/VS/6133_bdg_erw.kml</t>
  </si>
  <si>
    <t>2576012.000 1109878.000</t>
  </si>
  <si>
    <t>https://map.geo.admin.ch/?zoom=13&amp;E=2576012&amp;N=1109878&amp;layers=ch.kantone.cadastralwebmap-farbe,ch.swisstopo.amtliches-strassenverzeichnis,ch.bfs.gebaeude_wohnungs_register,KML||https://tinyurl.com/yy7ya4g9/VS/6133_bdg_erw.kml</t>
  </si>
  <si>
    <t>2575177.000 1109744.000</t>
  </si>
  <si>
    <t>https://map.geo.admin.ch/?zoom=13&amp;E=2575177&amp;N=1109744&amp;layers=ch.kantone.cadastralwebmap-farbe,ch.swisstopo.amtliches-strassenverzeichnis,ch.bfs.gebaeude_wohnungs_register,KML||https://tinyurl.com/yy7ya4g9/VS/6133_bdg_erw.kml</t>
  </si>
  <si>
    <t>2575932.000 1109913.000</t>
  </si>
  <si>
    <t>https://map.geo.admin.ch/?zoom=13&amp;E=2575932&amp;N=1109913&amp;layers=ch.kantone.cadastralwebmap-farbe,ch.swisstopo.amtliches-strassenverzeichnis,ch.bfs.gebaeude_wohnungs_register,KML||https://tinyurl.com/yy7ya4g9/VS/6133_bdg_erw.kml</t>
  </si>
  <si>
    <t>2576024.000 1110340.000</t>
  </si>
  <si>
    <t>https://map.geo.admin.ch/?zoom=13&amp;E=2576024&amp;N=1110340&amp;layers=ch.kantone.cadastralwebmap-farbe,ch.swisstopo.amtliches-strassenverzeichnis,ch.bfs.gebaeude_wohnungs_register,KML||https://tinyurl.com/yy7ya4g9/VS/6133_bdg_erw.kml</t>
  </si>
  <si>
    <t>2575818.000 1110394.000</t>
  </si>
  <si>
    <t>https://map.geo.admin.ch/?zoom=13&amp;E=2575818&amp;N=1110394&amp;layers=ch.kantone.cadastralwebmap-farbe,ch.swisstopo.amtliches-strassenverzeichnis,ch.bfs.gebaeude_wohnungs_register,KML||https://tinyurl.com/yy7ya4g9/VS/6133_bdg_erw.kml</t>
  </si>
  <si>
    <t>2575846.000 1110407.000</t>
  </si>
  <si>
    <t>https://map.geo.admin.ch/?zoom=13&amp;E=2575846&amp;N=1110407&amp;layers=ch.kantone.cadastralwebmap-farbe,ch.swisstopo.amtliches-strassenverzeichnis,ch.bfs.gebaeude_wohnungs_register,KML||https://tinyurl.com/yy7ya4g9/VS/6133_bdg_erw.kml</t>
  </si>
  <si>
    <t>2575539.500 1109876.125</t>
  </si>
  <si>
    <t>https://map.geo.admin.ch/?zoom=13&amp;E=2575539.5&amp;N=1109876.125&amp;layers=ch.kantone.cadastralwebmap-farbe,ch.swisstopo.amtliches-strassenverzeichnis,ch.bfs.gebaeude_wohnungs_register,KML||https://tinyurl.com/yy7ya4g9/VS/6133_bdg_erw.kml</t>
  </si>
  <si>
    <t>2573250.500 1108547.875</t>
  </si>
  <si>
    <t>https://map.geo.admin.ch/?zoom=13&amp;E=2573250.5&amp;N=1108547.875&amp;layers=ch.kantone.cadastralwebmap-farbe,ch.swisstopo.amtliches-strassenverzeichnis,ch.bfs.gebaeude_wohnungs_register,KML||https://tinyurl.com/yy7ya4g9/VS/6133_bdg_erw.kml</t>
  </si>
  <si>
    <t>2573433.000 1108732.875</t>
  </si>
  <si>
    <t>https://map.geo.admin.ch/?zoom=13&amp;E=2573433&amp;N=1108732.875&amp;layers=ch.kantone.cadastralwebmap-farbe,ch.swisstopo.amtliches-strassenverzeichnis,ch.bfs.gebaeude_wohnungs_register,KML||https://tinyurl.com/yy7ya4g9/VS/6133_bdg_erw.kml</t>
  </si>
  <si>
    <t>2573448.500 1108739.375</t>
  </si>
  <si>
    <t>https://map.geo.admin.ch/?zoom=13&amp;E=2573448.5&amp;N=1108739.375&amp;layers=ch.kantone.cadastralwebmap-farbe,ch.swisstopo.amtliches-strassenverzeichnis,ch.bfs.gebaeude_wohnungs_register,KML||https://tinyurl.com/yy7ya4g9/VS/6133_bdg_erw.kml</t>
  </si>
  <si>
    <t>2574968.000 1110394.000</t>
  </si>
  <si>
    <t>https://map.geo.admin.ch/?zoom=13&amp;E=2574968&amp;N=1110394&amp;layers=ch.kantone.cadastralwebmap-farbe,ch.swisstopo.amtliches-strassenverzeichnis,ch.bfs.gebaeude_wohnungs_register,KML||https://tinyurl.com/yy7ya4g9/VS/6133_bdg_erw.kml</t>
  </si>
  <si>
    <t>2575745.500 1110331.875</t>
  </si>
  <si>
    <t>https://map.geo.admin.ch/?zoom=13&amp;E=2575745.5&amp;N=1110331.875&amp;layers=ch.kantone.cadastralwebmap-farbe,ch.swisstopo.amtliches-strassenverzeichnis,ch.bfs.gebaeude_wohnungs_register,KML||https://tinyurl.com/yy7ya4g9/VS/6133_bdg_erw.kml</t>
  </si>
  <si>
    <t>2575734.750 1110348.375</t>
  </si>
  <si>
    <t>https://map.geo.admin.ch/?zoom=13&amp;E=2575734.75&amp;N=1110348.375&amp;layers=ch.kantone.cadastralwebmap-farbe,ch.swisstopo.amtliches-strassenverzeichnis,ch.bfs.gebaeude_wohnungs_register,KML||https://tinyurl.com/yy7ya4g9/VS/6133_bdg_erw.kml</t>
  </si>
  <si>
    <t>2575725.000 1110360.000</t>
  </si>
  <si>
    <t>https://map.geo.admin.ch/?zoom=13&amp;E=2575725&amp;N=1110360&amp;layers=ch.kantone.cadastralwebmap-farbe,ch.swisstopo.amtliches-strassenverzeichnis,ch.bfs.gebaeude_wohnungs_register,KML||https://tinyurl.com/yy7ya4g9/VS/6133_bdg_erw.kml</t>
  </si>
  <si>
    <t>2575719.000 1110338.000</t>
  </si>
  <si>
    <t>https://map.geo.admin.ch/?zoom=13&amp;E=2575719&amp;N=1110338&amp;layers=ch.kantone.cadastralwebmap-farbe,ch.swisstopo.amtliches-strassenverzeichnis,ch.bfs.gebaeude_wohnungs_register,KML||https://tinyurl.com/yy7ya4g9/VS/6133_bdg_erw.kml</t>
  </si>
  <si>
    <t>2574516.250 1109584.625</t>
  </si>
  <si>
    <t>https://map.geo.admin.ch/?zoom=13&amp;E=2574516.25&amp;N=1109584.625&amp;layers=ch.kantone.cadastralwebmap-farbe,ch.swisstopo.amtliches-strassenverzeichnis,ch.bfs.gebaeude_wohnungs_register,KML||https://tinyurl.com/yy7ya4g9/VS/6133_bdg_erw.kml</t>
  </si>
  <si>
    <t>2575036.750 1109333.125</t>
  </si>
  <si>
    <t>https://map.geo.admin.ch/?zoom=13&amp;E=2575036.75&amp;N=1109333.125&amp;layers=ch.kantone.cadastralwebmap-farbe,ch.swisstopo.amtliches-strassenverzeichnis,ch.bfs.gebaeude_wohnungs_register,KML||https://tinyurl.com/yy7ya4g9/VS/6133_bdg_erw.kml</t>
  </si>
  <si>
    <t>2575705.000 1109977.625</t>
  </si>
  <si>
    <t>https://map.geo.admin.ch/?zoom=13&amp;E=2575705&amp;N=1109977.625&amp;layers=ch.kantone.cadastralwebmap-farbe,ch.swisstopo.amtliches-strassenverzeichnis,ch.bfs.gebaeude_wohnungs_register,KML||https://tinyurl.com/yy7ya4g9/VS/6133_bdg_erw.kml</t>
  </si>
  <si>
    <t>2576076.803 1110670.244</t>
  </si>
  <si>
    <t>https://map.geo.admin.ch/?zoom=13&amp;E=2576076.803&amp;N=1110670.244&amp;layers=ch.kantone.cadastralwebmap-farbe,ch.swisstopo.amtliches-strassenverzeichnis,ch.bfs.gebaeude_wohnungs_register,KML||https://tinyurl.com/yy7ya4g9/VS/6133_bdg_erw.kml</t>
  </si>
  <si>
    <t>2575078.895 1109828.613</t>
  </si>
  <si>
    <t>https://map.geo.admin.ch/?zoom=13&amp;E=2575078.895&amp;N=1109828.613&amp;layers=ch.kantone.cadastralwebmap-farbe,ch.swisstopo.amtliches-strassenverzeichnis,ch.bfs.gebaeude_wohnungs_register,KML||https://tinyurl.com/yy7ya4g9/VS/6133_bdg_erw.kml</t>
  </si>
  <si>
    <t>2573297.000 1108612.125</t>
  </si>
  <si>
    <t>https://map.geo.admin.ch/?zoom=13&amp;E=2573297&amp;N=1108612.125&amp;layers=ch.kantone.cadastralwebmap-farbe,ch.swisstopo.amtliches-strassenverzeichnis,ch.bfs.gebaeude_wohnungs_register,KML||https://tinyurl.com/yy7ya4g9/VS/6133_bdg_erw.kml</t>
  </si>
  <si>
    <t>2575726.000 1110164.000</t>
  </si>
  <si>
    <t>https://map.geo.admin.ch/?zoom=13&amp;E=2575726&amp;N=1110164&amp;layers=ch.kantone.cadastralwebmap-farbe,ch.swisstopo.amtliches-strassenverzeichnis,ch.bfs.gebaeude_wohnungs_register,KML||https://tinyurl.com/yy7ya4g9/VS/6133_bdg_erw.kml</t>
  </si>
  <si>
    <t>2575740.000 1110178.000</t>
  </si>
  <si>
    <t>https://map.geo.admin.ch/?zoom=13&amp;E=2575740&amp;N=1110178&amp;layers=ch.kantone.cadastralwebmap-farbe,ch.swisstopo.amtliches-strassenverzeichnis,ch.bfs.gebaeude_wohnungs_register,KML||https://tinyurl.com/yy7ya4g9/VS/6133_bdg_erw.kml</t>
  </si>
  <si>
    <t>2575697.000 1110200.000</t>
  </si>
  <si>
    <t>https://map.geo.admin.ch/?zoom=13&amp;E=2575697&amp;N=1110200&amp;layers=ch.kantone.cadastralwebmap-farbe,ch.swisstopo.amtliches-strassenverzeichnis,ch.bfs.gebaeude_wohnungs_register,KML||https://tinyurl.com/yy7ya4g9/VS/6133_bdg_erw.kml</t>
  </si>
  <si>
    <t>2575711.000 1110214.000</t>
  </si>
  <si>
    <t>https://map.geo.admin.ch/?zoom=13&amp;E=2575711&amp;N=1110214&amp;layers=ch.kantone.cadastralwebmap-farbe,ch.swisstopo.amtliches-strassenverzeichnis,ch.bfs.gebaeude_wohnungs_register,KML||https://tinyurl.com/yy7ya4g9/VS/6133_bdg_erw.kml</t>
  </si>
  <si>
    <t>2574686.000 1108499.000</t>
  </si>
  <si>
    <t>https://map.geo.admin.ch/?zoom=13&amp;E=2574686&amp;N=1108499&amp;layers=ch.kantone.cadastralwebmap-farbe,ch.swisstopo.amtliches-strassenverzeichnis,ch.bfs.gebaeude_wohnungs_register,KML||https://tinyurl.com/yy7ya4g9/VS/6133_bdg_erw.kml</t>
  </si>
  <si>
    <t>2575840.433 1109789.918</t>
  </si>
  <si>
    <t>https://map.geo.admin.ch/?zoom=13&amp;E=2575840.433&amp;N=1109789.918&amp;layers=ch.kantone.cadastralwebmap-farbe,ch.swisstopo.amtliches-strassenverzeichnis,ch.bfs.gebaeude_wohnungs_register,KML||https://tinyurl.com/yy7ya4g9/VS/6133_bdg_erw.kml</t>
  </si>
  <si>
    <t>2576937.557 1110949.007</t>
  </si>
  <si>
    <t>https://map.geo.admin.ch/?zoom=13&amp;E=2576937.557&amp;N=1110949.007&amp;layers=ch.kantone.cadastralwebmap-farbe,ch.swisstopo.amtliches-strassenverzeichnis,ch.bfs.gebaeude_wohnungs_register,KML||https://tinyurl.com/yy7ya4g9/VS/6133_bdg_erw.kml</t>
  </si>
  <si>
    <t>2574904.089 1109592.941</t>
  </si>
  <si>
    <t>https://map.geo.admin.ch/?zoom=13&amp;E=2574904.089&amp;N=1109592.941&amp;layers=ch.kantone.cadastralwebmap-farbe,ch.swisstopo.amtliches-strassenverzeichnis,ch.bfs.gebaeude_wohnungs_register,KML||https://tinyurl.com/yy7ya4g9/VS/6133_bdg_erw.kml</t>
  </si>
  <si>
    <t>2572475.563 1113688.396</t>
  </si>
  <si>
    <t>https://map.geo.admin.ch/?zoom=13&amp;E=2572475.563&amp;N=1113688.396&amp;layers=ch.kantone.cadastralwebmap-farbe,ch.swisstopo.amtliches-strassenverzeichnis,ch.bfs.gebaeude_wohnungs_register,KML||https://tinyurl.com/yy7ya4g9/VS/6133_bdg_erw.kml</t>
  </si>
  <si>
    <t>2575780.015 1110549.261</t>
  </si>
  <si>
    <t>https://map.geo.admin.ch/?zoom=13&amp;E=2575780.015&amp;N=1110549.261&amp;layers=ch.kantone.cadastralwebmap-farbe,ch.swisstopo.amtliches-strassenverzeichnis,ch.bfs.gebaeude_wohnungs_register,KML||https://tinyurl.com/yy7ya4g9/VS/6133_bdg_erw.kml</t>
  </si>
  <si>
    <t>2573474.013 1108667.119</t>
  </si>
  <si>
    <t>https://map.geo.admin.ch/?zoom=13&amp;E=2573474.013&amp;N=1108667.119&amp;layers=ch.kantone.cadastralwebmap-farbe,ch.swisstopo.amtliches-strassenverzeichnis,ch.bfs.gebaeude_wohnungs_register,KML||https://tinyurl.com/yy7ya4g9/VS/6133_bdg_erw.kml</t>
  </si>
  <si>
    <t>2574516.500 1109585.800</t>
  </si>
  <si>
    <t>https://map.geo.admin.ch/?zoom=13&amp;E=2574516.5&amp;N=1109585.8&amp;layers=ch.kantone.cadastralwebmap-farbe,ch.swisstopo.amtliches-strassenverzeichnis,ch.bfs.gebaeude_wohnungs_register,KML||https://tinyurl.com/yy7ya4g9/VS/6133_bdg_erw.kml</t>
  </si>
  <si>
    <t>2575674.360 1109663.610</t>
  </si>
  <si>
    <t>https://map.geo.admin.ch/?zoom=13&amp;E=2575674.36&amp;N=1109663.61&amp;layers=ch.kantone.cadastralwebmap-farbe,ch.swisstopo.amtliches-strassenverzeichnis,ch.bfs.gebaeude_wohnungs_register,KML||https://tinyurl.com/yy7ya4g9/VS/6133_bdg_erw.kml</t>
  </si>
  <si>
    <t>2575195.709 1108882.094</t>
  </si>
  <si>
    <t>https://map.geo.admin.ch/?zoom=13&amp;E=2575195.709&amp;N=1108882.094&amp;layers=ch.kantone.cadastralwebmap-farbe,ch.swisstopo.amtliches-strassenverzeichnis,ch.bfs.gebaeude_wohnungs_register,KML||https://tinyurl.com/yy7ya4g9/VS/6133_bdg_erw.kml</t>
  </si>
  <si>
    <t>2576952.767 1111057.610</t>
  </si>
  <si>
    <t>https://map.geo.admin.ch/?zoom=13&amp;E=2576952.767&amp;N=1111057.61&amp;layers=ch.kantone.cadastralwebmap-farbe,ch.swisstopo.amtliches-strassenverzeichnis,ch.bfs.gebaeude_wohnungs_register,KML||https://tinyurl.com/yy7ya4g9/VS/6133_bdg_erw.kml</t>
  </si>
  <si>
    <t>2576944.907 1111051.764</t>
  </si>
  <si>
    <t>https://map.geo.admin.ch/?zoom=13&amp;E=2576944.907&amp;N=1111051.764&amp;layers=ch.kantone.cadastralwebmap-farbe,ch.swisstopo.amtliches-strassenverzeichnis,ch.bfs.gebaeude_wohnungs_register,KML||https://tinyurl.com/yy7ya4g9/VS/6133_bdg_erw.kml</t>
  </si>
  <si>
    <t>2575740.329 1110174.288</t>
  </si>
  <si>
    <t>https://map.geo.admin.ch/?zoom=13&amp;E=2575740.329&amp;N=1110174.288&amp;layers=ch.kantone.cadastralwebmap-farbe,ch.swisstopo.amtliches-strassenverzeichnis,ch.bfs.gebaeude_wohnungs_register,KML||https://tinyurl.com/yy7ya4g9/VS/6133_bdg_erw.kml</t>
  </si>
  <si>
    <t>2584971.000 1112332.000</t>
  </si>
  <si>
    <t>https://map.geo.admin.ch/?zoom=13&amp;E=2584971&amp;N=1112332&amp;layers=ch.kantone.cadastralwebmap-farbe,ch.swisstopo.amtliches-strassenverzeichnis,ch.bfs.gebaeude_wohnungs_register,KML||https://tinyurl.com/yy7ya4g9/VS/6134_bdg_erw.kml</t>
  </si>
  <si>
    <t>2584961.244 1112303.695</t>
  </si>
  <si>
    <t>https://map.geo.admin.ch/?zoom=13&amp;E=2584961.244&amp;N=1112303.695&amp;layers=ch.kantone.cadastralwebmap-farbe,ch.swisstopo.amtliches-strassenverzeichnis,ch.bfs.gebaeude_wohnungs_register,KML||https://tinyurl.com/yy7ya4g9/VS/6134_bdg_erw.kml</t>
  </si>
  <si>
    <t>2585039.000 1112413.000</t>
  </si>
  <si>
    <t>https://map.geo.admin.ch/?zoom=13&amp;E=2585039&amp;N=1112413&amp;layers=ch.kantone.cadastralwebmap-farbe,ch.swisstopo.amtliches-strassenverzeichnis,ch.bfs.gebaeude_wohnungs_register,KML||https://tinyurl.com/yy7ya4g9/VS/6134_bdg_erw.kml</t>
  </si>
  <si>
    <t>2584991.532 1112363.545</t>
  </si>
  <si>
    <t>https://map.geo.admin.ch/?zoom=13&amp;E=2584991.532&amp;N=1112363.545&amp;layers=ch.kantone.cadastralwebmap-farbe,ch.swisstopo.amtliches-strassenverzeichnis,ch.bfs.gebaeude_wohnungs_register,KML||https://tinyurl.com/yy7ya4g9/VS/6134_bdg_erw.kml</t>
  </si>
  <si>
    <t>2584993.000 1112362.000</t>
  </si>
  <si>
    <t>https://map.geo.admin.ch/?zoom=13&amp;E=2584993&amp;N=1112362&amp;layers=ch.kantone.cadastralwebmap-farbe,ch.swisstopo.amtliches-strassenverzeichnis,ch.bfs.gebaeude_wohnungs_register,KML||https://tinyurl.com/yy7ya4g9/VS/6134_bdg_erw.kml</t>
  </si>
  <si>
    <t>2584978.337 1112550.194</t>
  </si>
  <si>
    <t>https://map.geo.admin.ch/?zoom=13&amp;E=2584978.337&amp;N=1112550.194&amp;layers=ch.kantone.cadastralwebmap-farbe,ch.swisstopo.amtliches-strassenverzeichnis,ch.bfs.gebaeude_wohnungs_register,KML||https://tinyurl.com/yy7ya4g9/VS/6134_bdg_erw.kml</t>
  </si>
  <si>
    <t>2584979.000 1112552.000</t>
  </si>
  <si>
    <t>https://map.geo.admin.ch/?zoom=13&amp;E=2584979&amp;N=1112552&amp;layers=ch.kantone.cadastralwebmap-farbe,ch.swisstopo.amtliches-strassenverzeichnis,ch.bfs.gebaeude_wohnungs_register,KML||https://tinyurl.com/yy7ya4g9/VS/6134_bdg_erw.kml</t>
  </si>
  <si>
    <t>2585003.000 1112313.000</t>
  </si>
  <si>
    <t>https://map.geo.admin.ch/?zoom=13&amp;E=2585003&amp;N=1112313&amp;layers=ch.kantone.cadastralwebmap-farbe,ch.swisstopo.amtliches-strassenverzeichnis,ch.bfs.gebaeude_wohnungs_register,KML||https://tinyurl.com/yy7ya4g9/VS/6134_bdg_erw.kml</t>
  </si>
  <si>
    <t>2585003.866 1112309.577</t>
  </si>
  <si>
    <t>https://map.geo.admin.ch/?zoom=13&amp;E=2585003.866&amp;N=1112309.577&amp;layers=ch.kantone.cadastralwebmap-farbe,ch.swisstopo.amtliches-strassenverzeichnis,ch.bfs.gebaeude_wohnungs_register,KML||https://tinyurl.com/yy7ya4g9/VS/6134_bdg_erw.kml</t>
  </si>
  <si>
    <t>2585030.000 1112354.000</t>
  </si>
  <si>
    <t>https://map.geo.admin.ch/?zoom=13&amp;E=2585030&amp;N=1112354&amp;layers=ch.kantone.cadastralwebmap-farbe,ch.swisstopo.amtliches-strassenverzeichnis,ch.bfs.gebaeude_wohnungs_register,KML||https://tinyurl.com/yy7ya4g9/VS/6134_bdg_erw.kml</t>
  </si>
  <si>
    <t>2585020.000 1112375.000</t>
  </si>
  <si>
    <t>https://map.geo.admin.ch/?zoom=13&amp;E=2585020&amp;N=1112375&amp;layers=ch.kantone.cadastralwebmap-farbe,ch.swisstopo.amtliches-strassenverzeichnis,ch.bfs.gebaeude_wohnungs_register,KML||https://tinyurl.com/yy7ya4g9/VS/6134_bdg_erw.kml</t>
  </si>
  <si>
    <t>2585018.000 1112381.000</t>
  </si>
  <si>
    <t>https://map.geo.admin.ch/?zoom=13&amp;E=2585018&amp;N=1112381&amp;layers=ch.kantone.cadastralwebmap-farbe,ch.swisstopo.amtliches-strassenverzeichnis,ch.bfs.gebaeude_wohnungs_register,KML||https://tinyurl.com/yy7ya4g9/VS/6134_bdg_erw.kml</t>
  </si>
  <si>
    <t>2585006.000 1112389.000</t>
  </si>
  <si>
    <t>https://map.geo.admin.ch/?zoom=13&amp;E=2585006&amp;N=1112389&amp;layers=ch.kantone.cadastralwebmap-farbe,ch.swisstopo.amtliches-strassenverzeichnis,ch.bfs.gebaeude_wohnungs_register,KML||https://tinyurl.com/yy7ya4g9/VS/6134_bdg_erw.kml</t>
  </si>
  <si>
    <t>2585004.593 1112393.029</t>
  </si>
  <si>
    <t>https://map.geo.admin.ch/?zoom=13&amp;E=2585004.593&amp;N=1112393.029&amp;layers=ch.kantone.cadastralwebmap-farbe,ch.swisstopo.amtliches-strassenverzeichnis,ch.bfs.gebaeude_wohnungs_register,KML||https://tinyurl.com/yy7ya4g9/VS/6134_bdg_erw.kml</t>
  </si>
  <si>
    <t>2584998.332 1112427.592</t>
  </si>
  <si>
    <t>https://map.geo.admin.ch/?zoom=13&amp;E=2584998.332&amp;N=1112427.592&amp;layers=ch.kantone.cadastralwebmap-farbe,ch.swisstopo.amtliches-strassenverzeichnis,ch.bfs.gebaeude_wohnungs_register,KML||https://tinyurl.com/yy7ya4g9/VS/6134_bdg_erw.kml</t>
  </si>
  <si>
    <t>2584999.000 1112431.000</t>
  </si>
  <si>
    <t>https://map.geo.admin.ch/?zoom=13&amp;E=2584999&amp;N=1112431&amp;layers=ch.kantone.cadastralwebmap-farbe,ch.swisstopo.amtliches-strassenverzeichnis,ch.bfs.gebaeude_wohnungs_register,KML||https://tinyurl.com/yy7ya4g9/VS/6134_bdg_erw.kml</t>
  </si>
  <si>
    <t>2584992.000 1112449.000</t>
  </si>
  <si>
    <t>https://map.geo.admin.ch/?zoom=13&amp;E=2584992&amp;N=1112449&amp;layers=ch.kantone.cadastralwebmap-farbe,ch.swisstopo.amtliches-strassenverzeichnis,ch.bfs.gebaeude_wohnungs_register,KML||https://tinyurl.com/yy7ya4g9/VS/6134_bdg_erw.kml</t>
  </si>
  <si>
    <t>2585016.000 1112275.000</t>
  </si>
  <si>
    <t>https://map.geo.admin.ch/?zoom=13&amp;E=2585016&amp;N=1112275&amp;layers=ch.kantone.cadastralwebmap-farbe,ch.swisstopo.amtliches-strassenverzeichnis,ch.bfs.gebaeude_wohnungs_register,KML||https://tinyurl.com/yy7ya4g9/VS/6134_bdg_erw.kml</t>
  </si>
  <si>
    <t>2585010.059 1112427.931</t>
  </si>
  <si>
    <t>https://map.geo.admin.ch/?zoom=13&amp;E=2585010.059&amp;N=1112427.931&amp;layers=ch.kantone.cadastralwebmap-farbe,ch.swisstopo.amtliches-strassenverzeichnis,ch.bfs.gebaeude_wohnungs_register,KML||https://tinyurl.com/yy7ya4g9/VS/6134_bdg_erw.kml</t>
  </si>
  <si>
    <t>2585037.689 1112412.127</t>
  </si>
  <si>
    <t>https://map.geo.admin.ch/?zoom=13&amp;E=2585037.689&amp;N=1112412.127&amp;layers=ch.kantone.cadastralwebmap-farbe,ch.swisstopo.amtliches-strassenverzeichnis,ch.bfs.gebaeude_wohnungs_register,KML||https://tinyurl.com/yy7ya4g9/VS/6134_bdg_erw.kml</t>
  </si>
  <si>
    <t>2585032.000 1112339.000</t>
  </si>
  <si>
    <t>https://map.geo.admin.ch/?zoom=13&amp;E=2585032&amp;N=1112339&amp;layers=ch.kantone.cadastralwebmap-farbe,ch.swisstopo.amtliches-strassenverzeichnis,ch.bfs.gebaeude_wohnungs_register,KML||https://tinyurl.com/yy7ya4g9/VS/6134_bdg_erw.kml</t>
  </si>
  <si>
    <t>2585033.598 1112335.973</t>
  </si>
  <si>
    <t>https://map.geo.admin.ch/?zoom=13&amp;E=2585033.598&amp;N=1112335.973&amp;layers=ch.kantone.cadastralwebmap-farbe,ch.swisstopo.amtliches-strassenverzeichnis,ch.bfs.gebaeude_wohnungs_register,KML||https://tinyurl.com/yy7ya4g9/VS/6134_bdg_erw.kml</t>
  </si>
  <si>
    <t>2585354.000 1111831.000</t>
  </si>
  <si>
    <t>https://map.geo.admin.ch/?zoom=13&amp;E=2585354&amp;N=1111831&amp;layers=ch.kantone.cadastralwebmap-farbe,ch.swisstopo.amtliches-strassenverzeichnis,ch.bfs.gebaeude_wohnungs_register,KML||https://tinyurl.com/yy7ya4g9/VS/6134_bdg_erw.kml</t>
  </si>
  <si>
    <t>2585107.000 1112344.000</t>
  </si>
  <si>
    <t>https://map.geo.admin.ch/?zoom=13&amp;E=2585107&amp;N=1112344&amp;layers=ch.kantone.cadastralwebmap-farbe,ch.swisstopo.amtliches-strassenverzeichnis,ch.bfs.gebaeude_wohnungs_register,KML||https://tinyurl.com/yy7ya4g9/VS/6134_bdg_erw.kml</t>
  </si>
  <si>
    <t>2585104.845 1112347.668</t>
  </si>
  <si>
    <t>https://map.geo.admin.ch/?zoom=13&amp;E=2585104.845&amp;N=1112347.668&amp;layers=ch.kantone.cadastralwebmap-farbe,ch.swisstopo.amtliches-strassenverzeichnis,ch.bfs.gebaeude_wohnungs_register,KML||https://tinyurl.com/yy7ya4g9/VS/6134_bdg_erw.kml</t>
  </si>
  <si>
    <t>2585247.554 1111905.977</t>
  </si>
  <si>
    <t>https://map.geo.admin.ch/?zoom=13&amp;E=2585247.554&amp;N=1111905.977&amp;layers=ch.kantone.cadastralwebmap-farbe,ch.swisstopo.amtliches-strassenverzeichnis,ch.bfs.gebaeude_wohnungs_register,KML||https://tinyurl.com/yy7ya4g9/VS/6134_bdg_erw.kml</t>
  </si>
  <si>
    <t>2585274.000 1112023.000</t>
  </si>
  <si>
    <t>https://map.geo.admin.ch/?zoom=13&amp;E=2585274&amp;N=1112023&amp;layers=ch.kantone.cadastralwebmap-farbe,ch.swisstopo.amtliches-strassenverzeichnis,ch.bfs.gebaeude_wohnungs_register,KML||https://tinyurl.com/yy7ya4g9/VS/6134_bdg_erw.kml</t>
  </si>
  <si>
    <t>2585273.659 1112020.104</t>
  </si>
  <si>
    <t>https://map.geo.admin.ch/?zoom=13&amp;E=2585273.659&amp;N=1112020.104&amp;layers=ch.kantone.cadastralwebmap-farbe,ch.swisstopo.amtliches-strassenverzeichnis,ch.bfs.gebaeude_wohnungs_register,KML||https://tinyurl.com/yy7ya4g9/VS/6134_bdg_erw.kml</t>
  </si>
  <si>
    <t>2585353.292 1111830.472</t>
  </si>
  <si>
    <t>https://map.geo.admin.ch/?zoom=13&amp;E=2585353.292&amp;N=1111830.472&amp;layers=ch.kantone.cadastralwebmap-farbe,ch.swisstopo.amtliches-strassenverzeichnis,ch.bfs.gebaeude_wohnungs_register,KML||https://tinyurl.com/yy7ya4g9/VS/6134_bdg_erw.kml</t>
  </si>
  <si>
    <t>2585038.000 1111848.000</t>
  </si>
  <si>
    <t>https://map.geo.admin.ch/?zoom=13&amp;E=2585038&amp;N=1111848&amp;layers=ch.kantone.cadastralwebmap-farbe,ch.swisstopo.amtliches-strassenverzeichnis,ch.bfs.gebaeude_wohnungs_register,KML||https://tinyurl.com/yy7ya4g9/VS/6134_bdg_erw.kml</t>
  </si>
  <si>
    <t>2585043.063 1111841.813</t>
  </si>
  <si>
    <t>https://map.geo.admin.ch/?zoom=13&amp;E=2585043.063&amp;N=1111841.813&amp;layers=ch.kantone.cadastralwebmap-farbe,ch.swisstopo.amtliches-strassenverzeichnis,ch.bfs.gebaeude_wohnungs_register,KML||https://tinyurl.com/yy7ya4g9/VS/6134_bdg_erw.kml</t>
  </si>
  <si>
    <t>2585023.000 1112363.000</t>
  </si>
  <si>
    <t>https://map.geo.admin.ch/?zoom=13&amp;E=2585023&amp;N=1112363&amp;layers=ch.kantone.cadastralwebmap-farbe,ch.swisstopo.amtliches-strassenverzeichnis,ch.bfs.gebaeude_wohnungs_register,KML||https://tinyurl.com/yy7ya4g9/VS/6134_bdg_erw.kml</t>
  </si>
  <si>
    <t>2585464.578 1112838.353</t>
  </si>
  <si>
    <t>https://map.geo.admin.ch/?zoom=13&amp;E=2585464.578&amp;N=1112838.353&amp;layers=ch.kantone.cadastralwebmap-farbe,ch.swisstopo.amtliches-strassenverzeichnis,ch.bfs.gebaeude_wohnungs_register,KML||https://tinyurl.com/yy7ya4g9/VS/6134_bdg_erw.kml</t>
  </si>
  <si>
    <t>2585022.000 1112268.000</t>
  </si>
  <si>
    <t>https://map.geo.admin.ch/?zoom=13&amp;E=2585022&amp;N=1112268&amp;layers=ch.kantone.cadastralwebmap-farbe,ch.swisstopo.amtliches-strassenverzeichnis,ch.bfs.gebaeude_wohnungs_register,KML||https://tinyurl.com/yy7ya4g9/VS/6134_bdg_erw.kml</t>
  </si>
  <si>
    <t>2584992.000 1112469.000</t>
  </si>
  <si>
    <t>https://map.geo.admin.ch/?zoom=13&amp;E=2584992&amp;N=1112469&amp;layers=ch.kantone.cadastralwebmap-farbe,ch.swisstopo.amtliches-strassenverzeichnis,ch.bfs.gebaeude_wohnungs_register,KML||https://tinyurl.com/yy7ya4g9/VS/6134_bdg_erw.kml</t>
  </si>
  <si>
    <t>2584964.000 1112308.000</t>
  </si>
  <si>
    <t>https://map.geo.admin.ch/?zoom=13&amp;E=2584964&amp;N=1112308&amp;layers=ch.kantone.cadastralwebmap-farbe,ch.swisstopo.amtliches-strassenverzeichnis,ch.bfs.gebaeude_wohnungs_register,KML||https://tinyurl.com/yy7ya4g9/VS/6134_bdg_erw.kml</t>
  </si>
  <si>
    <t>2584919.000 1112445.000</t>
  </si>
  <si>
    <t>https://map.geo.admin.ch/?zoom=13&amp;E=2584919&amp;N=1112445&amp;layers=ch.kantone.cadastralwebmap-farbe,ch.swisstopo.amtliches-strassenverzeichnis,ch.bfs.gebaeude_wohnungs_register,KML||https://tinyurl.com/yy7ya4g9/VS/6134_bdg_erw.kml</t>
  </si>
  <si>
    <t>2585248.000 1111911.000</t>
  </si>
  <si>
    <t>https://map.geo.admin.ch/?zoom=13&amp;E=2585248&amp;N=1111911&amp;layers=ch.kantone.cadastralwebmap-farbe,ch.swisstopo.amtliches-strassenverzeichnis,ch.bfs.gebaeude_wohnungs_register,KML||https://tinyurl.com/yy7ya4g9/VS/6134_bdg_erw.kml</t>
  </si>
  <si>
    <t>2584993.000 1112456.000</t>
  </si>
  <si>
    <t>https://map.geo.admin.ch/?zoom=13&amp;E=2584993&amp;N=1112456&amp;layers=ch.kantone.cadastralwebmap-farbe,ch.swisstopo.amtliches-strassenverzeichnis,ch.bfs.gebaeude_wohnungs_register,KML||https://tinyurl.com/yy7ya4g9/VS/6134_bdg_erw.kml</t>
  </si>
  <si>
    <t>2585007.000 1112427.000</t>
  </si>
  <si>
    <t>https://map.geo.admin.ch/?zoom=13&amp;E=2585007&amp;N=1112427&amp;layers=ch.kantone.cadastralwebmap-farbe,ch.swisstopo.amtliches-strassenverzeichnis,ch.bfs.gebaeude_wohnungs_register,KML||https://tinyurl.com/yy7ya4g9/VS/6134_bdg_erw.kml</t>
  </si>
  <si>
    <t>2584970.492 1112328.218</t>
  </si>
  <si>
    <t>https://map.geo.admin.ch/?zoom=13&amp;E=2584970.492&amp;N=1112328.218&amp;layers=ch.kantone.cadastralwebmap-farbe,ch.swisstopo.amtliches-strassenverzeichnis,ch.bfs.gebaeude_wohnungs_register,KML||https://tinyurl.com/yy7ya4g9/VS/6134_bdg_erw.kml</t>
  </si>
  <si>
    <t>2585093.000 1112476.000</t>
  </si>
  <si>
    <t>https://map.geo.admin.ch/?zoom=13&amp;E=2585093&amp;N=1112476&amp;layers=ch.kantone.cadastralwebmap-farbe,ch.swisstopo.amtliches-strassenverzeichnis,ch.bfs.gebaeude_wohnungs_register,KML||https://tinyurl.com/yy7ya4g9/VS/6134_bdg_erw.kml</t>
  </si>
  <si>
    <t>2588793.000 1109820.000</t>
  </si>
  <si>
    <t>https://map.geo.admin.ch/?zoom=13&amp;E=2588793&amp;N=1109820&amp;layers=ch.kantone.cadastralwebmap-farbe,ch.swisstopo.amtliches-strassenverzeichnis,ch.bfs.gebaeude_wohnungs_register,KML||https://tinyurl.com/yy7ya4g9/VS/6134_bdg_erw.kml</t>
  </si>
  <si>
    <t>2586087.000 1111508.000</t>
  </si>
  <si>
    <t>https://map.geo.admin.ch/?zoom=13&amp;E=2586087&amp;N=1111508&amp;layers=ch.kantone.cadastralwebmap-farbe,ch.swisstopo.amtliches-strassenverzeichnis,ch.bfs.gebaeude_wohnungs_register,KML||https://tinyurl.com/yy7ya4g9/VS/6134_bdg_erw.kml</t>
  </si>
  <si>
    <t>2586083.900 1111505.223</t>
  </si>
  <si>
    <t>https://map.geo.admin.ch/?zoom=13&amp;E=2586083.9&amp;N=1111505.223&amp;layers=ch.kantone.cadastralwebmap-farbe,ch.swisstopo.amtliches-strassenverzeichnis,ch.bfs.gebaeude_wohnungs_register,KML||https://tinyurl.com/yy7ya4g9/VS/6134_bdg_erw.kml</t>
  </si>
  <si>
    <t>2585034.000 1112520.000</t>
  </si>
  <si>
    <t>https://map.geo.admin.ch/?zoom=13&amp;E=2585034&amp;N=1112520&amp;layers=ch.kantone.cadastralwebmap-farbe,ch.swisstopo.amtliches-strassenverzeichnis,ch.bfs.gebaeude_wohnungs_register,KML||https://tinyurl.com/yy7ya4g9/VS/6134_bdg_erw.kml</t>
  </si>
  <si>
    <t>2585463.000 1112840.000</t>
  </si>
  <si>
    <t>https://map.geo.admin.ch/?zoom=13&amp;E=2585463&amp;N=1112840&amp;layers=ch.kantone.cadastralwebmap-farbe,ch.swisstopo.amtliches-strassenverzeichnis,ch.bfs.gebaeude_wohnungs_register,KML||https://tinyurl.com/yy7ya4g9/VS/6134_bdg_erw.kml</t>
  </si>
  <si>
    <t>2585506.500 1112830.375</t>
  </si>
  <si>
    <t>https://map.geo.admin.ch/?zoom=13&amp;E=2585506.5&amp;N=1112830.375&amp;layers=ch.kantone.cadastralwebmap-farbe,ch.swisstopo.amtliches-strassenverzeichnis,ch.bfs.gebaeude_wohnungs_register,KML||https://tinyurl.com/yy7ya4g9/VS/6134_bdg_erw.kml</t>
  </si>
  <si>
    <t>2575776.000 1108233.000</t>
  </si>
  <si>
    <t>https://map.geo.admin.ch/?zoom=13&amp;E=2575776&amp;N=1108233&amp;layers=ch.kantone.cadastralwebmap-farbe,ch.swisstopo.amtliches-strassenverzeichnis,ch.bfs.gebaeude_wohnungs_register,KML||https://tinyurl.com/yy7ya4g9/VS/6136_bdg_erw.kml</t>
  </si>
  <si>
    <t>2576766.250 1108117.125</t>
  </si>
  <si>
    <t>https://map.geo.admin.ch/?zoom=13&amp;E=2576766.25&amp;N=1108117.125&amp;layers=ch.kantone.cadastralwebmap-farbe,ch.swisstopo.amtliches-strassenverzeichnis,ch.bfs.gebaeude_wohnungs_register,KML||https://tinyurl.com/yy7ya4g9/VS/6136_bdg_erw.kml</t>
  </si>
  <si>
    <t>2573815.250 1106096.125</t>
  </si>
  <si>
    <t>https://map.geo.admin.ch/?zoom=13&amp;E=2573815.25&amp;N=1106096.125&amp;layers=ch.kantone.cadastralwebmap-farbe,ch.swisstopo.amtliches-strassenverzeichnis,ch.bfs.gebaeude_wohnungs_register,KML||https://tinyurl.com/yy7ya4g9/VS/6136_bdg_erw.kml</t>
  </si>
  <si>
    <t>2570884.500 1105013.375</t>
  </si>
  <si>
    <t>https://map.geo.admin.ch/?zoom=13&amp;E=2570884.5&amp;N=1105013.375&amp;layers=ch.kantone.cadastralwebmap-farbe,ch.swisstopo.amtliches-strassenverzeichnis,ch.bfs.gebaeude_wohnungs_register,KML||https://tinyurl.com/yy7ya4g9/VS/6136_bdg_erw.kml</t>
  </si>
  <si>
    <t>2571562.750 1106593.125</t>
  </si>
  <si>
    <t>https://map.geo.admin.ch/?zoom=13&amp;E=2571562.75&amp;N=1106593.125&amp;layers=ch.kantone.cadastralwebmap-farbe,ch.swisstopo.amtliches-strassenverzeichnis,ch.bfs.gebaeude_wohnungs_register,KML||https://tinyurl.com/yy7ya4g9/VS/6136_bdg_erw.kml</t>
  </si>
  <si>
    <t>2571567.750 1106579.625</t>
  </si>
  <si>
    <t>https://map.geo.admin.ch/?zoom=13&amp;E=2571567.75&amp;N=1106579.625&amp;layers=ch.kantone.cadastralwebmap-farbe,ch.swisstopo.amtliches-strassenverzeichnis,ch.bfs.gebaeude_wohnungs_register,KML||https://tinyurl.com/yy7ya4g9/VS/6136_bdg_erw.kml</t>
  </si>
  <si>
    <t>2572419.000 1106308.000</t>
  </si>
  <si>
    <t>https://map.geo.admin.ch/?zoom=13&amp;E=2572419&amp;N=1106308&amp;layers=ch.kantone.cadastralwebmap-farbe,ch.swisstopo.amtliches-strassenverzeichnis,ch.bfs.gebaeude_wohnungs_register,KML||https://tinyurl.com/yy7ya4g9/VS/6136_bdg_erw.kml</t>
  </si>
  <si>
    <t>2583505.000 1113240.000</t>
  </si>
  <si>
    <t>https://map.geo.admin.ch/?zoom=13&amp;E=2583505&amp;N=1113240&amp;layers=ch.kantone.cadastralwebmap-farbe,ch.swisstopo.amtliches-strassenverzeichnis,ch.bfs.gebaeude_wohnungs_register,KML||https://tinyurl.com/yy7ya4g9/VS/6139_bdg_erw.kml</t>
  </si>
  <si>
    <t>2556307.750 1114612.625</t>
  </si>
  <si>
    <t>https://map.geo.admin.ch/?zoom=13&amp;E=2556307.75&amp;N=1114612.625&amp;layers=ch.kantone.cadastralwebmap-farbe,ch.swisstopo.amtliches-strassenverzeichnis,ch.bfs.gebaeude_wohnungs_register,KML||https://tinyurl.com/yy7ya4g9/VS/6151_bdg_erw.kml</t>
  </si>
  <si>
    <t>2551192.490 1137663.400</t>
  </si>
  <si>
    <t>https://map.geo.admin.ch/?zoom=13&amp;E=2551192.49&amp;N=1137663.4&amp;layers=ch.kantone.cadastralwebmap-farbe,ch.swisstopo.amtliches-strassenverzeichnis,ch.bfs.gebaeude_wohnungs_register,KML||https://tinyurl.com/yy7ya4g9/VS/6155_bdg_erw.kml</t>
  </si>
  <si>
    <t>2554036.000 1115535.000</t>
  </si>
  <si>
    <t>https://map.geo.admin.ch/?zoom=13&amp;E=2554036&amp;N=1115535&amp;layers=ch.kantone.cadastralwebmap-farbe,ch.swisstopo.amtliches-strassenverzeichnis,ch.bfs.gebaeude_wohnungs_register,KML||https://tinyurl.com/yy7ya4g9/VS/6157_bdg_erw.kml</t>
  </si>
  <si>
    <t>2558856.055 1128499.977</t>
  </si>
  <si>
    <t>https://map.geo.admin.ch/?zoom=13&amp;E=2558856.055&amp;N=1128499.977&amp;layers=ch.kantone.cadastralwebmap-farbe,ch.swisstopo.amtliches-strassenverzeichnis,ch.bfs.gebaeude_wohnungs_register,KML||https://tinyurl.com/yy7ya4g9/VS/6158_bdg_erw.kml</t>
  </si>
  <si>
    <t>2559242.159 1128407.354</t>
  </si>
  <si>
    <t>https://map.geo.admin.ch/?zoom=13&amp;E=2559242.159&amp;N=1128407.354&amp;layers=ch.kantone.cadastralwebmap-farbe,ch.swisstopo.amtliches-strassenverzeichnis,ch.bfs.gebaeude_wohnungs_register,KML||https://tinyurl.com/yy7ya4g9/VS/6158_bdg_erw.kml</t>
  </si>
  <si>
    <t>2558646.612 1128879.272</t>
  </si>
  <si>
    <t>https://map.geo.admin.ch/?zoom=13&amp;E=2558646.612&amp;N=1128879.272&amp;layers=ch.kantone.cadastralwebmap-farbe,ch.swisstopo.amtliches-strassenverzeichnis,ch.bfs.gebaeude_wohnungs_register,KML||https://tinyurl.com/yy7ya4g9/VS/6158_bdg_erw.kml</t>
  </si>
  <si>
    <t>2558630.000 1129260.000</t>
  </si>
  <si>
    <t>https://map.geo.admin.ch/?zoom=13&amp;E=2558630&amp;N=1129260&amp;layers=ch.kantone.cadastralwebmap-farbe,ch.swisstopo.amtliches-strassenverzeichnis,ch.bfs.gebaeude_wohnungs_register,KML||https://tinyurl.com/yy7ya4g9/VS/6158_bdg_erw.kml</t>
  </si>
  <si>
    <t>2557246.750 1129485.625</t>
  </si>
  <si>
    <t>https://map.geo.admin.ch/?zoom=13&amp;E=2557246.75&amp;N=1129485.625&amp;layers=ch.kantone.cadastralwebmap-farbe,ch.swisstopo.amtliches-strassenverzeichnis,ch.bfs.gebaeude_wohnungs_register,KML||https://tinyurl.com/yy7ya4g9/VS/6158_bdg_erw.kml</t>
  </si>
  <si>
    <t>2559204.000 1128352.125</t>
  </si>
  <si>
    <t>https://map.geo.admin.ch/?zoom=13&amp;E=2559204&amp;N=1128352.125&amp;layers=ch.kantone.cadastralwebmap-farbe,ch.swisstopo.amtliches-strassenverzeichnis,ch.bfs.gebaeude_wohnungs_register,KML||https://tinyurl.com/yy7ya4g9/VS/6158_bdg_erw.kml</t>
  </si>
  <si>
    <t>2557210.000 1129448.625</t>
  </si>
  <si>
    <t>https://map.geo.admin.ch/?zoom=13&amp;E=2557210&amp;N=1129448.625&amp;layers=ch.kantone.cadastralwebmap-farbe,ch.swisstopo.amtliches-strassenverzeichnis,ch.bfs.gebaeude_wohnungs_register,KML||https://tinyurl.com/yy7ya4g9/VS/6158_bdg_erw.kml</t>
  </si>
  <si>
    <t>2559220.750 1128390.375</t>
  </si>
  <si>
    <t>https://map.geo.admin.ch/?zoom=13&amp;E=2559220.75&amp;N=1128390.375&amp;layers=ch.kantone.cadastralwebmap-farbe,ch.swisstopo.amtliches-strassenverzeichnis,ch.bfs.gebaeude_wohnungs_register,KML||https://tinyurl.com/yy7ya4g9/VS/6158_bdg_erw.kml</t>
  </si>
  <si>
    <t>2559222.500 1128387.625</t>
  </si>
  <si>
    <t>https://map.geo.admin.ch/?zoom=13&amp;E=2559222.5&amp;N=1128387.625&amp;layers=ch.kantone.cadastralwebmap-farbe,ch.swisstopo.amtliches-strassenverzeichnis,ch.bfs.gebaeude_wohnungs_register,KML||https://tinyurl.com/yy7ya4g9/VS/6158_bdg_erw.kml</t>
  </si>
  <si>
    <t>2559109.500 1128814.375</t>
  </si>
  <si>
    <t>https://map.geo.admin.ch/?zoom=13&amp;E=2559109.5&amp;N=1128814.375&amp;layers=ch.kantone.cadastralwebmap-farbe,ch.swisstopo.amtliches-strassenverzeichnis,ch.bfs.gebaeude_wohnungs_register,KML||https://tinyurl.com/yy7ya4g9/VS/6158_bdg_erw.kml</t>
  </si>
  <si>
    <t>2558299.359 1129047.518</t>
  </si>
  <si>
    <t>https://map.geo.admin.ch/?zoom=13&amp;E=2558299.359&amp;N=1129047.518&amp;layers=ch.kantone.cadastralwebmap-farbe,ch.swisstopo.amtliches-strassenverzeichnis,ch.bfs.gebaeude_wohnungs_register,KML||https://tinyurl.com/yy7ya4g9/VS/6158_bdg_erw.kml</t>
  </si>
  <si>
    <t>2559146.023 1128558.365</t>
  </si>
  <si>
    <t>https://map.geo.admin.ch/?zoom=13&amp;E=2559146.023&amp;N=1128558.365&amp;layers=ch.kantone.cadastralwebmap-farbe,ch.swisstopo.amtliches-strassenverzeichnis,ch.bfs.gebaeude_wohnungs_register,KML||https://tinyurl.com/yy7ya4g9/VS/6158_bdg_erw.kml</t>
  </si>
  <si>
    <t>2558916.898 1128806.083</t>
  </si>
  <si>
    <t>https://map.geo.admin.ch/?zoom=13&amp;E=2558916.898&amp;N=1128806.083&amp;layers=ch.kantone.cadastralwebmap-farbe,ch.swisstopo.amtliches-strassenverzeichnis,ch.bfs.gebaeude_wohnungs_register,KML||https://tinyurl.com/yy7ya4g9/VS/6158_bdg_erw.kml</t>
  </si>
  <si>
    <t>2558798.697 1128608.457</t>
  </si>
  <si>
    <t>https://map.geo.admin.ch/?zoom=13&amp;E=2558798.697&amp;N=1128608.457&amp;layers=ch.kantone.cadastralwebmap-farbe,ch.swisstopo.amtliches-strassenverzeichnis,ch.bfs.gebaeude_wohnungs_register,KML||https://tinyurl.com/yy7ya4g9/VS/6158_bdg_erw.kml</t>
  </si>
  <si>
    <t>2559294.366 1128496.382</t>
  </si>
  <si>
    <t>https://map.geo.admin.ch/?zoom=13&amp;E=2559294.366&amp;N=1128496.382&amp;layers=ch.kantone.cadastralwebmap-farbe,ch.swisstopo.amtliches-strassenverzeichnis,ch.bfs.gebaeude_wohnungs_register,KML||https://tinyurl.com/yy7ya4g9/VS/6158_bdg_erw.kml</t>
  </si>
  <si>
    <t>2559297.759 1128497.976</t>
  </si>
  <si>
    <t>https://map.geo.admin.ch/?zoom=13&amp;E=2559297.759&amp;N=1128497.976&amp;layers=ch.kantone.cadastralwebmap-farbe,ch.swisstopo.amtliches-strassenverzeichnis,ch.bfs.gebaeude_wohnungs_register,KML||https://tinyurl.com/yy7ya4g9/VS/6158_bdg_erw.kml</t>
  </si>
  <si>
    <t>2559305.832 1128502.048</t>
  </si>
  <si>
    <t>https://map.geo.admin.ch/?zoom=13&amp;E=2559305.832&amp;N=1128502.048&amp;layers=ch.kantone.cadastralwebmap-farbe,ch.swisstopo.amtliches-strassenverzeichnis,ch.bfs.gebaeude_wohnungs_register,KML||https://tinyurl.com/yy7ya4g9/VS/6158_bdg_erw.kml</t>
  </si>
  <si>
    <t>2559309.158 1128503.813</t>
  </si>
  <si>
    <t>https://map.geo.admin.ch/?zoom=13&amp;E=2559309.158&amp;N=1128503.813&amp;layers=ch.kantone.cadastralwebmap-farbe,ch.swisstopo.amtliches-strassenverzeichnis,ch.bfs.gebaeude_wohnungs_register,KML||https://tinyurl.com/yy7ya4g9/VS/6158_bdg_erw.kml</t>
  </si>
  <si>
    <t>2559230.295 1128389.937</t>
  </si>
  <si>
    <t>https://map.geo.admin.ch/?zoom=13&amp;E=2559230.295&amp;N=1128389.937&amp;layers=ch.kantone.cadastralwebmap-farbe,ch.swisstopo.amtliches-strassenverzeichnis,ch.bfs.gebaeude_wohnungs_register,KML||https://tinyurl.com/yy7ya4g9/VS/6158_bdg_erw.kml</t>
  </si>
  <si>
    <t>2557305.208 1131573.958</t>
  </si>
  <si>
    <t>https://map.geo.admin.ch/?zoom=13&amp;E=2557305.208&amp;N=1131573.958&amp;layers=ch.kantone.cadastralwebmap-farbe,ch.swisstopo.amtliches-strassenverzeichnis,ch.bfs.gebaeude_wohnungs_register,KML||https://tinyurl.com/yy7ya4g9/VS/6159_bdg_erw.kml</t>
  </si>
  <si>
    <t>2556812.750 1132949.249</t>
  </si>
  <si>
    <t>https://map.geo.admin.ch/?zoom=13&amp;E=2556812.75&amp;N=1132949.249&amp;layers=ch.kantone.cadastralwebmap-farbe,ch.swisstopo.amtliches-strassenverzeichnis,ch.bfs.gebaeude_wohnungs_register,KML||https://tinyurl.com/yy7ya4g9/VS/6159_bdg_erw.kml</t>
  </si>
  <si>
    <t>2556801.000 1132942.000</t>
  </si>
  <si>
    <t>https://map.geo.admin.ch/?zoom=13&amp;E=2556801&amp;N=1132942&amp;layers=ch.kantone.cadastralwebmap-farbe,ch.swisstopo.amtliches-strassenverzeichnis,ch.bfs.gebaeude_wohnungs_register,KML||https://tinyurl.com/yy7ya4g9/VS/6159_bdg_erw.kml</t>
  </si>
  <si>
    <t>2556933.000 1132793.000</t>
  </si>
  <si>
    <t>https://map.geo.admin.ch/?zoom=13&amp;E=2556933&amp;N=1132793&amp;layers=ch.kantone.cadastralwebmap-farbe,ch.swisstopo.amtliches-strassenverzeichnis,ch.bfs.gebaeude_wohnungs_register,KML||https://tinyurl.com/yy7ya4g9/VS/6159_bdg_erw.kml</t>
  </si>
  <si>
    <t>2567121.000 1114760.000</t>
  </si>
  <si>
    <t>https://map.geo.admin.ch/?zoom=13&amp;E=2567121&amp;N=1114760&amp;layers=ch.kantone.cadastralwebmap-farbe,ch.swisstopo.amtliches-strassenverzeichnis,ch.bfs.gebaeude_wohnungs_register,KML||https://tinyurl.com/yy7ya4g9/VS/6217_bdg_erw.kml</t>
  </si>
  <si>
    <t>2566083.404 1114988.099</t>
  </si>
  <si>
    <t>https://map.geo.admin.ch/?zoom=13&amp;E=2566083.404&amp;N=1114988.099&amp;layers=ch.kantone.cadastralwebmap-farbe,ch.swisstopo.amtliches-strassenverzeichnis,ch.bfs.gebaeude_wohnungs_register,KML||https://tinyurl.com/yy7ya4g9/VS/6217_bdg_erw.kml</t>
  </si>
  <si>
    <t>2566082.862 1114987.456</t>
  </si>
  <si>
    <t>https://map.geo.admin.ch/?zoom=13&amp;E=2566082.862&amp;N=1114987.456&amp;layers=ch.kantone.cadastralwebmap-farbe,ch.swisstopo.amtliches-strassenverzeichnis,ch.bfs.gebaeude_wohnungs_register,KML||https://tinyurl.com/yy7ya4g9/VS/6217_bdg_erw.kml</t>
  </si>
  <si>
    <t>2566082.000 1115019.000</t>
  </si>
  <si>
    <t>https://map.geo.admin.ch/?zoom=13&amp;E=2566082&amp;N=1115019&amp;layers=ch.kantone.cadastralwebmap-farbe,ch.swisstopo.amtliches-strassenverzeichnis,ch.bfs.gebaeude_wohnungs_register,KML||https://tinyurl.com/yy7ya4g9/VS/6217_bdg_erw.kml</t>
  </si>
  <si>
    <t>2566077.563 1115022.983</t>
  </si>
  <si>
    <t>https://map.geo.admin.ch/?zoom=13&amp;E=2566077.563&amp;N=1115022.983&amp;layers=ch.kantone.cadastralwebmap-farbe,ch.swisstopo.amtliches-strassenverzeichnis,ch.bfs.gebaeude_wohnungs_register,KML||https://tinyurl.com/yy7ya4g9/VS/6217_bdg_erw.kml</t>
  </si>
  <si>
    <t>2566128.000 1114946.000</t>
  </si>
  <si>
    <t>https://map.geo.admin.ch/?zoom=13&amp;E=2566128&amp;N=1114946&amp;layers=ch.kantone.cadastralwebmap-farbe,ch.swisstopo.amtliches-strassenverzeichnis,ch.bfs.gebaeude_wohnungs_register,KML||https://tinyurl.com/yy7ya4g9/VS/6217_bdg_erw.kml</t>
  </si>
  <si>
    <t>2566177.302 1114949.964</t>
  </si>
  <si>
    <t>https://map.geo.admin.ch/?zoom=13&amp;E=2566177.302&amp;N=1114949.964&amp;layers=ch.kantone.cadastralwebmap-farbe,ch.swisstopo.amtliches-strassenverzeichnis,ch.bfs.gebaeude_wohnungs_register,KML||https://tinyurl.com/yy7ya4g9/VS/6217_bdg_erw.kml</t>
  </si>
  <si>
    <t>2567977.000 1114914.000</t>
  </si>
  <si>
    <t>https://map.geo.admin.ch/?zoom=13&amp;E=2567977&amp;N=1114914&amp;layers=ch.kantone.cadastralwebmap-farbe,ch.swisstopo.amtliches-strassenverzeichnis,ch.bfs.gebaeude_wohnungs_register,KML||https://tinyurl.com/yy7ya4g9/VS/6217_bdg_erw.kml</t>
  </si>
  <si>
    <t>2567976.000 1114931.000</t>
  </si>
  <si>
    <t>https://map.geo.admin.ch/?zoom=13&amp;E=2567976&amp;N=1114931&amp;layers=ch.kantone.cadastralwebmap-farbe,ch.swisstopo.amtliches-strassenverzeichnis,ch.bfs.gebaeude_wohnungs_register,KML||https://tinyurl.com/yy7ya4g9/VS/6217_bdg_erw.kml</t>
  </si>
  <si>
    <t>2566737.000 1115815.000</t>
  </si>
  <si>
    <t>https://map.geo.admin.ch/?zoom=13&amp;E=2566737&amp;N=1115815&amp;layers=ch.kantone.cadastralwebmap-farbe,ch.swisstopo.amtliches-strassenverzeichnis,ch.bfs.gebaeude_wohnungs_register,KML||https://tinyurl.com/yy7ya4g9/VS/6217_bdg_erw.kml</t>
  </si>
  <si>
    <t>2566778.657 1115929.619</t>
  </si>
  <si>
    <t>https://map.geo.admin.ch/?zoom=13&amp;E=2566778.657&amp;N=1115929.619&amp;layers=ch.kantone.cadastralwebmap-farbe,ch.swisstopo.amtliches-strassenverzeichnis,ch.bfs.gebaeude_wohnungs_register,KML||https://tinyurl.com/yy7ya4g9/VS/6217_bdg_erw.kml</t>
  </si>
  <si>
    <t>2566972.570 1115978.971</t>
  </si>
  <si>
    <t>https://map.geo.admin.ch/?zoom=13&amp;E=2566972.57&amp;N=1115978.971&amp;layers=ch.kantone.cadastralwebmap-farbe,ch.swisstopo.amtliches-strassenverzeichnis,ch.bfs.gebaeude_wohnungs_register,KML||https://tinyurl.com/yy7ya4g9/VS/6217_bdg_erw.kml</t>
  </si>
  <si>
    <t>2567037.444 1116007.234</t>
  </si>
  <si>
    <t>https://map.geo.admin.ch/?zoom=13&amp;E=2567037.444&amp;N=1116007.234&amp;layers=ch.kantone.cadastralwebmap-farbe,ch.swisstopo.amtliches-strassenverzeichnis,ch.bfs.gebaeude_wohnungs_register,KML||https://tinyurl.com/yy7ya4g9/VS/6217_bdg_erw.kml</t>
  </si>
  <si>
    <t>2567426.678 1116191.388</t>
  </si>
  <si>
    <t>https://map.geo.admin.ch/?zoom=13&amp;E=2567426.678&amp;N=1116191.388&amp;layers=ch.kantone.cadastralwebmap-farbe,ch.swisstopo.amtliches-strassenverzeichnis,ch.bfs.gebaeude_wohnungs_register,KML||https://tinyurl.com/yy7ya4g9/VS/6217_bdg_erw.kml</t>
  </si>
  <si>
    <t>2567385.300 1116228.002</t>
  </si>
  <si>
    <t>https://map.geo.admin.ch/?zoom=13&amp;E=2567385.3&amp;N=1116228.002&amp;layers=ch.kantone.cadastralwebmap-farbe,ch.swisstopo.amtliches-strassenverzeichnis,ch.bfs.gebaeude_wohnungs_register,KML||https://tinyurl.com/yy7ya4g9/VS/6217_bdg_erw.kml</t>
  </si>
  <si>
    <t>2567368.073 1116258.301</t>
  </si>
  <si>
    <t>https://map.geo.admin.ch/?zoom=13&amp;E=2567368.073&amp;N=1116258.301&amp;layers=ch.kantone.cadastralwebmap-farbe,ch.swisstopo.amtliches-strassenverzeichnis,ch.bfs.gebaeude_wohnungs_register,KML||https://tinyurl.com/yy7ya4g9/VS/6217_bdg_erw.kml</t>
  </si>
  <si>
    <t>2567791.088 1116269.474</t>
  </si>
  <si>
    <t>https://map.geo.admin.ch/?zoom=13&amp;E=2567791.088&amp;N=1116269.474&amp;layers=ch.kantone.cadastralwebmap-farbe,ch.swisstopo.amtliches-strassenverzeichnis,ch.bfs.gebaeude_wohnungs_register,KML||https://tinyurl.com/yy7ya4g9/VS/6217_bdg_erw.kml</t>
  </si>
  <si>
    <t>2567793.960 1116268.608</t>
  </si>
  <si>
    <t>https://map.geo.admin.ch/?zoom=13&amp;E=2567793.96&amp;N=1116268.608&amp;layers=ch.kantone.cadastralwebmap-farbe,ch.swisstopo.amtliches-strassenverzeichnis,ch.bfs.gebaeude_wohnungs_register,KML||https://tinyurl.com/yy7ya4g9/VS/6217_bdg_erw.kml</t>
  </si>
  <si>
    <t>2567835.859 1116257.750</t>
  </si>
  <si>
    <t>https://map.geo.admin.ch/?zoom=13&amp;E=2567835.859&amp;N=1116257.75&amp;layers=ch.kantone.cadastralwebmap-farbe,ch.swisstopo.amtliches-strassenverzeichnis,ch.bfs.gebaeude_wohnungs_register,KML||https://tinyurl.com/yy7ya4g9/VS/6217_bdg_erw.kml</t>
  </si>
  <si>
    <t>2567835.870 1116257.736</t>
  </si>
  <si>
    <t>https://map.geo.admin.ch/?zoom=13&amp;E=2567835.87&amp;N=1116257.736&amp;layers=ch.kantone.cadastralwebmap-farbe,ch.swisstopo.amtliches-strassenverzeichnis,ch.bfs.gebaeude_wohnungs_register,KML||https://tinyurl.com/yy7ya4g9/VS/6217_bdg_erw.kml</t>
  </si>
  <si>
    <t>2567774.695 1116300.722</t>
  </si>
  <si>
    <t>https://map.geo.admin.ch/?zoom=13&amp;E=2567774.695&amp;N=1116300.722&amp;layers=ch.kantone.cadastralwebmap-farbe,ch.swisstopo.amtliches-strassenverzeichnis,ch.bfs.gebaeude_wohnungs_register,KML||https://tinyurl.com/yy7ya4g9/VS/6217_bdg_erw.kml</t>
  </si>
  <si>
    <t>2567774.701 1116300.723</t>
  </si>
  <si>
    <t>https://map.geo.admin.ch/?zoom=13&amp;E=2567774.701&amp;N=1116300.723&amp;layers=ch.kantone.cadastralwebmap-farbe,ch.swisstopo.amtliches-strassenverzeichnis,ch.bfs.gebaeude_wohnungs_register,KML||https://tinyurl.com/yy7ya4g9/VS/6217_bdg_erw.kml</t>
  </si>
  <si>
    <t>2567810.586 1116291.716</t>
  </si>
  <si>
    <t>https://map.geo.admin.ch/?zoom=13&amp;E=2567810.586&amp;N=1116291.716&amp;layers=ch.kantone.cadastralwebmap-farbe,ch.swisstopo.amtliches-strassenverzeichnis,ch.bfs.gebaeude_wohnungs_register,KML||https://tinyurl.com/yy7ya4g9/VS/6217_bdg_erw.kml</t>
  </si>
  <si>
    <t>2567810.601 1116291.711</t>
  </si>
  <si>
    <t>https://map.geo.admin.ch/?zoom=13&amp;E=2567810.601&amp;N=1116291.711&amp;layers=ch.kantone.cadastralwebmap-farbe,ch.swisstopo.amtliches-strassenverzeichnis,ch.bfs.gebaeude_wohnungs_register,KML||https://tinyurl.com/yy7ya4g9/VS/6217_bdg_erw.kml</t>
  </si>
  <si>
    <t>2567121.293 1116362.865</t>
  </si>
  <si>
    <t>https://map.geo.admin.ch/?zoom=13&amp;E=2567121.293&amp;N=1116362.865&amp;layers=ch.kantone.cadastralwebmap-farbe,ch.swisstopo.amtliches-strassenverzeichnis,ch.bfs.gebaeude_wohnungs_register,KML||https://tinyurl.com/yy7ya4g9/VS/6217_bdg_erw.kml</t>
  </si>
  <si>
    <t>2567171.547 1116361.309</t>
  </si>
  <si>
    <t>https://map.geo.admin.ch/?zoom=13&amp;E=2567171.547&amp;N=1116361.309&amp;layers=ch.kantone.cadastralwebmap-farbe,ch.swisstopo.amtliches-strassenverzeichnis,ch.bfs.gebaeude_wohnungs_register,KML||https://tinyurl.com/yy7ya4g9/VS/6217_bdg_erw.kml</t>
  </si>
  <si>
    <t>2567389.394 1116317.379</t>
  </si>
  <si>
    <t>https://map.geo.admin.ch/?zoom=13&amp;E=2567389.394&amp;N=1116317.379&amp;layers=ch.kantone.cadastralwebmap-farbe,ch.swisstopo.amtliches-strassenverzeichnis,ch.bfs.gebaeude_wohnungs_register,KML||https://tinyurl.com/yy7ya4g9/VS/6217_bdg_erw.kml</t>
  </si>
  <si>
    <t>2566925.586 1116314.730</t>
  </si>
  <si>
    <t>https://map.geo.admin.ch/?zoom=13&amp;E=2566925.586&amp;N=1116314.73&amp;layers=ch.kantone.cadastralwebmap-farbe,ch.swisstopo.amtliches-strassenverzeichnis,ch.bfs.gebaeude_wohnungs_register,KML||https://tinyurl.com/yy7ya4g9/VS/6217_bdg_erw.kml</t>
  </si>
  <si>
    <t>2566976.884 1116324.031</t>
  </si>
  <si>
    <t>https://map.geo.admin.ch/?zoom=13&amp;E=2566976.884&amp;N=1116324.031&amp;layers=ch.kantone.cadastralwebmap-farbe,ch.swisstopo.amtliches-strassenverzeichnis,ch.bfs.gebaeude_wohnungs_register,KML||https://tinyurl.com/yy7ya4g9/VS/6217_bdg_erw.kml</t>
  </si>
  <si>
    <t>2566938.198 1116284.436</t>
  </si>
  <si>
    <t>https://map.geo.admin.ch/?zoom=13&amp;E=2566938.198&amp;N=1116284.436&amp;layers=ch.kantone.cadastralwebmap-farbe,ch.swisstopo.amtliches-strassenverzeichnis,ch.bfs.gebaeude_wohnungs_register,KML||https://tinyurl.com/yy7ya4g9/VS/6217_bdg_erw.kml</t>
  </si>
  <si>
    <t>2566968.484 1116293.133</t>
  </si>
  <si>
    <t>https://map.geo.admin.ch/?zoom=13&amp;E=2566968.484&amp;N=1116293.133&amp;layers=ch.kantone.cadastralwebmap-farbe,ch.swisstopo.amtliches-strassenverzeichnis,ch.bfs.gebaeude_wohnungs_register,KML||https://tinyurl.com/yy7ya4g9/VS/6217_bdg_erw.kml</t>
  </si>
  <si>
    <t>2566596.337 1116402.083</t>
  </si>
  <si>
    <t>https://map.geo.admin.ch/?zoom=13&amp;E=2566596.337&amp;N=1116402.083&amp;layers=ch.kantone.cadastralwebmap-farbe,ch.swisstopo.amtliches-strassenverzeichnis,ch.bfs.gebaeude_wohnungs_register,KML||https://tinyurl.com/yy7ya4g9/VS/6217_bdg_erw.kml</t>
  </si>
  <si>
    <t>2565969.000 1118060.000</t>
  </si>
  <si>
    <t>https://map.geo.admin.ch/?zoom=13&amp;E=2565969&amp;N=1118060&amp;layers=ch.kantone.cadastralwebmap-farbe,ch.swisstopo.amtliches-strassenverzeichnis,ch.bfs.gebaeude_wohnungs_register,KML||https://tinyurl.com/yy7ya4g9/VS/6217_bdg_erw.kml</t>
  </si>
  <si>
    <t>2566017.935 1118073.903</t>
  </si>
  <si>
    <t>https://map.geo.admin.ch/?zoom=13&amp;E=2566017.935&amp;N=1118073.903&amp;layers=ch.kantone.cadastralwebmap-farbe,ch.swisstopo.amtliches-strassenverzeichnis,ch.bfs.gebaeude_wohnungs_register,KML||https://tinyurl.com/yy7ya4g9/VS/6217_bdg_erw.kml</t>
  </si>
  <si>
    <t>2566677.455 1118004.352</t>
  </si>
  <si>
    <t>https://map.geo.admin.ch/?zoom=13&amp;E=2566677.455&amp;N=1118004.352&amp;layers=ch.kantone.cadastralwebmap-farbe,ch.swisstopo.amtliches-strassenverzeichnis,ch.bfs.gebaeude_wohnungs_register,KML||https://tinyurl.com/yy7ya4g9/VS/6217_bdg_erw.kml</t>
  </si>
  <si>
    <t>2566708.000 1118193.000</t>
  </si>
  <si>
    <t>https://map.geo.admin.ch/?zoom=13&amp;E=2566708&amp;N=1118193&amp;layers=ch.kantone.cadastralwebmap-farbe,ch.swisstopo.amtliches-strassenverzeichnis,ch.bfs.gebaeude_wohnungs_register,KML||https://tinyurl.com/yy7ya4g9/VS/6217_bdg_erw.kml</t>
  </si>
  <si>
    <t>2566695.971 1118630.819</t>
  </si>
  <si>
    <t>https://map.geo.admin.ch/?zoom=13&amp;E=2566695.971&amp;N=1118630.819&amp;layers=ch.kantone.cadastralwebmap-farbe,ch.swisstopo.amtliches-strassenverzeichnis,ch.bfs.gebaeude_wohnungs_register,KML||https://tinyurl.com/yy7ya4g9/VS/6217_bdg_erw.kml</t>
  </si>
  <si>
    <t>2566583.627 1118603.581</t>
  </si>
  <si>
    <t>https://map.geo.admin.ch/?zoom=13&amp;E=2566583.627&amp;N=1118603.581&amp;layers=ch.kantone.cadastralwebmap-farbe,ch.swisstopo.amtliches-strassenverzeichnis,ch.bfs.gebaeude_wohnungs_register,KML||https://tinyurl.com/yy7ya4g9/VS/6217_bdg_erw.kml</t>
  </si>
  <si>
    <t>2566600.234 1118634.430</t>
  </si>
  <si>
    <t>https://map.geo.admin.ch/?zoom=13&amp;E=2566600.234&amp;N=1118634.43&amp;layers=ch.kantone.cadastralwebmap-farbe,ch.swisstopo.amtliches-strassenverzeichnis,ch.bfs.gebaeude_wohnungs_register,KML||https://tinyurl.com/yy7ya4g9/VS/6217_bdg_erw.kml</t>
  </si>
  <si>
    <t>2566494.189 1118689.361</t>
  </si>
  <si>
    <t>https://map.geo.admin.ch/?zoom=13&amp;E=2566494.189&amp;N=1118689.361&amp;layers=ch.kantone.cadastralwebmap-farbe,ch.swisstopo.amtliches-strassenverzeichnis,ch.bfs.gebaeude_wohnungs_register,KML||https://tinyurl.com/yy7ya4g9/VS/6217_bdg_erw.kml</t>
  </si>
  <si>
    <t>2566491.984 1118601.182</t>
  </si>
  <si>
    <t>https://map.geo.admin.ch/?zoom=13&amp;E=2566491.984&amp;N=1118601.182&amp;layers=ch.kantone.cadastralwebmap-farbe,ch.swisstopo.amtliches-strassenverzeichnis,ch.bfs.gebaeude_wohnungs_register,KML||https://tinyurl.com/yy7ya4g9/VS/6217_bdg_erw.kml</t>
  </si>
  <si>
    <t>2566492.721 1118690.128</t>
  </si>
  <si>
    <t>https://map.geo.admin.ch/?zoom=13&amp;E=2566492.721&amp;N=1118690.128&amp;layers=ch.kantone.cadastralwebmap-farbe,ch.swisstopo.amtliches-strassenverzeichnis,ch.bfs.gebaeude_wohnungs_register,KML||https://tinyurl.com/yy7ya4g9/VS/6217_bdg_erw.kml</t>
  </si>
  <si>
    <t>2566533.061 1118729.760</t>
  </si>
  <si>
    <t>https://map.geo.admin.ch/?zoom=13&amp;E=2566533.061&amp;N=1118729.76&amp;layers=ch.kantone.cadastralwebmap-farbe,ch.swisstopo.amtliches-strassenverzeichnis,ch.bfs.gebaeude_wohnungs_register,KML||https://tinyurl.com/yy7ya4g9/VS/6217_bdg_erw.kml</t>
  </si>
  <si>
    <t>2566533.742 1118802.546</t>
  </si>
  <si>
    <t>https://map.geo.admin.ch/?zoom=13&amp;E=2566533.742&amp;N=1118802.546&amp;layers=ch.kantone.cadastralwebmap-farbe,ch.swisstopo.amtliches-strassenverzeichnis,ch.bfs.gebaeude_wohnungs_register,KML||https://tinyurl.com/yy7ya4g9/VS/6217_bdg_erw.kml</t>
  </si>
  <si>
    <t>2566522.514 1118832.548</t>
  </si>
  <si>
    <t>https://map.geo.admin.ch/?zoom=13&amp;E=2566522.514&amp;N=1118832.548&amp;layers=ch.kantone.cadastralwebmap-farbe,ch.swisstopo.amtliches-strassenverzeichnis,ch.bfs.gebaeude_wohnungs_register,KML||https://tinyurl.com/yy7ya4g9/VS/6217_bdg_erw.kml</t>
  </si>
  <si>
    <t>2566544.000 1118869.000</t>
  </si>
  <si>
    <t>https://map.geo.admin.ch/?zoom=13&amp;E=2566544&amp;N=1118869&amp;layers=ch.kantone.cadastralwebmap-farbe,ch.swisstopo.amtliches-strassenverzeichnis,ch.bfs.gebaeude_wohnungs_register,KML||https://tinyurl.com/yy7ya4g9/VS/6217_bdg_erw.kml</t>
  </si>
  <si>
    <t>2566400.709 1118287.768</t>
  </si>
  <si>
    <t>https://map.geo.admin.ch/?zoom=13&amp;E=2566400.709&amp;N=1118287.768&amp;layers=ch.kantone.cadastralwebmap-farbe,ch.swisstopo.amtliches-strassenverzeichnis,ch.bfs.gebaeude_wohnungs_register,KML||https://tinyurl.com/yy7ya4g9/VS/6217_bdg_erw.kml</t>
  </si>
  <si>
    <t>2566362.642 1118368.682</t>
  </si>
  <si>
    <t>https://map.geo.admin.ch/?zoom=13&amp;E=2566362.642&amp;N=1118368.682&amp;layers=ch.kantone.cadastralwebmap-farbe,ch.swisstopo.amtliches-strassenverzeichnis,ch.bfs.gebaeude_wohnungs_register,KML||https://tinyurl.com/yy7ya4g9/VS/6217_bdg_erw.kml</t>
  </si>
  <si>
    <t>2566429.514 1118542.544</t>
  </si>
  <si>
    <t>https://map.geo.admin.ch/?zoom=13&amp;E=2566429.514&amp;N=1118542.544&amp;layers=ch.kantone.cadastralwebmap-farbe,ch.swisstopo.amtliches-strassenverzeichnis,ch.bfs.gebaeude_wohnungs_register,KML||https://tinyurl.com/yy7ya4g9/VS/6217_bdg_erw.kml</t>
  </si>
  <si>
    <t>2566591.315 1117689.851</t>
  </si>
  <si>
    <t>https://map.geo.admin.ch/?zoom=13&amp;E=2566591.315&amp;N=1117689.851&amp;layers=ch.kantone.cadastralwebmap-farbe,ch.swisstopo.amtliches-strassenverzeichnis,ch.bfs.gebaeude_wohnungs_register,KML||https://tinyurl.com/yy7ya4g9/VS/6217_bdg_erw.kml</t>
  </si>
  <si>
    <t>2566585.788 1117718.614</t>
  </si>
  <si>
    <t>https://map.geo.admin.ch/?zoom=13&amp;E=2566585.788&amp;N=1117718.614&amp;layers=ch.kantone.cadastralwebmap-farbe,ch.swisstopo.amtliches-strassenverzeichnis,ch.bfs.gebaeude_wohnungs_register,KML||https://tinyurl.com/yy7ya4g9/VS/6217_bdg_erw.kml</t>
  </si>
  <si>
    <t>2566416.548 1117947.198</t>
  </si>
  <si>
    <t>https://map.geo.admin.ch/?zoom=13&amp;E=2566416.548&amp;N=1117947.198&amp;layers=ch.kantone.cadastralwebmap-farbe,ch.swisstopo.amtliches-strassenverzeichnis,ch.bfs.gebaeude_wohnungs_register,KML||https://tinyurl.com/yy7ya4g9/VS/6217_bdg_erw.kml</t>
  </si>
  <si>
    <t>2566444.000 1117992.000</t>
  </si>
  <si>
    <t>https://map.geo.admin.ch/?zoom=13&amp;E=2566444&amp;N=1117992&amp;layers=ch.kantone.cadastralwebmap-farbe,ch.swisstopo.amtliches-strassenverzeichnis,ch.bfs.gebaeude_wohnungs_register,KML||https://tinyurl.com/yy7ya4g9/VS/6217_bdg_erw.kml</t>
  </si>
  <si>
    <t>2566459.748 1117995.377</t>
  </si>
  <si>
    <t>https://map.geo.admin.ch/?zoom=13&amp;E=2566459.748&amp;N=1117995.377&amp;layers=ch.kantone.cadastralwebmap-farbe,ch.swisstopo.amtliches-strassenverzeichnis,ch.bfs.gebaeude_wohnungs_register,KML||https://tinyurl.com/yy7ya4g9/VS/6217_bdg_erw.kml</t>
  </si>
  <si>
    <t>2566461.000 1117961.000</t>
  </si>
  <si>
    <t>https://map.geo.admin.ch/?zoom=13&amp;E=2566461&amp;N=1117961&amp;layers=ch.kantone.cadastralwebmap-farbe,ch.swisstopo.amtliches-strassenverzeichnis,ch.bfs.gebaeude_wohnungs_register,KML||https://tinyurl.com/yy7ya4g9/VS/6217_bdg_erw.kml</t>
  </si>
  <si>
    <t>2566412.147 1117962.412</t>
  </si>
  <si>
    <t>https://map.geo.admin.ch/?zoom=13&amp;E=2566412.147&amp;N=1117962.412&amp;layers=ch.kantone.cadastralwebmap-farbe,ch.swisstopo.amtliches-strassenverzeichnis,ch.bfs.gebaeude_wohnungs_register,KML||https://tinyurl.com/yy7ya4g9/VS/6217_bdg_erw.kml</t>
  </si>
  <si>
    <t>2566406.967 1118007.888</t>
  </si>
  <si>
    <t>https://map.geo.admin.ch/?zoom=13&amp;E=2566406.967&amp;N=1118007.888&amp;layers=ch.kantone.cadastralwebmap-farbe,ch.swisstopo.amtliches-strassenverzeichnis,ch.bfs.gebaeude_wohnungs_register,KML||https://tinyurl.com/yy7ya4g9/VS/6217_bdg_erw.kml</t>
  </si>
  <si>
    <t>2566936.000 1115755.000</t>
  </si>
  <si>
    <t>https://map.geo.admin.ch/?zoom=13&amp;E=2566936&amp;N=1115755&amp;layers=ch.kantone.cadastralwebmap-farbe,ch.swisstopo.amtliches-strassenverzeichnis,ch.bfs.gebaeude_wohnungs_register,KML||https://tinyurl.com/yy7ya4g9/VS/6217_bdg_erw.kml</t>
  </si>
  <si>
    <t>2567286.534 1116167.637</t>
  </si>
  <si>
    <t>https://map.geo.admin.ch/?zoom=13&amp;E=2567286.534&amp;N=1116167.637&amp;layers=ch.kantone.cadastralwebmap-farbe,ch.swisstopo.amtliches-strassenverzeichnis,ch.bfs.gebaeude_wohnungs_register,KML||https://tinyurl.com/yy7ya4g9/VS/6217_bdg_erw.kml</t>
  </si>
  <si>
    <t>2566980.291 1116625.746</t>
  </si>
  <si>
    <t>https://map.geo.admin.ch/?zoom=13&amp;E=2566980.291&amp;N=1116625.746&amp;layers=ch.kantone.cadastralwebmap-farbe,ch.swisstopo.amtliches-strassenverzeichnis,ch.bfs.gebaeude_wohnungs_register,KML||https://tinyurl.com/yy7ya4g9/VS/6217_bdg_erw.kml</t>
  </si>
  <si>
    <t>2566986.772 1116680.877</t>
  </si>
  <si>
    <t>https://map.geo.admin.ch/?zoom=13&amp;E=2566986.772&amp;N=1116680.877&amp;layers=ch.kantone.cadastralwebmap-farbe,ch.swisstopo.amtliches-strassenverzeichnis,ch.bfs.gebaeude_wohnungs_register,KML||https://tinyurl.com/yy7ya4g9/VS/6217_bdg_erw.kml</t>
  </si>
  <si>
    <t>2567036.349 1116694.753</t>
  </si>
  <si>
    <t>https://map.geo.admin.ch/?zoom=13&amp;E=2567036.349&amp;N=1116694.753&amp;layers=ch.kantone.cadastralwebmap-farbe,ch.swisstopo.amtliches-strassenverzeichnis,ch.bfs.gebaeude_wohnungs_register,KML||https://tinyurl.com/yy7ya4g9/VS/6217_bdg_erw.kml</t>
  </si>
  <si>
    <t>2567036.707 1116694.615</t>
  </si>
  <si>
    <t>https://map.geo.admin.ch/?zoom=13&amp;E=2567036.707&amp;N=1116694.615&amp;layers=ch.kantone.cadastralwebmap-farbe,ch.swisstopo.amtliches-strassenverzeichnis,ch.bfs.gebaeude_wohnungs_register,KML||https://tinyurl.com/yy7ya4g9/VS/6217_bdg_erw.kml</t>
  </si>
  <si>
    <t>2566768.132 1116611.900</t>
  </si>
  <si>
    <t>https://map.geo.admin.ch/?zoom=13&amp;E=2566768.132&amp;N=1116611.9&amp;layers=ch.kantone.cadastralwebmap-farbe,ch.swisstopo.amtliches-strassenverzeichnis,ch.bfs.gebaeude_wohnungs_register,KML||https://tinyurl.com/yy7ya4g9/VS/6217_bdg_erw.kml</t>
  </si>
  <si>
    <t>2566130.951 1117552.172</t>
  </si>
  <si>
    <t>https://map.geo.admin.ch/?zoom=13&amp;E=2566130.951&amp;N=1117552.172&amp;layers=ch.kantone.cadastralwebmap-farbe,ch.swisstopo.amtliches-strassenverzeichnis,ch.bfs.gebaeude_wohnungs_register,KML||https://tinyurl.com/yy7ya4g9/VS/6217_bdg_erw.kml</t>
  </si>
  <si>
    <t>2566083.328 1117543.955</t>
  </si>
  <si>
    <t>https://map.geo.admin.ch/?zoom=13&amp;E=2566083.328&amp;N=1117543.955&amp;layers=ch.kantone.cadastralwebmap-farbe,ch.swisstopo.amtliches-strassenverzeichnis,ch.bfs.gebaeude_wohnungs_register,KML||https://tinyurl.com/yy7ya4g9/VS/6217_bdg_erw.kml</t>
  </si>
  <si>
    <t>2566767.000 1117103.000</t>
  </si>
  <si>
    <t>https://map.geo.admin.ch/?zoom=13&amp;E=2566767&amp;N=1117103&amp;layers=ch.kantone.cadastralwebmap-farbe,ch.swisstopo.amtliches-strassenverzeichnis,ch.bfs.gebaeude_wohnungs_register,KML||https://tinyurl.com/yy7ya4g9/VS/6217_bdg_erw.kml</t>
  </si>
  <si>
    <t>2566315.564 1118420.767</t>
  </si>
  <si>
    <t>https://map.geo.admin.ch/?zoom=13&amp;E=2566315.564&amp;N=1118420.767&amp;layers=ch.kantone.cadastralwebmap-farbe,ch.swisstopo.amtliches-strassenverzeichnis,ch.bfs.gebaeude_wohnungs_register,KML||https://tinyurl.com/yy7ya4g9/VS/6217_bdg_erw.kml</t>
  </si>
  <si>
    <t>2566690.000 1118196.000</t>
  </si>
  <si>
    <t>https://map.geo.admin.ch/?zoom=13&amp;E=2566690&amp;N=1118196&amp;layers=ch.kantone.cadastralwebmap-farbe,ch.swisstopo.amtliches-strassenverzeichnis,ch.bfs.gebaeude_wohnungs_register,KML||https://tinyurl.com/yy7ya4g9/VS/6217_bdg_erw.kml</t>
  </si>
  <si>
    <t>2566940.363 1116705.389</t>
  </si>
  <si>
    <t>https://map.geo.admin.ch/?zoom=13&amp;E=2566940.363&amp;N=1116705.389&amp;layers=ch.kantone.cadastralwebmap-farbe,ch.swisstopo.amtliches-strassenverzeichnis,ch.bfs.gebaeude_wohnungs_register,KML||https://tinyurl.com/yy7ya4g9/VS/6217_bdg_erw.kml</t>
  </si>
  <si>
    <t>2566487.383 1117889.223</t>
  </si>
  <si>
    <t>https://map.geo.admin.ch/?zoom=13&amp;E=2566487.383&amp;N=1117889.223&amp;layers=ch.kantone.cadastralwebmap-farbe,ch.swisstopo.amtliches-strassenverzeichnis,ch.bfs.gebaeude_wohnungs_register,KML||https://tinyurl.com/yy7ya4g9/VS/6217_bdg_erw.kml</t>
  </si>
  <si>
    <t>2566427.659 1118728.956</t>
  </si>
  <si>
    <t>https://map.geo.admin.ch/?zoom=13&amp;E=2566427.659&amp;N=1118728.956&amp;layers=ch.kantone.cadastralwebmap-farbe,ch.swisstopo.amtliches-strassenverzeichnis,ch.bfs.gebaeude_wohnungs_register,KML||https://tinyurl.com/yy7ya4g9/VS/6217_bdg_erw.kml</t>
  </si>
  <si>
    <t>2566802.394 1115953.278</t>
  </si>
  <si>
    <t>https://map.geo.admin.ch/?zoom=13&amp;E=2566802.394&amp;N=1115953.278&amp;layers=ch.kantone.cadastralwebmap-farbe,ch.swisstopo.amtliches-strassenverzeichnis,ch.bfs.gebaeude_wohnungs_register,KML||https://tinyurl.com/yy7ya4g9/VS/6217_bdg_erw.kml</t>
  </si>
  <si>
    <t>2566388.939 1118431.563</t>
  </si>
  <si>
    <t>https://map.geo.admin.ch/?zoom=13&amp;E=2566388.939&amp;N=1118431.563&amp;layers=ch.kantone.cadastralwebmap-farbe,ch.swisstopo.amtliches-strassenverzeichnis,ch.bfs.gebaeude_wohnungs_register,KML||https://tinyurl.com/yy7ya4g9/VS/6217_bdg_erw.kml</t>
  </si>
  <si>
    <t>2568015.000 1114954.000</t>
  </si>
  <si>
    <t>https://map.geo.admin.ch/?zoom=13&amp;E=2568015&amp;N=1114954&amp;layers=ch.kantone.cadastralwebmap-farbe,ch.swisstopo.amtliches-strassenverzeichnis,ch.bfs.gebaeude_wohnungs_register,KML||https://tinyurl.com/yy7ya4g9/VS/6217_bdg_erw.kml</t>
  </si>
  <si>
    <t>2566070.108 1118105.427</t>
  </si>
  <si>
    <t>https://map.geo.admin.ch/?zoom=13&amp;E=2566070.108&amp;N=1118105.427&amp;layers=ch.kantone.cadastralwebmap-farbe,ch.swisstopo.amtliches-strassenverzeichnis,ch.bfs.gebaeude_wohnungs_register,KML||https://tinyurl.com/yy7ya4g9/VS/6217_bdg_erw.kml</t>
  </si>
  <si>
    <t>2566098.169 1118078.614</t>
  </si>
  <si>
    <t>https://map.geo.admin.ch/?zoom=13&amp;E=2566098.169&amp;N=1118078.614&amp;layers=ch.kantone.cadastralwebmap-farbe,ch.swisstopo.amtliches-strassenverzeichnis,ch.bfs.gebaeude_wohnungs_register,KML||https://tinyurl.com/yy7ya4g9/VS/6217_bdg_erw.kml</t>
  </si>
  <si>
    <t>2566095.930 1118107.222</t>
  </si>
  <si>
    <t>https://map.geo.admin.ch/?zoom=13&amp;E=2566095.93&amp;N=1118107.222&amp;layers=ch.kantone.cadastralwebmap-farbe,ch.swisstopo.amtliches-strassenverzeichnis,ch.bfs.gebaeude_wohnungs_register,KML||https://tinyurl.com/yy7ya4g9/VS/6217_bdg_erw.kml</t>
  </si>
  <si>
    <t>2566124.960 1118081.989</t>
  </si>
  <si>
    <t>https://map.geo.admin.ch/?zoom=13&amp;E=2566124.96&amp;N=1118081.989&amp;layers=ch.kantone.cadastralwebmap-farbe,ch.swisstopo.amtliches-strassenverzeichnis,ch.bfs.gebaeude_wohnungs_register,KML||https://tinyurl.com/yy7ya4g9/VS/6217_bdg_erw.kml</t>
  </si>
  <si>
    <t>2566124.066 1118109.608</t>
  </si>
  <si>
    <t>https://map.geo.admin.ch/?zoom=13&amp;E=2566124.066&amp;N=1118109.608&amp;layers=ch.kantone.cadastralwebmap-farbe,ch.swisstopo.amtliches-strassenverzeichnis,ch.bfs.gebaeude_wohnungs_register,KML||https://tinyurl.com/yy7ya4g9/VS/6217_bdg_erw.kml</t>
  </si>
  <si>
    <t>2566188.580 1118090.273</t>
  </si>
  <si>
    <t>https://map.geo.admin.ch/?zoom=13&amp;E=2566188.58&amp;N=1118090.273&amp;layers=ch.kantone.cadastralwebmap-farbe,ch.swisstopo.amtliches-strassenverzeichnis,ch.bfs.gebaeude_wohnungs_register,KML||https://tinyurl.com/yy7ya4g9/VS/6217_bdg_erw.kml</t>
  </si>
  <si>
    <t>2566158.876 1118086.882</t>
  </si>
  <si>
    <t>https://map.geo.admin.ch/?zoom=13&amp;E=2566158.876&amp;N=1118086.882&amp;layers=ch.kantone.cadastralwebmap-farbe,ch.swisstopo.amtliches-strassenverzeichnis,ch.bfs.gebaeude_wohnungs_register,KML||https://tinyurl.com/yy7ya4g9/VS/6217_bdg_erw.kml</t>
  </si>
  <si>
    <t>2566186.226 1118115.766</t>
  </si>
  <si>
    <t>https://map.geo.admin.ch/?zoom=13&amp;E=2566186.226&amp;N=1118115.766&amp;layers=ch.kantone.cadastralwebmap-farbe,ch.swisstopo.amtliches-strassenverzeichnis,ch.bfs.gebaeude_wohnungs_register,KML||https://tinyurl.com/yy7ya4g9/VS/6217_bdg_erw.kml</t>
  </si>
  <si>
    <t>2566153.940 1118113.220</t>
  </si>
  <si>
    <t>https://map.geo.admin.ch/?zoom=13&amp;E=2566153.94&amp;N=1118113.22&amp;layers=ch.kantone.cadastralwebmap-farbe,ch.swisstopo.amtliches-strassenverzeichnis,ch.bfs.gebaeude_wohnungs_register,KML||https://tinyurl.com/yy7ya4g9/VS/6217_bdg_erw.kml</t>
  </si>
  <si>
    <t>2567129.401 1116482.994</t>
  </si>
  <si>
    <t>https://map.geo.admin.ch/?zoom=13&amp;E=2567129.401&amp;N=1116482.994&amp;layers=ch.kantone.cadastralwebmap-farbe,ch.swisstopo.amtliches-strassenverzeichnis,ch.bfs.gebaeude_wohnungs_register,KML||https://tinyurl.com/yy7ya4g9/VS/6217_bdg_erw.kml</t>
  </si>
  <si>
    <t>2567370.384 1116302.311</t>
  </si>
  <si>
    <t>https://map.geo.admin.ch/?zoom=13&amp;E=2567370.384&amp;N=1116302.311&amp;layers=ch.kantone.cadastralwebmap-farbe,ch.swisstopo.amtliches-strassenverzeichnis,ch.bfs.gebaeude_wohnungs_register,KML||https://tinyurl.com/yy7ya4g9/VS/6217_bdg_erw.kml</t>
  </si>
  <si>
    <t>2565297.403 1115725.343</t>
  </si>
  <si>
    <t>https://map.geo.admin.ch/?zoom=13&amp;E=2565297.403&amp;N=1115725.343&amp;layers=ch.kantone.cadastralwebmap-farbe,ch.swisstopo.amtliches-strassenverzeichnis,ch.bfs.gebaeude_wohnungs_register,KML||https://tinyurl.com/yy7ya4g9/VS/6217_bdg_erw.kml</t>
  </si>
  <si>
    <t>2565270.000 1115673.000</t>
  </si>
  <si>
    <t>https://map.geo.admin.ch/?zoom=13&amp;E=2565270&amp;N=1115673&amp;layers=ch.kantone.cadastralwebmap-farbe,ch.swisstopo.amtliches-strassenverzeichnis,ch.bfs.gebaeude_wohnungs_register,KML||https://tinyurl.com/yy7ya4g9/VS/6217_bdg_erw.kml</t>
  </si>
  <si>
    <t>2566072.347 1118075.719</t>
  </si>
  <si>
    <t>https://map.geo.admin.ch/?zoom=13&amp;E=2566072.347&amp;N=1118075.719&amp;layers=ch.kantone.cadastralwebmap-farbe,ch.swisstopo.amtliches-strassenverzeichnis,ch.bfs.gebaeude_wohnungs_register,KML||https://tinyurl.com/yy7ya4g9/VS/6217_bdg_erw.kml</t>
  </si>
  <si>
    <t>2566637.979 1116093.665</t>
  </si>
  <si>
    <t>https://map.geo.admin.ch/?zoom=13&amp;E=2566637.979&amp;N=1116093.665&amp;layers=ch.kantone.cadastralwebmap-farbe,ch.swisstopo.amtliches-strassenverzeichnis,ch.bfs.gebaeude_wohnungs_register,KML||https://tinyurl.com/yy7ya4g9/VS/6217_bdg_erw.kml</t>
  </si>
  <si>
    <t>2565910.000 1117745.000</t>
  </si>
  <si>
    <t>https://map.geo.admin.ch/?zoom=13&amp;E=2565910&amp;N=1117745&amp;layers=ch.kantone.cadastralwebmap-farbe,ch.swisstopo.amtliches-strassenverzeichnis,ch.bfs.gebaeude_wohnungs_register,KML||https://tinyurl.com/yy7ya4g9/VS/6217_bdg_erw.kml</t>
  </si>
  <si>
    <t>2567040.000 1116340.000</t>
  </si>
  <si>
    <t>https://map.geo.admin.ch/?zoom=13&amp;E=2567040&amp;N=1116340&amp;layers=ch.kantone.cadastralwebmap-farbe,ch.swisstopo.amtliches-strassenverzeichnis,ch.bfs.gebaeude_wohnungs_register,KML||https://tinyurl.com/yy7ya4g9/VS/6217_bdg_erw.kml</t>
  </si>
  <si>
    <t>2567775.187 1116300.312</t>
  </si>
  <si>
    <t>https://map.geo.admin.ch/?zoom=13&amp;E=2567775.187&amp;N=1116300.312&amp;layers=ch.kantone.cadastralwebmap-farbe,ch.swisstopo.amtliches-strassenverzeichnis,ch.bfs.gebaeude_wohnungs_register,KML||https://tinyurl.com/yy7ya4g9/VS/6217_bdg_erw.kml</t>
  </si>
  <si>
    <t>2567035.750 1116218.250</t>
  </si>
  <si>
    <t>https://map.geo.admin.ch/?zoom=13&amp;E=2567035.75&amp;N=1116218.25&amp;layers=ch.kantone.cadastralwebmap-farbe,ch.swisstopo.amtliches-strassenverzeichnis,ch.bfs.gebaeude_wohnungs_register,KML||https://tinyurl.com/yy7ya4g9/VS/6217_bdg_erw.kml</t>
  </si>
  <si>
    <t>2566852.625 1115981.187</t>
  </si>
  <si>
    <t>https://map.geo.admin.ch/?zoom=13&amp;E=2566852.625&amp;N=1115981.187&amp;layers=ch.kantone.cadastralwebmap-farbe,ch.swisstopo.amtliches-strassenverzeichnis,ch.bfs.gebaeude_wohnungs_register,KML||https://tinyurl.com/yy7ya4g9/VS/6217_bdg_erw.kml</t>
  </si>
  <si>
    <t>2566694.225 1117248.808</t>
  </si>
  <si>
    <t>https://map.geo.admin.ch/?zoom=13&amp;E=2566694.225&amp;N=1117248.808&amp;layers=ch.kantone.cadastralwebmap-farbe,ch.swisstopo.amtliches-strassenverzeichnis,ch.bfs.gebaeude_wohnungs_register,KML||https://tinyurl.com/yy7ya4g9/VS/6217_bdg_erw.kml</t>
  </si>
  <si>
    <t>2567054.012 1116584.625</t>
  </si>
  <si>
    <t>https://map.geo.admin.ch/?zoom=13&amp;E=2567054.012&amp;N=1116584.625&amp;layers=ch.kantone.cadastralwebmap-farbe,ch.swisstopo.amtliches-strassenverzeichnis,ch.bfs.gebaeude_wohnungs_register,KML||https://tinyurl.com/yy7ya4g9/VS/6217_bdg_erw.kml</t>
  </si>
  <si>
    <t>2566922.750 1117400.750</t>
  </si>
  <si>
    <t>https://map.geo.admin.ch/?zoom=13&amp;E=2566922.75&amp;N=1117400.75&amp;layers=ch.kantone.cadastralwebmap-farbe,ch.swisstopo.amtliches-strassenverzeichnis,ch.bfs.gebaeude_wohnungs_register,KML||https://tinyurl.com/yy7ya4g9/VS/6217_bdg_erw.kml</t>
  </si>
  <si>
    <t>2566875.500 1116873.500</t>
  </si>
  <si>
    <t>https://map.geo.admin.ch/?zoom=13&amp;E=2566875.5&amp;N=1116873.5&amp;layers=ch.kantone.cadastralwebmap-farbe,ch.swisstopo.amtliches-strassenverzeichnis,ch.bfs.gebaeude_wohnungs_register,KML||https://tinyurl.com/yy7ya4g9/VS/6217_bdg_erw.kml</t>
  </si>
  <si>
    <t>2566492.000 1118856.625</t>
  </si>
  <si>
    <t>https://map.geo.admin.ch/?zoom=13&amp;E=2566492&amp;N=1118856.625&amp;layers=ch.kantone.cadastralwebmap-farbe,ch.swisstopo.amtliches-strassenverzeichnis,ch.bfs.gebaeude_wohnungs_register,KML||https://tinyurl.com/yy7ya4g9/VS/6217_bdg_erw.kml</t>
  </si>
  <si>
    <t>2566619.250 1117022.625</t>
  </si>
  <si>
    <t>https://map.geo.admin.ch/?zoom=13&amp;E=2566619.25&amp;N=1117022.625&amp;layers=ch.kantone.cadastralwebmap-farbe,ch.swisstopo.amtliches-strassenverzeichnis,ch.bfs.gebaeude_wohnungs_register,KML||https://tinyurl.com/yy7ya4g9/VS/6217_bdg_erw.kml</t>
  </si>
  <si>
    <t>2567060.000 1116370.000</t>
  </si>
  <si>
    <t>https://map.geo.admin.ch/?zoom=13&amp;E=2567060&amp;N=1116370&amp;layers=ch.kantone.cadastralwebmap-farbe,ch.swisstopo.amtliches-strassenverzeichnis,ch.bfs.gebaeude_wohnungs_register,KML||https://tinyurl.com/yy7ya4g9/VS/6217_bdg_erw.kml</t>
  </si>
  <si>
    <t>2599658.501 1125976.001</t>
  </si>
  <si>
    <t>https://map.geo.admin.ch/?zoom=13&amp;E=2599658.501&amp;N=1125976.001&amp;layers=ch.kantone.cadastralwebmap-farbe,ch.swisstopo.amtliches-strassenverzeichnis,ch.bfs.gebaeude_wohnungs_register,KML||https://tinyurl.com/yy7ya4g9/VS/6239_bdg_erw.kml</t>
  </si>
  <si>
    <t>2600005.000 1126490.625</t>
  </si>
  <si>
    <t>https://map.geo.admin.ch/?zoom=13&amp;E=2600005&amp;N=1126490.625&amp;layers=ch.kantone.cadastralwebmap-farbe,ch.swisstopo.amtliches-strassenverzeichnis,ch.bfs.gebaeude_wohnungs_register,KML||https://tinyurl.com/yy7ya4g9/VS/6239_bdg_erw.kml</t>
  </si>
  <si>
    <t>2600511.922 1125360.955</t>
  </si>
  <si>
    <t>https://map.geo.admin.ch/?zoom=13&amp;E=2600511.922&amp;N=1125360.955&amp;layers=ch.kantone.cadastralwebmap-farbe,ch.swisstopo.amtliches-strassenverzeichnis,ch.bfs.gebaeude_wohnungs_register,KML||https://tinyurl.com/yy7ya4g9/VS/6240_bdg_erw.kml</t>
  </si>
  <si>
    <t>2601832.690 1128919.074</t>
  </si>
  <si>
    <t>https://map.geo.admin.ch/?zoom=13&amp;E=2601832.69&amp;N=1128919.074&amp;layers=ch.kantone.cadastralwebmap-farbe,ch.swisstopo.amtliches-strassenverzeichnis,ch.bfs.gebaeude_wohnungs_register,KML||https://tinyurl.com/yy7ya4g9/VS/6240_bdg_erw.kml</t>
  </si>
  <si>
    <t>2601429.102 1124180.960</t>
  </si>
  <si>
    <t>https://map.geo.admin.ch/?zoom=13&amp;E=2601429.102&amp;N=1124180.96&amp;layers=ch.kantone.cadastralwebmap-farbe,ch.swisstopo.amtliches-strassenverzeichnis,ch.bfs.gebaeude_wohnungs_register,KML||https://tinyurl.com/yy7ya4g9/VS/6240_bdg_erw.kml</t>
  </si>
  <si>
    <t>2602260.256 1128286.412</t>
  </si>
  <si>
    <t>https://map.geo.admin.ch/?zoom=13&amp;E=2602260.256&amp;N=1128286.412&amp;layers=ch.kantone.cadastralwebmap-farbe,ch.swisstopo.amtliches-strassenverzeichnis,ch.bfs.gebaeude_wohnungs_register,KML||https://tinyurl.com/yy7ya4g9/VS/6240_bdg_erw.kml</t>
  </si>
  <si>
    <t>2601374.442 1127204.059</t>
  </si>
  <si>
    <t>https://map.geo.admin.ch/?zoom=13&amp;E=2601374.442&amp;N=1127204.059&amp;layers=ch.kantone.cadastralwebmap-farbe,ch.swisstopo.amtliches-strassenverzeichnis,ch.bfs.gebaeude_wohnungs_register,KML||https://tinyurl.com/yy7ya4g9/VS/6240_bdg_erw.kml</t>
  </si>
  <si>
    <t>2600839.880 1126963.574</t>
  </si>
  <si>
    <t>https://map.geo.admin.ch/?zoom=13&amp;E=2600839.88&amp;N=1126963.574&amp;layers=ch.kantone.cadastralwebmap-farbe,ch.swisstopo.amtliches-strassenverzeichnis,ch.bfs.gebaeude_wohnungs_register,KML||https://tinyurl.com/yy7ya4g9/VS/6240_bdg_erw.kml</t>
  </si>
  <si>
    <t>2600800.000 1127140.000</t>
  </si>
  <si>
    <t>https://map.geo.admin.ch/?zoom=13&amp;E=2600800&amp;N=1127140&amp;layers=ch.kantone.cadastralwebmap-farbe,ch.swisstopo.amtliches-strassenverzeichnis,ch.bfs.gebaeude_wohnungs_register,KML||https://tinyurl.com/yy7ya4g9/VS/6240_bdg_erw.kml</t>
  </si>
  <si>
    <t>2600651.673 1125421.018</t>
  </si>
  <si>
    <t>https://map.geo.admin.ch/?zoom=13&amp;E=2600651.673&amp;N=1125421.018&amp;layers=ch.kantone.cadastralwebmap-farbe,ch.swisstopo.amtliches-strassenverzeichnis,ch.bfs.gebaeude_wohnungs_register,KML||https://tinyurl.com/yy7ya4g9/VS/6240_bdg_erw.kml</t>
  </si>
  <si>
    <t>2601111.428 1125535.007</t>
  </si>
  <si>
    <t>https://map.geo.admin.ch/?zoom=13&amp;E=2601111.428&amp;N=1125535.007&amp;layers=ch.kantone.cadastralwebmap-farbe,ch.swisstopo.amtliches-strassenverzeichnis,ch.bfs.gebaeude_wohnungs_register,KML||https://tinyurl.com/yy7ya4g9/VS/6240_bdg_erw.kml</t>
  </si>
  <si>
    <t>2600934.416 1126368.015</t>
  </si>
  <si>
    <t>https://map.geo.admin.ch/?zoom=13&amp;E=2600934.416&amp;N=1126368.015&amp;layers=ch.kantone.cadastralwebmap-farbe,ch.swisstopo.amtliches-strassenverzeichnis,ch.bfs.gebaeude_wohnungs_register,KML||https://tinyurl.com/yy7ya4g9/VS/6240_bdg_erw.kml</t>
  </si>
  <si>
    <t>2601750.000 1128150.000</t>
  </si>
  <si>
    <t>https://map.geo.admin.ch/?zoom=13&amp;E=2601750&amp;N=1128150&amp;layers=ch.kantone.cadastralwebmap-farbe,ch.swisstopo.amtliches-strassenverzeichnis,ch.bfs.gebaeude_wohnungs_register,KML||https://tinyurl.com/yy7ya4g9/VS/6240_bdg_erw.kml</t>
  </si>
  <si>
    <t>2601318.000 1126171.000</t>
  </si>
  <si>
    <t>https://map.geo.admin.ch/?zoom=13&amp;E=2601318&amp;N=1126171&amp;layers=ch.kantone.cadastralwebmap-farbe,ch.swisstopo.amtliches-strassenverzeichnis,ch.bfs.gebaeude_wohnungs_register,KML||https://tinyurl.com/yy7ya4g9/VS/6240_bdg_erw.kml</t>
  </si>
  <si>
    <t>2600791.250 1124070.000</t>
  </si>
  <si>
    <t>https://map.geo.admin.ch/?zoom=13&amp;E=2600791.25&amp;N=1124070&amp;layers=ch.kantone.cadastralwebmap-farbe,ch.swisstopo.amtliches-strassenverzeichnis,ch.bfs.gebaeude_wohnungs_register,KML||https://tinyurl.com/yy7ya4g9/VS/6240_bdg_erw.kml</t>
  </si>
  <si>
    <t>2601216.500 1125485.250</t>
  </si>
  <si>
    <t>https://map.geo.admin.ch/?zoom=13&amp;E=2601216.5&amp;N=1125485.25&amp;layers=ch.kantone.cadastralwebmap-farbe,ch.swisstopo.amtliches-strassenverzeichnis,ch.bfs.gebaeude_wohnungs_register,KML||https://tinyurl.com/yy7ya4g9/VS/6240_bdg_erw.kml</t>
  </si>
  <si>
    <t>2600927.500 1124392.000</t>
  </si>
  <si>
    <t>https://map.geo.admin.ch/?zoom=13&amp;E=2600927.5&amp;N=1124392&amp;layers=ch.kantone.cadastralwebmap-farbe,ch.swisstopo.amtliches-strassenverzeichnis,ch.bfs.gebaeude_wohnungs_register,KML||https://tinyurl.com/yy7ya4g9/VS/6240_bdg_erw.kml</t>
  </si>
  <si>
    <t>2600999.000 1125387.250</t>
  </si>
  <si>
    <t>https://map.geo.admin.ch/?zoom=13&amp;E=2600999&amp;N=1125387.25&amp;layers=ch.kantone.cadastralwebmap-farbe,ch.swisstopo.amtliches-strassenverzeichnis,ch.bfs.gebaeude_wohnungs_register,KML||https://tinyurl.com/yy7ya4g9/VS/6240_bdg_erw.kml</t>
  </si>
  <si>
    <t>2601041.750 1126955.000</t>
  </si>
  <si>
    <t>https://map.geo.admin.ch/?zoom=13&amp;E=2601041.75&amp;N=1126955&amp;layers=ch.kantone.cadastralwebmap-farbe,ch.swisstopo.amtliches-strassenverzeichnis,ch.bfs.gebaeude_wohnungs_register,KML||https://tinyurl.com/yy7ya4g9/VS/6240_bdg_erw.kml</t>
  </si>
  <si>
    <t>2600868.250 1126290.750</t>
  </si>
  <si>
    <t>https://map.geo.admin.ch/?zoom=13&amp;E=2600868.25&amp;N=1126290.75&amp;layers=ch.kantone.cadastralwebmap-farbe,ch.swisstopo.amtliches-strassenverzeichnis,ch.bfs.gebaeude_wohnungs_register,KML||https://tinyurl.com/yy7ya4g9/VS/6240_bdg_erw.kml</t>
  </si>
  <si>
    <t>2600882.250 1126263.000</t>
  </si>
  <si>
    <t>https://map.geo.admin.ch/?zoom=13&amp;E=2600882.25&amp;N=1126263&amp;layers=ch.kantone.cadastralwebmap-farbe,ch.swisstopo.amtliches-strassenverzeichnis,ch.bfs.gebaeude_wohnungs_register,KML||https://tinyurl.com/yy7ya4g9/VS/6240_bdg_erw.kml</t>
  </si>
  <si>
    <t>2600669.750 1124246.375</t>
  </si>
  <si>
    <t>https://map.geo.admin.ch/?zoom=13&amp;E=2600669.75&amp;N=1124246.375&amp;layers=ch.kantone.cadastralwebmap-farbe,ch.swisstopo.amtliches-strassenverzeichnis,ch.bfs.gebaeude_wohnungs_register,KML||https://tinyurl.com/yy7ya4g9/VS/6240_bdg_erw.kml</t>
  </si>
  <si>
    <t>2601230.000 1125488.125</t>
  </si>
  <si>
    <t>https://map.geo.admin.ch/?zoom=13&amp;E=2601230&amp;N=1125488.125&amp;layers=ch.kantone.cadastralwebmap-farbe,ch.swisstopo.amtliches-strassenverzeichnis,ch.bfs.gebaeude_wohnungs_register,KML||https://tinyurl.com/yy7ya4g9/VS/6240_bdg_erw.kml</t>
  </si>
  <si>
    <t>2600609.750 1124287.375</t>
  </si>
  <si>
    <t>https://map.geo.admin.ch/?zoom=13&amp;E=2600609.75&amp;N=1124287.375&amp;layers=ch.kantone.cadastralwebmap-farbe,ch.swisstopo.amtliches-strassenverzeichnis,ch.bfs.gebaeude_wohnungs_register,KML||https://tinyurl.com/yy7ya4g9/VS/6240_bdg_erw.kml</t>
  </si>
  <si>
    <t>2601252.500 1124023.375</t>
  </si>
  <si>
    <t>https://map.geo.admin.ch/?zoom=13&amp;E=2601252.5&amp;N=1124023.375&amp;layers=ch.kantone.cadastralwebmap-farbe,ch.swisstopo.amtliches-strassenverzeichnis,ch.bfs.gebaeude_wohnungs_register,KML||https://tinyurl.com/yy7ya4g9/VS/6240_bdg_erw.kml</t>
  </si>
  <si>
    <t>2600592.000 1125908.375</t>
  </si>
  <si>
    <t>https://map.geo.admin.ch/?zoom=13&amp;E=2600592&amp;N=1125908.375&amp;layers=ch.kantone.cadastralwebmap-farbe,ch.swisstopo.amtliches-strassenverzeichnis,ch.bfs.gebaeude_wohnungs_register,KML||https://tinyurl.com/yy7ya4g9/VS/6240_bdg_erw.kml</t>
  </si>
  <si>
    <t>2601925.500 1127351.375</t>
  </si>
  <si>
    <t>https://map.geo.admin.ch/?zoom=13&amp;E=2601925.5&amp;N=1127351.375&amp;layers=ch.kantone.cadastralwebmap-farbe,ch.swisstopo.amtliches-strassenverzeichnis,ch.bfs.gebaeude_wohnungs_register,KML||https://tinyurl.com/yy7ya4g9/VS/6240_bdg_erw.kml</t>
  </si>
  <si>
    <t>2601947.000 1127349.125</t>
  </si>
  <si>
    <t>https://map.geo.admin.ch/?zoom=13&amp;E=2601947&amp;N=1127349.125&amp;layers=ch.kantone.cadastralwebmap-farbe,ch.swisstopo.amtliches-strassenverzeichnis,ch.bfs.gebaeude_wohnungs_register,KML||https://tinyurl.com/yy7ya4g9/VS/6240_bdg_erw.kml</t>
  </si>
  <si>
    <t>2601933.750 1127342.375</t>
  </si>
  <si>
    <t>https://map.geo.admin.ch/?zoom=13&amp;E=2601933.75&amp;N=1127342.375&amp;layers=ch.kantone.cadastralwebmap-farbe,ch.swisstopo.amtliches-strassenverzeichnis,ch.bfs.gebaeude_wohnungs_register,KML||https://tinyurl.com/yy7ya4g9/VS/6240_bdg_erw.kml</t>
  </si>
  <si>
    <t>2601656.648 1126062.489</t>
  </si>
  <si>
    <t>https://map.geo.admin.ch/?zoom=13&amp;E=2601656.648&amp;N=1126062.489&amp;layers=ch.kantone.cadastralwebmap-farbe,ch.swisstopo.amtliches-strassenverzeichnis,ch.bfs.gebaeude_wohnungs_register,KML||https://tinyurl.com/yy7ya4g9/VS/6240_bdg_erw.kml</t>
  </si>
  <si>
    <t>2600509.118 1125497.773</t>
  </si>
  <si>
    <t>https://map.geo.admin.ch/?zoom=13&amp;E=2600509.118&amp;N=1125497.773&amp;layers=ch.kantone.cadastralwebmap-farbe,ch.swisstopo.amtliches-strassenverzeichnis,ch.bfs.gebaeude_wohnungs_register,KML||https://tinyurl.com/yy7ya4g9/VS/6240_bdg_erw.kml</t>
  </si>
  <si>
    <t>2600526.221 1125493.673</t>
  </si>
  <si>
    <t>https://map.geo.admin.ch/?zoom=13&amp;E=2600526.221&amp;N=1125493.673&amp;layers=ch.kantone.cadastralwebmap-farbe,ch.swisstopo.amtliches-strassenverzeichnis,ch.bfs.gebaeude_wohnungs_register,KML||https://tinyurl.com/yy7ya4g9/VS/6240_bdg_erw.kml</t>
  </si>
  <si>
    <t>2601007.075 1127796.312</t>
  </si>
  <si>
    <t>https://map.geo.admin.ch/?zoom=13&amp;E=2601007.075&amp;N=1127796.312&amp;layers=ch.kantone.cadastralwebmap-farbe,ch.swisstopo.amtliches-strassenverzeichnis,ch.bfs.gebaeude_wohnungs_register,KML||https://tinyurl.com/yy7ya4g9/VS/6240_bdg_erw.kml</t>
  </si>
  <si>
    <t>2598420.000 1122423.625</t>
  </si>
  <si>
    <t>https://map.geo.admin.ch/?zoom=13&amp;E=2598420&amp;N=1122423.625&amp;layers=ch.kantone.cadastralwebmap-farbe,ch.swisstopo.amtliches-strassenverzeichnis,ch.bfs.gebaeude_wohnungs_register,KML||https://tinyurl.com/yy7ya4g9/VS/6246_bdg_erw.kml</t>
  </si>
  <si>
    <t>2607181.500 1126012.625</t>
  </si>
  <si>
    <t>https://map.geo.admin.ch/?zoom=13&amp;E=2607181.5&amp;N=1126012.625&amp;layers=ch.kantone.cadastralwebmap-farbe,ch.swisstopo.amtliches-strassenverzeichnis,ch.bfs.gebaeude_wohnungs_register,KML||https://tinyurl.com/yy7ya4g9/VS/6248_bdg_erw.kml</t>
  </si>
  <si>
    <t>2607189.750 1126043.625</t>
  </si>
  <si>
    <t>https://map.geo.admin.ch/?zoom=13&amp;E=2607189.75&amp;N=1126043.625&amp;layers=ch.kantone.cadastralwebmap-farbe,ch.swisstopo.amtliches-strassenverzeichnis,ch.bfs.gebaeude_wohnungs_register,KML||https://tinyurl.com/yy7ya4g9/VS/6248_bdg_erw.kml</t>
  </si>
  <si>
    <t>2604789.000 1125846.000</t>
  </si>
  <si>
    <t>https://map.geo.admin.ch/?zoom=13&amp;E=2604789&amp;N=1125846&amp;layers=ch.kantone.cadastralwebmap-farbe,ch.swisstopo.amtliches-strassenverzeichnis,ch.bfs.gebaeude_wohnungs_register,KML||https://tinyurl.com/yy7ya4g9/VS/6253_bdg_erw.kml</t>
  </si>
  <si>
    <t>2631660.989 1120782.368</t>
  </si>
  <si>
    <t>https://map.geo.admin.ch/?zoom=13&amp;E=2631660.989&amp;N=1120782.368&amp;layers=ch.kantone.cadastralwebmap-farbe,ch.swisstopo.amtliches-strassenverzeichnis,ch.bfs.gebaeude_wohnungs_register,KML||https://tinyurl.com/yy7ya4g9/VS/6296_bdg_erw.kml</t>
  </si>
  <si>
    <t>2631645.365 1120779.105</t>
  </si>
  <si>
    <t>https://map.geo.admin.ch/?zoom=13&amp;E=2631645.365&amp;N=1120779.105&amp;layers=ch.kantone.cadastralwebmap-farbe,ch.swisstopo.amtliches-strassenverzeichnis,ch.bfs.gebaeude_wohnungs_register,KML||https://tinyurl.com/yy7ya4g9/VS/6296_bdg_erw.kml</t>
  </si>
  <si>
    <t>2631495.315 1121367.712</t>
  </si>
  <si>
    <t>https://map.geo.admin.ch/?zoom=13&amp;E=2631495.315&amp;N=1121367.712&amp;layers=ch.kantone.cadastralwebmap-farbe,ch.swisstopo.amtliches-strassenverzeichnis,ch.bfs.gebaeude_wohnungs_register,KML||https://tinyurl.com/yy7ya4g9/VS/6296_bdg_erw.kml</t>
  </si>
  <si>
    <t>2631489.747 1121367.505</t>
  </si>
  <si>
    <t>https://map.geo.admin.ch/?zoom=13&amp;E=2631489.747&amp;N=1121367.505&amp;layers=ch.kantone.cadastralwebmap-farbe,ch.swisstopo.amtliches-strassenverzeichnis,ch.bfs.gebaeude_wohnungs_register,KML||https://tinyurl.com/yy7ya4g9/VS/6296_bdg_erw.kml</t>
  </si>
  <si>
    <t>2631722.623 1120814.268</t>
  </si>
  <si>
    <t>https://map.geo.admin.ch/?zoom=13&amp;E=2631722.623&amp;N=1120814.268&amp;layers=ch.kantone.cadastralwebmap-farbe,ch.swisstopo.amtliches-strassenverzeichnis,ch.bfs.gebaeude_wohnungs_register,KML||https://tinyurl.com/yy7ya4g9/VS/6296_bdg_erw.kml</t>
  </si>
  <si>
    <t>2631676.972 1120758.571</t>
  </si>
  <si>
    <t>https://map.geo.admin.ch/?zoom=13&amp;E=2631676.972&amp;N=1120758.571&amp;layers=ch.kantone.cadastralwebmap-farbe,ch.swisstopo.amtliches-strassenverzeichnis,ch.bfs.gebaeude_wohnungs_register,KML||https://tinyurl.com/yy7ya4g9/VS/6296_bdg_erw.kml</t>
  </si>
  <si>
    <t>2631471.152 1121410.252</t>
  </si>
  <si>
    <t>https://map.geo.admin.ch/?zoom=13&amp;E=2631471.152&amp;N=1121410.252&amp;layers=ch.kantone.cadastralwebmap-farbe,ch.swisstopo.amtliches-strassenverzeichnis,ch.bfs.gebaeude_wohnungs_register,KML||https://tinyurl.com/yy7ya4g9/VS/6296_bdg_erw.kml</t>
  </si>
  <si>
    <t>2631733.303 1120813.768</t>
  </si>
  <si>
    <t>https://map.geo.admin.ch/?zoom=13&amp;E=2631733.303&amp;N=1120813.768&amp;layers=ch.kantone.cadastralwebmap-farbe,ch.swisstopo.amtliches-strassenverzeichnis,ch.bfs.gebaeude_wohnungs_register,KML||https://tinyurl.com/yy7ya4g9/VS/6296_bdg_erw.kml</t>
  </si>
  <si>
    <t>2631665.665 1120754.695</t>
  </si>
  <si>
    <t>https://map.geo.admin.ch/?zoom=13&amp;E=2631665.665&amp;N=1120754.695&amp;layers=ch.kantone.cadastralwebmap-farbe,ch.swisstopo.amtliches-strassenverzeichnis,ch.bfs.gebaeude_wohnungs_register,KML||https://tinyurl.com/yy7ya4g9/VS/6296_bdg_erw.kml</t>
  </si>
  <si>
    <t>2642137.750 1129383.184</t>
  </si>
  <si>
    <t>2641049.805 1129022.748</t>
  </si>
  <si>
    <t>2633643.282 1128282.042</t>
  </si>
  <si>
    <t>2642275.898 1130321.427</t>
  </si>
  <si>
    <t>2582141.624 1117625.302</t>
  </si>
  <si>
    <t>2580906.772 1092359.751</t>
  </si>
  <si>
    <t>2579857.112 1094809.922</t>
  </si>
  <si>
    <t>2582619.530 1095646.691</t>
  </si>
  <si>
    <t>2583093.838 1095466.813</t>
  </si>
  <si>
    <t>2583592.679 1095315.114</t>
  </si>
  <si>
    <t>2576608.873 1088671.747</t>
  </si>
  <si>
    <t>2577684.794 1092702.065</t>
  </si>
  <si>
    <t>2578049.842 1092014.961</t>
  </si>
  <si>
    <t>2577676.759 1093085.291</t>
  </si>
  <si>
    <t>2578170.690 1091729.357</t>
  </si>
  <si>
    <t>2577648.724 1093218.507</t>
  </si>
  <si>
    <t>2578061.793 1091720.617</t>
  </si>
  <si>
    <t>2578079.741 1091818.980</t>
  </si>
  <si>
    <t>2577224.024 1091614.364</t>
  </si>
  <si>
    <t>2577201.567 1091659.263</t>
  </si>
  <si>
    <t>2577206.206 1091663.972</t>
  </si>
  <si>
    <t>2577298.946 1091882.756</t>
  </si>
  <si>
    <t>2577397.272 1092348.833</t>
  </si>
  <si>
    <t>2578043.194 1089121.694</t>
  </si>
  <si>
    <t>2582924.505 1094172.392</t>
  </si>
  <si>
    <t>2583071.947 1093974.664</t>
  </si>
  <si>
    <t>2583433.425 1093932.234</t>
  </si>
  <si>
    <t>2582334.215 1094094.571</t>
  </si>
  <si>
    <t>2582466.448 1094010.774</t>
  </si>
  <si>
    <t>2582185.234 1093843.243</t>
  </si>
  <si>
    <t>2582093.327 1093977.437</t>
  </si>
  <si>
    <t>2582223.023 1094069.802</t>
  </si>
  <si>
    <t>2582693.942 1103106.197</t>
  </si>
  <si>
    <t>2584138.730 1105733.638</t>
  </si>
  <si>
    <t>2584102.477 1101664.913</t>
  </si>
  <si>
    <t>2583301.984 1105093.145</t>
  </si>
  <si>
    <t>2583458.465 1105210.154</t>
  </si>
  <si>
    <t>2583171.304 1105053.430</t>
  </si>
  <si>
    <t>2583339.011 1105743.972</t>
  </si>
  <si>
    <t>2584213.496 1105806.549</t>
  </si>
  <si>
    <t>2583404.260 1105461.889</t>
  </si>
  <si>
    <t>2583813.143 1106422.744</t>
  </si>
  <si>
    <t>2584005.286 1105769.643</t>
  </si>
  <si>
    <t>2584965.380 1104190.144</t>
  </si>
  <si>
    <t>2584292.469 1104372.883</t>
  </si>
  <si>
    <t>2586942.887 1099924.766</t>
  </si>
  <si>
    <t>2584491.236 1105271.262</t>
  </si>
  <si>
    <t>2584613.852 1105400.333</t>
  </si>
  <si>
    <t>2581502.415 1100779.095</t>
  </si>
  <si>
    <t>2580683.160 1100242.825</t>
  </si>
  <si>
    <t>2583924.572 1100791.521</t>
  </si>
  <si>
    <t>2582351.438 1102677.807</t>
  </si>
  <si>
    <t>2582311.627 1104122.786</t>
  </si>
  <si>
    <t>2583721.819 1102534.343</t>
  </si>
  <si>
    <t>2583702.678 1104332.252</t>
  </si>
  <si>
    <t>2582986.010 1106645.227</t>
  </si>
  <si>
    <t>2584220.220 1105438.141</t>
  </si>
  <si>
    <t>2581069.012 1101027.130</t>
  </si>
  <si>
    <t>2583249.756 1106261.427</t>
  </si>
  <si>
    <t>2583870.266 1106411.119</t>
  </si>
  <si>
    <t>2582261.325 1105901.444</t>
  </si>
  <si>
    <t>2584992.623 1105351.310</t>
  </si>
  <si>
    <t>2584883.564 1100352.964</t>
  </si>
  <si>
    <t>2583092.555 1104500.689</t>
  </si>
  <si>
    <t>2584569.440 1100990.649</t>
  </si>
  <si>
    <t>2582903.372 1104650.317</t>
  </si>
  <si>
    <t>2582950.036 1101441.615</t>
  </si>
  <si>
    <t>2585644.841 1104136.157</t>
  </si>
  <si>
    <t>2583792.935 1105129.784</t>
  </si>
  <si>
    <t>2583490.918 1106103.594</t>
  </si>
  <si>
    <t>2582660.351 1103368.283</t>
  </si>
  <si>
    <t>2583614.094 1106129.742</t>
  </si>
  <si>
    <t>2586696.736 1104426.690</t>
  </si>
  <si>
    <t>2578941.918 1104085.758</t>
  </si>
  <si>
    <t>2579429.189 1104131.144</t>
  </si>
  <si>
    <t>2597498.096 1124797.193</t>
  </si>
  <si>
    <t>2597179.804 1117535.834</t>
  </si>
  <si>
    <t>2595962.051 1116851.944</t>
  </si>
  <si>
    <t>2596284.428 1116783.979</t>
  </si>
  <si>
    <t>2599378.528 1115772.825</t>
  </si>
  <si>
    <t>2621193.878 1130893.133</t>
  </si>
  <si>
    <t>2576222.492 1110923.535</t>
  </si>
  <si>
    <t>2576758.874 1112585.205</t>
  </si>
  <si>
    <t>2576523.950 1110795.103</t>
  </si>
  <si>
    <t>2576518.001 1110730.973</t>
  </si>
  <si>
    <t>2574963.740 1110983.059</t>
  </si>
  <si>
    <t>2575707.285 1109773.770</t>
  </si>
  <si>
    <t>2574531.923 1109519.911</t>
  </si>
  <si>
    <t>2574443.087 1109389.507</t>
  </si>
  <si>
    <t>2576087.746 1110473.051</t>
  </si>
  <si>
    <t>2575617.829 1110338.952</t>
  </si>
  <si>
    <t>2575832.811 1109821.066</t>
  </si>
  <si>
    <t>2574698.743 1109511.782</t>
  </si>
  <si>
    <t>2576891.812 1111584.407</t>
  </si>
  <si>
    <t>2576892.093 1111591.258</t>
  </si>
  <si>
    <t>2576862.881 1111572.505</t>
  </si>
  <si>
    <t>2574842.129 1109881.177</t>
  </si>
  <si>
    <t>2574921.985 1109860.283</t>
  </si>
  <si>
    <t>2574923.196 1109850.795</t>
  </si>
  <si>
    <t>2575788.718 1110262.778</t>
  </si>
  <si>
    <t>2577035.004 1112944.394</t>
  </si>
  <si>
    <t>2584954.299 1112851.354</t>
  </si>
  <si>
    <t>2580842.807 1113991.553</t>
  </si>
  <si>
    <t>2558625.763 1129262.137</t>
  </si>
  <si>
    <t>2559223.482 1128389.000</t>
  </si>
  <si>
    <t>2556523.155 1129869.081</t>
  </si>
  <si>
    <t>2556810.520 1132949.339</t>
  </si>
  <si>
    <t>2556815.808 1132874.934</t>
  </si>
  <si>
    <t>2556828.563 1132828.659</t>
  </si>
  <si>
    <t>2556841.507 1132782.740</t>
  </si>
  <si>
    <t>2556854.149 1132736.689</t>
  </si>
  <si>
    <t>2556849.483 1132711.554</t>
  </si>
  <si>
    <t>2556874.403 1132700.638</t>
  </si>
  <si>
    <t>2556883.085 1132683.424</t>
  </si>
  <si>
    <t>2556933.857 1132792.835</t>
  </si>
  <si>
    <t>2556945.941 1132930.316</t>
  </si>
  <si>
    <t>2556954.759 1132962.951</t>
  </si>
  <si>
    <t>2556957.475 1132963.255</t>
  </si>
  <si>
    <t>2556962.719 1132964.265</t>
  </si>
  <si>
    <t>2556917.361 1133042.080</t>
  </si>
  <si>
    <t>2555834.296 1132074.195</t>
  </si>
  <si>
    <t>2558821.688 1130646.377</t>
  </si>
  <si>
    <t>2624568.187 1134725.367</t>
  </si>
  <si>
    <t>2567718.414 1114287.466</t>
  </si>
  <si>
    <t>2566781.310 1116006.849</t>
  </si>
  <si>
    <t>2600057.941 1126541.583</t>
  </si>
  <si>
    <t>2599962.162 1126531.634</t>
  </si>
  <si>
    <t>2599915.408 1127311.698</t>
  </si>
  <si>
    <t>2599959.854 1127309.980</t>
  </si>
  <si>
    <t>2599937.828 1127265.983</t>
  </si>
  <si>
    <t>2599968.695 1127201.417</t>
  </si>
  <si>
    <t>2600158.404 1127021.332</t>
  </si>
  <si>
    <t>2599925.822 1126668.595</t>
  </si>
  <si>
    <t>2599938.164 1126649.160</t>
  </si>
  <si>
    <t>2599858.815 1126798.953</t>
  </si>
  <si>
    <t>2599909.979 1126749.650</t>
  </si>
  <si>
    <t>2600166.011 1126253.219</t>
  </si>
  <si>
    <t>2600105.754 1126299.730</t>
  </si>
  <si>
    <t>2600092.812 1126397.770</t>
  </si>
  <si>
    <t>2599994.589 1127375.375</t>
  </si>
  <si>
    <t>2599856.262 1126563.425</t>
  </si>
  <si>
    <t>2600240.349 1127061.400</t>
  </si>
  <si>
    <t>2601697.624 1128969.003</t>
  </si>
  <si>
    <t>2601699.347 1128971.493</t>
  </si>
  <si>
    <t>2601136.370 1128135.664</t>
  </si>
  <si>
    <t>2600932.323 1127446.984</t>
  </si>
  <si>
    <t>2601142.178 1124107.114</t>
  </si>
  <si>
    <t>2601374.218 1127207.747</t>
  </si>
  <si>
    <t>2601208.090 1124382.796</t>
  </si>
  <si>
    <t>2600601.578 1126083.732</t>
  </si>
  <si>
    <t>2601645.430 1128439.408</t>
  </si>
  <si>
    <t>2601422.556 1128316.939</t>
  </si>
  <si>
    <t>2598550.535 1122218.813</t>
  </si>
  <si>
    <t>2598502.685 1122725.382</t>
  </si>
  <si>
    <t>2607217.808 1126663.813</t>
  </si>
  <si>
    <t>2605235.887 1128546.264</t>
  </si>
  <si>
    <t>2602596.954 1128521.128</t>
  </si>
  <si>
    <t>2608338.344 1128809.362</t>
  </si>
  <si>
    <t>2593099.892 1120798.820</t>
  </si>
  <si>
    <t>2593466.039 1119815.677</t>
  </si>
  <si>
    <t>2593666.085 1117643.413</t>
  </si>
  <si>
    <t>62: 2 bâtiments du RegBL (902720, 192015436) à l'intérieur du même polygone de la MO</t>
  </si>
  <si>
    <t>62: 2 bâtiments du RegBL (902902, 9033877) à l'intérieur du même polygone de la MO</t>
  </si>
  <si>
    <t>62: 3 bâtiments du RegBL (899720, 190687548, 190687568) à l'intérieur du même polygone de la MO</t>
  </si>
  <si>
    <t>62: 2 bâtiments du RegBL (899733, 899734) à l'intérieur du même polygone de la MO</t>
  </si>
  <si>
    <t>62: 3 bâtiments du RegBL (901137, 901202, 901203) à l'intérieur du même polygone de la MO</t>
  </si>
  <si>
    <t>62: 2 bâtiments du RegBL (901563, 901564) à l'intérieur du même polygone de la MO</t>
  </si>
  <si>
    <t>62: 2 bâtiments du RegBL (190745769, 190745809) à l'intérieur du même polygone de la MO</t>
  </si>
  <si>
    <t>62: 2 bâtiments du RegBL (191232770, 191749235) à l'intérieur du même polygone de la MO</t>
  </si>
  <si>
    <t>41: Status 'im Bau' n'est pas cohérente avec le topic Couverture du sol de la MO&lt;/br&gt;62: 2 bâtiments du RegBL (191627615, 192005592) à l'intérieur du même polygone de la MO</t>
  </si>
  <si>
    <t>62: 2 bâtiments du RegBL (191692449, 191692450) à l'intérieur du même polygone de la MO</t>
  </si>
  <si>
    <t>62: 2 bâtiments du RegBL (191772053, 191772054) à l'intérieur du même polygone de la MO</t>
  </si>
  <si>
    <t>62: 2 bâtiments du RegBL (191905292, 191905308) à l'intérieur du même polygone de la MO</t>
  </si>
  <si>
    <t>62: 2 bâtiments du RegBL (191627615, 192005592) à l'intérieur du même polygone de la MO</t>
  </si>
  <si>
    <t>41: Status 'bestehend' n'est pas cohérente avec le topic Couverture du sol projetée de la MO&lt;/br&gt;62: 2 bâtiments du RegBL (191859124, 191859126) à l'intérieur du même polygone de la MO</t>
  </si>
  <si>
    <t>62: 2 bâtiments du RegBL (914995, 191988356) à l'intérieur du même polygone de la MO</t>
  </si>
  <si>
    <t>62: 2 bâtiments du RegBL (191946384, 504195331) à l'intérieur du même polygone de la MO</t>
  </si>
  <si>
    <t>62: 2 bâtiments du RegBL (916581, 916582) à l'intérieur du même polygone de la MO</t>
  </si>
  <si>
    <t>62: 2 bâtiments du RegBL (916725, 916726) à l'intérieur du même polygone de la MO</t>
  </si>
  <si>
    <t>62: 2 bâtiments du RegBL (916745, 916746) à l'intérieur du même polygone de la MO</t>
  </si>
  <si>
    <t>62: 2 bâtiments du RegBL (917053, 917054) à l'intérieur du même polygone de la MO</t>
  </si>
  <si>
    <t>62: 2 bâtiments du RegBL (917459, 504192076) à l'intérieur du même polygone de la MO</t>
  </si>
  <si>
    <t>62: 2 bâtiments du RegBL (191463351, 500008307) à l'intérieur du même polygone de la MO</t>
  </si>
  <si>
    <t>62: 2 bâtiments du RegBL (191557411, 500008400) à l'intérieur du même polygone de la MO</t>
  </si>
  <si>
    <t>62: 2 bâtiments du RegBL (191589798, 191955613) à l'intérieur du même polygone de la MO</t>
  </si>
  <si>
    <t>62: 2 bâtiments du RegBL (191724535, 191724536) à l'intérieur du même polygone de la MO</t>
  </si>
  <si>
    <t>62: 2 bâtiments du RegBL (191759513, 500008378) à l'intérieur du même polygone de la MO</t>
  </si>
  <si>
    <t>62: 2 bâtiments du RegBL (191778175, 191882283) à l'intérieur du même polygone de la MO</t>
  </si>
  <si>
    <t>62: 2 bâtiments du RegBL (191849081, 192000178) à l'intérieur du même polygone de la MO</t>
  </si>
  <si>
    <t>62: 2 bâtiments du RegBL (191869940, 504191840) à l'intérieur du même polygone de la MO</t>
  </si>
  <si>
    <t>62: 2 bâtiments du RegBL (192020452, 504191894) à l'intérieur du même polygone de la MO</t>
  </si>
  <si>
    <t>41: Status 'im Bau' n'est pas cohérente avec le topic Couverture du sol de la MO&lt;/br&gt;62: 2 bâtiments du RegBL (192035631, 504192187) à l'intérieur du même polygone de la MO</t>
  </si>
  <si>
    <t>62: 2 bâtiments du RegBL (192014055, 500008352) à l'intérieur du même polygone de la MO</t>
  </si>
  <si>
    <t>62: 2 bâtiments du RegBL (191849385, 504192150) à l'intérieur du même polygone de la MO</t>
  </si>
  <si>
    <t>62: 2 bâtiments du RegBL (191849386, 504192151) à l'intérieur du même polygone de la MO</t>
  </si>
  <si>
    <t>62: 2 bâtiments du RegBL (192035631, 504192187) à l'intérieur du même polygone de la MO</t>
  </si>
  <si>
    <t>62: 2 bâtiments du RegBL (917516, 190614188) à l'intérieur du même polygone de la MO</t>
  </si>
  <si>
    <t>62: 2 bâtiments du RegBL (917518, 9038474) à l'intérieur du même polygone de la MO</t>
  </si>
  <si>
    <t>62: 2 bâtiments du RegBL (917521, 917603) à l'intérieur du même polygone de la MO</t>
  </si>
  <si>
    <t>62: 2 bâtiments du RegBL (917537, 917538) à l'intérieur du même polygone de la MO</t>
  </si>
  <si>
    <t>62: 2 bâtiments du RegBL (917543, 917544) à l'intérieur du même polygone de la MO</t>
  </si>
  <si>
    <t>62: 2 bâtiments du RegBL (917555, 917556) à l'intérieur du même polygone de la MO</t>
  </si>
  <si>
    <t>62: 2 bâtiments du RegBL (917562, 3109150) à l'intérieur du même polygone de la MO</t>
  </si>
  <si>
    <t>62: 2 bâtiments du RegBL (917564, 917565) à l'intérieur du même polygone de la MO</t>
  </si>
  <si>
    <t>62: 2 bâtiments du RegBL (917568, 917569) à l'intérieur du même polygone de la MO</t>
  </si>
  <si>
    <t>62: 2 bâtiments du RegBL (917571, 917572) à l'intérieur du même polygone de la MO</t>
  </si>
  <si>
    <t>62: 3 bâtiments du RegBL (917573, 9038467, 190257288) à l'intérieur du même polygone de la MO</t>
  </si>
  <si>
    <t>62: 2 bâtiments du RegBL (917576, 3109159) à l'intérieur du même polygone de la MO</t>
  </si>
  <si>
    <t>62: 2 bâtiments du RegBL (917597, 190267528) à l'intérieur du même polygone de la MO</t>
  </si>
  <si>
    <t>62: 2 bâtiments du RegBL (917613, 917614) à l'intérieur du même polygone de la MO</t>
  </si>
  <si>
    <t>62: 2 bâtiments du RegBL (917639, 917730) à l'intérieur du même polygone de la MO</t>
  </si>
  <si>
    <t>62: 2 bâtiments du RegBL (917675, 917701) à l'intérieur du même polygone de la MO</t>
  </si>
  <si>
    <t>62: 2 bâtiments du RegBL (917712, 190252113) à l'intérieur du même polygone de la MO</t>
  </si>
  <si>
    <t>62: 2 bâtiments du RegBL (917717, 917720) à l'intérieur du même polygone de la MO</t>
  </si>
  <si>
    <t>62: 2 bâtiments du RegBL (917735, 917768) à l'intérieur du même polygone de la MO</t>
  </si>
  <si>
    <t>62: 2 bâtiments du RegBL (3109154, 191663101) à l'intérieur du même polygone de la MO</t>
  </si>
  <si>
    <t>62: 2 bâtiments du RegBL (191127414, 191127416) à l'intérieur du même polygone de la MO</t>
  </si>
  <si>
    <t>62: 2 bâtiments du RegBL (936909, 936910) à l'intérieur du même polygone de la MO</t>
  </si>
  <si>
    <t>62: 2 bâtiments du RegBL (937325, 190075882) à l'intérieur du même polygone de la MO</t>
  </si>
  <si>
    <t>62: 2 bâtiments du RegBL (937381, 937382) à l'intérieur du même polygone de la MO</t>
  </si>
  <si>
    <t>62: 2 bâtiments du RegBL (937470, 937485) à l'intérieur du même polygone de la MO</t>
  </si>
  <si>
    <t>62: 2 bâtiments du RegBL (937516, 937519) à l'intérieur du même polygone de la MO</t>
  </si>
  <si>
    <t>62: 2 bâtiments du RegBL (9030444, 504193645) à l'intérieur du même polygone de la MO</t>
  </si>
  <si>
    <t>62: 2 bâtiments du RegBL (9062014, 504193742) à l'intérieur du même polygone de la MO</t>
  </si>
  <si>
    <t>61: 2 polygones de la MO ont le même EGID du RegBL&lt;/br&gt;62: 2 bâtiments du RegBL (191686870, 191686871) à l'intérieur du même polygone de la MO</t>
  </si>
  <si>
    <t>12: Lié au bâtiment avec l'EGID 901564 dans la même commune&lt;/br&gt;62: 2 bâtiments du RegBL (901563, 901564) à l'intérieur du même polygone de la MO</t>
  </si>
  <si>
    <t>12: Lié au bâtiment avec l'EGID 2382719 dans la même commune&lt;/br&gt;61: 2 polygones de la MO ont le même EGID du RegBL</t>
  </si>
  <si>
    <t>52: l'EGID de la MO 190281408ne correspond pas à l'EGID du RegBL 190281428&lt;/br&gt;52: l'EGID de la MO 190281428ne correspond pas à l'EGID du RegBL 190281408&lt;/br&gt;61: 2 polygones de la MO ont le même EGID du RegBL&lt;/br&gt;62: 2 bâtiments du RegBL (190281408, 190281428) à l'intérieur du même polygone de la MO</t>
  </si>
  <si>
    <t>52: l'EGID de la MO 190124956ne correspond pas à l'EGID du RegBL 190124952&lt;/br&gt;62: 2 bâtiments du RegBL (190124952, 190124953) à l'intérieur du même polygone de la MO</t>
  </si>
  <si>
    <t>52: l'EGID de la MO 190124956ne correspond pas à l'EGID du RegBL 190124953&lt;/br&gt;62: 2 bâtiments du RegBL (190124952, 190124953) à l'intérieur du même polygone de la MO</t>
  </si>
  <si>
    <t>52: l'EGID de la MO 190150948ne correspond pas à l'EGID du RegBL 190150926&lt;/br&gt;62: 2 bâtiments du RegBL (190150926, 190150929) à l'intérieur du même polygone de la MO</t>
  </si>
  <si>
    <t>52: l'EGID de la MO 190150948ne correspond pas à l'EGID du RegBL 190150929&lt;/br&gt;62: 2 bâtiments du RegBL (190150926, 190150929) à l'intérieur du même polygone de la MO</t>
  </si>
  <si>
    <t>12: Lié au bâtiment avec l'EGID 192019205 dans la même commune&lt;/br&gt;42: la catégorie 1060 n'est pas cohérente avec le topic Objets divers de la MO&lt;/br&gt;62: 2 bâtiments du RegBL (192019205, 192019209) à l'intérieur du même polygone de la MO</t>
  </si>
  <si>
    <t>42: la catégorie 1060 n'est pas cohérente avec le topic Objets divers de la MO&lt;/br&gt;62: 2 bâtiments du RegBL (192019205, 192019209) à l'intérieur du même polygone de la MO</t>
  </si>
  <si>
    <t>42: la catégorie 1060 n'est pas cohérente avec le topic Objets divers de la MO&lt;/br&gt;62: 2 bâtiments du RegBL (191968663, 192002700) à l'intérieur du même polygone de la MO</t>
  </si>
  <si>
    <t>12: Lié au bâtiment avec l'EGID 191872523 dans la même commune&lt;/br&gt;42: la catégorie 1020 n'est pas cohérente avec le topic Objets divers de la MO&lt;/br&gt;61: 2 polygones de la MO ont le même EGID du RegBL</t>
  </si>
  <si>
    <t>12: Lié au bâtiment avec l'EGID 191814534 dans la même commune&lt;/br&gt;42: la catégorie 1020 n'est pas cohérente avec le topic Objets divers de la MO&lt;/br&gt;62: 2 bâtiments du RegBL (191814534, 191814535) à l'intérieur du même polygone de la MO</t>
  </si>
  <si>
    <t>12: Lié au bâtiment avec l'EGID 191814535 dans la même commune&lt;/br&gt;42: la catégorie 1020 n'est pas cohérente avec le topic Objets divers de la MO&lt;/br&gt;62: 2 bâtiments du RegBL (191814534, 191814535) à l'intérieur du même polygone de la MO</t>
  </si>
  <si>
    <t>12: Lié au bâtiment avec l'EGID 191986531 dans la même commune&lt;/br&gt;42: la catégorie 1020 n'est pas cohérente avec le topic Objets divers de la MO&lt;/br&gt;62: 2 bâtiments du RegBL (191986531, 191986532) à l'intérieur du même polygone de la MO</t>
  </si>
  <si>
    <t>12: Lié au bâtiment avec l'EGID 191986532 dans la même commune&lt;/br&gt;42: la catégorie 1020 n'est pas cohérente avec le topic Objets divers de la MO&lt;/br&gt;62: 2 bâtiments du RegBL (191986531, 191986532) à l'intérieur du même polygone de la MO</t>
  </si>
  <si>
    <t>42: la catégorie 1080 n'est pas cohérente avec le topic Couverture du sol de la MO&lt;/br&gt;62: 2 bâtiments du RegBL (192049171, 192049172) à l'intérieur du même polygone de la MO</t>
  </si>
  <si>
    <t>42: la catégorie 1080 n'est pas cohérente avec le topic Couverture du sol de la MO&lt;/br&gt;62: 2 bâtiments du RegBL (192049180, 192049181) à l'intérieur du même polygone de la MO</t>
  </si>
  <si>
    <t>12: Lié au bâtiment avec l'EGID 190415508 dans la même commune&lt;/br&gt;42: la catégorie 1020 n'est pas cohérente avec le topic Objets divers de la MO&lt;/br&gt;62: 2 bâtiments du RegBL (190415508, 190415528) à l'intérieur du même polygone de la MO</t>
  </si>
  <si>
    <t>12: Lié au bâtiment avec l'EGID 190415528 dans la même commune&lt;/br&gt;42: la catégorie 1020 n'est pas cohérente avec le topic Objets divers de la MO&lt;/br&gt;62: 2 bâtiments du RegBL (190415508, 190415528) à l'intérieur du même polygone de la MO</t>
  </si>
  <si>
    <t>12: Lié au bâtiment avec l'EGID 190165483 dans la même commune&lt;/br&gt;42: la catégorie 1020 n'est pas cohérente avec le topic Objets divers de la MO&lt;/br&gt;61: 2 polygones de la MO ont le même EGID du RegBL</t>
  </si>
  <si>
    <t>31: Aucun bâtiment dans la MO pour l'EGID 191980288</t>
  </si>
  <si>
    <t>31: Aucun bâtiment dans la MO pour l'EGID 192015967&lt;/br&gt;33: Le bâtiment 192015967 has GSTAT '1003 im Bau'</t>
  </si>
  <si>
    <t>31: Aucun bâtiment dans la MO pour l'EGID 192020663&lt;/br&gt;33: Le bâtiment 192020663 has GSTAT '1003 im Bau'</t>
  </si>
  <si>
    <t>31: Aucun bâtiment dans la MO pour l'EGID 902996</t>
  </si>
  <si>
    <t>31: Aucun bâtiment dans la MO pour l'EGID 190186487</t>
  </si>
  <si>
    <t>31: Aucun bâtiment dans la MO pour l'EGID 191671037</t>
  </si>
  <si>
    <t>31: Aucun bâtiment dans la MO pour l'EGID 191957263</t>
  </si>
  <si>
    <t>31: Aucun bâtiment dans la MO pour l'EGID 191987371</t>
  </si>
  <si>
    <t>31: Aucun bâtiment dans la MO pour l'EGID 191993234&lt;/br&gt;33: Le bâtiment 191993234 has GSTAT '1003 im Bau'</t>
  </si>
  <si>
    <t>31: Aucun bâtiment dans la MO pour l'EGID 904674</t>
  </si>
  <si>
    <t>31: Aucun bâtiment dans la MO pour l'EGID 191979779</t>
  </si>
  <si>
    <t>31: Aucun bâtiment dans la MO pour l'EGID 192008972</t>
  </si>
  <si>
    <t>31: Aucun bâtiment dans la MO pour l'EGID 192008975</t>
  </si>
  <si>
    <t>31: Aucun bâtiment dans la MO pour l'EGID 192033034</t>
  </si>
  <si>
    <t>31: Aucun bâtiment dans la MO pour l'EGID 192033062</t>
  </si>
  <si>
    <t>31: Aucun bâtiment dans la MO pour l'EGID 192033145</t>
  </si>
  <si>
    <t>31: Aucun bâtiment dans la MO pour l'EGID 899870</t>
  </si>
  <si>
    <t>31: Aucun bâtiment dans la MO pour l'EGID 899875</t>
  </si>
  <si>
    <t>31: Aucun bâtiment dans la MO pour l'EGID 899876</t>
  </si>
  <si>
    <t>31: Aucun bâtiment dans la MO pour l'EGID 899884</t>
  </si>
  <si>
    <t>31: Aucun bâtiment dans la MO pour l'EGID 899887</t>
  </si>
  <si>
    <t>31: Aucun bâtiment dans la MO pour l'EGID 899892</t>
  </si>
  <si>
    <t>31: Aucun bâtiment dans la MO pour l'EGID 899894</t>
  </si>
  <si>
    <t>31: Aucun bâtiment dans la MO pour l'EGID 900299</t>
  </si>
  <si>
    <t>31: Aucun bâtiment dans la MO pour l'EGID 900302</t>
  </si>
  <si>
    <t>31: Aucun bâtiment dans la MO pour l'EGID 900315</t>
  </si>
  <si>
    <t>31: Aucun bâtiment dans la MO pour l'EGID 900532</t>
  </si>
  <si>
    <t>31: Aucun bâtiment dans la MO pour l'EGID 900535</t>
  </si>
  <si>
    <t>31: Aucun bâtiment dans la MO pour l'EGID 900536</t>
  </si>
  <si>
    <t>31: Aucun bâtiment dans la MO pour l'EGID 900558</t>
  </si>
  <si>
    <t>31: Aucun bâtiment dans la MO pour l'EGID 900751</t>
  </si>
  <si>
    <t>31: Aucun bâtiment dans la MO pour l'EGID 900925</t>
  </si>
  <si>
    <t>31: Aucun bâtiment dans la MO pour l'EGID 901807</t>
  </si>
  <si>
    <t>31: Aucun bâtiment dans la MO pour l'EGID 3106823</t>
  </si>
  <si>
    <t>31: Aucun bâtiment dans la MO pour l'EGID 3106859</t>
  </si>
  <si>
    <t>31: Aucun bâtiment dans la MO pour l'EGID 3106919</t>
  </si>
  <si>
    <t>31: Aucun bâtiment dans la MO pour l'EGID 3106922</t>
  </si>
  <si>
    <t>31: Aucun bâtiment dans la MO pour l'EGID 190104199</t>
  </si>
  <si>
    <t>31: Aucun bâtiment dans la MO pour l'EGID 190120336</t>
  </si>
  <si>
    <t>31: Aucun bâtiment dans la MO pour l'EGID 190125952</t>
  </si>
  <si>
    <t>31: Aucun bâtiment dans la MO pour l'EGID 190200777</t>
  </si>
  <si>
    <t>31: Aucun bâtiment dans la MO pour l'EGID 190280529</t>
  </si>
  <si>
    <t>31: Aucun bâtiment dans la MO pour l'EGID 190355348</t>
  </si>
  <si>
    <t>31: Aucun bâtiment dans la MO pour l'EGID 190355869</t>
  </si>
  <si>
    <t>31: Aucun bâtiment dans la MO pour l'EGID 190524448</t>
  </si>
  <si>
    <t>31: Aucun bâtiment dans la MO pour l'EGID 190538868</t>
  </si>
  <si>
    <t>31: Aucun bâtiment dans la MO pour l'EGID 191214230</t>
  </si>
  <si>
    <t>31: Aucun bâtiment dans la MO pour l'EGID 191215315</t>
  </si>
  <si>
    <t>31: Aucun bâtiment dans la MO pour l'EGID 191217032</t>
  </si>
  <si>
    <t>31: Aucun bâtiment dans la MO pour l'EGID 191399717</t>
  </si>
  <si>
    <t>31: Aucun bâtiment dans la MO pour l'EGID 191418472</t>
  </si>
  <si>
    <t>31: Aucun bâtiment dans la MO pour l'EGID 191420870</t>
  </si>
  <si>
    <t>31: Aucun bâtiment dans la MO pour l'EGID 191441552</t>
  </si>
  <si>
    <t>31: Aucun bâtiment dans la MO pour l'EGID 191442252</t>
  </si>
  <si>
    <t>31: Aucun bâtiment dans la MO pour l'EGID 191465110</t>
  </si>
  <si>
    <t>31: Aucun bâtiment dans la MO pour l'EGID 191465130</t>
  </si>
  <si>
    <t>31: Aucun bâtiment dans la MO pour l'EGID 191550433</t>
  </si>
  <si>
    <t>31: Aucun bâtiment dans la MO pour l'EGID 191550472</t>
  </si>
  <si>
    <t>31: Aucun bâtiment dans la MO pour l'EGID 191550753</t>
  </si>
  <si>
    <t>31: Aucun bâtiment dans la MO pour l'EGID 191650678</t>
  </si>
  <si>
    <t>31: Aucun bâtiment dans la MO pour l'EGID 191681865</t>
  </si>
  <si>
    <t>31: Aucun bâtiment dans la MO pour l'EGID 191681883</t>
  </si>
  <si>
    <t>31: Aucun bâtiment dans la MO pour l'EGID 191681933</t>
  </si>
  <si>
    <t>31: Aucun bâtiment dans la MO pour l'EGID 191681976</t>
  </si>
  <si>
    <t>31: Aucun bâtiment dans la MO pour l'EGID 191762292</t>
  </si>
  <si>
    <t>31: Aucun bâtiment dans la MO pour l'EGID 191796071</t>
  </si>
  <si>
    <t>31: Aucun bâtiment dans la MO pour l'EGID 191797814</t>
  </si>
  <si>
    <t>31: Aucun bâtiment dans la MO pour l'EGID 191797815</t>
  </si>
  <si>
    <t>31: Aucun bâtiment dans la MO pour l'EGID 191819774</t>
  </si>
  <si>
    <t>31: Aucun bâtiment dans la MO pour l'EGID 191825579</t>
  </si>
  <si>
    <t>31: Aucun bâtiment dans la MO pour l'EGID 191838055</t>
  </si>
  <si>
    <t>31: Aucun bâtiment dans la MO pour l'EGID 191838257</t>
  </si>
  <si>
    <t>31: Aucun bâtiment dans la MO pour l'EGID 191841975</t>
  </si>
  <si>
    <t>31: Aucun bâtiment dans la MO pour l'EGID 191841976</t>
  </si>
  <si>
    <t>31: Aucun bâtiment dans la MO pour l'EGID 191844154</t>
  </si>
  <si>
    <t>31: Aucun bâtiment dans la MO pour l'EGID 191850622</t>
  </si>
  <si>
    <t>31: Aucun bâtiment dans la MO pour l'EGID 191853990</t>
  </si>
  <si>
    <t>31: Aucun bâtiment dans la MO pour l'EGID 191859165</t>
  </si>
  <si>
    <t>31: Aucun bâtiment dans la MO pour l'EGID 191859824</t>
  </si>
  <si>
    <t>31: Aucun bâtiment dans la MO pour l'EGID 191860162</t>
  </si>
  <si>
    <t>31: Aucun bâtiment dans la MO pour l'EGID 191865077</t>
  </si>
  <si>
    <t>31: Aucun bâtiment dans la MO pour l'EGID 191881779</t>
  </si>
  <si>
    <t>31: Aucun bâtiment dans la MO pour l'EGID 191881848</t>
  </si>
  <si>
    <t>31: Aucun bâtiment dans la MO pour l'EGID 191885799</t>
  </si>
  <si>
    <t>31: Aucun bâtiment dans la MO pour l'EGID 191898765</t>
  </si>
  <si>
    <t>31: Aucun bâtiment dans la MO pour l'EGID 191902770</t>
  </si>
  <si>
    <t>31: Aucun bâtiment dans la MO pour l'EGID 191905228</t>
  </si>
  <si>
    <t>31: Aucun bâtiment dans la MO pour l'EGID 191905229</t>
  </si>
  <si>
    <t>31: Aucun bâtiment dans la MO pour l'EGID 191938174</t>
  </si>
  <si>
    <t>31: Aucun bâtiment dans la MO pour l'EGID 191953118</t>
  </si>
  <si>
    <t>31: Aucun bâtiment dans la MO pour l'EGID 191954364</t>
  </si>
  <si>
    <t>31: Aucun bâtiment dans la MO pour l'EGID 191954436</t>
  </si>
  <si>
    <t>31: Aucun bâtiment dans la MO pour l'EGID 191955361</t>
  </si>
  <si>
    <t>31: Aucun bâtiment dans la MO pour l'EGID 191957029</t>
  </si>
  <si>
    <t>31: Aucun bâtiment dans la MO pour l'EGID 191958555&lt;/br&gt;33: Le bâtiment 191958555 has GSTAT '1003 im Bau'</t>
  </si>
  <si>
    <t>31: Aucun bâtiment dans la MO pour l'EGID 191958760</t>
  </si>
  <si>
    <t>31: Aucun bâtiment dans la MO pour l'EGID 191961175</t>
  </si>
  <si>
    <t>31: Aucun bâtiment dans la MO pour l'EGID 191964806&lt;/br&gt;33: Le bâtiment 191964806 has GSTAT '1003 im Bau'</t>
  </si>
  <si>
    <t>31: Aucun bâtiment dans la MO pour l'EGID 191964809&lt;/br&gt;33: Le bâtiment 191964809 has GSTAT '1003 im Bau'</t>
  </si>
  <si>
    <t>31: Aucun bâtiment dans la MO pour l'EGID 191964811&lt;/br&gt;33: Le bâtiment 191964811 has GSTAT '1003 im Bau'</t>
  </si>
  <si>
    <t>31: Aucun bâtiment dans la MO pour l'EGID 191971362</t>
  </si>
  <si>
    <t>31: Aucun bâtiment dans la MO pour l'EGID 191972050</t>
  </si>
  <si>
    <t>31: Aucun bâtiment dans la MO pour l'EGID 191972055</t>
  </si>
  <si>
    <t>31: Aucun bâtiment dans la MO pour l'EGID 191974667</t>
  </si>
  <si>
    <t>31: Aucun bâtiment dans la MO pour l'EGID 191976640</t>
  </si>
  <si>
    <t>31: Aucun bâtiment dans la MO pour l'EGID 191980778&lt;/br&gt;33: Le bâtiment 191980778 has GSTAT '1003 im Bau'</t>
  </si>
  <si>
    <t>31: Aucun bâtiment dans la MO pour l'EGID 191980808</t>
  </si>
  <si>
    <t>31: Aucun bâtiment dans la MO pour l'EGID 191980881&lt;/br&gt;33: Le bâtiment 191980881 has GSTAT '1003 im Bau'</t>
  </si>
  <si>
    <t>31: Aucun bâtiment dans la MO pour l'EGID 191981540&lt;/br&gt;33: Le bâtiment 191981540 has GSTAT '1003 im Bau'</t>
  </si>
  <si>
    <t>31: Aucun bâtiment dans la MO pour l'EGID 191982110</t>
  </si>
  <si>
    <t>31: Aucun bâtiment dans la MO pour l'EGID 191983228&lt;/br&gt;33: Le bâtiment 191983228 has GSTAT '1003 im Bau'</t>
  </si>
  <si>
    <t>31: Aucun bâtiment dans la MO pour l'EGID 191983256</t>
  </si>
  <si>
    <t>31: Aucun bâtiment dans la MO pour l'EGID 191985089</t>
  </si>
  <si>
    <t>31: Aucun bâtiment dans la MO pour l'EGID 191985091</t>
  </si>
  <si>
    <t>31: Aucun bâtiment dans la MO pour l'EGID 191988004&lt;/br&gt;33: Le bâtiment 191988004 has GSTAT '1003 im Bau'</t>
  </si>
  <si>
    <t>31: Aucun bâtiment dans la MO pour l'EGID 191988021</t>
  </si>
  <si>
    <t>31: Aucun bâtiment dans la MO pour l'EGID 191988032</t>
  </si>
  <si>
    <t>31: Aucun bâtiment dans la MO pour l'EGID 191988043&lt;/br&gt;33: Le bâtiment 191988043 has GSTAT '1003 im Bau'</t>
  </si>
  <si>
    <t>31: Aucun bâtiment dans la MO pour l'EGID 191990206</t>
  </si>
  <si>
    <t>31: Aucun bâtiment dans la MO pour l'EGID 191990677</t>
  </si>
  <si>
    <t>31: Aucun bâtiment dans la MO pour l'EGID 191991498&lt;/br&gt;33: Le bâtiment 191991498 has GSTAT '1003 im Bau'</t>
  </si>
  <si>
    <t>31: Aucun bâtiment dans la MO pour l'EGID 191991499</t>
  </si>
  <si>
    <t>31: Aucun bâtiment dans la MO pour l'EGID 191991923</t>
  </si>
  <si>
    <t>31: Aucun bâtiment dans la MO pour l'EGID 192001655</t>
  </si>
  <si>
    <t>31: Aucun bâtiment dans la MO pour l'EGID 192006261</t>
  </si>
  <si>
    <t>31: Aucun bâtiment dans la MO pour l'EGID 192008588</t>
  </si>
  <si>
    <t>31: Aucun bâtiment dans la MO pour l'EGID 192009825</t>
  </si>
  <si>
    <t>31: Aucun bâtiment dans la MO pour l'EGID 192009838&lt;/br&gt;33: Le bâtiment 192009838 has GSTAT '1003 im Bau'</t>
  </si>
  <si>
    <t>31: Aucun bâtiment dans la MO pour l'EGID 192009848&lt;/br&gt;33: Le bâtiment 192009848 has GSTAT '1003 im Bau'</t>
  </si>
  <si>
    <t>31: Aucun bâtiment dans la MO pour l'EGID 192012210&lt;/br&gt;33: Le bâtiment 192012210 has GSTAT '1003 im Bau'</t>
  </si>
  <si>
    <t>31: Aucun bâtiment dans la MO pour l'EGID 192013463&lt;/br&gt;33: Le bâtiment 192013463 has GSTAT '1003 im Bau'</t>
  </si>
  <si>
    <t>31: Aucun bâtiment dans la MO pour l'EGID 192017683&lt;/br&gt;33: Le bâtiment 192017683 has GSTAT '1003 im Bau'</t>
  </si>
  <si>
    <t>31: Aucun bâtiment dans la MO pour l'EGID 192017686&lt;/br&gt;33: Le bâtiment 192017686 has GSTAT '1003 im Bau'</t>
  </si>
  <si>
    <t>31: Aucun bâtiment dans la MO pour l'EGID 192017713&lt;/br&gt;33: Le bâtiment 192017713 has GSTAT '1003 im Bau'</t>
  </si>
  <si>
    <t>31: Aucun bâtiment dans la MO pour l'EGID 192018206</t>
  </si>
  <si>
    <t>31: Aucun bâtiment dans la MO pour l'EGID 192019213</t>
  </si>
  <si>
    <t>31: Aucun bâtiment dans la MO pour l'EGID 192020286&lt;/br&gt;33: Le bâtiment 192020286 has GSTAT '1003 im Bau'</t>
  </si>
  <si>
    <t>31: Aucun bâtiment dans la MO pour l'EGID 192021419&lt;/br&gt;33: Le bâtiment 192021419 has GSTAT '1003 im Bau'</t>
  </si>
  <si>
    <t>31: Aucun bâtiment dans la MO pour l'EGID 192030167&lt;/br&gt;33: Le bâtiment 192030167 has GSTAT '1003 im Bau'</t>
  </si>
  <si>
    <t>31: Aucun bâtiment dans la MO pour l'EGID 192039459&lt;/br&gt;33: Le bâtiment 192039459 has GSTAT '1003 im Bau'</t>
  </si>
  <si>
    <t>31: Aucun bâtiment dans la MO pour l'EGID 192042310</t>
  </si>
  <si>
    <t>31: Aucun bâtiment dans la MO pour l'EGID 192044443</t>
  </si>
  <si>
    <t>31: Aucun bâtiment dans la MO pour l'EGID 192046963</t>
  </si>
  <si>
    <t>31: Aucun bâtiment dans la MO pour l'EGID 192046970</t>
  </si>
  <si>
    <t>31: Aucun bâtiment dans la MO pour l'EGID 192046995</t>
  </si>
  <si>
    <t>31: Aucun bâtiment dans la MO pour l'EGID 192046996</t>
  </si>
  <si>
    <t>31: Aucun bâtiment dans la MO pour l'EGID 192047571</t>
  </si>
  <si>
    <t>31: Aucun bâtiment dans la MO pour l'EGID 192047972</t>
  </si>
  <si>
    <t>31: Aucun bâtiment dans la MO pour l'EGID 192047973</t>
  </si>
  <si>
    <t>31: Aucun bâtiment dans la MO pour l'EGID 191964569</t>
  </si>
  <si>
    <t>31: Aucun bâtiment dans la MO pour l'EGID 504195032</t>
  </si>
  <si>
    <t>31: Aucun bâtiment dans la MO pour l'EGID 504195060</t>
  </si>
  <si>
    <t>31: Aucun bâtiment dans la MO pour l'EGID 504195061</t>
  </si>
  <si>
    <t>31: Aucun bâtiment dans la MO pour l'EGID 502345239</t>
  </si>
  <si>
    <t>31: Aucun bâtiment dans la MO pour l'EGID 917363</t>
  </si>
  <si>
    <t>31: Aucun bâtiment dans la MO pour l'EGID 191153574</t>
  </si>
  <si>
    <t>31: Aucun bâtiment dans la MO pour l'EGID 191605084</t>
  </si>
  <si>
    <t>31: Aucun bâtiment dans la MO pour l'EGID 191665738</t>
  </si>
  <si>
    <t>31: Aucun bâtiment dans la MO pour l'EGID 191749792</t>
  </si>
  <si>
    <t>31: Aucun bâtiment dans la MO pour l'EGID 191762613</t>
  </si>
  <si>
    <t>31: Aucun bâtiment dans la MO pour l'EGID 191798636</t>
  </si>
  <si>
    <t>31: Aucun bâtiment dans la MO pour l'EGID 191882297</t>
  </si>
  <si>
    <t>31: Aucun bâtiment dans la MO pour l'EGID 191962449</t>
  </si>
  <si>
    <t>31: Aucun bâtiment dans la MO pour l'EGID 191962479&lt;/br&gt;33: Le bâtiment 191962479 has GSTAT '1003 im Bau'</t>
  </si>
  <si>
    <t>31: Aucun bâtiment dans la MO pour l'EGID 191962480&lt;/br&gt;33: Le bâtiment 191962480 has GSTAT '1003 im Bau'</t>
  </si>
  <si>
    <t>31: Aucun bâtiment dans la MO pour l'EGID 191962481</t>
  </si>
  <si>
    <t>31: Aucun bâtiment dans la MO pour l'EGID 191963161</t>
  </si>
  <si>
    <t>31: Aucun bâtiment dans la MO pour l'EGID 191963162</t>
  </si>
  <si>
    <t>31: Aucun bâtiment dans la MO pour l'EGID 191964350</t>
  </si>
  <si>
    <t>31: Aucun bâtiment dans la MO pour l'EGID 191966412</t>
  </si>
  <si>
    <t>31: Aucun bâtiment dans la MO pour l'EGID 191968678</t>
  </si>
  <si>
    <t>31: Aucun bâtiment dans la MO pour l'EGID 191969824</t>
  </si>
  <si>
    <t>31: Aucun bâtiment dans la MO pour l'EGID 191974154</t>
  </si>
  <si>
    <t>31: Aucun bâtiment dans la MO pour l'EGID 191974158&lt;/br&gt;33: Le bâtiment 191974158 has GSTAT '1003 im Bau'</t>
  </si>
  <si>
    <t>31: Aucun bâtiment dans la MO pour l'EGID 191975304</t>
  </si>
  <si>
    <t>31: Aucun bâtiment dans la MO pour l'EGID 191975947</t>
  </si>
  <si>
    <t>31: Aucun bâtiment dans la MO pour l'EGID 191992309</t>
  </si>
  <si>
    <t>31: Aucun bâtiment dans la MO pour l'EGID 191992310</t>
  </si>
  <si>
    <t>31: Aucun bâtiment dans la MO pour l'EGID 191992328</t>
  </si>
  <si>
    <t>31: Aucun bâtiment dans la MO pour l'EGID 191992338</t>
  </si>
  <si>
    <t>31: Aucun bâtiment dans la MO pour l'EGID 191992344&lt;/br&gt;33: Le bâtiment 191992344 has GSTAT '1003 im Bau'</t>
  </si>
  <si>
    <t>31: Aucun bâtiment dans la MO pour l'EGID 192001941</t>
  </si>
  <si>
    <t>31: Aucun bâtiment dans la MO pour l'EGID 192002082&lt;/br&gt;33: Le bâtiment 192002082 has GSTAT '1003 im Bau'</t>
  </si>
  <si>
    <t>31: Aucun bâtiment dans la MO pour l'EGID 192002089&lt;/br&gt;33: Le bâtiment 192002089 has GSTAT '1003 im Bau'</t>
  </si>
  <si>
    <t>31: Aucun bâtiment dans la MO pour l'EGID 192006577</t>
  </si>
  <si>
    <t>31: Aucun bâtiment dans la MO pour l'EGID 192006608</t>
  </si>
  <si>
    <t>31: Aucun bâtiment dans la MO pour l'EGID 192008361&lt;/br&gt;33: Le bâtiment 192008361 has GSTAT '1003 im Bau'</t>
  </si>
  <si>
    <t>31: Aucun bâtiment dans la MO pour l'EGID 192008362&lt;/br&gt;33: Le bâtiment 192008362 has GSTAT '1003 im Bau'</t>
  </si>
  <si>
    <t>31: Aucun bâtiment dans la MO pour l'EGID 192014965&lt;/br&gt;33: Le bâtiment 192014965 has GSTAT '1003 im Bau'</t>
  </si>
  <si>
    <t>31: Aucun bâtiment dans la MO pour l'EGID 192018637&lt;/br&gt;33: Le bâtiment 192018637 has GSTAT '1003 im Bau'</t>
  </si>
  <si>
    <t>31: Aucun bâtiment dans la MO pour l'EGID 192018638</t>
  </si>
  <si>
    <t>31: Aucun bâtiment dans la MO pour l'EGID 192018639</t>
  </si>
  <si>
    <t>31: Aucun bâtiment dans la MO pour l'EGID 192018648</t>
  </si>
  <si>
    <t>31: Aucun bâtiment dans la MO pour l'EGID 192022449</t>
  </si>
  <si>
    <t>31: Aucun bâtiment dans la MO pour l'EGID 192022458</t>
  </si>
  <si>
    <t>31: Aucun bâtiment dans la MO pour l'EGID 192028837</t>
  </si>
  <si>
    <t>31: Aucun bâtiment dans la MO pour l'EGID 192028841</t>
  </si>
  <si>
    <t>31: Aucun bâtiment dans la MO pour l'EGID 192034115</t>
  </si>
  <si>
    <t>31: Aucun bâtiment dans la MO pour l'EGID 192035628&lt;/br&gt;33: Le bâtiment 192035628 has GSTAT '1003 im Bau'</t>
  </si>
  <si>
    <t>31: Aucun bâtiment dans la MO pour l'EGID 192035643&lt;/br&gt;33: Le bâtiment 192035643 has GSTAT '1003 im Bau'</t>
  </si>
  <si>
    <t>31: Aucun bâtiment dans la MO pour l'EGID 192035645&lt;/br&gt;33: Le bâtiment 192035645 has GSTAT '1003 im Bau'</t>
  </si>
  <si>
    <t>31: Aucun bâtiment dans la MO pour l'EGID 192036002</t>
  </si>
  <si>
    <t>31: Aucun bâtiment dans la MO pour l'EGID 504191458</t>
  </si>
  <si>
    <t>31: Aucun bâtiment dans la MO pour l'EGID 504192074</t>
  </si>
  <si>
    <t>31: Aucun bâtiment dans la MO pour l'EGID 9072627</t>
  </si>
  <si>
    <t>31: Aucun bâtiment dans la MO pour l'EGID 190954809</t>
  </si>
  <si>
    <t>31: Aucun bâtiment dans la MO pour l'EGID 191041991</t>
  </si>
  <si>
    <t>31: Aucun bâtiment dans la MO pour l'EGID 191291831</t>
  </si>
  <si>
    <t>31: Aucun bâtiment dans la MO pour l'EGID 192037308</t>
  </si>
  <si>
    <t>31: Aucun bâtiment dans la MO pour l'EGID 192030307</t>
  </si>
  <si>
    <t>31: Aucun bâtiment dans la MO pour l'EGID 192047536&lt;/br&gt;33: Le bâtiment 192047536 has GSTAT '1003 im Bau'</t>
  </si>
  <si>
    <t>31: Aucun bâtiment dans la MO pour l'EGID 192048722</t>
  </si>
  <si>
    <t>31: Aucun bâtiment dans la MO pour l'EGID 192048723</t>
  </si>
  <si>
    <t>31: Aucun bâtiment dans la MO pour l'EGID 192048725</t>
  </si>
  <si>
    <t>31: Aucun bâtiment dans la MO pour l'EGID 192048739</t>
  </si>
  <si>
    <t>31: Aucun bâtiment dans la MO pour l'EGID 192048740</t>
  </si>
  <si>
    <t>31: Aucun bâtiment dans la MO pour l'EGID 192023666</t>
  </si>
  <si>
    <t>31: Aucun bâtiment dans la MO pour l'EGID 192048301</t>
  </si>
  <si>
    <t>31: Aucun bâtiment dans la MO pour l'EGID 191992432</t>
  </si>
  <si>
    <t>31: Aucun bâtiment dans la MO pour l'EGID 192049130</t>
  </si>
  <si>
    <t>31: Aucun bâtiment dans la MO pour l'EGID 191972888</t>
  </si>
  <si>
    <t>31: Aucun bâtiment dans la MO pour l'EGID 191974051</t>
  </si>
  <si>
    <t>31: Aucun bâtiment dans la MO pour l'EGID 191990509</t>
  </si>
  <si>
    <t>31: Aucun bâtiment dans la MO pour l'EGID 504165626</t>
  </si>
  <si>
    <t>31: Aucun bâtiment dans la MO pour l'EGID 504165740</t>
  </si>
  <si>
    <t>31: Aucun bâtiment dans la MO pour l'EGID 504165790</t>
  </si>
  <si>
    <t>31: Aucun bâtiment dans la MO pour l'EGID 504165798</t>
  </si>
  <si>
    <t>31: Aucun bâtiment dans la MO pour l'EGID 504165852</t>
  </si>
  <si>
    <t>31: Aucun bâtiment dans la MO pour l'EGID 504165853</t>
  </si>
  <si>
    <t>31: Aucun bâtiment dans la MO pour l'EGID 504165854</t>
  </si>
  <si>
    <t>31: Aucun bâtiment dans la MO pour l'EGID 504165855</t>
  </si>
  <si>
    <t>31: Aucun bâtiment dans la MO pour l'EGID 504165860</t>
  </si>
  <si>
    <t>31: Aucun bâtiment dans la MO pour l'EGID 936104</t>
  </si>
  <si>
    <t>31: Aucun bâtiment dans la MO pour l'EGID 190474989</t>
  </si>
  <si>
    <t>31: Aucun bâtiment dans la MO pour l'EGID 191278410</t>
  </si>
  <si>
    <t>31: Aucun bâtiment dans la MO pour l'EGID 191370170</t>
  </si>
  <si>
    <t>31: Aucun bâtiment dans la MO pour l'EGID 191835862</t>
  </si>
  <si>
    <t>31: Aucun bâtiment dans la MO pour l'EGID 191835863</t>
  </si>
  <si>
    <t>31: Aucun bâtiment dans la MO pour l'EGID 191835864</t>
  </si>
  <si>
    <t>31: Aucun bâtiment dans la MO pour l'EGID 191950764</t>
  </si>
  <si>
    <t>31: Aucun bâtiment dans la MO pour l'EGID 191987147</t>
  </si>
  <si>
    <t>31: Aucun bâtiment dans la MO pour l'EGID 191994632</t>
  </si>
  <si>
    <t>31: Aucun bâtiment dans la MO pour l'EGID 191997603</t>
  </si>
  <si>
    <t>31: Aucun bâtiment dans la MO pour l'EGID 192006704</t>
  </si>
  <si>
    <t>31: Aucun bâtiment dans la MO pour l'EGID 192025945</t>
  </si>
  <si>
    <t>31: Aucun bâtiment dans la MO pour l'EGID 192039890</t>
  </si>
  <si>
    <t>31: Aucun bâtiment dans la MO pour l'EGID 192039902</t>
  </si>
  <si>
    <t>31: Aucun bâtiment dans la MO pour l'EGID 3131185</t>
  </si>
  <si>
    <t>31: Aucun bâtiment dans la MO pour l'EGID 192041915</t>
  </si>
  <si>
    <t>31: Aucun bâtiment dans la MO pour l'EGID 942977</t>
  </si>
  <si>
    <t>31: Aucun bâtiment dans la MO pour l'EGID 3165729</t>
  </si>
  <si>
    <t>31: Aucun bâtiment dans la MO pour l'EGID 3165988</t>
  </si>
  <si>
    <t>31: Aucun bâtiment dans la MO pour l'EGID 191056190</t>
  </si>
  <si>
    <t>31: Aucun bâtiment dans la MO pour l'EGID 191597136</t>
  </si>
  <si>
    <t>31: Aucun bâtiment dans la MO pour l'EGID 191954539</t>
  </si>
  <si>
    <t>31: Aucun bâtiment dans la MO pour l'EGID 191955992</t>
  </si>
  <si>
    <t>31: Aucun bâtiment dans la MO pour l'EGID 191956003&lt;/br&gt;33: Le bâtiment 191956003 has GSTAT '1003 im Bau'</t>
  </si>
  <si>
    <t>31: Aucun bâtiment dans la MO pour l'EGID 191966680</t>
  </si>
  <si>
    <t>31: Aucun bâtiment dans la MO pour l'EGID 191966682</t>
  </si>
  <si>
    <t>31: Aucun bâtiment dans la MO pour l'EGID 191966688</t>
  </si>
  <si>
    <t>31: Aucun bâtiment dans la MO pour l'EGID 191966696</t>
  </si>
  <si>
    <t>31: Aucun bâtiment dans la MO pour l'EGID 191966697</t>
  </si>
  <si>
    <t>31: Aucun bâtiment dans la MO pour l'EGID 191991519</t>
  </si>
  <si>
    <t>31: Aucun bâtiment dans la MO pour l'EGID 191991789&lt;/br&gt;33: Le bâtiment 191991789 has GSTAT '1003 im Bau'</t>
  </si>
  <si>
    <t>31: Aucun bâtiment dans la MO pour l'EGID 192001668</t>
  </si>
  <si>
    <t>31: Aucun bâtiment dans la MO pour l'EGID 192003133</t>
  </si>
  <si>
    <t>31: Aucun bâtiment dans la MO pour l'EGID 192030626&lt;/br&gt;33: Le bâtiment 192030626 has GSTAT '1003 im Bau'</t>
  </si>
  <si>
    <t>31: Aucun bâtiment dans la MO pour l'EGID 192030664</t>
  </si>
  <si>
    <t>31: Aucun bâtiment dans la MO pour l'EGID 192030665</t>
  </si>
  <si>
    <t>31: Aucun bâtiment dans la MO pour l'EGID 192043320</t>
  </si>
  <si>
    <t>31: Aucun bâtiment dans la MO pour l'EGID 504164897</t>
  </si>
  <si>
    <t>31: Aucun bâtiment dans la MO pour l'EGID 504165051</t>
  </si>
  <si>
    <t>31: Aucun bâtiment dans la MO pour l'EGID 504165052</t>
  </si>
  <si>
    <t>31: Aucun bâtiment dans la MO pour l'EGID 504165556</t>
  </si>
  <si>
    <t>31: Aucun bâtiment dans la MO pour l'EGID 191976666</t>
  </si>
  <si>
    <t>31: Aucun bâtiment dans la MO pour l'EGID 191958629</t>
  </si>
  <si>
    <t>31: Aucun bâtiment dans la MO pour l'EGID 500008431</t>
  </si>
  <si>
    <t>35: Obsolète dans le RegBL. Le bâtiment de la MO est déjà lié au bâtiment ayant l'EGID 3106237</t>
  </si>
  <si>
    <t>35: Obsolète dans le RegBL. Le bâtiment de la MO est déjà lié au bâtiment ayant l'EGID 902708</t>
  </si>
  <si>
    <t>35: Obsolète dans le RegBL. Le bâtiment de la MO est déjà lié au bâtiment ayant l'EGID 902781</t>
  </si>
  <si>
    <t>35: Obsolète dans le RegBL. Le bâtiment de la MO est déjà lié au bâtiment ayant l'EGID 902784</t>
  </si>
  <si>
    <t>35: Obsolète dans le RegBL. Le bâtiment de la MO est déjà lié au bâtiment ayant l'EGID 902772</t>
  </si>
  <si>
    <t>35: Obsolète dans le RegBL. Le bâtiment de la MO est déjà lié au bâtiment ayant l'EGID 902988</t>
  </si>
  <si>
    <t>35: Obsolète dans le RegBL. Le bâtiment de la MO est déjà lié au bâtiment ayant l'EGID 191994440</t>
  </si>
  <si>
    <t>35: Obsolète dans le RegBL. Le bâtiment de la MO est déjà lié au bâtiment ayant l'EGID 190354208</t>
  </si>
  <si>
    <t>35: Obsolète dans le RegBL. Le bâtiment de la MO est déjà lié au bâtiment ayant l'EGID 192003441</t>
  </si>
  <si>
    <t>35: Obsolète dans le RegBL. Le bâtiment de la MO est déjà lié au bâtiment ayant l'EGID 191431612</t>
  </si>
  <si>
    <t>35: Obsolète dans le RegBL. Le bâtiment de la MO est déjà lié au bâtiment ayant l'EGID 3107037</t>
  </si>
  <si>
    <t>35: Obsolète dans le RegBL. Le bâtiment de la MO est déjà lié au bâtiment ayant l'EGID 191417830</t>
  </si>
  <si>
    <t>35: Obsolète dans le RegBL. Le bâtiment de la MO est déjà lié au bâtiment ayant l'EGID 900220</t>
  </si>
  <si>
    <t>35: Obsolète dans le RegBL. Le bâtiment de la MO est déjà lié au bâtiment ayant l'EGID 191331434</t>
  </si>
  <si>
    <t>35: Obsolète dans le RegBL. Le bâtiment de la MO est déjà lié au bâtiment ayant l'EGID 900242</t>
  </si>
  <si>
    <t>35: Obsolète dans le RegBL. Le bâtiment de la MO est déjà lié au bâtiment ayant l'EGID 900424</t>
  </si>
  <si>
    <t>35: Obsolète dans le RegBL. Le bâtiment de la MO est déjà lié au bâtiment ayant l'EGID 900452</t>
  </si>
  <si>
    <t>35: Obsolète dans le RegBL. Le bâtiment de la MO est déjà lié au bâtiment ayant l'EGID 900784</t>
  </si>
  <si>
    <t>35: Obsolète dans le RegBL. Le bâtiment de la MO est déjà lié au bâtiment ayant l'EGID 901086</t>
  </si>
  <si>
    <t>35: Obsolète dans le RegBL. Le bâtiment de la MO est déjà lié au bâtiment ayant l'EGID 190063662</t>
  </si>
  <si>
    <t>35: Obsolète dans le RegBL. Le bâtiment de la MO est déjà lié au bâtiment ayant l'EGID 190198684</t>
  </si>
  <si>
    <t>35: Obsolète dans le RegBL. Le bâtiment de la MO est déjà lié au bâtiment ayant l'EGID 901116</t>
  </si>
  <si>
    <t>35: Obsolète dans le RegBL. Le bâtiment de la MO est déjà lié au bâtiment ayant l'EGID 901220</t>
  </si>
  <si>
    <t>35: Obsolète dans le RegBL. Le bâtiment de la MO est déjà lié au bâtiment ayant l'EGID 901348</t>
  </si>
  <si>
    <t>35: Obsolète dans le RegBL. Le bâtiment de la MO est déjà lié au bâtiment ayant l'EGID 3106870</t>
  </si>
  <si>
    <t>35: Obsolète dans le RegBL. Le bâtiment de la MO est déjà lié au bâtiment ayant l'EGID 190266170</t>
  </si>
  <si>
    <t>35: Obsolète dans le RegBL. Le bâtiment de la MO est déjà lié au bâtiment ayant l'EGID 190016942</t>
  </si>
  <si>
    <t>35: Obsolète dans le RegBL. Le bâtiment de la MO est déjà lié au bâtiment ayant l'EGID 191398492</t>
  </si>
  <si>
    <t>35: Obsolète dans le RegBL. Le bâtiment de la MO est déjà lié au bâtiment ayant l'EGID 191415451</t>
  </si>
  <si>
    <t>35: Obsolète dans le RegBL. Le bâtiment de la MO est déjà lié au bâtiment ayant l'EGID 904908</t>
  </si>
  <si>
    <t>35: Obsolète dans le RegBL. Le bâtiment de la MO est déjà lié au bâtiment ayant l'EGID 905107</t>
  </si>
  <si>
    <t>35: Obsolète dans le RegBL. Le bâtiment de la MO est déjà lié au bâtiment ayant l'EGID 190078252</t>
  </si>
  <si>
    <t>35: Obsolète dans le RegBL. Le bâtiment de la MO est déjà lié au bâtiment ayant l'EGID 190357228</t>
  </si>
  <si>
    <t>35: Obsolète dans le RegBL. Le bâtiment de la MO est déjà lié au bâtiment ayant l'EGID 190137371</t>
  </si>
  <si>
    <t>35: Obsolète dans le RegBL. Le bâtiment de la MO est déjà lié au bâtiment ayant l'EGID 899812</t>
  </si>
  <si>
    <t>35: Obsolète dans le RegBL. Le bâtiment de la MO est déjà lié au bâtiment ayant l'EGID 901471</t>
  </si>
  <si>
    <t>35: Obsolète dans le RegBL. Le bâtiment de la MO est déjà lié au bâtiment ayant l'EGID 190003825</t>
  </si>
  <si>
    <t>35: Obsolète dans le RegBL. Le bâtiment de la MO est déjà lié au bâtiment ayant l'EGID 190016658</t>
  </si>
  <si>
    <t>35: Obsolète dans le RegBL. Le bâtiment de la MO est déjà lié au bâtiment ayant l'EGID 190087603</t>
  </si>
  <si>
    <t>35: Obsolète dans le RegBL. Le bâtiment de la MO est déjà lié au bâtiment ayant l'EGID 900249</t>
  </si>
  <si>
    <t>35: Obsolète dans le RegBL. Le bâtiment de la MO est déjà lié au bâtiment ayant l'EGID 190137372</t>
  </si>
  <si>
    <t>35: Obsolète dans le RegBL. Le bâtiment de la MO est déjà lié au bâtiment ayant l'EGID 901096</t>
  </si>
  <si>
    <t>35: Obsolète dans le RegBL. Le bâtiment de la MO est déjà lié au bâtiment ayant l'EGID 190355328</t>
  </si>
  <si>
    <t>35: Obsolète dans le RegBL. Le bâtiment de la MO est déjà lié au bâtiment ayant l'EGID 190078248</t>
  </si>
  <si>
    <t>35: Obsolète dans le RegBL. Le bâtiment de la MO est déjà lié au bâtiment ayant l'EGID 190183018</t>
  </si>
  <si>
    <t>35: Obsolète dans le RegBL. Le bâtiment de la MO est déjà lié au bâtiment ayant l'EGID 190157109</t>
  </si>
  <si>
    <t>35: Obsolète dans le RegBL. Le bâtiment de la MO est déjà lié au bâtiment ayant l'EGID 901095</t>
  </si>
  <si>
    <t>35: Obsolète dans le RegBL. Le bâtiment de la MO est déjà lié au bâtiment ayant l'EGID 190460210</t>
  </si>
  <si>
    <t>35: Obsolète dans le RegBL. Le bâtiment de la MO est déjà lié au bâtiment ayant l'EGID 190745829</t>
  </si>
  <si>
    <t>35: Obsolète dans le RegBL. Le bâtiment de la MO est déjà lié au bâtiment ayant l'EGID 190846470</t>
  </si>
  <si>
    <t>35: Obsolète dans le RegBL. Le bâtiment de la MO est déjà lié au bâtiment ayant l'EGID 900561</t>
  </si>
  <si>
    <t>35: Obsolète dans le RegBL. Le bâtiment de la MO est déjà lié au bâtiment ayant l'EGID 191390894</t>
  </si>
  <si>
    <t>35: Obsolète dans le RegBL. Le bâtiment de la MO est déjà lié au bâtiment ayant l'EGID 191397162</t>
  </si>
  <si>
    <t>35: Obsolète dans le RegBL. Le bâtiment de la MO est déjà lié au bâtiment ayant l'EGID 191415491</t>
  </si>
  <si>
    <t>35: Obsolète dans le RegBL. Le bâtiment de la MO est déjà lié au bâtiment ayant l'EGID 3106992</t>
  </si>
  <si>
    <t>35: Obsolète dans le RegBL. Le bâtiment de la MO est déjà lié au bâtiment ayant l'EGID 902334</t>
  </si>
  <si>
    <t>35: Obsolète dans le RegBL. Le bâtiment de la MO est déjà lié au bâtiment ayant l'EGID 191691555</t>
  </si>
  <si>
    <t>35: Obsolète dans le RegBL. Le bâtiment de la MO est déjà lié au bâtiment ayant l'EGID 902448</t>
  </si>
  <si>
    <t>35: Obsolète dans le RegBL. Le bâtiment de la MO est déjà lié au bâtiment ayant l'EGID 904789</t>
  </si>
  <si>
    <t>35: Obsolète dans le RegBL. Le bâtiment de la MO est déjà lié au bâtiment ayant l'EGID 191865827</t>
  </si>
  <si>
    <t>35: Obsolète dans le RegBL. Le bâtiment de la MO est déjà lié au bâtiment ayant l'EGID 900165</t>
  </si>
  <si>
    <t>35: Obsolète dans le RegBL. Le bâtiment de la MO est déjà lié au bâtiment ayant l'EGID 905024</t>
  </si>
  <si>
    <t>35: Obsolète dans le RegBL. Le bâtiment de la MO est déjà lié au bâtiment ayant l'EGID 901047</t>
  </si>
  <si>
    <t>35: Obsolète dans le RegBL. Le bâtiment de la MO est déjà lié au bâtiment ayant l'EGID 3108886</t>
  </si>
  <si>
    <t>35: Obsolète dans le RegBL. Le bâtiment de la MO est déjà lié au bâtiment ayant l'EGID 190915949</t>
  </si>
  <si>
    <t>35: Obsolète dans le RegBL. Le bâtiment de la MO est déjà lié au bâtiment ayant l'EGID 190381114</t>
  </si>
  <si>
    <t>35: Obsolète dans le RegBL. Le bâtiment de la MO est déjà lié au bâtiment ayant l'EGID 191986524</t>
  </si>
  <si>
    <t>35: Obsolète dans le RegBL. Le bâtiment de la MO est déjà lié au bâtiment ayant l'EGID 191986514</t>
  </si>
  <si>
    <t>35: Obsolète dans le RegBL. Le bâtiment de la MO est déjà lié au bâtiment ayant l'EGID 930425</t>
  </si>
  <si>
    <t>35: Obsolète dans le RegBL. Le bâtiment de la MO est déjà lié au bâtiment ayant l'EGID 191980388</t>
  </si>
  <si>
    <t>35: Obsolète dans le RegBL. Le bâtiment de la MO est déjà lié au bâtiment ayant l'EGID 931265</t>
  </si>
  <si>
    <t>35: Obsolète dans le RegBL. Le bâtiment de la MO est déjà lié au bâtiment ayant l'EGID 936854</t>
  </si>
  <si>
    <t>35: Obsolète dans le RegBL. Le bâtiment de la MO est déjà lié au bâtiment ayant l'EGID 936860</t>
  </si>
  <si>
    <t>35: Obsolète dans le RegBL. Le bâtiment de la MO est déjà lié au bâtiment ayant l'EGID 936875</t>
  </si>
  <si>
    <t>35: Obsolète dans le RegBL. Le bâtiment de la MO est déjà lié au bâtiment ayant l'EGID 936878</t>
  </si>
  <si>
    <t>35: Obsolète dans le RegBL. Le bâtiment de la MO est déjà lié au bâtiment ayant l'EGID 936934</t>
  </si>
  <si>
    <t>35: Obsolète dans le RegBL. Le bâtiment de la MO est déjà lié au bâtiment ayant l'EGID 936938</t>
  </si>
  <si>
    <t>35: Obsolète dans le RegBL. Le bâtiment de la MO est déjà lié au bâtiment ayant l'EGID 936953</t>
  </si>
  <si>
    <t>35: Obsolète dans le RegBL. Le bâtiment de la MO est déjà lié au bâtiment ayant l'EGID 936956</t>
  </si>
  <si>
    <t>35: Obsolète dans le RegBL. Le bâtiment de la MO est déjà lié au bâtiment ayant l'EGID 936968</t>
  </si>
  <si>
    <t>35: Obsolète dans le RegBL. Le bâtiment de la MO est déjà lié au bâtiment ayant l'EGID 936972</t>
  </si>
  <si>
    <t>35: Obsolète dans le RegBL. Le bâtiment de la MO est déjà lié au bâtiment ayant l'EGID 936973</t>
  </si>
  <si>
    <t>35: Obsolète dans le RegBL. Le bâtiment de la MO est déjà lié au bâtiment ayant l'EGID 936984</t>
  </si>
  <si>
    <t>35: Obsolète dans le RegBL. Le bâtiment de la MO est déjà lié au bâtiment ayant l'EGID 936985</t>
  </si>
  <si>
    <t>35: Obsolète dans le RegBL. Le bâtiment de la MO est déjà lié au bâtiment ayant l'EGID 936990</t>
  </si>
  <si>
    <t>35: Obsolète dans le RegBL. Le bâtiment de la MO est déjà lié au bâtiment ayant l'EGID 936995</t>
  </si>
  <si>
    <t>35: Obsolète dans le RegBL. Le bâtiment de la MO est déjà lié au bâtiment ayant l'EGID 937008</t>
  </si>
  <si>
    <t>35: Obsolète dans le RegBL. Le bâtiment de la MO est déjà lié au bâtiment ayant l'EGID 937010</t>
  </si>
  <si>
    <t>35: Obsolète dans le RegBL. Le bâtiment de la MO est déjà lié au bâtiment ayant l'EGID 191542551</t>
  </si>
  <si>
    <t>35: Obsolète dans le RegBL. Le bâtiment de la MO est déjà lié au bâtiment ayant l'EGID 937121</t>
  </si>
  <si>
    <t>35: Obsolète dans le RegBL. Le bâtiment de la MO est déjà lié au bâtiment ayant l'EGID 937123</t>
  </si>
  <si>
    <t>35: Obsolète dans le RegBL. Le bâtiment de la MO est déjà lié au bâtiment ayant l'EGID 937125</t>
  </si>
  <si>
    <t>35: Obsolète dans le RegBL. Le bâtiment de la MO est déjà lié au bâtiment ayant l'EGID 937127</t>
  </si>
  <si>
    <t>35: Obsolète dans le RegBL. Le bâtiment de la MO est déjà lié au bâtiment ayant l'EGID 191409510</t>
  </si>
  <si>
    <t>35: Obsolète dans le RegBL. Le bâtiment de la MO est déjà lié au bâtiment ayant l'EGID 937302</t>
  </si>
  <si>
    <t>35: Obsolète dans le RegBL. Le bâtiment de la MO est déjà lié au bâtiment ayant l'EGID 937323</t>
  </si>
  <si>
    <t>35: Obsolète dans le RegBL. Le bâtiment de la MO est déjà lié au bâtiment ayant l'EGID 937340</t>
  </si>
  <si>
    <t>35: Obsolète dans le RegBL. Le bâtiment de la MO est déjà lié au bâtiment ayant l'EGID 937354</t>
  </si>
  <si>
    <t>35: Obsolète dans le RegBL. Le bâtiment de la MO est déjà lié au bâtiment ayant l'EGID 9038290</t>
  </si>
  <si>
    <t>35: Obsolète dans le RegBL. Le bâtiment de la MO est déjà lié au bâtiment ayant l'EGID 937392</t>
  </si>
  <si>
    <t>35: Obsolète dans le RegBL. Le bâtiment de la MO est déjà lié au bâtiment ayant l'EGID 9038287</t>
  </si>
  <si>
    <t>35: Obsolète dans le RegBL. Le bâtiment de la MO est déjà lié au bâtiment ayant l'EGID 190214671</t>
  </si>
  <si>
    <t>35: Obsolète dans le RegBL. Le bâtiment de la MO est déjà lié au bâtiment ayant l'EGID 937429</t>
  </si>
  <si>
    <t>35: Obsolète dans le RegBL. Le bâtiment de la MO est déjà lié au bâtiment ayant l'EGID 9038289</t>
  </si>
  <si>
    <t>35: Obsolète dans le RegBL. Le bâtiment de la MO est déjà lié au bâtiment ayant l'EGID 937487</t>
  </si>
  <si>
    <t>35: Obsolète dans le RegBL. Le bâtiment de la MO est déjà lié au bâtiment ayant l'EGID 9038282</t>
  </si>
  <si>
    <t>35: Obsolète dans le RegBL. Le bâtiment de la MO est déjà lié au bâtiment ayant l'EGID 937503</t>
  </si>
  <si>
    <t>35: Obsolète dans le RegBL. Le bâtiment de la MO est déjà lié au bâtiment ayant l'EGID 937504</t>
  </si>
  <si>
    <t>35: Obsolète dans le RegBL. Le bâtiment de la MO est déjà lié au bâtiment ayant l'EGID 937522</t>
  </si>
  <si>
    <t>35: Obsolète dans le RegBL. Le bâtiment de la MO est déjà lié au bâtiment ayant l'EGID 937515</t>
  </si>
  <si>
    <t>35: Obsolète dans le RegBL. Le bâtiment de la MO est déjà lié au bâtiment ayant l'EGID 937511</t>
  </si>
  <si>
    <t>35: Obsolète dans le RegBL. Le bâtiment de la MO est déjà lié au bâtiment ayant l'EGID 3039341</t>
  </si>
  <si>
    <t>35: Obsolète dans le RegBL. Le bâtiment de la MO est déjà lié au bâtiment ayant l'EGID 3039362</t>
  </si>
  <si>
    <t>35: Obsolète dans le RegBL. Le bâtiment de la MO est déjà lié au bâtiment ayant l'EGID 3039377</t>
  </si>
  <si>
    <t>35: Obsolète dans le RegBL. Le bâtiment de la MO est déjà lié au bâtiment ayant l'EGID 3039379</t>
  </si>
  <si>
    <t>35: Obsolète dans le RegBL. Le bâtiment de la MO est déjà lié au bâtiment ayant l'EGID 3039381</t>
  </si>
  <si>
    <t>35: Obsolète dans le RegBL. Le bâtiment de la MO est déjà lié au bâtiment ayant l'EGID 937159</t>
  </si>
  <si>
    <t>35: Obsolète dans le RegBL. Le bâtiment de la MO est déjà lié au bâtiment ayant l'EGID 3039390</t>
  </si>
  <si>
    <t>35: Obsolète dans le RegBL. Le bâtiment de la MO est déjà lié au bâtiment ayant l'EGID 3039392</t>
  </si>
  <si>
    <t>35: Obsolète dans le RegBL. Le bâtiment de la MO est déjà lié au bâtiment ayant l'EGID 191400890</t>
  </si>
  <si>
    <t>35: Obsolète dans le RegBL. Le bâtiment de la MO est déjà lié au bâtiment ayant l'EGID 937484</t>
  </si>
  <si>
    <t>35: Obsolète dans le RegBL. Le bâtiment de la MO est déjà lié au bâtiment ayant l'EGID 191693031</t>
  </si>
  <si>
    <t>35: Obsolète dans le RegBL. Le bâtiment de la MO est déjà lié au bâtiment ayant l'EGID 190189257</t>
  </si>
  <si>
    <t>35: Obsolète dans le RegBL. Le bâtiment de la MO est déjà lié au bâtiment ayant l'EGID 937452</t>
  </si>
  <si>
    <t>35: Obsolète dans le RegBL. Le bâtiment de la MO est déjà lié au bâtiment ayant l'EGID 101167263</t>
  </si>
  <si>
    <t>35: Obsolète dans le RegBL. Le bâtiment de la MO est déjà lié au bâtiment ayant l'EGID 190106322</t>
  </si>
  <si>
    <t>35: Obsolète dans le RegBL. Le bâtiment de la MO est déjà lié au bâtiment ayant l'EGID 191135850</t>
  </si>
  <si>
    <t>35: Obsolète dans le RegBL. Le bâtiment de la MO est déjà lié au bâtiment ayant l'EGID 191646676</t>
  </si>
  <si>
    <t>35: Obsolète dans le RegBL. Le bâtiment de la MO est déjà lié au bâtiment ayant l'EGID 191135913</t>
  </si>
  <si>
    <t>35: Obsolète dans le RegBL. Le bâtiment de la MO est déjà lié au bâtiment ayant l'EGID 191135915</t>
  </si>
  <si>
    <t>35: Obsolète dans le RegBL. Le bâtiment de la MO est déjà lié au bâtiment ayant l'EGID 191135921</t>
  </si>
  <si>
    <t>35: Obsolète dans le RegBL. Le bâtiment de la MO est déjà lié au bâtiment ayant l'EGID 191135972</t>
  </si>
  <si>
    <t>35: Obsolète dans le RegBL. Le bâtiment de la MO est déjà lié au bâtiment ayant l'EGID 191135990</t>
  </si>
  <si>
    <t>35: Obsolète dans le RegBL. Le bâtiment de la MO est déjà lié au bâtiment ayant l'EGID 191135995</t>
  </si>
  <si>
    <t>35: Obsolète dans le RegBL. Le bâtiment de la MO est déjà lié au bâtiment ayant l'EGID 191136002</t>
  </si>
  <si>
    <t>35: Obsolète dans le RegBL. Le bâtiment de la MO est déjà lié au bâtiment ayant l'EGID 191209691</t>
  </si>
  <si>
    <t>35: Obsolète dans le RegBL. Le bâtiment de la MO est déjà lié au bâtiment ayant l'EGID 191370362</t>
  </si>
  <si>
    <t>35: Obsolète dans le RegBL. Le bâtiment de la MO est déjà lié au bâtiment ayant l'EGID 191646674</t>
  </si>
  <si>
    <t>35: Obsolète dans le RegBL. Le bâtiment de la MO est déjà lié au bâtiment ayant l'EGID 3039348</t>
  </si>
  <si>
    <t>35: Obsolète dans le RegBL. Le bâtiment de la MO est déjà lié au bâtiment ayant l'EGID 190473108</t>
  </si>
  <si>
    <t>35: Obsolète dans le RegBL. Le bâtiment de la MO est déjà lié au bâtiment ayant l'EGID 937416</t>
  </si>
  <si>
    <t>35: Obsolète dans le RegBL. Le bâtiment de la MO est déjà lié au bâtiment ayant l'EGID 943875</t>
  </si>
  <si>
    <t>35: Obsolète dans le RegBL. Le bâtiment de la MO est déjà lié au bâtiment ayant l'EGID 500007126</t>
  </si>
  <si>
    <t>35: Obsolète dans le RegBL. Le bâtiment de la MO est déjà lié au bâtiment ayant l'EGID 504165093</t>
  </si>
  <si>
    <t>35: Obsolète dans le RegBL. Le bâtiment de la MO est déjà lié au bâtiment ayant l'EGID 504164975</t>
  </si>
  <si>
    <t>35: Obsolète dans le RegBL. Le bâtiment de la MO est déjà lié au bâtiment ayant l'EGID 943952</t>
  </si>
  <si>
    <t>35: Obsolète dans le RegBL. Le bâtiment de la MO est déjà lié au bâtiment ayant l'EGID 3175882</t>
  </si>
  <si>
    <t>35: Obsolète dans le RegBL. Le bâtiment de la MO est déjà lié au bâtiment ayant l'EGID 3175883</t>
  </si>
  <si>
    <t>43: Le bâtiment 914995a été trouvé, mais la catégorie est '1010 Habitation provisoire'&lt;/br&gt;62: 2 bâtiments du RegBL (914995, 191988356) à l'intérieur du même polygone de la MO</t>
  </si>
  <si>
    <t>43: Le bâtiment 191946384a été trouvé, mais la catégorie est '1010 Habitation provisoire'&lt;/br&gt;62: 2 bâtiments du RegBL (191946384, 504195331) à l'intérieur du même polygone de la MO</t>
  </si>
  <si>
    <t>42: la catégorie 1020 n'est pas cohérente avec le topic Objets divers de la MO&lt;/br&gt;52: l'EGID de la MO 902777ne correspond pas à l'EGID du RegBL 902787</t>
  </si>
  <si>
    <t>12: Lié au bâtiment avec l'EGID 190312248 dans la même commune&lt;/br&gt;42: la catégorie 1020 n'est pas cohérente avec le topic Objets divers de la MO</t>
  </si>
  <si>
    <t>12: Lié au bâtiment avec l'EGID 190968929 dans la même commune&lt;/br&gt;42: la catégorie 1040 n'est pas cohérente avec le topic Objets divers de la MO</t>
  </si>
  <si>
    <t>12: Lié au bâtiment avec l'EGID 191380430 dans la même commune&lt;/br&gt;42: la catégorie 1020 n'est pas cohérente avec le topic Objets divers de la MO</t>
  </si>
  <si>
    <t>12: Lié au bâtiment avec l'EGID 191612090 dans la même commune&lt;/br&gt;42: la catégorie 1020 n'est pas cohérente avec le topic Objets divers de la MO</t>
  </si>
  <si>
    <t>12: Lié au bâtiment avec l'EGID 191681873 dans la même commune&lt;/br&gt;42: la catégorie 1060 n'est pas cohérente avec le topic Objets divers de la MO</t>
  </si>
  <si>
    <t>Schulhausplatz</t>
  </si>
  <si>
    <t>Primarschule</t>
  </si>
  <si>
    <t>CH573005625213</t>
  </si>
  <si>
    <t>1056</t>
  </si>
  <si>
    <t>Schulhaus 2023</t>
  </si>
  <si>
    <t>1055,1056</t>
  </si>
  <si>
    <t>2642730.000 1131296.000</t>
  </si>
  <si>
    <t>https://map.geo.admin.ch/?zoom=13&amp;E=2642730&amp;N=1131296&amp;layers=ch.kantone.cadastralwebmap-farbe,ch.swisstopo.amtliches-strassenverzeichnis,ch.bfs.gebaeude_wohnungs_register,KML||https://tinyurl.com/yy7ya4g9/VS/6007_bdg_erw.kml</t>
  </si>
  <si>
    <t>2589662.750 1120986.125</t>
  </si>
  <si>
    <t>https://map.geo.admin.ch/?zoom=13&amp;E=2589662.75&amp;N=1120986.125&amp;layers=ch.kantone.cadastralwebmap-farbe,ch.swisstopo.amtliches-strassenverzeichnis,ch.bfs.gebaeude_wohnungs_register,KML||https://tinyurl.com/yy7ya4g9/VS/6023_bdg_erw.kml</t>
  </si>
  <si>
    <t>2591215.000 1115610.000</t>
  </si>
  <si>
    <t>https://map.geo.admin.ch/?zoom=13&amp;E=2591215&amp;N=1115610&amp;layers=ch.kantone.cadastralwebmap-farbe,ch.swisstopo.amtliches-strassenverzeichnis,ch.bfs.gebaeude_wohnungs_register,KML||https://tinyurl.com/yy7ya4g9/VS/6024_bdg_erw.kml</t>
  </si>
  <si>
    <t>2588841.000 1114989.000</t>
  </si>
  <si>
    <t>https://map.geo.admin.ch/?zoom=13&amp;E=2588841&amp;N=1114989&amp;layers=ch.kantone.cadastralwebmap-farbe,ch.swisstopo.amtliches-strassenverzeichnis,ch.bfs.gebaeude_wohnungs_register,KML||https://tinyurl.com/yy7ya4g9/VS/6024_bdg_erw.kml</t>
  </si>
  <si>
    <t>2589472.000 1115465.000</t>
  </si>
  <si>
    <t>https://map.geo.admin.ch/?zoom=13&amp;E=2589472&amp;N=1115465&amp;layers=ch.kantone.cadastralwebmap-farbe,ch.swisstopo.amtliches-strassenverzeichnis,ch.bfs.gebaeude_wohnungs_register,KML||https://tinyurl.com/yy7ya4g9/VS/6024_bdg_erw.kml</t>
  </si>
  <si>
    <t>2590565.000 1117125.000</t>
  </si>
  <si>
    <t>https://map.geo.admin.ch/?zoom=13&amp;E=2590565&amp;N=1117125&amp;layers=ch.kantone.cadastralwebmap-farbe,ch.swisstopo.amtliches-strassenverzeichnis,ch.bfs.gebaeude_wohnungs_register,KML||https://tinyurl.com/yy7ya4g9/VS/6024_bdg_erw.kml</t>
  </si>
  <si>
    <t>2588530.000 1114915.000</t>
  </si>
  <si>
    <t>https://map.geo.admin.ch/?zoom=13&amp;E=2588530&amp;N=1114915&amp;layers=ch.kantone.cadastralwebmap-farbe,ch.swisstopo.amtliches-strassenverzeichnis,ch.bfs.gebaeude_wohnungs_register,KML||https://tinyurl.com/yy7ya4g9/VS/6024_bdg_erw.kml</t>
  </si>
  <si>
    <t>2590611.136 1117121.772</t>
  </si>
  <si>
    <t>https://map.geo.admin.ch/?zoom=13&amp;E=2590611.136&amp;N=1117121.772&amp;layers=ch.kantone.cadastralwebmap-farbe,ch.swisstopo.amtliches-strassenverzeichnis,ch.bfs.gebaeude_wohnungs_register,KML||https://tinyurl.com/yy7ya4g9/VS/6024_bdg_erw.kml</t>
  </si>
  <si>
    <t>2590584.284 1117133.254</t>
  </si>
  <si>
    <t>https://map.geo.admin.ch/?zoom=13&amp;E=2590584.284&amp;N=1117133.254&amp;layers=ch.kantone.cadastralwebmap-farbe,ch.swisstopo.amtliches-strassenverzeichnis,ch.bfs.gebaeude_wohnungs_register,KML||https://tinyurl.com/yy7ya4g9/VS/6024_bdg_erw.kml</t>
  </si>
  <si>
    <t>2590588.625 1117111.458</t>
  </si>
  <si>
    <t>https://map.geo.admin.ch/?zoom=13&amp;E=2590588.625&amp;N=1117111.458&amp;layers=ch.kantone.cadastralwebmap-farbe,ch.swisstopo.amtliches-strassenverzeichnis,ch.bfs.gebaeude_wohnungs_register,KML||https://tinyurl.com/yy7ya4g9/VS/6024_bdg_erw.kml</t>
  </si>
  <si>
    <t>2590566.125 1117100.458</t>
  </si>
  <si>
    <t>https://map.geo.admin.ch/?zoom=13&amp;E=2590566.125&amp;N=1117100.458&amp;layers=ch.kantone.cadastralwebmap-farbe,ch.swisstopo.amtliches-strassenverzeichnis,ch.bfs.gebaeude_wohnungs_register,KML||https://tinyurl.com/yy7ya4g9/VS/6024_bdg_erw.kml</t>
  </si>
  <si>
    <t>2590545.291 1117115.291</t>
  </si>
  <si>
    <t>https://map.geo.admin.ch/?zoom=13&amp;E=2590545.291&amp;N=1117115.291&amp;layers=ch.kantone.cadastralwebmap-farbe,ch.swisstopo.amtliches-strassenverzeichnis,ch.bfs.gebaeude_wohnungs_register,KML||https://tinyurl.com/yy7ya4g9/VS/6024_bdg_erw.kml</t>
  </si>
  <si>
    <t>2590525.791 1117105.624</t>
  </si>
  <si>
    <t>https://map.geo.admin.ch/?zoom=13&amp;E=2590525.791&amp;N=1117105.624&amp;layers=ch.kantone.cadastralwebmap-farbe,ch.swisstopo.amtliches-strassenverzeichnis,ch.bfs.gebaeude_wohnungs_register,KML||https://tinyurl.com/yy7ya4g9/VS/6024_bdg_erw.kml</t>
  </si>
  <si>
    <t>2590539.958 1117091.291</t>
  </si>
  <si>
    <t>https://map.geo.admin.ch/?zoom=13&amp;E=2590539.958&amp;N=1117091.291&amp;layers=ch.kantone.cadastralwebmap-farbe,ch.swisstopo.amtliches-strassenverzeichnis,ch.bfs.gebaeude_wohnungs_register,KML||https://tinyurl.com/yy7ya4g9/VS/6024_bdg_erw.kml</t>
  </si>
  <si>
    <t>2583112.000 1104835.000</t>
  </si>
  <si>
    <t>https://map.geo.admin.ch/?zoom=13&amp;E=2583112&amp;N=1104835&amp;layers=ch.kantone.cadastralwebmap-farbe,ch.swisstopo.amtliches-strassenverzeichnis,ch.bfs.gebaeude_wohnungs_register,KML||https://tinyurl.com/yy7ya4g9/VS/6037_bdg_erw.kml</t>
  </si>
  <si>
    <t>2583032.000 1101581.000</t>
  </si>
  <si>
    <t>https://map.geo.admin.ch/?zoom=13&amp;E=2583032&amp;N=1101581&amp;layers=ch.kantone.cadastralwebmap-farbe,ch.swisstopo.amtliches-strassenverzeichnis,ch.bfs.gebaeude_wohnungs_register,KML||https://tinyurl.com/yy7ya4g9/VS/6037_bdg_erw.kml</t>
  </si>
  <si>
    <t>2610184.000 1128852.000</t>
  </si>
  <si>
    <t>https://map.geo.admin.ch/?zoom=13&amp;E=2610184&amp;N=1128852&amp;layers=ch.kantone.cadastralwebmap-farbe,ch.swisstopo.amtliches-strassenverzeichnis,ch.bfs.gebaeude_wohnungs_register,KML||https://tinyurl.com/yy7ya4g9/VS/6113_bdg_erw.kml</t>
  </si>
  <si>
    <t>2556332.499 1114026.250</t>
  </si>
  <si>
    <t>https://map.geo.admin.ch/?zoom=13&amp;E=2556332.499&amp;N=1114026.25&amp;layers=ch.kantone.cadastralwebmap-farbe,ch.swisstopo.amtliches-strassenverzeichnis,ch.bfs.gebaeude_wohnungs_register,KML||https://tinyurl.com/yy7ya4g9/VS/6151_bdg_erw.kml</t>
  </si>
  <si>
    <t>2560180.000 1125750.000</t>
  </si>
  <si>
    <t>https://map.geo.admin.ch/?zoom=13&amp;E=2560180&amp;N=1125750&amp;layers=ch.kantone.cadastralwebmap-farbe,ch.swisstopo.amtliches-strassenverzeichnis,ch.bfs.gebaeude_wohnungs_register,KML||https://tinyurl.com/yy7ya4g9/VS/6152_bdg_erw.kml</t>
  </si>
  <si>
    <t>2563065.000 1120820.000</t>
  </si>
  <si>
    <t>https://map.geo.admin.ch/?zoom=13&amp;E=2563065&amp;N=1120820&amp;layers=ch.kantone.cadastralwebmap-farbe,ch.swisstopo.amtliches-strassenverzeichnis,ch.bfs.gebaeude_wohnungs_register,KML||https://tinyurl.com/yy7ya4g9/VS/6153_bdg_erw.kml</t>
  </si>
  <si>
    <t>2563060.750 1120830.875</t>
  </si>
  <si>
    <t>https://map.geo.admin.ch/?zoom=13&amp;E=2563060.75&amp;N=1120830.875&amp;layers=ch.kantone.cadastralwebmap-farbe,ch.swisstopo.amtliches-strassenverzeichnis,ch.bfs.gebaeude_wohnungs_register,KML||https://tinyurl.com/yy7ya4g9/VS/6153_bdg_erw.kml</t>
  </si>
  <si>
    <t>2562950.000 1125050.000</t>
  </si>
  <si>
    <t>https://map.geo.admin.ch/?zoom=13&amp;E=2562950&amp;N=1125050&amp;layers=ch.kantone.cadastralwebmap-farbe,ch.swisstopo.amtliches-strassenverzeichnis,ch.bfs.gebaeude_wohnungs_register,KML||https://tinyurl.com/yy7ya4g9/VS/6153_bdg_erw.kml</t>
  </si>
  <si>
    <t>2555562.000 1137755.000</t>
  </si>
  <si>
    <t>https://map.geo.admin.ch/?zoom=13&amp;E=2555562&amp;N=1137755&amp;layers=ch.kantone.cadastralwebmap-farbe,ch.swisstopo.amtliches-strassenverzeichnis,ch.bfs.gebaeude_wohnungs_register,KML||https://tinyurl.com/yy7ya4g9/VS/6154_bdg_erw.kml</t>
  </si>
  <si>
    <t>2554586.429 1121123.334</t>
  </si>
  <si>
    <t>https://map.geo.admin.ch/?zoom=13&amp;E=2554586.429&amp;N=1121123.334&amp;layers=ch.kantone.cadastralwebmap-farbe,ch.swisstopo.amtliches-strassenverzeichnis,ch.bfs.gebaeude_wohnungs_register,KML||https://tinyurl.com/yy7ya4g9/VS/6156_bdg_erw.kml</t>
  </si>
  <si>
    <t>2554586.420 1121123.330</t>
  </si>
  <si>
    <t>https://map.geo.admin.ch/?zoom=13&amp;E=2554586.42&amp;N=1121123.33&amp;layers=ch.kantone.cadastralwebmap-farbe,ch.swisstopo.amtliches-strassenverzeichnis,ch.bfs.gebaeude_wohnungs_register,KML||https://tinyurl.com/yy7ya4g9/VS/6156_bdg_erw.kml</t>
  </si>
  <si>
    <t>2554587.000 1121119.000</t>
  </si>
  <si>
    <t>https://map.geo.admin.ch/?zoom=13&amp;E=2554587&amp;N=1121119&amp;layers=ch.kantone.cadastralwebmap-farbe,ch.swisstopo.amtliches-strassenverzeichnis,ch.bfs.gebaeude_wohnungs_register,KML||https://tinyurl.com/yy7ya4g9/VS/6156_bdg_erw.kml</t>
  </si>
  <si>
    <t>2555248.000 1117706.000</t>
  </si>
  <si>
    <t>https://map.geo.admin.ch/?zoom=13&amp;E=2555248&amp;N=1117706&amp;layers=ch.kantone.cadastralwebmap-farbe,ch.swisstopo.amtliches-strassenverzeichnis,ch.bfs.gebaeude_wohnungs_register,KML||https://tinyurl.com/yy7ya4g9/VS/6157_bdg_erw.kml</t>
  </si>
  <si>
    <t>2555260.000 1117703.000</t>
  </si>
  <si>
    <t>https://map.geo.admin.ch/?zoom=13&amp;E=2555260&amp;N=1117703&amp;layers=ch.kantone.cadastralwebmap-farbe,ch.swisstopo.amtliches-strassenverzeichnis,ch.bfs.gebaeude_wohnungs_register,KML||https://tinyurl.com/yy7ya4g9/VS/6157_bdg_erw.kml</t>
  </si>
  <si>
    <t>2559109.349 1128815.652</t>
  </si>
  <si>
    <t>https://map.geo.admin.ch/?zoom=13&amp;E=2559109.349&amp;N=1128815.652&amp;layers=ch.kantone.cadastralwebmap-farbe,ch.swisstopo.amtliches-strassenverzeichnis,ch.bfs.gebaeude_wohnungs_register,KML||https://tinyurl.com/yy7ya4g9/VS/6158_bdg_erw.kml</t>
  </si>
  <si>
    <t>2557527.041 1131856.291</t>
  </si>
  <si>
    <t>https://map.geo.admin.ch/?zoom=13&amp;E=2557527.041&amp;N=1131856.291&amp;layers=ch.kantone.cadastralwebmap-farbe,ch.swisstopo.amtliches-strassenverzeichnis,ch.bfs.gebaeude_wohnungs_register,KML||https://tinyurl.com/yy7ya4g9/VS/6159_bdg_erw.kml</t>
  </si>
  <si>
    <t>2626054.750 1127204.875</t>
  </si>
  <si>
    <t>https://map.geo.admin.ch/?zoom=13&amp;E=2626054.75&amp;N=1127204.875&amp;layers=ch.kantone.cadastralwebmap-farbe,ch.swisstopo.amtliches-strassenverzeichnis,ch.bfs.gebaeude_wohnungs_register,KML||https://tinyurl.com/yy7ya4g9/VS/6194_bdg_erw.kml</t>
  </si>
  <si>
    <t>2626445.000 1126840.625</t>
  </si>
  <si>
    <t>https://map.geo.admin.ch/?zoom=13&amp;E=2626445&amp;N=1126840.625&amp;layers=ch.kantone.cadastralwebmap-farbe,ch.swisstopo.amtliches-strassenverzeichnis,ch.bfs.gebaeude_wohnungs_register,KML||https://tinyurl.com/yy7ya4g9/VS/6194_bdg_erw.kml</t>
  </si>
  <si>
    <t>2626092.375 1127031.791</t>
  </si>
  <si>
    <t>https://map.geo.admin.ch/?zoom=13&amp;E=2626092.375&amp;N=1127031.791&amp;layers=ch.kantone.cadastralwebmap-farbe,ch.swisstopo.amtliches-strassenverzeichnis,ch.bfs.gebaeude_wohnungs_register,KML||https://tinyurl.com/yy7ya4g9/VS/6194_bdg_erw.kml</t>
  </si>
  <si>
    <t>2625573.241 1127442.346</t>
  </si>
  <si>
    <t>https://map.geo.admin.ch/?zoom=13&amp;E=2625573.241&amp;N=1127442.346&amp;layers=ch.kantone.cadastralwebmap-farbe,ch.swisstopo.amtliches-strassenverzeichnis,ch.bfs.gebaeude_wohnungs_register,KML||https://tinyurl.com/yy7ya4g9/VS/6194_bdg_erw.kml</t>
  </si>
  <si>
    <t>2625905.688 1125484.466</t>
  </si>
  <si>
    <t>https://map.geo.admin.ch/?zoom=13&amp;E=2625905.688&amp;N=1125484.466&amp;layers=ch.kantone.cadastralwebmap-farbe,ch.swisstopo.amtliches-strassenverzeichnis,ch.bfs.gebaeude_wohnungs_register,KML||https://tinyurl.com/yy7ya4g9/VS/6194_bdg_erw.kml</t>
  </si>
  <si>
    <t>2625511.411 1127281.235</t>
  </si>
  <si>
    <t>https://map.geo.admin.ch/?zoom=13&amp;E=2625511.411&amp;N=1127281.235&amp;layers=ch.kantone.cadastralwebmap-farbe,ch.swisstopo.amtliches-strassenverzeichnis,ch.bfs.gebaeude_wohnungs_register,KML||https://tinyurl.com/yy7ya4g9/VS/6194_bdg_erw.kml</t>
  </si>
  <si>
    <t>2626242.021 1126985.312</t>
  </si>
  <si>
    <t>https://map.geo.admin.ch/?zoom=13&amp;E=2626242.021&amp;N=1126985.312&amp;layers=ch.kantone.cadastralwebmap-farbe,ch.swisstopo.amtliches-strassenverzeichnis,ch.bfs.gebaeude_wohnungs_register,KML||https://tinyurl.com/yy7ya4g9/VS/6194_bdg_erw.kml</t>
  </si>
  <si>
    <t>2627297.591 1126922.251</t>
  </si>
  <si>
    <t>https://map.geo.admin.ch/?zoom=13&amp;E=2627297.591&amp;N=1126922.251&amp;layers=ch.kantone.cadastralwebmap-farbe,ch.swisstopo.amtliches-strassenverzeichnis,ch.bfs.gebaeude_wohnungs_register,KML||https://tinyurl.com/yy7ya4g9/VS/6194_bdg_erw.kml</t>
  </si>
  <si>
    <t>2625885.005 1126150.725</t>
  </si>
  <si>
    <t>https://map.geo.admin.ch/?zoom=13&amp;E=2625885.005&amp;N=1126150.725&amp;layers=ch.kantone.cadastralwebmap-farbe,ch.swisstopo.amtliches-strassenverzeichnis,ch.bfs.gebaeude_wohnungs_register,KML||https://tinyurl.com/yy7ya4g9/VS/6194_bdg_erw.kml</t>
  </si>
  <si>
    <t>2625866.919 1126164.292</t>
  </si>
  <si>
    <t>https://map.geo.admin.ch/?zoom=13&amp;E=2625866.919&amp;N=1126164.292&amp;layers=ch.kantone.cadastralwebmap-farbe,ch.swisstopo.amtliches-strassenverzeichnis,ch.bfs.gebaeude_wohnungs_register,KML||https://tinyurl.com/yy7ya4g9/VS/6194_bdg_erw.kml</t>
  </si>
  <si>
    <t>2625877.242 1126155.625</t>
  </si>
  <si>
    <t>https://map.geo.admin.ch/?zoom=13&amp;E=2625877.242&amp;N=1126155.625&amp;layers=ch.kantone.cadastralwebmap-farbe,ch.swisstopo.amtliches-strassenverzeichnis,ch.bfs.gebaeude_wohnungs_register,KML||https://tinyurl.com/yy7ya4g9/VS/6194_bdg_erw.kml</t>
  </si>
  <si>
    <t>2626332.721 1127052.883</t>
  </si>
  <si>
    <t>https://map.geo.admin.ch/?zoom=13&amp;E=2626332.721&amp;N=1127052.883&amp;layers=ch.kantone.cadastralwebmap-farbe,ch.swisstopo.amtliches-strassenverzeichnis,ch.bfs.gebaeude_wohnungs_register,KML||https://tinyurl.com/yy7ya4g9/VS/6194_bdg_erw.kml</t>
  </si>
  <si>
    <t>2626391.608 1126983.931</t>
  </si>
  <si>
    <t>https://map.geo.admin.ch/?zoom=13&amp;E=2626391.608&amp;N=1126983.931&amp;layers=ch.kantone.cadastralwebmap-farbe,ch.swisstopo.amtliches-strassenverzeichnis,ch.bfs.gebaeude_wohnungs_register,KML||https://tinyurl.com/yy7ya4g9/VS/6194_bdg_erw.kml</t>
  </si>
  <si>
    <t>2565772.500 1120566.500</t>
  </si>
  <si>
    <t>https://map.geo.admin.ch/?zoom=13&amp;E=2565772.5&amp;N=1120566.5&amp;layers=ch.kantone.cadastralwebmap-farbe,ch.swisstopo.amtliches-strassenverzeichnis,ch.bfs.gebaeude_wohnungs_register,KML||https://tinyurl.com/yy7ya4g9/VS/6215_bdg_erw.kml</t>
  </si>
  <si>
    <t>2605984.000 1124788.000</t>
  </si>
  <si>
    <t>https://map.geo.admin.ch/?zoom=13&amp;E=2605984&amp;N=1124788&amp;layers=ch.kantone.cadastralwebmap-farbe,ch.swisstopo.amtliches-strassenverzeichnis,ch.bfs.gebaeude_wohnungs_register,KML||https://tinyurl.com/yy7ya4g9/VS/6248_bdg_erw.kml</t>
  </si>
  <si>
    <t>2605047.000 1128623.000</t>
  </si>
  <si>
    <t>https://map.geo.admin.ch/?zoom=13&amp;E=2605047&amp;N=1128623&amp;layers=ch.kantone.cadastralwebmap-farbe,ch.swisstopo.amtliches-strassenverzeichnis,ch.bfs.gebaeude_wohnungs_register,KML||https://tinyurl.com/yy7ya4g9/VS/6253_bdg_erw.kml</t>
  </si>
  <si>
    <t>2595990.000 1123275.000</t>
  </si>
  <si>
    <t>https://map.geo.admin.ch/?zoom=13&amp;E=2595990&amp;N=1123275&amp;layers=ch.kantone.cadastralwebmap-farbe,ch.swisstopo.amtliches-strassenverzeichnis,ch.bfs.gebaeude_wohnungs_register,KML||https://tinyurl.com/yy7ya4g9/VS/6263_bdg_erw.kml</t>
  </si>
  <si>
    <t>2624139.380 1096289.130</t>
  </si>
  <si>
    <t>https://map.geo.admin.ch/?zoom=13&amp;E=2624139.38&amp;N=1096289.13&amp;layers=ch.kantone.cadastralwebmap-farbe,ch.swisstopo.amtliches-strassenverzeichnis,ch.bfs.gebaeude_wohnungs_register,KML||https://tinyurl.com/yy7ya4g9/VS/6300_bdg_erw.kml</t>
  </si>
  <si>
    <t>2583977.348 1105297.359</t>
  </si>
  <si>
    <t>2584057.226 1104854.002</t>
  </si>
  <si>
    <t>2555292.928 1112529.670</t>
  </si>
  <si>
    <t>2557506.868 1132108.279</t>
  </si>
  <si>
    <t>2555206.488 1131966.703</t>
  </si>
  <si>
    <t>62: 2 bâtiments du RegBL (504075054, 504075055) à l'intérieur du même polygone de la MO</t>
  </si>
  <si>
    <t>12: Lié au bâtiment avec l'EGID 190163498 dans la même commune&lt;/br&gt;42: la catégorie 1020 n'est pas cohérente avec le topic Objets divers de la MO&lt;/br&gt;61: 2 polygones de la MO ont le même EGID du RegBL</t>
  </si>
  <si>
    <t>12: Lié au bâtiment avec l'EGID 190284088 dans la même commune&lt;/br&gt;42: la catégorie 1020 n'est pas cohérente avec le topic Objets divers de la MO&lt;/br&gt;61: 2 polygones de la MO ont le même EGID du RegBL</t>
  </si>
  <si>
    <t>31: Aucun bâtiment dans la MO pour l'EGID 191862267</t>
  </si>
  <si>
    <t>31: Aucun bâtiment dans la MO pour l'EGID 191975032</t>
  </si>
  <si>
    <t>31: Aucun bâtiment dans la MO pour l'EGID 191693692&lt;/br&gt;33: Le bâtiment 191693692 has GSTAT '1003 im Bau'</t>
  </si>
  <si>
    <t>31: Aucun bâtiment dans la MO pour l'EGID 191977276&lt;/br&gt;33: Le bâtiment 191977276 has GSTAT '1003 im Bau'</t>
  </si>
  <si>
    <t>31: Aucun bâtiment dans la MO pour l'EGID 191991048&lt;/br&gt;33: Le bâtiment 191991048 has GSTAT '1003 im Bau'</t>
  </si>
  <si>
    <t>31: Aucun bâtiment dans la MO pour l'EGID 192019384</t>
  </si>
  <si>
    <t>31: Aucun bâtiment dans la MO pour l'EGID 192035215</t>
  </si>
  <si>
    <t>31: Aucun bâtiment dans la MO pour l'EGID 192049511</t>
  </si>
  <si>
    <t>31: Aucun bâtiment dans la MO pour l'EGID 192049520</t>
  </si>
  <si>
    <t>31: Aucun bâtiment dans la MO pour l'EGID 192049527&lt;/br&gt;33: Le bâtiment 192049527 has GSTAT '1003 im Bau'</t>
  </si>
  <si>
    <t>31: Aucun bâtiment dans la MO pour l'EGID 192049528</t>
  </si>
  <si>
    <t>31: Aucun bâtiment dans la MO pour l'EGID 192049728&lt;/br&gt;33: Le bâtiment 192049728 has GSTAT '1003 im Bau'</t>
  </si>
  <si>
    <t>31: Aucun bâtiment dans la MO pour l'EGID 192049730&lt;/br&gt;33: Le bâtiment 192049730 has GSTAT '1003 im Bau'</t>
  </si>
  <si>
    <t>31: Aucun bâtiment dans la MO pour l'EGID 192049731&lt;/br&gt;33: Le bâtiment 192049731 has GSTAT '1003 im Bau'</t>
  </si>
  <si>
    <t>31: Aucun bâtiment dans la MO pour l'EGID 192012913</t>
  </si>
  <si>
    <t>31: Aucun bâtiment dans la MO pour l'EGID 192012914</t>
  </si>
  <si>
    <t>31: Aucun bâtiment dans la MO pour l'EGID 191973255</t>
  </si>
  <si>
    <t>31: Aucun bâtiment dans la MO pour l'EGID 192047241</t>
  </si>
  <si>
    <t>31: Aucun bâtiment dans la MO pour l'EGID 191997961</t>
  </si>
  <si>
    <t>31: Aucun bâtiment dans la MO pour l'EGID 192017909&lt;/br&gt;33: Le bâtiment 192017909 has GSTAT '1003 im Bau'</t>
  </si>
  <si>
    <t>31: Aucun bâtiment dans la MO pour l'EGID 192017911&lt;/br&gt;33: Le bâtiment 192017911 has GSTAT '1003 im Bau'</t>
  </si>
  <si>
    <t>31: Aucun bâtiment dans la MO pour l'EGID 192046952&lt;/br&gt;33: Le bâtiment 192046952 has GSTAT '1003 im Bau'</t>
  </si>
  <si>
    <t>31: Aucun bâtiment dans la MO pour l'EGID 192049749</t>
  </si>
  <si>
    <t>31: Aucun bâtiment dans la MO pour l'EGID 192049752</t>
  </si>
  <si>
    <t>31: Aucun bâtiment dans la MO pour l'EGID 192049394</t>
  </si>
  <si>
    <t>31: Aucun bâtiment dans la MO pour l'EGID 192047694</t>
  </si>
  <si>
    <t>31: Aucun bâtiment dans la MO pour l'EGID 191970617</t>
  </si>
  <si>
    <t>31: Aucun bâtiment dans la MO pour l'EGID 191970622</t>
  </si>
  <si>
    <t>31: Aucun bâtiment dans la MO pour l'EGID 192023188&lt;/br&gt;33: Le bâtiment 192023188 has GSTAT '1003 im Bau'</t>
  </si>
  <si>
    <t>31: Aucun bâtiment dans la MO pour l'EGID 504074612</t>
  </si>
  <si>
    <t>31: Aucun bâtiment dans la MO pour l'EGID 504074703</t>
  </si>
  <si>
    <t>31: Aucun bâtiment dans la MO pour l'EGID 504074742</t>
  </si>
  <si>
    <t>31: Aucun bâtiment dans la MO pour l'EGID 504074988</t>
  </si>
  <si>
    <t>31: Aucun bâtiment dans la MO pour l'EGID 504075046</t>
  </si>
  <si>
    <t>31: Aucun bâtiment dans la MO pour l'EGID 504075062</t>
  </si>
  <si>
    <t>31: Aucun bâtiment dans la MO pour l'EGID 192049677&lt;/br&gt;33: Le bâtiment 192049677 has GSTAT '1003 im Bau'</t>
  </si>
  <si>
    <t>31: Aucun bâtiment dans la MO pour l'EGID 192049834</t>
  </si>
  <si>
    <t>31: Aucun bâtiment dans la MO pour l'EGID 191981339</t>
  </si>
  <si>
    <t>31: Aucun bâtiment dans la MO pour l'EGID 192049609</t>
  </si>
  <si>
    <t>31: Aucun bâtiment dans la MO pour l'EGID 191997987</t>
  </si>
  <si>
    <t>35: Obsolète dans le RegBL. Le bâtiment de la MO est déjà lié au bâtiment ayant l'EGID 191629112</t>
  </si>
  <si>
    <t>35: Obsolète dans le RegBL. Le bâtiment de la MO est déjà lié au bâtiment ayant l'EGID 191603392</t>
  </si>
  <si>
    <t>35: Obsolète dans le RegBL. Le bâtiment de la MO est déjà lié au bâtiment ayant l'EGID 927039</t>
  </si>
  <si>
    <t>35: Obsolète dans le RegBL. Le bâtiment de la MO est déjà lié au bâtiment ayant l'EGID 3183343</t>
  </si>
  <si>
    <t>35: Obsolète dans le RegBL. Le bâtiment de la MO est déjà lié au bâtiment ayant l'EGID 930972</t>
  </si>
  <si>
    <t>35: Obsolète dans le RegBL. Le bâtiment de la MO est déjà lié au bâtiment ayant l'EGID 504075055</t>
  </si>
  <si>
    <t>35: Obsolète dans le RegBL. Le bâtiment de la MO est déjà lié au bâtiment ayant l'EGID 504074534</t>
  </si>
  <si>
    <t>Route des Arcys</t>
  </si>
  <si>
    <t>37a</t>
  </si>
  <si>
    <t>grange</t>
  </si>
  <si>
    <t>337</t>
  </si>
  <si>
    <t>CH237778665847</t>
  </si>
  <si>
    <t>2583521.000 1116453.000</t>
  </si>
  <si>
    <t>https://map.geo.admin.ch/?zoom=13&amp;E=2583521&amp;N=1116453&amp;layers=ch.kantone.cadastralwebmap-farbe,ch.swisstopo.amtliches-strassenverzeichnis,ch.bfs.gebaeude_wohnungs_register,KML||https://tinyurl.com/yy7ya4g9/VS/6022_bdg_erw.kml</t>
  </si>
  <si>
    <t>2583528.000 1116444.000</t>
  </si>
  <si>
    <t>https://map.geo.admin.ch/?zoom=13&amp;E=2583528&amp;N=1116444&amp;layers=ch.kantone.cadastralwebmap-farbe,ch.swisstopo.amtliches-strassenverzeichnis,ch.bfs.gebaeude_wohnungs_register,KML||https://tinyurl.com/yy7ya4g9/VS/6022_bdg_erw.kml</t>
  </si>
  <si>
    <t>2583321.500 1116236.125</t>
  </si>
  <si>
    <t>https://map.geo.admin.ch/?zoom=13&amp;E=2583321.5&amp;N=1116236.125&amp;layers=ch.kantone.cadastralwebmap-farbe,ch.swisstopo.amtliches-strassenverzeichnis,ch.bfs.gebaeude_wohnungs_register,KML||https://tinyurl.com/yy7ya4g9/VS/6022_bdg_erw.kml</t>
  </si>
  <si>
    <t>2589732.750 1119777.125</t>
  </si>
  <si>
    <t>https://map.geo.admin.ch/?zoom=13&amp;E=2589732.75&amp;N=1119777.125&amp;layers=ch.kantone.cadastralwebmap-farbe,ch.swisstopo.amtliches-strassenverzeichnis,ch.bfs.gebaeude_wohnungs_register,KML||https://tinyurl.com/yy7ya4g9/VS/6023_bdg_erw.kml</t>
  </si>
  <si>
    <t>2590827.000 1125585.125</t>
  </si>
  <si>
    <t>https://map.geo.admin.ch/?zoom=13&amp;E=2590827&amp;N=1125585.125&amp;layers=ch.kantone.cadastralwebmap-farbe,ch.swisstopo.amtliches-strassenverzeichnis,ch.bfs.gebaeude_wohnungs_register,KML||https://tinyurl.com/yy7ya4g9/VS/6023_bdg_erw.kml</t>
  </si>
  <si>
    <t>2591255.000 1116865.000</t>
  </si>
  <si>
    <t>https://map.geo.admin.ch/?zoom=13&amp;E=2591255&amp;N=1116865&amp;layers=ch.kantone.cadastralwebmap-farbe,ch.swisstopo.amtliches-strassenverzeichnis,ch.bfs.gebaeude_wohnungs_register,KML||https://tinyurl.com/yy7ya4g9/VS/6024_bdg_erw.kml</t>
  </si>
  <si>
    <t>2590240.000 1117065.000</t>
  </si>
  <si>
    <t>https://map.geo.admin.ch/?zoom=13&amp;E=2590240&amp;N=1117065&amp;layers=ch.kantone.cadastralwebmap-farbe,ch.swisstopo.amtliches-strassenverzeichnis,ch.bfs.gebaeude_wohnungs_register,KML||https://tinyurl.com/yy7ya4g9/VS/6024_bdg_erw.kml</t>
  </si>
  <si>
    <t>2590250.000 1117050.000</t>
  </si>
  <si>
    <t>https://map.geo.admin.ch/?zoom=13&amp;E=2590250&amp;N=1117050&amp;layers=ch.kantone.cadastralwebmap-farbe,ch.swisstopo.amtliches-strassenverzeichnis,ch.bfs.gebaeude_wohnungs_register,KML||https://tinyurl.com/yy7ya4g9/VS/6024_bdg_erw.kml</t>
  </si>
  <si>
    <t>2590260.000 1117038.000</t>
  </si>
  <si>
    <t>https://map.geo.admin.ch/?zoom=13&amp;E=2590260&amp;N=1117038&amp;layers=ch.kantone.cadastralwebmap-farbe,ch.swisstopo.amtliches-strassenverzeichnis,ch.bfs.gebaeude_wohnungs_register,KML||https://tinyurl.com/yy7ya4g9/VS/6024_bdg_erw.kml</t>
  </si>
  <si>
    <t>2590275.000 1117015.000</t>
  </si>
  <si>
    <t>https://map.geo.admin.ch/?zoom=13&amp;E=2590275&amp;N=1117015&amp;layers=ch.kantone.cadastralwebmap-farbe,ch.swisstopo.amtliches-strassenverzeichnis,ch.bfs.gebaeude_wohnungs_register,KML||https://tinyurl.com/yy7ya4g9/VS/6024_bdg_erw.kml</t>
  </si>
  <si>
    <t>2590285.000 1117000.000</t>
  </si>
  <si>
    <t>https://map.geo.admin.ch/?zoom=13&amp;E=2590285&amp;N=1117000&amp;layers=ch.kantone.cadastralwebmap-farbe,ch.swisstopo.amtliches-strassenverzeichnis,ch.bfs.gebaeude_wohnungs_register,KML||https://tinyurl.com/yy7ya4g9/VS/6024_bdg_erw.kml</t>
  </si>
  <si>
    <t>2589835.000 1114772.000</t>
  </si>
  <si>
    <t>https://map.geo.admin.ch/?zoom=13&amp;E=2589835&amp;N=1114772&amp;layers=ch.kantone.cadastralwebmap-farbe,ch.swisstopo.amtliches-strassenverzeichnis,ch.bfs.gebaeude_wohnungs_register,KML||https://tinyurl.com/yy7ya4g9/VS/6024_bdg_erw.kml</t>
  </si>
  <si>
    <t>2589845.000 1116885.000</t>
  </si>
  <si>
    <t>https://map.geo.admin.ch/?zoom=13&amp;E=2589845&amp;N=1116885&amp;layers=ch.kantone.cadastralwebmap-farbe,ch.swisstopo.amtliches-strassenverzeichnis,ch.bfs.gebaeude_wohnungs_register,KML||https://tinyurl.com/yy7ya4g9/VS/6024_bdg_erw.kml</t>
  </si>
  <si>
    <t>2584055.000 1101570.000</t>
  </si>
  <si>
    <t>https://map.geo.admin.ch/?zoom=13&amp;E=2584055&amp;N=1101570&amp;layers=ch.kantone.cadastralwebmap-farbe,ch.swisstopo.amtliches-strassenverzeichnis,ch.bfs.gebaeude_wohnungs_register,KML||https://tinyurl.com/yy7ya4g9/VS/6037_bdg_erw.kml</t>
  </si>
  <si>
    <t>2584685.000 1101078.000</t>
  </si>
  <si>
    <t>https://map.geo.admin.ch/?zoom=13&amp;E=2584685&amp;N=1101078&amp;layers=ch.kantone.cadastralwebmap-farbe,ch.swisstopo.amtliches-strassenverzeichnis,ch.bfs.gebaeude_wohnungs_register,KML||https://tinyurl.com/yy7ya4g9/VS/6037_bdg_erw.kml</t>
  </si>
  <si>
    <t>2620029.750 1127770.375</t>
  </si>
  <si>
    <t>https://map.geo.admin.ch/?zoom=13&amp;E=2620029.75&amp;N=1127770.375&amp;layers=ch.kantone.cadastralwebmap-farbe,ch.swisstopo.amtliches-strassenverzeichnis,ch.bfs.gebaeude_wohnungs_register,KML||https://tinyurl.com/yy7ya4g9/VS/6119_bdg_erw.kml</t>
  </si>
  <si>
    <t>2620205.291 1128234.166</t>
  </si>
  <si>
    <t>https://map.geo.admin.ch/?zoom=13&amp;E=2620205.291&amp;N=1128234.166&amp;layers=ch.kantone.cadastralwebmap-farbe,ch.swisstopo.amtliches-strassenverzeichnis,ch.bfs.gebaeude_wohnungs_register,KML||https://tinyurl.com/yy7ya4g9/VS/6119_bdg_erw.kml</t>
  </si>
  <si>
    <t>2573292.000 1105676.000</t>
  </si>
  <si>
    <t>https://map.geo.admin.ch/?zoom=13&amp;E=2573292&amp;N=1105676&amp;layers=ch.kantone.cadastralwebmap-farbe,ch.swisstopo.amtliches-strassenverzeichnis,ch.bfs.gebaeude_wohnungs_register,KML||https://tinyurl.com/yy7ya4g9/VS/6136_bdg_erw.kml</t>
  </si>
  <si>
    <t>2572452.000 1106319.000</t>
  </si>
  <si>
    <t>https://map.geo.admin.ch/?zoom=13&amp;E=2572452&amp;N=1106319&amp;layers=ch.kantone.cadastralwebmap-farbe,ch.swisstopo.amtliches-strassenverzeichnis,ch.bfs.gebaeude_wohnungs_register,KML||https://tinyurl.com/yy7ya4g9/VS/6136_bdg_erw.kml</t>
  </si>
  <si>
    <t>2570808.500 1104740.625</t>
  </si>
  <si>
    <t>https://map.geo.admin.ch/?zoom=13&amp;E=2570808.5&amp;N=1104740.625&amp;layers=ch.kantone.cadastralwebmap-farbe,ch.swisstopo.amtliches-strassenverzeichnis,ch.bfs.gebaeude_wohnungs_register,KML||https://tinyurl.com/yy7ya4g9/VS/6136_bdg_erw.kml</t>
  </si>
  <si>
    <t>2572855.500 1106754.125</t>
  </si>
  <si>
    <t>https://map.geo.admin.ch/?zoom=13&amp;E=2572855.5&amp;N=1106754.125&amp;layers=ch.kantone.cadastralwebmap-farbe,ch.swisstopo.amtliches-strassenverzeichnis,ch.bfs.gebaeude_wohnungs_register,KML||https://tinyurl.com/yy7ya4g9/VS/6136_bdg_erw.kml</t>
  </si>
  <si>
    <t>2572853.500 1106756.875</t>
  </si>
  <si>
    <t>https://map.geo.admin.ch/?zoom=13&amp;E=2572853.5&amp;N=1106756.875&amp;layers=ch.kantone.cadastralwebmap-farbe,ch.swisstopo.amtliches-strassenverzeichnis,ch.bfs.gebaeude_wohnungs_register,KML||https://tinyurl.com/yy7ya4g9/VS/6136_bdg_erw.kml</t>
  </si>
  <si>
    <t>2572851.750 1106759.375</t>
  </si>
  <si>
    <t>https://map.geo.admin.ch/?zoom=13&amp;E=2572851.75&amp;N=1106759.375&amp;layers=ch.kantone.cadastralwebmap-farbe,ch.swisstopo.amtliches-strassenverzeichnis,ch.bfs.gebaeude_wohnungs_register,KML||https://tinyurl.com/yy7ya4g9/VS/6136_bdg_erw.kml</t>
  </si>
  <si>
    <t>2572849.250 1106762.375</t>
  </si>
  <si>
    <t>https://map.geo.admin.ch/?zoom=13&amp;E=2572849.25&amp;N=1106762.375&amp;layers=ch.kantone.cadastralwebmap-farbe,ch.swisstopo.amtliches-strassenverzeichnis,ch.bfs.gebaeude_wohnungs_register,KML||https://tinyurl.com/yy7ya4g9/VS/6136_bdg_erw.kml</t>
  </si>
  <si>
    <t>2572846.000 1106766.375</t>
  </si>
  <si>
    <t>https://map.geo.admin.ch/?zoom=13&amp;E=2572846&amp;N=1106766.375&amp;layers=ch.kantone.cadastralwebmap-farbe,ch.swisstopo.amtliches-strassenverzeichnis,ch.bfs.gebaeude_wohnungs_register,KML||https://tinyurl.com/yy7ya4g9/VS/6136_bdg_erw.kml</t>
  </si>
  <si>
    <t>2573762.000 1104572.375</t>
  </si>
  <si>
    <t>https://map.geo.admin.ch/?zoom=13&amp;E=2573762&amp;N=1104572.375&amp;layers=ch.kantone.cadastralwebmap-farbe,ch.swisstopo.amtliches-strassenverzeichnis,ch.bfs.gebaeude_wohnungs_register,KML||https://tinyurl.com/yy7ya4g9/VS/6136_bdg_erw.kml</t>
  </si>
  <si>
    <t>2573769.500 1104592.375</t>
  </si>
  <si>
    <t>https://map.geo.admin.ch/?zoom=13&amp;E=2573769.5&amp;N=1104592.375&amp;layers=ch.kantone.cadastralwebmap-farbe,ch.swisstopo.amtliches-strassenverzeichnis,ch.bfs.gebaeude_wohnungs_register,KML||https://tinyurl.com/yy7ya4g9/VS/6136_bdg_erw.kml</t>
  </si>
  <si>
    <t>2573301.000 1105644.625</t>
  </si>
  <si>
    <t>https://map.geo.admin.ch/?zoom=13&amp;E=2573301&amp;N=1105644.625&amp;layers=ch.kantone.cadastralwebmap-farbe,ch.swisstopo.amtliches-strassenverzeichnis,ch.bfs.gebaeude_wohnungs_register,KML||https://tinyurl.com/yy7ya4g9/VS/6136_bdg_erw.kml</t>
  </si>
  <si>
    <t>2571637.500 1107502.250</t>
  </si>
  <si>
    <t>https://map.geo.admin.ch/?zoom=13&amp;E=2571637.5&amp;N=1107502.25&amp;layers=ch.kantone.cadastralwebmap-farbe,ch.swisstopo.amtliches-strassenverzeichnis,ch.bfs.gebaeude_wohnungs_register,KML||https://tinyurl.com/yy7ya4g9/VS/6136_bdg_erw.kml</t>
  </si>
  <si>
    <t>2570302.500 1107214.875</t>
  </si>
  <si>
    <t>https://map.geo.admin.ch/?zoom=13&amp;E=2570302.5&amp;N=1107214.875&amp;layers=ch.kantone.cadastralwebmap-farbe,ch.swisstopo.amtliches-strassenverzeichnis,ch.bfs.gebaeude_wohnungs_register,KML||https://tinyurl.com/yy7ya4g9/VS/6136_bdg_erw.kml</t>
  </si>
  <si>
    <t>2572210.500 1106294.125</t>
  </si>
  <si>
    <t>https://map.geo.admin.ch/?zoom=13&amp;E=2572210.5&amp;N=1106294.125&amp;layers=ch.kantone.cadastralwebmap-farbe,ch.swisstopo.amtliches-strassenverzeichnis,ch.bfs.gebaeude_wohnungs_register,KML||https://tinyurl.com/yy7ya4g9/VS/6136_bdg_erw.kml</t>
  </si>
  <si>
    <t>2572436.250 1107141.625</t>
  </si>
  <si>
    <t>https://map.geo.admin.ch/?zoom=13&amp;E=2572436.25&amp;N=1107141.625&amp;layers=ch.kantone.cadastralwebmap-farbe,ch.swisstopo.amtliches-strassenverzeichnis,ch.bfs.gebaeude_wohnungs_register,KML||https://tinyurl.com/yy7ya4g9/VS/6136_bdg_erw.kml</t>
  </si>
  <si>
    <t>2573284.250 1105947.625</t>
  </si>
  <si>
    <t>https://map.geo.admin.ch/?zoom=13&amp;E=2573284.25&amp;N=1105947.625&amp;layers=ch.kantone.cadastralwebmap-farbe,ch.swisstopo.amtliches-strassenverzeichnis,ch.bfs.gebaeude_wohnungs_register,KML||https://tinyurl.com/yy7ya4g9/VS/6136_bdg_erw.kml</t>
  </si>
  <si>
    <t>2571472.500 1105451.875</t>
  </si>
  <si>
    <t>https://map.geo.admin.ch/?zoom=13&amp;E=2571472.5&amp;N=1105451.875&amp;layers=ch.kantone.cadastralwebmap-farbe,ch.swisstopo.amtliches-strassenverzeichnis,ch.bfs.gebaeude_wohnungs_register,KML||https://tinyurl.com/yy7ya4g9/VS/6136_bdg_erw.kml</t>
  </si>
  <si>
    <t>2570767.500 1106714.750</t>
  </si>
  <si>
    <t>https://map.geo.admin.ch/?zoom=13&amp;E=2570767.5&amp;N=1106714.75&amp;layers=ch.kantone.cadastralwebmap-farbe,ch.swisstopo.amtliches-strassenverzeichnis,ch.bfs.gebaeude_wohnungs_register,KML||https://tinyurl.com/yy7ya4g9/VS/6136_bdg_erw.kml</t>
  </si>
  <si>
    <t>2572609.000 1104646.000</t>
  </si>
  <si>
    <t>https://map.geo.admin.ch/?zoom=13&amp;E=2572609&amp;N=1104646&amp;layers=ch.kantone.cadastralwebmap-farbe,ch.swisstopo.amtliches-strassenverzeichnis,ch.bfs.gebaeude_wohnungs_register,KML||https://tinyurl.com/yy7ya4g9/VS/6136_bdg_erw.kml</t>
  </si>
  <si>
    <t>2572601.000 1104641.875</t>
  </si>
  <si>
    <t>https://map.geo.admin.ch/?zoom=13&amp;E=2572601&amp;N=1104641.875&amp;layers=ch.kantone.cadastralwebmap-farbe,ch.swisstopo.amtliches-strassenverzeichnis,ch.bfs.gebaeude_wohnungs_register,KML||https://tinyurl.com/yy7ya4g9/VS/6136_bdg_erw.kml</t>
  </si>
  <si>
    <t>2580603.000 1111629.000</t>
  </si>
  <si>
    <t>https://map.geo.admin.ch/?zoom=13&amp;E=2580603&amp;N=1111629&amp;layers=ch.kantone.cadastralwebmap-farbe,ch.swisstopo.amtliches-strassenverzeichnis,ch.bfs.gebaeude_wohnungs_register,KML||https://tinyurl.com/yy7ya4g9/VS/6141_bdg_erw.kml</t>
  </si>
  <si>
    <t>2579535.000 1111514.000</t>
  </si>
  <si>
    <t>https://map.geo.admin.ch/?zoom=13&amp;E=2579535&amp;N=1111514&amp;layers=ch.kantone.cadastralwebmap-farbe,ch.swisstopo.amtliches-strassenverzeichnis,ch.bfs.gebaeude_wohnungs_register,KML||https://tinyurl.com/yy7ya4g9/VS/6141_bdg_erw.kml</t>
  </si>
  <si>
    <t>2556094.000 1132012.000</t>
  </si>
  <si>
    <t>https://map.geo.admin.ch/?zoom=13&amp;E=2556094&amp;N=1132012&amp;layers=ch.kantone.cadastralwebmap-farbe,ch.swisstopo.amtliches-strassenverzeichnis,ch.bfs.gebaeude_wohnungs_register,KML||https://tinyurl.com/yy7ya4g9/VS/6159_bdg_erw.kml</t>
  </si>
  <si>
    <t>2555475.041 1132035.458</t>
  </si>
  <si>
    <t>https://map.geo.admin.ch/?zoom=13&amp;E=2555475.041&amp;N=1132035.458&amp;layers=ch.kantone.cadastralwebmap-farbe,ch.swisstopo.amtliches-strassenverzeichnis,ch.bfs.gebaeude_wohnungs_register,KML||https://tinyurl.com/yy7ya4g9/VS/6159_bdg_erw.kml</t>
  </si>
  <si>
    <t>2556091.875 1132007.958</t>
  </si>
  <si>
    <t>https://map.geo.admin.ch/?zoom=13&amp;E=2556091.875&amp;N=1132007.958&amp;layers=ch.kantone.cadastralwebmap-farbe,ch.swisstopo.amtliches-strassenverzeichnis,ch.bfs.gebaeude_wohnungs_register,KML||https://tinyurl.com/yy7ya4g9/VS/6159_bdg_erw.kml</t>
  </si>
  <si>
    <t>2603825.000 1126270.000</t>
  </si>
  <si>
    <t>https://map.geo.admin.ch/?zoom=13&amp;E=2603825&amp;N=1126270&amp;layers=ch.kantone.cadastralwebmap-farbe,ch.swisstopo.amtliches-strassenverzeichnis,ch.bfs.gebaeude_wohnungs_register,KML||https://tinyurl.com/yy7ya4g9/VS/6253_bdg_erw.kml</t>
  </si>
  <si>
    <t>2592662.500 1121113.625</t>
  </si>
  <si>
    <t>https://map.geo.admin.ch/?zoom=13&amp;E=2592662.5&amp;N=1121113.625&amp;layers=ch.kantone.cadastralwebmap-farbe,ch.swisstopo.amtliches-strassenverzeichnis,ch.bfs.gebaeude_wohnungs_register,KML||https://tinyurl.com/yy7ya4g9/VS/6265_bdg_erw.kml</t>
  </si>
  <si>
    <t>2642625.304 1130223.741</t>
  </si>
  <si>
    <t>2642855.933 1130582.117</t>
  </si>
  <si>
    <t>2642505.728 1130452.244</t>
  </si>
  <si>
    <t>2642780.631 1130618.137</t>
  </si>
  <si>
    <t>2596842.345 1124847.881</t>
  </si>
  <si>
    <t>2572195.106 1106309.225</t>
  </si>
  <si>
    <t>2571470.685 1105428.639</t>
  </si>
  <si>
    <t>2558358.548 1130487.414</t>
  </si>
  <si>
    <t>2558322.057 1130481.709</t>
  </si>
  <si>
    <t>2557442.483 1132279.293</t>
  </si>
  <si>
    <t>2557449.267 1132278.417</t>
  </si>
  <si>
    <t>2555418.964 1131653.464</t>
  </si>
  <si>
    <t>62: 2 bâtiments du RegBL (101166624, 192050740) à l'intérieur du même polygone de la MO</t>
  </si>
  <si>
    <t>61: 2 polygones de la MO ont le même EGID du RegBL&lt;/br&gt;62: 2 bâtiments du RegBL (190607449, 190607450) à l'intérieur du même polygone de la MO</t>
  </si>
  <si>
    <t>42: la catégorie 1060 n'est pas cohérente avec le topic Objets divers de la MO&lt;/br&gt;62: 2 bâtiments du RegBL (101166624, 192050740) à l'intérieur du même polygone de la MO</t>
  </si>
  <si>
    <t>31: Aucun bâtiment dans la MO pour l'EGID 191965572</t>
  </si>
  <si>
    <t>31: Aucun bâtiment dans la MO pour l'EGID 191965574</t>
  </si>
  <si>
    <t>31: Aucun bâtiment dans la MO pour l'EGID 192026729&lt;/br&gt;33: Le bâtiment 192026729 has GSTAT '1003 im Bau'</t>
  </si>
  <si>
    <t>31: Aucun bâtiment dans la MO pour l'EGID 191860522</t>
  </si>
  <si>
    <t>31: Aucun bâtiment dans la MO pour l'EGID 191974968</t>
  </si>
  <si>
    <t>31: Aucun bâtiment dans la MO pour l'EGID 191975607</t>
  </si>
  <si>
    <t>31: Aucun bâtiment dans la MO pour l'EGID 191975608</t>
  </si>
  <si>
    <t>31: Aucun bâtiment dans la MO pour l'EGID 191975609</t>
  </si>
  <si>
    <t>31: Aucun bâtiment dans la MO pour l'EGID 191975610</t>
  </si>
  <si>
    <t>31: Aucun bâtiment dans la MO pour l'EGID 191975611</t>
  </si>
  <si>
    <t>31: Aucun bâtiment dans la MO pour l'EGID 191992363&lt;/br&gt;33: Le bâtiment 191992363 has GSTAT '1003 im Bau'</t>
  </si>
  <si>
    <t>31: Aucun bâtiment dans la MO pour l'EGID 192047366</t>
  </si>
  <si>
    <t>31: Aucun bâtiment dans la MO pour l'EGID 191988011</t>
  </si>
  <si>
    <t>31: Aucun bâtiment dans la MO pour l'EGID 192050258</t>
  </si>
  <si>
    <t>31: Aucun bâtiment dans la MO pour l'EGID 192000209</t>
  </si>
  <si>
    <t>31: Aucun bâtiment dans la MO pour l'EGID 192047956</t>
  </si>
  <si>
    <t>31: Aucun bâtiment dans la MO pour l'EGID 191637559</t>
  </si>
  <si>
    <t>31: Aucun bâtiment dans la MO pour l'EGID 192047562&lt;/br&gt;33: Le bâtiment 192047562 has GSTAT '1003 im Bau'</t>
  </si>
  <si>
    <t>31: Aucun bâtiment dans la MO pour l'EGID 192050137</t>
  </si>
  <si>
    <t>31: Aucun bâtiment dans la MO pour l'EGID 192050588</t>
  </si>
  <si>
    <t>31: Aucun bâtiment dans la MO pour l'EGID 192050591</t>
  </si>
  <si>
    <t>31: Aucun bâtiment dans la MO pour l'EGID 192050593</t>
  </si>
  <si>
    <t>31: Aucun bâtiment dans la MO pour l'EGID 192050595</t>
  </si>
  <si>
    <t>31: Aucun bâtiment dans la MO pour l'EGID 192050597</t>
  </si>
  <si>
    <t>31: Aucun bâtiment dans la MO pour l'EGID 192050604</t>
  </si>
  <si>
    <t>31: Aucun bâtiment dans la MO pour l'EGID 192050605</t>
  </si>
  <si>
    <t>31: Aucun bâtiment dans la MO pour l'EGID 192050608</t>
  </si>
  <si>
    <t>31: Aucun bâtiment dans la MO pour l'EGID 192050612</t>
  </si>
  <si>
    <t>31: Aucun bâtiment dans la MO pour l'EGID 192050618</t>
  </si>
  <si>
    <t>31: Aucun bâtiment dans la MO pour l'EGID 192050621</t>
  </si>
  <si>
    <t>31: Aucun bâtiment dans la MO pour l'EGID 192050623</t>
  </si>
  <si>
    <t>31: Aucun bâtiment dans la MO pour l'EGID 192050625</t>
  </si>
  <si>
    <t>31: Aucun bâtiment dans la MO pour l'EGID 192050631</t>
  </si>
  <si>
    <t>31: Aucun bâtiment dans la MO pour l'EGID 192050660</t>
  </si>
  <si>
    <t>31: Aucun bâtiment dans la MO pour l'EGID 192004719</t>
  </si>
  <si>
    <t>31: Aucun bâtiment dans la MO pour l'EGID 192004720</t>
  </si>
  <si>
    <t>31: Aucun bâtiment dans la MO pour l'EGID 192010194</t>
  </si>
  <si>
    <t>31: Aucun bâtiment dans la MO pour l'EGID 192050732</t>
  </si>
  <si>
    <t>31: Aucun bâtiment dans la MO pour l'EGID 191950557</t>
  </si>
  <si>
    <t>31: Aucun bâtiment dans la MO pour l'EGID 191985502</t>
  </si>
  <si>
    <t>35: Obsolète dans le RegBL. Le bâtiment de la MO est déjà lié au bâtiment ayant l'EGID 895752</t>
  </si>
  <si>
    <t>35: Obsolète dans le RegBL. Le bâtiment de la MO est déjà lié au bâtiment ayant l'EGID 500006041</t>
  </si>
  <si>
    <t>(8934)</t>
  </si>
  <si>
    <t>Route de Tsampé</t>
  </si>
  <si>
    <t>5526</t>
  </si>
  <si>
    <t>La Roua</t>
  </si>
  <si>
    <t>1233</t>
  </si>
  <si>
    <t>470</t>
  </si>
  <si>
    <t>1228</t>
  </si>
  <si>
    <t>469</t>
  </si>
  <si>
    <t>CH586752306548</t>
  </si>
  <si>
    <t>2610</t>
  </si>
  <si>
    <t>CH595265673082</t>
  </si>
  <si>
    <t>2611</t>
  </si>
  <si>
    <t>Route de la Tsina</t>
  </si>
  <si>
    <t>CH343052655880</t>
  </si>
  <si>
    <t>Rue de l'Eglise</t>
  </si>
  <si>
    <t>20a</t>
  </si>
  <si>
    <t>CH706530415284</t>
  </si>
  <si>
    <t>1542</t>
  </si>
  <si>
    <t>CH235265304389</t>
  </si>
  <si>
    <t>1543</t>
  </si>
  <si>
    <t>2644781.000 1129705.000</t>
  </si>
  <si>
    <t>https://map.geo.admin.ch/?zoom=13&amp;E=2644781&amp;N=1129705&amp;layers=ch.kantone.cadastralwebmap-farbe,ch.swisstopo.amtliches-strassenverzeichnis,ch.bfs.gebaeude_wohnungs_register,KML||https://tinyurl.com/yy7ya4g9/VS/6008_bdg_erw.kml</t>
  </si>
  <si>
    <t>2589900.514 1115800.476</t>
  </si>
  <si>
    <t>https://map.geo.admin.ch/?zoom=13&amp;E=2589900.514&amp;N=1115800.476&amp;layers=ch.kantone.cadastralwebmap-farbe,ch.swisstopo.amtliches-strassenverzeichnis,ch.bfs.gebaeude_wohnungs_register,KML||https://tinyurl.com/yy7ya4g9/VS/6024_bdg_erw.kml</t>
  </si>
  <si>
    <t>2587313.500 1118626.250</t>
  </si>
  <si>
    <t>https://map.geo.admin.ch/?zoom=13&amp;E=2587313.5&amp;N=1118626.25&amp;layers=ch.kantone.cadastralwebmap-farbe,ch.swisstopo.amtliches-strassenverzeichnis,ch.bfs.gebaeude_wohnungs_register,KML||https://tinyurl.com/yy7ya4g9/VS/6025_bdg_erw.kml</t>
  </si>
  <si>
    <t>2587290.000 1118838.125</t>
  </si>
  <si>
    <t>https://map.geo.admin.ch/?zoom=13&amp;E=2587290&amp;N=1118838.125&amp;layers=ch.kantone.cadastralwebmap-farbe,ch.swisstopo.amtliches-strassenverzeichnis,ch.bfs.gebaeude_wohnungs_register,KML||https://tinyurl.com/yy7ya4g9/VS/6025_bdg_erw.kml</t>
  </si>
  <si>
    <t>2587295.250 1118830.625</t>
  </si>
  <si>
    <t>https://map.geo.admin.ch/?zoom=13&amp;E=2587295.25&amp;N=1118830.625&amp;layers=ch.kantone.cadastralwebmap-farbe,ch.swisstopo.amtliches-strassenverzeichnis,ch.bfs.gebaeude_wohnungs_register,KML||https://tinyurl.com/yy7ya4g9/VS/6025_bdg_erw.kml</t>
  </si>
  <si>
    <t>2656615.500 1132656.000</t>
  </si>
  <si>
    <t>https://map.geo.admin.ch/?zoom=13&amp;E=2656615.5&amp;N=1132656&amp;layers=ch.kantone.cadastralwebmap-farbe,ch.swisstopo.amtliches-strassenverzeichnis,ch.bfs.gebaeude_wohnungs_register,KML||https://tinyurl.com/yy7ya4g9/VS/6054_bdg_erw.kml</t>
  </si>
  <si>
    <t>2663665.000 1148592.750</t>
  </si>
  <si>
    <t>https://map.geo.admin.ch/?zoom=13&amp;E=2663665&amp;N=1148592.75&amp;layers=ch.kantone.cadastralwebmap-farbe,ch.swisstopo.amtliches-strassenverzeichnis,ch.bfs.gebaeude_wohnungs_register,KML||https://tinyurl.com/yy7ya4g9/VS/6077_bdg_erw.kml</t>
  </si>
  <si>
    <t>2661661.000 1146713.375</t>
  </si>
  <si>
    <t>https://map.geo.admin.ch/?zoom=13&amp;E=2661661&amp;N=1146713.375&amp;layers=ch.kantone.cadastralwebmap-farbe,ch.swisstopo.amtliches-strassenverzeichnis,ch.bfs.gebaeude_wohnungs_register,KML||https://tinyurl.com/yy7ya4g9/VS/6077_bdg_erw.kml</t>
  </si>
  <si>
    <t>2600607.497 1111710.747</t>
  </si>
  <si>
    <t>https://map.geo.admin.ch/?zoom=13&amp;E=2600607.497&amp;N=1111710.747&amp;layers=ch.kantone.cadastralwebmap-farbe,ch.swisstopo.amtliches-strassenverzeichnis,ch.bfs.gebaeude_wohnungs_register,KML||https://tinyurl.com/yy7ya4g9/VS/6087_bdg_erw.kml</t>
  </si>
  <si>
    <t>2600950.401 1112317.993</t>
  </si>
  <si>
    <t>https://map.geo.admin.ch/?zoom=13&amp;E=2600950.401&amp;N=1112317.993&amp;layers=ch.kantone.cadastralwebmap-farbe,ch.swisstopo.amtliches-strassenverzeichnis,ch.bfs.gebaeude_wohnungs_register,KML||https://tinyurl.com/yy7ya4g9/VS/6087_bdg_erw.kml</t>
  </si>
  <si>
    <t>2600995.320 1112359.890</t>
  </si>
  <si>
    <t>https://map.geo.admin.ch/?zoom=13&amp;E=2600995.32&amp;N=1112359.89&amp;layers=ch.kantone.cadastralwebmap-farbe,ch.swisstopo.amtliches-strassenverzeichnis,ch.bfs.gebaeude_wohnungs_register,KML||https://tinyurl.com/yy7ya4g9/VS/6087_bdg_erw.kml</t>
  </si>
  <si>
    <t>2601003.380 1112362.640</t>
  </si>
  <si>
    <t>https://map.geo.admin.ch/?zoom=13&amp;E=2601003.38&amp;N=1112362.64&amp;layers=ch.kantone.cadastralwebmap-farbe,ch.swisstopo.amtliches-strassenverzeichnis,ch.bfs.gebaeude_wohnungs_register,KML||https://tinyurl.com/yy7ya4g9/VS/6087_bdg_erw.kml</t>
  </si>
  <si>
    <t>2601101.030 1112861.680</t>
  </si>
  <si>
    <t>https://map.geo.admin.ch/?zoom=13&amp;E=2601101.03&amp;N=1112861.68&amp;layers=ch.kantone.cadastralwebmap-farbe,ch.swisstopo.amtliches-strassenverzeichnis,ch.bfs.gebaeude_wohnungs_register,KML||https://tinyurl.com/yy7ya4g9/VS/6087_bdg_erw.kml</t>
  </si>
  <si>
    <t>2601120.240 1112955.400</t>
  </si>
  <si>
    <t>https://map.geo.admin.ch/?zoom=13&amp;E=2601120.24&amp;N=1112955.4&amp;layers=ch.kantone.cadastralwebmap-farbe,ch.swisstopo.amtliches-strassenverzeichnis,ch.bfs.gebaeude_wohnungs_register,KML||https://tinyurl.com/yy7ya4g9/VS/6087_bdg_erw.kml</t>
  </si>
  <si>
    <t>2601059.850 1112244.130</t>
  </si>
  <si>
    <t>https://map.geo.admin.ch/?zoom=13&amp;E=2601059.85&amp;N=1112244.13&amp;layers=ch.kantone.cadastralwebmap-farbe,ch.swisstopo.amtliches-strassenverzeichnis,ch.bfs.gebaeude_wohnungs_register,KML||https://tinyurl.com/yy7ya4g9/VS/6087_bdg_erw.kml</t>
  </si>
  <si>
    <t>2600254.600 1113618.090</t>
  </si>
  <si>
    <t>https://map.geo.admin.ch/?zoom=13&amp;E=2600254.6&amp;N=1113618.09&amp;layers=ch.kantone.cadastralwebmap-farbe,ch.swisstopo.amtliches-strassenverzeichnis,ch.bfs.gebaeude_wohnungs_register,KML||https://tinyurl.com/yy7ya4g9/VS/6087_bdg_erw.kml</t>
  </si>
  <si>
    <t>2600280.780 1113613.210</t>
  </si>
  <si>
    <t>https://map.geo.admin.ch/?zoom=13&amp;E=2600280.78&amp;N=1113613.21&amp;layers=ch.kantone.cadastralwebmap-farbe,ch.swisstopo.amtliches-strassenverzeichnis,ch.bfs.gebaeude_wohnungs_register,KML||https://tinyurl.com/yy7ya4g9/VS/6087_bdg_erw.kml</t>
  </si>
  <si>
    <t>2600296.960 1113611.720</t>
  </si>
  <si>
    <t>https://map.geo.admin.ch/?zoom=13&amp;E=2600296.96&amp;N=1113611.72&amp;layers=ch.kantone.cadastralwebmap-farbe,ch.swisstopo.amtliches-strassenverzeichnis,ch.bfs.gebaeude_wohnungs_register,KML||https://tinyurl.com/yy7ya4g9/VS/6087_bdg_erw.kml</t>
  </si>
  <si>
    <t>2600327.320 1113576.460</t>
  </si>
  <si>
    <t>https://map.geo.admin.ch/?zoom=13&amp;E=2600327.32&amp;N=1113576.46&amp;layers=ch.kantone.cadastralwebmap-farbe,ch.swisstopo.amtliches-strassenverzeichnis,ch.bfs.gebaeude_wohnungs_register,KML||https://tinyurl.com/yy7ya4g9/VS/6087_bdg_erw.kml</t>
  </si>
  <si>
    <t>2600340.950 1113568.540</t>
  </si>
  <si>
    <t>https://map.geo.admin.ch/?zoom=13&amp;E=2600340.95&amp;N=1113568.54&amp;layers=ch.kantone.cadastralwebmap-farbe,ch.swisstopo.amtliches-strassenverzeichnis,ch.bfs.gebaeude_wohnungs_register,KML||https://tinyurl.com/yy7ya4g9/VS/6087_bdg_erw.kml</t>
  </si>
  <si>
    <t>2599792.690 1114447.170</t>
  </si>
  <si>
    <t>https://map.geo.admin.ch/?zoom=13&amp;E=2599792.69&amp;N=1114447.17&amp;layers=ch.kantone.cadastralwebmap-farbe,ch.swisstopo.amtliches-strassenverzeichnis,ch.bfs.gebaeude_wohnungs_register,KML||https://tinyurl.com/yy7ya4g9/VS/6087_bdg_erw.kml</t>
  </si>
  <si>
    <t>2599880.350 1114400.260</t>
  </si>
  <si>
    <t>https://map.geo.admin.ch/?zoom=13&amp;E=2599880.35&amp;N=1114400.26&amp;layers=ch.kantone.cadastralwebmap-farbe,ch.swisstopo.amtliches-strassenverzeichnis,ch.bfs.gebaeude_wohnungs_register,KML||https://tinyurl.com/yy7ya4g9/VS/6087_bdg_erw.kml</t>
  </si>
  <si>
    <t>2599895.120 1114403.950</t>
  </si>
  <si>
    <t>https://map.geo.admin.ch/?zoom=13&amp;E=2599895.12&amp;N=1114403.95&amp;layers=ch.kantone.cadastralwebmap-farbe,ch.swisstopo.amtliches-strassenverzeichnis,ch.bfs.gebaeude_wohnungs_register,KML||https://tinyurl.com/yy7ya4g9/VS/6087_bdg_erw.kml</t>
  </si>
  <si>
    <t>2599781.370 1114434.990</t>
  </si>
  <si>
    <t>https://map.geo.admin.ch/?zoom=13&amp;E=2599781.37&amp;N=1114434.99&amp;layers=ch.kantone.cadastralwebmap-farbe,ch.swisstopo.amtliches-strassenverzeichnis,ch.bfs.gebaeude_wohnungs_register,KML||https://tinyurl.com/yy7ya4g9/VS/6087_bdg_erw.kml</t>
  </si>
  <si>
    <t>2599896.620 1114512.820</t>
  </si>
  <si>
    <t>https://map.geo.admin.ch/?zoom=13&amp;E=2599896.62&amp;N=1114512.82&amp;layers=ch.kantone.cadastralwebmap-farbe,ch.swisstopo.amtliches-strassenverzeichnis,ch.bfs.gebaeude_wohnungs_register,KML||https://tinyurl.com/yy7ya4g9/VS/6087_bdg_erw.kml</t>
  </si>
  <si>
    <t>2600018.220 1114515.380</t>
  </si>
  <si>
    <t>https://map.geo.admin.ch/?zoom=13&amp;E=2600018.22&amp;N=1114515.38&amp;layers=ch.kantone.cadastralwebmap-farbe,ch.swisstopo.amtliches-strassenverzeichnis,ch.bfs.gebaeude_wohnungs_register,KML||https://tinyurl.com/yy7ya4g9/VS/6087_bdg_erw.kml</t>
  </si>
  <si>
    <t>2600021.990 1114511.540</t>
  </si>
  <si>
    <t>https://map.geo.admin.ch/?zoom=13&amp;E=2600021.99&amp;N=1114511.54&amp;layers=ch.kantone.cadastralwebmap-farbe,ch.swisstopo.amtliches-strassenverzeichnis,ch.bfs.gebaeude_wohnungs_register,KML||https://tinyurl.com/yy7ya4g9/VS/6087_bdg_erw.kml</t>
  </si>
  <si>
    <t>2605987.705 1112490.674</t>
  </si>
  <si>
    <t>https://map.geo.admin.ch/?zoom=13&amp;E=2605987.705&amp;N=1112490.674&amp;layers=ch.kantone.cadastralwebmap-farbe,ch.swisstopo.amtliches-strassenverzeichnis,ch.bfs.gebaeude_wohnungs_register,KML||https://tinyurl.com/yy7ya4g9/VS/6087_bdg_erw.kml</t>
  </si>
  <si>
    <t>2599898.750 1114524.380</t>
  </si>
  <si>
    <t>https://map.geo.admin.ch/?zoom=13&amp;E=2599898.75&amp;N=1114524.38&amp;layers=ch.kantone.cadastralwebmap-farbe,ch.swisstopo.amtliches-strassenverzeichnis,ch.bfs.gebaeude_wohnungs_register,KML||https://tinyurl.com/yy7ya4g9/VS/6087_bdg_erw.kml</t>
  </si>
  <si>
    <t>2600260.000 1113616.190</t>
  </si>
  <si>
    <t>https://map.geo.admin.ch/?zoom=13&amp;E=2600260&amp;N=1113616.19&amp;layers=ch.kantone.cadastralwebmap-farbe,ch.swisstopo.amtliches-strassenverzeichnis,ch.bfs.gebaeude_wohnungs_register,KML||https://tinyurl.com/yy7ya4g9/VS/6087_bdg_erw.kml</t>
  </si>
  <si>
    <t>2601141.420 1112953.820</t>
  </si>
  <si>
    <t>https://map.geo.admin.ch/?zoom=13&amp;E=2601141.42&amp;N=1112953.82&amp;layers=ch.kantone.cadastralwebmap-farbe,ch.swisstopo.amtliches-strassenverzeichnis,ch.bfs.gebaeude_wohnungs_register,KML||https://tinyurl.com/yy7ya4g9/VS/6087_bdg_erw.kml</t>
  </si>
  <si>
    <t>2600365.427 1113560.253</t>
  </si>
  <si>
    <t>https://map.geo.admin.ch/?zoom=13&amp;E=2600365.427&amp;N=1113560.253&amp;layers=ch.kantone.cadastralwebmap-farbe,ch.swisstopo.amtliches-strassenverzeichnis,ch.bfs.gebaeude_wohnungs_register,KML||https://tinyurl.com/yy7ya4g9/VS/6087_bdg_erw.kml</t>
  </si>
  <si>
    <t>2601056.851 1112257.512</t>
  </si>
  <si>
    <t>https://map.geo.admin.ch/?zoom=13&amp;E=2601056.851&amp;N=1112257.512&amp;layers=ch.kantone.cadastralwebmap-farbe,ch.swisstopo.amtliches-strassenverzeichnis,ch.bfs.gebaeude_wohnungs_register,KML||https://tinyurl.com/yy7ya4g9/VS/6087_bdg_erw.kml</t>
  </si>
  <si>
    <t>2601204.270 1115195.125</t>
  </si>
  <si>
    <t>https://map.geo.admin.ch/?zoom=13&amp;E=2601204.27&amp;N=1115195.125&amp;layers=ch.kantone.cadastralwebmap-farbe,ch.swisstopo.amtliches-strassenverzeichnis,ch.bfs.gebaeude_wohnungs_register,KML||https://tinyurl.com/yy7ya4g9/VS/6087_bdg_erw.kml</t>
  </si>
  <si>
    <t>2601506.442 1114010.690</t>
  </si>
  <si>
    <t>https://map.geo.admin.ch/?zoom=13&amp;E=2601506.442&amp;N=1114010.69&amp;layers=ch.kantone.cadastralwebmap-farbe,ch.swisstopo.amtliches-strassenverzeichnis,ch.bfs.gebaeude_wohnungs_register,KML||https://tinyurl.com/yy7ya4g9/VS/6087_bdg_erw.kml</t>
  </si>
  <si>
    <t>2601534.467 1114024.544</t>
  </si>
  <si>
    <t>https://map.geo.admin.ch/?zoom=13&amp;E=2601534.467&amp;N=1114024.544&amp;layers=ch.kantone.cadastralwebmap-farbe,ch.swisstopo.amtliches-strassenverzeichnis,ch.bfs.gebaeude_wohnungs_register,KML||https://tinyurl.com/yy7ya4g9/VS/6087_bdg_erw.kml</t>
  </si>
  <si>
    <t>2602433.263 1113639.737</t>
  </si>
  <si>
    <t>https://map.geo.admin.ch/?zoom=13&amp;E=2602433.263&amp;N=1113639.737&amp;layers=ch.kantone.cadastralwebmap-farbe,ch.swisstopo.amtliches-strassenverzeichnis,ch.bfs.gebaeude_wohnungs_register,KML||https://tinyurl.com/yy7ya4g9/VS/6087_bdg_erw.kml</t>
  </si>
  <si>
    <t>2602431.362 1113633.054</t>
  </si>
  <si>
    <t>https://map.geo.admin.ch/?zoom=13&amp;E=2602431.362&amp;N=1113633.054&amp;layers=ch.kantone.cadastralwebmap-farbe,ch.swisstopo.amtliches-strassenverzeichnis,ch.bfs.gebaeude_wohnungs_register,KML||https://tinyurl.com/yy7ya4g9/VS/6087_bdg_erw.kml</t>
  </si>
  <si>
    <t>2602421.627 1113633.573</t>
  </si>
  <si>
    <t>https://map.geo.admin.ch/?zoom=13&amp;E=2602421.627&amp;N=1113633.573&amp;layers=ch.kantone.cadastralwebmap-farbe,ch.swisstopo.amtliches-strassenverzeichnis,ch.bfs.gebaeude_wohnungs_register,KML||https://tinyurl.com/yy7ya4g9/VS/6087_bdg_erw.kml</t>
  </si>
  <si>
    <t>2602451.006 1113607.592</t>
  </si>
  <si>
    <t>https://map.geo.admin.ch/?zoom=13&amp;E=2602451.006&amp;N=1113607.592&amp;layers=ch.kantone.cadastralwebmap-farbe,ch.swisstopo.amtliches-strassenverzeichnis,ch.bfs.gebaeude_wohnungs_register,KML||https://tinyurl.com/yy7ya4g9/VS/6087_bdg_erw.kml</t>
  </si>
  <si>
    <t>2602448.817 1113641.638</t>
  </si>
  <si>
    <t>https://map.geo.admin.ch/?zoom=13&amp;E=2602448.817&amp;N=1113641.638&amp;layers=ch.kantone.cadastralwebmap-farbe,ch.swisstopo.amtliches-strassenverzeichnis,ch.bfs.gebaeude_wohnungs_register,KML||https://tinyurl.com/yy7ya4g9/VS/6087_bdg_erw.kml</t>
  </si>
  <si>
    <t>2602439.657 1113613.987</t>
  </si>
  <si>
    <t>https://map.geo.admin.ch/?zoom=13&amp;E=2602439.657&amp;N=1113613.987&amp;layers=ch.kantone.cadastralwebmap-farbe,ch.swisstopo.amtliches-strassenverzeichnis,ch.bfs.gebaeude_wohnungs_register,KML||https://tinyurl.com/yy7ya4g9/VS/6087_bdg_erw.kml</t>
  </si>
  <si>
    <t>2602437.123 1113614.736</t>
  </si>
  <si>
    <t>https://map.geo.admin.ch/?zoom=13&amp;E=2602437.123&amp;N=1113614.736&amp;layers=ch.kantone.cadastralwebmap-farbe,ch.swisstopo.amtliches-strassenverzeichnis,ch.bfs.gebaeude_wohnungs_register,KML||https://tinyurl.com/yy7ya4g9/VS/6087_bdg_erw.kml</t>
  </si>
  <si>
    <t>2602426.421 1113729.448</t>
  </si>
  <si>
    <t>https://map.geo.admin.ch/?zoom=13&amp;E=2602426.421&amp;N=1113729.448&amp;layers=ch.kantone.cadastralwebmap-farbe,ch.swisstopo.amtliches-strassenverzeichnis,ch.bfs.gebaeude_wohnungs_register,KML||https://tinyurl.com/yy7ya4g9/VS/6087_bdg_erw.kml</t>
  </si>
  <si>
    <t>2602103.181 1113922.092</t>
  </si>
  <si>
    <t>https://map.geo.admin.ch/?zoom=13&amp;E=2602103.181&amp;N=1113922.092&amp;layers=ch.kantone.cadastralwebmap-farbe,ch.swisstopo.amtliches-strassenverzeichnis,ch.bfs.gebaeude_wohnungs_register,KML||https://tinyurl.com/yy7ya4g9/VS/6087_bdg_erw.kml</t>
  </si>
  <si>
    <t>2602112.859 1113918.463</t>
  </si>
  <si>
    <t>https://map.geo.admin.ch/?zoom=13&amp;E=2602112.859&amp;N=1113918.463&amp;layers=ch.kantone.cadastralwebmap-farbe,ch.swisstopo.amtliches-strassenverzeichnis,ch.bfs.gebaeude_wohnungs_register,KML||https://tinyurl.com/yy7ya4g9/VS/6087_bdg_erw.kml</t>
  </si>
  <si>
    <t>2602125.014 1113903.485</t>
  </si>
  <si>
    <t>https://map.geo.admin.ch/?zoom=13&amp;E=2602125.014&amp;N=1113903.485&amp;layers=ch.kantone.cadastralwebmap-farbe,ch.swisstopo.amtliches-strassenverzeichnis,ch.bfs.gebaeude_wohnungs_register,KML||https://tinyurl.com/yy7ya4g9/VS/6087_bdg_erw.kml</t>
  </si>
  <si>
    <t>2603394.702 1111488.740</t>
  </si>
  <si>
    <t>https://map.geo.admin.ch/?zoom=13&amp;E=2603394.702&amp;N=1111488.74&amp;layers=ch.kantone.cadastralwebmap-farbe,ch.swisstopo.amtliches-strassenverzeichnis,ch.bfs.gebaeude_wohnungs_register,KML||https://tinyurl.com/yy7ya4g9/VS/6087_bdg_erw.kml</t>
  </si>
  <si>
    <t>2603410.580 1111483.708</t>
  </si>
  <si>
    <t>https://map.geo.admin.ch/?zoom=13&amp;E=2603410.58&amp;N=1111483.708&amp;layers=ch.kantone.cadastralwebmap-farbe,ch.swisstopo.amtliches-strassenverzeichnis,ch.bfs.gebaeude_wohnungs_register,KML||https://tinyurl.com/yy7ya4g9/VS/6087_bdg_erw.kml</t>
  </si>
  <si>
    <t>2603415.544 1111481.226</t>
  </si>
  <si>
    <t>https://map.geo.admin.ch/?zoom=13&amp;E=2603415.544&amp;N=1111481.226&amp;layers=ch.kantone.cadastralwebmap-farbe,ch.swisstopo.amtliches-strassenverzeichnis,ch.bfs.gebaeude_wohnungs_register,KML||https://tinyurl.com/yy7ya4g9/VS/6087_bdg_erw.kml</t>
  </si>
  <si>
    <t>2603421.358 1111478.166</t>
  </si>
  <si>
    <t>https://map.geo.admin.ch/?zoom=13&amp;E=2603421.358&amp;N=1111478.166&amp;layers=ch.kantone.cadastralwebmap-farbe,ch.swisstopo.amtliches-strassenverzeichnis,ch.bfs.gebaeude_wohnungs_register,KML||https://tinyurl.com/yy7ya4g9/VS/6087_bdg_erw.kml</t>
  </si>
  <si>
    <t>2603440.194 1111469.836</t>
  </si>
  <si>
    <t>https://map.geo.admin.ch/?zoom=13&amp;E=2603440.194&amp;N=1111469.836&amp;layers=ch.kantone.cadastralwebmap-farbe,ch.swisstopo.amtliches-strassenverzeichnis,ch.bfs.gebaeude_wohnungs_register,KML||https://tinyurl.com/yy7ya4g9/VS/6087_bdg_erw.kml</t>
  </si>
  <si>
    <t>2603408.914 1111464.056</t>
  </si>
  <si>
    <t>https://map.geo.admin.ch/?zoom=13&amp;E=2603408.914&amp;N=1111464.056&amp;layers=ch.kantone.cadastralwebmap-farbe,ch.swisstopo.amtliches-strassenverzeichnis,ch.bfs.gebaeude_wohnungs_register,KML||https://tinyurl.com/yy7ya4g9/VS/6087_bdg_erw.kml</t>
  </si>
  <si>
    <t>2603398.510 1111472.216</t>
  </si>
  <si>
    <t>https://map.geo.admin.ch/?zoom=13&amp;E=2603398.51&amp;N=1111472.216&amp;layers=ch.kantone.cadastralwebmap-farbe,ch.swisstopo.amtliches-strassenverzeichnis,ch.bfs.gebaeude_wohnungs_register,KML||https://tinyurl.com/yy7ya4g9/VS/6087_bdg_erw.kml</t>
  </si>
  <si>
    <t>2603391.370 1111473.780</t>
  </si>
  <si>
    <t>https://map.geo.admin.ch/?zoom=13&amp;E=2603391.37&amp;N=1111473.78&amp;layers=ch.kantone.cadastralwebmap-farbe,ch.swisstopo.amtliches-strassenverzeichnis,ch.bfs.gebaeude_wohnungs_register,KML||https://tinyurl.com/yy7ya4g9/VS/6087_bdg_erw.kml</t>
  </si>
  <si>
    <t>2603378.722 1111479.152</t>
  </si>
  <si>
    <t>https://map.geo.admin.ch/?zoom=13&amp;E=2603378.722&amp;N=1111479.152&amp;layers=ch.kantone.cadastralwebmap-farbe,ch.swisstopo.amtliches-strassenverzeichnis,ch.bfs.gebaeude_wohnungs_register,KML||https://tinyurl.com/yy7ya4g9/VS/6087_bdg_erw.kml</t>
  </si>
  <si>
    <t>2603374.574 1111481.804</t>
  </si>
  <si>
    <t>https://map.geo.admin.ch/?zoom=13&amp;E=2603374.574&amp;N=1111481.804&amp;layers=ch.kantone.cadastralwebmap-farbe,ch.swisstopo.amtliches-strassenverzeichnis,ch.bfs.gebaeude_wohnungs_register,KML||https://tinyurl.com/yy7ya4g9/VS/6087_bdg_erw.kml</t>
  </si>
  <si>
    <t>2603362.198 1111490.780</t>
  </si>
  <si>
    <t>https://map.geo.admin.ch/?zoom=13&amp;E=2603362.198&amp;N=1111490.78&amp;layers=ch.kantone.cadastralwebmap-farbe,ch.swisstopo.amtliches-strassenverzeichnis,ch.bfs.gebaeude_wohnungs_register,KML||https://tinyurl.com/yy7ya4g9/VS/6087_bdg_erw.kml</t>
  </si>
  <si>
    <t>2603354.718 1111483.776</t>
  </si>
  <si>
    <t>https://map.geo.admin.ch/?zoom=13&amp;E=2603354.718&amp;N=1111483.776&amp;layers=ch.kantone.cadastralwebmap-farbe,ch.swisstopo.amtliches-strassenverzeichnis,ch.bfs.gebaeude_wohnungs_register,KML||https://tinyurl.com/yy7ya4g9/VS/6087_bdg_erw.kml</t>
  </si>
  <si>
    <t>2603360.158 1111480.172</t>
  </si>
  <si>
    <t>https://map.geo.admin.ch/?zoom=13&amp;E=2603360.158&amp;N=1111480.172&amp;layers=ch.kantone.cadastralwebmap-farbe,ch.swisstopo.amtliches-strassenverzeichnis,ch.bfs.gebaeude_wohnungs_register,KML||https://tinyurl.com/yy7ya4g9/VS/6087_bdg_erw.kml</t>
  </si>
  <si>
    <t>2603381.578 1111471.196</t>
  </si>
  <si>
    <t>https://map.geo.admin.ch/?zoom=13&amp;E=2603381.578&amp;N=1111471.196&amp;layers=ch.kantone.cadastralwebmap-farbe,ch.swisstopo.amtliches-strassenverzeichnis,ch.bfs.gebaeude_wohnungs_register,KML||https://tinyurl.com/yy7ya4g9/VS/6087_bdg_erw.kml</t>
  </si>
  <si>
    <t>2603387.766 1111469.088</t>
  </si>
  <si>
    <t>https://map.geo.admin.ch/?zoom=13&amp;E=2603387.766&amp;N=1111469.088&amp;layers=ch.kantone.cadastralwebmap-farbe,ch.swisstopo.amtliches-strassenverzeichnis,ch.bfs.gebaeude_wohnungs_register,KML||https://tinyurl.com/yy7ya4g9/VS/6087_bdg_erw.kml</t>
  </si>
  <si>
    <t>2603400.482 1111456.916</t>
  </si>
  <si>
    <t>https://map.geo.admin.ch/?zoom=13&amp;E=2603400.482&amp;N=1111456.916&amp;layers=ch.kantone.cadastralwebmap-farbe,ch.swisstopo.amtliches-strassenverzeichnis,ch.bfs.gebaeude_wohnungs_register,KML||https://tinyurl.com/yy7ya4g9/VS/6087_bdg_erw.kml</t>
  </si>
  <si>
    <t>2603936.021 1111746.652</t>
  </si>
  <si>
    <t>https://map.geo.admin.ch/?zoom=13&amp;E=2603936.021&amp;N=1111746.652&amp;layers=ch.kantone.cadastralwebmap-farbe,ch.swisstopo.amtliches-strassenverzeichnis,ch.bfs.gebaeude_wohnungs_register,KML||https://tinyurl.com/yy7ya4g9/VS/6087_bdg_erw.kml</t>
  </si>
  <si>
    <t>2604091.107 1112158.744</t>
  </si>
  <si>
    <t>https://map.geo.admin.ch/?zoom=13&amp;E=2604091.107&amp;N=1112158.744&amp;layers=ch.kantone.cadastralwebmap-farbe,ch.swisstopo.amtliches-strassenverzeichnis,ch.bfs.gebaeude_wohnungs_register,KML||https://tinyurl.com/yy7ya4g9/VS/6087_bdg_erw.kml</t>
  </si>
  <si>
    <t>2604412.373 1111406.749</t>
  </si>
  <si>
    <t>https://map.geo.admin.ch/?zoom=13&amp;E=2604412.373&amp;N=1111406.749&amp;layers=ch.kantone.cadastralwebmap-farbe,ch.swisstopo.amtliches-strassenverzeichnis,ch.bfs.gebaeude_wohnungs_register,KML||https://tinyurl.com/yy7ya4g9/VS/6087_bdg_erw.kml</t>
  </si>
  <si>
    <t>2604410.333 1111420.757</t>
  </si>
  <si>
    <t>https://map.geo.admin.ch/?zoom=13&amp;E=2604410.333&amp;N=1111420.757&amp;layers=ch.kantone.cadastralwebmap-farbe,ch.swisstopo.amtliches-strassenverzeichnis,ch.bfs.gebaeude_wohnungs_register,KML||https://tinyurl.com/yy7ya4g9/VS/6087_bdg_erw.kml</t>
  </si>
  <si>
    <t>2604397.345 1111421.913</t>
  </si>
  <si>
    <t>https://map.geo.admin.ch/?zoom=13&amp;E=2604397.345&amp;N=1111421.913&amp;layers=ch.kantone.cadastralwebmap-farbe,ch.swisstopo.amtliches-strassenverzeichnis,ch.bfs.gebaeude_wohnungs_register,KML||https://tinyurl.com/yy7ya4g9/VS/6087_bdg_erw.kml</t>
  </si>
  <si>
    <t>2604361.849 1111412.325</t>
  </si>
  <si>
    <t>https://map.geo.admin.ch/?zoom=13&amp;E=2604361.849&amp;N=1111412.325&amp;layers=ch.kantone.cadastralwebmap-farbe,ch.swisstopo.amtliches-strassenverzeichnis,ch.bfs.gebaeude_wohnungs_register,KML||https://tinyurl.com/yy7ya4g9/VS/6087_bdg_erw.kml</t>
  </si>
  <si>
    <t>2604362.597 1111431.229</t>
  </si>
  <si>
    <t>https://map.geo.admin.ch/?zoom=13&amp;E=2604362.597&amp;N=1111431.229&amp;layers=ch.kantone.cadastralwebmap-farbe,ch.swisstopo.amtliches-strassenverzeichnis,ch.bfs.gebaeude_wohnungs_register,KML||https://tinyurl.com/yy7ya4g9/VS/6087_bdg_erw.kml</t>
  </si>
  <si>
    <t>2604371.029 1111426.469</t>
  </si>
  <si>
    <t>https://map.geo.admin.ch/?zoom=13&amp;E=2604371.029&amp;N=1111426.469&amp;layers=ch.kantone.cadastralwebmap-farbe,ch.swisstopo.amtliches-strassenverzeichnis,ch.bfs.gebaeude_wohnungs_register,KML||https://tinyurl.com/yy7ya4g9/VS/6087_bdg_erw.kml</t>
  </si>
  <si>
    <t>2604379.461 1111432.725</t>
  </si>
  <si>
    <t>https://map.geo.admin.ch/?zoom=13&amp;E=2604379.461&amp;N=1111432.725&amp;layers=ch.kantone.cadastralwebmap-farbe,ch.swisstopo.amtliches-strassenverzeichnis,ch.bfs.gebaeude_wohnungs_register,KML||https://tinyurl.com/yy7ya4g9/VS/6087_bdg_erw.kml</t>
  </si>
  <si>
    <t>2604384.765 1111433.745</t>
  </si>
  <si>
    <t>https://map.geo.admin.ch/?zoom=13&amp;E=2604384.765&amp;N=1111433.745&amp;layers=ch.kantone.cadastralwebmap-farbe,ch.swisstopo.amtliches-strassenverzeichnis,ch.bfs.gebaeude_wohnungs_register,KML||https://tinyurl.com/yy7ya4g9/VS/6087_bdg_erw.kml</t>
  </si>
  <si>
    <t>2604391.973 1111435.649</t>
  </si>
  <si>
    <t>https://map.geo.admin.ch/?zoom=13&amp;E=2604391.973&amp;N=1111435.649&amp;layers=ch.kantone.cadastralwebmap-farbe,ch.swisstopo.amtliches-strassenverzeichnis,ch.bfs.gebaeude_wohnungs_register,KML||https://tinyurl.com/yy7ya4g9/VS/6087_bdg_erw.kml</t>
  </si>
  <si>
    <t>2604401.969 1111436.941</t>
  </si>
  <si>
    <t>https://map.geo.admin.ch/?zoom=13&amp;E=2604401.969&amp;N=1111436.941&amp;layers=ch.kantone.cadastralwebmap-farbe,ch.swisstopo.amtliches-strassenverzeichnis,ch.bfs.gebaeude_wohnungs_register,KML||https://tinyurl.com/yy7ya4g9/VS/6087_bdg_erw.kml</t>
  </si>
  <si>
    <t>2604407.749 1111435.649</t>
  </si>
  <si>
    <t>https://map.geo.admin.ch/?zoom=13&amp;E=2604407.749&amp;N=1111435.649&amp;layers=ch.kantone.cadastralwebmap-farbe,ch.swisstopo.amtliches-strassenverzeichnis,ch.bfs.gebaeude_wohnungs_register,KML||https://tinyurl.com/yy7ya4g9/VS/6087_bdg_erw.kml</t>
  </si>
  <si>
    <t>2604413.189 1111433.745</t>
  </si>
  <si>
    <t>https://map.geo.admin.ch/?zoom=13&amp;E=2604413.189&amp;N=1111433.745&amp;layers=ch.kantone.cadastralwebmap-farbe,ch.swisstopo.amtliches-strassenverzeichnis,ch.bfs.gebaeude_wohnungs_register,KML||https://tinyurl.com/yy7ya4g9/VS/6087_bdg_erw.kml</t>
  </si>
  <si>
    <t>2604428.489 1111436.601</t>
  </si>
  <si>
    <t>https://map.geo.admin.ch/?zoom=13&amp;E=2604428.489&amp;N=1111436.601&amp;layers=ch.kantone.cadastralwebmap-farbe,ch.swisstopo.amtliches-strassenverzeichnis,ch.bfs.gebaeude_wohnungs_register,KML||https://tinyurl.com/yy7ya4g9/VS/6087_bdg_erw.kml</t>
  </si>
  <si>
    <t>2604425.089 1111438.097</t>
  </si>
  <si>
    <t>https://map.geo.admin.ch/?zoom=13&amp;E=2604425.089&amp;N=1111438.097&amp;layers=ch.kantone.cadastralwebmap-farbe,ch.swisstopo.amtliches-strassenverzeichnis,ch.bfs.gebaeude_wohnungs_register,KML||https://tinyurl.com/yy7ya4g9/VS/6087_bdg_erw.kml</t>
  </si>
  <si>
    <t>2604422.097 1111439.525</t>
  </si>
  <si>
    <t>https://map.geo.admin.ch/?zoom=13&amp;E=2604422.097&amp;N=1111439.525&amp;layers=ch.kantone.cadastralwebmap-farbe,ch.swisstopo.amtliches-strassenverzeichnis,ch.bfs.gebaeude_wohnungs_register,KML||https://tinyurl.com/yy7ya4g9/VS/6087_bdg_erw.kml</t>
  </si>
  <si>
    <t>2604415.297 1111442.517</t>
  </si>
  <si>
    <t>https://map.geo.admin.ch/?zoom=13&amp;E=2604415.297&amp;N=1111442.517&amp;layers=ch.kantone.cadastralwebmap-farbe,ch.swisstopo.amtliches-strassenverzeichnis,ch.bfs.gebaeude_wohnungs_register,KML||https://tinyurl.com/yy7ya4g9/VS/6087_bdg_erw.kml</t>
  </si>
  <si>
    <t>2604410.333 1111444.489</t>
  </si>
  <si>
    <t>https://map.geo.admin.ch/?zoom=13&amp;E=2604410.333&amp;N=1111444.489&amp;layers=ch.kantone.cadastralwebmap-farbe,ch.swisstopo.amtliches-strassenverzeichnis,ch.bfs.gebaeude_wohnungs_register,KML||https://tinyurl.com/yy7ya4g9/VS/6087_bdg_erw.kml</t>
  </si>
  <si>
    <t>2604405.709 1111446.325</t>
  </si>
  <si>
    <t>https://map.geo.admin.ch/?zoom=13&amp;E=2604405.709&amp;N=1111446.325&amp;layers=ch.kantone.cadastralwebmap-farbe,ch.swisstopo.amtliches-strassenverzeichnis,ch.bfs.gebaeude_wohnungs_register,KML||https://tinyurl.com/yy7ya4g9/VS/6087_bdg_erw.kml</t>
  </si>
  <si>
    <t>2604400.473 1111447.141</t>
  </si>
  <si>
    <t>https://map.geo.admin.ch/?zoom=13&amp;E=2604400.473&amp;N=1111447.141&amp;layers=ch.kantone.cadastralwebmap-farbe,ch.swisstopo.amtliches-strassenverzeichnis,ch.bfs.gebaeude_wohnungs_register,KML||https://tinyurl.com/yy7ya4g9/VS/6087_bdg_erw.kml</t>
  </si>
  <si>
    <t>2604390.477 1111450.881</t>
  </si>
  <si>
    <t>https://map.geo.admin.ch/?zoom=13&amp;E=2604390.477&amp;N=1111450.881&amp;layers=ch.kantone.cadastralwebmap-farbe,ch.swisstopo.amtliches-strassenverzeichnis,ch.bfs.gebaeude_wohnungs_register,KML||https://tinyurl.com/yy7ya4g9/VS/6087_bdg_erw.kml</t>
  </si>
  <si>
    <t>2604378.441 1111446.665</t>
  </si>
  <si>
    <t>https://map.geo.admin.ch/?zoom=13&amp;E=2604378.441&amp;N=1111446.665&amp;layers=ch.kantone.cadastralwebmap-farbe,ch.swisstopo.amtliches-strassenverzeichnis,ch.bfs.gebaeude_wohnungs_register,KML||https://tinyurl.com/yy7ya4g9/VS/6087_bdg_erw.kml</t>
  </si>
  <si>
    <t>2604362.189 1111443.061</t>
  </si>
  <si>
    <t>https://map.geo.admin.ch/?zoom=13&amp;E=2604362.189&amp;N=1111443.061&amp;layers=ch.kantone.cadastralwebmap-farbe,ch.swisstopo.amtliches-strassenverzeichnis,ch.bfs.gebaeude_wohnungs_register,KML||https://tinyurl.com/yy7ya4g9/VS/6087_bdg_erw.kml</t>
  </si>
  <si>
    <t>2604365.691 1111512.200</t>
  </si>
  <si>
    <t>https://map.geo.admin.ch/?zoom=13&amp;E=2604365.691&amp;N=1111512.2&amp;layers=ch.kantone.cadastralwebmap-farbe,ch.swisstopo.amtliches-strassenverzeichnis,ch.bfs.gebaeude_wohnungs_register,KML||https://tinyurl.com/yy7ya4g9/VS/6087_bdg_erw.kml</t>
  </si>
  <si>
    <t>2600071.882 1109598.899</t>
  </si>
  <si>
    <t>https://map.geo.admin.ch/?zoom=13&amp;E=2600071.882&amp;N=1109598.899&amp;layers=ch.kantone.cadastralwebmap-farbe,ch.swisstopo.amtliches-strassenverzeichnis,ch.bfs.gebaeude_wohnungs_register,KML||https://tinyurl.com/yy7ya4g9/VS/6087_bdg_erw.kml</t>
  </si>
  <si>
    <t>2600083.922 1109615.605</t>
  </si>
  <si>
    <t>https://map.geo.admin.ch/?zoom=13&amp;E=2600083.922&amp;N=1109615.605&amp;layers=ch.kantone.cadastralwebmap-farbe,ch.swisstopo.amtliches-strassenverzeichnis,ch.bfs.gebaeude_wohnungs_register,KML||https://tinyurl.com/yy7ya4g9/VS/6087_bdg_erw.kml</t>
  </si>
  <si>
    <t>2600085.650 1109628.566</t>
  </si>
  <si>
    <t>https://map.geo.admin.ch/?zoom=13&amp;E=2600085.65&amp;N=1109628.566&amp;layers=ch.kantone.cadastralwebmap-farbe,ch.swisstopo.amtliches-strassenverzeichnis,ch.bfs.gebaeude_wohnungs_register,KML||https://tinyurl.com/yy7ya4g9/VS/6087_bdg_erw.kml</t>
  </si>
  <si>
    <t>2600086.917 1109639.742</t>
  </si>
  <si>
    <t>https://map.geo.admin.ch/?zoom=13&amp;E=2600086.917&amp;N=1109639.742&amp;layers=ch.kantone.cadastralwebmap-farbe,ch.swisstopo.amtliches-strassenverzeichnis,ch.bfs.gebaeude_wohnungs_register,KML||https://tinyurl.com/yy7ya4g9/VS/6087_bdg_erw.kml</t>
  </si>
  <si>
    <t>2600077.052 1109615.633</t>
  </si>
  <si>
    <t>https://map.geo.admin.ch/?zoom=13&amp;E=2600077.052&amp;N=1109615.633&amp;layers=ch.kantone.cadastralwebmap-farbe,ch.swisstopo.amtliches-strassenverzeichnis,ch.bfs.gebaeude_wohnungs_register,KML||https://tinyurl.com/yy7ya4g9/VS/6087_bdg_erw.kml</t>
  </si>
  <si>
    <t>2600064.609 1109614.856</t>
  </si>
  <si>
    <t>https://map.geo.admin.ch/?zoom=13&amp;E=2600064.609&amp;N=1109614.856&amp;layers=ch.kantone.cadastralwebmap-farbe,ch.swisstopo.amtliches-strassenverzeichnis,ch.bfs.gebaeude_wohnungs_register,KML||https://tinyurl.com/yy7ya4g9/VS/6087_bdg_erw.kml</t>
  </si>
  <si>
    <t>2600070.499 1109634.154</t>
  </si>
  <si>
    <t>https://map.geo.admin.ch/?zoom=13&amp;E=2600070.499&amp;N=1109634.154&amp;layers=ch.kantone.cadastralwebmap-farbe,ch.swisstopo.amtliches-strassenverzeichnis,ch.bfs.gebaeude_wohnungs_register,KML||https://tinyurl.com/yy7ya4g9/VS/6087_bdg_erw.kml</t>
  </si>
  <si>
    <t>2600071.076 1109647.115</t>
  </si>
  <si>
    <t>https://map.geo.admin.ch/?zoom=13&amp;E=2600071.076&amp;N=1109647.115&amp;layers=ch.kantone.cadastralwebmap-farbe,ch.swisstopo.amtliches-strassenverzeichnis,ch.bfs.gebaeude_wohnungs_register,KML||https://tinyurl.com/yy7ya4g9/VS/6087_bdg_erw.kml</t>
  </si>
  <si>
    <t>2600074.705 1109658.175</t>
  </si>
  <si>
    <t>https://map.geo.admin.ch/?zoom=13&amp;E=2600074.705&amp;N=1109658.175&amp;layers=ch.kantone.cadastralwebmap-farbe,ch.swisstopo.amtliches-strassenverzeichnis,ch.bfs.gebaeude_wohnungs_register,KML||https://tinyurl.com/yy7ya4g9/VS/6087_bdg_erw.kml</t>
  </si>
  <si>
    <t>2600081.848 1109652.760</t>
  </si>
  <si>
    <t>https://map.geo.admin.ch/?zoom=13&amp;E=2600081.848&amp;N=1109652.76&amp;layers=ch.kantone.cadastralwebmap-farbe,ch.swisstopo.amtliches-strassenverzeichnis,ch.bfs.gebaeude_wohnungs_register,KML||https://tinyurl.com/yy7ya4g9/VS/6087_bdg_erw.kml</t>
  </si>
  <si>
    <t>2600175.861 1110013.834</t>
  </si>
  <si>
    <t>https://map.geo.admin.ch/?zoom=13&amp;E=2600175.861&amp;N=1110013.834&amp;layers=ch.kantone.cadastralwebmap-farbe,ch.swisstopo.amtliches-strassenverzeichnis,ch.bfs.gebaeude_wohnungs_register,KML||https://tinyurl.com/yy7ya4g9/VS/6087_bdg_erw.kml</t>
  </si>
  <si>
    <t>2600150.644 1108690.569</t>
  </si>
  <si>
    <t>https://map.geo.admin.ch/?zoom=13&amp;E=2600150.644&amp;N=1108690.569&amp;layers=ch.kantone.cadastralwebmap-farbe,ch.swisstopo.amtliches-strassenverzeichnis,ch.bfs.gebaeude_wohnungs_register,KML||https://tinyurl.com/yy7ya4g9/VS/6087_bdg_erw.kml</t>
  </si>
  <si>
    <t>2600562.958 1108440.581</t>
  </si>
  <si>
    <t>https://map.geo.admin.ch/?zoom=13&amp;E=2600562.958&amp;N=1108440.581&amp;layers=ch.kantone.cadastralwebmap-farbe,ch.swisstopo.amtliches-strassenverzeichnis,ch.bfs.gebaeude_wohnungs_register,KML||https://tinyurl.com/yy7ya4g9/VS/6087_bdg_erw.kml</t>
  </si>
  <si>
    <t>2605999.196 1112523.621</t>
  </si>
  <si>
    <t>https://map.geo.admin.ch/?zoom=13&amp;E=2605999.196&amp;N=1112523.621&amp;layers=ch.kantone.cadastralwebmap-farbe,ch.swisstopo.amtliches-strassenverzeichnis,ch.bfs.gebaeude_wohnungs_register,KML||https://tinyurl.com/yy7ya4g9/VS/6087_bdg_erw.kml</t>
  </si>
  <si>
    <t>2600483.807 1114125.531</t>
  </si>
  <si>
    <t>https://map.geo.admin.ch/?zoom=13&amp;E=2600483.807&amp;N=1114125.531&amp;layers=ch.kantone.cadastralwebmap-farbe,ch.swisstopo.amtliches-strassenverzeichnis,ch.bfs.gebaeude_wohnungs_register,KML||https://tinyurl.com/yy7ya4g9/VS/6087_bdg_erw.kml</t>
  </si>
  <si>
    <t>2602474.155 1111036.560</t>
  </si>
  <si>
    <t>https://map.geo.admin.ch/?zoom=13&amp;E=2602474.155&amp;N=1111036.56&amp;layers=ch.kantone.cadastralwebmap-farbe,ch.swisstopo.amtliches-strassenverzeichnis,ch.bfs.gebaeude_wohnungs_register,KML||https://tinyurl.com/yy7ya4g9/VS/6087_bdg_erw.kml</t>
  </si>
  <si>
    <t>2600993.479 1112303.217</t>
  </si>
  <si>
    <t>https://map.geo.admin.ch/?zoom=13&amp;E=2600993.479&amp;N=1112303.217&amp;layers=ch.kantone.cadastralwebmap-farbe,ch.swisstopo.amtliches-strassenverzeichnis,ch.bfs.gebaeude_wohnungs_register,KML||https://tinyurl.com/yy7ya4g9/VS/6087_bdg_erw.kml</t>
  </si>
  <si>
    <t>2603432.034 1111473.134</t>
  </si>
  <si>
    <t>https://map.geo.admin.ch/?zoom=13&amp;E=2603432.034&amp;N=1111473.134&amp;layers=ch.kantone.cadastralwebmap-farbe,ch.swisstopo.amtliches-strassenverzeichnis,ch.bfs.gebaeude_wohnungs_register,KML||https://tinyurl.com/yy7ya4g9/VS/6087_bdg_erw.kml</t>
  </si>
  <si>
    <t>2602419.322 1113636.799</t>
  </si>
  <si>
    <t>https://map.geo.admin.ch/?zoom=13&amp;E=2602419.322&amp;N=1113636.799&amp;layers=ch.kantone.cadastralwebmap-farbe,ch.swisstopo.amtliches-strassenverzeichnis,ch.bfs.gebaeude_wohnungs_register,KML||https://tinyurl.com/yy7ya4g9/VS/6087_bdg_erw.kml</t>
  </si>
  <si>
    <t>2602265.735 1111275.748</t>
  </si>
  <si>
    <t>https://map.geo.admin.ch/?zoom=13&amp;E=2602265.735&amp;N=1111275.748&amp;layers=ch.kantone.cadastralwebmap-farbe,ch.swisstopo.amtliches-strassenverzeichnis,ch.bfs.gebaeude_wohnungs_register,KML||https://tinyurl.com/yy7ya4g9/VS/6087_bdg_erw.kml</t>
  </si>
  <si>
    <t>2600334.642 1113589.948</t>
  </si>
  <si>
    <t>https://map.geo.admin.ch/?zoom=13&amp;E=2600334.642&amp;N=1113589.948&amp;layers=ch.kantone.cadastralwebmap-farbe,ch.swisstopo.amtliches-strassenverzeichnis,ch.bfs.gebaeude_wohnungs_register,KML||https://tinyurl.com/yy7ya4g9/VS/6087_bdg_erw.kml</t>
  </si>
  <si>
    <t>2602720.988 1114267.938</t>
  </si>
  <si>
    <t>https://map.geo.admin.ch/?zoom=13&amp;E=2602720.988&amp;N=1114267.938&amp;layers=ch.kantone.cadastralwebmap-farbe,ch.swisstopo.amtliches-strassenverzeichnis,ch.bfs.gebaeude_wohnungs_register,KML||https://tinyurl.com/yy7ya4g9/VS/6087_bdg_erw.kml</t>
  </si>
  <si>
    <t>2599907.878 1108229.103</t>
  </si>
  <si>
    <t>https://map.geo.admin.ch/?zoom=13&amp;E=2599907.878&amp;N=1108229.103&amp;layers=ch.kantone.cadastralwebmap-farbe,ch.swisstopo.amtliches-strassenverzeichnis,ch.bfs.gebaeude_wohnungs_register,KML||https://tinyurl.com/yy7ya4g9/VS/6087_bdg_erw.kml</t>
  </si>
  <si>
    <t>2600075.050 1109603.795</t>
  </si>
  <si>
    <t>https://map.geo.admin.ch/?zoom=13&amp;E=2600075.05&amp;N=1109603.795&amp;layers=ch.kantone.cadastralwebmap-farbe,ch.swisstopo.amtliches-strassenverzeichnis,ch.bfs.gebaeude_wohnungs_register,KML||https://tinyurl.com/yy7ya4g9/VS/6087_bdg_erw.kml</t>
  </si>
  <si>
    <t>2602667.725 1113642.139</t>
  </si>
  <si>
    <t>https://map.geo.admin.ch/?zoom=13&amp;E=2602667.725&amp;N=1113642.139&amp;layers=ch.kantone.cadastralwebmap-farbe,ch.swisstopo.amtliches-strassenverzeichnis,ch.bfs.gebaeude_wohnungs_register,KML||https://tinyurl.com/yy7ya4g9/VS/6087_bdg_erw.kml</t>
  </si>
  <si>
    <t>2603027.158 1113755.119</t>
  </si>
  <si>
    <t>https://map.geo.admin.ch/?zoom=13&amp;E=2603027.158&amp;N=1113755.119&amp;layers=ch.kantone.cadastralwebmap-farbe,ch.swisstopo.amtliches-strassenverzeichnis,ch.bfs.gebaeude_wohnungs_register,KML||https://tinyurl.com/yy7ya4g9/VS/6087_bdg_erw.kml</t>
  </si>
  <si>
    <t>2600851.090 1113111.470</t>
  </si>
  <si>
    <t>https://map.geo.admin.ch/?zoom=13&amp;E=2600851.09&amp;N=1113111.47&amp;layers=ch.kantone.cadastralwebmap-farbe,ch.swisstopo.amtliches-strassenverzeichnis,ch.bfs.gebaeude_wohnungs_register,KML||https://tinyurl.com/yy7ya4g9/VS/6087_bdg_erw.kml</t>
  </si>
  <si>
    <t>2602431.880 1113624.298</t>
  </si>
  <si>
    <t>https://map.geo.admin.ch/?zoom=13&amp;E=2602431.88&amp;N=1113624.298&amp;layers=ch.kantone.cadastralwebmap-farbe,ch.swisstopo.amtliches-strassenverzeichnis,ch.bfs.gebaeude_wohnungs_register,KML||https://tinyurl.com/yy7ya4g9/VS/6087_bdg_erw.kml</t>
  </si>
  <si>
    <t>2602435.337 1113637.144</t>
  </si>
  <si>
    <t>https://map.geo.admin.ch/?zoom=13&amp;E=2602435.337&amp;N=1113637.144&amp;layers=ch.kantone.cadastralwebmap-farbe,ch.swisstopo.amtliches-strassenverzeichnis,ch.bfs.gebaeude_wohnungs_register,KML||https://tinyurl.com/yy7ya4g9/VS/6087_bdg_erw.kml</t>
  </si>
  <si>
    <t>2602415.693 1113640.773</t>
  </si>
  <si>
    <t>https://map.geo.admin.ch/?zoom=13&amp;E=2602415.693&amp;N=1113640.773&amp;layers=ch.kantone.cadastralwebmap-farbe,ch.swisstopo.amtliches-strassenverzeichnis,ch.bfs.gebaeude_wohnungs_register,KML||https://tinyurl.com/yy7ya4g9/VS/6087_bdg_erw.kml</t>
  </si>
  <si>
    <t>2600709.464 1114403.375</t>
  </si>
  <si>
    <t>https://map.geo.admin.ch/?zoom=13&amp;E=2600709.464&amp;N=1114403.375&amp;layers=ch.kantone.cadastralwebmap-farbe,ch.swisstopo.amtliches-strassenverzeichnis,ch.bfs.gebaeude_wohnungs_register,KML||https://tinyurl.com/yy7ya4g9/VS/6087_bdg_erw.kml</t>
  </si>
  <si>
    <t>2601255.184 1115209.457</t>
  </si>
  <si>
    <t>https://map.geo.admin.ch/?zoom=13&amp;E=2601255.184&amp;N=1115209.457&amp;layers=ch.kantone.cadastralwebmap-farbe,ch.swisstopo.amtliches-strassenverzeichnis,ch.bfs.gebaeude_wohnungs_register,KML||https://tinyurl.com/yy7ya4g9/VS/6087_bdg_erw.kml</t>
  </si>
  <si>
    <t>2600478.158 1114109.062</t>
  </si>
  <si>
    <t>https://map.geo.admin.ch/?zoom=13&amp;E=2600478.158&amp;N=1114109.062&amp;layers=ch.kantone.cadastralwebmap-farbe,ch.swisstopo.amtliches-strassenverzeichnis,ch.bfs.gebaeude_wohnungs_register,KML||https://tinyurl.com/yy7ya4g9/VS/6087_bdg_erw.kml</t>
  </si>
  <si>
    <t>2600367.810 1113556.950</t>
  </si>
  <si>
    <t>https://map.geo.admin.ch/?zoom=13&amp;E=2600367.81&amp;N=1113556.95&amp;layers=ch.kantone.cadastralwebmap-farbe,ch.swisstopo.amtliches-strassenverzeichnis,ch.bfs.gebaeude_wohnungs_register,KML||https://tinyurl.com/yy7ya4g9/VS/6087_bdg_erw.kml</t>
  </si>
  <si>
    <t>2600977.620 1112300.170</t>
  </si>
  <si>
    <t>https://map.geo.admin.ch/?zoom=13&amp;E=2600977.62&amp;N=1112300.17&amp;layers=ch.kantone.cadastralwebmap-farbe,ch.swisstopo.amtliches-strassenverzeichnis,ch.bfs.gebaeude_wohnungs_register,KML||https://tinyurl.com/yy7ya4g9/VS/6087_bdg_erw.kml</t>
  </si>
  <si>
    <t>2600944.010 1112320.150</t>
  </si>
  <si>
    <t>https://map.geo.admin.ch/?zoom=13&amp;E=2600944.01&amp;N=1112320.15&amp;layers=ch.kantone.cadastralwebmap-farbe,ch.swisstopo.amtliches-strassenverzeichnis,ch.bfs.gebaeude_wohnungs_register,KML||https://tinyurl.com/yy7ya4g9/VS/6087_bdg_erw.kml</t>
  </si>
  <si>
    <t>2598701.561 1110461.274</t>
  </si>
  <si>
    <t>https://map.geo.admin.ch/?zoom=13&amp;E=2598701.561&amp;N=1110461.274&amp;layers=ch.kantone.cadastralwebmap-farbe,ch.swisstopo.amtliches-strassenverzeichnis,ch.bfs.gebaeude_wohnungs_register,KML||https://tinyurl.com/yy7ya4g9/VS/6087_bdg_erw.kml</t>
  </si>
  <si>
    <t>2600607.280 1111712.390</t>
  </si>
  <si>
    <t>https://map.geo.admin.ch/?zoom=13&amp;E=2600607.28&amp;N=1111712.39&amp;layers=ch.kantone.cadastralwebmap-farbe,ch.swisstopo.amtliches-strassenverzeichnis,ch.bfs.gebaeude_wohnungs_register,KML||https://tinyurl.com/yy7ya4g9/VS/6087_bdg_erw.kml</t>
  </si>
  <si>
    <t>2600740.409 1111274.752</t>
  </si>
  <si>
    <t>https://map.geo.admin.ch/?zoom=13&amp;E=2600740.409&amp;N=1111274.752&amp;layers=ch.kantone.cadastralwebmap-farbe,ch.swisstopo.amtliches-strassenverzeichnis,ch.bfs.gebaeude_wohnungs_register,KML||https://tinyurl.com/yy7ya4g9/VS/6087_bdg_erw.kml</t>
  </si>
  <si>
    <t>2600722.816 1111281.708</t>
  </si>
  <si>
    <t>https://map.geo.admin.ch/?zoom=13&amp;E=2600722.816&amp;N=1111281.708&amp;layers=ch.kantone.cadastralwebmap-farbe,ch.swisstopo.amtliches-strassenverzeichnis,ch.bfs.gebaeude_wohnungs_register,KML||https://tinyurl.com/yy7ya4g9/VS/6087_bdg_erw.kml</t>
  </si>
  <si>
    <t>2600655.262 1111320.702</t>
  </si>
  <si>
    <t>https://map.geo.admin.ch/?zoom=13&amp;E=2600655.262&amp;N=1111320.702&amp;layers=ch.kantone.cadastralwebmap-farbe,ch.swisstopo.amtliches-strassenverzeichnis,ch.bfs.gebaeude_wohnungs_register,KML||https://tinyurl.com/yy7ya4g9/VS/6087_bdg_erw.kml</t>
  </si>
  <si>
    <t>2599495.980 1107602.070</t>
  </si>
  <si>
    <t>https://map.geo.admin.ch/?zoom=13&amp;E=2599495.98&amp;N=1107602.07&amp;layers=ch.kantone.cadastralwebmap-farbe,ch.swisstopo.amtliches-strassenverzeichnis,ch.bfs.gebaeude_wohnungs_register,KML||https://tinyurl.com/yy7ya4g9/VS/6087_bdg_erw.kml</t>
  </si>
  <si>
    <t>2605323.998 1111275.543</t>
  </si>
  <si>
    <t>https://map.geo.admin.ch/?zoom=13&amp;E=2605323.998&amp;N=1111275.543&amp;layers=ch.kantone.cadastralwebmap-farbe,ch.swisstopo.amtliches-strassenverzeichnis,ch.bfs.gebaeude_wohnungs_register,KML||https://tinyurl.com/yy7ya4g9/VS/6087_bdg_erw.kml</t>
  </si>
  <si>
    <t>2604463.934 1111469.071</t>
  </si>
  <si>
    <t>https://map.geo.admin.ch/?zoom=13&amp;E=2604463.934&amp;N=1111469.071&amp;layers=ch.kantone.cadastralwebmap-farbe,ch.swisstopo.amtliches-strassenverzeichnis,ch.bfs.gebaeude_wohnungs_register,KML||https://tinyurl.com/yy7ya4g9/VS/6087_bdg_erw.kml</t>
  </si>
  <si>
    <t>2601960.781 1111616.380</t>
  </si>
  <si>
    <t>https://map.geo.admin.ch/?zoom=13&amp;E=2601960.781&amp;N=1111616.38&amp;layers=ch.kantone.cadastralwebmap-farbe,ch.swisstopo.amtliches-strassenverzeichnis,ch.bfs.gebaeude_wohnungs_register,KML||https://tinyurl.com/yy7ya4g9/VS/6087_bdg_erw.kml</t>
  </si>
  <si>
    <t>2602764.294 1111341.337</t>
  </si>
  <si>
    <t>https://map.geo.admin.ch/?zoom=13&amp;E=2602764.294&amp;N=1111341.337&amp;layers=ch.kantone.cadastralwebmap-farbe,ch.swisstopo.amtliches-strassenverzeichnis,ch.bfs.gebaeude_wohnungs_register,KML||https://tinyurl.com/yy7ya4g9/VS/6087_bdg_erw.kml</t>
  </si>
  <si>
    <t>2602253.457 1111838.984</t>
  </si>
  <si>
    <t>https://map.geo.admin.ch/?zoom=13&amp;E=2602253.457&amp;N=1111838.984&amp;layers=ch.kantone.cadastralwebmap-farbe,ch.swisstopo.amtliches-strassenverzeichnis,ch.bfs.gebaeude_wohnungs_register,KML||https://tinyurl.com/yy7ya4g9/VS/6087_bdg_erw.kml</t>
  </si>
  <si>
    <t>2602472.610 1111033.970</t>
  </si>
  <si>
    <t>https://map.geo.admin.ch/?zoom=13&amp;E=2602472.61&amp;N=1111033.97&amp;layers=ch.kantone.cadastralwebmap-farbe,ch.swisstopo.amtliches-strassenverzeichnis,ch.bfs.gebaeude_wohnungs_register,KML||https://tinyurl.com/yy7ya4g9/VS/6087_bdg_erw.kml</t>
  </si>
  <si>
    <t>2609883.000 1128896.000</t>
  </si>
  <si>
    <t>https://map.geo.admin.ch/?zoom=13&amp;E=2609883&amp;N=1128896&amp;layers=ch.kantone.cadastralwebmap-farbe,ch.swisstopo.amtliches-strassenverzeichnis,ch.bfs.gebaeude_wohnungs_register,KML||https://tinyurl.com/yy7ya4g9/VS/6113_bdg_erw.kml</t>
  </si>
  <si>
    <t>2575792.250 1110385.375</t>
  </si>
  <si>
    <t>https://map.geo.admin.ch/?zoom=13&amp;E=2575792.25&amp;N=1110385.375&amp;layers=ch.kantone.cadastralwebmap-farbe,ch.swisstopo.amtliches-strassenverzeichnis,ch.bfs.gebaeude_wohnungs_register,KML||https://tinyurl.com/yy7ya4g9/VS/6133_bdg_erw.kml</t>
  </si>
  <si>
    <t>2570645.000 1104204.000</t>
  </si>
  <si>
    <t>https://map.geo.admin.ch/?zoom=13&amp;E=2570645&amp;N=1104204&amp;layers=ch.kantone.cadastralwebmap-farbe,ch.swisstopo.amtliches-strassenverzeichnis,ch.bfs.gebaeude_wohnungs_register,KML||https://tinyurl.com/yy7ya4g9/VS/6136_bdg_erw.kml</t>
  </si>
  <si>
    <t>2572786.000 1105523.000</t>
  </si>
  <si>
    <t>https://map.geo.admin.ch/?zoom=13&amp;E=2572786&amp;N=1105523&amp;layers=ch.kantone.cadastralwebmap-farbe,ch.swisstopo.amtliches-strassenverzeichnis,ch.bfs.gebaeude_wohnungs_register,KML||https://tinyurl.com/yy7ya4g9/VS/6136_bdg_erw.kml</t>
  </si>
  <si>
    <t>2573938.000 1106317.000</t>
  </si>
  <si>
    <t>https://map.geo.admin.ch/?zoom=13&amp;E=2573938&amp;N=1106317&amp;layers=ch.kantone.cadastralwebmap-farbe,ch.swisstopo.amtliches-strassenverzeichnis,ch.bfs.gebaeude_wohnungs_register,KML||https://tinyurl.com/yy7ya4g9/VS/6136_bdg_erw.kml</t>
  </si>
  <si>
    <t>2573764.000 1106076.000</t>
  </si>
  <si>
    <t>https://map.geo.admin.ch/?zoom=13&amp;E=2573764&amp;N=1106076&amp;layers=ch.kantone.cadastralwebmap-farbe,ch.swisstopo.amtliches-strassenverzeichnis,ch.bfs.gebaeude_wohnungs_register,KML||https://tinyurl.com/yy7ya4g9/VS/6136_bdg_erw.kml</t>
  </si>
  <si>
    <t>2573766.000 1106078.000</t>
  </si>
  <si>
    <t>https://map.geo.admin.ch/?zoom=13&amp;E=2573766&amp;N=1106078&amp;layers=ch.kantone.cadastralwebmap-farbe,ch.swisstopo.amtliches-strassenverzeichnis,ch.bfs.gebaeude_wohnungs_register,KML||https://tinyurl.com/yy7ya4g9/VS/6136_bdg_erw.kml</t>
  </si>
  <si>
    <t>2573774.000 1106082.000</t>
  </si>
  <si>
    <t>https://map.geo.admin.ch/?zoom=13&amp;E=2573774&amp;N=1106082&amp;layers=ch.kantone.cadastralwebmap-farbe,ch.swisstopo.amtliches-strassenverzeichnis,ch.bfs.gebaeude_wohnungs_register,KML||https://tinyurl.com/yy7ya4g9/VS/6136_bdg_erw.kml</t>
  </si>
  <si>
    <t>2573777.000 1106083.000</t>
  </si>
  <si>
    <t>https://map.geo.admin.ch/?zoom=13&amp;E=2573777&amp;N=1106083&amp;layers=ch.kantone.cadastralwebmap-farbe,ch.swisstopo.amtliches-strassenverzeichnis,ch.bfs.gebaeude_wohnungs_register,KML||https://tinyurl.com/yy7ya4g9/VS/6136_bdg_erw.kml</t>
  </si>
  <si>
    <t>2573779.000 1106084.000</t>
  </si>
  <si>
    <t>https://map.geo.admin.ch/?zoom=13&amp;E=2573779&amp;N=1106084&amp;layers=ch.kantone.cadastralwebmap-farbe,ch.swisstopo.amtliches-strassenverzeichnis,ch.bfs.gebaeude_wohnungs_register,KML||https://tinyurl.com/yy7ya4g9/VS/6136_bdg_erw.kml</t>
  </si>
  <si>
    <t>2573782.000 1106086.000</t>
  </si>
  <si>
    <t>https://map.geo.admin.ch/?zoom=13&amp;E=2573782&amp;N=1106086&amp;layers=ch.kantone.cadastralwebmap-farbe,ch.swisstopo.amtliches-strassenverzeichnis,ch.bfs.gebaeude_wohnungs_register,KML||https://tinyurl.com/yy7ya4g9/VS/6136_bdg_erw.kml</t>
  </si>
  <si>
    <t>2573769.000 1106065.000</t>
  </si>
  <si>
    <t>https://map.geo.admin.ch/?zoom=13&amp;E=2573769&amp;N=1106065&amp;layers=ch.kantone.cadastralwebmap-farbe,ch.swisstopo.amtliches-strassenverzeichnis,ch.bfs.gebaeude_wohnungs_register,KML||https://tinyurl.com/yy7ya4g9/VS/6136_bdg_erw.kml</t>
  </si>
  <si>
    <t>2573771.000 1106067.000</t>
  </si>
  <si>
    <t>https://map.geo.admin.ch/?zoom=13&amp;E=2573771&amp;N=1106067&amp;layers=ch.kantone.cadastralwebmap-farbe,ch.swisstopo.amtliches-strassenverzeichnis,ch.bfs.gebaeude_wohnungs_register,KML||https://tinyurl.com/yy7ya4g9/VS/6136_bdg_erw.kml</t>
  </si>
  <si>
    <t>2573774.000 1106068.000</t>
  </si>
  <si>
    <t>https://map.geo.admin.ch/?zoom=13&amp;E=2573774&amp;N=1106068&amp;layers=ch.kantone.cadastralwebmap-farbe,ch.swisstopo.amtliches-strassenverzeichnis,ch.bfs.gebaeude_wohnungs_register,KML||https://tinyurl.com/yy7ya4g9/VS/6136_bdg_erw.kml</t>
  </si>
  <si>
    <t>2573777.000 1106069.000</t>
  </si>
  <si>
    <t>https://map.geo.admin.ch/?zoom=13&amp;E=2573777&amp;N=1106069&amp;layers=ch.kantone.cadastralwebmap-farbe,ch.swisstopo.amtliches-strassenverzeichnis,ch.bfs.gebaeude_wohnungs_register,KML||https://tinyurl.com/yy7ya4g9/VS/6136_bdg_erw.kml</t>
  </si>
  <si>
    <t>2573779.000 1106071.000</t>
  </si>
  <si>
    <t>https://map.geo.admin.ch/?zoom=13&amp;E=2573779&amp;N=1106071&amp;layers=ch.kantone.cadastralwebmap-farbe,ch.swisstopo.amtliches-strassenverzeichnis,ch.bfs.gebaeude_wohnungs_register,KML||https://tinyurl.com/yy7ya4g9/VS/6136_bdg_erw.kml</t>
  </si>
  <si>
    <t>2573782.000 1106072.000</t>
  </si>
  <si>
    <t>https://map.geo.admin.ch/?zoom=13&amp;E=2573782&amp;N=1106072&amp;layers=ch.kantone.cadastralwebmap-farbe,ch.swisstopo.amtliches-strassenverzeichnis,ch.bfs.gebaeude_wohnungs_register,KML||https://tinyurl.com/yy7ya4g9/VS/6136_bdg_erw.kml</t>
  </si>
  <si>
    <t>2573785.000 1106074.000</t>
  </si>
  <si>
    <t>https://map.geo.admin.ch/?zoom=13&amp;E=2573785&amp;N=1106074&amp;layers=ch.kantone.cadastralwebmap-farbe,ch.swisstopo.amtliches-strassenverzeichnis,ch.bfs.gebaeude_wohnungs_register,KML||https://tinyurl.com/yy7ya4g9/VS/6136_bdg_erw.kml</t>
  </si>
  <si>
    <t>2573788.000 1106075.000</t>
  </si>
  <si>
    <t>https://map.geo.admin.ch/?zoom=13&amp;E=2573788&amp;N=1106075&amp;layers=ch.kantone.cadastralwebmap-farbe,ch.swisstopo.amtliches-strassenverzeichnis,ch.bfs.gebaeude_wohnungs_register,KML||https://tinyurl.com/yy7ya4g9/VS/6136_bdg_erw.kml</t>
  </si>
  <si>
    <t>2573790.000 1106077.000</t>
  </si>
  <si>
    <t>https://map.geo.admin.ch/?zoom=13&amp;E=2573790&amp;N=1106077&amp;layers=ch.kantone.cadastralwebmap-farbe,ch.swisstopo.amtliches-strassenverzeichnis,ch.bfs.gebaeude_wohnungs_register,KML||https://tinyurl.com/yy7ya4g9/VS/6136_bdg_erw.kml</t>
  </si>
  <si>
    <t>2573068.000 1105682.000</t>
  </si>
  <si>
    <t>https://map.geo.admin.ch/?zoom=13&amp;E=2573068&amp;N=1105682&amp;layers=ch.kantone.cadastralwebmap-farbe,ch.swisstopo.amtliches-strassenverzeichnis,ch.bfs.gebaeude_wohnungs_register,KML||https://tinyurl.com/yy7ya4g9/VS/6136_bdg_erw.kml</t>
  </si>
  <si>
    <t>2572782.000 1105516.000</t>
  </si>
  <si>
    <t>https://map.geo.admin.ch/?zoom=13&amp;E=2572782&amp;N=1105516&amp;layers=ch.kantone.cadastralwebmap-farbe,ch.swisstopo.amtliches-strassenverzeichnis,ch.bfs.gebaeude_wohnungs_register,KML||https://tinyurl.com/yy7ya4g9/VS/6136_bdg_erw.kml</t>
  </si>
  <si>
    <t>2579940.000 1111449.000</t>
  </si>
  <si>
    <t>https://map.geo.admin.ch/?zoom=13&amp;E=2579940&amp;N=1111449&amp;layers=ch.kantone.cadastralwebmap-farbe,ch.swisstopo.amtliches-strassenverzeichnis,ch.bfs.gebaeude_wohnungs_register,KML||https://tinyurl.com/yy7ya4g9/VS/6141_bdg_erw.kml</t>
  </si>
  <si>
    <t>2579930.000 1111469.000</t>
  </si>
  <si>
    <t>https://map.geo.admin.ch/?zoom=13&amp;E=2579930&amp;N=1111469&amp;layers=ch.kantone.cadastralwebmap-farbe,ch.swisstopo.amtliches-strassenverzeichnis,ch.bfs.gebaeude_wohnungs_register,KML||https://tinyurl.com/yy7ya4g9/VS/6141_bdg_erw.kml</t>
  </si>
  <si>
    <t>2551963.703 1114195.948</t>
  </si>
  <si>
    <t>https://map.geo.admin.ch/?zoom=13&amp;E=2551963.703&amp;N=1114195.948&amp;layers=ch.kantone.cadastralwebmap-farbe,ch.swisstopo.amtliches-strassenverzeichnis,ch.bfs.gebaeude_wohnungs_register,KML||https://tinyurl.com/yy7ya4g9/VS/6151_bdg_erw.kml</t>
  </si>
  <si>
    <t>2551885.000 1113008.000</t>
  </si>
  <si>
    <t>https://map.geo.admin.ch/?zoom=13&amp;E=2551885&amp;N=1113008&amp;layers=ch.kantone.cadastralwebmap-farbe,ch.swisstopo.amtliches-strassenverzeichnis,ch.bfs.gebaeude_wohnungs_register,KML||https://tinyurl.com/yy7ya4g9/VS/6151_bdg_erw.kml</t>
  </si>
  <si>
    <t>2553925.500 1111836.750</t>
  </si>
  <si>
    <t>https://map.geo.admin.ch/?zoom=13&amp;E=2553925.5&amp;N=1111836.75&amp;layers=ch.kantone.cadastralwebmap-farbe,ch.swisstopo.amtliches-strassenverzeichnis,ch.bfs.gebaeude_wohnungs_register,KML||https://tinyurl.com/yy7ya4g9/VS/6151_bdg_erw.kml</t>
  </si>
  <si>
    <t>2551884.500 1113008.250</t>
  </si>
  <si>
    <t>https://map.geo.admin.ch/?zoom=13&amp;E=2551884.5&amp;N=1113008.25&amp;layers=ch.kantone.cadastralwebmap-farbe,ch.swisstopo.amtliches-strassenverzeichnis,ch.bfs.gebaeude_wohnungs_register,KML||https://tinyurl.com/yy7ya4g9/VS/6151_bdg_erw.kml</t>
  </si>
  <si>
    <t>2551964.250 1114196.375</t>
  </si>
  <si>
    <t>https://map.geo.admin.ch/?zoom=13&amp;E=2551964.25&amp;N=1114196.375&amp;layers=ch.kantone.cadastralwebmap-farbe,ch.swisstopo.amtliches-strassenverzeichnis,ch.bfs.gebaeude_wohnungs_register,KML||https://tinyurl.com/yy7ya4g9/VS/6151_bdg_erw.kml</t>
  </si>
  <si>
    <t>2551945.250 1114178.125</t>
  </si>
  <si>
    <t>https://map.geo.admin.ch/?zoom=13&amp;E=2551945.25&amp;N=1114178.125&amp;layers=ch.kantone.cadastralwebmap-farbe,ch.swisstopo.amtliches-strassenverzeichnis,ch.bfs.gebaeude_wohnungs_register,KML||https://tinyurl.com/yy7ya4g9/VS/6151_bdg_erw.kml</t>
  </si>
  <si>
    <t>2555695.000 1113859.625</t>
  </si>
  <si>
    <t>https://map.geo.admin.ch/?zoom=13&amp;E=2555695&amp;N=1113859.625&amp;layers=ch.kantone.cadastralwebmap-farbe,ch.swisstopo.amtliches-strassenverzeichnis,ch.bfs.gebaeude_wohnungs_register,KML||https://tinyurl.com/yy7ya4g9/VS/6151_bdg_erw.kml</t>
  </si>
  <si>
    <t>2560803.000 1121980.000</t>
  </si>
  <si>
    <t>https://map.geo.admin.ch/?zoom=13&amp;E=2560803&amp;N=1121980&amp;layers=ch.kantone.cadastralwebmap-farbe,ch.swisstopo.amtliches-strassenverzeichnis,ch.bfs.gebaeude_wohnungs_register,KML||https://tinyurl.com/yy7ya4g9/VS/6156_bdg_erw.kml</t>
  </si>
  <si>
    <t>2561025.000 1121120.000</t>
  </si>
  <si>
    <t>https://map.geo.admin.ch/?zoom=13&amp;E=2561025&amp;N=1121120&amp;layers=ch.kantone.cadastralwebmap-farbe,ch.swisstopo.amtliches-strassenverzeichnis,ch.bfs.gebaeude_wohnungs_register,KML||https://tinyurl.com/yy7ya4g9/VS/6156_bdg_erw.kml</t>
  </si>
  <si>
    <t>2560389.265 1120988.579</t>
  </si>
  <si>
    <t>https://map.geo.admin.ch/?zoom=13&amp;E=2560389.265&amp;N=1120988.579&amp;layers=ch.kantone.cadastralwebmap-farbe,ch.swisstopo.amtliches-strassenverzeichnis,ch.bfs.gebaeude_wohnungs_register,KML||https://tinyurl.com/yy7ya4g9/VS/6156_bdg_erw.kml</t>
  </si>
  <si>
    <t>2555843.535 1132060.088</t>
  </si>
  <si>
    <t>https://map.geo.admin.ch/?zoom=13&amp;E=2555843.535&amp;N=1132060.088&amp;layers=ch.kantone.cadastralwebmap-farbe,ch.swisstopo.amtliches-strassenverzeichnis,ch.bfs.gebaeude_wohnungs_register,KML||https://tinyurl.com/yy7ya4g9/VS/6159_bdg_erw.kml</t>
  </si>
  <si>
    <t>2555844.541 1132063.624</t>
  </si>
  <si>
    <t>https://map.geo.admin.ch/?zoom=13&amp;E=2555844.541&amp;N=1132063.624&amp;layers=ch.kantone.cadastralwebmap-farbe,ch.swisstopo.amtliches-strassenverzeichnis,ch.bfs.gebaeude_wohnungs_register,KML||https://tinyurl.com/yy7ya4g9/VS/6159_bdg_erw.kml</t>
  </si>
  <si>
    <t>2604780.000 1125280.000</t>
  </si>
  <si>
    <t>https://map.geo.admin.ch/?zoom=13&amp;E=2604780&amp;N=1125280&amp;layers=ch.kantone.cadastralwebmap-farbe,ch.swisstopo.amtliches-strassenverzeichnis,ch.bfs.gebaeude_wohnungs_register,KML||https://tinyurl.com/yy7ya4g9/VS/6248_bdg_erw.kml</t>
  </si>
  <si>
    <t>2596107.886 1122331.454</t>
  </si>
  <si>
    <t>https://map.geo.admin.ch/?zoom=13&amp;E=2596107.886&amp;N=1122331.454&amp;layers=ch.kantone.cadastralwebmap-farbe,ch.swisstopo.amtliches-strassenverzeichnis,ch.bfs.gebaeude_wohnungs_register,KML||https://tinyurl.com/yy7ya4g9/VS/6263_bdg_erw.kml</t>
  </si>
  <si>
    <t>2630088.750 1115782.250</t>
  </si>
  <si>
    <t>https://map.geo.admin.ch/?zoom=13&amp;E=2630088.75&amp;N=1115782.25&amp;layers=ch.kantone.cadastralwebmap-farbe,ch.swisstopo.amtliches-strassenverzeichnis,ch.bfs.gebaeude_wohnungs_register,KML||https://tinyurl.com/yy7ya4g9/VS/6285_bdg_erw.kml</t>
  </si>
  <si>
    <t>2630745.000 1115591.000</t>
  </si>
  <si>
    <t>https://map.geo.admin.ch/?zoom=13&amp;E=2630745&amp;N=1115591&amp;layers=ch.kantone.cadastralwebmap-farbe,ch.swisstopo.amtliches-strassenverzeichnis,ch.bfs.gebaeude_wohnungs_register,KML||https://tinyurl.com/yy7ya4g9/VS/6285_bdg_erw.kml</t>
  </si>
  <si>
    <t>2636129.000 1126955.000</t>
  </si>
  <si>
    <t>https://map.geo.admin.ch/?zoom=13&amp;E=2636129&amp;N=1126955&amp;layers=ch.kantone.cadastralwebmap-farbe,ch.swisstopo.amtliches-strassenverzeichnis,ch.bfs.gebaeude_wohnungs_register,KML||https://tinyurl.com/yy7ya4g9/VS/6297_bdg_erw.kml</t>
  </si>
  <si>
    <t>2624024.000 1096625.000</t>
  </si>
  <si>
    <t>https://map.geo.admin.ch/?zoom=13&amp;E=2624024&amp;N=1096625&amp;layers=ch.kantone.cadastralwebmap-farbe,ch.swisstopo.amtliches-strassenverzeichnis,ch.bfs.gebaeude_wohnungs_register,KML||https://tinyurl.com/yy7ya4g9/VS/6300_bdg_erw.kml</t>
  </si>
  <si>
    <t>2555844.595 1132062.713</t>
  </si>
  <si>
    <t>62: 2 bâtiments du RegBL (911090, 504196832) à l'intérieur du même polygone de la MO</t>
  </si>
  <si>
    <t>62: 2 bâtiments du RegBL (911118, 504196811) à l'intérieur du même polygone de la MO</t>
  </si>
  <si>
    <t>62: 4 bâtiments du RegBL (911273, 911282, 192044268, 500008532) à l'intérieur du même polygone de la MO</t>
  </si>
  <si>
    <t>62: 2 bâtiments du RegBL (190882649, 504196765) à l'intérieur du même polygone de la MO</t>
  </si>
  <si>
    <t>62: 2 bâtiments du RegBL (192046879, 504197140) à l'intérieur du même polygone de la MO</t>
  </si>
  <si>
    <t>62: 2 bâtiments du RegBL (192011696, 504196398) à l'intérieur du même polygone de la MO</t>
  </si>
  <si>
    <t>62: 2 bâtiments du RegBL (190175668, 192051015) à l'intérieur du même polygone de la MO</t>
  </si>
  <si>
    <t>62: 2 bâtiments du RegBL (190179764, 192051009) à l'intérieur du même polygone de la MO</t>
  </si>
  <si>
    <t>62: 2 bâtiments du RegBL (192051646, 192051647) à l'intérieur du même polygone de la MO</t>
  </si>
  <si>
    <t>62: 2 bâtiments du RegBL (191685792, 192051479) à l'intérieur du même polygone de la MO</t>
  </si>
  <si>
    <t>41: Status 'im Bau' n'est pas cohérente avec le topic Couverture du sol de la MO&lt;/br&gt;62: 2 bâtiments du RegBL (191744409, 192020545) à l'intérieur du même polygone de la MO</t>
  </si>
  <si>
    <t>52: l'EGID de la MO 2382974ne correspond pas à l'EGID du RegBL 192050693&lt;/br&gt;62: 2 bâtiments du RegBL (192050693, 192050708) à l'intérieur du même polygone de la MO</t>
  </si>
  <si>
    <t>52: l'EGID de la MO 2382974ne correspond pas à l'EGID du RegBL 192050708&lt;/br&gt;62: 2 bâtiments du RegBL (192050693, 192050708) à l'intérieur du même polygone de la MO</t>
  </si>
  <si>
    <t>42: la catégorie 1080 n'est pas cohérente avec le topic Couverture du sol de la MO&lt;/br&gt;62: 2 bâtiments du RegBL (191685792, 192051479) à l'intérieur du même polygone de la MO</t>
  </si>
  <si>
    <t>31: Aucun bâtiment dans la MO pour l'EGID 192051030</t>
  </si>
  <si>
    <t>31: Aucun bâtiment dans la MO pour l'EGID 192051037</t>
  </si>
  <si>
    <t>31: Aucun bâtiment dans la MO pour l'EGID 192051465</t>
  </si>
  <si>
    <t>31: Aucun bâtiment dans la MO pour l'EGID 192051126&lt;/br&gt;33: Le bâtiment 192051126 has GSTAT '1003 im Bau'</t>
  </si>
  <si>
    <t>31: Aucun bâtiment dans la MO pour l'EGID 192051355</t>
  </si>
  <si>
    <t>31: Aucun bâtiment dans la MO pour l'EGID 192051356</t>
  </si>
  <si>
    <t>31: Aucun bâtiment dans la MO pour l'EGID 192051448</t>
  </si>
  <si>
    <t>31: Aucun bâtiment dans la MO pour l'EGID 192000056&lt;/br&gt;33: Le bâtiment 192000056 has GSTAT '1003 im Bau'</t>
  </si>
  <si>
    <t>31: Aucun bâtiment dans la MO pour l'EGID 192008239</t>
  </si>
  <si>
    <t>31: Aucun bâtiment dans la MO pour l'EGID 191744841</t>
  </si>
  <si>
    <t>31: Aucun bâtiment dans la MO pour l'EGID 500008490</t>
  </si>
  <si>
    <t>31: Aucun bâtiment dans la MO pour l'EGID 500008512</t>
  </si>
  <si>
    <t>31: Aucun bâtiment dans la MO pour l'EGID 500008513</t>
  </si>
  <si>
    <t>31: Aucun bâtiment dans la MO pour l'EGID 500008529</t>
  </si>
  <si>
    <t>31: Aucun bâtiment dans la MO pour l'EGID 500008541</t>
  </si>
  <si>
    <t>31: Aucun bâtiment dans la MO pour l'EGID 500008542</t>
  </si>
  <si>
    <t>31: Aucun bâtiment dans la MO pour l'EGID 500008543</t>
  </si>
  <si>
    <t>31: Aucun bâtiment dans la MO pour l'EGID 500008544</t>
  </si>
  <si>
    <t>31: Aucun bâtiment dans la MO pour l'EGID 500008545</t>
  </si>
  <si>
    <t>31: Aucun bâtiment dans la MO pour l'EGID 504196423</t>
  </si>
  <si>
    <t>31: Aucun bâtiment dans la MO pour l'EGID 504196424</t>
  </si>
  <si>
    <t>31: Aucun bâtiment dans la MO pour l'EGID 504196426</t>
  </si>
  <si>
    <t>31: Aucun bâtiment dans la MO pour l'EGID 504196477</t>
  </si>
  <si>
    <t>31: Aucun bâtiment dans la MO pour l'EGID 504196483</t>
  </si>
  <si>
    <t>31: Aucun bâtiment dans la MO pour l'EGID 504196519</t>
  </si>
  <si>
    <t>31: Aucun bâtiment dans la MO pour l'EGID 504196783</t>
  </si>
  <si>
    <t>31: Aucun bâtiment dans la MO pour l'EGID 504196815</t>
  </si>
  <si>
    <t>31: Aucun bâtiment dans la MO pour l'EGID 504196902</t>
  </si>
  <si>
    <t>31: Aucun bâtiment dans la MO pour l'EGID 504196903</t>
  </si>
  <si>
    <t>31: Aucun bâtiment dans la MO pour l'EGID 504196905</t>
  </si>
  <si>
    <t>31: Aucun bâtiment dans la MO pour l'EGID 504196955</t>
  </si>
  <si>
    <t>31: Aucun bâtiment dans la MO pour l'EGID 504197015</t>
  </si>
  <si>
    <t>31: Aucun bâtiment dans la MO pour l'EGID 504197016</t>
  </si>
  <si>
    <t>31: Aucun bâtiment dans la MO pour l'EGID 504197019</t>
  </si>
  <si>
    <t>31: Aucun bâtiment dans la MO pour l'EGID 504197085</t>
  </si>
  <si>
    <t>31: Aucun bâtiment dans la MO pour l'EGID 504197089</t>
  </si>
  <si>
    <t>31: Aucun bâtiment dans la MO pour l'EGID 192019026</t>
  </si>
  <si>
    <t>31: Aucun bâtiment dans la MO pour l'EGID 192024761</t>
  </si>
  <si>
    <t>31: Aucun bâtiment dans la MO pour l'EGID 192051660</t>
  </si>
  <si>
    <t>31: Aucun bâtiment dans la MO pour l'EGID 192051661</t>
  </si>
  <si>
    <t>31: Aucun bâtiment dans la MO pour l'EGID 192051662</t>
  </si>
  <si>
    <t>31: Aucun bâtiment dans la MO pour l'EGID 192051663</t>
  </si>
  <si>
    <t>31: Aucun bâtiment dans la MO pour l'EGID 192051664</t>
  </si>
  <si>
    <t>31: Aucun bâtiment dans la MO pour l'EGID 192051665</t>
  </si>
  <si>
    <t>31: Aucun bâtiment dans la MO pour l'EGID 192051666</t>
  </si>
  <si>
    <t>31: Aucun bâtiment dans la MO pour l'EGID 192051667</t>
  </si>
  <si>
    <t>31: Aucun bâtiment dans la MO pour l'EGID 192051668</t>
  </si>
  <si>
    <t>31: Aucun bâtiment dans la MO pour l'EGID 192051669</t>
  </si>
  <si>
    <t>31: Aucun bâtiment dans la MO pour l'EGID 192051670</t>
  </si>
  <si>
    <t>31: Aucun bâtiment dans la MO pour l'EGID 192051671</t>
  </si>
  <si>
    <t>31: Aucun bâtiment dans la MO pour l'EGID 192051672</t>
  </si>
  <si>
    <t>31: Aucun bâtiment dans la MO pour l'EGID 192051673</t>
  </si>
  <si>
    <t>31: Aucun bâtiment dans la MO pour l'EGID 192051674</t>
  </si>
  <si>
    <t>31: Aucun bâtiment dans la MO pour l'EGID 192051675</t>
  </si>
  <si>
    <t>31: Aucun bâtiment dans la MO pour l'EGID 192051676</t>
  </si>
  <si>
    <t>31: Aucun bâtiment dans la MO pour l'EGID 192051718</t>
  </si>
  <si>
    <t>31: Aucun bâtiment dans la MO pour l'EGID 191816599</t>
  </si>
  <si>
    <t>31: Aucun bâtiment dans la MO pour l'EGID 191816600</t>
  </si>
  <si>
    <t>31: Aucun bâtiment dans la MO pour l'EGID 192050969</t>
  </si>
  <si>
    <t>31: Aucun bâtiment dans la MO pour l'EGID 192051018</t>
  </si>
  <si>
    <t>31: Aucun bâtiment dans la MO pour l'EGID 191889468</t>
  </si>
  <si>
    <t>31: Aucun bâtiment dans la MO pour l'EGID 191969033</t>
  </si>
  <si>
    <t>31: Aucun bâtiment dans la MO pour l'EGID 192004140</t>
  </si>
  <si>
    <t>31: Aucun bâtiment dans la MO pour l'EGID 192030565</t>
  </si>
  <si>
    <t>31: Aucun bâtiment dans la MO pour l'EGID 191967499</t>
  </si>
  <si>
    <t>31: Aucun bâtiment dans la MO pour l'EGID 192022266</t>
  </si>
  <si>
    <t>31: Aucun bâtiment dans la MO pour l'EGID 192017931</t>
  </si>
  <si>
    <t>31: Aucun bâtiment dans la MO pour l'EGID 192050965</t>
  </si>
  <si>
    <t>31: Aucun bâtiment dans la MO pour l'EGID 191996540</t>
  </si>
  <si>
    <t>31: Aucun bâtiment dans la MO pour l'EGID 191989256</t>
  </si>
  <si>
    <t>Chamossin</t>
  </si>
  <si>
    <t>2.3</t>
  </si>
  <si>
    <t>2575105.217 1097655.487</t>
  </si>
  <si>
    <t>https://map.geo.admin.ch/?zoom=13&amp;E=2575105.217&amp;N=1097655.487&amp;layers=ch.kantone.cadastralwebmap-farbe,ch.swisstopo.amtliches-strassenverzeichnis,ch.bfs.gebaeude_wohnungs_register,KML||https://tinyurl.com/yy7ya4g9/VS/6034_bdg_erw.kml</t>
  </si>
  <si>
    <t>2579560.000 1104040.000</t>
  </si>
  <si>
    <t>https://map.geo.admin.ch/?zoom=13&amp;E=2579560&amp;N=1104040&amp;layers=ch.kantone.cadastralwebmap-farbe,ch.swisstopo.amtliches-strassenverzeichnis,ch.bfs.gebaeude_wohnungs_register,KML||https://tinyurl.com/yy7ya4g9/VS/6037_bdg_erw.kml</t>
  </si>
  <si>
    <t>2653169.000 1137903.250</t>
  </si>
  <si>
    <t>https://map.geo.admin.ch/?zoom=13&amp;E=2653169&amp;N=1137903.25&amp;layers=ch.kantone.cadastralwebmap-farbe,ch.swisstopo.amtliches-strassenverzeichnis,ch.bfs.gebaeude_wohnungs_register,KML||https://tinyurl.com/yy7ya4g9/VS/6056_bdg_erw.kml</t>
  </si>
  <si>
    <t>2596367.750 1124260.250</t>
  </si>
  <si>
    <t>https://map.geo.admin.ch/?zoom=13&amp;E=2596367.75&amp;N=1124260.25&amp;layers=ch.kantone.cadastralwebmap-farbe,ch.swisstopo.amtliches-strassenverzeichnis,ch.bfs.gebaeude_wohnungs_register,KML||https://tinyurl.com/yy7ya4g9/VS/6082_bdg_erw.kml</t>
  </si>
  <si>
    <t>2596358.000 1124267.000</t>
  </si>
  <si>
    <t>https://map.geo.admin.ch/?zoom=13&amp;E=2596358&amp;N=1124267&amp;layers=ch.kantone.cadastralwebmap-farbe,ch.swisstopo.amtliches-strassenverzeichnis,ch.bfs.gebaeude_wohnungs_register,KML||https://tinyurl.com/yy7ya4g9/VS/6082_bdg_erw.kml</t>
  </si>
  <si>
    <t>2597721.000 1124961.250</t>
  </si>
  <si>
    <t>https://map.geo.admin.ch/?zoom=13&amp;E=2597721&amp;N=1124961.25&amp;layers=ch.kantone.cadastralwebmap-farbe,ch.swisstopo.amtliches-strassenverzeichnis,ch.bfs.gebaeude_wohnungs_register,KML||https://tinyurl.com/yy7ya4g9/VS/6082_bdg_erw.kml</t>
  </si>
  <si>
    <t>2614834.989 1136909.231</t>
  </si>
  <si>
    <t>https://map.geo.admin.ch/?zoom=13&amp;E=2614834.989&amp;N=1136909.231&amp;layers=ch.kantone.cadastralwebmap-farbe,ch.swisstopo.amtliches-strassenverzeichnis,ch.bfs.gebaeude_wohnungs_register,KML||https://tinyurl.com/yy7ya4g9/VS/6111_bdg_erw.kml</t>
  </si>
  <si>
    <t>2614473.976 1137102.031</t>
  </si>
  <si>
    <t>https://map.geo.admin.ch/?zoom=13&amp;E=2614473.976&amp;N=1137102.031&amp;layers=ch.kantone.cadastralwebmap-farbe,ch.swisstopo.amtliches-strassenverzeichnis,ch.bfs.gebaeude_wohnungs_register,KML||https://tinyurl.com/yy7ya4g9/VS/6111_bdg_erw.kml</t>
  </si>
  <si>
    <t>2614455.048 1137089.447</t>
  </si>
  <si>
    <t>https://map.geo.admin.ch/?zoom=13&amp;E=2614455.048&amp;N=1137089.447&amp;layers=ch.kantone.cadastralwebmap-farbe,ch.swisstopo.amtliches-strassenverzeichnis,ch.bfs.gebaeude_wohnungs_register,KML||https://tinyurl.com/yy7ya4g9/VS/6111_bdg_erw.kml</t>
  </si>
  <si>
    <t>2614737.113 1136374.743</t>
  </si>
  <si>
    <t>https://map.geo.admin.ch/?zoom=13&amp;E=2614737.113&amp;N=1136374.743&amp;layers=ch.kantone.cadastralwebmap-farbe,ch.swisstopo.amtliches-strassenverzeichnis,ch.bfs.gebaeude_wohnungs_register,KML||https://tinyurl.com/yy7ya4g9/VS/6111_bdg_erw.kml</t>
  </si>
  <si>
    <t>2614742.291 1136425.347</t>
  </si>
  <si>
    <t>https://map.geo.admin.ch/?zoom=13&amp;E=2614742.291&amp;N=1136425.347&amp;layers=ch.kantone.cadastralwebmap-farbe,ch.swisstopo.amtliches-strassenverzeichnis,ch.bfs.gebaeude_wohnungs_register,KML||https://tinyurl.com/yy7ya4g9/VS/6111_bdg_erw.kml</t>
  </si>
  <si>
    <t>2614599.601 1136456.542</t>
  </si>
  <si>
    <t>https://map.geo.admin.ch/?zoom=13&amp;E=2614599.601&amp;N=1136456.542&amp;layers=ch.kantone.cadastralwebmap-farbe,ch.swisstopo.amtliches-strassenverzeichnis,ch.bfs.gebaeude_wohnungs_register,KML||https://tinyurl.com/yy7ya4g9/VS/6111_bdg_erw.kml</t>
  </si>
  <si>
    <t>2614610.074 1136418.253</t>
  </si>
  <si>
    <t>https://map.geo.admin.ch/?zoom=13&amp;E=2614610.074&amp;N=1136418.253&amp;layers=ch.kantone.cadastralwebmap-farbe,ch.swisstopo.amtliches-strassenverzeichnis,ch.bfs.gebaeude_wohnungs_register,KML||https://tinyurl.com/yy7ya4g9/VS/6111_bdg_erw.kml</t>
  </si>
  <si>
    <t>2614545.102 1136726.770</t>
  </si>
  <si>
    <t>https://map.geo.admin.ch/?zoom=13&amp;E=2614545.102&amp;N=1136726.77&amp;layers=ch.kantone.cadastralwebmap-farbe,ch.swisstopo.amtliches-strassenverzeichnis,ch.bfs.gebaeude_wohnungs_register,KML||https://tinyurl.com/yy7ya4g9/VS/6111_bdg_erw.kml</t>
  </si>
  <si>
    <t>2614545.029 1136743.597</t>
  </si>
  <si>
    <t>https://map.geo.admin.ch/?zoom=13&amp;E=2614545.029&amp;N=1136743.597&amp;layers=ch.kantone.cadastralwebmap-farbe,ch.swisstopo.amtliches-strassenverzeichnis,ch.bfs.gebaeude_wohnungs_register,KML||https://tinyurl.com/yy7ya4g9/VS/6111_bdg_erw.kml</t>
  </si>
  <si>
    <t>2614544.825 1136760.100</t>
  </si>
  <si>
    <t>https://map.geo.admin.ch/?zoom=13&amp;E=2614544.825&amp;N=1136760.1&amp;layers=ch.kantone.cadastralwebmap-farbe,ch.swisstopo.amtliches-strassenverzeichnis,ch.bfs.gebaeude_wohnungs_register,KML||https://tinyurl.com/yy7ya4g9/VS/6111_bdg_erw.kml</t>
  </si>
  <si>
    <t>2613323.271 1134324.870</t>
  </si>
  <si>
    <t>https://map.geo.admin.ch/?zoom=13&amp;E=2613323.271&amp;N=1134324.87&amp;layers=ch.kantone.cadastralwebmap-farbe,ch.swisstopo.amtliches-strassenverzeichnis,ch.bfs.gebaeude_wohnungs_register,KML||https://tinyurl.com/yy7ya4g9/VS/6111_bdg_erw.kml</t>
  </si>
  <si>
    <t>2613332.584 1134334.260</t>
  </si>
  <si>
    <t>https://map.geo.admin.ch/?zoom=13&amp;E=2613332.584&amp;N=1134334.26&amp;layers=ch.kantone.cadastralwebmap-farbe,ch.swisstopo.amtliches-strassenverzeichnis,ch.bfs.gebaeude_wohnungs_register,KML||https://tinyurl.com/yy7ya4g9/VS/6111_bdg_erw.kml</t>
  </si>
  <si>
    <t>2613350.335 1134318.738</t>
  </si>
  <si>
    <t>https://map.geo.admin.ch/?zoom=13&amp;E=2613350.335&amp;N=1134318.738&amp;layers=ch.kantone.cadastralwebmap-farbe,ch.swisstopo.amtliches-strassenverzeichnis,ch.bfs.gebaeude_wohnungs_register,KML||https://tinyurl.com/yy7ya4g9/VS/6111_bdg_erw.kml</t>
  </si>
  <si>
    <t>2614820.010 1137105.173</t>
  </si>
  <si>
    <t>https://map.geo.admin.ch/?zoom=13&amp;E=2614820.01&amp;N=1137105.173&amp;layers=ch.kantone.cadastralwebmap-farbe,ch.swisstopo.amtliches-strassenverzeichnis,ch.bfs.gebaeude_wohnungs_register,KML||https://tinyurl.com/yy7ya4g9/VS/6111_bdg_erw.kml</t>
  </si>
  <si>
    <t>2614803.265 1137113.556</t>
  </si>
  <si>
    <t>https://map.geo.admin.ch/?zoom=13&amp;E=2614803.265&amp;N=1137113.556&amp;layers=ch.kantone.cadastralwebmap-farbe,ch.swisstopo.amtliches-strassenverzeichnis,ch.bfs.gebaeude_wohnungs_register,KML||https://tinyurl.com/yy7ya4g9/VS/6111_bdg_erw.kml</t>
  </si>
  <si>
    <t>2614816.515 1137136.356</t>
  </si>
  <si>
    <t>https://map.geo.admin.ch/?zoom=13&amp;E=2614816.515&amp;N=1137136.356&amp;layers=ch.kantone.cadastralwebmap-farbe,ch.swisstopo.amtliches-strassenverzeichnis,ch.bfs.gebaeude_wohnungs_register,KML||https://tinyurl.com/yy7ya4g9/VS/6111_bdg_erw.kml</t>
  </si>
  <si>
    <t>2614810.515 1137169.338</t>
  </si>
  <si>
    <t>https://map.geo.admin.ch/?zoom=13&amp;E=2614810.515&amp;N=1137169.338&amp;layers=ch.kantone.cadastralwebmap-farbe,ch.swisstopo.amtliches-strassenverzeichnis,ch.bfs.gebaeude_wohnungs_register,KML||https://tinyurl.com/yy7ya4g9/VS/6111_bdg_erw.kml</t>
  </si>
  <si>
    <t>2614816.382 1137165.469</t>
  </si>
  <si>
    <t>https://map.geo.admin.ch/?zoom=13&amp;E=2614816.382&amp;N=1137165.469&amp;layers=ch.kantone.cadastralwebmap-farbe,ch.swisstopo.amtliches-strassenverzeichnis,ch.bfs.gebaeude_wohnungs_register,KML||https://tinyurl.com/yy7ya4g9/VS/6111_bdg_erw.kml</t>
  </si>
  <si>
    <t>2614818.192 1136888.694</t>
  </si>
  <si>
    <t>https://map.geo.admin.ch/?zoom=13&amp;E=2614818.192&amp;N=1136888.694&amp;layers=ch.kantone.cadastralwebmap-farbe,ch.swisstopo.amtliches-strassenverzeichnis,ch.bfs.gebaeude_wohnungs_register,KML||https://tinyurl.com/yy7ya4g9/VS/6111_bdg_erw.kml</t>
  </si>
  <si>
    <t>2614638.729 1136593.215</t>
  </si>
  <si>
    <t>https://map.geo.admin.ch/?zoom=13&amp;E=2614638.729&amp;N=1136593.215&amp;layers=ch.kantone.cadastralwebmap-farbe,ch.swisstopo.amtliches-strassenverzeichnis,ch.bfs.gebaeude_wohnungs_register,KML||https://tinyurl.com/yy7ya4g9/VS/6111_bdg_erw.kml</t>
  </si>
  <si>
    <t>2614631.677 1136591.617</t>
  </si>
  <si>
    <t>https://map.geo.admin.ch/?zoom=13&amp;E=2614631.677&amp;N=1136591.617&amp;layers=ch.kantone.cadastralwebmap-farbe,ch.swisstopo.amtliches-strassenverzeichnis,ch.bfs.gebaeude_wohnungs_register,KML||https://tinyurl.com/yy7ya4g9/VS/6111_bdg_erw.kml</t>
  </si>
  <si>
    <t>2613241.096 1134658.712</t>
  </si>
  <si>
    <t>https://map.geo.admin.ch/?zoom=13&amp;E=2613241.096&amp;N=1134658.712&amp;layers=ch.kantone.cadastralwebmap-farbe,ch.swisstopo.amtliches-strassenverzeichnis,ch.bfs.gebaeude_wohnungs_register,KML||https://tinyurl.com/yy7ya4g9/VS/6111_bdg_erw.kml</t>
  </si>
  <si>
    <t>2613358.585 1134314.438</t>
  </si>
  <si>
    <t>https://map.geo.admin.ch/?zoom=13&amp;E=2613358.585&amp;N=1134314.438&amp;layers=ch.kantone.cadastralwebmap-farbe,ch.swisstopo.amtliches-strassenverzeichnis,ch.bfs.gebaeude_wohnungs_register,KML||https://tinyurl.com/yy7ya4g9/VS/6111_bdg_erw.kml</t>
  </si>
  <si>
    <t>2613846.429 1135128.616</t>
  </si>
  <si>
    <t>https://map.geo.admin.ch/?zoom=13&amp;E=2613846.429&amp;N=1135128.616&amp;layers=ch.kantone.cadastralwebmap-farbe,ch.swisstopo.amtliches-strassenverzeichnis,ch.bfs.gebaeude_wohnungs_register,KML||https://tinyurl.com/yy7ya4g9/VS/6111_bdg_erw.kml</t>
  </si>
  <si>
    <t>2614296.006 1136640.300</t>
  </si>
  <si>
    <t>https://map.geo.admin.ch/?zoom=13&amp;E=2614296.006&amp;N=1136640.3&amp;layers=ch.kantone.cadastralwebmap-farbe,ch.swisstopo.amtliches-strassenverzeichnis,ch.bfs.gebaeude_wohnungs_register,KML||https://tinyurl.com/yy7ya4g9/VS/6111_bdg_erw.kml</t>
  </si>
  <si>
    <t>2614419.514 1136628.901</t>
  </si>
  <si>
    <t>https://map.geo.admin.ch/?zoom=13&amp;E=2614419.514&amp;N=1136628.901&amp;layers=ch.kantone.cadastralwebmap-farbe,ch.swisstopo.amtliches-strassenverzeichnis,ch.bfs.gebaeude_wohnungs_register,KML||https://tinyurl.com/yy7ya4g9/VS/6111_bdg_erw.kml</t>
  </si>
  <si>
    <t>2613334.748 1134325.603</t>
  </si>
  <si>
    <t>https://map.geo.admin.ch/?zoom=13&amp;E=2613334.748&amp;N=1134325.603&amp;layers=ch.kantone.cadastralwebmap-farbe,ch.swisstopo.amtliches-strassenverzeichnis,ch.bfs.gebaeude_wohnungs_register,KML||https://tinyurl.com/yy7ya4g9/VS/6111_bdg_erw.kml</t>
  </si>
  <si>
    <t>2613360.294 1134317.532</t>
  </si>
  <si>
    <t>https://map.geo.admin.ch/?zoom=13&amp;E=2613360.294&amp;N=1134317.532&amp;layers=ch.kantone.cadastralwebmap-farbe,ch.swisstopo.amtliches-strassenverzeichnis,ch.bfs.gebaeude_wohnungs_register,KML||https://tinyurl.com/yy7ya4g9/VS/6111_bdg_erw.kml</t>
  </si>
  <si>
    <t>2614550.750 1137043.533</t>
  </si>
  <si>
    <t>https://map.geo.admin.ch/?zoom=13&amp;E=2614550.75&amp;N=1137043.533&amp;layers=ch.kantone.cadastralwebmap-farbe,ch.swisstopo.amtliches-strassenverzeichnis,ch.bfs.gebaeude_wohnungs_register,KML||https://tinyurl.com/yy7ya4g9/VS/6111_bdg_erw.kml</t>
  </si>
  <si>
    <t>2613234.983 1134651.779</t>
  </si>
  <si>
    <t>https://map.geo.admin.ch/?zoom=13&amp;E=2613234.983&amp;N=1134651.779&amp;layers=ch.kantone.cadastralwebmap-farbe,ch.swisstopo.amtliches-strassenverzeichnis,ch.bfs.gebaeude_wohnungs_register,KML||https://tinyurl.com/yy7ya4g9/VS/6111_bdg_erw.kml</t>
  </si>
  <si>
    <t>2614481.434 1136324.309</t>
  </si>
  <si>
    <t>https://map.geo.admin.ch/?zoom=13&amp;E=2614481.434&amp;N=1136324.309&amp;layers=ch.kantone.cadastralwebmap-farbe,ch.swisstopo.amtliches-strassenverzeichnis,ch.bfs.gebaeude_wohnungs_register,KML||https://tinyurl.com/yy7ya4g9/VS/6111_bdg_erw.kml</t>
  </si>
  <si>
    <t>2614270.281 1136633.139</t>
  </si>
  <si>
    <t>https://map.geo.admin.ch/?zoom=13&amp;E=2614270.281&amp;N=1136633.139&amp;layers=ch.kantone.cadastralwebmap-farbe,ch.swisstopo.amtliches-strassenverzeichnis,ch.bfs.gebaeude_wohnungs_register,KML||https://tinyurl.com/yy7ya4g9/VS/6111_bdg_erw.kml</t>
  </si>
  <si>
    <t>2614319.555 1136781.163</t>
  </si>
  <si>
    <t>https://map.geo.admin.ch/?zoom=13&amp;E=2614319.555&amp;N=1136781.163&amp;layers=ch.kantone.cadastralwebmap-farbe,ch.swisstopo.amtliches-strassenverzeichnis,ch.bfs.gebaeude_wohnungs_register,KML||https://tinyurl.com/yy7ya4g9/VS/6111_bdg_erw.kml</t>
  </si>
  <si>
    <t>2614331.707 1136767.225</t>
  </si>
  <si>
    <t>https://map.geo.admin.ch/?zoom=13&amp;E=2614331.707&amp;N=1136767.225&amp;layers=ch.kantone.cadastralwebmap-farbe,ch.swisstopo.amtliches-strassenverzeichnis,ch.bfs.gebaeude_wohnungs_register,KML||https://tinyurl.com/yy7ya4g9/VS/6111_bdg_erw.kml</t>
  </si>
  <si>
    <t>2614537.674 1136464.657</t>
  </si>
  <si>
    <t>https://map.geo.admin.ch/?zoom=13&amp;E=2614537.674&amp;N=1136464.657&amp;layers=ch.kantone.cadastralwebmap-farbe,ch.swisstopo.amtliches-strassenverzeichnis,ch.bfs.gebaeude_wohnungs_register,KML||https://tinyurl.com/yy7ya4g9/VS/6111_bdg_erw.kml</t>
  </si>
  <si>
    <t>2615062.239 1137039.738</t>
  </si>
  <si>
    <t>https://map.geo.admin.ch/?zoom=13&amp;E=2615062.239&amp;N=1137039.738&amp;layers=ch.kantone.cadastralwebmap-farbe,ch.swisstopo.amtliches-strassenverzeichnis,ch.bfs.gebaeude_wohnungs_register,KML||https://tinyurl.com/yy7ya4g9/VS/6111_bdg_erw.kml</t>
  </si>
  <si>
    <t>2614287.385 1135887.386</t>
  </si>
  <si>
    <t>https://map.geo.admin.ch/?zoom=13&amp;E=2614287.385&amp;N=1135887.386&amp;layers=ch.kantone.cadastralwebmap-farbe,ch.swisstopo.amtliches-strassenverzeichnis,ch.bfs.gebaeude_wohnungs_register,KML||https://tinyurl.com/yy7ya4g9/VS/6111_bdg_erw.kml</t>
  </si>
  <si>
    <t>2614686.577 1136731.660</t>
  </si>
  <si>
    <t>https://map.geo.admin.ch/?zoom=13&amp;E=2614686.577&amp;N=1136731.66&amp;layers=ch.kantone.cadastralwebmap-farbe,ch.swisstopo.amtliches-strassenverzeichnis,ch.bfs.gebaeude_wohnungs_register,KML||https://tinyurl.com/yy7ya4g9/VS/6111_bdg_erw.kml</t>
  </si>
  <si>
    <t>2612806.559 1135082.986</t>
  </si>
  <si>
    <t>https://map.geo.admin.ch/?zoom=13&amp;E=2612806.559&amp;N=1135082.986&amp;layers=ch.kantone.cadastralwebmap-farbe,ch.swisstopo.amtliches-strassenverzeichnis,ch.bfs.gebaeude_wohnungs_register,KML||https://tinyurl.com/yy7ya4g9/VS/6111_bdg_erw.kml</t>
  </si>
  <si>
    <t>2612809.800 1135077.937</t>
  </si>
  <si>
    <t>https://map.geo.admin.ch/?zoom=13&amp;E=2612809.8&amp;N=1135077.937&amp;layers=ch.kantone.cadastralwebmap-farbe,ch.swisstopo.amtliches-strassenverzeichnis,ch.bfs.gebaeude_wohnungs_register,KML||https://tinyurl.com/yy7ya4g9/VS/6111_bdg_erw.kml</t>
  </si>
  <si>
    <t>2557906.000 1116892.125</t>
  </si>
  <si>
    <t>https://map.geo.admin.ch/?zoom=13&amp;E=2557906&amp;N=1116892.125&amp;layers=ch.kantone.cadastralwebmap-farbe,ch.swisstopo.amtliches-strassenverzeichnis,ch.bfs.gebaeude_wohnungs_register,KML||https://tinyurl.com/yy7ya4g9/VS/6157_bdg_erw.kml</t>
  </si>
  <si>
    <t>2565350.775 1117715.699</t>
  </si>
  <si>
    <t>https://map.geo.admin.ch/?zoom=13&amp;E=2565350.775&amp;N=1117715.699&amp;layers=ch.kantone.cadastralwebmap-farbe,ch.swisstopo.amtliches-strassenverzeichnis,ch.bfs.gebaeude_wohnungs_register,KML||https://tinyurl.com/yy7ya4g9/VS/6220_bdg_erw.kml</t>
  </si>
  <si>
    <t>2608068.750 1128182.875</t>
  </si>
  <si>
    <t>https://map.geo.admin.ch/?zoom=13&amp;E=2608068.75&amp;N=1128182.875&amp;layers=ch.kantone.cadastralwebmap-farbe,ch.swisstopo.amtliches-strassenverzeichnis,ch.bfs.gebaeude_wohnungs_register,KML||https://tinyurl.com/yy7ya4g9/VS/6254_bdg_erw.kml</t>
  </si>
  <si>
    <t>2637584.500 1111815.375</t>
  </si>
  <si>
    <t>https://map.geo.admin.ch/?zoom=13&amp;E=2637584.5&amp;N=1111815.375&amp;layers=ch.kantone.cadastralwebmap-farbe,ch.swisstopo.amtliches-strassenverzeichnis,ch.bfs.gebaeude_wohnungs_register,KML||https://tinyurl.com/yy7ya4g9/VS/6289_bdg_erw.kml</t>
  </si>
  <si>
    <t>2614433.086 1136443.249</t>
  </si>
  <si>
    <t>Update: 25.03.2024</t>
  </si>
  <si>
    <t>Etat: 25.03.2024</t>
  </si>
  <si>
    <t>62: 2 bâtiments du RegBL (903954, 192052232) à l'intérieur du même polygone de la MO</t>
  </si>
  <si>
    <t>62: 2 bâtiments du RegBL (914316, 9033927) à l'intérieur du même polygone de la MO</t>
  </si>
  <si>
    <t>62: 3 bâtiments du RegBL (914605, 914613, 191688593) à l'intérieur du même polygone de la MO</t>
  </si>
  <si>
    <t>62: 2 bâtiments du RegBL (191408211, 500008554) à l'intérieur du même polygone de la MO</t>
  </si>
  <si>
    <t>62: 2 bâtiments du RegBL (504199176, 504199178) à l'intérieur du même polygone de la MO</t>
  </si>
  <si>
    <t>62: 2 bâtiments du RegBL (504199337, 504199338) à l'intérieur du même polygone de la MO</t>
  </si>
  <si>
    <t>61: 2 polygones de la MO ont le même EGID du RegBL&lt;/br&gt;62: 2 bâtiments du RegBL (191626256, 504199135) à l'intérieur du même polygone de la MO</t>
  </si>
  <si>
    <t>31: Aucun bâtiment dans la MO pour l'EGID 191990195</t>
  </si>
  <si>
    <t>31: Aucun bâtiment dans la MO pour l'EGID 191990197</t>
  </si>
  <si>
    <t>31: Aucun bâtiment dans la MO pour l'EGID 192001039</t>
  </si>
  <si>
    <t>31: Aucun bâtiment dans la MO pour l'EGID 192052010</t>
  </si>
  <si>
    <t>31: Aucun bâtiment dans la MO pour l'EGID 191990225</t>
  </si>
  <si>
    <t>31: Aucun bâtiment dans la MO pour l'EGID 191990226</t>
  </si>
  <si>
    <t>31: Aucun bâtiment dans la MO pour l'EGID 192002956</t>
  </si>
  <si>
    <t>31: Aucun bâtiment dans la MO pour l'EGID 504199098</t>
  </si>
  <si>
    <t>31: Aucun bâtiment dans la MO pour l'EGID 504199251</t>
  </si>
  <si>
    <t>31: Aucun bâtiment dans la MO pour l'EGID 504199265</t>
  </si>
  <si>
    <t>31: Aucun bâtiment dans la MO pour l'EGID 504199286</t>
  </si>
  <si>
    <t>31: Aucun bâtiment dans la MO pour l'EGID 504199315</t>
  </si>
  <si>
    <t>31: Aucun bâtiment dans la MO pour l'EGID 192052117</t>
  </si>
  <si>
    <t>31: Aucun bâtiment dans la MO pour l'EGID 192052377</t>
  </si>
  <si>
    <t>31: Aucun bâtiment dans la MO pour l'EGID 192052203</t>
  </si>
  <si>
    <t>31: Aucun bâtiment dans la MO pour l'EGID 192028637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</si>
</sst>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_);_(@_)"/>
    <numFmt numFmtId="165" formatCode="_(* #,##0.00_);_(* \(#,##0.00\);_(* &quot;-&quot;??_);_(@_)"/>
    <numFmt numFmtId="166" formatCode="0.000"/>
    <numFmt numFmtId="167" formatCode="dd/mm/yyyy\ h:mm;@"/>
    <numFmt numFmtId="168" formatCode="_ * #,##0_ ;_ * \-#,##0_ ;_ * &quot;-&quot;??_ ;_ @_ "/>
    <numFmt numFmtId="169" formatCode="0000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2"/>
      <color rgb="FF000000"/>
      <name val="Calibri"/>
      <family val="2"/>
    </font>
    <font>
      <sz val="12"/>
      <color rgb="FFA6A6A6"/>
      <name val="Calibri"/>
      <family val="2"/>
    </font>
    <font>
      <sz val="12"/>
      <color theme="0" tint="-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FFFFFF"/>
      <name val="Calibri"/>
      <family val="2"/>
    </font>
    <font>
      <sz val="11"/>
      <color theme="1"/>
      <name val="Calibri"/>
      <family val="2"/>
    </font>
    <font>
      <sz val="11"/>
      <color rgb="FFA6A6A6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</font>
    <font>
      <b/>
      <i/>
      <sz val="11"/>
      <color theme="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9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6E0B4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6" fillId="0" borderId="0" applyNumberForma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</cellStyleXfs>
  <cellXfs count="269">
    <xf numFmtId="0" fontId="0" fillId="0" borderId="0" xfId="0"/>
    <xf numFmtId="0" fontId="3" fillId="0" borderId="0" xfId="1" applyFont="1" applyAlignment="1">
      <alignment vertical="center" wrapText="1"/>
    </xf>
    <xf numFmtId="0" fontId="3" fillId="0" borderId="0" xfId="1" applyFont="1" applyAlignment="1">
      <alignment vertical="center"/>
    </xf>
    <xf numFmtId="0" fontId="2" fillId="2" borderId="0" xfId="1" applyFont="1" applyFill="1" applyBorder="1" applyAlignment="1">
      <alignment vertical="center"/>
    </xf>
    <xf numFmtId="0" fontId="2" fillId="0" borderId="0" xfId="1" applyFont="1" applyBorder="1" applyAlignment="1">
      <alignment vertical="center"/>
    </xf>
    <xf numFmtId="0" fontId="2" fillId="3" borderId="0" xfId="1" applyFont="1" applyFill="1" applyBorder="1" applyAlignment="1">
      <alignment vertical="center"/>
    </xf>
    <xf numFmtId="0" fontId="5" fillId="3" borderId="0" xfId="2" applyFont="1" applyFill="1" applyBorder="1" applyAlignment="1">
      <alignment vertical="center"/>
    </xf>
    <xf numFmtId="0" fontId="2" fillId="4" borderId="0" xfId="1" applyFont="1" applyFill="1" applyBorder="1" applyAlignment="1">
      <alignment vertical="center"/>
    </xf>
    <xf numFmtId="0" fontId="2" fillId="4" borderId="0" xfId="3" applyFont="1" applyFill="1" applyBorder="1" applyAlignment="1">
      <alignment vertical="center"/>
    </xf>
    <xf numFmtId="0" fontId="2" fillId="5" borderId="0" xfId="1" applyFont="1" applyFill="1" applyBorder="1" applyAlignment="1">
      <alignment vertical="center"/>
    </xf>
    <xf numFmtId="0" fontId="2" fillId="5" borderId="0" xfId="3" applyFont="1" applyFill="1" applyBorder="1" applyAlignment="1">
      <alignment vertical="center"/>
    </xf>
    <xf numFmtId="0" fontId="5" fillId="6" borderId="0" xfId="1" applyFont="1" applyFill="1" applyBorder="1" applyAlignment="1">
      <alignment vertical="center"/>
    </xf>
    <xf numFmtId="0" fontId="5" fillId="7" borderId="0" xfId="1" applyFont="1" applyFill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3" fillId="0" borderId="1" xfId="1" applyFont="1" applyBorder="1" applyAlignment="1">
      <alignment vertical="center"/>
    </xf>
    <xf numFmtId="0" fontId="0" fillId="0" borderId="1" xfId="3" applyFont="1" applyFill="1" applyBorder="1" applyAlignment="1">
      <alignment vertical="center" wrapText="1"/>
    </xf>
    <xf numFmtId="0" fontId="0" fillId="0" borderId="1" xfId="3" applyFont="1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5" fillId="0" borderId="1" xfId="2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/>
    </xf>
    <xf numFmtId="0" fontId="5" fillId="0" borderId="1" xfId="3" applyFont="1" applyFill="1" applyBorder="1" applyAlignment="1">
      <alignment vertical="center" wrapText="1"/>
    </xf>
    <xf numFmtId="0" fontId="5" fillId="0" borderId="1" xfId="3" applyFont="1" applyFill="1" applyBorder="1" applyAlignment="1">
      <alignment vertical="center"/>
    </xf>
    <xf numFmtId="166" fontId="5" fillId="0" borderId="1" xfId="2" applyNumberFormat="1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left" vertical="center" wrapText="1"/>
    </xf>
    <xf numFmtId="0" fontId="2" fillId="0" borderId="1" xfId="1" applyFont="1" applyFill="1" applyBorder="1"/>
    <xf numFmtId="0" fontId="5" fillId="0" borderId="1" xfId="5" applyFont="1" applyFill="1" applyBorder="1" applyAlignment="1">
      <alignment vertical="center" wrapText="1"/>
    </xf>
    <xf numFmtId="0" fontId="6" fillId="0" borderId="1" xfId="6" applyFill="1" applyBorder="1" applyAlignment="1">
      <alignment horizontal="left" vertical="center" wrapText="1"/>
    </xf>
    <xf numFmtId="0" fontId="2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2" fillId="0" borderId="0" xfId="1" applyFont="1"/>
    <xf numFmtId="167" fontId="3" fillId="0" borderId="2" xfId="1" applyNumberFormat="1" applyFont="1" applyBorder="1" applyAlignment="1"/>
    <xf numFmtId="0" fontId="2" fillId="0" borderId="0" xfId="1" applyFont="1" applyFill="1" applyBorder="1" applyAlignment="1">
      <alignment vertical="center"/>
    </xf>
    <xf numFmtId="0" fontId="8" fillId="0" borderId="8" xfId="3" applyFont="1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9" fillId="0" borderId="8" xfId="3" applyFont="1" applyFill="1" applyBorder="1" applyAlignment="1"/>
    <xf numFmtId="0" fontId="9" fillId="0" borderId="0" xfId="3" applyFont="1" applyFill="1" applyBorder="1" applyAlignment="1"/>
    <xf numFmtId="0" fontId="2" fillId="0" borderId="6" xfId="1" applyFont="1" applyBorder="1"/>
    <xf numFmtId="0" fontId="2" fillId="0" borderId="7" xfId="1" applyFont="1" applyBorder="1"/>
    <xf numFmtId="0" fontId="2" fillId="0" borderId="6" xfId="1" applyFont="1" applyFill="1" applyBorder="1"/>
    <xf numFmtId="0" fontId="2" fillId="0" borderId="8" xfId="1" applyFont="1" applyFill="1" applyBorder="1"/>
    <xf numFmtId="0" fontId="10" fillId="0" borderId="6" xfId="1" applyFont="1" applyFill="1" applyBorder="1"/>
    <xf numFmtId="0" fontId="10" fillId="0" borderId="7" xfId="1" applyFont="1" applyFill="1" applyBorder="1"/>
    <xf numFmtId="0" fontId="10" fillId="0" borderId="8" xfId="1" applyFont="1" applyFill="1" applyBorder="1"/>
    <xf numFmtId="0" fontId="2" fillId="0" borderId="6" xfId="1" applyFont="1" applyFill="1" applyBorder="1" applyAlignment="1">
      <alignment vertical="center"/>
    </xf>
    <xf numFmtId="0" fontId="2" fillId="0" borderId="7" xfId="1" applyFont="1" applyFill="1" applyBorder="1" applyAlignment="1">
      <alignment vertical="center"/>
    </xf>
    <xf numFmtId="0" fontId="2" fillId="0" borderId="7" xfId="1" applyFont="1" applyBorder="1" applyAlignment="1">
      <alignment vertical="center"/>
    </xf>
    <xf numFmtId="0" fontId="2" fillId="0" borderId="8" xfId="1" applyFont="1" applyFill="1" applyBorder="1" applyAlignment="1">
      <alignment vertical="center"/>
    </xf>
    <xf numFmtId="0" fontId="8" fillId="0" borderId="10" xfId="3" applyFont="1" applyBorder="1" applyAlignment="1">
      <alignment horizontal="center" vertical="center" wrapText="1"/>
    </xf>
    <xf numFmtId="0" fontId="8" fillId="0" borderId="9" xfId="3" applyFont="1" applyBorder="1" applyAlignment="1">
      <alignment horizontal="center" vertical="center" wrapText="1"/>
    </xf>
    <xf numFmtId="0" fontId="2" fillId="0" borderId="9" xfId="1" applyFont="1" applyFill="1" applyBorder="1" applyAlignment="1">
      <alignment vertical="center"/>
    </xf>
    <xf numFmtId="0" fontId="11" fillId="9" borderId="0" xfId="1" applyFont="1" applyFill="1" applyBorder="1" applyAlignment="1">
      <alignment vertical="center" wrapText="1"/>
    </xf>
    <xf numFmtId="0" fontId="11" fillId="0" borderId="0" xfId="1" applyFont="1" applyFill="1" applyBorder="1" applyAlignment="1">
      <alignment vertical="center" wrapText="1"/>
    </xf>
    <xf numFmtId="0" fontId="2" fillId="0" borderId="9" xfId="1" applyFont="1" applyBorder="1" applyAlignment="1">
      <alignment vertical="center"/>
    </xf>
    <xf numFmtId="0" fontId="12" fillId="0" borderId="10" xfId="1" applyFont="1" applyFill="1" applyBorder="1" applyAlignment="1">
      <alignment horizontal="left" vertical="center"/>
    </xf>
    <xf numFmtId="0" fontId="13" fillId="0" borderId="9" xfId="1" applyFont="1" applyFill="1" applyBorder="1" applyAlignment="1">
      <alignment vertical="center"/>
    </xf>
    <xf numFmtId="0" fontId="14" fillId="0" borderId="1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left" vertical="center"/>
    </xf>
    <xf numFmtId="0" fontId="16" fillId="0" borderId="9" xfId="1" applyFont="1" applyBorder="1" applyAlignment="1">
      <alignment vertical="center"/>
    </xf>
    <xf numFmtId="0" fontId="15" fillId="0" borderId="10" xfId="1" applyFont="1" applyFill="1" applyBorder="1" applyAlignment="1">
      <alignment horizontal="left" vertical="center"/>
    </xf>
    <xf numFmtId="0" fontId="16" fillId="0" borderId="0" xfId="1" applyFont="1" applyBorder="1" applyAlignment="1">
      <alignment vertical="center"/>
    </xf>
    <xf numFmtId="0" fontId="11" fillId="10" borderId="0" xfId="1" applyFont="1" applyFill="1" applyBorder="1" applyAlignment="1">
      <alignment horizontal="center" vertical="center" wrapText="1"/>
    </xf>
    <xf numFmtId="0" fontId="18" fillId="0" borderId="10" xfId="1" applyFont="1" applyBorder="1" applyAlignment="1">
      <alignment horizontal="left" vertical="center" wrapText="1"/>
    </xf>
    <xf numFmtId="0" fontId="11" fillId="0" borderId="10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2" fillId="0" borderId="9" xfId="1" applyFont="1" applyFill="1" applyBorder="1"/>
    <xf numFmtId="0" fontId="2" fillId="0" borderId="0" xfId="1" applyFont="1" applyFill="1" applyBorder="1"/>
    <xf numFmtId="0" fontId="11" fillId="0" borderId="0" xfId="1" applyFont="1" applyFill="1" applyBorder="1"/>
    <xf numFmtId="0" fontId="11" fillId="0" borderId="9" xfId="1" applyFont="1" applyFill="1" applyBorder="1" applyAlignment="1">
      <alignment horizontal="left"/>
    </xf>
    <xf numFmtId="0" fontId="11" fillId="0" borderId="0" xfId="1" applyFont="1" applyFill="1" applyBorder="1" applyAlignment="1">
      <alignment horizontal="left"/>
    </xf>
    <xf numFmtId="0" fontId="19" fillId="0" borderId="0" xfId="1" applyFont="1" applyFill="1" applyBorder="1"/>
    <xf numFmtId="0" fontId="20" fillId="0" borderId="9" xfId="1" applyFont="1" applyFill="1" applyBorder="1" applyAlignment="1">
      <alignment horizontal="left"/>
    </xf>
    <xf numFmtId="0" fontId="20" fillId="0" borderId="0" xfId="1" applyFont="1" applyFill="1" applyBorder="1" applyAlignment="1">
      <alignment horizontal="left"/>
    </xf>
    <xf numFmtId="0" fontId="21" fillId="0" borderId="0" xfId="1" applyFont="1" applyFill="1" applyBorder="1"/>
    <xf numFmtId="0" fontId="7" fillId="0" borderId="9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left" vertical="center"/>
    </xf>
    <xf numFmtId="0" fontId="16" fillId="0" borderId="0" xfId="1" applyFont="1" applyFill="1" applyBorder="1" applyAlignment="1">
      <alignment vertical="center"/>
    </xf>
    <xf numFmtId="0" fontId="2" fillId="2" borderId="0" xfId="1" applyFont="1" applyFill="1" applyBorder="1" applyAlignment="1">
      <alignment horizontal="left" vertical="center"/>
    </xf>
    <xf numFmtId="0" fontId="2" fillId="2" borderId="9" xfId="1" applyFont="1" applyFill="1" applyBorder="1" applyAlignment="1">
      <alignment vertical="center"/>
    </xf>
    <xf numFmtId="0" fontId="2" fillId="2" borderId="10" xfId="1" applyFont="1" applyFill="1" applyBorder="1" applyAlignment="1">
      <alignment vertical="center"/>
    </xf>
    <xf numFmtId="0" fontId="2" fillId="0" borderId="10" xfId="1" applyFont="1" applyFill="1" applyBorder="1" applyAlignment="1">
      <alignment vertical="center"/>
    </xf>
    <xf numFmtId="0" fontId="10" fillId="11" borderId="9" xfId="1" applyFont="1" applyFill="1" applyBorder="1" applyAlignment="1">
      <alignment vertical="center"/>
    </xf>
    <xf numFmtId="0" fontId="22" fillId="11" borderId="0" xfId="1" applyFont="1" applyFill="1" applyBorder="1" applyAlignment="1">
      <alignment vertical="center"/>
    </xf>
    <xf numFmtId="0" fontId="10" fillId="11" borderId="0" xfId="1" applyFont="1" applyFill="1" applyBorder="1" applyAlignment="1">
      <alignment vertical="center"/>
    </xf>
    <xf numFmtId="10" fontId="22" fillId="11" borderId="0" xfId="1" applyNumberFormat="1" applyFont="1" applyFill="1" applyBorder="1" applyAlignment="1">
      <alignment vertical="center"/>
    </xf>
    <xf numFmtId="0" fontId="22" fillId="11" borderId="10" xfId="1" applyFont="1" applyFill="1" applyBorder="1" applyAlignment="1">
      <alignment vertical="center"/>
    </xf>
    <xf numFmtId="0" fontId="22" fillId="11" borderId="9" xfId="1" applyFont="1" applyFill="1" applyBorder="1" applyAlignment="1">
      <alignment vertical="center"/>
    </xf>
    <xf numFmtId="0" fontId="10" fillId="11" borderId="10" xfId="1" applyFont="1" applyFill="1" applyBorder="1" applyAlignment="1">
      <alignment vertical="center"/>
    </xf>
    <xf numFmtId="1" fontId="2" fillId="2" borderId="0" xfId="7" applyNumberFormat="1" applyFont="1" applyFill="1" applyBorder="1" applyAlignment="1">
      <alignment vertical="center"/>
    </xf>
    <xf numFmtId="9" fontId="2" fillId="2" borderId="0" xfId="7" applyFont="1" applyFill="1" applyBorder="1" applyAlignment="1">
      <alignment vertical="center"/>
    </xf>
    <xf numFmtId="10" fontId="2" fillId="2" borderId="0" xfId="7" applyNumberFormat="1" applyFont="1" applyFill="1" applyBorder="1" applyAlignment="1">
      <alignment vertical="center"/>
    </xf>
    <xf numFmtId="0" fontId="2" fillId="0" borderId="0" xfId="1" applyFont="1" applyFill="1" applyBorder="1" applyAlignment="1">
      <alignment horizontal="left" vertical="center"/>
    </xf>
    <xf numFmtId="0" fontId="10" fillId="0" borderId="9" xfId="1" applyFont="1" applyFill="1" applyBorder="1" applyAlignment="1">
      <alignment vertical="center"/>
    </xf>
    <xf numFmtId="1" fontId="10" fillId="0" borderId="0" xfId="7" applyNumberFormat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/>
    </xf>
    <xf numFmtId="0" fontId="22" fillId="0" borderId="10" xfId="1" applyFont="1" applyFill="1" applyBorder="1" applyAlignment="1">
      <alignment vertical="center"/>
    </xf>
    <xf numFmtId="0" fontId="22" fillId="0" borderId="9" xfId="1" applyFont="1" applyFill="1" applyBorder="1" applyAlignment="1">
      <alignment vertical="center"/>
    </xf>
    <xf numFmtId="0" fontId="22" fillId="0" borderId="0" xfId="1" applyFont="1" applyFill="1" applyBorder="1" applyAlignment="1">
      <alignment vertical="center"/>
    </xf>
    <xf numFmtId="0" fontId="10" fillId="0" borderId="10" xfId="1" applyFont="1" applyFill="1" applyBorder="1" applyAlignment="1">
      <alignment vertical="center"/>
    </xf>
    <xf numFmtId="1" fontId="2" fillId="0" borderId="0" xfId="7" applyNumberFormat="1" applyFont="1" applyFill="1" applyBorder="1" applyAlignment="1">
      <alignment vertical="center"/>
    </xf>
    <xf numFmtId="9" fontId="2" fillId="0" borderId="0" xfId="7" applyFont="1" applyFill="1" applyBorder="1" applyAlignment="1">
      <alignment vertical="center"/>
    </xf>
    <xf numFmtId="10" fontId="2" fillId="0" borderId="0" xfId="7" applyNumberFormat="1" applyFont="1" applyFill="1" applyBorder="1" applyAlignment="1">
      <alignment vertical="center"/>
    </xf>
    <xf numFmtId="0" fontId="10" fillId="2" borderId="9" xfId="1" applyFont="1" applyFill="1" applyBorder="1" applyAlignment="1">
      <alignment vertical="center"/>
    </xf>
    <xf numFmtId="1" fontId="10" fillId="2" borderId="0" xfId="7" applyNumberFormat="1" applyFont="1" applyFill="1" applyBorder="1" applyAlignment="1">
      <alignment vertical="center" wrapText="1"/>
    </xf>
    <xf numFmtId="0" fontId="10" fillId="2" borderId="0" xfId="1" applyFont="1" applyFill="1" applyBorder="1" applyAlignment="1">
      <alignment vertical="center"/>
    </xf>
    <xf numFmtId="10" fontId="22" fillId="12" borderId="0" xfId="1" applyNumberFormat="1" applyFont="1" applyFill="1" applyBorder="1" applyAlignment="1">
      <alignment vertical="center"/>
    </xf>
    <xf numFmtId="0" fontId="22" fillId="2" borderId="10" xfId="1" applyFont="1" applyFill="1" applyBorder="1" applyAlignment="1">
      <alignment vertical="center"/>
    </xf>
    <xf numFmtId="0" fontId="22" fillId="2" borderId="9" xfId="1" applyFont="1" applyFill="1" applyBorder="1" applyAlignment="1">
      <alignment vertical="center"/>
    </xf>
    <xf numFmtId="0" fontId="22" fillId="2" borderId="0" xfId="1" applyFont="1" applyFill="1" applyBorder="1" applyAlignment="1">
      <alignment vertical="center"/>
    </xf>
    <xf numFmtId="0" fontId="10" fillId="2" borderId="10" xfId="1" applyFont="1" applyFill="1" applyBorder="1" applyAlignment="1">
      <alignment vertical="center"/>
    </xf>
    <xf numFmtId="0" fontId="12" fillId="0" borderId="10" xfId="1" applyFont="1" applyFill="1" applyBorder="1" applyAlignment="1">
      <alignment vertical="center"/>
    </xf>
    <xf numFmtId="0" fontId="23" fillId="0" borderId="10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/>
    </xf>
    <xf numFmtId="10" fontId="22" fillId="0" borderId="0" xfId="1" applyNumberFormat="1" applyFont="1" applyFill="1" applyBorder="1" applyAlignment="1">
      <alignment vertical="center"/>
    </xf>
    <xf numFmtId="0" fontId="10" fillId="12" borderId="9" xfId="1" applyFont="1" applyFill="1" applyBorder="1" applyAlignment="1">
      <alignment vertical="center"/>
    </xf>
    <xf numFmtId="0" fontId="22" fillId="12" borderId="0" xfId="1" applyFont="1" applyFill="1" applyBorder="1" applyAlignment="1">
      <alignment vertical="center"/>
    </xf>
    <xf numFmtId="0" fontId="10" fillId="12" borderId="0" xfId="1" applyFont="1" applyFill="1" applyBorder="1" applyAlignment="1">
      <alignment vertical="center"/>
    </xf>
    <xf numFmtId="0" fontId="22" fillId="12" borderId="10" xfId="1" applyFont="1" applyFill="1" applyBorder="1" applyAlignment="1">
      <alignment vertical="center"/>
    </xf>
    <xf numFmtId="0" fontId="22" fillId="12" borderId="9" xfId="1" applyFont="1" applyFill="1" applyBorder="1" applyAlignment="1">
      <alignment vertical="center"/>
    </xf>
    <xf numFmtId="0" fontId="10" fillId="12" borderId="10" xfId="1" applyFont="1" applyFill="1" applyBorder="1" applyAlignment="1">
      <alignment vertical="center"/>
    </xf>
    <xf numFmtId="0" fontId="11" fillId="0" borderId="11" xfId="1" applyFont="1" applyBorder="1" applyAlignment="1">
      <alignment vertical="center"/>
    </xf>
    <xf numFmtId="0" fontId="11" fillId="0" borderId="12" xfId="1" applyFont="1" applyBorder="1" applyAlignment="1">
      <alignment vertical="center"/>
    </xf>
    <xf numFmtId="164" fontId="11" fillId="0" borderId="12" xfId="8" applyNumberFormat="1" applyFont="1" applyBorder="1" applyAlignment="1">
      <alignment vertical="center"/>
    </xf>
    <xf numFmtId="0" fontId="11" fillId="0" borderId="13" xfId="1" applyFont="1" applyFill="1" applyBorder="1" applyAlignment="1">
      <alignment vertical="center"/>
    </xf>
    <xf numFmtId="0" fontId="11" fillId="0" borderId="11" xfId="1" applyFont="1" applyFill="1" applyBorder="1" applyAlignment="1">
      <alignment vertical="center"/>
    </xf>
    <xf numFmtId="0" fontId="11" fillId="0" borderId="12" xfId="1" applyFont="1" applyFill="1" applyBorder="1" applyAlignment="1">
      <alignment vertical="center"/>
    </xf>
    <xf numFmtId="10" fontId="11" fillId="0" borderId="12" xfId="7" applyNumberFormat="1" applyFont="1" applyFill="1" applyBorder="1" applyAlignment="1">
      <alignment vertical="center"/>
    </xf>
    <xf numFmtId="0" fontId="24" fillId="0" borderId="11" xfId="1" applyFont="1" applyFill="1" applyBorder="1" applyAlignment="1">
      <alignment vertical="center"/>
    </xf>
    <xf numFmtId="168" fontId="24" fillId="0" borderId="12" xfId="8" applyNumberFormat="1" applyFont="1" applyFill="1" applyBorder="1" applyAlignment="1">
      <alignment vertical="center"/>
    </xf>
    <xf numFmtId="0" fontId="24" fillId="0" borderId="12" xfId="1" applyFont="1" applyFill="1" applyBorder="1" applyAlignment="1">
      <alignment vertical="center"/>
    </xf>
    <xf numFmtId="10" fontId="24" fillId="0" borderId="12" xfId="7" applyNumberFormat="1" applyFont="1" applyFill="1" applyBorder="1" applyAlignment="1">
      <alignment vertical="center"/>
    </xf>
    <xf numFmtId="0" fontId="24" fillId="0" borderId="13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1" fontId="11" fillId="0" borderId="12" xfId="1" applyNumberFormat="1" applyFont="1" applyFill="1" applyBorder="1" applyAlignment="1">
      <alignment vertical="center"/>
    </xf>
    <xf numFmtId="9" fontId="11" fillId="0" borderId="12" xfId="7" applyFont="1" applyBorder="1" applyAlignment="1">
      <alignment vertical="center"/>
    </xf>
    <xf numFmtId="0" fontId="11" fillId="0" borderId="0" xfId="1" applyFont="1" applyBorder="1" applyAlignment="1">
      <alignment vertical="center"/>
    </xf>
    <xf numFmtId="3" fontId="11" fillId="0" borderId="12" xfId="8" applyNumberFormat="1" applyFont="1" applyBorder="1" applyAlignment="1">
      <alignment vertical="center"/>
    </xf>
    <xf numFmtId="3" fontId="11" fillId="0" borderId="13" xfId="8" applyNumberFormat="1" applyFont="1" applyBorder="1" applyAlignment="1">
      <alignment vertical="center"/>
    </xf>
    <xf numFmtId="9" fontId="11" fillId="0" borderId="13" xfId="7" applyFont="1" applyBorder="1" applyAlignment="1">
      <alignment vertical="center"/>
    </xf>
    <xf numFmtId="9" fontId="11" fillId="0" borderId="11" xfId="7" applyFont="1" applyBorder="1" applyAlignment="1">
      <alignment vertical="center"/>
    </xf>
    <xf numFmtId="0" fontId="11" fillId="0" borderId="13" xfId="1" applyFont="1" applyBorder="1" applyAlignment="1">
      <alignment vertical="center"/>
    </xf>
    <xf numFmtId="0" fontId="11" fillId="0" borderId="0" xfId="1" applyFont="1" applyAlignment="1">
      <alignment vertical="center"/>
    </xf>
    <xf numFmtId="1" fontId="2" fillId="0" borderId="0" xfId="1" applyNumberFormat="1" applyFont="1" applyFill="1" applyBorder="1" applyAlignment="1">
      <alignment vertical="center"/>
    </xf>
    <xf numFmtId="0" fontId="17" fillId="0" borderId="0" xfId="1" applyFont="1" applyFill="1" applyBorder="1" applyAlignment="1">
      <alignment vertical="center"/>
    </xf>
    <xf numFmtId="0" fontId="2" fillId="0" borderId="0" xfId="1"/>
    <xf numFmtId="0" fontId="25" fillId="0" borderId="0" xfId="1" applyFont="1"/>
    <xf numFmtId="0" fontId="2" fillId="0" borderId="0" xfId="1" applyFont="1" applyAlignment="1"/>
    <xf numFmtId="0" fontId="2" fillId="0" borderId="0" xfId="1" applyFont="1" applyBorder="1"/>
    <xf numFmtId="0" fontId="25" fillId="0" borderId="0" xfId="1" applyFont="1" applyBorder="1"/>
    <xf numFmtId="0" fontId="25" fillId="0" borderId="7" xfId="1" applyFont="1" applyBorder="1"/>
    <xf numFmtId="0" fontId="2" fillId="0" borderId="14" xfId="1" applyFont="1" applyBorder="1"/>
    <xf numFmtId="0" fontId="27" fillId="9" borderId="0" xfId="1" applyFont="1" applyFill="1" applyBorder="1" applyAlignment="1">
      <alignment vertical="center" wrapText="1"/>
    </xf>
    <xf numFmtId="0" fontId="28" fillId="9" borderId="9" xfId="1" applyFont="1" applyFill="1" applyBorder="1" applyAlignment="1">
      <alignment vertical="center"/>
    </xf>
    <xf numFmtId="0" fontId="29" fillId="14" borderId="15" xfId="1" applyFont="1" applyFill="1" applyBorder="1" applyAlignment="1">
      <alignment horizontal="center" vertical="center" wrapText="1"/>
    </xf>
    <xf numFmtId="0" fontId="30" fillId="0" borderId="0" xfId="1" applyFont="1"/>
    <xf numFmtId="0" fontId="11" fillId="0" borderId="0" xfId="1" applyFont="1" applyFill="1" applyBorder="1" applyAlignment="1">
      <alignment horizontal="left" vertical="center" wrapText="1"/>
    </xf>
    <xf numFmtId="0" fontId="2" fillId="0" borderId="15" xfId="1" applyFont="1" applyFill="1" applyBorder="1"/>
    <xf numFmtId="0" fontId="2" fillId="0" borderId="0" xfId="1" applyFont="1" applyFill="1"/>
    <xf numFmtId="0" fontId="2" fillId="0" borderId="9" xfId="1" applyFont="1" applyBorder="1"/>
    <xf numFmtId="0" fontId="25" fillId="0" borderId="0" xfId="6" applyNumberFormat="1" applyFont="1"/>
    <xf numFmtId="0" fontId="2" fillId="0" borderId="10" xfId="1" applyFont="1" applyFill="1" applyBorder="1"/>
    <xf numFmtId="0" fontId="12" fillId="0" borderId="10" xfId="1" applyFont="1" applyFill="1" applyBorder="1"/>
    <xf numFmtId="0" fontId="2" fillId="0" borderId="10" xfId="1" applyFont="1" applyBorder="1"/>
    <xf numFmtId="0" fontId="11" fillId="14" borderId="0" xfId="1" applyFont="1" applyFill="1" applyAlignment="1">
      <alignment vertical="center"/>
    </xf>
    <xf numFmtId="0" fontId="2" fillId="14" borderId="0" xfId="1" applyFill="1"/>
    <xf numFmtId="0" fontId="31" fillId="0" borderId="0" xfId="1" applyFont="1"/>
    <xf numFmtId="0" fontId="11" fillId="0" borderId="0" xfId="1" applyFont="1"/>
    <xf numFmtId="0" fontId="11" fillId="3" borderId="0" xfId="1" applyFont="1" applyFill="1"/>
    <xf numFmtId="0" fontId="2" fillId="3" borderId="0" xfId="1" applyFill="1"/>
    <xf numFmtId="0" fontId="32" fillId="15" borderId="0" xfId="1" applyFont="1" applyFill="1" applyAlignment="1">
      <alignment horizontal="center" vertical="center"/>
    </xf>
    <xf numFmtId="0" fontId="11" fillId="0" borderId="0" xfId="3" applyFont="1"/>
    <xf numFmtId="0" fontId="26" fillId="4" borderId="0" xfId="1" applyFont="1" applyFill="1"/>
    <xf numFmtId="0" fontId="2" fillId="4" borderId="0" xfId="1" applyFont="1" applyFill="1"/>
    <xf numFmtId="49" fontId="31" fillId="0" borderId="0" xfId="1" applyNumberFormat="1" applyFont="1"/>
    <xf numFmtId="0" fontId="32" fillId="0" borderId="0" xfId="5" applyFont="1"/>
    <xf numFmtId="49" fontId="32" fillId="0" borderId="0" xfId="5" applyNumberFormat="1" applyFont="1"/>
    <xf numFmtId="0" fontId="32" fillId="10" borderId="0" xfId="5" applyFont="1" applyFill="1"/>
    <xf numFmtId="0" fontId="11" fillId="10" borderId="0" xfId="1" applyFont="1" applyFill="1" applyAlignment="1">
      <alignment vertical="center"/>
    </xf>
    <xf numFmtId="0" fontId="2" fillId="10" borderId="0" xfId="1" applyFont="1" applyFill="1"/>
    <xf numFmtId="0" fontId="33" fillId="0" borderId="0" xfId="1" applyFont="1" applyAlignment="1">
      <alignment vertical="center"/>
    </xf>
    <xf numFmtId="49" fontId="2" fillId="0" borderId="0" xfId="1" applyNumberFormat="1" applyFont="1"/>
    <xf numFmtId="0" fontId="2" fillId="0" borderId="0" xfId="1" applyFont="1" applyAlignment="1">
      <alignment horizontal="right"/>
    </xf>
    <xf numFmtId="0" fontId="11" fillId="0" borderId="0" xfId="1" applyFont="1" applyAlignment="1">
      <alignment horizontal="left"/>
    </xf>
    <xf numFmtId="0" fontId="6" fillId="0" borderId="0" xfId="6" applyAlignment="1">
      <alignment horizontal="left"/>
    </xf>
    <xf numFmtId="14" fontId="6" fillId="0" borderId="0" xfId="6" applyNumberFormat="1" applyAlignment="1">
      <alignment vertical="center"/>
    </xf>
    <xf numFmtId="0" fontId="2" fillId="0" borderId="0" xfId="1" applyFont="1" applyBorder="1" applyAlignment="1">
      <alignment vertical="center" wrapText="1"/>
    </xf>
    <xf numFmtId="0" fontId="2" fillId="0" borderId="6" xfId="1" applyFont="1" applyBorder="1" applyAlignment="1">
      <alignment vertical="center"/>
    </xf>
    <xf numFmtId="0" fontId="2" fillId="0" borderId="6" xfId="1" applyFont="1" applyBorder="1" applyAlignment="1">
      <alignment vertical="center" wrapText="1"/>
    </xf>
    <xf numFmtId="0" fontId="2" fillId="0" borderId="7" xfId="1" applyFont="1" applyBorder="1" applyAlignment="1">
      <alignment vertical="center" wrapText="1"/>
    </xf>
    <xf numFmtId="0" fontId="2" fillId="0" borderId="8" xfId="1" applyFont="1" applyBorder="1" applyAlignment="1">
      <alignment vertical="center" wrapText="1"/>
    </xf>
    <xf numFmtId="0" fontId="2" fillId="0" borderId="10" xfId="1" applyFont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2" fillId="0" borderId="0" xfId="1" applyFont="1" applyBorder="1" applyAlignment="1">
      <alignment horizontal="center"/>
    </xf>
    <xf numFmtId="10" fontId="22" fillId="2" borderId="0" xfId="7" applyNumberFormat="1" applyFont="1" applyFill="1" applyBorder="1" applyAlignment="1">
      <alignment vertical="center"/>
    </xf>
    <xf numFmtId="3" fontId="22" fillId="2" borderId="0" xfId="8" applyNumberFormat="1" applyFont="1" applyFill="1" applyBorder="1" applyAlignment="1">
      <alignment vertical="center"/>
    </xf>
    <xf numFmtId="3" fontId="22" fillId="2" borderId="10" xfId="8" applyNumberFormat="1" applyFont="1" applyFill="1" applyBorder="1" applyAlignment="1">
      <alignment vertical="center"/>
    </xf>
    <xf numFmtId="9" fontId="22" fillId="2" borderId="0" xfId="7" applyFont="1" applyFill="1" applyBorder="1" applyAlignment="1">
      <alignment vertical="center"/>
    </xf>
    <xf numFmtId="9" fontId="22" fillId="2" borderId="10" xfId="7" applyFont="1" applyFill="1" applyBorder="1" applyAlignment="1">
      <alignment vertical="center"/>
    </xf>
    <xf numFmtId="9" fontId="22" fillId="2" borderId="9" xfId="7" applyFont="1" applyFill="1" applyBorder="1" applyAlignment="1">
      <alignment vertical="center"/>
    </xf>
    <xf numFmtId="9" fontId="22" fillId="0" borderId="0" xfId="7" applyFont="1" applyFill="1" applyBorder="1" applyAlignment="1">
      <alignment vertical="center"/>
    </xf>
    <xf numFmtId="3" fontId="22" fillId="0" borderId="0" xfId="8" applyNumberFormat="1" applyFont="1" applyBorder="1" applyAlignment="1">
      <alignment vertical="center"/>
    </xf>
    <xf numFmtId="3" fontId="22" fillId="0" borderId="10" xfId="8" applyNumberFormat="1" applyFont="1" applyBorder="1" applyAlignment="1">
      <alignment vertical="center"/>
    </xf>
    <xf numFmtId="9" fontId="22" fillId="0" borderId="0" xfId="7" applyFont="1" applyBorder="1" applyAlignment="1">
      <alignment vertical="center"/>
    </xf>
    <xf numFmtId="9" fontId="22" fillId="0" borderId="10" xfId="7" applyFont="1" applyBorder="1" applyAlignment="1">
      <alignment vertical="center"/>
    </xf>
    <xf numFmtId="9" fontId="22" fillId="0" borderId="9" xfId="7" applyFont="1" applyBorder="1" applyAlignment="1">
      <alignment vertical="center"/>
    </xf>
    <xf numFmtId="10" fontId="22" fillId="0" borderId="0" xfId="7" applyNumberFormat="1" applyFont="1" applyFill="1" applyBorder="1" applyAlignment="1">
      <alignment vertical="center"/>
    </xf>
    <xf numFmtId="3" fontId="22" fillId="0" borderId="0" xfId="8" applyNumberFormat="1" applyFont="1" applyFill="1" applyBorder="1" applyAlignment="1">
      <alignment vertical="center"/>
    </xf>
    <xf numFmtId="3" fontId="22" fillId="0" borderId="10" xfId="8" applyNumberFormat="1" applyFont="1" applyFill="1" applyBorder="1" applyAlignment="1">
      <alignment vertical="center"/>
    </xf>
    <xf numFmtId="9" fontId="22" fillId="0" borderId="10" xfId="7" applyFont="1" applyFill="1" applyBorder="1" applyAlignment="1">
      <alignment vertical="center"/>
    </xf>
    <xf numFmtId="9" fontId="22" fillId="0" borderId="9" xfId="7" applyFont="1" applyFill="1" applyBorder="1" applyAlignment="1">
      <alignment vertical="center"/>
    </xf>
    <xf numFmtId="0" fontId="11" fillId="6" borderId="0" xfId="1" applyFont="1" applyFill="1" applyAlignment="1">
      <alignment vertical="top"/>
    </xf>
    <xf numFmtId="0" fontId="2" fillId="6" borderId="0" xfId="1" applyFont="1" applyFill="1" applyAlignment="1">
      <alignment horizontal="right" vertical="top"/>
    </xf>
    <xf numFmtId="0" fontId="2" fillId="6" borderId="0" xfId="1" applyFont="1" applyFill="1" applyAlignment="1">
      <alignment vertical="top"/>
    </xf>
    <xf numFmtId="14" fontId="2" fillId="6" borderId="0" xfId="1" applyNumberFormat="1" applyFont="1" applyFill="1" applyAlignment="1">
      <alignment vertical="top"/>
    </xf>
    <xf numFmtId="0" fontId="2" fillId="0" borderId="0" xfId="1" applyFont="1" applyAlignment="1">
      <alignment vertical="top"/>
    </xf>
    <xf numFmtId="0" fontId="2" fillId="0" borderId="0" xfId="1" applyFont="1" applyAlignment="1">
      <alignment horizontal="left"/>
    </xf>
    <xf numFmtId="0" fontId="22" fillId="0" borderId="0" xfId="0" applyFont="1"/>
    <xf numFmtId="169" fontId="22" fillId="0" borderId="0" xfId="0" applyNumberFormat="1" applyFont="1"/>
    <xf numFmtId="0" fontId="29" fillId="16" borderId="0" xfId="1" applyFont="1" applyFill="1" applyAlignment="1">
      <alignment horizontal="left" vertical="top"/>
    </xf>
    <xf numFmtId="0" fontId="2" fillId="16" borderId="0" xfId="1" applyFont="1" applyFill="1" applyAlignment="1">
      <alignment horizontal="left" vertical="top"/>
    </xf>
    <xf numFmtId="14" fontId="2" fillId="16" borderId="0" xfId="1" applyNumberFormat="1" applyFont="1" applyFill="1" applyAlignment="1">
      <alignment horizontal="left" vertical="top"/>
    </xf>
    <xf numFmtId="0" fontId="11" fillId="17" borderId="0" xfId="1" applyFont="1" applyFill="1"/>
    <xf numFmtId="0" fontId="22" fillId="17" borderId="0" xfId="0" applyFont="1" applyFill="1"/>
    <xf numFmtId="0" fontId="6" fillId="0" borderId="0" xfId="6" applyFont="1"/>
    <xf numFmtId="0" fontId="5" fillId="0" borderId="0" xfId="0" applyFont="1"/>
    <xf numFmtId="0" fontId="6" fillId="0" borderId="0" xfId="6" applyNumberFormat="1" applyFont="1"/>
    <xf numFmtId="10" fontId="2" fillId="0" borderId="15" xfId="1" applyNumberFormat="1" applyFont="1" applyBorder="1"/>
    <xf numFmtId="9" fontId="22" fillId="0" borderId="0" xfId="7" applyFont="1"/>
    <xf numFmtId="0" fontId="34" fillId="0" borderId="0" xfId="1" applyFont="1"/>
    <xf numFmtId="0" fontId="34" fillId="0" borderId="6" xfId="1" applyFont="1" applyBorder="1"/>
    <xf numFmtId="0" fontId="34" fillId="0" borderId="9" xfId="1" applyFont="1" applyFill="1" applyBorder="1" applyAlignment="1">
      <alignment vertical="center"/>
    </xf>
    <xf numFmtId="0" fontId="34" fillId="0" borderId="0" xfId="0" applyFont="1"/>
    <xf numFmtId="0" fontId="34" fillId="0" borderId="0" xfId="1" applyFont="1" applyFill="1"/>
    <xf numFmtId="0" fontId="34" fillId="0" borderId="0" xfId="1" applyFont="1" applyFill="1" applyAlignment="1">
      <alignment horizontal="center" vertical="top" wrapText="1"/>
    </xf>
    <xf numFmtId="0" fontId="34" fillId="0" borderId="0" xfId="1" applyFont="1" applyFill="1" applyBorder="1" applyAlignment="1">
      <alignment horizontal="center" vertical="top" wrapText="1"/>
    </xf>
    <xf numFmtId="10" fontId="22" fillId="0" borderId="15" xfId="7" applyNumberFormat="1" applyFont="1" applyBorder="1"/>
    <xf numFmtId="10" fontId="22" fillId="0" borderId="0" xfId="7" applyNumberFormat="1" applyFont="1"/>
    <xf numFmtId="9" fontId="34" fillId="0" borderId="0" xfId="1" applyNumberFormat="1" applyFont="1"/>
    <xf numFmtId="0" fontId="8" fillId="0" borderId="0" xfId="1" applyFont="1" applyFill="1"/>
    <xf numFmtId="0" fontId="8" fillId="0" borderId="0" xfId="1" applyFont="1" applyFill="1" applyAlignment="1">
      <alignment horizontal="center" vertical="top" wrapText="1"/>
    </xf>
    <xf numFmtId="9" fontId="8" fillId="0" borderId="0" xfId="1" applyNumberFormat="1" applyFont="1"/>
    <xf numFmtId="0" fontId="8" fillId="0" borderId="0" xfId="1" applyFont="1"/>
    <xf numFmtId="0" fontId="8" fillId="0" borderId="0" xfId="1" applyFont="1" applyFill="1" applyBorder="1" applyAlignment="1">
      <alignment horizontal="center" vertical="top" wrapText="1"/>
    </xf>
    <xf numFmtId="0" fontId="34" fillId="0" borderId="8" xfId="1" applyFont="1" applyBorder="1"/>
    <xf numFmtId="0" fontId="35" fillId="9" borderId="10" xfId="1" applyFont="1" applyFill="1" applyBorder="1" applyAlignment="1">
      <alignment vertical="center" wrapText="1"/>
    </xf>
    <xf numFmtId="0" fontId="35" fillId="0" borderId="10" xfId="1" applyFont="1" applyFill="1" applyBorder="1" applyAlignment="1">
      <alignment vertical="center" wrapText="1"/>
    </xf>
    <xf numFmtId="0" fontId="34" fillId="0" borderId="10" xfId="1" applyFont="1" applyFill="1" applyBorder="1"/>
    <xf numFmtId="9" fontId="36" fillId="0" borderId="10" xfId="7" applyFont="1" applyFill="1" applyBorder="1"/>
    <xf numFmtId="0" fontId="34" fillId="0" borderId="10" xfId="1" applyFont="1" applyBorder="1"/>
    <xf numFmtId="0" fontId="6" fillId="0" borderId="0" xfId="6" applyFont="1" applyAlignment="1">
      <alignment horizontal="left"/>
    </xf>
    <xf numFmtId="0" fontId="7" fillId="8" borderId="3" xfId="1" applyFont="1" applyFill="1" applyBorder="1" applyAlignment="1">
      <alignment horizontal="center" vertical="center" wrapText="1"/>
    </xf>
    <xf numFmtId="0" fontId="7" fillId="8" borderId="4" xfId="1" applyFont="1" applyFill="1" applyBorder="1" applyAlignment="1">
      <alignment horizontal="center" vertical="center" wrapText="1"/>
    </xf>
    <xf numFmtId="0" fontId="7" fillId="8" borderId="5" xfId="1" applyFont="1" applyFill="1" applyBorder="1" applyAlignment="1">
      <alignment horizontal="center" vertical="center" wrapText="1"/>
    </xf>
    <xf numFmtId="0" fontId="8" fillId="0" borderId="7" xfId="3" applyFont="1" applyBorder="1" applyAlignment="1">
      <alignment horizontal="center" vertical="center" wrapText="1"/>
    </xf>
    <xf numFmtId="0" fontId="8" fillId="0" borderId="0" xfId="3" applyFont="1" applyBorder="1" applyAlignment="1">
      <alignment horizontal="center" vertical="center" wrapText="1"/>
    </xf>
    <xf numFmtId="0" fontId="11" fillId="9" borderId="0" xfId="1" applyFont="1" applyFill="1" applyBorder="1" applyAlignment="1">
      <alignment horizontal="left" vertical="center" wrapText="1"/>
    </xf>
    <xf numFmtId="0" fontId="11" fillId="10" borderId="0" xfId="1" applyFont="1" applyFill="1" applyBorder="1" applyAlignment="1">
      <alignment horizontal="left" vertical="center" wrapText="1"/>
    </xf>
    <xf numFmtId="0" fontId="7" fillId="10" borderId="0" xfId="1" applyFont="1" applyFill="1" applyBorder="1" applyAlignment="1">
      <alignment horizontal="center" vertical="center" wrapText="1"/>
    </xf>
    <xf numFmtId="0" fontId="11" fillId="10" borderId="0" xfId="1" applyFont="1" applyFill="1" applyBorder="1" applyAlignment="1">
      <alignment horizontal="center" vertical="center"/>
    </xf>
    <xf numFmtId="0" fontId="6" fillId="0" borderId="0" xfId="6" applyFont="1" applyAlignment="1">
      <alignment horizontal="left"/>
    </xf>
    <xf numFmtId="0" fontId="2" fillId="13" borderId="0" xfId="3" applyFont="1" applyFill="1" applyAlignment="1">
      <alignment horizontal="left"/>
    </xf>
    <xf numFmtId="0" fontId="29" fillId="0" borderId="0" xfId="3" applyFont="1" applyAlignment="1">
      <alignment horizontal="center"/>
    </xf>
    <xf numFmtId="0" fontId="9" fillId="0" borderId="0" xfId="3" applyFont="1" applyFill="1" applyAlignment="1">
      <alignment horizontal="center"/>
    </xf>
    <xf numFmtId="0" fontId="6" fillId="0" borderId="0" xfId="6" applyAlignment="1">
      <alignment horizontal="left"/>
    </xf>
    <xf numFmtId="0" fontId="32" fillId="15" borderId="0" xfId="1" applyFont="1" applyFill="1" applyAlignment="1">
      <alignment horizontal="center" vertical="center" wrapText="1"/>
    </xf>
    <xf numFmtId="0" fontId="32" fillId="15" borderId="0" xfId="1" applyFont="1" applyFill="1" applyAlignment="1">
      <alignment horizontal="center" vertical="center"/>
    </xf>
    <xf numFmtId="0" fontId="32" fillId="10" borderId="0" xfId="1" applyFont="1" applyFill="1" applyAlignment="1">
      <alignment horizontal="center" vertical="center" wrapText="1"/>
    </xf>
    <xf numFmtId="0" fontId="32" fillId="10" borderId="0" xfId="1" applyFont="1" applyFill="1" applyAlignment="1">
      <alignment horizontal="center" vertical="center"/>
    </xf>
    <xf numFmtId="0" fontId="2" fillId="10" borderId="0" xfId="1" applyFont="1" applyFill="1" applyAlignment="1">
      <alignment horizontal="center"/>
    </xf>
    <xf numFmtId="0" fontId="2" fillId="0" borderId="0" xfId="1" applyFont="1" applyAlignment="1">
      <alignment vertical="top" wrapText="1"/>
    </xf>
  </cellXfs>
  <cellStyles count="9">
    <cellStyle name="Lien hypertexte" xfId="6" builtinId="8"/>
    <cellStyle name="Milliers 2" xfId="8" xr:uid="{00000000-0005-0000-0000-000001000000}"/>
    <cellStyle name="Normal" xfId="0" builtinId="0"/>
    <cellStyle name="Normal 2" xfId="1" xr:uid="{00000000-0005-0000-0000-000003000000}"/>
    <cellStyle name="Normal 2 2 2" xfId="2" xr:uid="{00000000-0005-0000-0000-000004000000}"/>
    <cellStyle name="Normal 2 4" xfId="3" xr:uid="{00000000-0005-0000-0000-000005000000}"/>
    <cellStyle name="Normal 2 4 2 2" xfId="4" xr:uid="{00000000-0005-0000-0000-000006000000}"/>
    <cellStyle name="Normal 3" xfId="5" xr:uid="{00000000-0005-0000-0000-000007000000}"/>
    <cellStyle name="Pourcentage 2" xfId="7" xr:uid="{00000000-0005-0000-0000-000008000000}"/>
  </cellStyles>
  <dxfs count="38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numFmt numFmtId="0" formatCode="General"/>
    </dxf>
    <dxf>
      <font>
        <color theme="0" tint="-0.14996795556505021"/>
      </font>
      <numFmt numFmtId="0" formatCode="General"/>
    </dxf>
    <dxf>
      <font>
        <color theme="0" tint="-0.14996795556505021"/>
      </font>
      <numFmt numFmtId="0" formatCode="General"/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numFmt numFmtId="0" formatCode="General"/>
    </dxf>
    <dxf>
      <font>
        <color theme="0" tint="-0.14996795556505021"/>
      </font>
      <numFmt numFmtId="0" formatCode="General"/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numFmt numFmtId="0" formatCode="General"/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numFmt numFmtId="0" formatCode="General"/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numFmt numFmtId="0" formatCode="General"/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1C5"/>
        </patternFill>
      </fill>
    </dxf>
    <dxf>
      <font>
        <b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rgb="FFFFFFFF"/>
      </font>
      <fill>
        <patternFill>
          <bgColor rgb="FF70AD4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color rgb="FFFFFFFF"/>
      </font>
      <fill>
        <patternFill>
          <bgColor rgb="FF70AD4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numFmt numFmtId="0" formatCode="General"/>
    </dxf>
    <dxf>
      <font>
        <color theme="0" tint="-0.14996795556505021"/>
      </font>
      <numFmt numFmtId="0" formatCode="General"/>
    </dxf>
    <dxf>
      <font>
        <color theme="0" tint="-0.14996795556505021"/>
      </font>
      <numFmt numFmtId="0" formatCode="General"/>
    </dxf>
    <dxf>
      <font>
        <color theme="0" tint="-0.14996795556505021"/>
      </font>
      <numFmt numFmtId="0" formatCode="General"/>
    </dxf>
    <dxf>
      <font>
        <color theme="0" tint="-0.14996795556505021"/>
      </font>
      <numFmt numFmtId="0" formatCode="General"/>
    </dxf>
    <dxf>
      <font>
        <color theme="0" tint="-0.14996795556505021"/>
      </font>
      <numFmt numFmtId="0" formatCode="General"/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numFmt numFmtId="0" formatCode="General"/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numFmt numFmtId="0" formatCode="General"/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0.14996795556505021"/>
      </font>
      <numFmt numFmtId="0" formatCode="General"/>
    </dxf>
    <dxf>
      <font>
        <color theme="0" tint="-0.14996795556505021"/>
      </font>
      <numFmt numFmtId="0" formatCode="General"/>
    </dxf>
    <dxf>
      <font>
        <b val="0"/>
        <i val="0"/>
        <color theme="0"/>
      </font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4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144000</xdr:colOff>
      <xdr:row>5</xdr:row>
      <xdr:rowOff>180000</xdr:rowOff>
    </xdr:to>
    <xdr:pic>
      <xdr:nvPicPr>
        <xdr:cNvPr id="2" name="Image 1" descr="http://www.e-service.admin.ch/delimo/images/ag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73150"/>
          <a:ext cx="144000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</xdr:row>
      <xdr:rowOff>1</xdr:rowOff>
    </xdr:from>
    <xdr:to>
      <xdr:col>1</xdr:col>
      <xdr:colOff>144000</xdr:colOff>
      <xdr:row>8</xdr:row>
      <xdr:rowOff>182794</xdr:rowOff>
    </xdr:to>
    <xdr:pic>
      <xdr:nvPicPr>
        <xdr:cNvPr id="3" name="Image 2" descr="http://www.e-service.admin.ch/delimo/images/be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682751"/>
          <a:ext cx="144000" cy="182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144000</xdr:colOff>
      <xdr:row>9</xdr:row>
      <xdr:rowOff>178031</xdr:rowOff>
    </xdr:to>
    <xdr:pic>
      <xdr:nvPicPr>
        <xdr:cNvPr id="4" name="Image 3" descr="http://www.e-service.admin.ch/delimo/images/bl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885950"/>
          <a:ext cx="144000" cy="18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144000</xdr:colOff>
      <xdr:row>10</xdr:row>
      <xdr:rowOff>178031</xdr:rowOff>
    </xdr:to>
    <xdr:pic>
      <xdr:nvPicPr>
        <xdr:cNvPr id="5" name="Image 4" descr="http://www.e-service.admin.ch/delimo/images/bs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089150"/>
          <a:ext cx="144000" cy="18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144000</xdr:colOff>
      <xdr:row>11</xdr:row>
      <xdr:rowOff>178031</xdr:rowOff>
    </xdr:to>
    <xdr:pic>
      <xdr:nvPicPr>
        <xdr:cNvPr id="6" name="Image 5" descr="http://www.e-service.admin.ch/delimo/images/fr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292350"/>
          <a:ext cx="144000" cy="18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144000</xdr:colOff>
      <xdr:row>12</xdr:row>
      <xdr:rowOff>180000</xdr:rowOff>
    </xdr:to>
    <xdr:pic>
      <xdr:nvPicPr>
        <xdr:cNvPr id="7" name="Image 6" descr="http://www.e-service.admin.ch/delimo/images/ge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495550"/>
          <a:ext cx="144000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144000</xdr:colOff>
      <xdr:row>13</xdr:row>
      <xdr:rowOff>178031</xdr:rowOff>
    </xdr:to>
    <xdr:pic>
      <xdr:nvPicPr>
        <xdr:cNvPr id="8" name="Image 7" descr="http://www.e-service.admin.ch/delimo/images/gl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698750"/>
          <a:ext cx="144000" cy="18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144000</xdr:colOff>
      <xdr:row>14</xdr:row>
      <xdr:rowOff>178031</xdr:rowOff>
    </xdr:to>
    <xdr:pic>
      <xdr:nvPicPr>
        <xdr:cNvPr id="9" name="Image 8" descr="http://www.e-service.admin.ch/delimo/images/gr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901950"/>
          <a:ext cx="144000" cy="18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15</xdr:row>
      <xdr:rowOff>1</xdr:rowOff>
    </xdr:from>
    <xdr:to>
      <xdr:col>1</xdr:col>
      <xdr:colOff>144000</xdr:colOff>
      <xdr:row>15</xdr:row>
      <xdr:rowOff>164014</xdr:rowOff>
    </xdr:to>
    <xdr:pic>
      <xdr:nvPicPr>
        <xdr:cNvPr id="10" name="Image 9" descr="http://www.e-service.admin.ch/delimo/images/ju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105151"/>
          <a:ext cx="144000" cy="16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144000</xdr:colOff>
      <xdr:row>16</xdr:row>
      <xdr:rowOff>180000</xdr:rowOff>
    </xdr:to>
    <xdr:pic>
      <xdr:nvPicPr>
        <xdr:cNvPr id="11" name="Image 10" descr="http://www.e-service.admin.ch/delimo/images/lu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308350"/>
          <a:ext cx="144000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144000</xdr:colOff>
      <xdr:row>17</xdr:row>
      <xdr:rowOff>180000</xdr:rowOff>
    </xdr:to>
    <xdr:pic>
      <xdr:nvPicPr>
        <xdr:cNvPr id="12" name="Image 11" descr="http://www.e-service.admin.ch/delimo/images/ne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511550"/>
          <a:ext cx="144000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144000</xdr:colOff>
      <xdr:row>18</xdr:row>
      <xdr:rowOff>178030</xdr:rowOff>
    </xdr:to>
    <xdr:pic>
      <xdr:nvPicPr>
        <xdr:cNvPr id="13" name="Image 12" descr="http://www.e-service.admin.ch/delimo/images/nw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714750"/>
          <a:ext cx="144000" cy="18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144000</xdr:colOff>
      <xdr:row>19</xdr:row>
      <xdr:rowOff>178031</xdr:rowOff>
    </xdr:to>
    <xdr:pic>
      <xdr:nvPicPr>
        <xdr:cNvPr id="14" name="Image 13" descr="http://www.e-service.admin.ch/delimo/images/ow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917950"/>
          <a:ext cx="144000" cy="18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20</xdr:row>
      <xdr:rowOff>0</xdr:rowOff>
    </xdr:from>
    <xdr:ext cx="144000" cy="178412"/>
    <xdr:pic>
      <xdr:nvPicPr>
        <xdr:cNvPr id="15" name="Image 14" descr="http://www.e-service.admin.ch/delimo/images/sg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121150"/>
          <a:ext cx="144000" cy="17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21</xdr:row>
      <xdr:rowOff>0</xdr:rowOff>
    </xdr:from>
    <xdr:ext cx="144000" cy="180000"/>
    <xdr:pic>
      <xdr:nvPicPr>
        <xdr:cNvPr id="16" name="Image 15" descr="http://www.e-service.admin.ch/delimo/images/sh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324350"/>
          <a:ext cx="144000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22</xdr:row>
      <xdr:rowOff>0</xdr:rowOff>
    </xdr:from>
    <xdr:ext cx="144000" cy="178412"/>
    <xdr:pic>
      <xdr:nvPicPr>
        <xdr:cNvPr id="17" name="Image 16" descr="http://www.e-service.admin.ch/delimo/images/so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527550"/>
          <a:ext cx="144000" cy="17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23</xdr:row>
      <xdr:rowOff>0</xdr:rowOff>
    </xdr:from>
    <xdr:ext cx="144000" cy="178412"/>
    <xdr:pic>
      <xdr:nvPicPr>
        <xdr:cNvPr id="18" name="Image 17" descr="http://www.e-service.admin.ch/delimo/images/sz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730750"/>
          <a:ext cx="144000" cy="17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1</xdr:rowOff>
    </xdr:from>
    <xdr:ext cx="144000" cy="178413"/>
    <xdr:pic>
      <xdr:nvPicPr>
        <xdr:cNvPr id="19" name="Image 18" descr="http://www.e-service.admin.ch/delimo/images/tg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933951"/>
          <a:ext cx="144000" cy="178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25</xdr:row>
      <xdr:rowOff>0</xdr:rowOff>
    </xdr:from>
    <xdr:ext cx="144000" cy="178412"/>
    <xdr:pic>
      <xdr:nvPicPr>
        <xdr:cNvPr id="20" name="Image 19" descr="http://www.e-service.admin.ch/delimo/images/ti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137150"/>
          <a:ext cx="144000" cy="17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26</xdr:row>
      <xdr:rowOff>0</xdr:rowOff>
    </xdr:from>
    <xdr:ext cx="144000" cy="178412"/>
    <xdr:pic>
      <xdr:nvPicPr>
        <xdr:cNvPr id="21" name="Image 20" descr="http://www.e-service.admin.ch/delimo/images/ur.pn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340350"/>
          <a:ext cx="144000" cy="17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27</xdr:row>
      <xdr:rowOff>0</xdr:rowOff>
    </xdr:from>
    <xdr:ext cx="144000" cy="178412"/>
    <xdr:pic>
      <xdr:nvPicPr>
        <xdr:cNvPr id="22" name="Image 21" descr="http://www.e-service.admin.ch/delimo/images/vd.pn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543550"/>
          <a:ext cx="144000" cy="17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28</xdr:row>
      <xdr:rowOff>0</xdr:rowOff>
    </xdr:from>
    <xdr:ext cx="144000" cy="178412"/>
    <xdr:pic>
      <xdr:nvPicPr>
        <xdr:cNvPr id="23" name="Image 22" descr="http://www.e-service.admin.ch/delimo/images/vs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746750"/>
          <a:ext cx="144000" cy="178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29</xdr:row>
      <xdr:rowOff>0</xdr:rowOff>
    </xdr:from>
    <xdr:ext cx="144000" cy="180000"/>
    <xdr:pic>
      <xdr:nvPicPr>
        <xdr:cNvPr id="24" name="Image 23" descr="http://www.e-service.admin.ch/delimo/images/zg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949950"/>
          <a:ext cx="144000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30</xdr:row>
      <xdr:rowOff>0</xdr:rowOff>
    </xdr:from>
    <xdr:ext cx="145282" cy="180000"/>
    <xdr:pic>
      <xdr:nvPicPr>
        <xdr:cNvPr id="25" name="Image 24" descr="http://www.e-service.admin.ch/delimo/images/zh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153150"/>
          <a:ext cx="145282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6</xdr:row>
      <xdr:rowOff>202406</xdr:rowOff>
    </xdr:from>
    <xdr:to>
      <xdr:col>1</xdr:col>
      <xdr:colOff>144000</xdr:colOff>
      <xdr:row>7</xdr:row>
      <xdr:rowOff>178030</xdr:rowOff>
    </xdr:to>
    <xdr:pic>
      <xdr:nvPicPr>
        <xdr:cNvPr id="26" name="Image 25" descr="http://www.e-service.admin.ch/delimo/images/ar.pn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78756"/>
          <a:ext cx="144000" cy="185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144000</xdr:colOff>
      <xdr:row>6</xdr:row>
      <xdr:rowOff>180000</xdr:rowOff>
    </xdr:to>
    <xdr:pic>
      <xdr:nvPicPr>
        <xdr:cNvPr id="27" name="Image 26" descr="http://www.e-service.admin.ch/delimo/images/ai.pn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276350"/>
          <a:ext cx="144000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1934465</xdr:colOff>
      <xdr:row>0</xdr:row>
      <xdr:rowOff>13484</xdr:rowOff>
    </xdr:from>
    <xdr:to>
      <xdr:col>10</xdr:col>
      <xdr:colOff>2142004</xdr:colOff>
      <xdr:row>1</xdr:row>
      <xdr:rowOff>76574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579" b="9625"/>
        <a:stretch/>
      </xdr:blipFill>
      <xdr:spPr>
        <a:xfrm>
          <a:off x="9789415" y="13484"/>
          <a:ext cx="204364" cy="342490"/>
        </a:xfrm>
        <a:prstGeom prst="rect">
          <a:avLst/>
        </a:prstGeom>
      </xdr:spPr>
    </xdr:pic>
    <xdr:clientData/>
  </xdr:twoCellAnchor>
  <xdr:twoCellAnchor editAs="oneCell">
    <xdr:from>
      <xdr:col>10</xdr:col>
      <xdr:colOff>2269314</xdr:colOff>
      <xdr:row>0</xdr:row>
      <xdr:rowOff>13314</xdr:rowOff>
    </xdr:from>
    <xdr:to>
      <xdr:col>10</xdr:col>
      <xdr:colOff>2483785</xdr:colOff>
      <xdr:row>1</xdr:row>
      <xdr:rowOff>87220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1" r="2582" b="7715"/>
        <a:stretch/>
      </xdr:blipFill>
      <xdr:spPr>
        <a:xfrm>
          <a:off x="10124264" y="13314"/>
          <a:ext cx="211296" cy="350131"/>
        </a:xfrm>
        <a:prstGeom prst="rect">
          <a:avLst/>
        </a:prstGeom>
      </xdr:spPr>
    </xdr:pic>
    <xdr:clientData/>
  </xdr:twoCellAnchor>
  <xdr:twoCellAnchor editAs="oneCell">
    <xdr:from>
      <xdr:col>10</xdr:col>
      <xdr:colOff>2613520</xdr:colOff>
      <xdr:row>0</xdr:row>
      <xdr:rowOff>0</xdr:rowOff>
    </xdr:from>
    <xdr:to>
      <xdr:col>10</xdr:col>
      <xdr:colOff>3028950</xdr:colOff>
      <xdr:row>1</xdr:row>
      <xdr:rowOff>96097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6257"/>
        <a:stretch/>
      </xdr:blipFill>
      <xdr:spPr>
        <a:xfrm>
          <a:off x="10468470" y="0"/>
          <a:ext cx="415430" cy="375497"/>
        </a:xfrm>
        <a:prstGeom prst="rect">
          <a:avLst/>
        </a:prstGeom>
      </xdr:spPr>
    </xdr:pic>
    <xdr:clientData/>
  </xdr:twoCellAnchor>
  <xdr:twoCellAnchor editAs="oneCell">
    <xdr:from>
      <xdr:col>10</xdr:col>
      <xdr:colOff>1579624</xdr:colOff>
      <xdr:row>0</xdr:row>
      <xdr:rowOff>785</xdr:rowOff>
    </xdr:from>
    <xdr:to>
      <xdr:col>10</xdr:col>
      <xdr:colOff>1797237</xdr:colOff>
      <xdr:row>1</xdr:row>
      <xdr:rowOff>87221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-1" r="4041" b="8937"/>
        <a:stretch/>
      </xdr:blipFill>
      <xdr:spPr>
        <a:xfrm>
          <a:off x="9434574" y="785"/>
          <a:ext cx="220788" cy="3626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1168400</xdr:colOff>
      <xdr:row>0</xdr:row>
      <xdr:rowOff>8211</xdr:rowOff>
    </xdr:from>
    <xdr:to>
      <xdr:col>10</xdr:col>
      <xdr:colOff>1720850</xdr:colOff>
      <xdr:row>1</xdr:row>
      <xdr:rowOff>106199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499" b="11844"/>
        <a:stretch/>
      </xdr:blipFill>
      <xdr:spPr>
        <a:xfrm>
          <a:off x="9023350" y="8211"/>
          <a:ext cx="552450" cy="3710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cadastre.ch/fr/av/result/layer.html" TargetMode="External"/><Relationship Id="rId2" Type="http://schemas.openxmlformats.org/officeDocument/2006/relationships/hyperlink" Target="https://www.cadastre.ch/content/cadastre-internet/fr/manual-av/publication/express/_jcr_content/contentPar/downloadlist_1740335003/downloadItems/147_1571841889906.download/ablauf-abgleich-gebaeude-und-adressen-fr.pdf" TargetMode="External"/><Relationship Id="rId1" Type="http://schemas.openxmlformats.org/officeDocument/2006/relationships/hyperlink" Target="https://www.cadastre.ch/content/cadastre-internet/fr/manual-av/publication/express/_jcr_content/contentPar/downloadlist_1740335003/downloadItems/147_1571841889906.download/ablauf-abgleich-gebaeude-und-adressen-fr.pdf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ousing-stat.ch/files/Traitement_erreurs_FR.pdf" TargetMode="External"/><Relationship Id="rId2" Type="http://schemas.openxmlformats.org/officeDocument/2006/relationships/hyperlink" Target="https://www.cadastre.ch/content/cadastre-internet/fr/manual-av/publication/express/_jcr_content/contentPar/downloadlist_1740335003/downloadItems/147_1571841889906.download/ablauf-abgleich-gebaeude-und-adressen-fr.pdf" TargetMode="External"/><Relationship Id="rId1" Type="http://schemas.openxmlformats.org/officeDocument/2006/relationships/hyperlink" Target="https://www.housing-stat.ch/files/Umsetzungskonzept_Erweiterung_FR.pdf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housing-stat.ch/files/Traitement_erreurs_FR.pdf" TargetMode="External"/><Relationship Id="rId1" Type="http://schemas.openxmlformats.org/officeDocument/2006/relationships/hyperlink" Target="https://www.cadastre.ch/content/cadastre-internet/fr/manual-av/publication/express/_jcr_content/contentPar/downloadlist_1740335003/downloadItems/147_1571841889906.download/ablauf-abgleich-gebaeude-und-adressen-fr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housing-stat.ch/files/Traitement_erreurs_FR.pdf" TargetMode="External"/><Relationship Id="rId1" Type="http://schemas.openxmlformats.org/officeDocument/2006/relationships/hyperlink" Target="https://www.cadastre.ch/content/cadastre-internet/fr/manual-av/publication/express/_jcr_content/contentPar/downloadlist_1740335003/downloadItems/147_1571841889906.download/ablauf-abgleich-gebaeude-und-adressen-fr.pdf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map.geo.admin.ch/?topic=ech&amp;lang=fr&amp;bgLayer=ch.swisstopo.pixelkarte-grau&amp;layers=ch.swisstopo-vd.ortschaftenverzeichnis_plz,ch.swisstopo.amtliches-strassenverzeichnis,ch.bfs.gebaeude_wohnungs_register,KML||https://tinyurl.com/liste3plz" TargetMode="External"/><Relationship Id="rId2" Type="http://schemas.openxmlformats.org/officeDocument/2006/relationships/hyperlink" Target="https://www.housing-stat.ch/files/Traitement_erreurs_FR.pdf" TargetMode="External"/><Relationship Id="rId1" Type="http://schemas.openxmlformats.org/officeDocument/2006/relationships/hyperlink" Target="https://www.cadastre.ch/content/cadastre-internet/fr/manual-av/publication/express/_jcr_content/contentPar/downloadlist_1740335003/downloadItems/147_1571841889906.download/ablauf-abgleich-gebaeude-und-adressen-fr.pdf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housing-stat.ch/files/Traitement_erreurs_FR.pdf" TargetMode="External"/><Relationship Id="rId1" Type="http://schemas.openxmlformats.org/officeDocument/2006/relationships/hyperlink" Target="https://www.cadastre.ch/content/cadastre-internet/fr/manual-av/publication/express/_jcr_content/contentPar/downloadlist_1740335003/downloadItems/147_1571841889906.download/ablauf-abgleich-gebaeude-und-adressen-fr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housing-stat.ch/files/Traitement_erreurs_FR.pdf" TargetMode="External"/><Relationship Id="rId1" Type="http://schemas.openxmlformats.org/officeDocument/2006/relationships/hyperlink" Target="https://www.cadastre.ch/content/cadastre-internet/fr/manual-av/publication/express/_jcr_content/contentPar/downloadlist_1740335003/downloadItems/147_1571841889906.download/ablauf-abgleich-gebaeude-und-adressen-fr.pdf" TargetMode="External"/><Relationship Id="rId4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map.geo.admin.ch/?zoom=13&amp;E=2646678.88&amp;N=1117084.852&amp;layers=ch.kantone.cadastralwebmap-farbe,ch.swisstopo.amtliches-strassenverzeichnis,ch.bfs.gebaeude_wohnungs_register,KML||https://tinyurl.com/yy7ya4g9/VS/6009_bdg_erw.kml" TargetMode="External"/><Relationship Id="rId671" Type="http://schemas.openxmlformats.org/officeDocument/2006/relationships/hyperlink" Target="https://map.geo.admin.ch/?zoom=13&amp;E=2635887.375&amp;N=1123050.486&amp;layers=ch.kantone.cadastralwebmap-farbe,ch.swisstopo.amtliches-strassenverzeichnis,ch.bfs.gebaeude_wohnungs_register,KML||https://tinyurl.com/yy7ya4g9/VS/6298_bdg_erw.kml" TargetMode="External"/><Relationship Id="rId21" Type="http://schemas.openxmlformats.org/officeDocument/2006/relationships/hyperlink" Target="https://map.geo.admin.ch/?zoom=13&amp;E=2638519.842&amp;N=1127656.472&amp;layers=ch.kantone.cadastralwebmap-farbe,ch.swisstopo.amtliches-strassenverzeichnis,ch.bfs.gebaeude_wohnungs_register,KML||https://tinyurl.com/yy7ya4g9/VS/6002_bdg_erw.kml" TargetMode="External"/><Relationship Id="rId324" Type="http://schemas.openxmlformats.org/officeDocument/2006/relationships/hyperlink" Target="https://map.geo.admin.ch/?zoom=13&amp;E=2574923.196&amp;N=1109850.795&amp;layers=ch.kantone.cadastralwebmap-farbe,ch.swisstopo.amtliches-strassenverzeichnis,ch.bfs.gebaeude_wohnungs_register,KML||https://tinyurl.com/yy7ya4g9/VS/6133_bdg_erw.kml" TargetMode="External"/><Relationship Id="rId531" Type="http://schemas.openxmlformats.org/officeDocument/2006/relationships/hyperlink" Target="https://map.geo.admin.ch/?zoom=13&amp;E=2599915.408&amp;N=1127311.698&amp;layers=ch.kantone.cadastralwebmap-farbe,ch.swisstopo.amtliches-strassenverzeichnis,ch.bfs.gebaeude_wohnungs_register,KML||https://tinyurl.com/yy7ya4g9/VS/6239_bdg_erw.kml" TargetMode="External"/><Relationship Id="rId629" Type="http://schemas.openxmlformats.org/officeDocument/2006/relationships/hyperlink" Target="https://map.geo.admin.ch/?zoom=13&amp;E=2594601.092&amp;N=1119799.351&amp;layers=ch.kantone.cadastralwebmap-farbe,ch.swisstopo.amtliches-strassenverzeichnis,ch.bfs.gebaeude_wohnungs_register,KML||https://tinyurl.com/yy7ya4g9/VS/6266_bdg_erw.kml" TargetMode="External"/><Relationship Id="rId170" Type="http://schemas.openxmlformats.org/officeDocument/2006/relationships/hyperlink" Target="https://map.geo.admin.ch/?zoom=13&amp;E=2583433.425&amp;N=1093932.234&amp;layers=ch.kantone.cadastralwebmap-farbe,ch.swisstopo.amtliches-strassenverzeichnis,ch.bfs.gebaeude_wohnungs_register,KML||https://tinyurl.com/yy7ya4g9/VS/6033_bdg_erw.kml" TargetMode="External"/><Relationship Id="rId268" Type="http://schemas.openxmlformats.org/officeDocument/2006/relationships/hyperlink" Target="https://map.geo.admin.ch/?zoom=13&amp;E=2599133.585&amp;N=1112752.291&amp;layers=ch.kantone.cadastralwebmap-farbe,ch.swisstopo.amtliches-strassenverzeichnis,ch.bfs.gebaeude_wohnungs_register,KML||https://tinyurl.com/yy7ya4g9/VS/6084_bdg_erw.kml" TargetMode="External"/><Relationship Id="rId475" Type="http://schemas.openxmlformats.org/officeDocument/2006/relationships/hyperlink" Target="https://map.geo.admin.ch/?zoom=13&amp;E=2632340.469&amp;N=1129309.461&amp;layers=ch.kantone.cadastralwebmap-farbe,ch.swisstopo.amtliches-strassenverzeichnis,ch.bfs.gebaeude_wohnungs_register,KML||https://tinyurl.com/yy7ya4g9/VS/6191_bdg_erw.kml" TargetMode="External"/><Relationship Id="rId682" Type="http://schemas.openxmlformats.org/officeDocument/2006/relationships/hyperlink" Target="https://map.geo.admin.ch/?zoom=13&amp;E=2623895.419&amp;N=1096446.846&amp;layers=ch.kantone.cadastralwebmap-farbe,ch.swisstopo.amtliches-strassenverzeichnis,ch.bfs.gebaeude_wohnungs_register,KML||https://tinyurl.com/yy7ya4g9/VS/6300_bdg_erw.kml" TargetMode="External"/><Relationship Id="rId32" Type="http://schemas.openxmlformats.org/officeDocument/2006/relationships/hyperlink" Target="https://map.geo.admin.ch/?zoom=13&amp;E=2642625.304&amp;N=1130223.741&amp;layers=ch.kantone.cadastralwebmap-farbe,ch.swisstopo.amtliches-strassenverzeichnis,ch.bfs.gebaeude_wohnungs_register,KML||https://tinyurl.com/yy7ya4g9/VS/6007_bdg_erw.kml" TargetMode="External"/><Relationship Id="rId128" Type="http://schemas.openxmlformats.org/officeDocument/2006/relationships/hyperlink" Target="https://map.geo.admin.ch/?zoom=13&amp;E=2586054.52&amp;N=1117135.207&amp;layers=ch.kantone.cadastralwebmap-farbe,ch.swisstopo.amtliches-strassenverzeichnis,ch.bfs.gebaeude_wohnungs_register,KML||https://tinyurl.com/yy7ya4g9/VS/6021_bdg_erw.kml" TargetMode="External"/><Relationship Id="rId335" Type="http://schemas.openxmlformats.org/officeDocument/2006/relationships/hyperlink" Target="https://map.geo.admin.ch/?zoom=13&amp;E=2572072.689&amp;N=1106154.773&amp;layers=ch.kantone.cadastralwebmap-farbe,ch.swisstopo.amtliches-strassenverzeichnis,ch.bfs.gebaeude_wohnungs_register,KML||https://tinyurl.com/yy7ya4g9/VS/6136_bdg_erw.kml" TargetMode="External"/><Relationship Id="rId542" Type="http://schemas.openxmlformats.org/officeDocument/2006/relationships/hyperlink" Target="https://map.geo.admin.ch/?zoom=13&amp;E=2600092.812&amp;N=1126397.77&amp;layers=ch.kantone.cadastralwebmap-farbe,ch.swisstopo.amtliches-strassenverzeichnis,ch.bfs.gebaeude_wohnungs_register,KML||https://tinyurl.com/yy7ya4g9/VS/6239_bdg_erw.kml" TargetMode="External"/><Relationship Id="rId181" Type="http://schemas.openxmlformats.org/officeDocument/2006/relationships/hyperlink" Target="https://map.geo.admin.ch/?zoom=13&amp;E=2573660.072&amp;N=1087283.822&amp;layers=ch.kantone.cadastralwebmap-farbe,ch.swisstopo.amtliches-strassenverzeichnis,ch.bfs.gebaeude_wohnungs_register,KML||https://tinyurl.com/yy7ya4g9/VS/6034_bdg_erw.kml" TargetMode="External"/><Relationship Id="rId402" Type="http://schemas.openxmlformats.org/officeDocument/2006/relationships/hyperlink" Target="https://map.geo.admin.ch/?zoom=13&amp;E=2556166.485&amp;N=1114126.956&amp;layers=ch.kantone.cadastralwebmap-farbe,ch.swisstopo.amtliches-strassenverzeichnis,ch.bfs.gebaeude_wohnungs_register,KML||https://tinyurl.com/yy7ya4g9/VS/6151_bdg_erw.kml" TargetMode="External"/><Relationship Id="rId279" Type="http://schemas.openxmlformats.org/officeDocument/2006/relationships/hyperlink" Target="https://map.geo.admin.ch/?zoom=13&amp;E=2597179.804&amp;N=1117535.834&amp;layers=ch.kantone.cadastralwebmap-farbe,ch.swisstopo.amtliches-strassenverzeichnis,ch.bfs.gebaeude_wohnungs_register,KML||https://tinyurl.com/yy7ya4g9/VS/6089_bdg_erw.kml" TargetMode="External"/><Relationship Id="rId486" Type="http://schemas.openxmlformats.org/officeDocument/2006/relationships/hyperlink" Target="https://map.geo.admin.ch/?zoom=13&amp;E=2628041.837&amp;N=1127963.116&amp;layers=ch.kantone.cadastralwebmap-farbe,ch.swisstopo.amtliches-strassenverzeichnis,ch.bfs.gebaeude_wohnungs_register,KML||https://tinyurl.com/yy7ya4g9/VS/6199_bdg_erw.kml" TargetMode="External"/><Relationship Id="rId43" Type="http://schemas.openxmlformats.org/officeDocument/2006/relationships/hyperlink" Target="https://map.geo.admin.ch/?zoom=13&amp;E=2641794.683&amp;N=1134226.376&amp;layers=ch.kantone.cadastralwebmap-farbe,ch.swisstopo.amtliches-strassenverzeichnis,ch.bfs.gebaeude_wohnungs_register,KML||https://tinyurl.com/yy7ya4g9/VS/6007_bdg_erw.kml" TargetMode="External"/><Relationship Id="rId139" Type="http://schemas.openxmlformats.org/officeDocument/2006/relationships/hyperlink" Target="https://map.geo.admin.ch/?zoom=13&amp;E=2588436.832&amp;N=1113932.658&amp;layers=ch.kantone.cadastralwebmap-farbe,ch.swisstopo.amtliches-strassenverzeichnis,ch.bfs.gebaeude_wohnungs_register,KML||https://tinyurl.com/yy7ya4g9/VS/6024_bdg_erw.kml" TargetMode="External"/><Relationship Id="rId346" Type="http://schemas.openxmlformats.org/officeDocument/2006/relationships/hyperlink" Target="https://map.geo.admin.ch/?zoom=13&amp;E=2572195.106&amp;N=1106309.225&amp;layers=ch.kantone.cadastralwebmap-farbe,ch.swisstopo.amtliches-strassenverzeichnis,ch.bfs.gebaeude_wohnungs_register,KML||https://tinyurl.com/yy7ya4g9/VS/6136_bdg_erw.kml" TargetMode="External"/><Relationship Id="rId553" Type="http://schemas.openxmlformats.org/officeDocument/2006/relationships/hyperlink" Target="https://map.geo.admin.ch/?zoom=13&amp;E=2601208.09&amp;N=1124382.796&amp;layers=ch.kantone.cadastralwebmap-farbe,ch.swisstopo.amtliches-strassenverzeichnis,ch.bfs.gebaeude_wohnungs_register,KML||https://tinyurl.com/yy7ya4g9/VS/6240_bdg_erw.kml" TargetMode="External"/><Relationship Id="rId192" Type="http://schemas.openxmlformats.org/officeDocument/2006/relationships/hyperlink" Target="https://map.geo.admin.ch/?zoom=13&amp;E=2577958.455&amp;N=1098773.306&amp;layers=ch.kantone.cadastralwebmap-farbe,ch.swisstopo.amtliches-strassenverzeichnis,ch.bfs.gebaeude_wohnungs_register,KML||https://tinyurl.com/yy7ya4g9/VS/6034_bdg_erw.kml" TargetMode="External"/><Relationship Id="rId206" Type="http://schemas.openxmlformats.org/officeDocument/2006/relationships/hyperlink" Target="https://map.geo.admin.ch/?zoom=13&amp;E=2584213.496&amp;N=1105806.549&amp;layers=ch.kantone.cadastralwebmap-farbe,ch.swisstopo.amtliches-strassenverzeichnis,ch.bfs.gebaeude_wohnungs_register,KML||https://tinyurl.com/yy7ya4g9/VS/6037_bdg_erw.kml" TargetMode="External"/><Relationship Id="rId413" Type="http://schemas.openxmlformats.org/officeDocument/2006/relationships/hyperlink" Target="https://map.geo.admin.ch/?zoom=13&amp;E=2562172.949&amp;N=1124044.985&amp;layers=ch.kantone.cadastralwebmap-farbe,ch.swisstopo.amtliches-strassenverzeichnis,ch.bfs.gebaeude_wohnungs_register,KML||https://tinyurl.com/yy7ya4g9/VS/6152_bdg_erw.kml" TargetMode="External"/><Relationship Id="rId497" Type="http://schemas.openxmlformats.org/officeDocument/2006/relationships/hyperlink" Target="https://map.geo.admin.ch/?zoom=13&amp;E=2567861.589&amp;N=1114057.602&amp;layers=ch.kantone.cadastralwebmap-farbe,ch.swisstopo.amtliches-strassenverzeichnis,ch.bfs.gebaeude_wohnungs_register,KML||https://tinyurl.com/yy7ya4g9/VS/6213_bdg_erw.kml" TargetMode="External"/><Relationship Id="rId620" Type="http://schemas.openxmlformats.org/officeDocument/2006/relationships/hyperlink" Target="https://map.geo.admin.ch/?zoom=13&amp;E=2595008.38&amp;N=1119640.487&amp;layers=ch.kantone.cadastralwebmap-farbe,ch.swisstopo.amtliches-strassenverzeichnis,ch.bfs.gebaeude_wohnungs_register,KML||https://tinyurl.com/yy7ya4g9/VS/6266_bdg_erw.kml" TargetMode="External"/><Relationship Id="rId357" Type="http://schemas.openxmlformats.org/officeDocument/2006/relationships/hyperlink" Target="https://map.geo.admin.ch/?zoom=13&amp;E=2584513.261&amp;N=1110247.081&amp;layers=ch.kantone.cadastralwebmap-farbe,ch.swisstopo.amtliches-strassenverzeichnis,ch.bfs.gebaeude_wohnungs_register,KML||https://tinyurl.com/yy7ya4g9/VS/6139_bdg_erw.kml" TargetMode="External"/><Relationship Id="rId54" Type="http://schemas.openxmlformats.org/officeDocument/2006/relationships/hyperlink" Target="https://map.geo.admin.ch/?zoom=13&amp;E=2642975.938&amp;N=1130641.15&amp;layers=ch.kantone.cadastralwebmap-farbe,ch.swisstopo.amtliches-strassenverzeichnis,ch.bfs.gebaeude_wohnungs_register,KML||https://tinyurl.com/yy7ya4g9/VS/6007_bdg_erw.kml" TargetMode="External"/><Relationship Id="rId217" Type="http://schemas.openxmlformats.org/officeDocument/2006/relationships/hyperlink" Target="https://map.geo.admin.ch/?zoom=13&amp;E=2583924.572&amp;N=1100791.521&amp;layers=ch.kantone.cadastralwebmap-farbe,ch.swisstopo.amtliches-strassenverzeichnis,ch.bfs.gebaeude_wohnungs_register,KML||https://tinyurl.com/yy7ya4g9/VS/6037_bdg_erw.kml" TargetMode="External"/><Relationship Id="rId564" Type="http://schemas.openxmlformats.org/officeDocument/2006/relationships/hyperlink" Target="https://map.geo.admin.ch/?zoom=13&amp;E=2601880.184&amp;N=1123053.984&amp;layers=ch.kantone.cadastralwebmap-farbe,ch.swisstopo.amtliches-strassenverzeichnis,ch.bfs.gebaeude_wohnungs_register,KML||https://tinyurl.com/yy7ya4g9/VS/6248_bdg_erw.kml" TargetMode="External"/><Relationship Id="rId424" Type="http://schemas.openxmlformats.org/officeDocument/2006/relationships/hyperlink" Target="https://map.geo.admin.ch/?zoom=13&amp;E=2554860.695&amp;N=1136741.25&amp;layers=ch.kantone.cadastralwebmap-farbe,ch.swisstopo.amtliches-strassenverzeichnis,ch.bfs.gebaeude_wohnungs_register,KML||https://tinyurl.com/yy7ya4g9/VS/6154_bdg_erw.kml" TargetMode="External"/><Relationship Id="rId631" Type="http://schemas.openxmlformats.org/officeDocument/2006/relationships/hyperlink" Target="https://map.geo.admin.ch/?zoom=13&amp;E=2598473.879&amp;N=1121842.866&amp;layers=ch.kantone.cadastralwebmap-farbe,ch.swisstopo.amtliches-strassenverzeichnis,ch.bfs.gebaeude_wohnungs_register,KML||https://tinyurl.com/yy7ya4g9/VS/6266_bdg_erw.kml" TargetMode="External"/><Relationship Id="rId270" Type="http://schemas.openxmlformats.org/officeDocument/2006/relationships/hyperlink" Target="https://map.geo.admin.ch/?zoom=13&amp;E=2598768.52&amp;N=1113321.712&amp;layers=ch.kantone.cadastralwebmap-farbe,ch.swisstopo.amtliches-strassenverzeichnis,ch.bfs.gebaeude_wohnungs_register,KML||https://tinyurl.com/yy7ya4g9/VS/6084_bdg_erw.kml" TargetMode="External"/><Relationship Id="rId65" Type="http://schemas.openxmlformats.org/officeDocument/2006/relationships/hyperlink" Target="https://map.geo.admin.ch/?zoom=13&amp;E=2642329.462&amp;N=1130891.208&amp;layers=ch.kantone.cadastralwebmap-farbe,ch.swisstopo.amtliches-strassenverzeichnis,ch.bfs.gebaeude_wohnungs_register,KML||https://tinyurl.com/yy7ya4g9/VS/6007_bdg_erw.kml" TargetMode="External"/><Relationship Id="rId130" Type="http://schemas.openxmlformats.org/officeDocument/2006/relationships/hyperlink" Target="https://map.geo.admin.ch/?zoom=13&amp;E=2583497.193&amp;N=1116857.213&amp;layers=ch.kantone.cadastralwebmap-farbe,ch.swisstopo.amtliches-strassenverzeichnis,ch.bfs.gebaeude_wohnungs_register,KML||https://tinyurl.com/yy7ya4g9/VS/6022_bdg_erw.kml" TargetMode="External"/><Relationship Id="rId368" Type="http://schemas.openxmlformats.org/officeDocument/2006/relationships/hyperlink" Target="https://map.geo.admin.ch/?zoom=13&amp;E=2582894.993&amp;N=1113116.727&amp;layers=ch.kantone.cadastralwebmap-farbe,ch.swisstopo.amtliches-strassenverzeichnis,ch.bfs.gebaeude_wohnungs_register,KML||https://tinyurl.com/yy7ya4g9/VS/6139_bdg_erw.kml" TargetMode="External"/><Relationship Id="rId575" Type="http://schemas.openxmlformats.org/officeDocument/2006/relationships/hyperlink" Target="https://map.geo.admin.ch/?zoom=13&amp;E=2605515.651&amp;N=1125731.962&amp;layers=ch.kantone.cadastralwebmap-farbe,ch.swisstopo.amtliches-strassenverzeichnis,ch.bfs.gebaeude_wohnungs_register,KML||https://tinyurl.com/yy7ya4g9/VS/6248_bdg_erw.kml" TargetMode="External"/><Relationship Id="rId228" Type="http://schemas.openxmlformats.org/officeDocument/2006/relationships/hyperlink" Target="https://map.geo.admin.ch/?zoom=13&amp;E=2584992.623&amp;N=1105351.31&amp;layers=ch.kantone.cadastralwebmap-farbe,ch.swisstopo.amtliches-strassenverzeichnis,ch.bfs.gebaeude_wohnungs_register,KML||https://tinyurl.com/yy7ya4g9/VS/6037_bdg_erw.kml" TargetMode="External"/><Relationship Id="rId435" Type="http://schemas.openxmlformats.org/officeDocument/2006/relationships/hyperlink" Target="https://map.geo.admin.ch/?zoom=13&amp;E=2559223.482&amp;N=1128389&amp;layers=ch.kantone.cadastralwebmap-farbe,ch.swisstopo.amtliches-strassenverzeichnis,ch.bfs.gebaeude_wohnungs_register,KML||https://tinyurl.com/yy7ya4g9/VS/6158_bdg_erw.kml" TargetMode="External"/><Relationship Id="rId642" Type="http://schemas.openxmlformats.org/officeDocument/2006/relationships/hyperlink" Target="https://map.geo.admin.ch/?zoom=13&amp;E=2593569.408&amp;N=1119983.85&amp;layers=ch.kantone.cadastralwebmap-farbe,ch.swisstopo.amtliches-strassenverzeichnis,ch.bfs.gebaeude_wohnungs_register,KML||https://tinyurl.com/yy7ya4g9/VS/6266_bdg_erw.kml" TargetMode="External"/><Relationship Id="rId281" Type="http://schemas.openxmlformats.org/officeDocument/2006/relationships/hyperlink" Target="https://map.geo.admin.ch/?zoom=13&amp;E=2596284.428&amp;N=1116783.979&amp;layers=ch.kantone.cadastralwebmap-farbe,ch.swisstopo.amtliches-strassenverzeichnis,ch.bfs.gebaeude_wohnungs_register,KML||https://tinyurl.com/yy7ya4g9/VS/6089_bdg_erw.kml" TargetMode="External"/><Relationship Id="rId502" Type="http://schemas.openxmlformats.org/officeDocument/2006/relationships/hyperlink" Target="https://map.geo.admin.ch/?zoom=13&amp;E=2565331.837&amp;N=1120909.284&amp;layers=ch.kantone.cadastralwebmap-farbe,ch.swisstopo.amtliches-strassenverzeichnis,ch.bfs.gebaeude_wohnungs_register,KML||https://tinyurl.com/yy7ya4g9/VS/6215_bdg_erw.kml" TargetMode="External"/><Relationship Id="rId76" Type="http://schemas.openxmlformats.org/officeDocument/2006/relationships/hyperlink" Target="https://map.geo.admin.ch/?zoom=13&amp;E=2642860.112&amp;N=1131462.639&amp;layers=ch.kantone.cadastralwebmap-farbe,ch.swisstopo.amtliches-strassenverzeichnis,ch.bfs.gebaeude_wohnungs_register,KML||https://tinyurl.com/yy7ya4g9/VS/6007_bdg_erw.kml" TargetMode="External"/><Relationship Id="rId141" Type="http://schemas.openxmlformats.org/officeDocument/2006/relationships/hyperlink" Target="https://map.geo.admin.ch/?zoom=13&amp;E=2588567.347&amp;N=1114391.764&amp;layers=ch.kantone.cadastralwebmap-farbe,ch.swisstopo.amtliches-strassenverzeichnis,ch.bfs.gebaeude_wohnungs_register,KML||https://tinyurl.com/yy7ya4g9/VS/6024_bdg_erw.kml" TargetMode="External"/><Relationship Id="rId379" Type="http://schemas.openxmlformats.org/officeDocument/2006/relationships/hyperlink" Target="https://map.geo.admin.ch/?zoom=13&amp;E=2580842.807&amp;N=1113991.553&amp;layers=ch.kantone.cadastralwebmap-farbe,ch.swisstopo.amtliches-strassenverzeichnis,ch.bfs.gebaeude_wohnungs_register,KML||https://tinyurl.com/yy7ya4g9/VS/6140_bdg_erw.kml" TargetMode="External"/><Relationship Id="rId586" Type="http://schemas.openxmlformats.org/officeDocument/2006/relationships/hyperlink" Target="https://map.geo.admin.ch/?zoom=13&amp;E=2612146.512&amp;N=1118971.95&amp;layers=ch.kantone.cadastralwebmap-farbe,ch.swisstopo.amtliches-strassenverzeichnis,ch.bfs.gebaeude_wohnungs_register,KML||https://tinyurl.com/yy7ya4g9/VS/6252_bdg_erw.kml" TargetMode="External"/><Relationship Id="rId7" Type="http://schemas.openxmlformats.org/officeDocument/2006/relationships/hyperlink" Target="https://map.geo.admin.ch/?zoom=13&amp;E=2642137.75&amp;N=1129383.184&amp;layers=ch.kantone.cadastralwebmap-farbe,ch.swisstopo.amtliches-strassenverzeichnis,ch.bfs.gebaeude_wohnungs_register,KML||https://tinyurl.com/yy7ya4g9/VS/6002_bdg_erw.kml" TargetMode="External"/><Relationship Id="rId239" Type="http://schemas.openxmlformats.org/officeDocument/2006/relationships/hyperlink" Target="https://map.geo.admin.ch/?zoom=13&amp;E=2583614.094&amp;N=1106129.742&amp;layers=ch.kantone.cadastralwebmap-farbe,ch.swisstopo.amtliches-strassenverzeichnis,ch.bfs.gebaeude_wohnungs_register,KML||https://tinyurl.com/yy7ya4g9/VS/6037_bdg_erw.kml" TargetMode="External"/><Relationship Id="rId446" Type="http://schemas.openxmlformats.org/officeDocument/2006/relationships/hyperlink" Target="https://map.geo.admin.ch/?zoom=13&amp;E=2556810.52&amp;N=1132949.339&amp;layers=ch.kantone.cadastralwebmap-farbe,ch.swisstopo.amtliches-strassenverzeichnis,ch.bfs.gebaeude_wohnungs_register,KML||https://tinyurl.com/yy7ya4g9/VS/6159_bdg_erw.kml" TargetMode="External"/><Relationship Id="rId653" Type="http://schemas.openxmlformats.org/officeDocument/2006/relationships/hyperlink" Target="https://map.geo.admin.ch/?zoom=13&amp;E=2636079.753&amp;N=1127470.211&amp;layers=ch.kantone.cadastralwebmap-farbe,ch.swisstopo.amtliches-strassenverzeichnis,ch.bfs.gebaeude_wohnungs_register,KML||https://tinyurl.com/yy7ya4g9/VS/6286_bdg_erw.kml" TargetMode="External"/><Relationship Id="rId292" Type="http://schemas.openxmlformats.org/officeDocument/2006/relationships/hyperlink" Target="https://map.geo.admin.ch/?zoom=13&amp;E=2599949.589&amp;N=1119838.486&amp;layers=ch.kantone.cadastralwebmap-farbe,ch.swisstopo.amtliches-strassenverzeichnis,ch.bfs.gebaeude_wohnungs_register,KML||https://tinyurl.com/yy7ya4g9/VS/6090_bdg_erw.kml" TargetMode="External"/><Relationship Id="rId306" Type="http://schemas.openxmlformats.org/officeDocument/2006/relationships/hyperlink" Target="https://map.geo.admin.ch/?zoom=13&amp;E=2623498.608&amp;N=1129335.635&amp;layers=ch.kantone.cadastralwebmap-farbe,ch.swisstopo.amtliches-strassenverzeichnis,ch.bfs.gebaeude_wohnungs_register,KML||https://tinyurl.com/yy7ya4g9/VS/6118_bdg_erw.kml" TargetMode="External"/><Relationship Id="rId87" Type="http://schemas.openxmlformats.org/officeDocument/2006/relationships/hyperlink" Target="https://map.geo.admin.ch/?zoom=13&amp;E=2642978.079&amp;N=1131447.365&amp;layers=ch.kantone.cadastralwebmap-farbe,ch.swisstopo.amtliches-strassenverzeichnis,ch.bfs.gebaeude_wohnungs_register,KML||https://tinyurl.com/yy7ya4g9/VS/6007_bdg_erw.kml" TargetMode="External"/><Relationship Id="rId513" Type="http://schemas.openxmlformats.org/officeDocument/2006/relationships/hyperlink" Target="https://map.geo.admin.ch/?zoom=13&amp;E=2567758.489&amp;N=1107423.019&amp;layers=ch.kantone.cadastralwebmap-farbe,ch.swisstopo.amtliches-strassenverzeichnis,ch.bfs.gebaeude_wohnungs_register,KML||https://tinyurl.com/yy7ya4g9/VS/6218_bdg_erw.kml" TargetMode="External"/><Relationship Id="rId597" Type="http://schemas.openxmlformats.org/officeDocument/2006/relationships/hyperlink" Target="https://map.geo.admin.ch/?zoom=13&amp;E=2607008.333&amp;N=1131209.948&amp;layers=ch.kantone.cadastralwebmap-farbe,ch.swisstopo.amtliches-strassenverzeichnis,ch.bfs.gebaeude_wohnungs_register,KML||https://tinyurl.com/yy7ya4g9/VS/6253_bdg_erw.kml" TargetMode="External"/><Relationship Id="rId152" Type="http://schemas.openxmlformats.org/officeDocument/2006/relationships/hyperlink" Target="https://map.geo.admin.ch/?zoom=13&amp;E=2583093.838&amp;N=1095466.813&amp;layers=ch.kantone.cadastralwebmap-farbe,ch.swisstopo.amtliches-strassenverzeichnis,ch.bfs.gebaeude_wohnungs_register,KML||https://tinyurl.com/yy7ya4g9/VS/6033_bdg_erw.kml" TargetMode="External"/><Relationship Id="rId457" Type="http://schemas.openxmlformats.org/officeDocument/2006/relationships/hyperlink" Target="https://map.geo.admin.ch/?zoom=13&amp;E=2556954.759&amp;N=1132962.951&amp;layers=ch.kantone.cadastralwebmap-farbe,ch.swisstopo.amtliches-strassenverzeichnis,ch.bfs.gebaeude_wohnungs_register,KML||https://tinyurl.com/yy7ya4g9/VS/6159_bdg_erw.kml" TargetMode="External"/><Relationship Id="rId664" Type="http://schemas.openxmlformats.org/officeDocument/2006/relationships/hyperlink" Target="https://map.geo.admin.ch/?zoom=13&amp;E=2634699.861&amp;N=1127126.59&amp;layers=ch.kantone.cadastralwebmap-farbe,ch.swisstopo.amtliches-strassenverzeichnis,ch.bfs.gebaeude_wohnungs_register,KML||https://tinyurl.com/yy7ya4g9/VS/6297_bdg_erw.kml" TargetMode="External"/><Relationship Id="rId14" Type="http://schemas.openxmlformats.org/officeDocument/2006/relationships/hyperlink" Target="https://map.geo.admin.ch/?zoom=13&amp;E=2641987.005&amp;N=1128951.936&amp;layers=ch.kantone.cadastralwebmap-farbe,ch.swisstopo.amtliches-strassenverzeichnis,ch.bfs.gebaeude_wohnungs_register,KML||https://tinyurl.com/yy7ya4g9/VS/6002_bdg_erw.kml" TargetMode="External"/><Relationship Id="rId317" Type="http://schemas.openxmlformats.org/officeDocument/2006/relationships/hyperlink" Target="https://map.geo.admin.ch/?zoom=13&amp;E=2575832.811&amp;N=1109821.066&amp;layers=ch.kantone.cadastralwebmap-farbe,ch.swisstopo.amtliches-strassenverzeichnis,ch.bfs.gebaeude_wohnungs_register,KML||https://tinyurl.com/yy7ya4g9/VS/6133_bdg_erw.kml" TargetMode="External"/><Relationship Id="rId524" Type="http://schemas.openxmlformats.org/officeDocument/2006/relationships/hyperlink" Target="https://map.geo.admin.ch/?zoom=13&amp;E=2606321.089&amp;N=1123431.002&amp;layers=ch.kantone.cadastralwebmap-farbe,ch.swisstopo.amtliches-strassenverzeichnis,ch.bfs.gebaeude_wohnungs_register,KML||https://tinyurl.com/yy7ya4g9/VS/6232_bdg_erw.kml" TargetMode="External"/><Relationship Id="rId98" Type="http://schemas.openxmlformats.org/officeDocument/2006/relationships/hyperlink" Target="https://map.geo.admin.ch/?zoom=13&amp;E=2642306.193&amp;N=1130745.896&amp;layers=ch.kantone.cadastralwebmap-farbe,ch.swisstopo.amtliches-strassenverzeichnis,ch.bfs.gebaeude_wohnungs_register,KML||https://tinyurl.com/yy7ya4g9/VS/6007_bdg_erw.kml" TargetMode="External"/><Relationship Id="rId163" Type="http://schemas.openxmlformats.org/officeDocument/2006/relationships/hyperlink" Target="https://map.geo.admin.ch/?zoom=13&amp;E=2577201.567&amp;N=1091659.263&amp;layers=ch.kantone.cadastralwebmap-farbe,ch.swisstopo.amtliches-strassenverzeichnis,ch.bfs.gebaeude_wohnungs_register,KML||https://tinyurl.com/yy7ya4g9/VS/6033_bdg_erw.kml" TargetMode="External"/><Relationship Id="rId370" Type="http://schemas.openxmlformats.org/officeDocument/2006/relationships/hyperlink" Target="https://map.geo.admin.ch/?zoom=13&amp;E=2583047.261&amp;N=1114030.702&amp;layers=ch.kantone.cadastralwebmap-farbe,ch.swisstopo.amtliches-strassenverzeichnis,ch.bfs.gebaeude_wohnungs_register,KML||https://tinyurl.com/yy7ya4g9/VS/6139_bdg_erw.kml" TargetMode="External"/><Relationship Id="rId230" Type="http://schemas.openxmlformats.org/officeDocument/2006/relationships/hyperlink" Target="https://map.geo.admin.ch/?zoom=13&amp;E=2583092.555&amp;N=1104500.689&amp;layers=ch.kantone.cadastralwebmap-farbe,ch.swisstopo.amtliches-strassenverzeichnis,ch.bfs.gebaeude_wohnungs_register,KML||https://tinyurl.com/yy7ya4g9/VS/6037_bdg_erw.kml" TargetMode="External"/><Relationship Id="rId468" Type="http://schemas.openxmlformats.org/officeDocument/2006/relationships/hyperlink" Target="https://map.geo.admin.ch/?zoom=13&amp;E=2557449.267&amp;N=1132278.417&amp;layers=ch.kantone.cadastralwebmap-farbe,ch.swisstopo.amtliches-strassenverzeichnis,ch.bfs.gebaeude_wohnungs_register,KML||https://tinyurl.com/yy7ya4g9/VS/6159_bdg_erw.kml" TargetMode="External"/><Relationship Id="rId675" Type="http://schemas.openxmlformats.org/officeDocument/2006/relationships/hyperlink" Target="https://map.geo.admin.ch/?zoom=13&amp;E=2624492.694&amp;N=1097268.029&amp;layers=ch.kantone.cadastralwebmap-farbe,ch.swisstopo.amtliches-strassenverzeichnis,ch.bfs.gebaeude_wohnungs_register,KML||https://tinyurl.com/yy7ya4g9/VS/6300_bdg_erw.kml" TargetMode="External"/><Relationship Id="rId25" Type="http://schemas.openxmlformats.org/officeDocument/2006/relationships/hyperlink" Target="https://map.geo.admin.ch/?zoom=13&amp;E=2641443.156&amp;N=1129294.841&amp;layers=ch.kantone.cadastralwebmap-farbe,ch.swisstopo.amtliches-strassenverzeichnis,ch.bfs.gebaeude_wohnungs_register,KML||https://tinyurl.com/yy7ya4g9/VS/6002_bdg_erw.kml" TargetMode="External"/><Relationship Id="rId328" Type="http://schemas.openxmlformats.org/officeDocument/2006/relationships/hyperlink" Target="https://map.geo.admin.ch/?zoom=13&amp;E=2579796.084&amp;N=1116824.474&amp;layers=ch.kantone.cadastralwebmap-farbe,ch.swisstopo.amtliches-strassenverzeichnis,ch.bfs.gebaeude_wohnungs_register,KML||https://tinyurl.com/yy7ya4g9/VS/6135_bdg_erw.kml" TargetMode="External"/><Relationship Id="rId535" Type="http://schemas.openxmlformats.org/officeDocument/2006/relationships/hyperlink" Target="https://map.geo.admin.ch/?zoom=13&amp;E=2600158.404&amp;N=1127021.332&amp;layers=ch.kantone.cadastralwebmap-farbe,ch.swisstopo.amtliches-strassenverzeichnis,ch.bfs.gebaeude_wohnungs_register,KML||https://tinyurl.com/yy7ya4g9/VS/6239_bdg_erw.kml" TargetMode="External"/><Relationship Id="rId174" Type="http://schemas.openxmlformats.org/officeDocument/2006/relationships/hyperlink" Target="https://map.geo.admin.ch/?zoom=13&amp;E=2582093.327&amp;N=1093977.437&amp;layers=ch.kantone.cadastralwebmap-farbe,ch.swisstopo.amtliches-strassenverzeichnis,ch.bfs.gebaeude_wohnungs_register,KML||https://tinyurl.com/yy7ya4g9/VS/6033_bdg_erw.kml" TargetMode="External"/><Relationship Id="rId381" Type="http://schemas.openxmlformats.org/officeDocument/2006/relationships/hyperlink" Target="https://map.geo.admin.ch/?zoom=13&amp;E=2580339.949&amp;N=1112948.82&amp;layers=ch.kantone.cadastralwebmap-farbe,ch.swisstopo.amtliches-strassenverzeichnis,ch.bfs.gebaeude_wohnungs_register,KML||https://tinyurl.com/yy7ya4g9/VS/6140_bdg_erw.kml" TargetMode="External"/><Relationship Id="rId602" Type="http://schemas.openxmlformats.org/officeDocument/2006/relationships/hyperlink" Target="https://map.geo.admin.ch/?zoom=13&amp;E=2595394.797&amp;N=1124056.551&amp;layers=ch.kantone.cadastralwebmap-farbe,ch.swisstopo.amtliches-strassenverzeichnis,ch.bfs.gebaeude_wohnungs_register,KML||https://tinyurl.com/yy7ya4g9/VS/6261_bdg_erw.kml" TargetMode="External"/><Relationship Id="rId241" Type="http://schemas.openxmlformats.org/officeDocument/2006/relationships/hyperlink" Target="https://map.geo.admin.ch/?zoom=13&amp;E=2578517.984&amp;N=1103121.821&amp;layers=ch.kantone.cadastralwebmap-farbe,ch.swisstopo.amtliches-strassenverzeichnis,ch.bfs.gebaeude_wohnungs_register,KML||https://tinyurl.com/yy7ya4g9/VS/6037_bdg_erw.kml" TargetMode="External"/><Relationship Id="rId479" Type="http://schemas.openxmlformats.org/officeDocument/2006/relationships/hyperlink" Target="https://map.geo.admin.ch/?zoom=13&amp;E=2624568.187&amp;N=1134725.367&amp;layers=ch.kantone.cadastralwebmap-farbe,ch.swisstopo.amtliches-strassenverzeichnis,ch.bfs.gebaeude_wohnungs_register,KML||https://tinyurl.com/yy7ya4g9/VS/6195_bdg_erw.kml" TargetMode="External"/><Relationship Id="rId686" Type="http://schemas.openxmlformats.org/officeDocument/2006/relationships/hyperlink" Target="https://map.geo.admin.ch/?zoom=13&amp;E=2624266.234&amp;N=1096795.31&amp;layers=ch.kantone.cadastralwebmap-farbe,ch.swisstopo.amtliches-strassenverzeichnis,ch.bfs.gebaeude_wohnungs_register,KML||https://tinyurl.com/yy7ya4g9/VS/6300_bdg_erw.kml" TargetMode="External"/><Relationship Id="rId36" Type="http://schemas.openxmlformats.org/officeDocument/2006/relationships/hyperlink" Target="https://map.geo.admin.ch/?zoom=13&amp;E=2642505.728&amp;N=1130452.244&amp;layers=ch.kantone.cadastralwebmap-farbe,ch.swisstopo.amtliches-strassenverzeichnis,ch.bfs.gebaeude_wohnungs_register,KML||https://tinyurl.com/yy7ya4g9/VS/6007_bdg_erw.kml" TargetMode="External"/><Relationship Id="rId339" Type="http://schemas.openxmlformats.org/officeDocument/2006/relationships/hyperlink" Target="https://map.geo.admin.ch/?zoom=13&amp;E=2571720.529&amp;N=1106133.641&amp;layers=ch.kantone.cadastralwebmap-farbe,ch.swisstopo.amtliches-strassenverzeichnis,ch.bfs.gebaeude_wohnungs_register,KML||https://tinyurl.com/yy7ya4g9/VS/6136_bdg_erw.kml" TargetMode="External"/><Relationship Id="rId546" Type="http://schemas.openxmlformats.org/officeDocument/2006/relationships/hyperlink" Target="https://map.geo.admin.ch/?zoom=13&amp;E=2601697.624&amp;N=1128969.003&amp;layers=ch.kantone.cadastralwebmap-farbe,ch.swisstopo.amtliches-strassenverzeichnis,ch.bfs.gebaeude_wohnungs_register,KML||https://tinyurl.com/yy7ya4g9/VS/6239_bdg_erw.kml" TargetMode="External"/><Relationship Id="rId101" Type="http://schemas.openxmlformats.org/officeDocument/2006/relationships/hyperlink" Target="https://map.geo.admin.ch/?zoom=13&amp;E=2641896.934&amp;N=1134170.391&amp;layers=ch.kantone.cadastralwebmap-farbe,ch.swisstopo.amtliches-strassenverzeichnis,ch.bfs.gebaeude_wohnungs_register,KML||https://tinyurl.com/yy7ya4g9/VS/6007_bdg_erw.kml" TargetMode="External"/><Relationship Id="rId185" Type="http://schemas.openxmlformats.org/officeDocument/2006/relationships/hyperlink" Target="https://map.geo.admin.ch/?zoom=13&amp;E=2571317.615&amp;N=1086255.133&amp;layers=ch.kantone.cadastralwebmap-farbe,ch.swisstopo.amtliches-strassenverzeichnis,ch.bfs.gebaeude_wohnungs_register,KML||https://tinyurl.com/yy7ya4g9/VS/6034_bdg_erw.kml" TargetMode="External"/><Relationship Id="rId406" Type="http://schemas.openxmlformats.org/officeDocument/2006/relationships/hyperlink" Target="https://map.geo.admin.ch/?zoom=13&amp;E=2559504.887&amp;N=1126594.036&amp;layers=ch.kantone.cadastralwebmap-farbe,ch.swisstopo.amtliches-strassenverzeichnis,ch.bfs.gebaeude_wohnungs_register,KML||https://tinyurl.com/yy7ya4g9/VS/6152_bdg_erw.kml" TargetMode="External"/><Relationship Id="rId392" Type="http://schemas.openxmlformats.org/officeDocument/2006/relationships/hyperlink" Target="https://map.geo.admin.ch/?zoom=13&amp;E=2579857.228&amp;N=1110454.965&amp;layers=ch.kantone.cadastralwebmap-farbe,ch.swisstopo.amtliches-strassenverzeichnis,ch.bfs.gebaeude_wohnungs_register,KML||https://tinyurl.com/yy7ya4g9/VS/6141_bdg_erw.kml" TargetMode="External"/><Relationship Id="rId613" Type="http://schemas.openxmlformats.org/officeDocument/2006/relationships/hyperlink" Target="https://map.geo.admin.ch/?zoom=13&amp;E=2595930.346&amp;N=1123173.916&amp;layers=ch.kantone.cadastralwebmap-farbe,ch.swisstopo.amtliches-strassenverzeichnis,ch.bfs.gebaeude_wohnungs_register,KML||https://tinyurl.com/yy7ya4g9/VS/6263_bdg_erw.kml" TargetMode="External"/><Relationship Id="rId252" Type="http://schemas.openxmlformats.org/officeDocument/2006/relationships/hyperlink" Target="https://map.geo.admin.ch/?zoom=13&amp;E=2597105.398&amp;N=1124393.264&amp;layers=ch.kantone.cadastralwebmap-farbe,ch.swisstopo.amtliches-strassenverzeichnis,ch.bfs.gebaeude_wohnungs_register,KML||https://tinyurl.com/yy7ya4g9/VS/6082_bdg_erw.kml" TargetMode="External"/><Relationship Id="rId47" Type="http://schemas.openxmlformats.org/officeDocument/2006/relationships/hyperlink" Target="https://map.geo.admin.ch/?zoom=13&amp;E=2641881.923&amp;N=1131636.096&amp;layers=ch.kantone.cadastralwebmap-farbe,ch.swisstopo.amtliches-strassenverzeichnis,ch.bfs.gebaeude_wohnungs_register,KML||https://tinyurl.com/yy7ya4g9/VS/6007_bdg_erw.kml" TargetMode="External"/><Relationship Id="rId112" Type="http://schemas.openxmlformats.org/officeDocument/2006/relationships/hyperlink" Target="https://map.geo.admin.ch/?zoom=13&amp;E=2646343.263&amp;N=1118492.99&amp;layers=ch.kantone.cadastralwebmap-farbe,ch.swisstopo.amtliches-strassenverzeichnis,ch.bfs.gebaeude_wohnungs_register,KML||https://tinyurl.com/yy7ya4g9/VS/6009_bdg_erw.kml" TargetMode="External"/><Relationship Id="rId557" Type="http://schemas.openxmlformats.org/officeDocument/2006/relationships/hyperlink" Target="https://map.geo.admin.ch/?zoom=13&amp;E=2598198.018&amp;N=1122657.849&amp;layers=ch.kantone.cadastralwebmap-farbe,ch.swisstopo.amtliches-strassenverzeichnis,ch.bfs.gebaeude_wohnungs_register,KML||https://tinyurl.com/yy7ya4g9/VS/6246_bdg_erw.kml" TargetMode="External"/><Relationship Id="rId196" Type="http://schemas.openxmlformats.org/officeDocument/2006/relationships/hyperlink" Target="https://map.geo.admin.ch/?zoom=13&amp;E=2584138.73&amp;N=1105733.638&amp;layers=ch.kantone.cadastralwebmap-farbe,ch.swisstopo.amtliches-strassenverzeichnis,ch.bfs.gebaeude_wohnungs_register,KML||https://tinyurl.com/yy7ya4g9/VS/6037_bdg_erw.kml" TargetMode="External"/><Relationship Id="rId417" Type="http://schemas.openxmlformats.org/officeDocument/2006/relationships/hyperlink" Target="https://map.geo.admin.ch/?zoom=13&amp;E=2562815.675&amp;N=1123192.38&amp;layers=ch.kantone.cadastralwebmap-farbe,ch.swisstopo.amtliches-strassenverzeichnis,ch.bfs.gebaeude_wohnungs_register,KML||https://tinyurl.com/yy7ya4g9/VS/6153_bdg_erw.kml" TargetMode="External"/><Relationship Id="rId624" Type="http://schemas.openxmlformats.org/officeDocument/2006/relationships/hyperlink" Target="https://map.geo.admin.ch/?zoom=13&amp;E=2593506.204&amp;N=1120145.873&amp;layers=ch.kantone.cadastralwebmap-farbe,ch.swisstopo.amtliches-strassenverzeichnis,ch.bfs.gebaeude_wohnungs_register,KML||https://tinyurl.com/yy7ya4g9/VS/6266_bdg_erw.kml" TargetMode="External"/><Relationship Id="rId263" Type="http://schemas.openxmlformats.org/officeDocument/2006/relationships/hyperlink" Target="https://map.geo.admin.ch/?zoom=13&amp;E=2596310.79&amp;N=1111454.23&amp;layers=ch.kantone.cadastralwebmap-farbe,ch.swisstopo.amtliches-strassenverzeichnis,ch.bfs.gebaeude_wohnungs_register,KML||https://tinyurl.com/yy7ya4g9/VS/6084_bdg_erw.kml" TargetMode="External"/><Relationship Id="rId470" Type="http://schemas.openxmlformats.org/officeDocument/2006/relationships/hyperlink" Target="https://map.geo.admin.ch/?zoom=13&amp;E=2555844.595&amp;N=1132062.713&amp;layers=ch.kantone.cadastralwebmap-farbe,ch.swisstopo.amtliches-strassenverzeichnis,ch.bfs.gebaeude_wohnungs_register,KML||https://tinyurl.com/yy7ya4g9/VS/6159_bdg_erw.kml" TargetMode="External"/><Relationship Id="rId58" Type="http://schemas.openxmlformats.org/officeDocument/2006/relationships/hyperlink" Target="https://map.geo.admin.ch/?zoom=13&amp;E=2641979.733&amp;N=1134105.826&amp;layers=ch.kantone.cadastralwebmap-farbe,ch.swisstopo.amtliches-strassenverzeichnis,ch.bfs.gebaeude_wohnungs_register,KML||https://tinyurl.com/yy7ya4g9/VS/6007_bdg_erw.kml" TargetMode="External"/><Relationship Id="rId123" Type="http://schemas.openxmlformats.org/officeDocument/2006/relationships/hyperlink" Target="https://map.geo.admin.ch/?zoom=13&amp;E=2647011.991&amp;N=1117000.284&amp;layers=ch.kantone.cadastralwebmap-farbe,ch.swisstopo.amtliches-strassenverzeichnis,ch.bfs.gebaeude_wohnungs_register,KML||https://tinyurl.com/yy7ya4g9/VS/6009_bdg_erw.kml" TargetMode="External"/><Relationship Id="rId330" Type="http://schemas.openxmlformats.org/officeDocument/2006/relationships/hyperlink" Target="https://map.geo.admin.ch/?zoom=13&amp;E=2571700.271&amp;N=1107592.404&amp;layers=ch.kantone.cadastralwebmap-farbe,ch.swisstopo.amtliches-strassenverzeichnis,ch.bfs.gebaeude_wohnungs_register,KML||https://tinyurl.com/yy7ya4g9/VS/6136_bdg_erw.kml" TargetMode="External"/><Relationship Id="rId568" Type="http://schemas.openxmlformats.org/officeDocument/2006/relationships/hyperlink" Target="https://map.geo.admin.ch/?zoom=13&amp;E=2606791.545&amp;N=1127447.303&amp;layers=ch.kantone.cadastralwebmap-farbe,ch.swisstopo.amtliches-strassenverzeichnis,ch.bfs.gebaeude_wohnungs_register,KML||https://tinyurl.com/yy7ya4g9/VS/6248_bdg_erw.kml" TargetMode="External"/><Relationship Id="rId428" Type="http://schemas.openxmlformats.org/officeDocument/2006/relationships/hyperlink" Target="https://map.geo.admin.ch/?zoom=13&amp;E=2560665.284&amp;N=1118807.627&amp;layers=ch.kantone.cadastralwebmap-farbe,ch.swisstopo.amtliches-strassenverzeichnis,ch.bfs.gebaeude_wohnungs_register,KML||https://tinyurl.com/yy7ya4g9/VS/6156_bdg_erw.kml" TargetMode="External"/><Relationship Id="rId635" Type="http://schemas.openxmlformats.org/officeDocument/2006/relationships/hyperlink" Target="https://map.geo.admin.ch/?zoom=13&amp;E=2593506.204&amp;N=1120145.873&amp;layers=ch.kantone.cadastralwebmap-farbe,ch.swisstopo.amtliches-strassenverzeichnis,ch.bfs.gebaeude_wohnungs_register,KML||https://tinyurl.com/yy7ya4g9/VS/6266_bdg_erw.kml" TargetMode="External"/><Relationship Id="rId274" Type="http://schemas.openxmlformats.org/officeDocument/2006/relationships/hyperlink" Target="https://map.geo.admin.ch/?zoom=13&amp;E=2596780.191&amp;N=1114247.501&amp;layers=ch.kantone.cadastralwebmap-farbe,ch.swisstopo.amtliches-strassenverzeichnis,ch.bfs.gebaeude_wohnungs_register,KML||https://tinyurl.com/yy7ya4g9/VS/6084_bdg_erw.kml" TargetMode="External"/><Relationship Id="rId481" Type="http://schemas.openxmlformats.org/officeDocument/2006/relationships/hyperlink" Target="https://map.geo.admin.ch/?zoom=13&amp;E=2629306.757&amp;N=1129159.288&amp;layers=ch.kantone.cadastralwebmap-farbe,ch.swisstopo.amtliches-strassenverzeichnis,ch.bfs.gebaeude_wohnungs_register,KML||https://tinyurl.com/yy7ya4g9/VS/6199_bdg_erw.kml" TargetMode="External"/><Relationship Id="rId69" Type="http://schemas.openxmlformats.org/officeDocument/2006/relationships/hyperlink" Target="https://map.geo.admin.ch/?zoom=13&amp;E=2639720.759&amp;N=1129533.392&amp;layers=ch.kantone.cadastralwebmap-farbe,ch.swisstopo.amtliches-strassenverzeichnis,ch.bfs.gebaeude_wohnungs_register,KML||https://tinyurl.com/yy7ya4g9/VS/6007_bdg_erw.kml" TargetMode="External"/><Relationship Id="rId134" Type="http://schemas.openxmlformats.org/officeDocument/2006/relationships/hyperlink" Target="https://map.geo.admin.ch/?zoom=13&amp;E=2589119.645&amp;N=1118990.733&amp;layers=ch.kantone.cadastralwebmap-farbe,ch.swisstopo.amtliches-strassenverzeichnis,ch.bfs.gebaeude_wohnungs_register,KML||https://tinyurl.com/yy7ya4g9/VS/6023_bdg_erw.kml" TargetMode="External"/><Relationship Id="rId579" Type="http://schemas.openxmlformats.org/officeDocument/2006/relationships/hyperlink" Target="https://map.geo.admin.ch/?zoom=13&amp;E=2610449.48&amp;N=1113855.285&amp;layers=ch.kantone.cadastralwebmap-farbe,ch.swisstopo.amtliches-strassenverzeichnis,ch.bfs.gebaeude_wohnungs_register,KML||https://tinyurl.com/yy7ya4g9/VS/6252_bdg_erw.kml" TargetMode="External"/><Relationship Id="rId341" Type="http://schemas.openxmlformats.org/officeDocument/2006/relationships/hyperlink" Target="https://map.geo.admin.ch/?zoom=13&amp;E=2571745.453&amp;N=1105913.948&amp;layers=ch.kantone.cadastralwebmap-farbe,ch.swisstopo.amtliches-strassenverzeichnis,ch.bfs.gebaeude_wohnungs_register,KML||https://tinyurl.com/yy7ya4g9/VS/6136_bdg_erw.kml" TargetMode="External"/><Relationship Id="rId439" Type="http://schemas.openxmlformats.org/officeDocument/2006/relationships/hyperlink" Target="https://map.geo.admin.ch/?zoom=13&amp;E=2556838.722&amp;N=1133027.328&amp;layers=ch.kantone.cadastralwebmap-farbe,ch.swisstopo.amtliches-strassenverzeichnis,ch.bfs.gebaeude_wohnungs_register,KML||https://tinyurl.com/yy7ya4g9/VS/6159_bdg_erw.kml" TargetMode="External"/><Relationship Id="rId646" Type="http://schemas.openxmlformats.org/officeDocument/2006/relationships/hyperlink" Target="https://map.geo.admin.ch/?zoom=13&amp;E=2595333.231&amp;N=1120042.673&amp;layers=ch.kantone.cadastralwebmap-farbe,ch.swisstopo.amtliches-strassenverzeichnis,ch.bfs.gebaeude_wohnungs_register,KML||https://tinyurl.com/yy7ya4g9/VS/6266_bdg_erw.kml" TargetMode="External"/><Relationship Id="rId201" Type="http://schemas.openxmlformats.org/officeDocument/2006/relationships/hyperlink" Target="https://map.geo.admin.ch/?zoom=13&amp;E=2584057.226&amp;N=1104854.002&amp;layers=ch.kantone.cadastralwebmap-farbe,ch.swisstopo.amtliches-strassenverzeichnis,ch.bfs.gebaeude_wohnungs_register,KML||https://tinyurl.com/yy7ya4g9/VS/6037_bdg_erw.kml" TargetMode="External"/><Relationship Id="rId285" Type="http://schemas.openxmlformats.org/officeDocument/2006/relationships/hyperlink" Target="https://map.geo.admin.ch/?zoom=13&amp;E=2599468.369&amp;N=1115921.829&amp;layers=ch.kantone.cadastralwebmap-farbe,ch.swisstopo.amtliches-strassenverzeichnis,ch.bfs.gebaeude_wohnungs_register,KML||https://tinyurl.com/yy7ya4g9/VS/6090_bdg_erw.kml" TargetMode="External"/><Relationship Id="rId506" Type="http://schemas.openxmlformats.org/officeDocument/2006/relationships/hyperlink" Target="https://map.geo.admin.ch/?zoom=13&amp;E=2565047.734&amp;N=1120056.339&amp;layers=ch.kantone.cadastralwebmap-farbe,ch.swisstopo.amtliches-strassenverzeichnis,ch.bfs.gebaeude_wohnungs_register,KML||https://tinyurl.com/yy7ya4g9/VS/6215_bdg_erw.kml" TargetMode="External"/><Relationship Id="rId492" Type="http://schemas.openxmlformats.org/officeDocument/2006/relationships/hyperlink" Target="https://map.geo.admin.ch/?zoom=13&amp;E=2568718.639&amp;N=1113698.878&amp;layers=ch.kantone.cadastralwebmap-farbe,ch.swisstopo.amtliches-strassenverzeichnis,ch.bfs.gebaeude_wohnungs_register,KML||https://tinyurl.com/yy7ya4g9/VS/6211_bdg_erw.kml" TargetMode="External"/><Relationship Id="rId145" Type="http://schemas.openxmlformats.org/officeDocument/2006/relationships/hyperlink" Target="https://map.geo.admin.ch/?zoom=13&amp;E=2589587.079&amp;N=1116839.568&amp;layers=ch.kantone.cadastralwebmap-farbe,ch.swisstopo.amtliches-strassenverzeichnis,ch.bfs.gebaeude_wohnungs_register,KML||https://tinyurl.com/yy7ya4g9/VS/6024_bdg_erw.kml" TargetMode="External"/><Relationship Id="rId352" Type="http://schemas.openxmlformats.org/officeDocument/2006/relationships/hyperlink" Target="https://map.geo.admin.ch/?zoom=13&amp;E=2569414.401&amp;N=1103451.118&amp;layers=ch.kantone.cadastralwebmap-farbe,ch.swisstopo.amtliches-strassenverzeichnis,ch.bfs.gebaeude_wohnungs_register,KML||https://tinyurl.com/yy7ya4g9/VS/6137_bdg_erw.kml" TargetMode="External"/><Relationship Id="rId212" Type="http://schemas.openxmlformats.org/officeDocument/2006/relationships/hyperlink" Target="https://map.geo.admin.ch/?zoom=13&amp;E=2586942.887&amp;N=1099924.766&amp;layers=ch.kantone.cadastralwebmap-farbe,ch.swisstopo.amtliches-strassenverzeichnis,ch.bfs.gebaeude_wohnungs_register,KML||https://tinyurl.com/yy7ya4g9/VS/6037_bdg_erw.kml" TargetMode="External"/><Relationship Id="rId254" Type="http://schemas.openxmlformats.org/officeDocument/2006/relationships/hyperlink" Target="https://map.geo.admin.ch/?zoom=13&amp;E=2596607.34&amp;N=1124702.064&amp;layers=ch.kantone.cadastralwebmap-farbe,ch.swisstopo.amtliches-strassenverzeichnis,ch.bfs.gebaeude_wohnungs_register,KML||https://tinyurl.com/yy7ya4g9/VS/6082_bdg_erw.kml" TargetMode="External"/><Relationship Id="rId657" Type="http://schemas.openxmlformats.org/officeDocument/2006/relationships/hyperlink" Target="https://map.geo.admin.ch/?zoom=13&amp;E=2637725.776&amp;N=1106461.815&amp;layers=ch.kantone.cadastralwebmap-farbe,ch.swisstopo.amtliches-strassenverzeichnis,ch.bfs.gebaeude_wohnungs_register,KML||https://tinyurl.com/yy7ya4g9/VS/6290_bdg_erw.kml" TargetMode="External"/><Relationship Id="rId49" Type="http://schemas.openxmlformats.org/officeDocument/2006/relationships/hyperlink" Target="https://map.geo.admin.ch/?zoom=13&amp;E=2641975.346&amp;N=1134250.676&amp;layers=ch.kantone.cadastralwebmap-farbe,ch.swisstopo.amtliches-strassenverzeichnis,ch.bfs.gebaeude_wohnungs_register,KML||https://tinyurl.com/yy7ya4g9/VS/6007_bdg_erw.kml" TargetMode="External"/><Relationship Id="rId114" Type="http://schemas.openxmlformats.org/officeDocument/2006/relationships/hyperlink" Target="https://map.geo.admin.ch/?zoom=13&amp;E=2646615.192&amp;N=1118594.612&amp;layers=ch.kantone.cadastralwebmap-farbe,ch.swisstopo.amtliches-strassenverzeichnis,ch.bfs.gebaeude_wohnungs_register,KML||https://tinyurl.com/yy7ya4g9/VS/6009_bdg_erw.kml" TargetMode="External"/><Relationship Id="rId296" Type="http://schemas.openxmlformats.org/officeDocument/2006/relationships/hyperlink" Target="https://map.geo.admin.ch/?zoom=13&amp;E=2620025.661&amp;N=1116622.187&amp;layers=ch.kantone.cadastralwebmap-farbe,ch.swisstopo.amtliches-strassenverzeichnis,ch.bfs.gebaeude_wohnungs_register,KML||https://tinyurl.com/yy7ya4g9/VS/6112_bdg_erw.kml" TargetMode="External"/><Relationship Id="rId461" Type="http://schemas.openxmlformats.org/officeDocument/2006/relationships/hyperlink" Target="https://map.geo.admin.ch/?zoom=13&amp;E=2555834.296&amp;N=1132074.195&amp;layers=ch.kantone.cadastralwebmap-farbe,ch.swisstopo.amtliches-strassenverzeichnis,ch.bfs.gebaeude_wohnungs_register,KML||https://tinyurl.com/yy7ya4g9/VS/6159_bdg_erw.kml" TargetMode="External"/><Relationship Id="rId517" Type="http://schemas.openxmlformats.org/officeDocument/2006/relationships/hyperlink" Target="https://map.geo.admin.ch/?zoom=13&amp;E=2567705.552&amp;N=1107742.401&amp;layers=ch.kantone.cadastralwebmap-farbe,ch.swisstopo.amtliches-strassenverzeichnis,ch.bfs.gebaeude_wohnungs_register,KML||https://tinyurl.com/yy7ya4g9/VS/6218_bdg_erw.kml" TargetMode="External"/><Relationship Id="rId559" Type="http://schemas.openxmlformats.org/officeDocument/2006/relationships/hyperlink" Target="https://map.geo.admin.ch/?zoom=13&amp;E=2598502.685&amp;N=1122725.382&amp;layers=ch.kantone.cadastralwebmap-farbe,ch.swisstopo.amtliches-strassenverzeichnis,ch.bfs.gebaeude_wohnungs_register,KML||https://tinyurl.com/yy7ya4g9/VS/6246_bdg_erw.kml" TargetMode="External"/><Relationship Id="rId60" Type="http://schemas.openxmlformats.org/officeDocument/2006/relationships/hyperlink" Target="https://map.geo.admin.ch/?zoom=13&amp;E=2642503.517&amp;N=1131413.013&amp;layers=ch.kantone.cadastralwebmap-farbe,ch.swisstopo.amtliches-strassenverzeichnis,ch.bfs.gebaeude_wohnungs_register,KML||https://tinyurl.com/yy7ya4g9/VS/6007_bdg_erw.kml" TargetMode="External"/><Relationship Id="rId156" Type="http://schemas.openxmlformats.org/officeDocument/2006/relationships/hyperlink" Target="https://map.geo.admin.ch/?zoom=13&amp;E=2578049.842&amp;N=1092014.961&amp;layers=ch.kantone.cadastralwebmap-farbe,ch.swisstopo.amtliches-strassenverzeichnis,ch.bfs.gebaeude_wohnungs_register,KML||https://tinyurl.com/yy7ya4g9/VS/6033_bdg_erw.kml" TargetMode="External"/><Relationship Id="rId198" Type="http://schemas.openxmlformats.org/officeDocument/2006/relationships/hyperlink" Target="https://map.geo.admin.ch/?zoom=13&amp;E=2584102.477&amp;N=1101664.913&amp;layers=ch.kantone.cadastralwebmap-farbe,ch.swisstopo.amtliches-strassenverzeichnis,ch.bfs.gebaeude_wohnungs_register,KML||https://tinyurl.com/yy7ya4g9/VS/6037_bdg_erw.kml" TargetMode="External"/><Relationship Id="rId321" Type="http://schemas.openxmlformats.org/officeDocument/2006/relationships/hyperlink" Target="https://map.geo.admin.ch/?zoom=13&amp;E=2576862.881&amp;N=1111572.505&amp;layers=ch.kantone.cadastralwebmap-farbe,ch.swisstopo.amtliches-strassenverzeichnis,ch.bfs.gebaeude_wohnungs_register,KML||https://tinyurl.com/yy7ya4g9/VS/6133_bdg_erw.kml" TargetMode="External"/><Relationship Id="rId363" Type="http://schemas.openxmlformats.org/officeDocument/2006/relationships/hyperlink" Target="https://map.geo.admin.ch/?zoom=13&amp;E=2583208.072&amp;N=1113285.336&amp;layers=ch.kantone.cadastralwebmap-farbe,ch.swisstopo.amtliches-strassenverzeichnis,ch.bfs.gebaeude_wohnungs_register,KML||https://tinyurl.com/yy7ya4g9/VS/6139_bdg_erw.kml" TargetMode="External"/><Relationship Id="rId419" Type="http://schemas.openxmlformats.org/officeDocument/2006/relationships/hyperlink" Target="https://map.geo.admin.ch/?zoom=13&amp;E=2563086.036&amp;N=1124866.193&amp;layers=ch.kantone.cadastralwebmap-farbe,ch.swisstopo.amtliches-strassenverzeichnis,ch.bfs.gebaeude_wohnungs_register,KML||https://tinyurl.com/yy7ya4g9/VS/6153_bdg_erw.kml" TargetMode="External"/><Relationship Id="rId570" Type="http://schemas.openxmlformats.org/officeDocument/2006/relationships/hyperlink" Target="https://map.geo.admin.ch/?zoom=13&amp;E=2606301.06&amp;N=1126279.511&amp;layers=ch.kantone.cadastralwebmap-farbe,ch.swisstopo.amtliches-strassenverzeichnis,ch.bfs.gebaeude_wohnungs_register,KML||https://tinyurl.com/yy7ya4g9/VS/6248_bdg_erw.kml" TargetMode="External"/><Relationship Id="rId626" Type="http://schemas.openxmlformats.org/officeDocument/2006/relationships/hyperlink" Target="https://map.geo.admin.ch/?zoom=13&amp;E=2594300.89&amp;N=1119926.924&amp;layers=ch.kantone.cadastralwebmap-farbe,ch.swisstopo.amtliches-strassenverzeichnis,ch.bfs.gebaeude_wohnungs_register,KML||https://tinyurl.com/yy7ya4g9/VS/6266_bdg_erw.kml" TargetMode="External"/><Relationship Id="rId223" Type="http://schemas.openxmlformats.org/officeDocument/2006/relationships/hyperlink" Target="https://map.geo.admin.ch/?zoom=13&amp;E=2584220.22&amp;N=1105438.141&amp;layers=ch.kantone.cadastralwebmap-farbe,ch.swisstopo.amtliches-strassenverzeichnis,ch.bfs.gebaeude_wohnungs_register,KML||https://tinyurl.com/yy7ya4g9/VS/6037_bdg_erw.kml" TargetMode="External"/><Relationship Id="rId430" Type="http://schemas.openxmlformats.org/officeDocument/2006/relationships/hyperlink" Target="https://map.geo.admin.ch/?zoom=13&amp;E=2554614.3&amp;N=1121545.697&amp;layers=ch.kantone.cadastralwebmap-farbe,ch.swisstopo.amtliches-strassenverzeichnis,ch.bfs.gebaeude_wohnungs_register,KML||https://tinyurl.com/yy7ya4g9/VS/6156_bdg_erw.kml" TargetMode="External"/><Relationship Id="rId668" Type="http://schemas.openxmlformats.org/officeDocument/2006/relationships/hyperlink" Target="https://map.geo.admin.ch/?zoom=13&amp;E=2634734.3&amp;N=1127336.038&amp;layers=ch.kantone.cadastralwebmap-farbe,ch.swisstopo.amtliches-strassenverzeichnis,ch.bfs.gebaeude_wohnungs_register,KML||https://tinyurl.com/yy7ya4g9/VS/6297_bdg_erw.kml" TargetMode="External"/><Relationship Id="rId18" Type="http://schemas.openxmlformats.org/officeDocument/2006/relationships/hyperlink" Target="https://map.geo.admin.ch/?zoom=13&amp;E=2642354.17&amp;N=1129339.453&amp;layers=ch.kantone.cadastralwebmap-farbe,ch.swisstopo.amtliches-strassenverzeichnis,ch.bfs.gebaeude_wohnungs_register,KML||https://tinyurl.com/yy7ya4g9/VS/6002_bdg_erw.kml" TargetMode="External"/><Relationship Id="rId265" Type="http://schemas.openxmlformats.org/officeDocument/2006/relationships/hyperlink" Target="https://map.geo.admin.ch/?zoom=13&amp;E=2596171.217&amp;N=1112184.888&amp;layers=ch.kantone.cadastralwebmap-farbe,ch.swisstopo.amtliches-strassenverzeichnis,ch.bfs.gebaeude_wohnungs_register,KML||https://tinyurl.com/yy7ya4g9/VS/6084_bdg_erw.kml" TargetMode="External"/><Relationship Id="rId472" Type="http://schemas.openxmlformats.org/officeDocument/2006/relationships/hyperlink" Target="https://map.geo.admin.ch/?zoom=13&amp;E=2644542.788&amp;N=1136434.938&amp;layers=ch.kantone.cadastralwebmap-farbe,ch.swisstopo.amtliches-strassenverzeichnis,ch.bfs.gebaeude_wohnungs_register,KML||https://tinyurl.com/yy7ya4g9/VS/6181_bdg_erw.kml" TargetMode="External"/><Relationship Id="rId528" Type="http://schemas.openxmlformats.org/officeDocument/2006/relationships/hyperlink" Target="https://map.geo.admin.ch/?zoom=13&amp;E=2603803.101&amp;N=1122019.963&amp;layers=ch.kantone.cadastralwebmap-farbe,ch.swisstopo.amtliches-strassenverzeichnis,ch.bfs.gebaeude_wohnungs_register,KML||https://tinyurl.com/yy7ya4g9/VS/6238_bdg_erw.kml" TargetMode="External"/><Relationship Id="rId125" Type="http://schemas.openxmlformats.org/officeDocument/2006/relationships/hyperlink" Target="https://map.geo.admin.ch/?zoom=13&amp;E=2645058.576&amp;N=1130576.767&amp;layers=ch.kantone.cadastralwebmap-farbe,ch.swisstopo.amtliches-strassenverzeichnis,ch.bfs.gebaeude_wohnungs_register,KML||https://tinyurl.com/yy7ya4g9/VS/6010_bdg_erw.kml" TargetMode="External"/><Relationship Id="rId167" Type="http://schemas.openxmlformats.org/officeDocument/2006/relationships/hyperlink" Target="https://map.geo.admin.ch/?zoom=13&amp;E=2578043.194&amp;N=1089121.694&amp;layers=ch.kantone.cadastralwebmap-farbe,ch.swisstopo.amtliches-strassenverzeichnis,ch.bfs.gebaeude_wohnungs_register,KML||https://tinyurl.com/yy7ya4g9/VS/6033_bdg_erw.kml" TargetMode="External"/><Relationship Id="rId332" Type="http://schemas.openxmlformats.org/officeDocument/2006/relationships/hyperlink" Target="https://map.geo.admin.ch/?zoom=13&amp;E=2572723.271&amp;N=1105529.906&amp;layers=ch.kantone.cadastralwebmap-farbe,ch.swisstopo.amtliches-strassenverzeichnis,ch.bfs.gebaeude_wohnungs_register,KML||https://tinyurl.com/yy7ya4g9/VS/6136_bdg_erw.kml" TargetMode="External"/><Relationship Id="rId374" Type="http://schemas.openxmlformats.org/officeDocument/2006/relationships/hyperlink" Target="https://map.geo.admin.ch/?zoom=13&amp;E=2579024.992&amp;N=1112018.577&amp;layers=ch.kantone.cadastralwebmap-farbe,ch.swisstopo.amtliches-strassenverzeichnis,ch.bfs.gebaeude_wohnungs_register,KML||https://tinyurl.com/yy7ya4g9/VS/6140_bdg_erw.kml" TargetMode="External"/><Relationship Id="rId581" Type="http://schemas.openxmlformats.org/officeDocument/2006/relationships/hyperlink" Target="https://map.geo.admin.ch/?zoom=13&amp;E=2610465.182&amp;N=1114033.898&amp;layers=ch.kantone.cadastralwebmap-farbe,ch.swisstopo.amtliches-strassenverzeichnis,ch.bfs.gebaeude_wohnungs_register,KML||https://tinyurl.com/yy7ya4g9/VS/6252_bdg_erw.kml" TargetMode="External"/><Relationship Id="rId71" Type="http://schemas.openxmlformats.org/officeDocument/2006/relationships/hyperlink" Target="https://map.geo.admin.ch/?zoom=13&amp;E=2643160.596&amp;N=1131424.844&amp;layers=ch.kantone.cadastralwebmap-farbe,ch.swisstopo.amtliches-strassenverzeichnis,ch.bfs.gebaeude_wohnungs_register,KML||https://tinyurl.com/yy7ya4g9/VS/6007_bdg_erw.kml" TargetMode="External"/><Relationship Id="rId234" Type="http://schemas.openxmlformats.org/officeDocument/2006/relationships/hyperlink" Target="https://map.geo.admin.ch/?zoom=13&amp;E=2585644.841&amp;N=1104136.157&amp;layers=ch.kantone.cadastralwebmap-farbe,ch.swisstopo.amtliches-strassenverzeichnis,ch.bfs.gebaeude_wohnungs_register,KML||https://tinyurl.com/yy7ya4g9/VS/6037_bdg_erw.kml" TargetMode="External"/><Relationship Id="rId637" Type="http://schemas.openxmlformats.org/officeDocument/2006/relationships/hyperlink" Target="https://map.geo.admin.ch/?zoom=13&amp;E=2592892.317&amp;N=1120426.468&amp;layers=ch.kantone.cadastralwebmap-farbe,ch.swisstopo.amtliches-strassenverzeichnis,ch.bfs.gebaeude_wohnungs_register,KML||https://tinyurl.com/yy7ya4g9/VS/6266_bdg_erw.kml" TargetMode="External"/><Relationship Id="rId679" Type="http://schemas.openxmlformats.org/officeDocument/2006/relationships/hyperlink" Target="https://map.geo.admin.ch/?zoom=13&amp;E=2622719.443&amp;N=1094178.535&amp;layers=ch.kantone.cadastralwebmap-farbe,ch.swisstopo.amtliches-strassenverzeichnis,ch.bfs.gebaeude_wohnungs_register,KML||https://tinyurl.com/yy7ya4g9/VS/6300_bdg_erw.kml" TargetMode="External"/><Relationship Id="rId2" Type="http://schemas.openxmlformats.org/officeDocument/2006/relationships/hyperlink" Target="https://www.housing-stat.ch/files/Traitement_erreurs_FR.pdf" TargetMode="External"/><Relationship Id="rId29" Type="http://schemas.openxmlformats.org/officeDocument/2006/relationships/hyperlink" Target="https://map.geo.admin.ch/?zoom=13&amp;E=2635351.893&amp;N=1129024.542&amp;layers=ch.kantone.cadastralwebmap-farbe,ch.swisstopo.amtliches-strassenverzeichnis,ch.bfs.gebaeude_wohnungs_register,KML||https://tinyurl.com/yy7ya4g9/VS/6004_bdg_erw.kml" TargetMode="External"/><Relationship Id="rId276" Type="http://schemas.openxmlformats.org/officeDocument/2006/relationships/hyperlink" Target="https://map.geo.admin.ch/?zoom=13&amp;E=2597717.473&amp;N=1114477.588&amp;layers=ch.kantone.cadastralwebmap-farbe,ch.swisstopo.amtliches-strassenverzeichnis,ch.bfs.gebaeude_wohnungs_register,KML||https://tinyurl.com/yy7ya4g9/VS/6084_bdg_erw.kml" TargetMode="External"/><Relationship Id="rId441" Type="http://schemas.openxmlformats.org/officeDocument/2006/relationships/hyperlink" Target="https://map.geo.admin.ch/?zoom=13&amp;E=2556779.231&amp;N=1133026.522&amp;layers=ch.kantone.cadastralwebmap-farbe,ch.swisstopo.amtliches-strassenverzeichnis,ch.bfs.gebaeude_wohnungs_register,KML||https://tinyurl.com/yy7ya4g9/VS/6159_bdg_erw.kml" TargetMode="External"/><Relationship Id="rId483" Type="http://schemas.openxmlformats.org/officeDocument/2006/relationships/hyperlink" Target="https://map.geo.admin.ch/?zoom=13&amp;E=2628041.837&amp;N=1127963.116&amp;layers=ch.kantone.cadastralwebmap-farbe,ch.swisstopo.amtliches-strassenverzeichnis,ch.bfs.gebaeude_wohnungs_register,KML||https://tinyurl.com/yy7ya4g9/VS/6199_bdg_erw.kml" TargetMode="External"/><Relationship Id="rId539" Type="http://schemas.openxmlformats.org/officeDocument/2006/relationships/hyperlink" Target="https://map.geo.admin.ch/?zoom=13&amp;E=2599909.979&amp;N=1126749.65&amp;layers=ch.kantone.cadastralwebmap-farbe,ch.swisstopo.amtliches-strassenverzeichnis,ch.bfs.gebaeude_wohnungs_register,KML||https://tinyurl.com/yy7ya4g9/VS/6239_bdg_erw.kml" TargetMode="External"/><Relationship Id="rId40" Type="http://schemas.openxmlformats.org/officeDocument/2006/relationships/hyperlink" Target="https://map.geo.admin.ch/?zoom=13&amp;E=2637240.003&amp;N=1129663.472&amp;layers=ch.kantone.cadastralwebmap-farbe,ch.swisstopo.amtliches-strassenverzeichnis,ch.bfs.gebaeude_wohnungs_register,KML||https://tinyurl.com/yy7ya4g9/VS/6007_bdg_erw.kml" TargetMode="External"/><Relationship Id="rId136" Type="http://schemas.openxmlformats.org/officeDocument/2006/relationships/hyperlink" Target="https://map.geo.admin.ch/?zoom=13&amp;E=2588877.198&amp;N=1114567.721&amp;layers=ch.kantone.cadastralwebmap-farbe,ch.swisstopo.amtliches-strassenverzeichnis,ch.bfs.gebaeude_wohnungs_register,KML||https://tinyurl.com/yy7ya4g9/VS/6024_bdg_erw.kml" TargetMode="External"/><Relationship Id="rId178" Type="http://schemas.openxmlformats.org/officeDocument/2006/relationships/hyperlink" Target="https://map.geo.admin.ch/?zoom=13&amp;E=2577384.467&amp;N=1097879.398&amp;layers=ch.kantone.cadastralwebmap-farbe,ch.swisstopo.amtliches-strassenverzeichnis,ch.bfs.gebaeude_wohnungs_register,KML||https://tinyurl.com/yy7ya4g9/VS/6034_bdg_erw.kml" TargetMode="External"/><Relationship Id="rId301" Type="http://schemas.openxmlformats.org/officeDocument/2006/relationships/hyperlink" Target="https://map.geo.admin.ch/?zoom=13&amp;E=2623550.849&amp;N=1128626.188&amp;layers=ch.kantone.cadastralwebmap-farbe,ch.swisstopo.amtliches-strassenverzeichnis,ch.bfs.gebaeude_wohnungs_register,KML||https://tinyurl.com/yy7ya4g9/VS/6118_bdg_erw.kml" TargetMode="External"/><Relationship Id="rId343" Type="http://schemas.openxmlformats.org/officeDocument/2006/relationships/hyperlink" Target="https://map.geo.admin.ch/?zoom=13&amp;E=2574220.664&amp;N=1107269.233&amp;layers=ch.kantone.cadastralwebmap-farbe,ch.swisstopo.amtliches-strassenverzeichnis,ch.bfs.gebaeude_wohnungs_register,KML||https://tinyurl.com/yy7ya4g9/VS/6136_bdg_erw.kml" TargetMode="External"/><Relationship Id="rId550" Type="http://schemas.openxmlformats.org/officeDocument/2006/relationships/hyperlink" Target="https://map.geo.admin.ch/?zoom=13&amp;E=2601142.178&amp;N=1124107.114&amp;layers=ch.kantone.cadastralwebmap-farbe,ch.swisstopo.amtliches-strassenverzeichnis,ch.bfs.gebaeude_wohnungs_register,KML||https://tinyurl.com/yy7ya4g9/VS/6240_bdg_erw.kml" TargetMode="External"/><Relationship Id="rId82" Type="http://schemas.openxmlformats.org/officeDocument/2006/relationships/hyperlink" Target="https://map.geo.admin.ch/?zoom=13&amp;E=2641725.329&amp;N=1130003.859&amp;layers=ch.kantone.cadastralwebmap-farbe,ch.swisstopo.amtliches-strassenverzeichnis,ch.bfs.gebaeude_wohnungs_register,KML||https://tinyurl.com/yy7ya4g9/VS/6007_bdg_erw.kml" TargetMode="External"/><Relationship Id="rId203" Type="http://schemas.openxmlformats.org/officeDocument/2006/relationships/hyperlink" Target="https://map.geo.admin.ch/?zoom=13&amp;E=2583458.465&amp;N=1105210.154&amp;layers=ch.kantone.cadastralwebmap-farbe,ch.swisstopo.amtliches-strassenverzeichnis,ch.bfs.gebaeude_wohnungs_register,KML||https://tinyurl.com/yy7ya4g9/VS/6037_bdg_erw.kml" TargetMode="External"/><Relationship Id="rId385" Type="http://schemas.openxmlformats.org/officeDocument/2006/relationships/hyperlink" Target="https://map.geo.admin.ch/?zoom=13&amp;E=2579857.228&amp;N=1110454.965&amp;layers=ch.kantone.cadastralwebmap-farbe,ch.swisstopo.amtliches-strassenverzeichnis,ch.bfs.gebaeude_wohnungs_register,KML||https://tinyurl.com/yy7ya4g9/VS/6141_bdg_erw.kml" TargetMode="External"/><Relationship Id="rId592" Type="http://schemas.openxmlformats.org/officeDocument/2006/relationships/hyperlink" Target="https://map.geo.admin.ch/?zoom=13&amp;E=2604491.882&amp;N=1129645.177&amp;layers=ch.kantone.cadastralwebmap-farbe,ch.swisstopo.amtliches-strassenverzeichnis,ch.bfs.gebaeude_wohnungs_register,KML||https://tinyurl.com/yy7ya4g9/VS/6253_bdg_erw.kml" TargetMode="External"/><Relationship Id="rId606" Type="http://schemas.openxmlformats.org/officeDocument/2006/relationships/hyperlink" Target="https://map.geo.admin.ch/?zoom=13&amp;E=2596591.294&amp;N=1123216.18&amp;layers=ch.kantone.cadastralwebmap-farbe,ch.swisstopo.amtliches-strassenverzeichnis,ch.bfs.gebaeude_wohnungs_register,KML||https://tinyurl.com/yy7ya4g9/VS/6263_bdg_erw.kml" TargetMode="External"/><Relationship Id="rId648" Type="http://schemas.openxmlformats.org/officeDocument/2006/relationships/hyperlink" Target="https://map.geo.admin.ch/?zoom=13&amp;E=2594213.901&amp;N=1121464.502&amp;layers=ch.kantone.cadastralwebmap-farbe,ch.swisstopo.amtliches-strassenverzeichnis,ch.bfs.gebaeude_wohnungs_register,KML||https://tinyurl.com/yy7ya4g9/VS/6266_bdg_erw.kml" TargetMode="External"/><Relationship Id="rId245" Type="http://schemas.openxmlformats.org/officeDocument/2006/relationships/hyperlink" Target="https://map.geo.admin.ch/?zoom=13&amp;E=2668057.795&amp;N=1152225.036&amp;layers=ch.kantone.cadastralwebmap-farbe,ch.swisstopo.amtliches-strassenverzeichnis,ch.bfs.gebaeude_wohnungs_register,KML||https://tinyurl.com/yy7ya4g9/VS/6076_bdg_erw.kml" TargetMode="External"/><Relationship Id="rId287" Type="http://schemas.openxmlformats.org/officeDocument/2006/relationships/hyperlink" Target="https://map.geo.admin.ch/?zoom=13&amp;E=2599215.664&amp;N=1119281.004&amp;layers=ch.kantone.cadastralwebmap-farbe,ch.swisstopo.amtliches-strassenverzeichnis,ch.bfs.gebaeude_wohnungs_register,KML||https://tinyurl.com/yy7ya4g9/VS/6090_bdg_erw.kml" TargetMode="External"/><Relationship Id="rId410" Type="http://schemas.openxmlformats.org/officeDocument/2006/relationships/hyperlink" Target="https://map.geo.admin.ch/?zoom=13&amp;E=2561002.323&amp;N=1122654.243&amp;layers=ch.kantone.cadastralwebmap-farbe,ch.swisstopo.amtliches-strassenverzeichnis,ch.bfs.gebaeude_wohnungs_register,KML||https://tinyurl.com/yy7ya4g9/VS/6152_bdg_erw.kml" TargetMode="External"/><Relationship Id="rId452" Type="http://schemas.openxmlformats.org/officeDocument/2006/relationships/hyperlink" Target="https://map.geo.admin.ch/?zoom=13&amp;E=2556874.403&amp;N=1132700.638&amp;layers=ch.kantone.cadastralwebmap-farbe,ch.swisstopo.amtliches-strassenverzeichnis,ch.bfs.gebaeude_wohnungs_register,KML||https://tinyurl.com/yy7ya4g9/VS/6159_bdg_erw.kml" TargetMode="External"/><Relationship Id="rId494" Type="http://schemas.openxmlformats.org/officeDocument/2006/relationships/hyperlink" Target="https://map.geo.admin.ch/?zoom=13&amp;E=2568205.037&amp;N=1114408.827&amp;layers=ch.kantone.cadastralwebmap-farbe,ch.swisstopo.amtliches-strassenverzeichnis,ch.bfs.gebaeude_wohnungs_register,KML||https://tinyurl.com/yy7ya4g9/VS/6213_bdg_erw.kml" TargetMode="External"/><Relationship Id="rId508" Type="http://schemas.openxmlformats.org/officeDocument/2006/relationships/hyperlink" Target="https://map.geo.admin.ch/?zoom=13&amp;E=2565209.487&amp;N=1121413.572&amp;layers=ch.kantone.cadastralwebmap-farbe,ch.swisstopo.amtliches-strassenverzeichnis,ch.bfs.gebaeude_wohnungs_register,KML||https://tinyurl.com/yy7ya4g9/VS/6215_bdg_erw.kml" TargetMode="External"/><Relationship Id="rId105" Type="http://schemas.openxmlformats.org/officeDocument/2006/relationships/hyperlink" Target="https://map.geo.admin.ch/?zoom=13&amp;E=2642251.603&amp;N=1130664.826&amp;layers=ch.kantone.cadastralwebmap-farbe,ch.swisstopo.amtliches-strassenverzeichnis,ch.bfs.gebaeude_wohnungs_register,KML||https://tinyurl.com/yy7ya4g9/VS/6007_bdg_erw.kml" TargetMode="External"/><Relationship Id="rId147" Type="http://schemas.openxmlformats.org/officeDocument/2006/relationships/hyperlink" Target="https://map.geo.admin.ch/?zoom=13&amp;E=2588669.788&amp;N=1119292.913&amp;layers=ch.kantone.cadastralwebmap-farbe,ch.swisstopo.amtliches-strassenverzeichnis,ch.bfs.gebaeude_wohnungs_register,KML||https://tinyurl.com/yy7ya4g9/VS/6025_bdg_erw.kml" TargetMode="External"/><Relationship Id="rId312" Type="http://schemas.openxmlformats.org/officeDocument/2006/relationships/hyperlink" Target="https://map.geo.admin.ch/?zoom=13&amp;E=2575707.285&amp;N=1109773.77&amp;layers=ch.kantone.cadastralwebmap-farbe,ch.swisstopo.amtliches-strassenverzeichnis,ch.bfs.gebaeude_wohnungs_register,KML||https://tinyurl.com/yy7ya4g9/VS/6133_bdg_erw.kml" TargetMode="External"/><Relationship Id="rId354" Type="http://schemas.openxmlformats.org/officeDocument/2006/relationships/hyperlink" Target="https://map.geo.admin.ch/?zoom=13&amp;E=2569462.836&amp;N=1103315.099&amp;layers=ch.kantone.cadastralwebmap-farbe,ch.swisstopo.amtliches-strassenverzeichnis,ch.bfs.gebaeude_wohnungs_register,KML||https://tinyurl.com/yy7ya4g9/VS/6137_bdg_erw.kml" TargetMode="External"/><Relationship Id="rId51" Type="http://schemas.openxmlformats.org/officeDocument/2006/relationships/hyperlink" Target="https://map.geo.admin.ch/?zoom=13&amp;E=2643623.789&amp;N=1131174.696&amp;layers=ch.kantone.cadastralwebmap-farbe,ch.swisstopo.amtliches-strassenverzeichnis,ch.bfs.gebaeude_wohnungs_register,KML||https://tinyurl.com/yy7ya4g9/VS/6007_bdg_erw.kml" TargetMode="External"/><Relationship Id="rId93" Type="http://schemas.openxmlformats.org/officeDocument/2006/relationships/hyperlink" Target="https://map.geo.admin.ch/?zoom=13&amp;E=2637837.157&amp;N=1128430.784&amp;layers=ch.kantone.cadastralwebmap-farbe,ch.swisstopo.amtliches-strassenverzeichnis,ch.bfs.gebaeude_wohnungs_register,KML||https://tinyurl.com/yy7ya4g9/VS/6007_bdg_erw.kml" TargetMode="External"/><Relationship Id="rId189" Type="http://schemas.openxmlformats.org/officeDocument/2006/relationships/hyperlink" Target="https://map.geo.admin.ch/?zoom=13&amp;E=2573660.072&amp;N=1087283.822&amp;layers=ch.kantone.cadastralwebmap-farbe,ch.swisstopo.amtliches-strassenverzeichnis,ch.bfs.gebaeude_wohnungs_register,KML||https://tinyurl.com/yy7ya4g9/VS/6034_bdg_erw.kml" TargetMode="External"/><Relationship Id="rId396" Type="http://schemas.openxmlformats.org/officeDocument/2006/relationships/hyperlink" Target="https://map.geo.admin.ch/?zoom=13&amp;E=2556092.991&amp;N=1114074.093&amp;layers=ch.kantone.cadastralwebmap-farbe,ch.swisstopo.amtliches-strassenverzeichnis,ch.bfs.gebaeude_wohnungs_register,KML||https://tinyurl.com/yy7ya4g9/VS/6151_bdg_erw.kml" TargetMode="External"/><Relationship Id="rId561" Type="http://schemas.openxmlformats.org/officeDocument/2006/relationships/hyperlink" Target="https://map.geo.admin.ch/?zoom=13&amp;E=2607860.568&amp;N=1127010.917&amp;layers=ch.kantone.cadastralwebmap-farbe,ch.swisstopo.amtliches-strassenverzeichnis,ch.bfs.gebaeude_wohnungs_register,KML||https://tinyurl.com/yy7ya4g9/VS/6248_bdg_erw.kml" TargetMode="External"/><Relationship Id="rId617" Type="http://schemas.openxmlformats.org/officeDocument/2006/relationships/hyperlink" Target="https://map.geo.admin.ch/?zoom=13&amp;E=2593091.901&amp;N=1118597.588&amp;layers=ch.kantone.cadastralwebmap-farbe,ch.swisstopo.amtliches-strassenverzeichnis,ch.bfs.gebaeude_wohnungs_register,KML||https://tinyurl.com/yy7ya4g9/VS/6266_bdg_erw.kml" TargetMode="External"/><Relationship Id="rId659" Type="http://schemas.openxmlformats.org/officeDocument/2006/relationships/hyperlink" Target="https://map.geo.admin.ch/?zoom=13&amp;E=2638466.426&amp;N=1108448.839&amp;layers=ch.kantone.cadastralwebmap-farbe,ch.swisstopo.amtliches-strassenverzeichnis,ch.bfs.gebaeude_wohnungs_register,KML||https://tinyurl.com/yy7ya4g9/VS/6291_bdg_erw.kml" TargetMode="External"/><Relationship Id="rId214" Type="http://schemas.openxmlformats.org/officeDocument/2006/relationships/hyperlink" Target="https://map.geo.admin.ch/?zoom=13&amp;E=2584613.852&amp;N=1105400.333&amp;layers=ch.kantone.cadastralwebmap-farbe,ch.swisstopo.amtliches-strassenverzeichnis,ch.bfs.gebaeude_wohnungs_register,KML||https://tinyurl.com/yy7ya4g9/VS/6037_bdg_erw.kml" TargetMode="External"/><Relationship Id="rId256" Type="http://schemas.openxmlformats.org/officeDocument/2006/relationships/hyperlink" Target="https://map.geo.admin.ch/?zoom=13&amp;E=2606167.148&amp;N=1103940.101&amp;layers=ch.kantone.cadastralwebmap-farbe,ch.swisstopo.amtliches-strassenverzeichnis,ch.bfs.gebaeude_wohnungs_register,KML||https://tinyurl.com/yy7ya4g9/VS/6083_bdg_erw.kml" TargetMode="External"/><Relationship Id="rId298" Type="http://schemas.openxmlformats.org/officeDocument/2006/relationships/hyperlink" Target="https://map.geo.admin.ch/?zoom=13&amp;E=2609702.885&amp;N=1127848.065&amp;layers=ch.kantone.cadastralwebmap-farbe,ch.swisstopo.amtliches-strassenverzeichnis,ch.bfs.gebaeude_wohnungs_register,KML||https://tinyurl.com/yy7ya4g9/VS/6113_bdg_erw.kml" TargetMode="External"/><Relationship Id="rId421" Type="http://schemas.openxmlformats.org/officeDocument/2006/relationships/hyperlink" Target="https://map.geo.admin.ch/?zoom=13&amp;E=2562237.247&amp;N=1121623.414&amp;layers=ch.kantone.cadastralwebmap-farbe,ch.swisstopo.amtliches-strassenverzeichnis,ch.bfs.gebaeude_wohnungs_register,KML||https://tinyurl.com/yy7ya4g9/VS/6153_bdg_erw.kml" TargetMode="External"/><Relationship Id="rId463" Type="http://schemas.openxmlformats.org/officeDocument/2006/relationships/hyperlink" Target="https://map.geo.admin.ch/?zoom=13&amp;E=2557506.868&amp;N=1132108.279&amp;layers=ch.kantone.cadastralwebmap-farbe,ch.swisstopo.amtliches-strassenverzeichnis,ch.bfs.gebaeude_wohnungs_register,KML||https://tinyurl.com/yy7ya4g9/VS/6159_bdg_erw.kml" TargetMode="External"/><Relationship Id="rId519" Type="http://schemas.openxmlformats.org/officeDocument/2006/relationships/hyperlink" Target="https://map.geo.admin.ch/?zoom=13&amp;E=2569019.907&amp;N=1110100.614&amp;layers=ch.kantone.cadastralwebmap-farbe,ch.swisstopo.amtliches-strassenverzeichnis,ch.bfs.gebaeude_wohnungs_register,KML||https://tinyurl.com/yy7ya4g9/VS/6219_bdg_erw.kml" TargetMode="External"/><Relationship Id="rId670" Type="http://schemas.openxmlformats.org/officeDocument/2006/relationships/hyperlink" Target="https://map.geo.admin.ch/?zoom=13&amp;E=2635518.879&amp;N=1122858.125&amp;layers=ch.kantone.cadastralwebmap-farbe,ch.swisstopo.amtliches-strassenverzeichnis,ch.bfs.gebaeude_wohnungs_register,KML||https://tinyurl.com/yy7ya4g9/VS/6298_bdg_erw.kml" TargetMode="External"/><Relationship Id="rId116" Type="http://schemas.openxmlformats.org/officeDocument/2006/relationships/hyperlink" Target="https://map.geo.admin.ch/?zoom=13&amp;E=2646650.628&amp;N=1117213.424&amp;layers=ch.kantone.cadastralwebmap-farbe,ch.swisstopo.amtliches-strassenverzeichnis,ch.bfs.gebaeude_wohnungs_register,KML||https://tinyurl.com/yy7ya4g9/VS/6009_bdg_erw.kml" TargetMode="External"/><Relationship Id="rId158" Type="http://schemas.openxmlformats.org/officeDocument/2006/relationships/hyperlink" Target="https://map.geo.admin.ch/?zoom=13&amp;E=2578170.69&amp;N=1091729.357&amp;layers=ch.kantone.cadastralwebmap-farbe,ch.swisstopo.amtliches-strassenverzeichnis,ch.bfs.gebaeude_wohnungs_register,KML||https://tinyurl.com/yy7ya4g9/VS/6033_bdg_erw.kml" TargetMode="External"/><Relationship Id="rId323" Type="http://schemas.openxmlformats.org/officeDocument/2006/relationships/hyperlink" Target="https://map.geo.admin.ch/?zoom=13&amp;E=2574921.985&amp;N=1109860.283&amp;layers=ch.kantone.cadastralwebmap-farbe,ch.swisstopo.amtliches-strassenverzeichnis,ch.bfs.gebaeude_wohnungs_register,KML||https://tinyurl.com/yy7ya4g9/VS/6133_bdg_erw.kml" TargetMode="External"/><Relationship Id="rId530" Type="http://schemas.openxmlformats.org/officeDocument/2006/relationships/hyperlink" Target="https://map.geo.admin.ch/?zoom=13&amp;E=2599962.162&amp;N=1126531.634&amp;layers=ch.kantone.cadastralwebmap-farbe,ch.swisstopo.amtliches-strassenverzeichnis,ch.bfs.gebaeude_wohnungs_register,KML||https://tinyurl.com/yy7ya4g9/VS/6239_bdg_erw.kml" TargetMode="External"/><Relationship Id="rId20" Type="http://schemas.openxmlformats.org/officeDocument/2006/relationships/hyperlink" Target="https://map.geo.admin.ch/?zoom=13&amp;E=2640165.873&amp;N=1128669.951&amp;layers=ch.kantone.cadastralwebmap-farbe,ch.swisstopo.amtliches-strassenverzeichnis,ch.bfs.gebaeude_wohnungs_register,KML||https://tinyurl.com/yy7ya4g9/VS/6002_bdg_erw.kml" TargetMode="External"/><Relationship Id="rId62" Type="http://schemas.openxmlformats.org/officeDocument/2006/relationships/hyperlink" Target="https://map.geo.admin.ch/?zoom=13&amp;E=2641946.613&amp;N=1130880.341&amp;layers=ch.kantone.cadastralwebmap-farbe,ch.swisstopo.amtliches-strassenverzeichnis,ch.bfs.gebaeude_wohnungs_register,KML||https://tinyurl.com/yy7ya4g9/VS/6007_bdg_erw.kml" TargetMode="External"/><Relationship Id="rId365" Type="http://schemas.openxmlformats.org/officeDocument/2006/relationships/hyperlink" Target="https://map.geo.admin.ch/?zoom=13&amp;E=2583368.861&amp;N=1113011.126&amp;layers=ch.kantone.cadastralwebmap-farbe,ch.swisstopo.amtliches-strassenverzeichnis,ch.bfs.gebaeude_wohnungs_register,KML||https://tinyurl.com/yy7ya4g9/VS/6139_bdg_erw.kml" TargetMode="External"/><Relationship Id="rId572" Type="http://schemas.openxmlformats.org/officeDocument/2006/relationships/hyperlink" Target="https://map.geo.admin.ch/?zoom=13&amp;E=2607256.018&amp;N=1127379.016&amp;layers=ch.kantone.cadastralwebmap-farbe,ch.swisstopo.amtliches-strassenverzeichnis,ch.bfs.gebaeude_wohnungs_register,KML||https://tinyurl.com/yy7ya4g9/VS/6248_bdg_erw.kml" TargetMode="External"/><Relationship Id="rId628" Type="http://schemas.openxmlformats.org/officeDocument/2006/relationships/hyperlink" Target="https://map.geo.admin.ch/?zoom=13&amp;E=2597264.66&amp;N=1120259.237&amp;layers=ch.kantone.cadastralwebmap-farbe,ch.swisstopo.amtliches-strassenverzeichnis,ch.bfs.gebaeude_wohnungs_register,KML||https://tinyurl.com/yy7ya4g9/VS/6266_bdg_erw.kml" TargetMode="External"/><Relationship Id="rId225" Type="http://schemas.openxmlformats.org/officeDocument/2006/relationships/hyperlink" Target="https://map.geo.admin.ch/?zoom=13&amp;E=2583249.756&amp;N=1106261.427&amp;layers=ch.kantone.cadastralwebmap-farbe,ch.swisstopo.amtliches-strassenverzeichnis,ch.bfs.gebaeude_wohnungs_register,KML||https://tinyurl.com/yy7ya4g9/VS/6037_bdg_erw.kml" TargetMode="External"/><Relationship Id="rId267" Type="http://schemas.openxmlformats.org/officeDocument/2006/relationships/hyperlink" Target="https://map.geo.admin.ch/?zoom=13&amp;E=2596696.652&amp;N=1112633.928&amp;layers=ch.kantone.cadastralwebmap-farbe,ch.swisstopo.amtliches-strassenverzeichnis,ch.bfs.gebaeude_wohnungs_register,KML||https://tinyurl.com/yy7ya4g9/VS/6084_bdg_erw.kml" TargetMode="External"/><Relationship Id="rId432" Type="http://schemas.openxmlformats.org/officeDocument/2006/relationships/hyperlink" Target="https://map.geo.admin.ch/?zoom=13&amp;E=2558625.763&amp;N=1129262.137&amp;layers=ch.kantone.cadastralwebmap-farbe,ch.swisstopo.amtliches-strassenverzeichnis,ch.bfs.gebaeude_wohnungs_register,KML||https://tinyurl.com/yy7ya4g9/VS/6158_bdg_erw.kml" TargetMode="External"/><Relationship Id="rId474" Type="http://schemas.openxmlformats.org/officeDocument/2006/relationships/hyperlink" Target="https://map.geo.admin.ch/?zoom=13&amp;E=2631772.172&amp;N=1129783.413&amp;layers=ch.kantone.cadastralwebmap-farbe,ch.swisstopo.amtliches-strassenverzeichnis,ch.bfs.gebaeude_wohnungs_register,KML||https://tinyurl.com/yy7ya4g9/VS/6191_bdg_erw.kml" TargetMode="External"/><Relationship Id="rId127" Type="http://schemas.openxmlformats.org/officeDocument/2006/relationships/hyperlink" Target="https://map.geo.admin.ch/?zoom=13&amp;E=2585763.888&amp;N=1117686.908&amp;layers=ch.kantone.cadastralwebmap-farbe,ch.swisstopo.amtliches-strassenverzeichnis,ch.bfs.gebaeude_wohnungs_register,KML||https://tinyurl.com/yy7ya4g9/VS/6021_bdg_erw.kml" TargetMode="External"/><Relationship Id="rId681" Type="http://schemas.openxmlformats.org/officeDocument/2006/relationships/hyperlink" Target="https://map.geo.admin.ch/?zoom=13&amp;E=2622719.443&amp;N=1094178.535&amp;layers=ch.kantone.cadastralwebmap-farbe,ch.swisstopo.amtliches-strassenverzeichnis,ch.bfs.gebaeude_wohnungs_register,KML||https://tinyurl.com/yy7ya4g9/VS/6300_bdg_erw.kml" TargetMode="External"/><Relationship Id="rId31" Type="http://schemas.openxmlformats.org/officeDocument/2006/relationships/hyperlink" Target="https://map.geo.admin.ch/?zoom=13&amp;E=2642275.898&amp;N=1130321.427&amp;layers=ch.kantone.cadastralwebmap-farbe,ch.swisstopo.amtliches-strassenverzeichnis,ch.bfs.gebaeude_wohnungs_register,KML||https://tinyurl.com/yy7ya4g9/VS/6007_bdg_erw.kml" TargetMode="External"/><Relationship Id="rId73" Type="http://schemas.openxmlformats.org/officeDocument/2006/relationships/hyperlink" Target="https://map.geo.admin.ch/?zoom=13&amp;E=2642483.011&amp;N=1131413.476&amp;layers=ch.kantone.cadastralwebmap-farbe,ch.swisstopo.amtliches-strassenverzeichnis,ch.bfs.gebaeude_wohnungs_register,KML||https://tinyurl.com/yy7ya4g9/VS/6007_bdg_erw.kml" TargetMode="External"/><Relationship Id="rId169" Type="http://schemas.openxmlformats.org/officeDocument/2006/relationships/hyperlink" Target="https://map.geo.admin.ch/?zoom=13&amp;E=2583071.947&amp;N=1093974.664&amp;layers=ch.kantone.cadastralwebmap-farbe,ch.swisstopo.amtliches-strassenverzeichnis,ch.bfs.gebaeude_wohnungs_register,KML||https://tinyurl.com/yy7ya4g9/VS/6033_bdg_erw.kml" TargetMode="External"/><Relationship Id="rId334" Type="http://schemas.openxmlformats.org/officeDocument/2006/relationships/hyperlink" Target="https://map.geo.admin.ch/?zoom=13&amp;E=2570902.882&amp;N=1104364.662&amp;layers=ch.kantone.cadastralwebmap-farbe,ch.swisstopo.amtliches-strassenverzeichnis,ch.bfs.gebaeude_wohnungs_register,KML||https://tinyurl.com/yy7ya4g9/VS/6136_bdg_erw.kml" TargetMode="External"/><Relationship Id="rId376" Type="http://schemas.openxmlformats.org/officeDocument/2006/relationships/hyperlink" Target="https://map.geo.admin.ch/?zoom=13&amp;E=2580956.461&amp;N=1113714.951&amp;layers=ch.kantone.cadastralwebmap-farbe,ch.swisstopo.amtliches-strassenverzeichnis,ch.bfs.gebaeude_wohnungs_register,KML||https://tinyurl.com/yy7ya4g9/VS/6140_bdg_erw.kml" TargetMode="External"/><Relationship Id="rId541" Type="http://schemas.openxmlformats.org/officeDocument/2006/relationships/hyperlink" Target="https://map.geo.admin.ch/?zoom=13&amp;E=2600105.754&amp;N=1126299.73&amp;layers=ch.kantone.cadastralwebmap-farbe,ch.swisstopo.amtliches-strassenverzeichnis,ch.bfs.gebaeude_wohnungs_register,KML||https://tinyurl.com/yy7ya4g9/VS/6239_bdg_erw.kml" TargetMode="External"/><Relationship Id="rId583" Type="http://schemas.openxmlformats.org/officeDocument/2006/relationships/hyperlink" Target="https://map.geo.admin.ch/?zoom=13&amp;E=2614413.287&amp;N=1109293.089&amp;layers=ch.kantone.cadastralwebmap-farbe,ch.swisstopo.amtliches-strassenverzeichnis,ch.bfs.gebaeude_wohnungs_register,KML||https://tinyurl.com/yy7ya4g9/VS/6252_bdg_erw.kml" TargetMode="External"/><Relationship Id="rId639" Type="http://schemas.openxmlformats.org/officeDocument/2006/relationships/hyperlink" Target="https://map.geo.admin.ch/?zoom=13&amp;E=2593466.039&amp;N=1119815.677&amp;layers=ch.kantone.cadastralwebmap-farbe,ch.swisstopo.amtliches-strassenverzeichnis,ch.bfs.gebaeude_wohnungs_register,KML||https://tinyurl.com/yy7ya4g9/VS/6266_bdg_erw.kml" TargetMode="External"/><Relationship Id="rId4" Type="http://schemas.openxmlformats.org/officeDocument/2006/relationships/hyperlink" Target="https://map.geo.admin.ch/?zoom=13&amp;E=2642160.795&amp;N=1129822.585&amp;layers=ch.kantone.cadastralwebmap-farbe,ch.swisstopo.amtliches-strassenverzeichnis,ch.bfs.gebaeude_wohnungs_register,KML||https://tinyurl.com/yy7ya4g9/VS/6002_bdg_erw.kml" TargetMode="External"/><Relationship Id="rId180" Type="http://schemas.openxmlformats.org/officeDocument/2006/relationships/hyperlink" Target="https://map.geo.admin.ch/?zoom=13&amp;E=2574354.757&amp;N=1098029.082&amp;layers=ch.kantone.cadastralwebmap-farbe,ch.swisstopo.amtliches-strassenverzeichnis,ch.bfs.gebaeude_wohnungs_register,KML||https://tinyurl.com/yy7ya4g9/VS/6034_bdg_erw.kml" TargetMode="External"/><Relationship Id="rId236" Type="http://schemas.openxmlformats.org/officeDocument/2006/relationships/hyperlink" Target="https://map.geo.admin.ch/?zoom=13&amp;E=2583490.918&amp;N=1106103.594&amp;layers=ch.kantone.cadastralwebmap-farbe,ch.swisstopo.amtliches-strassenverzeichnis,ch.bfs.gebaeude_wohnungs_register,KML||https://tinyurl.com/yy7ya4g9/VS/6037_bdg_erw.kml" TargetMode="External"/><Relationship Id="rId278" Type="http://schemas.openxmlformats.org/officeDocument/2006/relationships/hyperlink" Target="https://map.geo.admin.ch/?zoom=13&amp;E=2595929.132&amp;N=1114685.958&amp;layers=ch.kantone.cadastralwebmap-farbe,ch.swisstopo.amtliches-strassenverzeichnis,ch.bfs.gebaeude_wohnungs_register,KML||https://tinyurl.com/yy7ya4g9/VS/6089_bdg_erw.kml" TargetMode="External"/><Relationship Id="rId401" Type="http://schemas.openxmlformats.org/officeDocument/2006/relationships/hyperlink" Target="https://map.geo.admin.ch/?zoom=13&amp;E=2556776.71&amp;N=1115187.769&amp;layers=ch.kantone.cadastralwebmap-farbe,ch.swisstopo.amtliches-strassenverzeichnis,ch.bfs.gebaeude_wohnungs_register,KML||https://tinyurl.com/yy7ya4g9/VS/6151_bdg_erw.kml" TargetMode="External"/><Relationship Id="rId443" Type="http://schemas.openxmlformats.org/officeDocument/2006/relationships/hyperlink" Target="https://map.geo.admin.ch/?zoom=13&amp;E=2556783.468&amp;N=1133001.812&amp;layers=ch.kantone.cadastralwebmap-farbe,ch.swisstopo.amtliches-strassenverzeichnis,ch.bfs.gebaeude_wohnungs_register,KML||https://tinyurl.com/yy7ya4g9/VS/6159_bdg_erw.kml" TargetMode="External"/><Relationship Id="rId650" Type="http://schemas.openxmlformats.org/officeDocument/2006/relationships/hyperlink" Target="https://map.geo.admin.ch/?zoom=13&amp;E=2632913.934&amp;N=1128697.255&amp;layers=ch.kantone.cadastralwebmap-farbe,ch.swisstopo.amtliches-strassenverzeichnis,ch.bfs.gebaeude_wohnungs_register,KML||https://tinyurl.com/yy7ya4g9/VS/6281_bdg_erw.kml" TargetMode="External"/><Relationship Id="rId303" Type="http://schemas.openxmlformats.org/officeDocument/2006/relationships/hyperlink" Target="https://map.geo.admin.ch/?zoom=13&amp;E=2620584.667&amp;N=1129902.455&amp;layers=ch.kantone.cadastralwebmap-farbe,ch.swisstopo.amtliches-strassenverzeichnis,ch.bfs.gebaeude_wohnungs_register,KML||https://tinyurl.com/yy7ya4g9/VS/6118_bdg_erw.kml" TargetMode="External"/><Relationship Id="rId485" Type="http://schemas.openxmlformats.org/officeDocument/2006/relationships/hyperlink" Target="https://map.geo.admin.ch/?zoom=13&amp;E=2627433.776&amp;N=1128120.946&amp;layers=ch.kantone.cadastralwebmap-farbe,ch.swisstopo.amtliches-strassenverzeichnis,ch.bfs.gebaeude_wohnungs_register,KML||https://tinyurl.com/yy7ya4g9/VS/6199_bdg_erw.kml" TargetMode="External"/><Relationship Id="rId42" Type="http://schemas.openxmlformats.org/officeDocument/2006/relationships/hyperlink" Target="https://map.geo.admin.ch/?zoom=13&amp;E=2641790.606&amp;N=1130522.613&amp;layers=ch.kantone.cadastralwebmap-farbe,ch.swisstopo.amtliches-strassenverzeichnis,ch.bfs.gebaeude_wohnungs_register,KML||https://tinyurl.com/yy7ya4g9/VS/6007_bdg_erw.kml" TargetMode="External"/><Relationship Id="rId84" Type="http://schemas.openxmlformats.org/officeDocument/2006/relationships/hyperlink" Target="https://map.geo.admin.ch/?zoom=13&amp;E=2642566.146&amp;N=1131665.941&amp;layers=ch.kantone.cadastralwebmap-farbe,ch.swisstopo.amtliches-strassenverzeichnis,ch.bfs.gebaeude_wohnungs_register,KML||https://tinyurl.com/yy7ya4g9/VS/6007_bdg_erw.kml" TargetMode="External"/><Relationship Id="rId138" Type="http://schemas.openxmlformats.org/officeDocument/2006/relationships/hyperlink" Target="https://map.geo.admin.ch/?zoom=13&amp;E=2588579.037&amp;N=1114329.537&amp;layers=ch.kantone.cadastralwebmap-farbe,ch.swisstopo.amtliches-strassenverzeichnis,ch.bfs.gebaeude_wohnungs_register,KML||https://tinyurl.com/yy7ya4g9/VS/6024_bdg_erw.kml" TargetMode="External"/><Relationship Id="rId345" Type="http://schemas.openxmlformats.org/officeDocument/2006/relationships/hyperlink" Target="https://map.geo.admin.ch/?zoom=13&amp;E=2574785.435&amp;N=1106975.686&amp;layers=ch.kantone.cadastralwebmap-farbe,ch.swisstopo.amtliches-strassenverzeichnis,ch.bfs.gebaeude_wohnungs_register,KML||https://tinyurl.com/yy7ya4g9/VS/6136_bdg_erw.kml" TargetMode="External"/><Relationship Id="rId387" Type="http://schemas.openxmlformats.org/officeDocument/2006/relationships/hyperlink" Target="https://map.geo.admin.ch/?zoom=13&amp;E=2579053.313&amp;N=1111408.906&amp;layers=ch.kantone.cadastralwebmap-farbe,ch.swisstopo.amtliches-strassenverzeichnis,ch.bfs.gebaeude_wohnungs_register,KML||https://tinyurl.com/yy7ya4g9/VS/6141_bdg_erw.kml" TargetMode="External"/><Relationship Id="rId510" Type="http://schemas.openxmlformats.org/officeDocument/2006/relationships/hyperlink" Target="https://map.geo.admin.ch/?zoom=13&amp;E=2565156.168&amp;N=1119275.566&amp;layers=ch.kantone.cadastralwebmap-farbe,ch.swisstopo.amtliches-strassenverzeichnis,ch.bfs.gebaeude_wohnungs_register,KML||https://tinyurl.com/yy7ya4g9/VS/6215_bdg_erw.kml" TargetMode="External"/><Relationship Id="rId552" Type="http://schemas.openxmlformats.org/officeDocument/2006/relationships/hyperlink" Target="https://map.geo.admin.ch/?zoom=13&amp;E=2601374.218&amp;N=1127207.747&amp;layers=ch.kantone.cadastralwebmap-farbe,ch.swisstopo.amtliches-strassenverzeichnis,ch.bfs.gebaeude_wohnungs_register,KML||https://tinyurl.com/yy7ya4g9/VS/6240_bdg_erw.kml" TargetMode="External"/><Relationship Id="rId594" Type="http://schemas.openxmlformats.org/officeDocument/2006/relationships/hyperlink" Target="https://map.geo.admin.ch/?zoom=13&amp;E=2604333.064&amp;N=1129382.077&amp;layers=ch.kantone.cadastralwebmap-farbe,ch.swisstopo.amtliches-strassenverzeichnis,ch.bfs.gebaeude_wohnungs_register,KML||https://tinyurl.com/yy7ya4g9/VS/6253_bdg_erw.kml" TargetMode="External"/><Relationship Id="rId608" Type="http://schemas.openxmlformats.org/officeDocument/2006/relationships/hyperlink" Target="https://map.geo.admin.ch/?zoom=13&amp;E=2595845.216&amp;N=1122456.884&amp;layers=ch.kantone.cadastralwebmap-farbe,ch.swisstopo.amtliches-strassenverzeichnis,ch.bfs.gebaeude_wohnungs_register,KML||https://tinyurl.com/yy7ya4g9/VS/6263_bdg_erw.kml" TargetMode="External"/><Relationship Id="rId191" Type="http://schemas.openxmlformats.org/officeDocument/2006/relationships/hyperlink" Target="https://map.geo.admin.ch/?zoom=13&amp;E=2578130.41&amp;N=1097469.384&amp;layers=ch.kantone.cadastralwebmap-farbe,ch.swisstopo.amtliches-strassenverzeichnis,ch.bfs.gebaeude_wohnungs_register,KML||https://tinyurl.com/yy7ya4g9/VS/6034_bdg_erw.kml" TargetMode="External"/><Relationship Id="rId205" Type="http://schemas.openxmlformats.org/officeDocument/2006/relationships/hyperlink" Target="https://map.geo.admin.ch/?zoom=13&amp;E=2583339.011&amp;N=1105743.972&amp;layers=ch.kantone.cadastralwebmap-farbe,ch.swisstopo.amtliches-strassenverzeichnis,ch.bfs.gebaeude_wohnungs_register,KML||https://tinyurl.com/yy7ya4g9/VS/6037_bdg_erw.kml" TargetMode="External"/><Relationship Id="rId247" Type="http://schemas.openxmlformats.org/officeDocument/2006/relationships/hyperlink" Target="https://map.geo.admin.ch/?zoom=13&amp;E=2597180.816&amp;N=1124207.551&amp;layers=ch.kantone.cadastralwebmap-farbe,ch.swisstopo.amtliches-strassenverzeichnis,ch.bfs.gebaeude_wohnungs_register,KML||https://tinyurl.com/yy7ya4g9/VS/6082_bdg_erw.kml" TargetMode="External"/><Relationship Id="rId412" Type="http://schemas.openxmlformats.org/officeDocument/2006/relationships/hyperlink" Target="https://map.geo.admin.ch/?zoom=13&amp;E=2561831.575&amp;N=1126289.381&amp;layers=ch.kantone.cadastralwebmap-farbe,ch.swisstopo.amtliches-strassenverzeichnis,ch.bfs.gebaeude_wohnungs_register,KML||https://tinyurl.com/yy7ya4g9/VS/6152_bdg_erw.kml" TargetMode="External"/><Relationship Id="rId107" Type="http://schemas.openxmlformats.org/officeDocument/2006/relationships/hyperlink" Target="https://map.geo.admin.ch/?zoom=13&amp;E=2639028.564&amp;N=1129219.498&amp;layers=ch.kantone.cadastralwebmap-farbe,ch.swisstopo.amtliches-strassenverzeichnis,ch.bfs.gebaeude_wohnungs_register,KML||https://tinyurl.com/yy7ya4g9/VS/6007_bdg_erw.kml" TargetMode="External"/><Relationship Id="rId289" Type="http://schemas.openxmlformats.org/officeDocument/2006/relationships/hyperlink" Target="https://map.geo.admin.ch/?zoom=13&amp;E=2606142.581&amp;N=1116594.113&amp;layers=ch.kantone.cadastralwebmap-farbe,ch.swisstopo.amtliches-strassenverzeichnis,ch.bfs.gebaeude_wohnungs_register,KML||https://tinyurl.com/yy7ya4g9/VS/6090_bdg_erw.kml" TargetMode="External"/><Relationship Id="rId454" Type="http://schemas.openxmlformats.org/officeDocument/2006/relationships/hyperlink" Target="https://map.geo.admin.ch/?zoom=13&amp;E=2556933.857&amp;N=1132792.835&amp;layers=ch.kantone.cadastralwebmap-farbe,ch.swisstopo.amtliches-strassenverzeichnis,ch.bfs.gebaeude_wohnungs_register,KML||https://tinyurl.com/yy7ya4g9/VS/6159_bdg_erw.kml" TargetMode="External"/><Relationship Id="rId496" Type="http://schemas.openxmlformats.org/officeDocument/2006/relationships/hyperlink" Target="https://map.geo.admin.ch/?zoom=13&amp;E=2567966.29&amp;N=1114062.265&amp;layers=ch.kantone.cadastralwebmap-farbe,ch.swisstopo.amtliches-strassenverzeichnis,ch.bfs.gebaeude_wohnungs_register,KML||https://tinyurl.com/yy7ya4g9/VS/6213_bdg_erw.kml" TargetMode="External"/><Relationship Id="rId661" Type="http://schemas.openxmlformats.org/officeDocument/2006/relationships/hyperlink" Target="https://map.geo.admin.ch/?zoom=13&amp;E=2627602.219&amp;N=1112418.084&amp;layers=ch.kantone.cadastralwebmap-farbe,ch.swisstopo.amtliches-strassenverzeichnis,ch.bfs.gebaeude_wohnungs_register,KML||https://tinyurl.com/yy7ya4g9/VS/6292_bdg_erw.kml" TargetMode="External"/><Relationship Id="rId11" Type="http://schemas.openxmlformats.org/officeDocument/2006/relationships/hyperlink" Target="https://map.geo.admin.ch/?zoom=13&amp;E=2642338.709&amp;N=1129374.395&amp;layers=ch.kantone.cadastralwebmap-farbe,ch.swisstopo.amtliches-strassenverzeichnis,ch.bfs.gebaeude_wohnungs_register,KML||https://tinyurl.com/yy7ya4g9/VS/6002_bdg_erw.kml" TargetMode="External"/><Relationship Id="rId53" Type="http://schemas.openxmlformats.org/officeDocument/2006/relationships/hyperlink" Target="https://map.geo.admin.ch/?zoom=13&amp;E=2643371.936&amp;N=1131410.021&amp;layers=ch.kantone.cadastralwebmap-farbe,ch.swisstopo.amtliches-strassenverzeichnis,ch.bfs.gebaeude_wohnungs_register,KML||https://tinyurl.com/yy7ya4g9/VS/6007_bdg_erw.kml" TargetMode="External"/><Relationship Id="rId149" Type="http://schemas.openxmlformats.org/officeDocument/2006/relationships/hyperlink" Target="https://map.geo.admin.ch/?zoom=13&amp;E=2580906.772&amp;N=1092359.751&amp;layers=ch.kantone.cadastralwebmap-farbe,ch.swisstopo.amtliches-strassenverzeichnis,ch.bfs.gebaeude_wohnungs_register,KML||https://tinyurl.com/yy7ya4g9/VS/6033_bdg_erw.kml" TargetMode="External"/><Relationship Id="rId314" Type="http://schemas.openxmlformats.org/officeDocument/2006/relationships/hyperlink" Target="https://map.geo.admin.ch/?zoom=13&amp;E=2574443.087&amp;N=1109389.507&amp;layers=ch.kantone.cadastralwebmap-farbe,ch.swisstopo.amtliches-strassenverzeichnis,ch.bfs.gebaeude_wohnungs_register,KML||https://tinyurl.com/yy7ya4g9/VS/6133_bdg_erw.kml" TargetMode="External"/><Relationship Id="rId356" Type="http://schemas.openxmlformats.org/officeDocument/2006/relationships/hyperlink" Target="https://map.geo.admin.ch/?zoom=13&amp;E=2585079.155&amp;N=1110056.089&amp;layers=ch.kantone.cadastralwebmap-farbe,ch.swisstopo.amtliches-strassenverzeichnis,ch.bfs.gebaeude_wohnungs_register,KML||https://tinyurl.com/yy7ya4g9/VS/6139_bdg_erw.kml" TargetMode="External"/><Relationship Id="rId398" Type="http://schemas.openxmlformats.org/officeDocument/2006/relationships/hyperlink" Target="https://map.geo.admin.ch/?zoom=13&amp;E=2556322.073&amp;N=1114645.146&amp;layers=ch.kantone.cadastralwebmap-farbe,ch.swisstopo.amtliches-strassenverzeichnis,ch.bfs.gebaeude_wohnungs_register,KML||https://tinyurl.com/yy7ya4g9/VS/6151_bdg_erw.kml" TargetMode="External"/><Relationship Id="rId521" Type="http://schemas.openxmlformats.org/officeDocument/2006/relationships/hyperlink" Target="https://map.geo.admin.ch/?zoom=13&amp;E=2564660.962&amp;N=1118499.726&amp;layers=ch.kantone.cadastralwebmap-farbe,ch.swisstopo.amtliches-strassenverzeichnis,ch.bfs.gebaeude_wohnungs_register,KML||https://tinyurl.com/yy7ya4g9/VS/6220_bdg_erw.kml" TargetMode="External"/><Relationship Id="rId563" Type="http://schemas.openxmlformats.org/officeDocument/2006/relationships/hyperlink" Target="https://map.geo.admin.ch/?zoom=13&amp;E=2601880.184&amp;N=1123053.984&amp;layers=ch.kantone.cadastralwebmap-farbe,ch.swisstopo.amtliches-strassenverzeichnis,ch.bfs.gebaeude_wohnungs_register,KML||https://tinyurl.com/yy7ya4g9/VS/6248_bdg_erw.kml" TargetMode="External"/><Relationship Id="rId619" Type="http://schemas.openxmlformats.org/officeDocument/2006/relationships/hyperlink" Target="https://map.geo.admin.ch/?zoom=13&amp;E=2596660.32&amp;N=1119973.606&amp;layers=ch.kantone.cadastralwebmap-farbe,ch.swisstopo.amtliches-strassenverzeichnis,ch.bfs.gebaeude_wohnungs_register,KML||https://tinyurl.com/yy7ya4g9/VS/6266_bdg_erw.kml" TargetMode="External"/><Relationship Id="rId95" Type="http://schemas.openxmlformats.org/officeDocument/2006/relationships/hyperlink" Target="https://map.geo.admin.ch/?zoom=13&amp;E=2642259.751&amp;N=1130715.167&amp;layers=ch.kantone.cadastralwebmap-farbe,ch.swisstopo.amtliches-strassenverzeichnis,ch.bfs.gebaeude_wohnungs_register,KML||https://tinyurl.com/yy7ya4g9/VS/6007_bdg_erw.kml" TargetMode="External"/><Relationship Id="rId160" Type="http://schemas.openxmlformats.org/officeDocument/2006/relationships/hyperlink" Target="https://map.geo.admin.ch/?zoom=13&amp;E=2578061.793&amp;N=1091720.617&amp;layers=ch.kantone.cadastralwebmap-farbe,ch.swisstopo.amtliches-strassenverzeichnis,ch.bfs.gebaeude_wohnungs_register,KML||https://tinyurl.com/yy7ya4g9/VS/6033_bdg_erw.kml" TargetMode="External"/><Relationship Id="rId216" Type="http://schemas.openxmlformats.org/officeDocument/2006/relationships/hyperlink" Target="https://map.geo.admin.ch/?zoom=13&amp;E=2580683.16&amp;N=1100242.825&amp;layers=ch.kantone.cadastralwebmap-farbe,ch.swisstopo.amtliches-strassenverzeichnis,ch.bfs.gebaeude_wohnungs_register,KML||https://tinyurl.com/yy7ya4g9/VS/6037_bdg_erw.kml" TargetMode="External"/><Relationship Id="rId423" Type="http://schemas.openxmlformats.org/officeDocument/2006/relationships/hyperlink" Target="https://map.geo.admin.ch/?zoom=13&amp;E=2562237.247&amp;N=1121623.414&amp;layers=ch.kantone.cadastralwebmap-farbe,ch.swisstopo.amtliches-strassenverzeichnis,ch.bfs.gebaeude_wohnungs_register,KML||https://tinyurl.com/yy7ya4g9/VS/6153_bdg_erw.kml" TargetMode="External"/><Relationship Id="rId258" Type="http://schemas.openxmlformats.org/officeDocument/2006/relationships/hyperlink" Target="https://map.geo.admin.ch/?zoom=13&amp;E=2596647.193&amp;N=1112331.444&amp;layers=ch.kantone.cadastralwebmap-farbe,ch.swisstopo.amtliches-strassenverzeichnis,ch.bfs.gebaeude_wohnungs_register,KML||https://tinyurl.com/yy7ya4g9/VS/6084_bdg_erw.kml" TargetMode="External"/><Relationship Id="rId465" Type="http://schemas.openxmlformats.org/officeDocument/2006/relationships/hyperlink" Target="https://map.geo.admin.ch/?zoom=13&amp;E=2558358.548&amp;N=1130487.414&amp;layers=ch.kantone.cadastralwebmap-farbe,ch.swisstopo.amtliches-strassenverzeichnis,ch.bfs.gebaeude_wohnungs_register,KML||https://tinyurl.com/yy7ya4g9/VS/6159_bdg_erw.kml" TargetMode="External"/><Relationship Id="rId630" Type="http://schemas.openxmlformats.org/officeDocument/2006/relationships/hyperlink" Target="https://map.geo.admin.ch/?zoom=13&amp;E=2593892.692&amp;N=1120346.814&amp;layers=ch.kantone.cadastralwebmap-farbe,ch.swisstopo.amtliches-strassenverzeichnis,ch.bfs.gebaeude_wohnungs_register,KML||https://tinyurl.com/yy7ya4g9/VS/6266_bdg_erw.kml" TargetMode="External"/><Relationship Id="rId672" Type="http://schemas.openxmlformats.org/officeDocument/2006/relationships/hyperlink" Target="https://map.geo.admin.ch/?zoom=13&amp;E=2635001.403&amp;N=1124762.176&amp;layers=ch.kantone.cadastralwebmap-farbe,ch.swisstopo.amtliches-strassenverzeichnis,ch.bfs.gebaeude_wohnungs_register,KML||https://tinyurl.com/yy7ya4g9/VS/6298_bdg_erw.kml" TargetMode="External"/><Relationship Id="rId22" Type="http://schemas.openxmlformats.org/officeDocument/2006/relationships/hyperlink" Target="https://map.geo.admin.ch/?zoom=13&amp;E=2642020.502&amp;N=1129061.082&amp;layers=ch.kantone.cadastralwebmap-farbe,ch.swisstopo.amtliches-strassenverzeichnis,ch.bfs.gebaeude_wohnungs_register,KML||https://tinyurl.com/yy7ya4g9/VS/6002_bdg_erw.kml" TargetMode="External"/><Relationship Id="rId64" Type="http://schemas.openxmlformats.org/officeDocument/2006/relationships/hyperlink" Target="https://map.geo.admin.ch/?zoom=13&amp;E=2642244.822&amp;N=1130139.453&amp;layers=ch.kantone.cadastralwebmap-farbe,ch.swisstopo.amtliches-strassenverzeichnis,ch.bfs.gebaeude_wohnungs_register,KML||https://tinyurl.com/yy7ya4g9/VS/6007_bdg_erw.kml" TargetMode="External"/><Relationship Id="rId118" Type="http://schemas.openxmlformats.org/officeDocument/2006/relationships/hyperlink" Target="https://map.geo.admin.ch/?zoom=13&amp;E=2646918.89&amp;N=1116874.588&amp;layers=ch.kantone.cadastralwebmap-farbe,ch.swisstopo.amtliches-strassenverzeichnis,ch.bfs.gebaeude_wohnungs_register,KML||https://tinyurl.com/yy7ya4g9/VS/6009_bdg_erw.kml" TargetMode="External"/><Relationship Id="rId325" Type="http://schemas.openxmlformats.org/officeDocument/2006/relationships/hyperlink" Target="https://map.geo.admin.ch/?zoom=13&amp;E=2575788.718&amp;N=1110262.778&amp;layers=ch.kantone.cadastralwebmap-farbe,ch.swisstopo.amtliches-strassenverzeichnis,ch.bfs.gebaeude_wohnungs_register,KML||https://tinyurl.com/yy7ya4g9/VS/6133_bdg_erw.kml" TargetMode="External"/><Relationship Id="rId367" Type="http://schemas.openxmlformats.org/officeDocument/2006/relationships/hyperlink" Target="https://map.geo.admin.ch/?zoom=13&amp;E=2583275.948&amp;N=1113934.524&amp;layers=ch.kantone.cadastralwebmap-farbe,ch.swisstopo.amtliches-strassenverzeichnis,ch.bfs.gebaeude_wohnungs_register,KML||https://tinyurl.com/yy7ya4g9/VS/6139_bdg_erw.kml" TargetMode="External"/><Relationship Id="rId532" Type="http://schemas.openxmlformats.org/officeDocument/2006/relationships/hyperlink" Target="https://map.geo.admin.ch/?zoom=13&amp;E=2599959.854&amp;N=1127309.98&amp;layers=ch.kantone.cadastralwebmap-farbe,ch.swisstopo.amtliches-strassenverzeichnis,ch.bfs.gebaeude_wohnungs_register,KML||https://tinyurl.com/yy7ya4g9/VS/6239_bdg_erw.kml" TargetMode="External"/><Relationship Id="rId574" Type="http://schemas.openxmlformats.org/officeDocument/2006/relationships/hyperlink" Target="https://map.geo.admin.ch/?zoom=13&amp;E=2604990.306&amp;N=1125255.91&amp;layers=ch.kantone.cadastralwebmap-farbe,ch.swisstopo.amtliches-strassenverzeichnis,ch.bfs.gebaeude_wohnungs_register,KML||https://tinyurl.com/yy7ya4g9/VS/6248_bdg_erw.kml" TargetMode="External"/><Relationship Id="rId171" Type="http://schemas.openxmlformats.org/officeDocument/2006/relationships/hyperlink" Target="https://map.geo.admin.ch/?zoom=13&amp;E=2582334.215&amp;N=1094094.571&amp;layers=ch.kantone.cadastralwebmap-farbe,ch.swisstopo.amtliches-strassenverzeichnis,ch.bfs.gebaeude_wohnungs_register,KML||https://tinyurl.com/yy7ya4g9/VS/6033_bdg_erw.kml" TargetMode="External"/><Relationship Id="rId227" Type="http://schemas.openxmlformats.org/officeDocument/2006/relationships/hyperlink" Target="https://map.geo.admin.ch/?zoom=13&amp;E=2582261.325&amp;N=1105901.444&amp;layers=ch.kantone.cadastralwebmap-farbe,ch.swisstopo.amtliches-strassenverzeichnis,ch.bfs.gebaeude_wohnungs_register,KML||https://tinyurl.com/yy7ya4g9/VS/6037_bdg_erw.kml" TargetMode="External"/><Relationship Id="rId269" Type="http://schemas.openxmlformats.org/officeDocument/2006/relationships/hyperlink" Target="https://map.geo.admin.ch/?zoom=13&amp;E=2596710.78&amp;N=1113302.195&amp;layers=ch.kantone.cadastralwebmap-farbe,ch.swisstopo.amtliches-strassenverzeichnis,ch.bfs.gebaeude_wohnungs_register,KML||https://tinyurl.com/yy7ya4g9/VS/6084_bdg_erw.kml" TargetMode="External"/><Relationship Id="rId434" Type="http://schemas.openxmlformats.org/officeDocument/2006/relationships/hyperlink" Target="https://map.geo.admin.ch/?zoom=13&amp;E=2559223.482&amp;N=1128389&amp;layers=ch.kantone.cadastralwebmap-farbe,ch.swisstopo.amtliches-strassenverzeichnis,ch.bfs.gebaeude_wohnungs_register,KML||https://tinyurl.com/yy7ya4g9/VS/6158_bdg_erw.kml" TargetMode="External"/><Relationship Id="rId476" Type="http://schemas.openxmlformats.org/officeDocument/2006/relationships/hyperlink" Target="https://map.geo.admin.ch/?zoom=13&amp;E=2632078.121&amp;N=1129379.688&amp;layers=ch.kantone.cadastralwebmap-farbe,ch.swisstopo.amtliches-strassenverzeichnis,ch.bfs.gebaeude_wohnungs_register,KML||https://tinyurl.com/yy7ya4g9/VS/6191_bdg_erw.kml" TargetMode="External"/><Relationship Id="rId641" Type="http://schemas.openxmlformats.org/officeDocument/2006/relationships/hyperlink" Target="https://map.geo.admin.ch/?zoom=13&amp;E=2594715.76&amp;N=1119507.56&amp;layers=ch.kantone.cadastralwebmap-farbe,ch.swisstopo.amtliches-strassenverzeichnis,ch.bfs.gebaeude_wohnungs_register,KML||https://tinyurl.com/yy7ya4g9/VS/6266_bdg_erw.kml" TargetMode="External"/><Relationship Id="rId683" Type="http://schemas.openxmlformats.org/officeDocument/2006/relationships/hyperlink" Target="https://map.geo.admin.ch/?zoom=13&amp;E=2623869.706&amp;N=1096587&amp;layers=ch.kantone.cadastralwebmap-farbe,ch.swisstopo.amtliches-strassenverzeichnis,ch.bfs.gebaeude_wohnungs_register,KML||https://tinyurl.com/yy7ya4g9/VS/6300_bdg_erw.kml" TargetMode="External"/><Relationship Id="rId33" Type="http://schemas.openxmlformats.org/officeDocument/2006/relationships/hyperlink" Target="https://map.geo.admin.ch/?zoom=13&amp;E=2642728.948&amp;N=1130275.868&amp;layers=ch.kantone.cadastralwebmap-farbe,ch.swisstopo.amtliches-strassenverzeichnis,ch.bfs.gebaeude_wohnungs_register,KML||https://tinyurl.com/yy7ya4g9/VS/6007_bdg_erw.kml" TargetMode="External"/><Relationship Id="rId129" Type="http://schemas.openxmlformats.org/officeDocument/2006/relationships/hyperlink" Target="https://map.geo.admin.ch/?zoom=13&amp;E=2581800.612&amp;N=1117671.059&amp;layers=ch.kantone.cadastralwebmap-farbe,ch.swisstopo.amtliches-strassenverzeichnis,ch.bfs.gebaeude_wohnungs_register,KML||https://tinyurl.com/yy7ya4g9/VS/6022_bdg_erw.kml" TargetMode="External"/><Relationship Id="rId280" Type="http://schemas.openxmlformats.org/officeDocument/2006/relationships/hyperlink" Target="https://map.geo.admin.ch/?zoom=13&amp;E=2595962.051&amp;N=1116851.944&amp;layers=ch.kantone.cadastralwebmap-farbe,ch.swisstopo.amtliches-strassenverzeichnis,ch.bfs.gebaeude_wohnungs_register,KML||https://tinyurl.com/yy7ya4g9/VS/6089_bdg_erw.kml" TargetMode="External"/><Relationship Id="rId336" Type="http://schemas.openxmlformats.org/officeDocument/2006/relationships/hyperlink" Target="https://map.geo.admin.ch/?zoom=13&amp;E=2576486.303&amp;N=1108402.185&amp;layers=ch.kantone.cadastralwebmap-farbe,ch.swisstopo.amtliches-strassenverzeichnis,ch.bfs.gebaeude_wohnungs_register,KML||https://tinyurl.com/yy7ya4g9/VS/6136_bdg_erw.kml" TargetMode="External"/><Relationship Id="rId501" Type="http://schemas.openxmlformats.org/officeDocument/2006/relationships/hyperlink" Target="https://map.geo.admin.ch/?zoom=13&amp;E=2567857.573&amp;N=1114076.636&amp;layers=ch.kantone.cadastralwebmap-farbe,ch.swisstopo.amtliches-strassenverzeichnis,ch.bfs.gebaeude_wohnungs_register,KML||https://tinyurl.com/yy7ya4g9/VS/6213_bdg_erw.kml" TargetMode="External"/><Relationship Id="rId543" Type="http://schemas.openxmlformats.org/officeDocument/2006/relationships/hyperlink" Target="https://map.geo.admin.ch/?zoom=13&amp;E=2599994.589&amp;N=1127375.375&amp;layers=ch.kantone.cadastralwebmap-farbe,ch.swisstopo.amtliches-strassenverzeichnis,ch.bfs.gebaeude_wohnungs_register,KML||https://tinyurl.com/yy7ya4g9/VS/6239_bdg_erw.kml" TargetMode="External"/><Relationship Id="rId75" Type="http://schemas.openxmlformats.org/officeDocument/2006/relationships/hyperlink" Target="https://map.geo.admin.ch/?zoom=13&amp;E=2640704.154&amp;N=1135466.541&amp;layers=ch.kantone.cadastralwebmap-farbe,ch.swisstopo.amtliches-strassenverzeichnis,ch.bfs.gebaeude_wohnungs_register,KML||https://tinyurl.com/yy7ya4g9/VS/6007_bdg_erw.kml" TargetMode="External"/><Relationship Id="rId140" Type="http://schemas.openxmlformats.org/officeDocument/2006/relationships/hyperlink" Target="https://map.geo.admin.ch/?zoom=13&amp;E=2589300.045&amp;N=1113692.163&amp;layers=ch.kantone.cadastralwebmap-farbe,ch.swisstopo.amtliches-strassenverzeichnis,ch.bfs.gebaeude_wohnungs_register,KML||https://tinyurl.com/yy7ya4g9/VS/6024_bdg_erw.kml" TargetMode="External"/><Relationship Id="rId182" Type="http://schemas.openxmlformats.org/officeDocument/2006/relationships/hyperlink" Target="https://map.geo.admin.ch/?zoom=13&amp;E=2573629.498&amp;N=1087055.997&amp;layers=ch.kantone.cadastralwebmap-farbe,ch.swisstopo.amtliches-strassenverzeichnis,ch.bfs.gebaeude_wohnungs_register,KML||https://tinyurl.com/yy7ya4g9/VS/6034_bdg_erw.kml" TargetMode="External"/><Relationship Id="rId378" Type="http://schemas.openxmlformats.org/officeDocument/2006/relationships/hyperlink" Target="https://map.geo.admin.ch/?zoom=13&amp;E=2580339.871&amp;N=1113445.49&amp;layers=ch.kantone.cadastralwebmap-farbe,ch.swisstopo.amtliches-strassenverzeichnis,ch.bfs.gebaeude_wohnungs_register,KML||https://tinyurl.com/yy7ya4g9/VS/6140_bdg_erw.kml" TargetMode="External"/><Relationship Id="rId403" Type="http://schemas.openxmlformats.org/officeDocument/2006/relationships/hyperlink" Target="https://map.geo.admin.ch/?zoom=13&amp;E=2555990.604&amp;N=1114045.358&amp;layers=ch.kantone.cadastralwebmap-farbe,ch.swisstopo.amtliches-strassenverzeichnis,ch.bfs.gebaeude_wohnungs_register,KML||https://tinyurl.com/yy7ya4g9/VS/6151_bdg_erw.kml" TargetMode="External"/><Relationship Id="rId585" Type="http://schemas.openxmlformats.org/officeDocument/2006/relationships/hyperlink" Target="https://map.geo.admin.ch/?zoom=13&amp;E=2610255.054&amp;N=1114229.442&amp;layers=ch.kantone.cadastralwebmap-farbe,ch.swisstopo.amtliches-strassenverzeichnis,ch.bfs.gebaeude_wohnungs_register,KML||https://tinyurl.com/yy7ya4g9/VS/6252_bdg_erw.kml" TargetMode="External"/><Relationship Id="rId6" Type="http://schemas.openxmlformats.org/officeDocument/2006/relationships/hyperlink" Target="https://map.geo.admin.ch/?zoom=13&amp;E=2642929.303&amp;N=1129256.087&amp;layers=ch.kantone.cadastralwebmap-farbe,ch.swisstopo.amtliches-strassenverzeichnis,ch.bfs.gebaeude_wohnungs_register,KML||https://tinyurl.com/yy7ya4g9/VS/6002_bdg_erw.kml" TargetMode="External"/><Relationship Id="rId238" Type="http://schemas.openxmlformats.org/officeDocument/2006/relationships/hyperlink" Target="https://map.geo.admin.ch/?zoom=13&amp;E=2583614.094&amp;N=1106129.742&amp;layers=ch.kantone.cadastralwebmap-farbe,ch.swisstopo.amtliches-strassenverzeichnis,ch.bfs.gebaeude_wohnungs_register,KML||https://tinyurl.com/yy7ya4g9/VS/6037_bdg_erw.kml" TargetMode="External"/><Relationship Id="rId445" Type="http://schemas.openxmlformats.org/officeDocument/2006/relationships/hyperlink" Target="https://map.geo.admin.ch/?zoom=13&amp;E=2556810.52&amp;N=1132949.339&amp;layers=ch.kantone.cadastralwebmap-farbe,ch.swisstopo.amtliches-strassenverzeichnis,ch.bfs.gebaeude_wohnungs_register,KML||https://tinyurl.com/yy7ya4g9/VS/6159_bdg_erw.kml" TargetMode="External"/><Relationship Id="rId487" Type="http://schemas.openxmlformats.org/officeDocument/2006/relationships/hyperlink" Target="https://map.geo.admin.ch/?zoom=13&amp;E=2628041.837&amp;N=1127963.116&amp;layers=ch.kantone.cadastralwebmap-farbe,ch.swisstopo.amtliches-strassenverzeichnis,ch.bfs.gebaeude_wohnungs_register,KML||https://tinyurl.com/yy7ya4g9/VS/6199_bdg_erw.kml" TargetMode="External"/><Relationship Id="rId610" Type="http://schemas.openxmlformats.org/officeDocument/2006/relationships/hyperlink" Target="https://map.geo.admin.ch/?zoom=13&amp;E=2595845.87&amp;N=1123010.461&amp;layers=ch.kantone.cadastralwebmap-farbe,ch.swisstopo.amtliches-strassenverzeichnis,ch.bfs.gebaeude_wohnungs_register,KML||https://tinyurl.com/yy7ya4g9/VS/6263_bdg_erw.kml" TargetMode="External"/><Relationship Id="rId652" Type="http://schemas.openxmlformats.org/officeDocument/2006/relationships/hyperlink" Target="https://map.geo.admin.ch/?zoom=13&amp;E=2630637.837&amp;N=1116304.031&amp;layers=ch.kantone.cadastralwebmap-farbe,ch.swisstopo.amtliches-strassenverzeichnis,ch.bfs.gebaeude_wohnungs_register,KML||https://tinyurl.com/yy7ya4g9/VS/6285_bdg_erw.kml" TargetMode="External"/><Relationship Id="rId291" Type="http://schemas.openxmlformats.org/officeDocument/2006/relationships/hyperlink" Target="https://map.geo.admin.ch/?zoom=13&amp;E=2599037.77&amp;N=1119738.792&amp;layers=ch.kantone.cadastralwebmap-farbe,ch.swisstopo.amtliches-strassenverzeichnis,ch.bfs.gebaeude_wohnungs_register,KML||https://tinyurl.com/yy7ya4g9/VS/6090_bdg_erw.kml" TargetMode="External"/><Relationship Id="rId305" Type="http://schemas.openxmlformats.org/officeDocument/2006/relationships/hyperlink" Target="https://map.geo.admin.ch/?zoom=13&amp;E=2623511.104&amp;N=1129054.709&amp;layers=ch.kantone.cadastralwebmap-farbe,ch.swisstopo.amtliches-strassenverzeichnis,ch.bfs.gebaeude_wohnungs_register,KML||https://tinyurl.com/yy7ya4g9/VS/6118_bdg_erw.kml" TargetMode="External"/><Relationship Id="rId347" Type="http://schemas.openxmlformats.org/officeDocument/2006/relationships/hyperlink" Target="https://map.geo.admin.ch/?zoom=13&amp;E=2571470.685&amp;N=1105428.639&amp;layers=ch.kantone.cadastralwebmap-farbe,ch.swisstopo.amtliches-strassenverzeichnis,ch.bfs.gebaeude_wohnungs_register,KML||https://tinyurl.com/yy7ya4g9/VS/6136_bdg_erw.kml" TargetMode="External"/><Relationship Id="rId512" Type="http://schemas.openxmlformats.org/officeDocument/2006/relationships/hyperlink" Target="https://map.geo.admin.ch/?zoom=13&amp;E=2567876.201&amp;N=1108703.831&amp;layers=ch.kantone.cadastralwebmap-farbe,ch.swisstopo.amtliches-strassenverzeichnis,ch.bfs.gebaeude_wohnungs_register,KML||https://tinyurl.com/yy7ya4g9/VS/6218_bdg_erw.kml" TargetMode="External"/><Relationship Id="rId44" Type="http://schemas.openxmlformats.org/officeDocument/2006/relationships/hyperlink" Target="https://map.geo.admin.ch/?zoom=13&amp;E=2642584.54&amp;N=1131521.66&amp;layers=ch.kantone.cadastralwebmap-farbe,ch.swisstopo.amtliches-strassenverzeichnis,ch.bfs.gebaeude_wohnungs_register,KML||https://tinyurl.com/yy7ya4g9/VS/6007_bdg_erw.kml" TargetMode="External"/><Relationship Id="rId86" Type="http://schemas.openxmlformats.org/officeDocument/2006/relationships/hyperlink" Target="https://map.geo.admin.ch/?zoom=13&amp;E=2641926.489&amp;N=1134241.781&amp;layers=ch.kantone.cadastralwebmap-farbe,ch.swisstopo.amtliches-strassenverzeichnis,ch.bfs.gebaeude_wohnungs_register,KML||https://tinyurl.com/yy7ya4g9/VS/6007_bdg_erw.kml" TargetMode="External"/><Relationship Id="rId151" Type="http://schemas.openxmlformats.org/officeDocument/2006/relationships/hyperlink" Target="https://map.geo.admin.ch/?zoom=13&amp;E=2582619.53&amp;N=1095646.691&amp;layers=ch.kantone.cadastralwebmap-farbe,ch.swisstopo.amtliches-strassenverzeichnis,ch.bfs.gebaeude_wohnungs_register,KML||https://tinyurl.com/yy7ya4g9/VS/6033_bdg_erw.kml" TargetMode="External"/><Relationship Id="rId389" Type="http://schemas.openxmlformats.org/officeDocument/2006/relationships/hyperlink" Target="https://map.geo.admin.ch/?zoom=13&amp;E=2579759.079&amp;N=1108538.373&amp;layers=ch.kantone.cadastralwebmap-farbe,ch.swisstopo.amtliches-strassenverzeichnis,ch.bfs.gebaeude_wohnungs_register,KML||https://tinyurl.com/yy7ya4g9/VS/6141_bdg_erw.kml" TargetMode="External"/><Relationship Id="rId554" Type="http://schemas.openxmlformats.org/officeDocument/2006/relationships/hyperlink" Target="https://map.geo.admin.ch/?zoom=13&amp;E=2600601.578&amp;N=1126083.732&amp;layers=ch.kantone.cadastralwebmap-farbe,ch.swisstopo.amtliches-strassenverzeichnis,ch.bfs.gebaeude_wohnungs_register,KML||https://tinyurl.com/yy7ya4g9/VS/6240_bdg_erw.kml" TargetMode="External"/><Relationship Id="rId596" Type="http://schemas.openxmlformats.org/officeDocument/2006/relationships/hyperlink" Target="https://map.geo.admin.ch/?zoom=13&amp;E=2602596.954&amp;N=1128521.128&amp;layers=ch.kantone.cadastralwebmap-farbe,ch.swisstopo.amtliches-strassenverzeichnis,ch.bfs.gebaeude_wohnungs_register,KML||https://tinyurl.com/yy7ya4g9/VS/6253_bdg_erw.kml" TargetMode="External"/><Relationship Id="rId193" Type="http://schemas.openxmlformats.org/officeDocument/2006/relationships/hyperlink" Target="https://map.geo.admin.ch/?zoom=13&amp;E=2582693.942&amp;N=1103106.197&amp;layers=ch.kantone.cadastralwebmap-farbe,ch.swisstopo.amtliches-strassenverzeichnis,ch.bfs.gebaeude_wohnungs_register,KML||https://tinyurl.com/yy7ya4g9/VS/6037_bdg_erw.kml" TargetMode="External"/><Relationship Id="rId207" Type="http://schemas.openxmlformats.org/officeDocument/2006/relationships/hyperlink" Target="https://map.geo.admin.ch/?zoom=13&amp;E=2583404.26&amp;N=1105461.889&amp;layers=ch.kantone.cadastralwebmap-farbe,ch.swisstopo.amtliches-strassenverzeichnis,ch.bfs.gebaeude_wohnungs_register,KML||https://tinyurl.com/yy7ya4g9/VS/6037_bdg_erw.kml" TargetMode="External"/><Relationship Id="rId249" Type="http://schemas.openxmlformats.org/officeDocument/2006/relationships/hyperlink" Target="https://map.geo.admin.ch/?zoom=13&amp;E=2597538.051&amp;N=1125049.818&amp;layers=ch.kantone.cadastralwebmap-farbe,ch.swisstopo.amtliches-strassenverzeichnis,ch.bfs.gebaeude_wohnungs_register,KML||https://tinyurl.com/yy7ya4g9/VS/6082_bdg_erw.kml" TargetMode="External"/><Relationship Id="rId414" Type="http://schemas.openxmlformats.org/officeDocument/2006/relationships/hyperlink" Target="https://map.geo.admin.ch/?zoom=13&amp;E=2561977.153&amp;N=1123558.407&amp;layers=ch.kantone.cadastralwebmap-farbe,ch.swisstopo.amtliches-strassenverzeichnis,ch.bfs.gebaeude_wohnungs_register,KML||https://tinyurl.com/yy7ya4g9/VS/6153_bdg_erw.kml" TargetMode="External"/><Relationship Id="rId456" Type="http://schemas.openxmlformats.org/officeDocument/2006/relationships/hyperlink" Target="https://map.geo.admin.ch/?zoom=13&amp;E=2556945.941&amp;N=1132930.316&amp;layers=ch.kantone.cadastralwebmap-farbe,ch.swisstopo.amtliches-strassenverzeichnis,ch.bfs.gebaeude_wohnungs_register,KML||https://tinyurl.com/yy7ya4g9/VS/6159_bdg_erw.kml" TargetMode="External"/><Relationship Id="rId498" Type="http://schemas.openxmlformats.org/officeDocument/2006/relationships/hyperlink" Target="https://map.geo.admin.ch/?zoom=13&amp;E=2568069.75&amp;N=1112747.148&amp;layers=ch.kantone.cadastralwebmap-farbe,ch.swisstopo.amtliches-strassenverzeichnis,ch.bfs.gebaeude_wohnungs_register,KML||https://tinyurl.com/yy7ya4g9/VS/6213_bdg_erw.kml" TargetMode="External"/><Relationship Id="rId621" Type="http://schemas.openxmlformats.org/officeDocument/2006/relationships/hyperlink" Target="https://map.geo.admin.ch/?zoom=13&amp;E=2593949.78&amp;N=1117894.873&amp;layers=ch.kantone.cadastralwebmap-farbe,ch.swisstopo.amtliches-strassenverzeichnis,ch.bfs.gebaeude_wohnungs_register,KML||https://tinyurl.com/yy7ya4g9/VS/6266_bdg_erw.kml" TargetMode="External"/><Relationship Id="rId663" Type="http://schemas.openxmlformats.org/officeDocument/2006/relationships/hyperlink" Target="https://map.geo.admin.ch/?zoom=13&amp;E=2637484.52&amp;N=1127436.855&amp;layers=ch.kantone.cadastralwebmap-farbe,ch.swisstopo.amtliches-strassenverzeichnis,ch.bfs.gebaeude_wohnungs_register,KML||https://tinyurl.com/yy7ya4g9/VS/6297_bdg_erw.kml" TargetMode="External"/><Relationship Id="rId13" Type="http://schemas.openxmlformats.org/officeDocument/2006/relationships/hyperlink" Target="https://map.geo.admin.ch/?zoom=13&amp;E=2641987.005&amp;N=1128951.936&amp;layers=ch.kantone.cadastralwebmap-farbe,ch.swisstopo.amtliches-strassenverzeichnis,ch.bfs.gebaeude_wohnungs_register,KML||https://tinyurl.com/yy7ya4g9/VS/6002_bdg_erw.kml" TargetMode="External"/><Relationship Id="rId109" Type="http://schemas.openxmlformats.org/officeDocument/2006/relationships/hyperlink" Target="https://map.geo.admin.ch/?zoom=13&amp;E=2645442.559&amp;N=1122827.5&amp;layers=ch.kantone.cadastralwebmap-farbe,ch.swisstopo.amtliches-strassenverzeichnis,ch.bfs.gebaeude_wohnungs_register,KML||https://tinyurl.com/yy7ya4g9/VS/6009_bdg_erw.kml" TargetMode="External"/><Relationship Id="rId260" Type="http://schemas.openxmlformats.org/officeDocument/2006/relationships/hyperlink" Target="https://map.geo.admin.ch/?zoom=13&amp;E=2596295.154&amp;N=1111475.911&amp;layers=ch.kantone.cadastralwebmap-farbe,ch.swisstopo.amtliches-strassenverzeichnis,ch.bfs.gebaeude_wohnungs_register,KML||https://tinyurl.com/yy7ya4g9/VS/6084_bdg_erw.kml" TargetMode="External"/><Relationship Id="rId316" Type="http://schemas.openxmlformats.org/officeDocument/2006/relationships/hyperlink" Target="https://map.geo.admin.ch/?zoom=13&amp;E=2575617.829&amp;N=1110338.952&amp;layers=ch.kantone.cadastralwebmap-farbe,ch.swisstopo.amtliches-strassenverzeichnis,ch.bfs.gebaeude_wohnungs_register,KML||https://tinyurl.com/yy7ya4g9/VS/6133_bdg_erw.kml" TargetMode="External"/><Relationship Id="rId523" Type="http://schemas.openxmlformats.org/officeDocument/2006/relationships/hyperlink" Target="https://map.geo.admin.ch/?zoom=13&amp;E=2604342.223&amp;N=1123416.066&amp;layers=ch.kantone.cadastralwebmap-farbe,ch.swisstopo.amtliches-strassenverzeichnis,ch.bfs.gebaeude_wohnungs_register,KML||https://tinyurl.com/yy7ya4g9/VS/6232_bdg_erw.kml" TargetMode="External"/><Relationship Id="rId55" Type="http://schemas.openxmlformats.org/officeDocument/2006/relationships/hyperlink" Target="https://map.geo.admin.ch/?zoom=13&amp;E=2641949.019&amp;N=1131839.559&amp;layers=ch.kantone.cadastralwebmap-farbe,ch.swisstopo.amtliches-strassenverzeichnis,ch.bfs.gebaeude_wohnungs_register,KML||https://tinyurl.com/yy7ya4g9/VS/6007_bdg_erw.kml" TargetMode="External"/><Relationship Id="rId97" Type="http://schemas.openxmlformats.org/officeDocument/2006/relationships/hyperlink" Target="https://map.geo.admin.ch/?zoom=13&amp;E=2641521.863&amp;N=1134197.231&amp;layers=ch.kantone.cadastralwebmap-farbe,ch.swisstopo.amtliches-strassenverzeichnis,ch.bfs.gebaeude_wohnungs_register,KML||https://tinyurl.com/yy7ya4g9/VS/6007_bdg_erw.kml" TargetMode="External"/><Relationship Id="rId120" Type="http://schemas.openxmlformats.org/officeDocument/2006/relationships/hyperlink" Target="https://map.geo.admin.ch/?zoom=13&amp;E=2647181.369&amp;N=1116597.774&amp;layers=ch.kantone.cadastralwebmap-farbe,ch.swisstopo.amtliches-strassenverzeichnis,ch.bfs.gebaeude_wohnungs_register,KML||https://tinyurl.com/yy7ya4g9/VS/6009_bdg_erw.kml" TargetMode="External"/><Relationship Id="rId358" Type="http://schemas.openxmlformats.org/officeDocument/2006/relationships/hyperlink" Target="https://map.geo.admin.ch/?zoom=13&amp;E=2584369.472&amp;N=1111055.463&amp;layers=ch.kantone.cadastralwebmap-farbe,ch.swisstopo.amtliches-strassenverzeichnis,ch.bfs.gebaeude_wohnungs_register,KML||https://tinyurl.com/yy7ya4g9/VS/6139_bdg_erw.kml" TargetMode="External"/><Relationship Id="rId565" Type="http://schemas.openxmlformats.org/officeDocument/2006/relationships/hyperlink" Target="https://map.geo.admin.ch/?zoom=13&amp;E=2607374.066&amp;N=1126664.627&amp;layers=ch.kantone.cadastralwebmap-farbe,ch.swisstopo.amtliches-strassenverzeichnis,ch.bfs.gebaeude_wohnungs_register,KML||https://tinyurl.com/yy7ya4g9/VS/6248_bdg_erw.kml" TargetMode="External"/><Relationship Id="rId162" Type="http://schemas.openxmlformats.org/officeDocument/2006/relationships/hyperlink" Target="https://map.geo.admin.ch/?zoom=13&amp;E=2577224.024&amp;N=1091614.364&amp;layers=ch.kantone.cadastralwebmap-farbe,ch.swisstopo.amtliches-strassenverzeichnis,ch.bfs.gebaeude_wohnungs_register,KML||https://tinyurl.com/yy7ya4g9/VS/6033_bdg_erw.kml" TargetMode="External"/><Relationship Id="rId218" Type="http://schemas.openxmlformats.org/officeDocument/2006/relationships/hyperlink" Target="https://map.geo.admin.ch/?zoom=13&amp;E=2582351.438&amp;N=1102677.807&amp;layers=ch.kantone.cadastralwebmap-farbe,ch.swisstopo.amtliches-strassenverzeichnis,ch.bfs.gebaeude_wohnungs_register,KML||https://tinyurl.com/yy7ya4g9/VS/6037_bdg_erw.kml" TargetMode="External"/><Relationship Id="rId425" Type="http://schemas.openxmlformats.org/officeDocument/2006/relationships/hyperlink" Target="https://map.geo.admin.ch/?zoom=13&amp;E=2551146.634&amp;N=1138132.62&amp;layers=ch.kantone.cadastralwebmap-farbe,ch.swisstopo.amtliches-strassenverzeichnis,ch.bfs.gebaeude_wohnungs_register,KML||https://tinyurl.com/yy7ya4g9/VS/6155_bdg_erw.kml" TargetMode="External"/><Relationship Id="rId467" Type="http://schemas.openxmlformats.org/officeDocument/2006/relationships/hyperlink" Target="https://map.geo.admin.ch/?zoom=13&amp;E=2557442.483&amp;N=1132279.293&amp;layers=ch.kantone.cadastralwebmap-farbe,ch.swisstopo.amtliches-strassenverzeichnis,ch.bfs.gebaeude_wohnungs_register,KML||https://tinyurl.com/yy7ya4g9/VS/6159_bdg_erw.kml" TargetMode="External"/><Relationship Id="rId632" Type="http://schemas.openxmlformats.org/officeDocument/2006/relationships/hyperlink" Target="https://map.geo.admin.ch/?zoom=13&amp;E=2598251.212&amp;N=1122245.241&amp;layers=ch.kantone.cadastralwebmap-farbe,ch.swisstopo.amtliches-strassenverzeichnis,ch.bfs.gebaeude_wohnungs_register,KML||https://tinyurl.com/yy7ya4g9/VS/6266_bdg_erw.kml" TargetMode="External"/><Relationship Id="rId271" Type="http://schemas.openxmlformats.org/officeDocument/2006/relationships/hyperlink" Target="https://map.geo.admin.ch/?zoom=13&amp;E=2596360.508&amp;N=1114083.314&amp;layers=ch.kantone.cadastralwebmap-farbe,ch.swisstopo.amtliches-strassenverzeichnis,ch.bfs.gebaeude_wohnungs_register,KML||https://tinyurl.com/yy7ya4g9/VS/6084_bdg_erw.kml" TargetMode="External"/><Relationship Id="rId674" Type="http://schemas.openxmlformats.org/officeDocument/2006/relationships/hyperlink" Target="https://map.geo.admin.ch/?zoom=13&amp;E=2624492.694&amp;N=1097268.029&amp;layers=ch.kantone.cadastralwebmap-farbe,ch.swisstopo.amtliches-strassenverzeichnis,ch.bfs.gebaeude_wohnungs_register,KML||https://tinyurl.com/yy7ya4g9/VS/6300_bdg_erw.kml" TargetMode="External"/><Relationship Id="rId24" Type="http://schemas.openxmlformats.org/officeDocument/2006/relationships/hyperlink" Target="https://map.geo.admin.ch/?zoom=13&amp;E=2641470.685&amp;N=1128658.322&amp;layers=ch.kantone.cadastralwebmap-farbe,ch.swisstopo.amtliches-strassenverzeichnis,ch.bfs.gebaeude_wohnungs_register,KML||https://tinyurl.com/yy7ya4g9/VS/6002_bdg_erw.kml" TargetMode="External"/><Relationship Id="rId66" Type="http://schemas.openxmlformats.org/officeDocument/2006/relationships/hyperlink" Target="https://map.geo.admin.ch/?zoom=13&amp;E=2641238.28&amp;N=1134741.009&amp;layers=ch.kantone.cadastralwebmap-farbe,ch.swisstopo.amtliches-strassenverzeichnis,ch.bfs.gebaeude_wohnungs_register,KML||https://tinyurl.com/yy7ya4g9/VS/6007_bdg_erw.kml" TargetMode="External"/><Relationship Id="rId131" Type="http://schemas.openxmlformats.org/officeDocument/2006/relationships/hyperlink" Target="https://map.geo.admin.ch/?zoom=13&amp;E=2579841.995&amp;N=1117336.55&amp;layers=ch.kantone.cadastralwebmap-farbe,ch.swisstopo.amtliches-strassenverzeichnis,ch.bfs.gebaeude_wohnungs_register,KML||https://tinyurl.com/yy7ya4g9/VS/6022_bdg_erw.kml" TargetMode="External"/><Relationship Id="rId327" Type="http://schemas.openxmlformats.org/officeDocument/2006/relationships/hyperlink" Target="https://map.geo.admin.ch/?zoom=13&amp;E=2584954.299&amp;N=1112851.354&amp;layers=ch.kantone.cadastralwebmap-farbe,ch.swisstopo.amtliches-strassenverzeichnis,ch.bfs.gebaeude_wohnungs_register,KML||https://tinyurl.com/yy7ya4g9/VS/6134_bdg_erw.kml" TargetMode="External"/><Relationship Id="rId369" Type="http://schemas.openxmlformats.org/officeDocument/2006/relationships/hyperlink" Target="https://map.geo.admin.ch/?zoom=13&amp;E=2582895.74&amp;N=1113086.958&amp;layers=ch.kantone.cadastralwebmap-farbe,ch.swisstopo.amtliches-strassenverzeichnis,ch.bfs.gebaeude_wohnungs_register,KML||https://tinyurl.com/yy7ya4g9/VS/6139_bdg_erw.kml" TargetMode="External"/><Relationship Id="rId534" Type="http://schemas.openxmlformats.org/officeDocument/2006/relationships/hyperlink" Target="https://map.geo.admin.ch/?zoom=13&amp;E=2599968.695&amp;N=1127201.417&amp;layers=ch.kantone.cadastralwebmap-farbe,ch.swisstopo.amtliches-strassenverzeichnis,ch.bfs.gebaeude_wohnungs_register,KML||https://tinyurl.com/yy7ya4g9/VS/6239_bdg_erw.kml" TargetMode="External"/><Relationship Id="rId576" Type="http://schemas.openxmlformats.org/officeDocument/2006/relationships/hyperlink" Target="https://map.geo.admin.ch/?zoom=13&amp;E=2606741.988&amp;N=1125676.519&amp;layers=ch.kantone.cadastralwebmap-farbe,ch.swisstopo.amtliches-strassenverzeichnis,ch.bfs.gebaeude_wohnungs_register,KML||https://tinyurl.com/yy7ya4g9/VS/6248_bdg_erw.kml" TargetMode="External"/><Relationship Id="rId173" Type="http://schemas.openxmlformats.org/officeDocument/2006/relationships/hyperlink" Target="https://map.geo.admin.ch/?zoom=13&amp;E=2582185.234&amp;N=1093843.243&amp;layers=ch.kantone.cadastralwebmap-farbe,ch.swisstopo.amtliches-strassenverzeichnis,ch.bfs.gebaeude_wohnungs_register,KML||https://tinyurl.com/yy7ya4g9/VS/6033_bdg_erw.kml" TargetMode="External"/><Relationship Id="rId229" Type="http://schemas.openxmlformats.org/officeDocument/2006/relationships/hyperlink" Target="https://map.geo.admin.ch/?zoom=13&amp;E=2584883.564&amp;N=1100352.964&amp;layers=ch.kantone.cadastralwebmap-farbe,ch.swisstopo.amtliches-strassenverzeichnis,ch.bfs.gebaeude_wohnungs_register,KML||https://tinyurl.com/yy7ya4g9/VS/6037_bdg_erw.kml" TargetMode="External"/><Relationship Id="rId380" Type="http://schemas.openxmlformats.org/officeDocument/2006/relationships/hyperlink" Target="https://map.geo.admin.ch/?zoom=13&amp;E=2580566.065&amp;N=1112823.096&amp;layers=ch.kantone.cadastralwebmap-farbe,ch.swisstopo.amtliches-strassenverzeichnis,ch.bfs.gebaeude_wohnungs_register,KML||https://tinyurl.com/yy7ya4g9/VS/6140_bdg_erw.kml" TargetMode="External"/><Relationship Id="rId436" Type="http://schemas.openxmlformats.org/officeDocument/2006/relationships/hyperlink" Target="https://map.geo.admin.ch/?zoom=13&amp;E=2556523.155&amp;N=1129869.081&amp;layers=ch.kantone.cadastralwebmap-farbe,ch.swisstopo.amtliches-strassenverzeichnis,ch.bfs.gebaeude_wohnungs_register,KML||https://tinyurl.com/yy7ya4g9/VS/6158_bdg_erw.kml" TargetMode="External"/><Relationship Id="rId601" Type="http://schemas.openxmlformats.org/officeDocument/2006/relationships/hyperlink" Target="https://map.geo.admin.ch/?zoom=13&amp;E=2608338.344&amp;N=1128809.362&amp;layers=ch.kantone.cadastralwebmap-farbe,ch.swisstopo.amtliches-strassenverzeichnis,ch.bfs.gebaeude_wohnungs_register,KML||https://tinyurl.com/yy7ya4g9/VS/6254_bdg_erw.kml" TargetMode="External"/><Relationship Id="rId643" Type="http://schemas.openxmlformats.org/officeDocument/2006/relationships/hyperlink" Target="https://map.geo.admin.ch/?zoom=13&amp;E=2593548.358&amp;N=1120696.978&amp;layers=ch.kantone.cadastralwebmap-farbe,ch.swisstopo.amtliches-strassenverzeichnis,ch.bfs.gebaeude_wohnungs_register,KML||https://tinyurl.com/yy7ya4g9/VS/6266_bdg_erw.kml" TargetMode="External"/><Relationship Id="rId240" Type="http://schemas.openxmlformats.org/officeDocument/2006/relationships/hyperlink" Target="https://map.geo.admin.ch/?zoom=13&amp;E=2586696.736&amp;N=1104426.69&amp;layers=ch.kantone.cadastralwebmap-farbe,ch.swisstopo.amtliches-strassenverzeichnis,ch.bfs.gebaeude_wohnungs_register,KML||https://tinyurl.com/yy7ya4g9/VS/6037_bdg_erw.kml" TargetMode="External"/><Relationship Id="rId478" Type="http://schemas.openxmlformats.org/officeDocument/2006/relationships/hyperlink" Target="https://map.geo.admin.ch/?zoom=13&amp;E=2628964.27&amp;N=1125518.745&amp;layers=ch.kantone.cadastralwebmap-farbe,ch.swisstopo.amtliches-strassenverzeichnis,ch.bfs.gebaeude_wohnungs_register,KML||https://tinyurl.com/yy7ya4g9/VS/6193_bdg_erw.kml" TargetMode="External"/><Relationship Id="rId685" Type="http://schemas.openxmlformats.org/officeDocument/2006/relationships/hyperlink" Target="https://map.geo.admin.ch/?zoom=13&amp;E=2623895.419&amp;N=1096446.846&amp;layers=ch.kantone.cadastralwebmap-farbe,ch.swisstopo.amtliches-strassenverzeichnis,ch.bfs.gebaeude_wohnungs_register,KML||https://tinyurl.com/yy7ya4g9/VS/6300_bdg_erw.kml" TargetMode="External"/><Relationship Id="rId35" Type="http://schemas.openxmlformats.org/officeDocument/2006/relationships/hyperlink" Target="https://map.geo.admin.ch/?zoom=13&amp;E=2642855.933&amp;N=1130582.117&amp;layers=ch.kantone.cadastralwebmap-farbe,ch.swisstopo.amtliches-strassenverzeichnis,ch.bfs.gebaeude_wohnungs_register,KML||https://tinyurl.com/yy7ya4g9/VS/6007_bdg_erw.kml" TargetMode="External"/><Relationship Id="rId77" Type="http://schemas.openxmlformats.org/officeDocument/2006/relationships/hyperlink" Target="https://map.geo.admin.ch/?zoom=13&amp;E=2642253.21&amp;N=1130448.684&amp;layers=ch.kantone.cadastralwebmap-farbe,ch.swisstopo.amtliches-strassenverzeichnis,ch.bfs.gebaeude_wohnungs_register,KML||https://tinyurl.com/yy7ya4g9/VS/6007_bdg_erw.kml" TargetMode="External"/><Relationship Id="rId100" Type="http://schemas.openxmlformats.org/officeDocument/2006/relationships/hyperlink" Target="https://map.geo.admin.ch/?zoom=13&amp;E=2642189.394&amp;N=1130609.17&amp;layers=ch.kantone.cadastralwebmap-farbe,ch.swisstopo.amtliches-strassenverzeichnis,ch.bfs.gebaeude_wohnungs_register,KML||https://tinyurl.com/yy7ya4g9/VS/6007_bdg_erw.kml" TargetMode="External"/><Relationship Id="rId282" Type="http://schemas.openxmlformats.org/officeDocument/2006/relationships/hyperlink" Target="https://map.geo.admin.ch/?zoom=13&amp;E=2595821.39&amp;N=1114342.506&amp;layers=ch.kantone.cadastralwebmap-farbe,ch.swisstopo.amtliches-strassenverzeichnis,ch.bfs.gebaeude_wohnungs_register,KML||https://tinyurl.com/yy7ya4g9/VS/6089_bdg_erw.kml" TargetMode="External"/><Relationship Id="rId338" Type="http://schemas.openxmlformats.org/officeDocument/2006/relationships/hyperlink" Target="https://map.geo.admin.ch/?zoom=13&amp;E=2570428.801&amp;N=1107247.53&amp;layers=ch.kantone.cadastralwebmap-farbe,ch.swisstopo.amtliches-strassenverzeichnis,ch.bfs.gebaeude_wohnungs_register,KML||https://tinyurl.com/yy7ya4g9/VS/6136_bdg_erw.kml" TargetMode="External"/><Relationship Id="rId503" Type="http://schemas.openxmlformats.org/officeDocument/2006/relationships/hyperlink" Target="https://map.geo.admin.ch/?zoom=13&amp;E=2565317.323&amp;N=1121431.953&amp;layers=ch.kantone.cadastralwebmap-farbe,ch.swisstopo.amtliches-strassenverzeichnis,ch.bfs.gebaeude_wohnungs_register,KML||https://tinyurl.com/yy7ya4g9/VS/6215_bdg_erw.kml" TargetMode="External"/><Relationship Id="rId545" Type="http://schemas.openxmlformats.org/officeDocument/2006/relationships/hyperlink" Target="https://map.geo.admin.ch/?zoom=13&amp;E=2600240.349&amp;N=1127061.4&amp;layers=ch.kantone.cadastralwebmap-farbe,ch.swisstopo.amtliches-strassenverzeichnis,ch.bfs.gebaeude_wohnungs_register,KML||https://tinyurl.com/yy7ya4g9/VS/6239_bdg_erw.kml" TargetMode="External"/><Relationship Id="rId587" Type="http://schemas.openxmlformats.org/officeDocument/2006/relationships/hyperlink" Target="https://map.geo.admin.ch/?zoom=13&amp;E=2603233.838&amp;N=1128079.931&amp;layers=ch.kantone.cadastralwebmap-farbe,ch.swisstopo.amtliches-strassenverzeichnis,ch.bfs.gebaeude_wohnungs_register,KML||https://tinyurl.com/yy7ya4g9/VS/6253_bdg_erw.kml" TargetMode="External"/><Relationship Id="rId8" Type="http://schemas.openxmlformats.org/officeDocument/2006/relationships/hyperlink" Target="https://map.geo.admin.ch/?zoom=13&amp;E=2641049.805&amp;N=1129022.748&amp;layers=ch.kantone.cadastralwebmap-farbe,ch.swisstopo.amtliches-strassenverzeichnis,ch.bfs.gebaeude_wohnungs_register,KML||https://tinyurl.com/yy7ya4g9/VS/6002_bdg_erw.kml" TargetMode="External"/><Relationship Id="rId142" Type="http://schemas.openxmlformats.org/officeDocument/2006/relationships/hyperlink" Target="https://map.geo.admin.ch/?zoom=13&amp;E=2587913.91&amp;N=1114353.602&amp;layers=ch.kantone.cadastralwebmap-farbe,ch.swisstopo.amtliches-strassenverzeichnis,ch.bfs.gebaeude_wohnungs_register,KML||https://tinyurl.com/yy7ya4g9/VS/6024_bdg_erw.kml" TargetMode="External"/><Relationship Id="rId184" Type="http://schemas.openxmlformats.org/officeDocument/2006/relationships/hyperlink" Target="https://map.geo.admin.ch/?zoom=13&amp;E=2573178.038&amp;N=1092659.732&amp;layers=ch.kantone.cadastralwebmap-farbe,ch.swisstopo.amtliches-strassenverzeichnis,ch.bfs.gebaeude_wohnungs_register,KML||https://tinyurl.com/yy7ya4g9/VS/6034_bdg_erw.kml" TargetMode="External"/><Relationship Id="rId391" Type="http://schemas.openxmlformats.org/officeDocument/2006/relationships/hyperlink" Target="https://map.geo.admin.ch/?zoom=13&amp;E=2579846.723&amp;N=1110118.933&amp;layers=ch.kantone.cadastralwebmap-farbe,ch.swisstopo.amtliches-strassenverzeichnis,ch.bfs.gebaeude_wohnungs_register,KML||https://tinyurl.com/yy7ya4g9/VS/6141_bdg_erw.kml" TargetMode="External"/><Relationship Id="rId405" Type="http://schemas.openxmlformats.org/officeDocument/2006/relationships/hyperlink" Target="https://map.geo.admin.ch/?zoom=13&amp;E=2561504.46&amp;N=1126112.19&amp;layers=ch.kantone.cadastralwebmap-farbe,ch.swisstopo.amtliches-strassenverzeichnis,ch.bfs.gebaeude_wohnungs_register,KML||https://tinyurl.com/yy7ya4g9/VS/6152_bdg_erw.kml" TargetMode="External"/><Relationship Id="rId447" Type="http://schemas.openxmlformats.org/officeDocument/2006/relationships/hyperlink" Target="https://map.geo.admin.ch/?zoom=13&amp;E=2556815.808&amp;N=1132874.934&amp;layers=ch.kantone.cadastralwebmap-farbe,ch.swisstopo.amtliches-strassenverzeichnis,ch.bfs.gebaeude_wohnungs_register,KML||https://tinyurl.com/yy7ya4g9/VS/6159_bdg_erw.kml" TargetMode="External"/><Relationship Id="rId612" Type="http://schemas.openxmlformats.org/officeDocument/2006/relationships/hyperlink" Target="https://map.geo.admin.ch/?zoom=13&amp;E=2596060.13&amp;N=1123029.397&amp;layers=ch.kantone.cadastralwebmap-farbe,ch.swisstopo.amtliches-strassenverzeichnis,ch.bfs.gebaeude_wohnungs_register,KML||https://tinyurl.com/yy7ya4g9/VS/6263_bdg_erw.kml" TargetMode="External"/><Relationship Id="rId251" Type="http://schemas.openxmlformats.org/officeDocument/2006/relationships/hyperlink" Target="https://map.geo.admin.ch/?zoom=13&amp;E=2596853.652&amp;N=1124657.404&amp;layers=ch.kantone.cadastralwebmap-farbe,ch.swisstopo.amtliches-strassenverzeichnis,ch.bfs.gebaeude_wohnungs_register,KML||https://tinyurl.com/yy7ya4g9/VS/6082_bdg_erw.kml" TargetMode="External"/><Relationship Id="rId489" Type="http://schemas.openxmlformats.org/officeDocument/2006/relationships/hyperlink" Target="https://map.geo.admin.ch/?zoom=13&amp;E=2626412.057&amp;N=1139145.053&amp;layers=ch.kantone.cadastralwebmap-farbe,ch.swisstopo.amtliches-strassenverzeichnis,ch.bfs.gebaeude_wohnungs_register,KML||https://tinyurl.com/yy7ya4g9/VS/6202_bdg_erw.kml" TargetMode="External"/><Relationship Id="rId654" Type="http://schemas.openxmlformats.org/officeDocument/2006/relationships/hyperlink" Target="https://map.geo.admin.ch/?zoom=13&amp;E=2637955.712&amp;N=1106765.204&amp;layers=ch.kantone.cadastralwebmap-farbe,ch.swisstopo.amtliches-strassenverzeichnis,ch.bfs.gebaeude_wohnungs_register,KML||https://tinyurl.com/yy7ya4g9/VS/6290_bdg_erw.kml" TargetMode="External"/><Relationship Id="rId46" Type="http://schemas.openxmlformats.org/officeDocument/2006/relationships/hyperlink" Target="https://map.geo.admin.ch/?zoom=13&amp;E=2642013.654&amp;N=1132909.994&amp;layers=ch.kantone.cadastralwebmap-farbe,ch.swisstopo.amtliches-strassenverzeichnis,ch.bfs.gebaeude_wohnungs_register,KML||https://tinyurl.com/yy7ya4g9/VS/6007_bdg_erw.kml" TargetMode="External"/><Relationship Id="rId293" Type="http://schemas.openxmlformats.org/officeDocument/2006/relationships/hyperlink" Target="https://map.geo.admin.ch/?zoom=13&amp;E=2599314.061&amp;N=1119835.96&amp;layers=ch.kantone.cadastralwebmap-farbe,ch.swisstopo.amtliches-strassenverzeichnis,ch.bfs.gebaeude_wohnungs_register,KML||https://tinyurl.com/yy7ya4g9/VS/6090_bdg_erw.kml" TargetMode="External"/><Relationship Id="rId307" Type="http://schemas.openxmlformats.org/officeDocument/2006/relationships/hyperlink" Target="https://map.geo.admin.ch/?zoom=13&amp;E=2576222.492&amp;N=1110923.535&amp;layers=ch.kantone.cadastralwebmap-farbe,ch.swisstopo.amtliches-strassenverzeichnis,ch.bfs.gebaeude_wohnungs_register,KML||https://tinyurl.com/yy7ya4g9/VS/6133_bdg_erw.kml" TargetMode="External"/><Relationship Id="rId349" Type="http://schemas.openxmlformats.org/officeDocument/2006/relationships/hyperlink" Target="https://map.geo.admin.ch/?zoom=13&amp;E=2569643.175&amp;N=1103096.189&amp;layers=ch.kantone.cadastralwebmap-farbe,ch.swisstopo.amtliches-strassenverzeichnis,ch.bfs.gebaeude_wohnungs_register,KML||https://tinyurl.com/yy7ya4g9/VS/6137_bdg_erw.kml" TargetMode="External"/><Relationship Id="rId514" Type="http://schemas.openxmlformats.org/officeDocument/2006/relationships/hyperlink" Target="https://map.geo.admin.ch/?zoom=13&amp;E=2566897.556&amp;N=1106829.401&amp;layers=ch.kantone.cadastralwebmap-farbe,ch.swisstopo.amtliches-strassenverzeichnis,ch.bfs.gebaeude_wohnungs_register,KML||https://tinyurl.com/yy7ya4g9/VS/6218_bdg_erw.kml" TargetMode="External"/><Relationship Id="rId556" Type="http://schemas.openxmlformats.org/officeDocument/2006/relationships/hyperlink" Target="https://map.geo.admin.ch/?zoom=13&amp;E=2601422.556&amp;N=1128316.939&amp;layers=ch.kantone.cadastralwebmap-farbe,ch.swisstopo.amtliches-strassenverzeichnis,ch.bfs.gebaeude_wohnungs_register,KML||https://tinyurl.com/yy7ya4g9/VS/6240_bdg_erw.kml" TargetMode="External"/><Relationship Id="rId88" Type="http://schemas.openxmlformats.org/officeDocument/2006/relationships/hyperlink" Target="https://map.geo.admin.ch/?zoom=13&amp;E=2642066.836&amp;N=1134324.215&amp;layers=ch.kantone.cadastralwebmap-farbe,ch.swisstopo.amtliches-strassenverzeichnis,ch.bfs.gebaeude_wohnungs_register,KML||https://tinyurl.com/yy7ya4g9/VS/6007_bdg_erw.kml" TargetMode="External"/><Relationship Id="rId111" Type="http://schemas.openxmlformats.org/officeDocument/2006/relationships/hyperlink" Target="https://map.geo.admin.ch/?zoom=13&amp;E=2644819.701&amp;N=1121103.5&amp;layers=ch.kantone.cadastralwebmap-farbe,ch.swisstopo.amtliches-strassenverzeichnis,ch.bfs.gebaeude_wohnungs_register,KML||https://tinyurl.com/yy7ya4g9/VS/6009_bdg_erw.kml" TargetMode="External"/><Relationship Id="rId153" Type="http://schemas.openxmlformats.org/officeDocument/2006/relationships/hyperlink" Target="https://map.geo.admin.ch/?zoom=13&amp;E=2583592.679&amp;N=1095315.114&amp;layers=ch.kantone.cadastralwebmap-farbe,ch.swisstopo.amtliches-strassenverzeichnis,ch.bfs.gebaeude_wohnungs_register,KML||https://tinyurl.com/yy7ya4g9/VS/6033_bdg_erw.kml" TargetMode="External"/><Relationship Id="rId195" Type="http://schemas.openxmlformats.org/officeDocument/2006/relationships/hyperlink" Target="https://map.geo.admin.ch/?zoom=13&amp;E=2579233.281&amp;N=1104093.602&amp;layers=ch.kantone.cadastralwebmap-farbe,ch.swisstopo.amtliches-strassenverzeichnis,ch.bfs.gebaeude_wohnungs_register,KML||https://tinyurl.com/yy7ya4g9/VS/6037_bdg_erw.kml" TargetMode="External"/><Relationship Id="rId209" Type="http://schemas.openxmlformats.org/officeDocument/2006/relationships/hyperlink" Target="https://map.geo.admin.ch/?zoom=13&amp;E=2584005.286&amp;N=1105769.643&amp;layers=ch.kantone.cadastralwebmap-farbe,ch.swisstopo.amtliches-strassenverzeichnis,ch.bfs.gebaeude_wohnungs_register,KML||https://tinyurl.com/yy7ya4g9/VS/6037_bdg_erw.kml" TargetMode="External"/><Relationship Id="rId360" Type="http://schemas.openxmlformats.org/officeDocument/2006/relationships/hyperlink" Target="https://map.geo.admin.ch/?zoom=13&amp;E=2584323.884&amp;N=1113704.575&amp;layers=ch.kantone.cadastralwebmap-farbe,ch.swisstopo.amtliches-strassenverzeichnis,ch.bfs.gebaeude_wohnungs_register,KML||https://tinyurl.com/yy7ya4g9/VS/6139_bdg_erw.kml" TargetMode="External"/><Relationship Id="rId416" Type="http://schemas.openxmlformats.org/officeDocument/2006/relationships/hyperlink" Target="https://map.geo.admin.ch/?zoom=13&amp;E=2561959.828&amp;N=1122870.551&amp;layers=ch.kantone.cadastralwebmap-farbe,ch.swisstopo.amtliches-strassenverzeichnis,ch.bfs.gebaeude_wohnungs_register,KML||https://tinyurl.com/yy7ya4g9/VS/6153_bdg_erw.kml" TargetMode="External"/><Relationship Id="rId598" Type="http://schemas.openxmlformats.org/officeDocument/2006/relationships/hyperlink" Target="https://map.geo.admin.ch/?zoom=13&amp;E=2606913.368&amp;N=1128233.937&amp;layers=ch.kantone.cadastralwebmap-farbe,ch.swisstopo.amtliches-strassenverzeichnis,ch.bfs.gebaeude_wohnungs_register,KML||https://tinyurl.com/yy7ya4g9/VS/6254_bdg_erw.kml" TargetMode="External"/><Relationship Id="rId220" Type="http://schemas.openxmlformats.org/officeDocument/2006/relationships/hyperlink" Target="https://map.geo.admin.ch/?zoom=13&amp;E=2583721.819&amp;N=1102534.343&amp;layers=ch.kantone.cadastralwebmap-farbe,ch.swisstopo.amtliches-strassenverzeichnis,ch.bfs.gebaeude_wohnungs_register,KML||https://tinyurl.com/yy7ya4g9/VS/6037_bdg_erw.kml" TargetMode="External"/><Relationship Id="rId458" Type="http://schemas.openxmlformats.org/officeDocument/2006/relationships/hyperlink" Target="https://map.geo.admin.ch/?zoom=13&amp;E=2556957.475&amp;N=1132963.255&amp;layers=ch.kantone.cadastralwebmap-farbe,ch.swisstopo.amtliches-strassenverzeichnis,ch.bfs.gebaeude_wohnungs_register,KML||https://tinyurl.com/yy7ya4g9/VS/6159_bdg_erw.kml" TargetMode="External"/><Relationship Id="rId623" Type="http://schemas.openxmlformats.org/officeDocument/2006/relationships/hyperlink" Target="https://map.geo.admin.ch/?zoom=13&amp;E=2594881.151&amp;N=1117308.979&amp;layers=ch.kantone.cadastralwebmap-farbe,ch.swisstopo.amtliches-strassenverzeichnis,ch.bfs.gebaeude_wohnungs_register,KML||https://tinyurl.com/yy7ya4g9/VS/6266_bdg_erw.kml" TargetMode="External"/><Relationship Id="rId665" Type="http://schemas.openxmlformats.org/officeDocument/2006/relationships/hyperlink" Target="https://map.geo.admin.ch/?zoom=13&amp;E=2634227.733&amp;N=1126165.999&amp;layers=ch.kantone.cadastralwebmap-farbe,ch.swisstopo.amtliches-strassenverzeichnis,ch.bfs.gebaeude_wohnungs_register,KML||https://tinyurl.com/yy7ya4g9/VS/6297_bdg_erw.kml" TargetMode="External"/><Relationship Id="rId15" Type="http://schemas.openxmlformats.org/officeDocument/2006/relationships/hyperlink" Target="https://map.geo.admin.ch/?zoom=13&amp;E=2639477.478&amp;N=1128403.431&amp;layers=ch.kantone.cadastralwebmap-farbe,ch.swisstopo.amtliches-strassenverzeichnis,ch.bfs.gebaeude_wohnungs_register,KML||https://tinyurl.com/yy7ya4g9/VS/6002_bdg_erw.kml" TargetMode="External"/><Relationship Id="rId57" Type="http://schemas.openxmlformats.org/officeDocument/2006/relationships/hyperlink" Target="https://map.geo.admin.ch/?zoom=13&amp;E=2642418.19&amp;N=1130767.953&amp;layers=ch.kantone.cadastralwebmap-farbe,ch.swisstopo.amtliches-strassenverzeichnis,ch.bfs.gebaeude_wohnungs_register,KML||https://tinyurl.com/yy7ya4g9/VS/6007_bdg_erw.kml" TargetMode="External"/><Relationship Id="rId262" Type="http://schemas.openxmlformats.org/officeDocument/2006/relationships/hyperlink" Target="https://map.geo.admin.ch/?zoom=13&amp;E=2596296.444&amp;N=1111532.075&amp;layers=ch.kantone.cadastralwebmap-farbe,ch.swisstopo.amtliches-strassenverzeichnis,ch.bfs.gebaeude_wohnungs_register,KML||https://tinyurl.com/yy7ya4g9/VS/6084_bdg_erw.kml" TargetMode="External"/><Relationship Id="rId318" Type="http://schemas.openxmlformats.org/officeDocument/2006/relationships/hyperlink" Target="https://map.geo.admin.ch/?zoom=13&amp;E=2574698.743&amp;N=1109511.782&amp;layers=ch.kantone.cadastralwebmap-farbe,ch.swisstopo.amtliches-strassenverzeichnis,ch.bfs.gebaeude_wohnungs_register,KML||https://tinyurl.com/yy7ya4g9/VS/6133_bdg_erw.kml" TargetMode="External"/><Relationship Id="rId525" Type="http://schemas.openxmlformats.org/officeDocument/2006/relationships/hyperlink" Target="https://map.geo.admin.ch/?zoom=13&amp;E=2605019.333&amp;N=1123829.298&amp;layers=ch.kantone.cadastralwebmap-farbe,ch.swisstopo.amtliches-strassenverzeichnis,ch.bfs.gebaeude_wohnungs_register,KML||https://tinyurl.com/yy7ya4g9/VS/6232_bdg_erw.kml" TargetMode="External"/><Relationship Id="rId567" Type="http://schemas.openxmlformats.org/officeDocument/2006/relationships/hyperlink" Target="https://map.geo.admin.ch/?zoom=13&amp;E=2608496.238&amp;N=1127124.302&amp;layers=ch.kantone.cadastralwebmap-farbe,ch.swisstopo.amtliches-strassenverzeichnis,ch.bfs.gebaeude_wohnungs_register,KML||https://tinyurl.com/yy7ya4g9/VS/6248_bdg_erw.kml" TargetMode="External"/><Relationship Id="rId99" Type="http://schemas.openxmlformats.org/officeDocument/2006/relationships/hyperlink" Target="https://map.geo.admin.ch/?zoom=13&amp;E=2642297.831&amp;N=1130884.554&amp;layers=ch.kantone.cadastralwebmap-farbe,ch.swisstopo.amtliches-strassenverzeichnis,ch.bfs.gebaeude_wohnungs_register,KML||https://tinyurl.com/yy7ya4g9/VS/6007_bdg_erw.kml" TargetMode="External"/><Relationship Id="rId122" Type="http://schemas.openxmlformats.org/officeDocument/2006/relationships/hyperlink" Target="https://map.geo.admin.ch/?zoom=13&amp;E=2648920.386&amp;N=1113917.887&amp;layers=ch.kantone.cadastralwebmap-farbe,ch.swisstopo.amtliches-strassenverzeichnis,ch.bfs.gebaeude_wohnungs_register,KML||https://tinyurl.com/yy7ya4g9/VS/6009_bdg_erw.kml" TargetMode="External"/><Relationship Id="rId164" Type="http://schemas.openxmlformats.org/officeDocument/2006/relationships/hyperlink" Target="https://map.geo.admin.ch/?zoom=13&amp;E=2577206.206&amp;N=1091663.972&amp;layers=ch.kantone.cadastralwebmap-farbe,ch.swisstopo.amtliches-strassenverzeichnis,ch.bfs.gebaeude_wohnungs_register,KML||https://tinyurl.com/yy7ya4g9/VS/6033_bdg_erw.kml" TargetMode="External"/><Relationship Id="rId371" Type="http://schemas.openxmlformats.org/officeDocument/2006/relationships/hyperlink" Target="https://map.geo.admin.ch/?zoom=13&amp;E=2581649.187&amp;N=1112699.618&amp;layers=ch.kantone.cadastralwebmap-farbe,ch.swisstopo.amtliches-strassenverzeichnis,ch.bfs.gebaeude_wohnungs_register,KML||https://tinyurl.com/yy7ya4g9/VS/6139_bdg_erw.kml" TargetMode="External"/><Relationship Id="rId427" Type="http://schemas.openxmlformats.org/officeDocument/2006/relationships/hyperlink" Target="https://map.geo.admin.ch/?zoom=13&amp;E=2551248.092&amp;N=1138168.762&amp;layers=ch.kantone.cadastralwebmap-farbe,ch.swisstopo.amtliches-strassenverzeichnis,ch.bfs.gebaeude_wohnungs_register,KML||https://tinyurl.com/yy7ya4g9/VS/6155_bdg_erw.kml" TargetMode="External"/><Relationship Id="rId469" Type="http://schemas.openxmlformats.org/officeDocument/2006/relationships/hyperlink" Target="https://map.geo.admin.ch/?zoom=13&amp;E=2555418.964&amp;N=1131653.464&amp;layers=ch.kantone.cadastralwebmap-farbe,ch.swisstopo.amtliches-strassenverzeichnis,ch.bfs.gebaeude_wohnungs_register,KML||https://tinyurl.com/yy7ya4g9/VS/6159_bdg_erw.kml" TargetMode="External"/><Relationship Id="rId634" Type="http://schemas.openxmlformats.org/officeDocument/2006/relationships/hyperlink" Target="https://map.geo.admin.ch/?zoom=13&amp;E=2593506.204&amp;N=1120145.873&amp;layers=ch.kantone.cadastralwebmap-farbe,ch.swisstopo.amtliches-strassenverzeichnis,ch.bfs.gebaeude_wohnungs_register,KML||https://tinyurl.com/yy7ya4g9/VS/6266_bdg_erw.kml" TargetMode="External"/><Relationship Id="rId676" Type="http://schemas.openxmlformats.org/officeDocument/2006/relationships/hyperlink" Target="https://map.geo.admin.ch/?zoom=13&amp;E=2623537.22&amp;N=1095874.584&amp;layers=ch.kantone.cadastralwebmap-farbe,ch.swisstopo.amtliches-strassenverzeichnis,ch.bfs.gebaeude_wohnungs_register,KML||https://tinyurl.com/yy7ya4g9/VS/6300_bdg_erw.kml" TargetMode="External"/><Relationship Id="rId26" Type="http://schemas.openxmlformats.org/officeDocument/2006/relationships/hyperlink" Target="https://map.geo.admin.ch/?zoom=13&amp;E=2641443.156&amp;N=1129294.841&amp;layers=ch.kantone.cadastralwebmap-farbe,ch.swisstopo.amtliches-strassenverzeichnis,ch.bfs.gebaeude_wohnungs_register,KML||https://tinyurl.com/yy7ya4g9/VS/6002_bdg_erw.kml" TargetMode="External"/><Relationship Id="rId231" Type="http://schemas.openxmlformats.org/officeDocument/2006/relationships/hyperlink" Target="https://map.geo.admin.ch/?zoom=13&amp;E=2584569.44&amp;N=1100990.649&amp;layers=ch.kantone.cadastralwebmap-farbe,ch.swisstopo.amtliches-strassenverzeichnis,ch.bfs.gebaeude_wohnungs_register,KML||https://tinyurl.com/yy7ya4g9/VS/6037_bdg_erw.kml" TargetMode="External"/><Relationship Id="rId273" Type="http://schemas.openxmlformats.org/officeDocument/2006/relationships/hyperlink" Target="https://map.geo.admin.ch/?zoom=13&amp;E=2597337.661&amp;N=1114226.842&amp;layers=ch.kantone.cadastralwebmap-farbe,ch.swisstopo.amtliches-strassenverzeichnis,ch.bfs.gebaeude_wohnungs_register,KML||https://tinyurl.com/yy7ya4g9/VS/6084_bdg_erw.kml" TargetMode="External"/><Relationship Id="rId329" Type="http://schemas.openxmlformats.org/officeDocument/2006/relationships/hyperlink" Target="https://map.geo.admin.ch/?zoom=13&amp;E=2570787.732&amp;N=1104397.682&amp;layers=ch.kantone.cadastralwebmap-farbe,ch.swisstopo.amtliches-strassenverzeichnis,ch.bfs.gebaeude_wohnungs_register,KML||https://tinyurl.com/yy7ya4g9/VS/6136_bdg_erw.kml" TargetMode="External"/><Relationship Id="rId480" Type="http://schemas.openxmlformats.org/officeDocument/2006/relationships/hyperlink" Target="https://map.geo.admin.ch/?zoom=13&amp;E=2625576.159&amp;N=1138449.19&amp;layers=ch.kantone.cadastralwebmap-farbe,ch.swisstopo.amtliches-strassenverzeichnis,ch.bfs.gebaeude_wohnungs_register,KML||https://tinyurl.com/yy7ya4g9/VS/6197_bdg_erw.kml" TargetMode="External"/><Relationship Id="rId536" Type="http://schemas.openxmlformats.org/officeDocument/2006/relationships/hyperlink" Target="https://map.geo.admin.ch/?zoom=13&amp;E=2599925.822&amp;N=1126668.595&amp;layers=ch.kantone.cadastralwebmap-farbe,ch.swisstopo.amtliches-strassenverzeichnis,ch.bfs.gebaeude_wohnungs_register,KML||https://tinyurl.com/yy7ya4g9/VS/6239_bdg_erw.kml" TargetMode="External"/><Relationship Id="rId68" Type="http://schemas.openxmlformats.org/officeDocument/2006/relationships/hyperlink" Target="https://map.geo.admin.ch/?zoom=13&amp;E=2641992.658&amp;N=1132302.009&amp;layers=ch.kantone.cadastralwebmap-farbe,ch.swisstopo.amtliches-strassenverzeichnis,ch.bfs.gebaeude_wohnungs_register,KML||https://tinyurl.com/yy7ya4g9/VS/6007_bdg_erw.kml" TargetMode="External"/><Relationship Id="rId133" Type="http://schemas.openxmlformats.org/officeDocument/2006/relationships/hyperlink" Target="https://map.geo.admin.ch/?zoom=13&amp;E=2583601.354&amp;N=1116642.042&amp;layers=ch.kantone.cadastralwebmap-farbe,ch.swisstopo.amtliches-strassenverzeichnis,ch.bfs.gebaeude_wohnungs_register,KML||https://tinyurl.com/yy7ya4g9/VS/6022_bdg_erw.kml" TargetMode="External"/><Relationship Id="rId175" Type="http://schemas.openxmlformats.org/officeDocument/2006/relationships/hyperlink" Target="https://map.geo.admin.ch/?zoom=13&amp;E=2582223.023&amp;N=1094069.802&amp;layers=ch.kantone.cadastralwebmap-farbe,ch.swisstopo.amtliches-strassenverzeichnis,ch.bfs.gebaeude_wohnungs_register,KML||https://tinyurl.com/yy7ya4g9/VS/6033_bdg_erw.kml" TargetMode="External"/><Relationship Id="rId340" Type="http://schemas.openxmlformats.org/officeDocument/2006/relationships/hyperlink" Target="https://map.geo.admin.ch/?zoom=13&amp;E=2569647.997&amp;N=1108760.187&amp;layers=ch.kantone.cadastralwebmap-farbe,ch.swisstopo.amtliches-strassenverzeichnis,ch.bfs.gebaeude_wohnungs_register,KML||https://tinyurl.com/yy7ya4g9/VS/6136_bdg_erw.kml" TargetMode="External"/><Relationship Id="rId578" Type="http://schemas.openxmlformats.org/officeDocument/2006/relationships/hyperlink" Target="https://map.geo.admin.ch/?zoom=13&amp;E=2611920.229&amp;N=1122284.929&amp;layers=ch.kantone.cadastralwebmap-farbe,ch.swisstopo.amtliches-strassenverzeichnis,ch.bfs.gebaeude_wohnungs_register,KML||https://tinyurl.com/yy7ya4g9/VS/6252_bdg_erw.kml" TargetMode="External"/><Relationship Id="rId200" Type="http://schemas.openxmlformats.org/officeDocument/2006/relationships/hyperlink" Target="https://map.geo.admin.ch/?zoom=13&amp;E=2579107.073&amp;N=1104024.585&amp;layers=ch.kantone.cadastralwebmap-farbe,ch.swisstopo.amtliches-strassenverzeichnis,ch.bfs.gebaeude_wohnungs_register,KML||https://tinyurl.com/yy7ya4g9/VS/6037_bdg_erw.kml" TargetMode="External"/><Relationship Id="rId382" Type="http://schemas.openxmlformats.org/officeDocument/2006/relationships/hyperlink" Target="https://map.geo.admin.ch/?zoom=13&amp;E=2580339.949&amp;N=1112948.82&amp;layers=ch.kantone.cadastralwebmap-farbe,ch.swisstopo.amtliches-strassenverzeichnis,ch.bfs.gebaeude_wohnungs_register,KML||https://tinyurl.com/yy7ya4g9/VS/6140_bdg_erw.kml" TargetMode="External"/><Relationship Id="rId438" Type="http://schemas.openxmlformats.org/officeDocument/2006/relationships/hyperlink" Target="https://map.geo.admin.ch/?zoom=13&amp;E=2556853.229&amp;N=1133037.822&amp;layers=ch.kantone.cadastralwebmap-farbe,ch.swisstopo.amtliches-strassenverzeichnis,ch.bfs.gebaeude_wohnungs_register,KML||https://tinyurl.com/yy7ya4g9/VS/6159_bdg_erw.kml" TargetMode="External"/><Relationship Id="rId603" Type="http://schemas.openxmlformats.org/officeDocument/2006/relationships/hyperlink" Target="https://map.geo.admin.ch/?zoom=13&amp;E=2595387.139&amp;N=1124475.298&amp;layers=ch.kantone.cadastralwebmap-farbe,ch.swisstopo.amtliches-strassenverzeichnis,ch.bfs.gebaeude_wohnungs_register,KML||https://tinyurl.com/yy7ya4g9/VS/6261_bdg_erw.kml" TargetMode="External"/><Relationship Id="rId645" Type="http://schemas.openxmlformats.org/officeDocument/2006/relationships/hyperlink" Target="https://map.geo.admin.ch/?zoom=13&amp;E=2594407.392&amp;N=1119607.646&amp;layers=ch.kantone.cadastralwebmap-farbe,ch.swisstopo.amtliches-strassenverzeichnis,ch.bfs.gebaeude_wohnungs_register,KML||https://tinyurl.com/yy7ya4g9/VS/6266_bdg_erw.kml" TargetMode="External"/><Relationship Id="rId687" Type="http://schemas.openxmlformats.org/officeDocument/2006/relationships/printerSettings" Target="../printerSettings/printerSettings8.bin"/><Relationship Id="rId242" Type="http://schemas.openxmlformats.org/officeDocument/2006/relationships/hyperlink" Target="https://map.geo.admin.ch/?zoom=13&amp;E=2578941.918&amp;N=1104085.758&amp;layers=ch.kantone.cadastralwebmap-farbe,ch.swisstopo.amtliches-strassenverzeichnis,ch.bfs.gebaeude_wohnungs_register,KML||https://tinyurl.com/yy7ya4g9/VS/6037_bdg_erw.kml" TargetMode="External"/><Relationship Id="rId284" Type="http://schemas.openxmlformats.org/officeDocument/2006/relationships/hyperlink" Target="https://map.geo.admin.ch/?zoom=13&amp;E=2599149.795&amp;N=1119492.312&amp;layers=ch.kantone.cadastralwebmap-farbe,ch.swisstopo.amtliches-strassenverzeichnis,ch.bfs.gebaeude_wohnungs_register,KML||https://tinyurl.com/yy7ya4g9/VS/6090_bdg_erw.kml" TargetMode="External"/><Relationship Id="rId491" Type="http://schemas.openxmlformats.org/officeDocument/2006/relationships/hyperlink" Target="https://map.geo.admin.ch/?zoom=13&amp;E=2627142.071&amp;N=1139671.612&amp;layers=ch.kantone.cadastralwebmap-farbe,ch.swisstopo.amtliches-strassenverzeichnis,ch.bfs.gebaeude_wohnungs_register,KML||https://tinyurl.com/yy7ya4g9/VS/6202_bdg_erw.kml" TargetMode="External"/><Relationship Id="rId505" Type="http://schemas.openxmlformats.org/officeDocument/2006/relationships/hyperlink" Target="https://map.geo.admin.ch/?zoom=13&amp;E=2565196.643&amp;N=1121999.716&amp;layers=ch.kantone.cadastralwebmap-farbe,ch.swisstopo.amtliches-strassenverzeichnis,ch.bfs.gebaeude_wohnungs_register,KML||https://tinyurl.com/yy7ya4g9/VS/6215_bdg_erw.kml" TargetMode="External"/><Relationship Id="rId37" Type="http://schemas.openxmlformats.org/officeDocument/2006/relationships/hyperlink" Target="https://map.geo.admin.ch/?zoom=13&amp;E=2642209.687&amp;N=1130226.463&amp;layers=ch.kantone.cadastralwebmap-farbe,ch.swisstopo.amtliches-strassenverzeichnis,ch.bfs.gebaeude_wohnungs_register,KML||https://tinyurl.com/yy7ya4g9/VS/6007_bdg_erw.kml" TargetMode="External"/><Relationship Id="rId79" Type="http://schemas.openxmlformats.org/officeDocument/2006/relationships/hyperlink" Target="https://map.geo.admin.ch/?zoom=13&amp;E=2641039.685&amp;N=1129570.7&amp;layers=ch.kantone.cadastralwebmap-farbe,ch.swisstopo.amtliches-strassenverzeichnis,ch.bfs.gebaeude_wohnungs_register,KML||https://tinyurl.com/yy7ya4g9/VS/6007_bdg_erw.kml" TargetMode="External"/><Relationship Id="rId102" Type="http://schemas.openxmlformats.org/officeDocument/2006/relationships/hyperlink" Target="https://map.geo.admin.ch/?zoom=13&amp;E=2641571.211&amp;N=1135196.96&amp;layers=ch.kantone.cadastralwebmap-farbe,ch.swisstopo.amtliches-strassenverzeichnis,ch.bfs.gebaeude_wohnungs_register,KML||https://tinyurl.com/yy7ya4g9/VS/6007_bdg_erw.kml" TargetMode="External"/><Relationship Id="rId144" Type="http://schemas.openxmlformats.org/officeDocument/2006/relationships/hyperlink" Target="https://map.geo.admin.ch/?zoom=13&amp;E=2589930.467&amp;N=1117082.539&amp;layers=ch.kantone.cadastralwebmap-farbe,ch.swisstopo.amtliches-strassenverzeichnis,ch.bfs.gebaeude_wohnungs_register,KML||https://tinyurl.com/yy7ya4g9/VS/6024_bdg_erw.kml" TargetMode="External"/><Relationship Id="rId547" Type="http://schemas.openxmlformats.org/officeDocument/2006/relationships/hyperlink" Target="https://map.geo.admin.ch/?zoom=13&amp;E=2601699.347&amp;N=1128971.493&amp;layers=ch.kantone.cadastralwebmap-farbe,ch.swisstopo.amtliches-strassenverzeichnis,ch.bfs.gebaeude_wohnungs_register,KML||https://tinyurl.com/yy7ya4g9/VS/6239_bdg_erw.kml" TargetMode="External"/><Relationship Id="rId589" Type="http://schemas.openxmlformats.org/officeDocument/2006/relationships/hyperlink" Target="https://map.geo.admin.ch/?zoom=13&amp;E=2604196.027&amp;N=1128341.163&amp;layers=ch.kantone.cadastralwebmap-farbe,ch.swisstopo.amtliches-strassenverzeichnis,ch.bfs.gebaeude_wohnungs_register,KML||https://tinyurl.com/yy7ya4g9/VS/6253_bdg_erw.kml" TargetMode="External"/><Relationship Id="rId90" Type="http://schemas.openxmlformats.org/officeDocument/2006/relationships/hyperlink" Target="https://map.geo.admin.ch/?zoom=13&amp;E=2641885.885&amp;N=1131816.474&amp;layers=ch.kantone.cadastralwebmap-farbe,ch.swisstopo.amtliches-strassenverzeichnis,ch.bfs.gebaeude_wohnungs_register,KML||https://tinyurl.com/yy7ya4g9/VS/6007_bdg_erw.kml" TargetMode="External"/><Relationship Id="rId186" Type="http://schemas.openxmlformats.org/officeDocument/2006/relationships/hyperlink" Target="https://map.geo.admin.ch/?zoom=13&amp;E=2577305.556&amp;N=1096806.412&amp;layers=ch.kantone.cadastralwebmap-farbe,ch.swisstopo.amtliches-strassenverzeichnis,ch.bfs.gebaeude_wohnungs_register,KML||https://tinyurl.com/yy7ya4g9/VS/6034_bdg_erw.kml" TargetMode="External"/><Relationship Id="rId351" Type="http://schemas.openxmlformats.org/officeDocument/2006/relationships/hyperlink" Target="https://map.geo.admin.ch/?zoom=13&amp;E=2571626.424&amp;N=1100896.684&amp;layers=ch.kantone.cadastralwebmap-farbe,ch.swisstopo.amtliches-strassenverzeichnis,ch.bfs.gebaeude_wohnungs_register,KML||https://tinyurl.com/yy7ya4g9/VS/6137_bdg_erw.kml" TargetMode="External"/><Relationship Id="rId393" Type="http://schemas.openxmlformats.org/officeDocument/2006/relationships/hyperlink" Target="https://map.geo.admin.ch/?zoom=13&amp;E=2556607.395&amp;N=1115137.905&amp;layers=ch.kantone.cadastralwebmap-farbe,ch.swisstopo.amtliches-strassenverzeichnis,ch.bfs.gebaeude_wohnungs_register,KML||https://tinyurl.com/yy7ya4g9/VS/6151_bdg_erw.kml" TargetMode="External"/><Relationship Id="rId407" Type="http://schemas.openxmlformats.org/officeDocument/2006/relationships/hyperlink" Target="https://map.geo.admin.ch/?zoom=13&amp;E=2561116.156&amp;N=1122493.344&amp;layers=ch.kantone.cadastralwebmap-farbe,ch.swisstopo.amtliches-strassenverzeichnis,ch.bfs.gebaeude_wohnungs_register,KML||https://tinyurl.com/yy7ya4g9/VS/6152_bdg_erw.kml" TargetMode="External"/><Relationship Id="rId449" Type="http://schemas.openxmlformats.org/officeDocument/2006/relationships/hyperlink" Target="https://map.geo.admin.ch/?zoom=13&amp;E=2556841.507&amp;N=1132782.74&amp;layers=ch.kantone.cadastralwebmap-farbe,ch.swisstopo.amtliches-strassenverzeichnis,ch.bfs.gebaeude_wohnungs_register,KML||https://tinyurl.com/yy7ya4g9/VS/6159_bdg_erw.kml" TargetMode="External"/><Relationship Id="rId614" Type="http://schemas.openxmlformats.org/officeDocument/2006/relationships/hyperlink" Target="https://map.geo.admin.ch/?zoom=13&amp;E=2595845.87&amp;N=1123010.461&amp;layers=ch.kantone.cadastralwebmap-farbe,ch.swisstopo.amtliches-strassenverzeichnis,ch.bfs.gebaeude_wohnungs_register,KML||https://tinyurl.com/yy7ya4g9/VS/6263_bdg_erw.kml" TargetMode="External"/><Relationship Id="rId656" Type="http://schemas.openxmlformats.org/officeDocument/2006/relationships/hyperlink" Target="https://map.geo.admin.ch/?zoom=13&amp;E=2637841.49&amp;N=1106402.603&amp;layers=ch.kantone.cadastralwebmap-farbe,ch.swisstopo.amtliches-strassenverzeichnis,ch.bfs.gebaeude_wohnungs_register,KML||https://tinyurl.com/yy7ya4g9/VS/6290_bdg_erw.kml" TargetMode="External"/><Relationship Id="rId211" Type="http://schemas.openxmlformats.org/officeDocument/2006/relationships/hyperlink" Target="https://map.geo.admin.ch/?zoom=13&amp;E=2584292.469&amp;N=1104372.883&amp;layers=ch.kantone.cadastralwebmap-farbe,ch.swisstopo.amtliches-strassenverzeichnis,ch.bfs.gebaeude_wohnungs_register,KML||https://tinyurl.com/yy7ya4g9/VS/6037_bdg_erw.kml" TargetMode="External"/><Relationship Id="rId253" Type="http://schemas.openxmlformats.org/officeDocument/2006/relationships/hyperlink" Target="https://map.geo.admin.ch/?zoom=13&amp;E=2599878.602&amp;N=1128894.898&amp;layers=ch.kantone.cadastralwebmap-farbe,ch.swisstopo.amtliches-strassenverzeichnis,ch.bfs.gebaeude_wohnungs_register,KML||https://tinyurl.com/yy7ya4g9/VS/6082_bdg_erw.kml" TargetMode="External"/><Relationship Id="rId295" Type="http://schemas.openxmlformats.org/officeDocument/2006/relationships/hyperlink" Target="https://map.geo.admin.ch/?zoom=13&amp;E=2619986.645&amp;N=1125153.339&amp;layers=ch.kantone.cadastralwebmap-farbe,ch.swisstopo.amtliches-strassenverzeichnis,ch.bfs.gebaeude_wohnungs_register,KML||https://tinyurl.com/yy7ya4g9/VS/6112_bdg_erw.kml" TargetMode="External"/><Relationship Id="rId309" Type="http://schemas.openxmlformats.org/officeDocument/2006/relationships/hyperlink" Target="https://map.geo.admin.ch/?zoom=13&amp;E=2576523.95&amp;N=1110795.103&amp;layers=ch.kantone.cadastralwebmap-farbe,ch.swisstopo.amtliches-strassenverzeichnis,ch.bfs.gebaeude_wohnungs_register,KML||https://tinyurl.com/yy7ya4g9/VS/6133_bdg_erw.kml" TargetMode="External"/><Relationship Id="rId460" Type="http://schemas.openxmlformats.org/officeDocument/2006/relationships/hyperlink" Target="https://map.geo.admin.ch/?zoom=13&amp;E=2556917.361&amp;N=1133042.08&amp;layers=ch.kantone.cadastralwebmap-farbe,ch.swisstopo.amtliches-strassenverzeichnis,ch.bfs.gebaeude_wohnungs_register,KML||https://tinyurl.com/yy7ya4g9/VS/6159_bdg_erw.kml" TargetMode="External"/><Relationship Id="rId516" Type="http://schemas.openxmlformats.org/officeDocument/2006/relationships/hyperlink" Target="https://map.geo.admin.ch/?zoom=13&amp;E=2567469.471&amp;N=1107549.707&amp;layers=ch.kantone.cadastralwebmap-farbe,ch.swisstopo.amtliches-strassenverzeichnis,ch.bfs.gebaeude_wohnungs_register,KML||https://tinyurl.com/yy7ya4g9/VS/6218_bdg_erw.kml" TargetMode="External"/><Relationship Id="rId48" Type="http://schemas.openxmlformats.org/officeDocument/2006/relationships/hyperlink" Target="https://map.geo.admin.ch/?zoom=13&amp;E=2642780.631&amp;N=1130618.137&amp;layers=ch.kantone.cadastralwebmap-farbe,ch.swisstopo.amtliches-strassenverzeichnis,ch.bfs.gebaeude_wohnungs_register,KML||https://tinyurl.com/yy7ya4g9/VS/6007_bdg_erw.kml" TargetMode="External"/><Relationship Id="rId113" Type="http://schemas.openxmlformats.org/officeDocument/2006/relationships/hyperlink" Target="https://map.geo.admin.ch/?zoom=13&amp;E=2646462.382&amp;N=1118357.813&amp;layers=ch.kantone.cadastralwebmap-farbe,ch.swisstopo.amtliches-strassenverzeichnis,ch.bfs.gebaeude_wohnungs_register,KML||https://tinyurl.com/yy7ya4g9/VS/6009_bdg_erw.kml" TargetMode="External"/><Relationship Id="rId320" Type="http://schemas.openxmlformats.org/officeDocument/2006/relationships/hyperlink" Target="https://map.geo.admin.ch/?zoom=13&amp;E=2576892.093&amp;N=1111591.258&amp;layers=ch.kantone.cadastralwebmap-farbe,ch.swisstopo.amtliches-strassenverzeichnis,ch.bfs.gebaeude_wohnungs_register,KML||https://tinyurl.com/yy7ya4g9/VS/6133_bdg_erw.kml" TargetMode="External"/><Relationship Id="rId558" Type="http://schemas.openxmlformats.org/officeDocument/2006/relationships/hyperlink" Target="https://map.geo.admin.ch/?zoom=13&amp;E=2598550.535&amp;N=1122218.813&amp;layers=ch.kantone.cadastralwebmap-farbe,ch.swisstopo.amtliches-strassenverzeichnis,ch.bfs.gebaeude_wohnungs_register,KML||https://tinyurl.com/yy7ya4g9/VS/6246_bdg_erw.kml" TargetMode="External"/><Relationship Id="rId155" Type="http://schemas.openxmlformats.org/officeDocument/2006/relationships/hyperlink" Target="https://map.geo.admin.ch/?zoom=13&amp;E=2577684.794&amp;N=1092702.065&amp;layers=ch.kantone.cadastralwebmap-farbe,ch.swisstopo.amtliches-strassenverzeichnis,ch.bfs.gebaeude_wohnungs_register,KML||https://tinyurl.com/yy7ya4g9/VS/6033_bdg_erw.kml" TargetMode="External"/><Relationship Id="rId197" Type="http://schemas.openxmlformats.org/officeDocument/2006/relationships/hyperlink" Target="https://map.geo.admin.ch/?zoom=13&amp;E=2579635.964&amp;N=1103803.844&amp;layers=ch.kantone.cadastralwebmap-farbe,ch.swisstopo.amtliches-strassenverzeichnis,ch.bfs.gebaeude_wohnungs_register,KML||https://tinyurl.com/yy7ya4g9/VS/6037_bdg_erw.kml" TargetMode="External"/><Relationship Id="rId362" Type="http://schemas.openxmlformats.org/officeDocument/2006/relationships/hyperlink" Target="https://map.geo.admin.ch/?zoom=13&amp;E=2582778.754&amp;N=1113244.057&amp;layers=ch.kantone.cadastralwebmap-farbe,ch.swisstopo.amtliches-strassenverzeichnis,ch.bfs.gebaeude_wohnungs_register,KML||https://tinyurl.com/yy7ya4g9/VS/6139_bdg_erw.kml" TargetMode="External"/><Relationship Id="rId418" Type="http://schemas.openxmlformats.org/officeDocument/2006/relationships/hyperlink" Target="https://map.geo.admin.ch/?zoom=13&amp;E=2562011.842&amp;N=1122486.744&amp;layers=ch.kantone.cadastralwebmap-farbe,ch.swisstopo.amtliches-strassenverzeichnis,ch.bfs.gebaeude_wohnungs_register,KML||https://tinyurl.com/yy7ya4g9/VS/6153_bdg_erw.kml" TargetMode="External"/><Relationship Id="rId625" Type="http://schemas.openxmlformats.org/officeDocument/2006/relationships/hyperlink" Target="https://map.geo.admin.ch/?zoom=13&amp;E=2593099.892&amp;N=1120798.82&amp;layers=ch.kantone.cadastralwebmap-farbe,ch.swisstopo.amtliches-strassenverzeichnis,ch.bfs.gebaeude_wohnungs_register,KML||https://tinyurl.com/yy7ya4g9/VS/6266_bdg_erw.kml" TargetMode="External"/><Relationship Id="rId222" Type="http://schemas.openxmlformats.org/officeDocument/2006/relationships/hyperlink" Target="https://map.geo.admin.ch/?zoom=13&amp;E=2582986.01&amp;N=1106645.227&amp;layers=ch.kantone.cadastralwebmap-farbe,ch.swisstopo.amtliches-strassenverzeichnis,ch.bfs.gebaeude_wohnungs_register,KML||https://tinyurl.com/yy7ya4g9/VS/6037_bdg_erw.kml" TargetMode="External"/><Relationship Id="rId264" Type="http://schemas.openxmlformats.org/officeDocument/2006/relationships/hyperlink" Target="https://map.geo.admin.ch/?zoom=13&amp;E=2596304.978&amp;N=1111557.96&amp;layers=ch.kantone.cadastralwebmap-farbe,ch.swisstopo.amtliches-strassenverzeichnis,ch.bfs.gebaeude_wohnungs_register,KML||https://tinyurl.com/yy7ya4g9/VS/6084_bdg_erw.kml" TargetMode="External"/><Relationship Id="rId471" Type="http://schemas.openxmlformats.org/officeDocument/2006/relationships/hyperlink" Target="https://map.geo.admin.ch/?zoom=13&amp;E=2646921.961&amp;N=1136909.783&amp;layers=ch.kantone.cadastralwebmap-farbe,ch.swisstopo.amtliches-strassenverzeichnis,ch.bfs.gebaeude_wohnungs_register,KML||https://tinyurl.com/yy7ya4g9/VS/6181_bdg_erw.kml" TargetMode="External"/><Relationship Id="rId667" Type="http://schemas.openxmlformats.org/officeDocument/2006/relationships/hyperlink" Target="https://map.geo.admin.ch/?zoom=13&amp;E=2632435.666&amp;N=1127827.256&amp;layers=ch.kantone.cadastralwebmap-farbe,ch.swisstopo.amtliches-strassenverzeichnis,ch.bfs.gebaeude_wohnungs_register,KML||https://tinyurl.com/yy7ya4g9/VS/6297_bdg_erw.kml" TargetMode="External"/><Relationship Id="rId17" Type="http://schemas.openxmlformats.org/officeDocument/2006/relationships/hyperlink" Target="https://map.geo.admin.ch/?zoom=13&amp;E=2641750.769&amp;N=1128911.327&amp;layers=ch.kantone.cadastralwebmap-farbe,ch.swisstopo.amtliches-strassenverzeichnis,ch.bfs.gebaeude_wohnungs_register,KML||https://tinyurl.com/yy7ya4g9/VS/6002_bdg_erw.kml" TargetMode="External"/><Relationship Id="rId59" Type="http://schemas.openxmlformats.org/officeDocument/2006/relationships/hyperlink" Target="https://map.geo.admin.ch/?zoom=13&amp;E=2642071.373&amp;N=1132925.703&amp;layers=ch.kantone.cadastralwebmap-farbe,ch.swisstopo.amtliches-strassenverzeichnis,ch.bfs.gebaeude_wohnungs_register,KML||https://tinyurl.com/yy7ya4g9/VS/6007_bdg_erw.kml" TargetMode="External"/><Relationship Id="rId124" Type="http://schemas.openxmlformats.org/officeDocument/2006/relationships/hyperlink" Target="https://map.geo.admin.ch/?zoom=13&amp;E=2645058.576&amp;N=1130576.767&amp;layers=ch.kantone.cadastralwebmap-farbe,ch.swisstopo.amtliches-strassenverzeichnis,ch.bfs.gebaeude_wohnungs_register,KML||https://tinyurl.com/yy7ya4g9/VS/6010_bdg_erw.kml" TargetMode="External"/><Relationship Id="rId527" Type="http://schemas.openxmlformats.org/officeDocument/2006/relationships/hyperlink" Target="https://map.geo.admin.ch/?zoom=13&amp;E=2602389.113&amp;N=1121380.827&amp;layers=ch.kantone.cadastralwebmap-farbe,ch.swisstopo.amtliches-strassenverzeichnis,ch.bfs.gebaeude_wohnungs_register,KML||https://tinyurl.com/yy7ya4g9/VS/6238_bdg_erw.kml" TargetMode="External"/><Relationship Id="rId569" Type="http://schemas.openxmlformats.org/officeDocument/2006/relationships/hyperlink" Target="https://map.geo.admin.ch/?zoom=13&amp;E=2607217.808&amp;N=1126663.813&amp;layers=ch.kantone.cadastralwebmap-farbe,ch.swisstopo.amtliches-strassenverzeichnis,ch.bfs.gebaeude_wohnungs_register,KML||https://tinyurl.com/yy7ya4g9/VS/6248_bdg_erw.kml" TargetMode="External"/><Relationship Id="rId70" Type="http://schemas.openxmlformats.org/officeDocument/2006/relationships/hyperlink" Target="https://map.geo.admin.ch/?zoom=13&amp;E=2641913.836&amp;N=1134331.28&amp;layers=ch.kantone.cadastralwebmap-farbe,ch.swisstopo.amtliches-strassenverzeichnis,ch.bfs.gebaeude_wohnungs_register,KML||https://tinyurl.com/yy7ya4g9/VS/6007_bdg_erw.kml" TargetMode="External"/><Relationship Id="rId166" Type="http://schemas.openxmlformats.org/officeDocument/2006/relationships/hyperlink" Target="https://map.geo.admin.ch/?zoom=13&amp;E=2577397.272&amp;N=1092348.833&amp;layers=ch.kantone.cadastralwebmap-farbe,ch.swisstopo.amtliches-strassenverzeichnis,ch.bfs.gebaeude_wohnungs_register,KML||https://tinyurl.com/yy7ya4g9/VS/6033_bdg_erw.kml" TargetMode="External"/><Relationship Id="rId331" Type="http://schemas.openxmlformats.org/officeDocument/2006/relationships/hyperlink" Target="https://map.geo.admin.ch/?zoom=13&amp;E=2573729.287&amp;N=1105891.015&amp;layers=ch.kantone.cadastralwebmap-farbe,ch.swisstopo.amtliches-strassenverzeichnis,ch.bfs.gebaeude_wohnungs_register,KML||https://tinyurl.com/yy7ya4g9/VS/6136_bdg_erw.kml" TargetMode="External"/><Relationship Id="rId373" Type="http://schemas.openxmlformats.org/officeDocument/2006/relationships/hyperlink" Target="https://map.geo.admin.ch/?zoom=13&amp;E=2581654.887&amp;N=1112679.075&amp;layers=ch.kantone.cadastralwebmap-farbe,ch.swisstopo.amtliches-strassenverzeichnis,ch.bfs.gebaeude_wohnungs_register,KML||https://tinyurl.com/yy7ya4g9/VS/6139_bdg_erw.kml" TargetMode="External"/><Relationship Id="rId429" Type="http://schemas.openxmlformats.org/officeDocument/2006/relationships/hyperlink" Target="https://map.geo.admin.ch/?zoom=13&amp;E=2556863.974&amp;N=1118812.911&amp;layers=ch.kantone.cadastralwebmap-farbe,ch.swisstopo.amtliches-strassenverzeichnis,ch.bfs.gebaeude_wohnungs_register,KML||https://tinyurl.com/yy7ya4g9/VS/6156_bdg_erw.kml" TargetMode="External"/><Relationship Id="rId580" Type="http://schemas.openxmlformats.org/officeDocument/2006/relationships/hyperlink" Target="https://map.geo.admin.ch/?zoom=13&amp;E=2610449.48&amp;N=1113855.285&amp;layers=ch.kantone.cadastralwebmap-farbe,ch.swisstopo.amtliches-strassenverzeichnis,ch.bfs.gebaeude_wohnungs_register,KML||https://tinyurl.com/yy7ya4g9/VS/6252_bdg_erw.kml" TargetMode="External"/><Relationship Id="rId636" Type="http://schemas.openxmlformats.org/officeDocument/2006/relationships/hyperlink" Target="https://map.geo.admin.ch/?zoom=13&amp;E=2595075.199&amp;N=1120576.724&amp;layers=ch.kantone.cadastralwebmap-farbe,ch.swisstopo.amtliches-strassenverzeichnis,ch.bfs.gebaeude_wohnungs_register,KML||https://tinyurl.com/yy7ya4g9/VS/6266_bdg_erw.kml" TargetMode="External"/><Relationship Id="rId1" Type="http://schemas.openxmlformats.org/officeDocument/2006/relationships/hyperlink" Target="https://www.cadastre.ch/content/cadastre-internet/fr/manual-av/publication/express/_jcr_content/contentPar/downloadlist_1740335003/downloadItems/147_1571841889906.download/ablauf-abgleich-gebaeude-und-adressen-fr.pdf" TargetMode="External"/><Relationship Id="rId233" Type="http://schemas.openxmlformats.org/officeDocument/2006/relationships/hyperlink" Target="https://map.geo.admin.ch/?zoom=13&amp;E=2582950.036&amp;N=1101441.615&amp;layers=ch.kantone.cadastralwebmap-farbe,ch.swisstopo.amtliches-strassenverzeichnis,ch.bfs.gebaeude_wohnungs_register,KML||https://tinyurl.com/yy7ya4g9/VS/6037_bdg_erw.kml" TargetMode="External"/><Relationship Id="rId440" Type="http://schemas.openxmlformats.org/officeDocument/2006/relationships/hyperlink" Target="https://map.geo.admin.ch/?zoom=13&amp;E=2556800.798&amp;N=1133024.855&amp;layers=ch.kantone.cadastralwebmap-farbe,ch.swisstopo.amtliches-strassenverzeichnis,ch.bfs.gebaeude_wohnungs_register,KML||https://tinyurl.com/yy7ya4g9/VS/6159_bdg_erw.kml" TargetMode="External"/><Relationship Id="rId678" Type="http://schemas.openxmlformats.org/officeDocument/2006/relationships/hyperlink" Target="https://map.geo.admin.ch/?zoom=13&amp;E=2624045.034&amp;N=1097140.498&amp;layers=ch.kantone.cadastralwebmap-farbe,ch.swisstopo.amtliches-strassenverzeichnis,ch.bfs.gebaeude_wohnungs_register,KML||https://tinyurl.com/yy7ya4g9/VS/6300_bdg_erw.kml" TargetMode="External"/><Relationship Id="rId28" Type="http://schemas.openxmlformats.org/officeDocument/2006/relationships/hyperlink" Target="https://map.geo.admin.ch/?zoom=13&amp;E=2641443.156&amp;N=1129294.841&amp;layers=ch.kantone.cadastralwebmap-farbe,ch.swisstopo.amtliches-strassenverzeichnis,ch.bfs.gebaeude_wohnungs_register,KML||https://tinyurl.com/yy7ya4g9/VS/6002_bdg_erw.kml" TargetMode="External"/><Relationship Id="rId275" Type="http://schemas.openxmlformats.org/officeDocument/2006/relationships/hyperlink" Target="https://map.geo.admin.ch/?zoom=13&amp;E=2597457.925&amp;N=1114278.459&amp;layers=ch.kantone.cadastralwebmap-farbe,ch.swisstopo.amtliches-strassenverzeichnis,ch.bfs.gebaeude_wohnungs_register,KML||https://tinyurl.com/yy7ya4g9/VS/6084_bdg_erw.kml" TargetMode="External"/><Relationship Id="rId300" Type="http://schemas.openxmlformats.org/officeDocument/2006/relationships/hyperlink" Target="https://map.geo.admin.ch/?zoom=13&amp;E=2621193.878&amp;N=1130893.133&amp;layers=ch.kantone.cadastralwebmap-farbe,ch.swisstopo.amtliches-strassenverzeichnis,ch.bfs.gebaeude_wohnungs_register,KML||https://tinyurl.com/yy7ya4g9/VS/6118_bdg_erw.kml" TargetMode="External"/><Relationship Id="rId482" Type="http://schemas.openxmlformats.org/officeDocument/2006/relationships/hyperlink" Target="https://map.geo.admin.ch/?zoom=13&amp;E=2628010.724&amp;N=1127990.87&amp;layers=ch.kantone.cadastralwebmap-farbe,ch.swisstopo.amtliches-strassenverzeichnis,ch.bfs.gebaeude_wohnungs_register,KML||https://tinyurl.com/yy7ya4g9/VS/6199_bdg_erw.kml" TargetMode="External"/><Relationship Id="rId538" Type="http://schemas.openxmlformats.org/officeDocument/2006/relationships/hyperlink" Target="https://map.geo.admin.ch/?zoom=13&amp;E=2599858.815&amp;N=1126798.953&amp;layers=ch.kantone.cadastralwebmap-farbe,ch.swisstopo.amtliches-strassenverzeichnis,ch.bfs.gebaeude_wohnungs_register,KML||https://tinyurl.com/yy7ya4g9/VS/6239_bdg_erw.kml" TargetMode="External"/><Relationship Id="rId81" Type="http://schemas.openxmlformats.org/officeDocument/2006/relationships/hyperlink" Target="https://map.geo.admin.ch/?zoom=13&amp;E=2640022.582&amp;N=1129791.716&amp;layers=ch.kantone.cadastralwebmap-farbe,ch.swisstopo.amtliches-strassenverzeichnis,ch.bfs.gebaeude_wohnungs_register,KML||https://tinyurl.com/yy7ya4g9/VS/6007_bdg_erw.kml" TargetMode="External"/><Relationship Id="rId135" Type="http://schemas.openxmlformats.org/officeDocument/2006/relationships/hyperlink" Target="https://map.geo.admin.ch/?zoom=13&amp;E=2588906.201&amp;N=1121264.706&amp;layers=ch.kantone.cadastralwebmap-farbe,ch.swisstopo.amtliches-strassenverzeichnis,ch.bfs.gebaeude_wohnungs_register,KML||https://tinyurl.com/yy7ya4g9/VS/6023_bdg_erw.kml" TargetMode="External"/><Relationship Id="rId177" Type="http://schemas.openxmlformats.org/officeDocument/2006/relationships/hyperlink" Target="https://map.geo.admin.ch/?zoom=13&amp;E=2573648.54&amp;N=1086794.348&amp;layers=ch.kantone.cadastralwebmap-farbe,ch.swisstopo.amtliches-strassenverzeichnis,ch.bfs.gebaeude_wohnungs_register,KML||https://tinyurl.com/yy7ya4g9/VS/6034_bdg_erw.kml" TargetMode="External"/><Relationship Id="rId342" Type="http://schemas.openxmlformats.org/officeDocument/2006/relationships/hyperlink" Target="https://map.geo.admin.ch/?zoom=13&amp;E=2571594.927&amp;N=1105659.352&amp;layers=ch.kantone.cadastralwebmap-farbe,ch.swisstopo.amtliches-strassenverzeichnis,ch.bfs.gebaeude_wohnungs_register,KML||https://tinyurl.com/yy7ya4g9/VS/6136_bdg_erw.kml" TargetMode="External"/><Relationship Id="rId384" Type="http://schemas.openxmlformats.org/officeDocument/2006/relationships/hyperlink" Target="https://map.geo.admin.ch/?zoom=13&amp;E=2580339.949&amp;N=1112948.82&amp;layers=ch.kantone.cadastralwebmap-farbe,ch.swisstopo.amtliches-strassenverzeichnis,ch.bfs.gebaeude_wohnungs_register,KML||https://tinyurl.com/yy7ya4g9/VS/6140_bdg_erw.kml" TargetMode="External"/><Relationship Id="rId591" Type="http://schemas.openxmlformats.org/officeDocument/2006/relationships/hyperlink" Target="https://map.geo.admin.ch/?zoom=13&amp;E=2603468.367&amp;N=1126001.218&amp;layers=ch.kantone.cadastralwebmap-farbe,ch.swisstopo.amtliches-strassenverzeichnis,ch.bfs.gebaeude_wohnungs_register,KML||https://tinyurl.com/yy7ya4g9/VS/6253_bdg_erw.kml" TargetMode="External"/><Relationship Id="rId605" Type="http://schemas.openxmlformats.org/officeDocument/2006/relationships/hyperlink" Target="https://map.geo.admin.ch/?zoom=13&amp;E=2596275.408&amp;N=1126826.907&amp;layers=ch.kantone.cadastralwebmap-farbe,ch.swisstopo.amtliches-strassenverzeichnis,ch.bfs.gebaeude_wohnungs_register,KML||https://tinyurl.com/yy7ya4g9/VS/6261_bdg_erw.kml" TargetMode="External"/><Relationship Id="rId202" Type="http://schemas.openxmlformats.org/officeDocument/2006/relationships/hyperlink" Target="https://map.geo.admin.ch/?zoom=13&amp;E=2583301.984&amp;N=1105093.145&amp;layers=ch.kantone.cadastralwebmap-farbe,ch.swisstopo.amtliches-strassenverzeichnis,ch.bfs.gebaeude_wohnungs_register,KML||https://tinyurl.com/yy7ya4g9/VS/6037_bdg_erw.kml" TargetMode="External"/><Relationship Id="rId244" Type="http://schemas.openxmlformats.org/officeDocument/2006/relationships/hyperlink" Target="https://map.geo.admin.ch/?zoom=13&amp;E=2654026.479&amp;N=1142171.537&amp;layers=ch.kantone.cadastralwebmap-farbe,ch.swisstopo.amtliches-strassenverzeichnis,ch.bfs.gebaeude_wohnungs_register,KML||https://tinyurl.com/yy7ya4g9/VS/6058_bdg_erw.kml" TargetMode="External"/><Relationship Id="rId647" Type="http://schemas.openxmlformats.org/officeDocument/2006/relationships/hyperlink" Target="https://map.geo.admin.ch/?zoom=13&amp;E=2594701.06&amp;N=1118980.047&amp;layers=ch.kantone.cadastralwebmap-farbe,ch.swisstopo.amtliches-strassenverzeichnis,ch.bfs.gebaeude_wohnungs_register,KML||https://tinyurl.com/yy7ya4g9/VS/6266_bdg_erw.kml" TargetMode="External"/><Relationship Id="rId39" Type="http://schemas.openxmlformats.org/officeDocument/2006/relationships/hyperlink" Target="https://map.geo.admin.ch/?zoom=13&amp;E=2638531.548&amp;N=1130188.896&amp;layers=ch.kantone.cadastralwebmap-farbe,ch.swisstopo.amtliches-strassenverzeichnis,ch.bfs.gebaeude_wohnungs_register,KML||https://tinyurl.com/yy7ya4g9/VS/6007_bdg_erw.kml" TargetMode="External"/><Relationship Id="rId286" Type="http://schemas.openxmlformats.org/officeDocument/2006/relationships/hyperlink" Target="https://map.geo.admin.ch/?zoom=13&amp;E=2599025.029&amp;N=1119447.308&amp;layers=ch.kantone.cadastralwebmap-farbe,ch.swisstopo.amtliches-strassenverzeichnis,ch.bfs.gebaeude_wohnungs_register,KML||https://tinyurl.com/yy7ya4g9/VS/6090_bdg_erw.kml" TargetMode="External"/><Relationship Id="rId451" Type="http://schemas.openxmlformats.org/officeDocument/2006/relationships/hyperlink" Target="https://map.geo.admin.ch/?zoom=13&amp;E=2556849.483&amp;N=1132711.554&amp;layers=ch.kantone.cadastralwebmap-farbe,ch.swisstopo.amtliches-strassenverzeichnis,ch.bfs.gebaeude_wohnungs_register,KML||https://tinyurl.com/yy7ya4g9/VS/6159_bdg_erw.kml" TargetMode="External"/><Relationship Id="rId493" Type="http://schemas.openxmlformats.org/officeDocument/2006/relationships/hyperlink" Target="https://map.geo.admin.ch/?zoom=13&amp;E=2569387.257&amp;N=1112103.442&amp;layers=ch.kantone.cadastralwebmap-farbe,ch.swisstopo.amtliches-strassenverzeichnis,ch.bfs.gebaeude_wohnungs_register,KML||https://tinyurl.com/yy7ya4g9/VS/6212_bdg_erw.kml" TargetMode="External"/><Relationship Id="rId507" Type="http://schemas.openxmlformats.org/officeDocument/2006/relationships/hyperlink" Target="https://map.geo.admin.ch/?zoom=13&amp;E=2565209.487&amp;N=1121413.572&amp;layers=ch.kantone.cadastralwebmap-farbe,ch.swisstopo.amtliches-strassenverzeichnis,ch.bfs.gebaeude_wohnungs_register,KML||https://tinyurl.com/yy7ya4g9/VS/6215_bdg_erw.kml" TargetMode="External"/><Relationship Id="rId549" Type="http://schemas.openxmlformats.org/officeDocument/2006/relationships/hyperlink" Target="https://map.geo.admin.ch/?zoom=13&amp;E=2600932.323&amp;N=1127446.984&amp;layers=ch.kantone.cadastralwebmap-farbe,ch.swisstopo.amtliches-strassenverzeichnis,ch.bfs.gebaeude_wohnungs_register,KML||https://tinyurl.com/yy7ya4g9/VS/6240_bdg_erw.kml" TargetMode="External"/><Relationship Id="rId50" Type="http://schemas.openxmlformats.org/officeDocument/2006/relationships/hyperlink" Target="https://map.geo.admin.ch/?zoom=13&amp;E=2641584.262&amp;N=1134835.334&amp;layers=ch.kantone.cadastralwebmap-farbe,ch.swisstopo.amtliches-strassenverzeichnis,ch.bfs.gebaeude_wohnungs_register,KML||https://tinyurl.com/yy7ya4g9/VS/6007_bdg_erw.kml" TargetMode="External"/><Relationship Id="rId104" Type="http://schemas.openxmlformats.org/officeDocument/2006/relationships/hyperlink" Target="https://map.geo.admin.ch/?zoom=13&amp;E=2642258.804&amp;N=1130579.068&amp;layers=ch.kantone.cadastralwebmap-farbe,ch.swisstopo.amtliches-strassenverzeichnis,ch.bfs.gebaeude_wohnungs_register,KML||https://tinyurl.com/yy7ya4g9/VS/6007_bdg_erw.kml" TargetMode="External"/><Relationship Id="rId146" Type="http://schemas.openxmlformats.org/officeDocument/2006/relationships/hyperlink" Target="https://map.geo.admin.ch/?zoom=13&amp;E=2586939.535&amp;N=1118347.482&amp;layers=ch.kantone.cadastralwebmap-farbe,ch.swisstopo.amtliches-strassenverzeichnis,ch.bfs.gebaeude_wohnungs_register,KML||https://tinyurl.com/yy7ya4g9/VS/6025_bdg_erw.kml" TargetMode="External"/><Relationship Id="rId188" Type="http://schemas.openxmlformats.org/officeDocument/2006/relationships/hyperlink" Target="https://map.geo.admin.ch/?zoom=13&amp;E=2577377.768&amp;N=1098081.142&amp;layers=ch.kantone.cadastralwebmap-farbe,ch.swisstopo.amtliches-strassenverzeichnis,ch.bfs.gebaeude_wohnungs_register,KML||https://tinyurl.com/yy7ya4g9/VS/6034_bdg_erw.kml" TargetMode="External"/><Relationship Id="rId311" Type="http://schemas.openxmlformats.org/officeDocument/2006/relationships/hyperlink" Target="https://map.geo.admin.ch/?zoom=13&amp;E=2574963.74&amp;N=1110983.059&amp;layers=ch.kantone.cadastralwebmap-farbe,ch.swisstopo.amtliches-strassenverzeichnis,ch.bfs.gebaeude_wohnungs_register,KML||https://tinyurl.com/yy7ya4g9/VS/6133_bdg_erw.kml" TargetMode="External"/><Relationship Id="rId353" Type="http://schemas.openxmlformats.org/officeDocument/2006/relationships/hyperlink" Target="https://map.geo.admin.ch/?zoom=13&amp;E=2568152.578&amp;N=1105888.35&amp;layers=ch.kantone.cadastralwebmap-farbe,ch.swisstopo.amtliches-strassenverzeichnis,ch.bfs.gebaeude_wohnungs_register,KML||https://tinyurl.com/yy7ya4g9/VS/6137_bdg_erw.kml" TargetMode="External"/><Relationship Id="rId395" Type="http://schemas.openxmlformats.org/officeDocument/2006/relationships/hyperlink" Target="https://map.geo.admin.ch/?zoom=13&amp;E=2556342.005&amp;N=1114068.135&amp;layers=ch.kantone.cadastralwebmap-farbe,ch.swisstopo.amtliches-strassenverzeichnis,ch.bfs.gebaeude_wohnungs_register,KML||https://tinyurl.com/yy7ya4g9/VS/6151_bdg_erw.kml" TargetMode="External"/><Relationship Id="rId409" Type="http://schemas.openxmlformats.org/officeDocument/2006/relationships/hyperlink" Target="https://map.geo.admin.ch/?zoom=13&amp;E=2561573.858&amp;N=1125250.852&amp;layers=ch.kantone.cadastralwebmap-farbe,ch.swisstopo.amtliches-strassenverzeichnis,ch.bfs.gebaeude_wohnungs_register,KML||https://tinyurl.com/yy7ya4g9/VS/6152_bdg_erw.kml" TargetMode="External"/><Relationship Id="rId560" Type="http://schemas.openxmlformats.org/officeDocument/2006/relationships/hyperlink" Target="https://map.geo.admin.ch/?zoom=13&amp;E=2598882.075&amp;N=1122539.331&amp;layers=ch.kantone.cadastralwebmap-farbe,ch.swisstopo.amtliches-strassenverzeichnis,ch.bfs.gebaeude_wohnungs_register,KML||https://tinyurl.com/yy7ya4g9/VS/6246_bdg_erw.kml" TargetMode="External"/><Relationship Id="rId92" Type="http://schemas.openxmlformats.org/officeDocument/2006/relationships/hyperlink" Target="https://map.geo.admin.ch/?zoom=13&amp;E=2642566.146&amp;N=1131665.941&amp;layers=ch.kantone.cadastralwebmap-farbe,ch.swisstopo.amtliches-strassenverzeichnis,ch.bfs.gebaeude_wohnungs_register,KML||https://tinyurl.com/yy7ya4g9/VS/6007_bdg_erw.kml" TargetMode="External"/><Relationship Id="rId213" Type="http://schemas.openxmlformats.org/officeDocument/2006/relationships/hyperlink" Target="https://map.geo.admin.ch/?zoom=13&amp;E=2584491.236&amp;N=1105271.262&amp;layers=ch.kantone.cadastralwebmap-farbe,ch.swisstopo.amtliches-strassenverzeichnis,ch.bfs.gebaeude_wohnungs_register,KML||https://tinyurl.com/yy7ya4g9/VS/6037_bdg_erw.kml" TargetMode="External"/><Relationship Id="rId420" Type="http://schemas.openxmlformats.org/officeDocument/2006/relationships/hyperlink" Target="https://map.geo.admin.ch/?zoom=13&amp;E=2562237.247&amp;N=1121623.414&amp;layers=ch.kantone.cadastralwebmap-farbe,ch.swisstopo.amtliches-strassenverzeichnis,ch.bfs.gebaeude_wohnungs_register,KML||https://tinyurl.com/yy7ya4g9/VS/6153_bdg_erw.kml" TargetMode="External"/><Relationship Id="rId616" Type="http://schemas.openxmlformats.org/officeDocument/2006/relationships/hyperlink" Target="https://map.geo.admin.ch/?zoom=13&amp;E=2596364.941&amp;N=1123280.184&amp;layers=ch.kantone.cadastralwebmap-farbe,ch.swisstopo.amtliches-strassenverzeichnis,ch.bfs.gebaeude_wohnungs_register,KML||https://tinyurl.com/yy7ya4g9/VS/6263_bdg_erw.kml" TargetMode="External"/><Relationship Id="rId658" Type="http://schemas.openxmlformats.org/officeDocument/2006/relationships/hyperlink" Target="https://map.geo.admin.ch/?zoom=13&amp;E=2638492.21&amp;N=1108622.996&amp;layers=ch.kantone.cadastralwebmap-farbe,ch.swisstopo.amtliches-strassenverzeichnis,ch.bfs.gebaeude_wohnungs_register,KML||https://tinyurl.com/yy7ya4g9/VS/6291_bdg_erw.kml" TargetMode="External"/><Relationship Id="rId255" Type="http://schemas.openxmlformats.org/officeDocument/2006/relationships/hyperlink" Target="https://map.geo.admin.ch/?zoom=13&amp;E=2605221.528&amp;N=1105292.578&amp;layers=ch.kantone.cadastralwebmap-farbe,ch.swisstopo.amtliches-strassenverzeichnis,ch.bfs.gebaeude_wohnungs_register,KML||https://tinyurl.com/yy7ya4g9/VS/6083_bdg_erw.kml" TargetMode="External"/><Relationship Id="rId297" Type="http://schemas.openxmlformats.org/officeDocument/2006/relationships/hyperlink" Target="https://map.geo.admin.ch/?zoom=13&amp;E=2609796.195&amp;N=1127884.093&amp;layers=ch.kantone.cadastralwebmap-farbe,ch.swisstopo.amtliches-strassenverzeichnis,ch.bfs.gebaeude_wohnungs_register,KML||https://tinyurl.com/yy7ya4g9/VS/6113_bdg_erw.kml" TargetMode="External"/><Relationship Id="rId462" Type="http://schemas.openxmlformats.org/officeDocument/2006/relationships/hyperlink" Target="https://map.geo.admin.ch/?zoom=13&amp;E=2558821.688&amp;N=1130646.377&amp;layers=ch.kantone.cadastralwebmap-farbe,ch.swisstopo.amtliches-strassenverzeichnis,ch.bfs.gebaeude_wohnungs_register,KML||https://tinyurl.com/yy7ya4g9/VS/6159_bdg_erw.kml" TargetMode="External"/><Relationship Id="rId518" Type="http://schemas.openxmlformats.org/officeDocument/2006/relationships/hyperlink" Target="https://map.geo.admin.ch/?zoom=13&amp;E=2567591.254&amp;N=1107085.998&amp;layers=ch.kantone.cadastralwebmap-farbe,ch.swisstopo.amtliches-strassenverzeichnis,ch.bfs.gebaeude_wohnungs_register,KML||https://tinyurl.com/yy7ya4g9/VS/6218_bdg_erw.kml" TargetMode="External"/><Relationship Id="rId115" Type="http://schemas.openxmlformats.org/officeDocument/2006/relationships/hyperlink" Target="https://map.geo.admin.ch/?zoom=13&amp;E=2646609.072&amp;N=1117176.6&amp;layers=ch.kantone.cadastralwebmap-farbe,ch.swisstopo.amtliches-strassenverzeichnis,ch.bfs.gebaeude_wohnungs_register,KML||https://tinyurl.com/yy7ya4g9/VS/6009_bdg_erw.kml" TargetMode="External"/><Relationship Id="rId157" Type="http://schemas.openxmlformats.org/officeDocument/2006/relationships/hyperlink" Target="https://map.geo.admin.ch/?zoom=13&amp;E=2577676.759&amp;N=1093085.291&amp;layers=ch.kantone.cadastralwebmap-farbe,ch.swisstopo.amtliches-strassenverzeichnis,ch.bfs.gebaeude_wohnungs_register,KML||https://tinyurl.com/yy7ya4g9/VS/6033_bdg_erw.kml" TargetMode="External"/><Relationship Id="rId322" Type="http://schemas.openxmlformats.org/officeDocument/2006/relationships/hyperlink" Target="https://map.geo.admin.ch/?zoom=13&amp;E=2574842.129&amp;N=1109881.177&amp;layers=ch.kantone.cadastralwebmap-farbe,ch.swisstopo.amtliches-strassenverzeichnis,ch.bfs.gebaeude_wohnungs_register,KML||https://tinyurl.com/yy7ya4g9/VS/6133_bdg_erw.kml" TargetMode="External"/><Relationship Id="rId364" Type="http://schemas.openxmlformats.org/officeDocument/2006/relationships/hyperlink" Target="https://map.geo.admin.ch/?zoom=13&amp;E=2581991.508&amp;N=1112431.123&amp;layers=ch.kantone.cadastralwebmap-farbe,ch.swisstopo.amtliches-strassenverzeichnis,ch.bfs.gebaeude_wohnungs_register,KML||https://tinyurl.com/yy7ya4g9/VS/6139_bdg_erw.kml" TargetMode="External"/><Relationship Id="rId61" Type="http://schemas.openxmlformats.org/officeDocument/2006/relationships/hyperlink" Target="https://map.geo.admin.ch/?zoom=13&amp;E=2642966.255&amp;N=1131429.159&amp;layers=ch.kantone.cadastralwebmap-farbe,ch.swisstopo.amtliches-strassenverzeichnis,ch.bfs.gebaeude_wohnungs_register,KML||https://tinyurl.com/yy7ya4g9/VS/6007_bdg_erw.kml" TargetMode="External"/><Relationship Id="rId199" Type="http://schemas.openxmlformats.org/officeDocument/2006/relationships/hyperlink" Target="https://map.geo.admin.ch/?zoom=13&amp;E=2583977.348&amp;N=1105297.359&amp;layers=ch.kantone.cadastralwebmap-farbe,ch.swisstopo.amtliches-strassenverzeichnis,ch.bfs.gebaeude_wohnungs_register,KML||https://tinyurl.com/yy7ya4g9/VS/6037_bdg_erw.kml" TargetMode="External"/><Relationship Id="rId571" Type="http://schemas.openxmlformats.org/officeDocument/2006/relationships/hyperlink" Target="https://map.geo.admin.ch/?zoom=13&amp;E=2601629.881&amp;N=1123229.007&amp;layers=ch.kantone.cadastralwebmap-farbe,ch.swisstopo.amtliches-strassenverzeichnis,ch.bfs.gebaeude_wohnungs_register,KML||https://tinyurl.com/yy7ya4g9/VS/6248_bdg_erw.kml" TargetMode="External"/><Relationship Id="rId627" Type="http://schemas.openxmlformats.org/officeDocument/2006/relationships/hyperlink" Target="https://map.geo.admin.ch/?zoom=13&amp;E=2595813.241&amp;N=1119898.897&amp;layers=ch.kantone.cadastralwebmap-farbe,ch.swisstopo.amtliches-strassenverzeichnis,ch.bfs.gebaeude_wohnungs_register,KML||https://tinyurl.com/yy7ya4g9/VS/6266_bdg_erw.kml" TargetMode="External"/><Relationship Id="rId669" Type="http://schemas.openxmlformats.org/officeDocument/2006/relationships/hyperlink" Target="https://map.geo.admin.ch/?zoom=13&amp;E=2634305.458&amp;N=1127583.802&amp;layers=ch.kantone.cadastralwebmap-farbe,ch.swisstopo.amtliches-strassenverzeichnis,ch.bfs.gebaeude_wohnungs_register,KML||https://tinyurl.com/yy7ya4g9/VS/6297_bdg_erw.kml" TargetMode="External"/><Relationship Id="rId19" Type="http://schemas.openxmlformats.org/officeDocument/2006/relationships/hyperlink" Target="https://map.geo.admin.ch/?zoom=13&amp;E=2642354.17&amp;N=1129339.453&amp;layers=ch.kantone.cadastralwebmap-farbe,ch.swisstopo.amtliches-strassenverzeichnis,ch.bfs.gebaeude_wohnungs_register,KML||https://tinyurl.com/yy7ya4g9/VS/6002_bdg_erw.kml" TargetMode="External"/><Relationship Id="rId224" Type="http://schemas.openxmlformats.org/officeDocument/2006/relationships/hyperlink" Target="https://map.geo.admin.ch/?zoom=13&amp;E=2581069.012&amp;N=1101027.13&amp;layers=ch.kantone.cadastralwebmap-farbe,ch.swisstopo.amtliches-strassenverzeichnis,ch.bfs.gebaeude_wohnungs_register,KML||https://tinyurl.com/yy7ya4g9/VS/6037_bdg_erw.kml" TargetMode="External"/><Relationship Id="rId266" Type="http://schemas.openxmlformats.org/officeDocument/2006/relationships/hyperlink" Target="https://map.geo.admin.ch/?zoom=13&amp;E=2596610.393&amp;N=1112616.405&amp;layers=ch.kantone.cadastralwebmap-farbe,ch.swisstopo.amtliches-strassenverzeichnis,ch.bfs.gebaeude_wohnungs_register,KML||https://tinyurl.com/yy7ya4g9/VS/6084_bdg_erw.kml" TargetMode="External"/><Relationship Id="rId431" Type="http://schemas.openxmlformats.org/officeDocument/2006/relationships/hyperlink" Target="https://map.geo.admin.ch/?zoom=13&amp;E=2557909.54&amp;N=1117373.369&amp;layers=ch.kantone.cadastralwebmap-farbe,ch.swisstopo.amtliches-strassenverzeichnis,ch.bfs.gebaeude_wohnungs_register,KML||https://tinyurl.com/yy7ya4g9/VS/6157_bdg_erw.kml" TargetMode="External"/><Relationship Id="rId473" Type="http://schemas.openxmlformats.org/officeDocument/2006/relationships/hyperlink" Target="https://map.geo.admin.ch/?zoom=13&amp;E=2646859.102&amp;N=1135850.913&amp;layers=ch.kantone.cadastralwebmap-farbe,ch.swisstopo.amtliches-strassenverzeichnis,ch.bfs.gebaeude_wohnungs_register,KML||https://tinyurl.com/yy7ya4g9/VS/6181_bdg_erw.kml" TargetMode="External"/><Relationship Id="rId529" Type="http://schemas.openxmlformats.org/officeDocument/2006/relationships/hyperlink" Target="https://map.geo.admin.ch/?zoom=13&amp;E=2600057.941&amp;N=1126541.583&amp;layers=ch.kantone.cadastralwebmap-farbe,ch.swisstopo.amtliches-strassenverzeichnis,ch.bfs.gebaeude_wohnungs_register,KML||https://tinyurl.com/yy7ya4g9/VS/6239_bdg_erw.kml" TargetMode="External"/><Relationship Id="rId680" Type="http://schemas.openxmlformats.org/officeDocument/2006/relationships/hyperlink" Target="https://map.geo.admin.ch/?zoom=13&amp;E=2622719.443&amp;N=1094178.535&amp;layers=ch.kantone.cadastralwebmap-farbe,ch.swisstopo.amtliches-strassenverzeichnis,ch.bfs.gebaeude_wohnungs_register,KML||https://tinyurl.com/yy7ya4g9/VS/6300_bdg_erw.kml" TargetMode="External"/><Relationship Id="rId30" Type="http://schemas.openxmlformats.org/officeDocument/2006/relationships/hyperlink" Target="https://map.geo.admin.ch/?zoom=13&amp;E=2633643.282&amp;N=1128282.042&amp;layers=ch.kantone.cadastralwebmap-farbe,ch.swisstopo.amtliches-strassenverzeichnis,ch.bfs.gebaeude_wohnungs_register,KML||https://tinyurl.com/yy7ya4g9/VS/6004_bdg_erw.kml" TargetMode="External"/><Relationship Id="rId126" Type="http://schemas.openxmlformats.org/officeDocument/2006/relationships/hyperlink" Target="https://map.geo.admin.ch/?zoom=13&amp;E=2654231.021&amp;N=1116302.408&amp;layers=ch.kantone.cadastralwebmap-farbe,ch.swisstopo.amtliches-strassenverzeichnis,ch.bfs.gebaeude_wohnungs_register,KML||https://tinyurl.com/yy7ya4g9/VS/6011_bdg_erw.kml" TargetMode="External"/><Relationship Id="rId168" Type="http://schemas.openxmlformats.org/officeDocument/2006/relationships/hyperlink" Target="https://map.geo.admin.ch/?zoom=13&amp;E=2582924.505&amp;N=1094172.392&amp;layers=ch.kantone.cadastralwebmap-farbe,ch.swisstopo.amtliches-strassenverzeichnis,ch.bfs.gebaeude_wohnungs_register,KML||https://tinyurl.com/yy7ya4g9/VS/6033_bdg_erw.kml" TargetMode="External"/><Relationship Id="rId333" Type="http://schemas.openxmlformats.org/officeDocument/2006/relationships/hyperlink" Target="https://map.geo.admin.ch/?zoom=13&amp;E=2571977.67&amp;N=1105512.447&amp;layers=ch.kantone.cadastralwebmap-farbe,ch.swisstopo.amtliches-strassenverzeichnis,ch.bfs.gebaeude_wohnungs_register,KML||https://tinyurl.com/yy7ya4g9/VS/6136_bdg_erw.kml" TargetMode="External"/><Relationship Id="rId540" Type="http://schemas.openxmlformats.org/officeDocument/2006/relationships/hyperlink" Target="https://map.geo.admin.ch/?zoom=13&amp;E=2600166.011&amp;N=1126253.219&amp;layers=ch.kantone.cadastralwebmap-farbe,ch.swisstopo.amtliches-strassenverzeichnis,ch.bfs.gebaeude_wohnungs_register,KML||https://tinyurl.com/yy7ya4g9/VS/6239_bdg_erw.kml" TargetMode="External"/><Relationship Id="rId72" Type="http://schemas.openxmlformats.org/officeDocument/2006/relationships/hyperlink" Target="https://map.geo.admin.ch/?zoom=13&amp;E=2640503.228&amp;N=1130211.772&amp;layers=ch.kantone.cadastralwebmap-farbe,ch.swisstopo.amtliches-strassenverzeichnis,ch.bfs.gebaeude_wohnungs_register,KML||https://tinyurl.com/yy7ya4g9/VS/6007_bdg_erw.kml" TargetMode="External"/><Relationship Id="rId375" Type="http://schemas.openxmlformats.org/officeDocument/2006/relationships/hyperlink" Target="https://map.geo.admin.ch/?zoom=13&amp;E=2580930.47&amp;N=1113412.474&amp;layers=ch.kantone.cadastralwebmap-farbe,ch.swisstopo.amtliches-strassenverzeichnis,ch.bfs.gebaeude_wohnungs_register,KML||https://tinyurl.com/yy7ya4g9/VS/6140_bdg_erw.kml" TargetMode="External"/><Relationship Id="rId582" Type="http://schemas.openxmlformats.org/officeDocument/2006/relationships/hyperlink" Target="https://map.geo.admin.ch/?zoom=13&amp;E=2610347.359&amp;N=1114172.791&amp;layers=ch.kantone.cadastralwebmap-farbe,ch.swisstopo.amtliches-strassenverzeichnis,ch.bfs.gebaeude_wohnungs_register,KML||https://tinyurl.com/yy7ya4g9/VS/6252_bdg_erw.kml" TargetMode="External"/><Relationship Id="rId638" Type="http://schemas.openxmlformats.org/officeDocument/2006/relationships/hyperlink" Target="https://map.geo.admin.ch/?zoom=13&amp;E=2593449.469&amp;N=1119373.622&amp;layers=ch.kantone.cadastralwebmap-farbe,ch.swisstopo.amtliches-strassenverzeichnis,ch.bfs.gebaeude_wohnungs_register,KML||https://tinyurl.com/yy7ya4g9/VS/6266_bdg_erw.kml" TargetMode="External"/><Relationship Id="rId3" Type="http://schemas.openxmlformats.org/officeDocument/2006/relationships/hyperlink" Target="https://www.housing-stat.ch/fr/aide/41.html" TargetMode="External"/><Relationship Id="rId235" Type="http://schemas.openxmlformats.org/officeDocument/2006/relationships/hyperlink" Target="https://map.geo.admin.ch/?zoom=13&amp;E=2583792.935&amp;N=1105129.784&amp;layers=ch.kantone.cadastralwebmap-farbe,ch.swisstopo.amtliches-strassenverzeichnis,ch.bfs.gebaeude_wohnungs_register,KML||https://tinyurl.com/yy7ya4g9/VS/6037_bdg_erw.kml" TargetMode="External"/><Relationship Id="rId277" Type="http://schemas.openxmlformats.org/officeDocument/2006/relationships/hyperlink" Target="https://map.geo.admin.ch/?zoom=13&amp;E=2600924.542&amp;N=1113032.315&amp;layers=ch.kantone.cadastralwebmap-farbe,ch.swisstopo.amtliches-strassenverzeichnis,ch.bfs.gebaeude_wohnungs_register,KML||https://tinyurl.com/yy7ya4g9/VS/6087_bdg_erw.kml" TargetMode="External"/><Relationship Id="rId400" Type="http://schemas.openxmlformats.org/officeDocument/2006/relationships/hyperlink" Target="https://map.geo.admin.ch/?zoom=13&amp;E=2556322.073&amp;N=1114645.146&amp;layers=ch.kantone.cadastralwebmap-farbe,ch.swisstopo.amtliches-strassenverzeichnis,ch.bfs.gebaeude_wohnungs_register,KML||https://tinyurl.com/yy7ya4g9/VS/6151_bdg_erw.kml" TargetMode="External"/><Relationship Id="rId442" Type="http://schemas.openxmlformats.org/officeDocument/2006/relationships/hyperlink" Target="https://map.geo.admin.ch/?zoom=13&amp;E=2556783.468&amp;N=1133001.812&amp;layers=ch.kantone.cadastralwebmap-farbe,ch.swisstopo.amtliches-strassenverzeichnis,ch.bfs.gebaeude_wohnungs_register,KML||https://tinyurl.com/yy7ya4g9/VS/6159_bdg_erw.kml" TargetMode="External"/><Relationship Id="rId484" Type="http://schemas.openxmlformats.org/officeDocument/2006/relationships/hyperlink" Target="https://map.geo.admin.ch/?zoom=13&amp;E=2628041.837&amp;N=1127963.116&amp;layers=ch.kantone.cadastralwebmap-farbe,ch.swisstopo.amtliches-strassenverzeichnis,ch.bfs.gebaeude_wohnungs_register,KML||https://tinyurl.com/yy7ya4g9/VS/6199_bdg_erw.kml" TargetMode="External"/><Relationship Id="rId137" Type="http://schemas.openxmlformats.org/officeDocument/2006/relationships/hyperlink" Target="https://map.geo.admin.ch/?zoom=13&amp;E=2589521.257&amp;N=1114341.173&amp;layers=ch.kantone.cadastralwebmap-farbe,ch.swisstopo.amtliches-strassenverzeichnis,ch.bfs.gebaeude_wohnungs_register,KML||https://tinyurl.com/yy7ya4g9/VS/6024_bdg_erw.kml" TargetMode="External"/><Relationship Id="rId302" Type="http://schemas.openxmlformats.org/officeDocument/2006/relationships/hyperlink" Target="https://map.geo.admin.ch/?zoom=13&amp;E=2621206.955&amp;N=1128972.829&amp;layers=ch.kantone.cadastralwebmap-farbe,ch.swisstopo.amtliches-strassenverzeichnis,ch.bfs.gebaeude_wohnungs_register,KML||https://tinyurl.com/yy7ya4g9/VS/6118_bdg_erw.kml" TargetMode="External"/><Relationship Id="rId344" Type="http://schemas.openxmlformats.org/officeDocument/2006/relationships/hyperlink" Target="https://map.geo.admin.ch/?zoom=13&amp;E=2576554.027&amp;N=1107728.138&amp;layers=ch.kantone.cadastralwebmap-farbe,ch.swisstopo.amtliches-strassenverzeichnis,ch.bfs.gebaeude_wohnungs_register,KML||https://tinyurl.com/yy7ya4g9/VS/6136_bdg_erw.kml" TargetMode="External"/><Relationship Id="rId41" Type="http://schemas.openxmlformats.org/officeDocument/2006/relationships/hyperlink" Target="https://map.geo.admin.ch/?zoom=13&amp;E=2642684.083&amp;N=1131160.445&amp;layers=ch.kantone.cadastralwebmap-farbe,ch.swisstopo.amtliches-strassenverzeichnis,ch.bfs.gebaeude_wohnungs_register,KML||https://tinyurl.com/yy7ya4g9/VS/6007_bdg_erw.kml" TargetMode="External"/><Relationship Id="rId83" Type="http://schemas.openxmlformats.org/officeDocument/2006/relationships/hyperlink" Target="https://map.geo.admin.ch/?zoom=13&amp;E=2642016.061&amp;N=1132298.68&amp;layers=ch.kantone.cadastralwebmap-farbe,ch.swisstopo.amtliches-strassenverzeichnis,ch.bfs.gebaeude_wohnungs_register,KML||https://tinyurl.com/yy7ya4g9/VS/6007_bdg_erw.kml" TargetMode="External"/><Relationship Id="rId179" Type="http://schemas.openxmlformats.org/officeDocument/2006/relationships/hyperlink" Target="https://map.geo.admin.ch/?zoom=13&amp;E=2573648.54&amp;N=1086794.348&amp;layers=ch.kantone.cadastralwebmap-farbe,ch.swisstopo.amtliches-strassenverzeichnis,ch.bfs.gebaeude_wohnungs_register,KML||https://tinyurl.com/yy7ya4g9/VS/6034_bdg_erw.kml" TargetMode="External"/><Relationship Id="rId386" Type="http://schemas.openxmlformats.org/officeDocument/2006/relationships/hyperlink" Target="https://map.geo.admin.ch/?zoom=13&amp;E=2579296.913&amp;N=1110564.914&amp;layers=ch.kantone.cadastralwebmap-farbe,ch.swisstopo.amtliches-strassenverzeichnis,ch.bfs.gebaeude_wohnungs_register,KML||https://tinyurl.com/yy7ya4g9/VS/6141_bdg_erw.kml" TargetMode="External"/><Relationship Id="rId551" Type="http://schemas.openxmlformats.org/officeDocument/2006/relationships/hyperlink" Target="https://map.geo.admin.ch/?zoom=13&amp;E=2601374.218&amp;N=1127207.747&amp;layers=ch.kantone.cadastralwebmap-farbe,ch.swisstopo.amtliches-strassenverzeichnis,ch.bfs.gebaeude_wohnungs_register,KML||https://tinyurl.com/yy7ya4g9/VS/6240_bdg_erw.kml" TargetMode="External"/><Relationship Id="rId593" Type="http://schemas.openxmlformats.org/officeDocument/2006/relationships/hyperlink" Target="https://map.geo.admin.ch/?zoom=13&amp;E=2606793.598&amp;N=1131344.085&amp;layers=ch.kantone.cadastralwebmap-farbe,ch.swisstopo.amtliches-strassenverzeichnis,ch.bfs.gebaeude_wohnungs_register,KML||https://tinyurl.com/yy7ya4g9/VS/6253_bdg_erw.kml" TargetMode="External"/><Relationship Id="rId607" Type="http://schemas.openxmlformats.org/officeDocument/2006/relationships/hyperlink" Target="https://map.geo.admin.ch/?zoom=13&amp;E=2595072.62&amp;N=1121806.311&amp;layers=ch.kantone.cadastralwebmap-farbe,ch.swisstopo.amtliches-strassenverzeichnis,ch.bfs.gebaeude_wohnungs_register,KML||https://tinyurl.com/yy7ya4g9/VS/6263_bdg_erw.kml" TargetMode="External"/><Relationship Id="rId649" Type="http://schemas.openxmlformats.org/officeDocument/2006/relationships/hyperlink" Target="https://map.geo.admin.ch/?zoom=13&amp;E=2595590.657&amp;N=1120035.052&amp;layers=ch.kantone.cadastralwebmap-farbe,ch.swisstopo.amtliches-strassenverzeichnis,ch.bfs.gebaeude_wohnungs_register,KML||https://tinyurl.com/yy7ya4g9/VS/6266_bdg_erw.kml" TargetMode="External"/><Relationship Id="rId190" Type="http://schemas.openxmlformats.org/officeDocument/2006/relationships/hyperlink" Target="https://map.geo.admin.ch/?zoom=13&amp;E=2577502.969&amp;N=1099355.088&amp;layers=ch.kantone.cadastralwebmap-farbe,ch.swisstopo.amtliches-strassenverzeichnis,ch.bfs.gebaeude_wohnungs_register,KML||https://tinyurl.com/yy7ya4g9/VS/6034_bdg_erw.kml" TargetMode="External"/><Relationship Id="rId204" Type="http://schemas.openxmlformats.org/officeDocument/2006/relationships/hyperlink" Target="https://map.geo.admin.ch/?zoom=13&amp;E=2583171.304&amp;N=1105053.43&amp;layers=ch.kantone.cadastralwebmap-farbe,ch.swisstopo.amtliches-strassenverzeichnis,ch.bfs.gebaeude_wohnungs_register,KML||https://tinyurl.com/yy7ya4g9/VS/6037_bdg_erw.kml" TargetMode="External"/><Relationship Id="rId246" Type="http://schemas.openxmlformats.org/officeDocument/2006/relationships/hyperlink" Target="https://map.geo.admin.ch/?zoom=13&amp;E=2596875.364&amp;N=1124460.761&amp;layers=ch.kantone.cadastralwebmap-farbe,ch.swisstopo.amtliches-strassenverzeichnis,ch.bfs.gebaeude_wohnungs_register,KML||https://tinyurl.com/yy7ya4g9/VS/6082_bdg_erw.kml" TargetMode="External"/><Relationship Id="rId288" Type="http://schemas.openxmlformats.org/officeDocument/2006/relationships/hyperlink" Target="https://map.geo.admin.ch/?zoom=13&amp;E=2600245.581&amp;N=1117348.122&amp;layers=ch.kantone.cadastralwebmap-farbe,ch.swisstopo.amtliches-strassenverzeichnis,ch.bfs.gebaeude_wohnungs_register,KML||https://tinyurl.com/yy7ya4g9/VS/6090_bdg_erw.kml" TargetMode="External"/><Relationship Id="rId411" Type="http://schemas.openxmlformats.org/officeDocument/2006/relationships/hyperlink" Target="https://map.geo.admin.ch/?zoom=13&amp;E=2561466.603&amp;N=1125109.731&amp;layers=ch.kantone.cadastralwebmap-farbe,ch.swisstopo.amtliches-strassenverzeichnis,ch.bfs.gebaeude_wohnungs_register,KML||https://tinyurl.com/yy7ya4g9/VS/6152_bdg_erw.kml" TargetMode="External"/><Relationship Id="rId453" Type="http://schemas.openxmlformats.org/officeDocument/2006/relationships/hyperlink" Target="https://map.geo.admin.ch/?zoom=13&amp;E=2556883.085&amp;N=1132683.424&amp;layers=ch.kantone.cadastralwebmap-farbe,ch.swisstopo.amtliches-strassenverzeichnis,ch.bfs.gebaeude_wohnungs_register,KML||https://tinyurl.com/yy7ya4g9/VS/6159_bdg_erw.kml" TargetMode="External"/><Relationship Id="rId509" Type="http://schemas.openxmlformats.org/officeDocument/2006/relationships/hyperlink" Target="https://map.geo.admin.ch/?zoom=13&amp;E=2565209.487&amp;N=1121413.572&amp;layers=ch.kantone.cadastralwebmap-farbe,ch.swisstopo.amtliches-strassenverzeichnis,ch.bfs.gebaeude_wohnungs_register,KML||https://tinyurl.com/yy7ya4g9/VS/6215_bdg_erw.kml" TargetMode="External"/><Relationship Id="rId660" Type="http://schemas.openxmlformats.org/officeDocument/2006/relationships/hyperlink" Target="https://map.geo.admin.ch/?zoom=13&amp;E=2627874.96&amp;N=1113549.565&amp;layers=ch.kantone.cadastralwebmap-farbe,ch.swisstopo.amtliches-strassenverzeichnis,ch.bfs.gebaeude_wohnungs_register,KML||https://tinyurl.com/yy7ya4g9/VS/6292_bdg_erw.kml" TargetMode="External"/><Relationship Id="rId106" Type="http://schemas.openxmlformats.org/officeDocument/2006/relationships/hyperlink" Target="https://map.geo.admin.ch/?zoom=13&amp;E=2641898.077&amp;N=1134231.97&amp;layers=ch.kantone.cadastralwebmap-farbe,ch.swisstopo.amtliches-strassenverzeichnis,ch.bfs.gebaeude_wohnungs_register,KML||https://tinyurl.com/yy7ya4g9/VS/6007_bdg_erw.kml" TargetMode="External"/><Relationship Id="rId313" Type="http://schemas.openxmlformats.org/officeDocument/2006/relationships/hyperlink" Target="https://map.geo.admin.ch/?zoom=13&amp;E=2574531.923&amp;N=1109519.911&amp;layers=ch.kantone.cadastralwebmap-farbe,ch.swisstopo.amtliches-strassenverzeichnis,ch.bfs.gebaeude_wohnungs_register,KML||https://tinyurl.com/yy7ya4g9/VS/6133_bdg_erw.kml" TargetMode="External"/><Relationship Id="rId495" Type="http://schemas.openxmlformats.org/officeDocument/2006/relationships/hyperlink" Target="https://map.geo.admin.ch/?zoom=13&amp;E=2567718.414&amp;N=1114287.466&amp;layers=ch.kantone.cadastralwebmap-farbe,ch.swisstopo.amtliches-strassenverzeichnis,ch.bfs.gebaeude_wohnungs_register,KML||https://tinyurl.com/yy7ya4g9/VS/6213_bdg_erw.kml" TargetMode="External"/><Relationship Id="rId10" Type="http://schemas.openxmlformats.org/officeDocument/2006/relationships/hyperlink" Target="https://map.geo.admin.ch/?zoom=13&amp;E=2642160.795&amp;N=1129822.585&amp;layers=ch.kantone.cadastralwebmap-farbe,ch.swisstopo.amtliches-strassenverzeichnis,ch.bfs.gebaeude_wohnungs_register,KML||https://tinyurl.com/yy7ya4g9/VS/6002_bdg_erw.kml" TargetMode="External"/><Relationship Id="rId52" Type="http://schemas.openxmlformats.org/officeDocument/2006/relationships/hyperlink" Target="https://map.geo.admin.ch/?zoom=13&amp;E=2642844.205&amp;N=1130822.598&amp;layers=ch.kantone.cadastralwebmap-farbe,ch.swisstopo.amtliches-strassenverzeichnis,ch.bfs.gebaeude_wohnungs_register,KML||https://tinyurl.com/yy7ya4g9/VS/6007_bdg_erw.kml" TargetMode="External"/><Relationship Id="rId94" Type="http://schemas.openxmlformats.org/officeDocument/2006/relationships/hyperlink" Target="https://map.geo.admin.ch/?zoom=13&amp;E=2641547.08&amp;N=1134806.164&amp;layers=ch.kantone.cadastralwebmap-farbe,ch.swisstopo.amtliches-strassenverzeichnis,ch.bfs.gebaeude_wohnungs_register,KML||https://tinyurl.com/yy7ya4g9/VS/6007_bdg_erw.kml" TargetMode="External"/><Relationship Id="rId148" Type="http://schemas.openxmlformats.org/officeDocument/2006/relationships/hyperlink" Target="https://map.geo.admin.ch/?zoom=13&amp;E=2582224.485&amp;N=1088500.585&amp;layers=ch.kantone.cadastralwebmap-farbe,ch.swisstopo.amtliches-strassenverzeichnis,ch.bfs.gebaeude_wohnungs_register,KML||https://tinyurl.com/yy7ya4g9/VS/6032_bdg_erw.kml" TargetMode="External"/><Relationship Id="rId355" Type="http://schemas.openxmlformats.org/officeDocument/2006/relationships/hyperlink" Target="https://map.geo.admin.ch/?zoom=13&amp;E=2570246.14&amp;N=1103414.077&amp;layers=ch.kantone.cadastralwebmap-farbe,ch.swisstopo.amtliches-strassenverzeichnis,ch.bfs.gebaeude_wohnungs_register,KML||https://tinyurl.com/yy7ya4g9/VS/6137_bdg_erw.kml" TargetMode="External"/><Relationship Id="rId397" Type="http://schemas.openxmlformats.org/officeDocument/2006/relationships/hyperlink" Target="https://map.geo.admin.ch/?zoom=13&amp;E=2556092.991&amp;N=1114074.093&amp;layers=ch.kantone.cadastralwebmap-farbe,ch.swisstopo.amtliches-strassenverzeichnis,ch.bfs.gebaeude_wohnungs_register,KML||https://tinyurl.com/yy7ya4g9/VS/6151_bdg_erw.kml" TargetMode="External"/><Relationship Id="rId520" Type="http://schemas.openxmlformats.org/officeDocument/2006/relationships/hyperlink" Target="https://map.geo.admin.ch/?zoom=13&amp;E=2569099.08&amp;N=1110302.656&amp;layers=ch.kantone.cadastralwebmap-farbe,ch.swisstopo.amtliches-strassenverzeichnis,ch.bfs.gebaeude_wohnungs_register,KML||https://tinyurl.com/yy7ya4g9/VS/6219_bdg_erw.kml" TargetMode="External"/><Relationship Id="rId562" Type="http://schemas.openxmlformats.org/officeDocument/2006/relationships/hyperlink" Target="https://map.geo.admin.ch/?zoom=13&amp;E=2601202.289&amp;N=1123330.564&amp;layers=ch.kantone.cadastralwebmap-farbe,ch.swisstopo.amtliches-strassenverzeichnis,ch.bfs.gebaeude_wohnungs_register,KML||https://tinyurl.com/yy7ya4g9/VS/6248_bdg_erw.kml" TargetMode="External"/><Relationship Id="rId618" Type="http://schemas.openxmlformats.org/officeDocument/2006/relationships/hyperlink" Target="https://map.geo.admin.ch/?zoom=13&amp;E=2594569.642&amp;N=1119087.156&amp;layers=ch.kantone.cadastralwebmap-farbe,ch.swisstopo.amtliches-strassenverzeichnis,ch.bfs.gebaeude_wohnungs_register,KML||https://tinyurl.com/yy7ya4g9/VS/6266_bdg_erw.kml" TargetMode="External"/><Relationship Id="rId215" Type="http://schemas.openxmlformats.org/officeDocument/2006/relationships/hyperlink" Target="https://map.geo.admin.ch/?zoom=13&amp;E=2581502.415&amp;N=1100779.095&amp;layers=ch.kantone.cadastralwebmap-farbe,ch.swisstopo.amtliches-strassenverzeichnis,ch.bfs.gebaeude_wohnungs_register,KML||https://tinyurl.com/yy7ya4g9/VS/6037_bdg_erw.kml" TargetMode="External"/><Relationship Id="rId257" Type="http://schemas.openxmlformats.org/officeDocument/2006/relationships/hyperlink" Target="https://map.geo.admin.ch/?zoom=13&amp;E=2606441.551&amp;N=1103498.504&amp;layers=ch.kantone.cadastralwebmap-farbe,ch.swisstopo.amtliches-strassenverzeichnis,ch.bfs.gebaeude_wohnungs_register,KML||https://tinyurl.com/yy7ya4g9/VS/6083_bdg_erw.kml" TargetMode="External"/><Relationship Id="rId422" Type="http://schemas.openxmlformats.org/officeDocument/2006/relationships/hyperlink" Target="https://map.geo.admin.ch/?zoom=13&amp;E=2562237.247&amp;N=1121623.414&amp;layers=ch.kantone.cadastralwebmap-farbe,ch.swisstopo.amtliches-strassenverzeichnis,ch.bfs.gebaeude_wohnungs_register,KML||https://tinyurl.com/yy7ya4g9/VS/6153_bdg_erw.kml" TargetMode="External"/><Relationship Id="rId464" Type="http://schemas.openxmlformats.org/officeDocument/2006/relationships/hyperlink" Target="https://map.geo.admin.ch/?zoom=13&amp;E=2555206.488&amp;N=1131966.703&amp;layers=ch.kantone.cadastralwebmap-farbe,ch.swisstopo.amtliches-strassenverzeichnis,ch.bfs.gebaeude_wohnungs_register,KML||https://tinyurl.com/yy7ya4g9/VS/6159_bdg_erw.kml" TargetMode="External"/><Relationship Id="rId299" Type="http://schemas.openxmlformats.org/officeDocument/2006/relationships/hyperlink" Target="https://map.geo.admin.ch/?zoom=13&amp;E=2609533.255&amp;N=1127743.148&amp;layers=ch.kantone.cadastralwebmap-farbe,ch.swisstopo.amtliches-strassenverzeichnis,ch.bfs.gebaeude_wohnungs_register,KML||https://tinyurl.com/yy7ya4g9/VS/6113_bdg_erw.kml" TargetMode="External"/><Relationship Id="rId63" Type="http://schemas.openxmlformats.org/officeDocument/2006/relationships/hyperlink" Target="https://map.geo.admin.ch/?zoom=13&amp;E=2641494.675&amp;N=1134176.474&amp;layers=ch.kantone.cadastralwebmap-farbe,ch.swisstopo.amtliches-strassenverzeichnis,ch.bfs.gebaeude_wohnungs_register,KML||https://tinyurl.com/yy7ya4g9/VS/6007_bdg_erw.kml" TargetMode="External"/><Relationship Id="rId159" Type="http://schemas.openxmlformats.org/officeDocument/2006/relationships/hyperlink" Target="https://map.geo.admin.ch/?zoom=13&amp;E=2577648.724&amp;N=1093218.507&amp;layers=ch.kantone.cadastralwebmap-farbe,ch.swisstopo.amtliches-strassenverzeichnis,ch.bfs.gebaeude_wohnungs_register,KML||https://tinyurl.com/yy7ya4g9/VS/6033_bdg_erw.kml" TargetMode="External"/><Relationship Id="rId366" Type="http://schemas.openxmlformats.org/officeDocument/2006/relationships/hyperlink" Target="https://map.geo.admin.ch/?zoom=13&amp;E=2583275.948&amp;N=1113934.524&amp;layers=ch.kantone.cadastralwebmap-farbe,ch.swisstopo.amtliches-strassenverzeichnis,ch.bfs.gebaeude_wohnungs_register,KML||https://tinyurl.com/yy7ya4g9/VS/6139_bdg_erw.kml" TargetMode="External"/><Relationship Id="rId573" Type="http://schemas.openxmlformats.org/officeDocument/2006/relationships/hyperlink" Target="https://map.geo.admin.ch/?zoom=13&amp;E=2606370.611&amp;N=1126698.347&amp;layers=ch.kantone.cadastralwebmap-farbe,ch.swisstopo.amtliches-strassenverzeichnis,ch.bfs.gebaeude_wohnungs_register,KML||https://tinyurl.com/yy7ya4g9/VS/6248_bdg_erw.kml" TargetMode="External"/><Relationship Id="rId226" Type="http://schemas.openxmlformats.org/officeDocument/2006/relationships/hyperlink" Target="https://map.geo.admin.ch/?zoom=13&amp;E=2583870.266&amp;N=1106411.119&amp;layers=ch.kantone.cadastralwebmap-farbe,ch.swisstopo.amtliches-strassenverzeichnis,ch.bfs.gebaeude_wohnungs_register,KML||https://tinyurl.com/yy7ya4g9/VS/6037_bdg_erw.kml" TargetMode="External"/><Relationship Id="rId433" Type="http://schemas.openxmlformats.org/officeDocument/2006/relationships/hyperlink" Target="https://map.geo.admin.ch/?zoom=13&amp;E=2558625.763&amp;N=1129262.137&amp;layers=ch.kantone.cadastralwebmap-farbe,ch.swisstopo.amtliches-strassenverzeichnis,ch.bfs.gebaeude_wohnungs_register,KML||https://tinyurl.com/yy7ya4g9/VS/6158_bdg_erw.kml" TargetMode="External"/><Relationship Id="rId640" Type="http://schemas.openxmlformats.org/officeDocument/2006/relationships/hyperlink" Target="https://map.geo.admin.ch/?zoom=13&amp;E=2593666.085&amp;N=1117643.413&amp;layers=ch.kantone.cadastralwebmap-farbe,ch.swisstopo.amtliches-strassenverzeichnis,ch.bfs.gebaeude_wohnungs_register,KML||https://tinyurl.com/yy7ya4g9/VS/6266_bdg_erw.kml" TargetMode="External"/><Relationship Id="rId74" Type="http://schemas.openxmlformats.org/officeDocument/2006/relationships/hyperlink" Target="https://map.geo.admin.ch/?zoom=13&amp;E=2642273.142&amp;N=1130375.937&amp;layers=ch.kantone.cadastralwebmap-farbe,ch.swisstopo.amtliches-strassenverzeichnis,ch.bfs.gebaeude_wohnungs_register,KML||https://tinyurl.com/yy7ya4g9/VS/6007_bdg_erw.kml" TargetMode="External"/><Relationship Id="rId377" Type="http://schemas.openxmlformats.org/officeDocument/2006/relationships/hyperlink" Target="https://map.geo.admin.ch/?zoom=13&amp;E=2579646.97&amp;N=1113145.803&amp;layers=ch.kantone.cadastralwebmap-farbe,ch.swisstopo.amtliches-strassenverzeichnis,ch.bfs.gebaeude_wohnungs_register,KML||https://tinyurl.com/yy7ya4g9/VS/6140_bdg_erw.kml" TargetMode="External"/><Relationship Id="rId500" Type="http://schemas.openxmlformats.org/officeDocument/2006/relationships/hyperlink" Target="https://map.geo.admin.ch/?zoom=13&amp;E=2567620.595&amp;N=1114488.618&amp;layers=ch.kantone.cadastralwebmap-farbe,ch.swisstopo.amtliches-strassenverzeichnis,ch.bfs.gebaeude_wohnungs_register,KML||https://tinyurl.com/yy7ya4g9/VS/6213_bdg_erw.kml" TargetMode="External"/><Relationship Id="rId584" Type="http://schemas.openxmlformats.org/officeDocument/2006/relationships/hyperlink" Target="https://map.geo.admin.ch/?zoom=13&amp;E=2614413.287&amp;N=1109293.089&amp;layers=ch.kantone.cadastralwebmap-farbe,ch.swisstopo.amtliches-strassenverzeichnis,ch.bfs.gebaeude_wohnungs_register,KML||https://tinyurl.com/yy7ya4g9/VS/6252_bdg_erw.kml" TargetMode="External"/><Relationship Id="rId5" Type="http://schemas.openxmlformats.org/officeDocument/2006/relationships/hyperlink" Target="https://map.geo.admin.ch/?zoom=13&amp;E=2642382.338&amp;N=1129773.685&amp;layers=ch.kantone.cadastralwebmap-farbe,ch.swisstopo.amtliches-strassenverzeichnis,ch.bfs.gebaeude_wohnungs_register,KML||https://tinyurl.com/yy7ya4g9/VS/6002_bdg_erw.kml" TargetMode="External"/><Relationship Id="rId237" Type="http://schemas.openxmlformats.org/officeDocument/2006/relationships/hyperlink" Target="https://map.geo.admin.ch/?zoom=13&amp;E=2582660.351&amp;N=1103368.283&amp;layers=ch.kantone.cadastralwebmap-farbe,ch.swisstopo.amtliches-strassenverzeichnis,ch.bfs.gebaeude_wohnungs_register,KML||https://tinyurl.com/yy7ya4g9/VS/6037_bdg_erw.kml" TargetMode="External"/><Relationship Id="rId444" Type="http://schemas.openxmlformats.org/officeDocument/2006/relationships/hyperlink" Target="https://map.geo.admin.ch/?zoom=13&amp;E=2556784.305&amp;N=1132978.395&amp;layers=ch.kantone.cadastralwebmap-farbe,ch.swisstopo.amtliches-strassenverzeichnis,ch.bfs.gebaeude_wohnungs_register,KML||https://tinyurl.com/yy7ya4g9/VS/6159_bdg_erw.kml" TargetMode="External"/><Relationship Id="rId651" Type="http://schemas.openxmlformats.org/officeDocument/2006/relationships/hyperlink" Target="https://map.geo.admin.ch/?zoom=13&amp;E=2629141.477&amp;N=1118194.311&amp;layers=ch.kantone.cadastralwebmap-farbe,ch.swisstopo.amtliches-strassenverzeichnis,ch.bfs.gebaeude_wohnungs_register,KML||https://tinyurl.com/yy7ya4g9/VS/6283_bdg_erw.kml" TargetMode="External"/><Relationship Id="rId290" Type="http://schemas.openxmlformats.org/officeDocument/2006/relationships/hyperlink" Target="https://map.geo.admin.ch/?zoom=13&amp;E=2604712.771&amp;N=1116076.68&amp;layers=ch.kantone.cadastralwebmap-farbe,ch.swisstopo.amtliches-strassenverzeichnis,ch.bfs.gebaeude_wohnungs_register,KML||https://tinyurl.com/yy7ya4g9/VS/6090_bdg_erw.kml" TargetMode="External"/><Relationship Id="rId304" Type="http://schemas.openxmlformats.org/officeDocument/2006/relationships/hyperlink" Target="https://map.geo.admin.ch/?zoom=13&amp;E=2621850.686&amp;N=1130735.719&amp;layers=ch.kantone.cadastralwebmap-farbe,ch.swisstopo.amtliches-strassenverzeichnis,ch.bfs.gebaeude_wohnungs_register,KML||https://tinyurl.com/yy7ya4g9/VS/6118_bdg_erw.kml" TargetMode="External"/><Relationship Id="rId388" Type="http://schemas.openxmlformats.org/officeDocument/2006/relationships/hyperlink" Target="https://map.geo.admin.ch/?zoom=13&amp;E=2579480.462&amp;N=1111556.252&amp;layers=ch.kantone.cadastralwebmap-farbe,ch.swisstopo.amtliches-strassenverzeichnis,ch.bfs.gebaeude_wohnungs_register,KML||https://tinyurl.com/yy7ya4g9/VS/6141_bdg_erw.kml" TargetMode="External"/><Relationship Id="rId511" Type="http://schemas.openxmlformats.org/officeDocument/2006/relationships/hyperlink" Target="https://map.geo.admin.ch/?zoom=13&amp;E=2566781.31&amp;N=1116006.849&amp;layers=ch.kantone.cadastralwebmap-farbe,ch.swisstopo.amtliches-strassenverzeichnis,ch.bfs.gebaeude_wohnungs_register,KML||https://tinyurl.com/yy7ya4g9/VS/6217_bdg_erw.kml" TargetMode="External"/><Relationship Id="rId609" Type="http://schemas.openxmlformats.org/officeDocument/2006/relationships/hyperlink" Target="https://map.geo.admin.ch/?zoom=13&amp;E=2595845.216&amp;N=1122456.884&amp;layers=ch.kantone.cadastralwebmap-farbe,ch.swisstopo.amtliches-strassenverzeichnis,ch.bfs.gebaeude_wohnungs_register,KML||https://tinyurl.com/yy7ya4g9/VS/6263_bdg_erw.kml" TargetMode="External"/><Relationship Id="rId85" Type="http://schemas.openxmlformats.org/officeDocument/2006/relationships/hyperlink" Target="https://map.geo.admin.ch/?zoom=13&amp;E=2642985.318&amp;N=1131488.995&amp;layers=ch.kantone.cadastralwebmap-farbe,ch.swisstopo.amtliches-strassenverzeichnis,ch.bfs.gebaeude_wohnungs_register,KML||https://tinyurl.com/yy7ya4g9/VS/6007_bdg_erw.kml" TargetMode="External"/><Relationship Id="rId150" Type="http://schemas.openxmlformats.org/officeDocument/2006/relationships/hyperlink" Target="https://map.geo.admin.ch/?zoom=13&amp;E=2579857.112&amp;N=1094809.922&amp;layers=ch.kantone.cadastralwebmap-farbe,ch.swisstopo.amtliches-strassenverzeichnis,ch.bfs.gebaeude_wohnungs_register,KML||https://tinyurl.com/yy7ya4g9/VS/6033_bdg_erw.kml" TargetMode="External"/><Relationship Id="rId595" Type="http://schemas.openxmlformats.org/officeDocument/2006/relationships/hyperlink" Target="https://map.geo.admin.ch/?zoom=13&amp;E=2605235.887&amp;N=1128546.264&amp;layers=ch.kantone.cadastralwebmap-farbe,ch.swisstopo.amtliches-strassenverzeichnis,ch.bfs.gebaeude_wohnungs_register,KML||https://tinyurl.com/yy7ya4g9/VS/6253_bdg_erw.kml" TargetMode="External"/><Relationship Id="rId248" Type="http://schemas.openxmlformats.org/officeDocument/2006/relationships/hyperlink" Target="https://map.geo.admin.ch/?zoom=13&amp;E=2597498.096&amp;N=1124797.193&amp;layers=ch.kantone.cadastralwebmap-farbe,ch.swisstopo.amtliches-strassenverzeichnis,ch.bfs.gebaeude_wohnungs_register,KML||https://tinyurl.com/yy7ya4g9/VS/6082_bdg_erw.kml" TargetMode="External"/><Relationship Id="rId455" Type="http://schemas.openxmlformats.org/officeDocument/2006/relationships/hyperlink" Target="https://map.geo.admin.ch/?zoom=13&amp;E=2556933.857&amp;N=1132792.835&amp;layers=ch.kantone.cadastralwebmap-farbe,ch.swisstopo.amtliches-strassenverzeichnis,ch.bfs.gebaeude_wohnungs_register,KML||https://tinyurl.com/yy7ya4g9/VS/6159_bdg_erw.kml" TargetMode="External"/><Relationship Id="rId662" Type="http://schemas.openxmlformats.org/officeDocument/2006/relationships/hyperlink" Target="https://map.geo.admin.ch/?zoom=13&amp;E=2626150.505&amp;N=1102046.957&amp;layers=ch.kantone.cadastralwebmap-farbe,ch.swisstopo.amtliches-strassenverzeichnis,ch.bfs.gebaeude_wohnungs_register,KML||https://tinyurl.com/yy7ya4g9/VS/6295_bdg_erw.kml" TargetMode="External"/><Relationship Id="rId12" Type="http://schemas.openxmlformats.org/officeDocument/2006/relationships/hyperlink" Target="https://map.geo.admin.ch/?zoom=13&amp;E=2641987.005&amp;N=1128951.936&amp;layers=ch.kantone.cadastralwebmap-farbe,ch.swisstopo.amtliches-strassenverzeichnis,ch.bfs.gebaeude_wohnungs_register,KML||https://tinyurl.com/yy7ya4g9/VS/6002_bdg_erw.kml" TargetMode="External"/><Relationship Id="rId108" Type="http://schemas.openxmlformats.org/officeDocument/2006/relationships/hyperlink" Target="https://map.geo.admin.ch/?zoom=13&amp;E=2643406.943&amp;N=1129855.492&amp;layers=ch.kantone.cadastralwebmap-farbe,ch.swisstopo.amtliches-strassenverzeichnis,ch.bfs.gebaeude_wohnungs_register,KML||https://tinyurl.com/yy7ya4g9/VS/6008_bdg_erw.kml" TargetMode="External"/><Relationship Id="rId315" Type="http://schemas.openxmlformats.org/officeDocument/2006/relationships/hyperlink" Target="https://map.geo.admin.ch/?zoom=13&amp;E=2576087.746&amp;N=1110473.051&amp;layers=ch.kantone.cadastralwebmap-farbe,ch.swisstopo.amtliches-strassenverzeichnis,ch.bfs.gebaeude_wohnungs_register,KML||https://tinyurl.com/yy7ya4g9/VS/6133_bdg_erw.kml" TargetMode="External"/><Relationship Id="rId522" Type="http://schemas.openxmlformats.org/officeDocument/2006/relationships/hyperlink" Target="https://map.geo.admin.ch/?zoom=13&amp;E=2604342.223&amp;N=1123416.066&amp;layers=ch.kantone.cadastralwebmap-farbe,ch.swisstopo.amtliches-strassenverzeichnis,ch.bfs.gebaeude_wohnungs_register,KML||https://tinyurl.com/yy7ya4g9/VS/6232_bdg_erw.kml" TargetMode="External"/><Relationship Id="rId96" Type="http://schemas.openxmlformats.org/officeDocument/2006/relationships/hyperlink" Target="https://map.geo.admin.ch/?zoom=13&amp;E=2639178.867&amp;N=1129163.039&amp;layers=ch.kantone.cadastralwebmap-farbe,ch.swisstopo.amtliches-strassenverzeichnis,ch.bfs.gebaeude_wohnungs_register,KML||https://tinyurl.com/yy7ya4g9/VS/6007_bdg_erw.kml" TargetMode="External"/><Relationship Id="rId161" Type="http://schemas.openxmlformats.org/officeDocument/2006/relationships/hyperlink" Target="https://map.geo.admin.ch/?zoom=13&amp;E=2578079.741&amp;N=1091818.98&amp;layers=ch.kantone.cadastralwebmap-farbe,ch.swisstopo.amtliches-strassenverzeichnis,ch.bfs.gebaeude_wohnungs_register,KML||https://tinyurl.com/yy7ya4g9/VS/6033_bdg_erw.kml" TargetMode="External"/><Relationship Id="rId399" Type="http://schemas.openxmlformats.org/officeDocument/2006/relationships/hyperlink" Target="https://map.geo.admin.ch/?zoom=13&amp;E=2556322.073&amp;N=1114645.146&amp;layers=ch.kantone.cadastralwebmap-farbe,ch.swisstopo.amtliches-strassenverzeichnis,ch.bfs.gebaeude_wohnungs_register,KML||https://tinyurl.com/yy7ya4g9/VS/6151_bdg_erw.kml" TargetMode="External"/><Relationship Id="rId259" Type="http://schemas.openxmlformats.org/officeDocument/2006/relationships/hyperlink" Target="https://map.geo.admin.ch/?zoom=13&amp;E=2596037.997&amp;N=1112690.36&amp;layers=ch.kantone.cadastralwebmap-farbe,ch.swisstopo.amtliches-strassenverzeichnis,ch.bfs.gebaeude_wohnungs_register,KML||https://tinyurl.com/yy7ya4g9/VS/6084_bdg_erw.kml" TargetMode="External"/><Relationship Id="rId466" Type="http://schemas.openxmlformats.org/officeDocument/2006/relationships/hyperlink" Target="https://map.geo.admin.ch/?zoom=13&amp;E=2558322.057&amp;N=1130481.709&amp;layers=ch.kantone.cadastralwebmap-farbe,ch.swisstopo.amtliches-strassenverzeichnis,ch.bfs.gebaeude_wohnungs_register,KML||https://tinyurl.com/yy7ya4g9/VS/6159_bdg_erw.kml" TargetMode="External"/><Relationship Id="rId673" Type="http://schemas.openxmlformats.org/officeDocument/2006/relationships/hyperlink" Target="https://map.geo.admin.ch/?zoom=13&amp;E=2624492.694&amp;N=1097268.029&amp;layers=ch.kantone.cadastralwebmap-farbe,ch.swisstopo.amtliches-strassenverzeichnis,ch.bfs.gebaeude_wohnungs_register,KML||https://tinyurl.com/yy7ya4g9/VS/6300_bdg_erw.kml" TargetMode="External"/><Relationship Id="rId23" Type="http://schemas.openxmlformats.org/officeDocument/2006/relationships/hyperlink" Target="https://map.geo.admin.ch/?zoom=13&amp;E=2641987.005&amp;N=1128951.936&amp;layers=ch.kantone.cadastralwebmap-farbe,ch.swisstopo.amtliches-strassenverzeichnis,ch.bfs.gebaeude_wohnungs_register,KML||https://tinyurl.com/yy7ya4g9/VS/6002_bdg_erw.kml" TargetMode="External"/><Relationship Id="rId119" Type="http://schemas.openxmlformats.org/officeDocument/2006/relationships/hyperlink" Target="https://map.geo.admin.ch/?zoom=13&amp;E=2646927.657&amp;N=1116868.109&amp;layers=ch.kantone.cadastralwebmap-farbe,ch.swisstopo.amtliches-strassenverzeichnis,ch.bfs.gebaeude_wohnungs_register,KML||https://tinyurl.com/yy7ya4g9/VS/6009_bdg_erw.kml" TargetMode="External"/><Relationship Id="rId326" Type="http://schemas.openxmlformats.org/officeDocument/2006/relationships/hyperlink" Target="https://map.geo.admin.ch/?zoom=13&amp;E=2577035.004&amp;N=1112944.394&amp;layers=ch.kantone.cadastralwebmap-farbe,ch.swisstopo.amtliches-strassenverzeichnis,ch.bfs.gebaeude_wohnungs_register,KML||https://tinyurl.com/yy7ya4g9/VS/6133_bdg_erw.kml" TargetMode="External"/><Relationship Id="rId533" Type="http://schemas.openxmlformats.org/officeDocument/2006/relationships/hyperlink" Target="https://map.geo.admin.ch/?zoom=13&amp;E=2599937.828&amp;N=1127265.983&amp;layers=ch.kantone.cadastralwebmap-farbe,ch.swisstopo.amtliches-strassenverzeichnis,ch.bfs.gebaeude_wohnungs_register,KML||https://tinyurl.com/yy7ya4g9/VS/6239_bdg_erw.kml" TargetMode="External"/><Relationship Id="rId172" Type="http://schemas.openxmlformats.org/officeDocument/2006/relationships/hyperlink" Target="https://map.geo.admin.ch/?zoom=13&amp;E=2582466.448&amp;N=1094010.774&amp;layers=ch.kantone.cadastralwebmap-farbe,ch.swisstopo.amtliches-strassenverzeichnis,ch.bfs.gebaeude_wohnungs_register,KML||https://tinyurl.com/yy7ya4g9/VS/6033_bdg_erw.kml" TargetMode="External"/><Relationship Id="rId477" Type="http://schemas.openxmlformats.org/officeDocument/2006/relationships/hyperlink" Target="https://map.geo.admin.ch/?zoom=13&amp;E=2629378.186&amp;N=1140997.649&amp;layers=ch.kantone.cadastralwebmap-farbe,ch.swisstopo.amtliches-strassenverzeichnis,ch.bfs.gebaeude_wohnungs_register,KML||https://tinyurl.com/yy7ya4g9/VS/6192_bdg_erw.kml" TargetMode="External"/><Relationship Id="rId600" Type="http://schemas.openxmlformats.org/officeDocument/2006/relationships/hyperlink" Target="https://map.geo.admin.ch/?zoom=13&amp;E=2608379.648&amp;N=1129236.502&amp;layers=ch.kantone.cadastralwebmap-farbe,ch.swisstopo.amtliches-strassenverzeichnis,ch.bfs.gebaeude_wohnungs_register,KML||https://tinyurl.com/yy7ya4g9/VS/6254_bdg_erw.kml" TargetMode="External"/><Relationship Id="rId684" Type="http://schemas.openxmlformats.org/officeDocument/2006/relationships/hyperlink" Target="https://map.geo.admin.ch/?zoom=13&amp;E=2623869.706&amp;N=1096587&amp;layers=ch.kantone.cadastralwebmap-farbe,ch.swisstopo.amtliches-strassenverzeichnis,ch.bfs.gebaeude_wohnungs_register,KML||https://tinyurl.com/yy7ya4g9/VS/6300_bdg_erw.kml" TargetMode="External"/><Relationship Id="rId337" Type="http://schemas.openxmlformats.org/officeDocument/2006/relationships/hyperlink" Target="https://map.geo.admin.ch/?zoom=13&amp;E=2571670.221&amp;N=1106681.772&amp;layers=ch.kantone.cadastralwebmap-farbe,ch.swisstopo.amtliches-strassenverzeichnis,ch.bfs.gebaeude_wohnungs_register,KML||https://tinyurl.com/yy7ya4g9/VS/6136_bdg_erw.kml" TargetMode="External"/><Relationship Id="rId34" Type="http://schemas.openxmlformats.org/officeDocument/2006/relationships/hyperlink" Target="https://map.geo.admin.ch/?zoom=13&amp;E=2643246.851&amp;N=1130516.78&amp;layers=ch.kantone.cadastralwebmap-farbe,ch.swisstopo.amtliches-strassenverzeichnis,ch.bfs.gebaeude_wohnungs_register,KML||https://tinyurl.com/yy7ya4g9/VS/6007_bdg_erw.kml" TargetMode="External"/><Relationship Id="rId544" Type="http://schemas.openxmlformats.org/officeDocument/2006/relationships/hyperlink" Target="https://map.geo.admin.ch/?zoom=13&amp;E=2599856.262&amp;N=1126563.425&amp;layers=ch.kantone.cadastralwebmap-farbe,ch.swisstopo.amtliches-strassenverzeichnis,ch.bfs.gebaeude_wohnungs_register,KML||https://tinyurl.com/yy7ya4g9/VS/6239_bdg_erw.kml" TargetMode="External"/><Relationship Id="rId183" Type="http://schemas.openxmlformats.org/officeDocument/2006/relationships/hyperlink" Target="https://map.geo.admin.ch/?zoom=13&amp;E=2576921.192&amp;N=1096859.386&amp;layers=ch.kantone.cadastralwebmap-farbe,ch.swisstopo.amtliches-strassenverzeichnis,ch.bfs.gebaeude_wohnungs_register,KML||https://tinyurl.com/yy7ya4g9/VS/6034_bdg_erw.kml" TargetMode="External"/><Relationship Id="rId390" Type="http://schemas.openxmlformats.org/officeDocument/2006/relationships/hyperlink" Target="https://map.geo.admin.ch/?zoom=13&amp;E=2577505.54&amp;N=1109346.491&amp;layers=ch.kantone.cadastralwebmap-farbe,ch.swisstopo.amtliches-strassenverzeichnis,ch.bfs.gebaeude_wohnungs_register,KML||https://tinyurl.com/yy7ya4g9/VS/6141_bdg_erw.kml" TargetMode="External"/><Relationship Id="rId404" Type="http://schemas.openxmlformats.org/officeDocument/2006/relationships/hyperlink" Target="https://map.geo.admin.ch/?zoom=13&amp;E=2555321.936&amp;N=1112513.813&amp;layers=ch.kantone.cadastralwebmap-farbe,ch.swisstopo.amtliches-strassenverzeichnis,ch.bfs.gebaeude_wohnungs_register,KML||https://tinyurl.com/yy7ya4g9/VS/6151_bdg_erw.kml" TargetMode="External"/><Relationship Id="rId611" Type="http://schemas.openxmlformats.org/officeDocument/2006/relationships/hyperlink" Target="https://map.geo.admin.ch/?zoom=13&amp;E=2595845.87&amp;N=1123010.461&amp;layers=ch.kantone.cadastralwebmap-farbe,ch.swisstopo.amtliches-strassenverzeichnis,ch.bfs.gebaeude_wohnungs_register,KML||https://tinyurl.com/yy7ya4g9/VS/6263_bdg_erw.kml" TargetMode="External"/><Relationship Id="rId250" Type="http://schemas.openxmlformats.org/officeDocument/2006/relationships/hyperlink" Target="https://map.geo.admin.ch/?zoom=13&amp;E=2596842.345&amp;N=1124847.881&amp;layers=ch.kantone.cadastralwebmap-farbe,ch.swisstopo.amtliches-strassenverzeichnis,ch.bfs.gebaeude_wohnungs_register,KML||https://tinyurl.com/yy7ya4g9/VS/6082_bdg_erw.kml" TargetMode="External"/><Relationship Id="rId488" Type="http://schemas.openxmlformats.org/officeDocument/2006/relationships/hyperlink" Target="https://map.geo.admin.ch/?zoom=13&amp;E=2628041.837&amp;N=1127963.116&amp;layers=ch.kantone.cadastralwebmap-farbe,ch.swisstopo.amtliches-strassenverzeichnis,ch.bfs.gebaeude_wohnungs_register,KML||https://tinyurl.com/yy7ya4g9/VS/6199_bdg_erw.kml" TargetMode="External"/><Relationship Id="rId45" Type="http://schemas.openxmlformats.org/officeDocument/2006/relationships/hyperlink" Target="https://map.geo.admin.ch/?zoom=13&amp;E=2642157.673&amp;N=1132109.497&amp;layers=ch.kantone.cadastralwebmap-farbe,ch.swisstopo.amtliches-strassenverzeichnis,ch.bfs.gebaeude_wohnungs_register,KML||https://tinyurl.com/yy7ya4g9/VS/6007_bdg_erw.kml" TargetMode="External"/><Relationship Id="rId110" Type="http://schemas.openxmlformats.org/officeDocument/2006/relationships/hyperlink" Target="https://map.geo.admin.ch/?zoom=13&amp;E=2646032.428&amp;N=1122294.539&amp;layers=ch.kantone.cadastralwebmap-farbe,ch.swisstopo.amtliches-strassenverzeichnis,ch.bfs.gebaeude_wohnungs_register,KML||https://tinyurl.com/yy7ya4g9/VS/6009_bdg_erw.kml" TargetMode="External"/><Relationship Id="rId348" Type="http://schemas.openxmlformats.org/officeDocument/2006/relationships/hyperlink" Target="https://map.geo.admin.ch/?zoom=13&amp;E=2570247.401&amp;N=1103897.515&amp;layers=ch.kantone.cadastralwebmap-farbe,ch.swisstopo.amtliches-strassenverzeichnis,ch.bfs.gebaeude_wohnungs_register,KML||https://tinyurl.com/yy7ya4g9/VS/6137_bdg_erw.kml" TargetMode="External"/><Relationship Id="rId555" Type="http://schemas.openxmlformats.org/officeDocument/2006/relationships/hyperlink" Target="https://map.geo.admin.ch/?zoom=13&amp;E=2601645.43&amp;N=1128439.408&amp;layers=ch.kantone.cadastralwebmap-farbe,ch.swisstopo.amtliches-strassenverzeichnis,ch.bfs.gebaeude_wohnungs_register,KML||https://tinyurl.com/yy7ya4g9/VS/6240_bdg_erw.kml" TargetMode="External"/><Relationship Id="rId194" Type="http://schemas.openxmlformats.org/officeDocument/2006/relationships/hyperlink" Target="https://map.geo.admin.ch/?zoom=13&amp;E=2578862.142&amp;N=1104001.275&amp;layers=ch.kantone.cadastralwebmap-farbe,ch.swisstopo.amtliches-strassenverzeichnis,ch.bfs.gebaeude_wohnungs_register,KML||https://tinyurl.com/yy7ya4g9/VS/6037_bdg_erw.kml" TargetMode="External"/><Relationship Id="rId208" Type="http://schemas.openxmlformats.org/officeDocument/2006/relationships/hyperlink" Target="https://map.geo.admin.ch/?zoom=13&amp;E=2583813.143&amp;N=1106422.744&amp;layers=ch.kantone.cadastralwebmap-farbe,ch.swisstopo.amtliches-strassenverzeichnis,ch.bfs.gebaeude_wohnungs_register,KML||https://tinyurl.com/yy7ya4g9/VS/6037_bdg_erw.kml" TargetMode="External"/><Relationship Id="rId415" Type="http://schemas.openxmlformats.org/officeDocument/2006/relationships/hyperlink" Target="https://map.geo.admin.ch/?zoom=13&amp;E=2563226.836&amp;N=1125167.427&amp;layers=ch.kantone.cadastralwebmap-farbe,ch.swisstopo.amtliches-strassenverzeichnis,ch.bfs.gebaeude_wohnungs_register,KML||https://tinyurl.com/yy7ya4g9/VS/6153_bdg_erw.kml" TargetMode="External"/><Relationship Id="rId622" Type="http://schemas.openxmlformats.org/officeDocument/2006/relationships/hyperlink" Target="https://map.geo.admin.ch/?zoom=13&amp;E=2593863.425&amp;N=1117864.585&amp;layers=ch.kantone.cadastralwebmap-farbe,ch.swisstopo.amtliches-strassenverzeichnis,ch.bfs.gebaeude_wohnungs_register,KML||https://tinyurl.com/yy7ya4g9/VS/6266_bdg_erw.kml" TargetMode="External"/><Relationship Id="rId261" Type="http://schemas.openxmlformats.org/officeDocument/2006/relationships/hyperlink" Target="https://map.geo.admin.ch/?zoom=13&amp;E=2596073.482&amp;N=1110564.323&amp;layers=ch.kantone.cadastralwebmap-farbe,ch.swisstopo.amtliches-strassenverzeichnis,ch.bfs.gebaeude_wohnungs_register,KML||https://tinyurl.com/yy7ya4g9/VS/6084_bdg_erw.kml" TargetMode="External"/><Relationship Id="rId499" Type="http://schemas.openxmlformats.org/officeDocument/2006/relationships/hyperlink" Target="https://map.geo.admin.ch/?zoom=13&amp;E=2568049.383&amp;N=1112801.981&amp;layers=ch.kantone.cadastralwebmap-farbe,ch.swisstopo.amtliches-strassenverzeichnis,ch.bfs.gebaeude_wohnungs_register,KML||https://tinyurl.com/yy7ya4g9/VS/6213_bdg_erw.kml" TargetMode="External"/><Relationship Id="rId56" Type="http://schemas.openxmlformats.org/officeDocument/2006/relationships/hyperlink" Target="https://map.geo.admin.ch/?zoom=13&amp;E=2641361.474&amp;N=1135157.239&amp;layers=ch.kantone.cadastralwebmap-farbe,ch.swisstopo.amtliches-strassenverzeichnis,ch.bfs.gebaeude_wohnungs_register,KML||https://tinyurl.com/yy7ya4g9/VS/6007_bdg_erw.kml" TargetMode="External"/><Relationship Id="rId359" Type="http://schemas.openxmlformats.org/officeDocument/2006/relationships/hyperlink" Target="https://map.geo.admin.ch/?zoom=13&amp;E=2582778.754&amp;N=1113244.057&amp;layers=ch.kantone.cadastralwebmap-farbe,ch.swisstopo.amtliches-strassenverzeichnis,ch.bfs.gebaeude_wohnungs_register,KML||https://tinyurl.com/yy7ya4g9/VS/6139_bdg_erw.kml" TargetMode="External"/><Relationship Id="rId566" Type="http://schemas.openxmlformats.org/officeDocument/2006/relationships/hyperlink" Target="https://map.geo.admin.ch/?zoom=13&amp;E=2607421.455&amp;N=1126990.627&amp;layers=ch.kantone.cadastralwebmap-farbe,ch.swisstopo.amtliches-strassenverzeichnis,ch.bfs.gebaeude_wohnungs_register,KML||https://tinyurl.com/yy7ya4g9/VS/6248_bdg_erw.kml" TargetMode="External"/><Relationship Id="rId121" Type="http://schemas.openxmlformats.org/officeDocument/2006/relationships/hyperlink" Target="https://map.geo.admin.ch/?zoom=13&amp;E=2647262.604&amp;N=1116380.048&amp;layers=ch.kantone.cadastralwebmap-farbe,ch.swisstopo.amtliches-strassenverzeichnis,ch.bfs.gebaeude_wohnungs_register,KML||https://tinyurl.com/yy7ya4g9/VS/6009_bdg_erw.kml" TargetMode="External"/><Relationship Id="rId219" Type="http://schemas.openxmlformats.org/officeDocument/2006/relationships/hyperlink" Target="https://map.geo.admin.ch/?zoom=13&amp;E=2582311.627&amp;N=1104122.786&amp;layers=ch.kantone.cadastralwebmap-farbe,ch.swisstopo.amtliches-strassenverzeichnis,ch.bfs.gebaeude_wohnungs_register,KML||https://tinyurl.com/yy7ya4g9/VS/6037_bdg_erw.kml" TargetMode="External"/><Relationship Id="rId426" Type="http://schemas.openxmlformats.org/officeDocument/2006/relationships/hyperlink" Target="https://map.geo.admin.ch/?zoom=13&amp;E=2551312.05&amp;N=1137989.855&amp;layers=ch.kantone.cadastralwebmap-farbe,ch.swisstopo.amtliches-strassenverzeichnis,ch.bfs.gebaeude_wohnungs_register,KML||https://tinyurl.com/yy7ya4g9/VS/6155_bdg_erw.kml" TargetMode="External"/><Relationship Id="rId633" Type="http://schemas.openxmlformats.org/officeDocument/2006/relationships/hyperlink" Target="https://map.geo.admin.ch/?zoom=13&amp;E=2596675.974&amp;N=1119963.868&amp;layers=ch.kantone.cadastralwebmap-farbe,ch.swisstopo.amtliches-strassenverzeichnis,ch.bfs.gebaeude_wohnungs_register,KML||https://tinyurl.com/yy7ya4g9/VS/6266_bdg_erw.kml" TargetMode="External"/><Relationship Id="rId67" Type="http://schemas.openxmlformats.org/officeDocument/2006/relationships/hyperlink" Target="https://map.geo.admin.ch/?zoom=13&amp;E=2641825.053&amp;N=1132082.19&amp;layers=ch.kantone.cadastralwebmap-farbe,ch.swisstopo.amtliches-strassenverzeichnis,ch.bfs.gebaeude_wohnungs_register,KML||https://tinyurl.com/yy7ya4g9/VS/6007_bdg_erw.kml" TargetMode="External"/><Relationship Id="rId272" Type="http://schemas.openxmlformats.org/officeDocument/2006/relationships/hyperlink" Target="https://map.geo.admin.ch/?zoom=13&amp;E=2597430.549&amp;N=1114154.532&amp;layers=ch.kantone.cadastralwebmap-farbe,ch.swisstopo.amtliches-strassenverzeichnis,ch.bfs.gebaeude_wohnungs_register,KML||https://tinyurl.com/yy7ya4g9/VS/6084_bdg_erw.kml" TargetMode="External"/><Relationship Id="rId577" Type="http://schemas.openxmlformats.org/officeDocument/2006/relationships/hyperlink" Target="https://map.geo.admin.ch/?zoom=13&amp;E=2608829.541&amp;N=1126739.474&amp;layers=ch.kantone.cadastralwebmap-farbe,ch.swisstopo.amtliches-strassenverzeichnis,ch.bfs.gebaeude_wohnungs_register,KML||https://tinyurl.com/yy7ya4g9/VS/6248_bdg_erw.kml" TargetMode="External"/><Relationship Id="rId132" Type="http://schemas.openxmlformats.org/officeDocument/2006/relationships/hyperlink" Target="https://map.geo.admin.ch/?zoom=13&amp;E=2582141.624&amp;N=1117625.302&amp;layers=ch.kantone.cadastralwebmap-farbe,ch.swisstopo.amtliches-strassenverzeichnis,ch.bfs.gebaeude_wohnungs_register,KML||https://tinyurl.com/yy7ya4g9/VS/6022_bdg_erw.kml" TargetMode="External"/><Relationship Id="rId437" Type="http://schemas.openxmlformats.org/officeDocument/2006/relationships/hyperlink" Target="https://map.geo.admin.ch/?zoom=13&amp;E=2556092.204&amp;N=1132009.679&amp;layers=ch.kantone.cadastralwebmap-farbe,ch.swisstopo.amtliches-strassenverzeichnis,ch.bfs.gebaeude_wohnungs_register,KML||https://tinyurl.com/yy7ya4g9/VS/6159_bdg_erw.kml" TargetMode="External"/><Relationship Id="rId644" Type="http://schemas.openxmlformats.org/officeDocument/2006/relationships/hyperlink" Target="https://map.geo.admin.ch/?zoom=13&amp;E=2593088.577&amp;N=1117903.049&amp;layers=ch.kantone.cadastralwebmap-farbe,ch.swisstopo.amtliches-strassenverzeichnis,ch.bfs.gebaeude_wohnungs_register,KML||https://tinyurl.com/yy7ya4g9/VS/6266_bdg_erw.kml" TargetMode="External"/><Relationship Id="rId283" Type="http://schemas.openxmlformats.org/officeDocument/2006/relationships/hyperlink" Target="https://map.geo.admin.ch/?zoom=13&amp;E=2599378.528&amp;N=1115772.825&amp;layers=ch.kantone.cadastralwebmap-farbe,ch.swisstopo.amtliches-strassenverzeichnis,ch.bfs.gebaeude_wohnungs_register,KML||https://tinyurl.com/yy7ya4g9/VS/6090_bdg_erw.kml" TargetMode="External"/><Relationship Id="rId490" Type="http://schemas.openxmlformats.org/officeDocument/2006/relationships/hyperlink" Target="https://map.geo.admin.ch/?zoom=13&amp;E=2626455.786&amp;N=1139027.17&amp;layers=ch.kantone.cadastralwebmap-farbe,ch.swisstopo.amtliches-strassenverzeichnis,ch.bfs.gebaeude_wohnungs_register,KML||https://tinyurl.com/yy7ya4g9/VS/6202_bdg_erw.kml" TargetMode="External"/><Relationship Id="rId504" Type="http://schemas.openxmlformats.org/officeDocument/2006/relationships/hyperlink" Target="https://map.geo.admin.ch/?zoom=13&amp;E=2564131.128&amp;N=1119224.057&amp;layers=ch.kantone.cadastralwebmap-farbe,ch.swisstopo.amtliches-strassenverzeichnis,ch.bfs.gebaeude_wohnungs_register,KML||https://tinyurl.com/yy7ya4g9/VS/6215_bdg_erw.kml" TargetMode="External"/><Relationship Id="rId78" Type="http://schemas.openxmlformats.org/officeDocument/2006/relationships/hyperlink" Target="https://map.geo.admin.ch/?zoom=13&amp;E=2641022.096&amp;N=1129569.576&amp;layers=ch.kantone.cadastralwebmap-farbe,ch.swisstopo.amtliches-strassenverzeichnis,ch.bfs.gebaeude_wohnungs_register,KML||https://tinyurl.com/yy7ya4g9/VS/6007_bdg_erw.kml" TargetMode="External"/><Relationship Id="rId143" Type="http://schemas.openxmlformats.org/officeDocument/2006/relationships/hyperlink" Target="https://map.geo.admin.ch/?zoom=13&amp;E=2589337.03&amp;N=1114570.981&amp;layers=ch.kantone.cadastralwebmap-farbe,ch.swisstopo.amtliches-strassenverzeichnis,ch.bfs.gebaeude_wohnungs_register,KML||https://tinyurl.com/yy7ya4g9/VS/6024_bdg_erw.kml" TargetMode="External"/><Relationship Id="rId350" Type="http://schemas.openxmlformats.org/officeDocument/2006/relationships/hyperlink" Target="https://map.geo.admin.ch/?zoom=13&amp;E=2568495.355&amp;N=1104518.551&amp;layers=ch.kantone.cadastralwebmap-farbe,ch.swisstopo.amtliches-strassenverzeichnis,ch.bfs.gebaeude_wohnungs_register,KML||https://tinyurl.com/yy7ya4g9/VS/6137_bdg_erw.kml" TargetMode="External"/><Relationship Id="rId588" Type="http://schemas.openxmlformats.org/officeDocument/2006/relationships/hyperlink" Target="https://map.geo.admin.ch/?zoom=13&amp;E=2603233.838&amp;N=1128079.931&amp;layers=ch.kantone.cadastralwebmap-farbe,ch.swisstopo.amtliches-strassenverzeichnis,ch.bfs.gebaeude_wohnungs_register,KML||https://tinyurl.com/yy7ya4g9/VS/6253_bdg_erw.kml" TargetMode="External"/><Relationship Id="rId9" Type="http://schemas.openxmlformats.org/officeDocument/2006/relationships/hyperlink" Target="https://map.geo.admin.ch/?zoom=13&amp;E=2642428.944&amp;N=1129483.588&amp;layers=ch.kantone.cadastralwebmap-farbe,ch.swisstopo.amtliches-strassenverzeichnis,ch.bfs.gebaeude_wohnungs_register,KML||https://tinyurl.com/yy7ya4g9/VS/6002_bdg_erw.kml" TargetMode="External"/><Relationship Id="rId210" Type="http://schemas.openxmlformats.org/officeDocument/2006/relationships/hyperlink" Target="https://map.geo.admin.ch/?zoom=13&amp;E=2584965.38&amp;N=1104190.144&amp;layers=ch.kantone.cadastralwebmap-farbe,ch.swisstopo.amtliches-strassenverzeichnis,ch.bfs.gebaeude_wohnungs_register,KML||https://tinyurl.com/yy7ya4g9/VS/6037_bdg_erw.kml" TargetMode="External"/><Relationship Id="rId448" Type="http://schemas.openxmlformats.org/officeDocument/2006/relationships/hyperlink" Target="https://map.geo.admin.ch/?zoom=13&amp;E=2556828.563&amp;N=1132828.659&amp;layers=ch.kantone.cadastralwebmap-farbe,ch.swisstopo.amtliches-strassenverzeichnis,ch.bfs.gebaeude_wohnungs_register,KML||https://tinyurl.com/yy7ya4g9/VS/6159_bdg_erw.kml" TargetMode="External"/><Relationship Id="rId655" Type="http://schemas.openxmlformats.org/officeDocument/2006/relationships/hyperlink" Target="https://map.geo.admin.ch/?zoom=13&amp;E=2638138.613&amp;N=1107358.648&amp;layers=ch.kantone.cadastralwebmap-farbe,ch.swisstopo.amtliches-strassenverzeichnis,ch.bfs.gebaeude_wohnungs_register,KML||https://tinyurl.com/yy7ya4g9/VS/6290_bdg_erw.kml" TargetMode="External"/><Relationship Id="rId294" Type="http://schemas.openxmlformats.org/officeDocument/2006/relationships/hyperlink" Target="https://map.geo.admin.ch/?zoom=13&amp;E=2614433.086&amp;N=1136443.249&amp;layers=ch.kantone.cadastralwebmap-farbe,ch.swisstopo.amtliches-strassenverzeichnis,ch.bfs.gebaeude_wohnungs_register,KML||https://tinyurl.com/yy7ya4g9/VS/6111_bdg_erw.kml" TargetMode="External"/><Relationship Id="rId308" Type="http://schemas.openxmlformats.org/officeDocument/2006/relationships/hyperlink" Target="https://map.geo.admin.ch/?zoom=13&amp;E=2576758.874&amp;N=1112585.205&amp;layers=ch.kantone.cadastralwebmap-farbe,ch.swisstopo.amtliches-strassenverzeichnis,ch.bfs.gebaeude_wohnungs_register,KML||https://tinyurl.com/yy7ya4g9/VS/6133_bdg_erw.kml" TargetMode="External"/><Relationship Id="rId515" Type="http://schemas.openxmlformats.org/officeDocument/2006/relationships/hyperlink" Target="https://map.geo.admin.ch/?zoom=13&amp;E=2567747.563&amp;N=1108416.552&amp;layers=ch.kantone.cadastralwebmap-farbe,ch.swisstopo.amtliches-strassenverzeichnis,ch.bfs.gebaeude_wohnungs_register,KML||https://tinyurl.com/yy7ya4g9/VS/6218_bdg_erw.kml" TargetMode="External"/><Relationship Id="rId89" Type="http://schemas.openxmlformats.org/officeDocument/2006/relationships/hyperlink" Target="https://map.geo.admin.ch/?zoom=13&amp;E=2641888.479&amp;N=1131818.81&amp;layers=ch.kantone.cadastralwebmap-farbe,ch.swisstopo.amtliches-strassenverzeichnis,ch.bfs.gebaeude_wohnungs_register,KML||https://tinyurl.com/yy7ya4g9/VS/6007_bdg_erw.kml" TargetMode="External"/><Relationship Id="rId154" Type="http://schemas.openxmlformats.org/officeDocument/2006/relationships/hyperlink" Target="https://map.geo.admin.ch/?zoom=13&amp;E=2576608.873&amp;N=1088671.747&amp;layers=ch.kantone.cadastralwebmap-farbe,ch.swisstopo.amtliches-strassenverzeichnis,ch.bfs.gebaeude_wohnungs_register,KML||https://tinyurl.com/yy7ya4g9/VS/6033_bdg_erw.kml" TargetMode="External"/><Relationship Id="rId361" Type="http://schemas.openxmlformats.org/officeDocument/2006/relationships/hyperlink" Target="https://map.geo.admin.ch/?zoom=13&amp;E=2582894.993&amp;N=1113116.727&amp;layers=ch.kantone.cadastralwebmap-farbe,ch.swisstopo.amtliches-strassenverzeichnis,ch.bfs.gebaeude_wohnungs_register,KML||https://tinyurl.com/yy7ya4g9/VS/6139_bdg_erw.kml" TargetMode="External"/><Relationship Id="rId599" Type="http://schemas.openxmlformats.org/officeDocument/2006/relationships/hyperlink" Target="https://map.geo.admin.ch/?zoom=13&amp;E=2608513.426&amp;N=1129471.482&amp;layers=ch.kantone.cadastralwebmap-farbe,ch.swisstopo.amtliches-strassenverzeichnis,ch.bfs.gebaeude_wohnungs_register,KML||https://tinyurl.com/yy7ya4g9/VS/6254_bdg_erw.kml" TargetMode="External"/><Relationship Id="rId459" Type="http://schemas.openxmlformats.org/officeDocument/2006/relationships/hyperlink" Target="https://map.geo.admin.ch/?zoom=13&amp;E=2556962.719&amp;N=1132964.265&amp;layers=ch.kantone.cadastralwebmap-farbe,ch.swisstopo.amtliches-strassenverzeichnis,ch.bfs.gebaeude_wohnungs_register,KML||https://tinyurl.com/yy7ya4g9/VS/6159_bdg_erw.kml" TargetMode="External"/><Relationship Id="rId666" Type="http://schemas.openxmlformats.org/officeDocument/2006/relationships/hyperlink" Target="https://map.geo.admin.ch/?zoom=13&amp;E=2634305.458&amp;N=1127583.802&amp;layers=ch.kantone.cadastralwebmap-farbe,ch.swisstopo.amtliches-strassenverzeichnis,ch.bfs.gebaeude_wohnungs_register,KML||https://tinyurl.com/yy7ya4g9/VS/6297_bdg_erw.kml" TargetMode="External"/><Relationship Id="rId16" Type="http://schemas.openxmlformats.org/officeDocument/2006/relationships/hyperlink" Target="https://map.geo.admin.ch/?zoom=13&amp;E=2641750.769&amp;N=1128911.327&amp;layers=ch.kantone.cadastralwebmap-farbe,ch.swisstopo.amtliches-strassenverzeichnis,ch.bfs.gebaeude_wohnungs_register,KML||https://tinyurl.com/yy7ya4g9/VS/6002_bdg_erw.kml" TargetMode="External"/><Relationship Id="rId221" Type="http://schemas.openxmlformats.org/officeDocument/2006/relationships/hyperlink" Target="https://map.geo.admin.ch/?zoom=13&amp;E=2583702.678&amp;N=1104332.252&amp;layers=ch.kantone.cadastralwebmap-farbe,ch.swisstopo.amtliches-strassenverzeichnis,ch.bfs.gebaeude_wohnungs_register,KML||https://tinyurl.com/yy7ya4g9/VS/6037_bdg_erw.kml" TargetMode="External"/><Relationship Id="rId319" Type="http://schemas.openxmlformats.org/officeDocument/2006/relationships/hyperlink" Target="https://map.geo.admin.ch/?zoom=13&amp;E=2576891.812&amp;N=1111584.407&amp;layers=ch.kantone.cadastralwebmap-farbe,ch.swisstopo.amtliches-strassenverzeichnis,ch.bfs.gebaeude_wohnungs_register,KML||https://tinyurl.com/yy7ya4g9/VS/6133_bdg_erw.kml" TargetMode="External"/><Relationship Id="rId526" Type="http://schemas.openxmlformats.org/officeDocument/2006/relationships/hyperlink" Target="https://map.geo.admin.ch/?zoom=13&amp;E=2601333.702&amp;N=1122530.27&amp;layers=ch.kantone.cadastralwebmap-farbe,ch.swisstopo.amtliches-strassenverzeichnis,ch.bfs.gebaeude_wohnungs_register,KML||https://tinyurl.com/yy7ya4g9/VS/6238_bdg_erw.kml" TargetMode="External"/><Relationship Id="rId165" Type="http://schemas.openxmlformats.org/officeDocument/2006/relationships/hyperlink" Target="https://map.geo.admin.ch/?zoom=13&amp;E=2577298.946&amp;N=1091882.756&amp;layers=ch.kantone.cadastralwebmap-farbe,ch.swisstopo.amtliches-strassenverzeichnis,ch.bfs.gebaeude_wohnungs_register,KML||https://tinyurl.com/yy7ya4g9/VS/6033_bdg_erw.kml" TargetMode="External"/><Relationship Id="rId372" Type="http://schemas.openxmlformats.org/officeDocument/2006/relationships/hyperlink" Target="https://map.geo.admin.ch/?zoom=13&amp;E=2584297.674&amp;N=1113984.235&amp;layers=ch.kantone.cadastralwebmap-farbe,ch.swisstopo.amtliches-strassenverzeichnis,ch.bfs.gebaeude_wohnungs_register,KML||https://tinyurl.com/yy7ya4g9/VS/6139_bdg_erw.kml" TargetMode="External"/><Relationship Id="rId677" Type="http://schemas.openxmlformats.org/officeDocument/2006/relationships/hyperlink" Target="https://map.geo.admin.ch/?zoom=13&amp;E=2623930.791&amp;N=1096973.82&amp;layers=ch.kantone.cadastralwebmap-farbe,ch.swisstopo.amtliches-strassenverzeichnis,ch.bfs.gebaeude_wohnungs_register,KML||https://tinyurl.com/yy7ya4g9/VS/6300_bdg_erw.kml" TargetMode="External"/><Relationship Id="rId232" Type="http://schemas.openxmlformats.org/officeDocument/2006/relationships/hyperlink" Target="https://map.geo.admin.ch/?zoom=13&amp;E=2582903.372&amp;N=1104650.317&amp;layers=ch.kantone.cadastralwebmap-farbe,ch.swisstopo.amtliches-strassenverzeichnis,ch.bfs.gebaeude_wohnungs_register,KML||https://tinyurl.com/yy7ya4g9/VS/6037_bdg_erw.kml" TargetMode="External"/><Relationship Id="rId27" Type="http://schemas.openxmlformats.org/officeDocument/2006/relationships/hyperlink" Target="https://map.geo.admin.ch/?zoom=13&amp;E=2641443.156&amp;N=1129294.841&amp;layers=ch.kantone.cadastralwebmap-farbe,ch.swisstopo.amtliches-strassenverzeichnis,ch.bfs.gebaeude_wohnungs_register,KML||https://tinyurl.com/yy7ya4g9/VS/6002_bdg_erw.kml" TargetMode="External"/><Relationship Id="rId537" Type="http://schemas.openxmlformats.org/officeDocument/2006/relationships/hyperlink" Target="https://map.geo.admin.ch/?zoom=13&amp;E=2599938.164&amp;N=1126649.16&amp;layers=ch.kantone.cadastralwebmap-farbe,ch.swisstopo.amtliches-strassenverzeichnis,ch.bfs.gebaeude_wohnungs_register,KML||https://tinyurl.com/yy7ya4g9/VS/6239_bdg_erw.kml" TargetMode="External"/><Relationship Id="rId80" Type="http://schemas.openxmlformats.org/officeDocument/2006/relationships/hyperlink" Target="https://map.geo.admin.ch/?zoom=13&amp;E=2642011.667&amp;N=1134076.683&amp;layers=ch.kantone.cadastralwebmap-farbe,ch.swisstopo.amtliches-strassenverzeichnis,ch.bfs.gebaeude_wohnungs_register,KML||https://tinyurl.com/yy7ya4g9/VS/6007_bdg_erw.kml" TargetMode="External"/><Relationship Id="rId176" Type="http://schemas.openxmlformats.org/officeDocument/2006/relationships/hyperlink" Target="https://map.geo.admin.ch/?zoom=13&amp;E=2573648.54&amp;N=1086794.348&amp;layers=ch.kantone.cadastralwebmap-farbe,ch.swisstopo.amtliches-strassenverzeichnis,ch.bfs.gebaeude_wohnungs_register,KML||https://tinyurl.com/yy7ya4g9/VS/6034_bdg_erw.kml" TargetMode="External"/><Relationship Id="rId383" Type="http://schemas.openxmlformats.org/officeDocument/2006/relationships/hyperlink" Target="https://map.geo.admin.ch/?zoom=13&amp;E=2580339.949&amp;N=1112948.82&amp;layers=ch.kantone.cadastralwebmap-farbe,ch.swisstopo.amtliches-strassenverzeichnis,ch.bfs.gebaeude_wohnungs_register,KML||https://tinyurl.com/yy7ya4g9/VS/6140_bdg_erw.kml" TargetMode="External"/><Relationship Id="rId590" Type="http://schemas.openxmlformats.org/officeDocument/2006/relationships/hyperlink" Target="https://map.geo.admin.ch/?zoom=13&amp;E=2603476.632&amp;N=1126004.497&amp;layers=ch.kantone.cadastralwebmap-farbe,ch.swisstopo.amtliches-strassenverzeichnis,ch.bfs.gebaeude_wohnungs_register,KML||https://tinyurl.com/yy7ya4g9/VS/6253_bdg_erw.kml" TargetMode="External"/><Relationship Id="rId604" Type="http://schemas.openxmlformats.org/officeDocument/2006/relationships/hyperlink" Target="https://map.geo.admin.ch/?zoom=13&amp;E=2595859.218&amp;N=1124635.566&amp;layers=ch.kantone.cadastralwebmap-farbe,ch.swisstopo.amtliches-strassenverzeichnis,ch.bfs.gebaeude_wohnungs_register,KML||https://tinyurl.com/yy7ya4g9/VS/6261_bdg_erw.kml" TargetMode="External"/><Relationship Id="rId243" Type="http://schemas.openxmlformats.org/officeDocument/2006/relationships/hyperlink" Target="https://map.geo.admin.ch/?zoom=13&amp;E=2579429.189&amp;N=1104131.144&amp;layers=ch.kantone.cadastralwebmap-farbe,ch.swisstopo.amtliches-strassenverzeichnis,ch.bfs.gebaeude_wohnungs_register,KML||https://tinyurl.com/yy7ya4g9/VS/6037_bdg_erw.kml" TargetMode="External"/><Relationship Id="rId450" Type="http://schemas.openxmlformats.org/officeDocument/2006/relationships/hyperlink" Target="https://map.geo.admin.ch/?zoom=13&amp;E=2556854.149&amp;N=1132736.689&amp;layers=ch.kantone.cadastralwebmap-farbe,ch.swisstopo.amtliches-strassenverzeichnis,ch.bfs.gebaeude_wohnungs_register,KML||https://tinyurl.com/yy7ya4g9/VS/6159_bdg_erw.kml" TargetMode="External"/><Relationship Id="rId688" Type="http://schemas.openxmlformats.org/officeDocument/2006/relationships/drawing" Target="../drawings/drawing3.xml"/><Relationship Id="rId38" Type="http://schemas.openxmlformats.org/officeDocument/2006/relationships/hyperlink" Target="https://map.geo.admin.ch/?zoom=13&amp;E=2638662.642&amp;N=1129456.021&amp;layers=ch.kantone.cadastralwebmap-farbe,ch.swisstopo.amtliches-strassenverzeichnis,ch.bfs.gebaeude_wohnungs_register,KML||https://tinyurl.com/yy7ya4g9/VS/6007_bdg_erw.kml" TargetMode="External"/><Relationship Id="rId103" Type="http://schemas.openxmlformats.org/officeDocument/2006/relationships/hyperlink" Target="https://map.geo.admin.ch/?zoom=13&amp;E=2642244.492&amp;N=1130670.48&amp;layers=ch.kantone.cadastralwebmap-farbe,ch.swisstopo.amtliches-strassenverzeichnis,ch.bfs.gebaeude_wohnungs_register,KML||https://tinyurl.com/yy7ya4g9/VS/6007_bdg_erw.kml" TargetMode="External"/><Relationship Id="rId310" Type="http://schemas.openxmlformats.org/officeDocument/2006/relationships/hyperlink" Target="https://map.geo.admin.ch/?zoom=13&amp;E=2576518.001&amp;N=1110730.973&amp;layers=ch.kantone.cadastralwebmap-farbe,ch.swisstopo.amtliches-strassenverzeichnis,ch.bfs.gebaeude_wohnungs_register,KML||https://tinyurl.com/yy7ya4g9/VS/6133_bdg_erw.kml" TargetMode="External"/><Relationship Id="rId548" Type="http://schemas.openxmlformats.org/officeDocument/2006/relationships/hyperlink" Target="https://map.geo.admin.ch/?zoom=13&amp;E=2601136.37&amp;N=1128135.664&amp;layers=ch.kantone.cadastralwebmap-farbe,ch.swisstopo.amtliches-strassenverzeichnis,ch.bfs.gebaeude_wohnungs_register,KML||https://tinyurl.com/yy7ya4g9/VS/6239_bdg_erw.kml" TargetMode="External"/><Relationship Id="rId91" Type="http://schemas.openxmlformats.org/officeDocument/2006/relationships/hyperlink" Target="https://map.geo.admin.ch/?zoom=13&amp;E=2641906.755&amp;N=1134240.132&amp;layers=ch.kantone.cadastralwebmap-farbe,ch.swisstopo.amtliches-strassenverzeichnis,ch.bfs.gebaeude_wohnungs_register,KML||https://tinyurl.com/yy7ya4g9/VS/6007_bdg_erw.kml" TargetMode="External"/><Relationship Id="rId187" Type="http://schemas.openxmlformats.org/officeDocument/2006/relationships/hyperlink" Target="https://map.geo.admin.ch/?zoom=13&amp;E=2574135.146&amp;N=1088979.294&amp;layers=ch.kantone.cadastralwebmap-farbe,ch.swisstopo.amtliches-strassenverzeichnis,ch.bfs.gebaeude_wohnungs_register,KML||https://tinyurl.com/yy7ya4g9/VS/6034_bdg_erw.kml" TargetMode="External"/><Relationship Id="rId394" Type="http://schemas.openxmlformats.org/officeDocument/2006/relationships/hyperlink" Target="https://map.geo.admin.ch/?zoom=13&amp;E=2555292.928&amp;N=1112529.67&amp;layers=ch.kantone.cadastralwebmap-farbe,ch.swisstopo.amtliches-strassenverzeichnis,ch.bfs.gebaeude_wohnungs_register,KML||https://tinyurl.com/yy7ya4g9/VS/6151_bdg_erw.kml" TargetMode="External"/><Relationship Id="rId408" Type="http://schemas.openxmlformats.org/officeDocument/2006/relationships/hyperlink" Target="https://map.geo.admin.ch/?zoom=13&amp;E=2561324.983&amp;N=1126978.594&amp;layers=ch.kantone.cadastralwebmap-farbe,ch.swisstopo.amtliches-strassenverzeichnis,ch.bfs.gebaeude_wohnungs_register,KML||https://tinyurl.com/yy7ya4g9/VS/6152_bdg_erw.kml" TargetMode="External"/><Relationship Id="rId615" Type="http://schemas.openxmlformats.org/officeDocument/2006/relationships/hyperlink" Target="https://map.geo.admin.ch/?zoom=13&amp;E=2595337.651&amp;N=1121902.475&amp;layers=ch.kantone.cadastralwebmap-farbe,ch.swisstopo.amtliches-strassenverzeichnis,ch.bfs.gebaeude_wohnungs_register,KML||https://tinyurl.com/yy7ya4g9/VS/6263_bdg_erw.k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D47"/>
  <sheetViews>
    <sheetView zoomScaleNormal="100" workbookViewId="0"/>
  </sheetViews>
  <sheetFormatPr baseColWidth="10" defaultColWidth="10.5" defaultRowHeight="15" x14ac:dyDescent="0.2"/>
  <cols>
    <col min="1" max="1" width="1.875" style="27" customWidth="1"/>
    <col min="2" max="2" width="14.375" style="28" customWidth="1"/>
    <col min="3" max="3" width="34.75" style="27" customWidth="1"/>
    <col min="4" max="4" width="87.875" style="27" customWidth="1"/>
    <col min="5" max="16384" width="10.5" style="27"/>
  </cols>
  <sheetData>
    <row r="1" spans="2:4" s="2" customFormat="1" ht="18.75" x14ac:dyDescent="0.2">
      <c r="B1" s="1" t="s">
        <v>0</v>
      </c>
      <c r="C1" s="2" t="s">
        <v>1</v>
      </c>
      <c r="D1" s="2" t="s">
        <v>2</v>
      </c>
    </row>
    <row r="2" spans="2:4" s="4" customFormat="1" x14ac:dyDescent="0.2">
      <c r="B2" s="3" t="s">
        <v>4</v>
      </c>
      <c r="C2" s="3" t="s">
        <v>5</v>
      </c>
      <c r="D2" s="3" t="s">
        <v>6</v>
      </c>
    </row>
    <row r="3" spans="2:4" s="4" customFormat="1" x14ac:dyDescent="0.2">
      <c r="B3" s="5" t="s">
        <v>7</v>
      </c>
      <c r="C3" s="5" t="s">
        <v>8</v>
      </c>
      <c r="D3" s="6" t="s">
        <v>9</v>
      </c>
    </row>
    <row r="4" spans="2:4" s="4" customFormat="1" x14ac:dyDescent="0.2">
      <c r="B4" s="7" t="s">
        <v>10</v>
      </c>
      <c r="C4" s="7" t="s">
        <v>11</v>
      </c>
      <c r="D4" s="8" t="s">
        <v>12</v>
      </c>
    </row>
    <row r="5" spans="2:4" s="4" customFormat="1" x14ac:dyDescent="0.2">
      <c r="B5" s="9" t="s">
        <v>13</v>
      </c>
      <c r="C5" s="9" t="s">
        <v>14</v>
      </c>
      <c r="D5" s="10" t="s">
        <v>15</v>
      </c>
    </row>
    <row r="6" spans="2:4" s="4" customFormat="1" x14ac:dyDescent="0.2">
      <c r="B6" s="11" t="s">
        <v>16</v>
      </c>
      <c r="C6" s="11" t="s">
        <v>17</v>
      </c>
      <c r="D6" s="11" t="s">
        <v>18</v>
      </c>
    </row>
    <row r="7" spans="2:4" s="4" customFormat="1" x14ac:dyDescent="0.2">
      <c r="B7" s="12" t="s">
        <v>19</v>
      </c>
      <c r="C7" s="12" t="s">
        <v>20</v>
      </c>
      <c r="D7" s="12" t="s">
        <v>21</v>
      </c>
    </row>
    <row r="9" spans="2:4" s="2" customFormat="1" ht="18.75" x14ac:dyDescent="0.2">
      <c r="B9" s="13" t="s">
        <v>22</v>
      </c>
      <c r="C9" s="14" t="s">
        <v>2</v>
      </c>
    </row>
    <row r="10" spans="2:4" s="17" customFormat="1" x14ac:dyDescent="0.2">
      <c r="B10" s="15" t="s">
        <v>23</v>
      </c>
      <c r="C10" s="16" t="s">
        <v>24</v>
      </c>
    </row>
    <row r="11" spans="2:4" s="17" customFormat="1" x14ac:dyDescent="0.2">
      <c r="B11" s="15" t="s">
        <v>26</v>
      </c>
      <c r="C11" s="16" t="s">
        <v>27</v>
      </c>
    </row>
    <row r="12" spans="2:4" s="17" customFormat="1" x14ac:dyDescent="0.2">
      <c r="B12" s="15" t="s">
        <v>28</v>
      </c>
      <c r="C12" s="16" t="s">
        <v>29</v>
      </c>
    </row>
    <row r="13" spans="2:4" s="17" customFormat="1" x14ac:dyDescent="0.2">
      <c r="B13" s="15" t="s">
        <v>30</v>
      </c>
      <c r="C13" s="16" t="s">
        <v>31</v>
      </c>
    </row>
    <row r="14" spans="2:4" s="17" customFormat="1" x14ac:dyDescent="0.2">
      <c r="B14" s="15" t="s">
        <v>32</v>
      </c>
      <c r="C14" s="16" t="s">
        <v>33</v>
      </c>
    </row>
    <row r="15" spans="2:4" s="17" customFormat="1" x14ac:dyDescent="0.2">
      <c r="B15" s="15" t="s">
        <v>34</v>
      </c>
      <c r="C15" s="16" t="s">
        <v>35</v>
      </c>
    </row>
    <row r="16" spans="2:4" s="17" customFormat="1" x14ac:dyDescent="0.2">
      <c r="B16" s="15" t="s">
        <v>36</v>
      </c>
      <c r="C16" s="16" t="s">
        <v>37</v>
      </c>
    </row>
    <row r="17" spans="2:3" s="17" customFormat="1" x14ac:dyDescent="0.2">
      <c r="B17" s="15" t="s">
        <v>38</v>
      </c>
      <c r="C17" s="16" t="s">
        <v>39</v>
      </c>
    </row>
    <row r="18" spans="2:3" s="17" customFormat="1" x14ac:dyDescent="0.2">
      <c r="B18" s="15" t="s">
        <v>40</v>
      </c>
      <c r="C18" s="16" t="s">
        <v>41</v>
      </c>
    </row>
    <row r="19" spans="2:3" s="17" customFormat="1" x14ac:dyDescent="0.2">
      <c r="B19" s="18" t="s">
        <v>42</v>
      </c>
      <c r="C19" s="19" t="s">
        <v>43</v>
      </c>
    </row>
    <row r="20" spans="2:3" s="17" customFormat="1" x14ac:dyDescent="0.2">
      <c r="B20" s="15" t="s">
        <v>44</v>
      </c>
      <c r="C20" s="16" t="s">
        <v>45</v>
      </c>
    </row>
    <row r="21" spans="2:3" s="17" customFormat="1" x14ac:dyDescent="0.2">
      <c r="B21" s="15" t="s">
        <v>46</v>
      </c>
      <c r="C21" s="16" t="s">
        <v>47</v>
      </c>
    </row>
    <row r="22" spans="2:3" s="17" customFormat="1" x14ac:dyDescent="0.2">
      <c r="B22" s="15" t="s">
        <v>48</v>
      </c>
      <c r="C22" s="16" t="s">
        <v>49</v>
      </c>
    </row>
    <row r="23" spans="2:3" s="17" customFormat="1" x14ac:dyDescent="0.2">
      <c r="B23" s="15" t="s">
        <v>50</v>
      </c>
      <c r="C23" s="16" t="s">
        <v>51</v>
      </c>
    </row>
    <row r="24" spans="2:3" s="17" customFormat="1" x14ac:dyDescent="0.2">
      <c r="B24" s="15" t="s">
        <v>52</v>
      </c>
      <c r="C24" s="16" t="s">
        <v>53</v>
      </c>
    </row>
    <row r="25" spans="2:3" s="17" customFormat="1" x14ac:dyDescent="0.2">
      <c r="B25" s="20" t="s">
        <v>54</v>
      </c>
      <c r="C25" s="21" t="s">
        <v>55</v>
      </c>
    </row>
    <row r="26" spans="2:3" s="17" customFormat="1" x14ac:dyDescent="0.2">
      <c r="B26" s="15" t="s">
        <v>56</v>
      </c>
      <c r="C26" s="16" t="s">
        <v>57</v>
      </c>
    </row>
    <row r="27" spans="2:3" s="17" customFormat="1" x14ac:dyDescent="0.2">
      <c r="B27" s="15" t="s">
        <v>58</v>
      </c>
      <c r="C27" s="16" t="s">
        <v>59</v>
      </c>
    </row>
    <row r="28" spans="2:3" s="17" customFormat="1" x14ac:dyDescent="0.2">
      <c r="B28" s="15" t="s">
        <v>60</v>
      </c>
      <c r="C28" s="16" t="s">
        <v>61</v>
      </c>
    </row>
    <row r="29" spans="2:3" s="17" customFormat="1" x14ac:dyDescent="0.2">
      <c r="B29" s="15" t="s">
        <v>62</v>
      </c>
      <c r="C29" s="16" t="s">
        <v>41</v>
      </c>
    </row>
    <row r="30" spans="2:3" s="17" customFormat="1" x14ac:dyDescent="0.2">
      <c r="B30" s="15" t="s">
        <v>63</v>
      </c>
      <c r="C30" s="16" t="s">
        <v>64</v>
      </c>
    </row>
    <row r="31" spans="2:3" s="17" customFormat="1" x14ac:dyDescent="0.2">
      <c r="B31" s="22" t="s">
        <v>65</v>
      </c>
      <c r="C31" s="19" t="s">
        <v>66</v>
      </c>
    </row>
    <row r="32" spans="2:3" s="17" customFormat="1" x14ac:dyDescent="0.2">
      <c r="B32" s="22" t="s">
        <v>67</v>
      </c>
      <c r="C32" s="19" t="s">
        <v>68</v>
      </c>
    </row>
    <row r="33" spans="2:3" s="17" customFormat="1" x14ac:dyDescent="0.2">
      <c r="B33" s="23" t="s">
        <v>69</v>
      </c>
      <c r="C33" s="19" t="s">
        <v>70</v>
      </c>
    </row>
    <row r="34" spans="2:3" s="17" customFormat="1" x14ac:dyDescent="0.2">
      <c r="B34" s="15" t="s">
        <v>71</v>
      </c>
      <c r="C34" s="16" t="s">
        <v>72</v>
      </c>
    </row>
    <row r="35" spans="2:3" s="17" customFormat="1" x14ac:dyDescent="0.25">
      <c r="B35" s="24" t="s">
        <v>73</v>
      </c>
      <c r="C35" s="16" t="s">
        <v>74</v>
      </c>
    </row>
    <row r="36" spans="2:3" s="17" customFormat="1" x14ac:dyDescent="0.25">
      <c r="B36" s="24" t="s">
        <v>75</v>
      </c>
      <c r="C36" s="16" t="s">
        <v>76</v>
      </c>
    </row>
    <row r="37" spans="2:3" s="17" customFormat="1" x14ac:dyDescent="0.25">
      <c r="B37" s="24" t="s">
        <v>77</v>
      </c>
      <c r="C37" s="16" t="s">
        <v>78</v>
      </c>
    </row>
    <row r="38" spans="2:3" s="17" customFormat="1" x14ac:dyDescent="0.2">
      <c r="B38" s="25" t="s">
        <v>79</v>
      </c>
      <c r="C38" s="16" t="s">
        <v>80</v>
      </c>
    </row>
    <row r="39" spans="2:3" s="17" customFormat="1" x14ac:dyDescent="0.2">
      <c r="B39" s="25" t="s">
        <v>81</v>
      </c>
      <c r="C39" s="21" t="s">
        <v>82</v>
      </c>
    </row>
    <row r="40" spans="2:3" s="17" customFormat="1" x14ac:dyDescent="0.2">
      <c r="B40" s="25" t="s">
        <v>83</v>
      </c>
      <c r="C40" s="16" t="s">
        <v>84</v>
      </c>
    </row>
    <row r="41" spans="2:3" s="17" customFormat="1" ht="42.75" x14ac:dyDescent="0.2">
      <c r="B41" s="25" t="s">
        <v>85</v>
      </c>
      <c r="C41" s="15" t="s">
        <v>86</v>
      </c>
    </row>
    <row r="42" spans="2:3" s="17" customFormat="1" x14ac:dyDescent="0.2">
      <c r="B42" s="23" t="s">
        <v>25</v>
      </c>
      <c r="C42" s="19" t="s">
        <v>87</v>
      </c>
    </row>
    <row r="43" spans="2:3" s="17" customFormat="1" ht="30" x14ac:dyDescent="0.2">
      <c r="B43" s="23" t="s">
        <v>88</v>
      </c>
      <c r="C43" s="18" t="s">
        <v>89</v>
      </c>
    </row>
    <row r="44" spans="2:3" s="17" customFormat="1" ht="30" x14ac:dyDescent="0.2">
      <c r="B44" s="23" t="s">
        <v>3</v>
      </c>
      <c r="C44" s="18" t="s">
        <v>90</v>
      </c>
    </row>
    <row r="45" spans="2:3" x14ac:dyDescent="0.2">
      <c r="B45" s="26" t="s">
        <v>91</v>
      </c>
      <c r="C45" s="23" t="s">
        <v>92</v>
      </c>
    </row>
    <row r="46" spans="2:3" ht="30" x14ac:dyDescent="0.2">
      <c r="B46" s="26" t="s">
        <v>93</v>
      </c>
      <c r="C46" s="23" t="s">
        <v>94</v>
      </c>
    </row>
    <row r="47" spans="2:3" ht="30" x14ac:dyDescent="0.2">
      <c r="B47" s="26" t="s">
        <v>95</v>
      </c>
      <c r="C47" s="23" t="s">
        <v>96</v>
      </c>
    </row>
  </sheetData>
  <hyperlinks>
    <hyperlink ref="B46" r:id="rId1" xr:uid="{00000000-0004-0000-0000-000000000000}"/>
    <hyperlink ref="B47" r:id="rId2" xr:uid="{00000000-0004-0000-0000-000001000000}"/>
    <hyperlink ref="B45" r:id="rId3" xr:uid="{00000000-0004-0000-0000-000002000000}"/>
  </hyperlink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BK34"/>
  <sheetViews>
    <sheetView tabSelected="1" workbookViewId="0"/>
  </sheetViews>
  <sheetFormatPr baseColWidth="10" defaultColWidth="10.5" defaultRowHeight="15" x14ac:dyDescent="0.25"/>
  <cols>
    <col min="1" max="1" width="1.625" style="29" customWidth="1"/>
    <col min="2" max="2" width="2.5" style="29" customWidth="1"/>
    <col min="3" max="3" width="19.75" style="29" customWidth="1"/>
    <col min="4" max="4" width="3.875" style="29" bestFit="1" customWidth="1"/>
    <col min="5" max="5" width="10.125" style="29" bestFit="1" customWidth="1"/>
    <col min="6" max="6" width="11" style="29" bestFit="1" customWidth="1"/>
    <col min="7" max="8" width="1.125" style="29" customWidth="1"/>
    <col min="9" max="9" width="9.125" style="29" customWidth="1"/>
    <col min="10" max="10" width="1.125" style="29" customWidth="1"/>
    <col min="11" max="11" width="9.125" style="29" customWidth="1"/>
    <col min="12" max="13" width="1.125" style="29" customWidth="1"/>
    <col min="14" max="14" width="9.125" style="29" customWidth="1"/>
    <col min="15" max="15" width="1.125" style="29" customWidth="1"/>
    <col min="16" max="16" width="9.125" style="29" customWidth="1"/>
    <col min="17" max="18" width="1.125" style="29" customWidth="1"/>
    <col min="19" max="19" width="9.125" style="29" customWidth="1"/>
    <col min="20" max="20" width="1.125" style="29" customWidth="1"/>
    <col min="21" max="21" width="9.125" style="29" customWidth="1"/>
    <col min="22" max="23" width="1.125" style="29" customWidth="1"/>
    <col min="24" max="24" width="9.125" style="29" customWidth="1"/>
    <col min="25" max="25" width="1.125" style="29" customWidth="1"/>
    <col min="26" max="26" width="9.125" style="29" customWidth="1"/>
    <col min="27" max="28" width="1.125" style="29" customWidth="1"/>
    <col min="29" max="29" width="9.125" style="29" customWidth="1"/>
    <col min="30" max="30" width="1.125" style="29" customWidth="1"/>
    <col min="31" max="31" width="9.125" style="29" customWidth="1"/>
    <col min="32" max="33" width="1.125" style="29" customWidth="1"/>
    <col min="34" max="34" width="9.125" style="29" customWidth="1"/>
    <col min="35" max="35" width="1.125" style="29" customWidth="1"/>
    <col min="36" max="36" width="9.125" style="29" customWidth="1"/>
    <col min="37" max="39" width="1.125" style="29" customWidth="1"/>
    <col min="40" max="40" width="7.875" style="29" customWidth="1"/>
    <col min="41" max="41" width="1.375" style="29" customWidth="1"/>
    <col min="42" max="42" width="10.25" style="29" customWidth="1"/>
    <col min="43" max="45" width="1.125" style="29" customWidth="1"/>
    <col min="46" max="46" width="10.25" style="29" customWidth="1"/>
    <col min="47" max="47" width="1.125" style="29" customWidth="1"/>
    <col min="48" max="49" width="1" style="29" customWidth="1"/>
    <col min="50" max="51" width="9.75" style="29" customWidth="1"/>
    <col min="52" max="52" width="7.875" style="29" customWidth="1"/>
    <col min="53" max="53" width="9.75" style="29" customWidth="1"/>
    <col min="54" max="54" width="7.875" style="29" customWidth="1"/>
    <col min="55" max="56" width="1.125" style="29" customWidth="1"/>
    <col min="57" max="58" width="9.75" style="29" customWidth="1"/>
    <col min="59" max="59" width="7.875" style="29" customWidth="1"/>
    <col min="60" max="60" width="9.75" style="29" customWidth="1"/>
    <col min="61" max="61" width="7.875" style="29" customWidth="1"/>
    <col min="62" max="62" width="1.125" style="29" customWidth="1"/>
    <col min="63" max="16384" width="10.5" style="29"/>
  </cols>
  <sheetData>
    <row r="1" spans="1:63" ht="19.5" thickBot="1" x14ac:dyDescent="0.35">
      <c r="B1" s="30" t="s">
        <v>32081</v>
      </c>
      <c r="AW1" s="249" t="s">
        <v>97</v>
      </c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  <c r="BJ1" s="251"/>
      <c r="BK1" s="4"/>
    </row>
    <row r="2" spans="1:63" ht="15.75" thickTop="1" x14ac:dyDescent="0.25">
      <c r="AL2" s="31"/>
      <c r="AM2" s="31"/>
      <c r="AN2" s="31"/>
      <c r="AO2" s="31"/>
      <c r="AP2" s="4"/>
      <c r="AQ2" s="31"/>
      <c r="AR2" s="4"/>
      <c r="AS2" s="184"/>
      <c r="AT2" s="184"/>
      <c r="AU2" s="184"/>
      <c r="AV2" s="4"/>
      <c r="AW2" s="185"/>
      <c r="AX2" s="252" t="s">
        <v>98</v>
      </c>
      <c r="AY2" s="252"/>
      <c r="AZ2" s="252"/>
      <c r="BA2" s="252"/>
      <c r="BB2" s="252"/>
      <c r="BC2" s="32"/>
      <c r="BD2" s="33"/>
      <c r="BE2" s="252" t="s">
        <v>99</v>
      </c>
      <c r="BF2" s="252"/>
      <c r="BG2" s="252"/>
      <c r="BH2" s="252"/>
      <c r="BI2" s="252"/>
      <c r="BJ2" s="34"/>
      <c r="BK2" s="35"/>
    </row>
    <row r="3" spans="1:63" ht="7.5" customHeight="1" x14ac:dyDescent="0.25">
      <c r="A3" s="36"/>
      <c r="B3" s="37"/>
      <c r="C3" s="37"/>
      <c r="D3" s="37"/>
      <c r="E3" s="37"/>
      <c r="F3" s="37"/>
      <c r="G3" s="37"/>
      <c r="H3" s="38"/>
      <c r="I3" s="37"/>
      <c r="J3" s="37"/>
      <c r="K3" s="37"/>
      <c r="L3" s="39"/>
      <c r="M3" s="38"/>
      <c r="N3" s="37"/>
      <c r="O3" s="37"/>
      <c r="P3" s="37"/>
      <c r="Q3" s="39"/>
      <c r="R3" s="38"/>
      <c r="S3" s="37"/>
      <c r="T3" s="37"/>
      <c r="U3" s="37"/>
      <c r="V3" s="39"/>
      <c r="W3" s="38"/>
      <c r="X3" s="37"/>
      <c r="Y3" s="37"/>
      <c r="Z3" s="37"/>
      <c r="AA3" s="39"/>
      <c r="AB3" s="40"/>
      <c r="AC3" s="41"/>
      <c r="AD3" s="41"/>
      <c r="AE3" s="41"/>
      <c r="AF3" s="42"/>
      <c r="AG3" s="40"/>
      <c r="AH3" s="41"/>
      <c r="AI3" s="41"/>
      <c r="AJ3" s="41"/>
      <c r="AK3" s="42"/>
      <c r="AL3" s="31"/>
      <c r="AM3" s="43"/>
      <c r="AN3" s="44"/>
      <c r="AO3" s="44"/>
      <c r="AP3" s="45"/>
      <c r="AQ3" s="46"/>
      <c r="AR3" s="4"/>
      <c r="AS3" s="186"/>
      <c r="AT3" s="187"/>
      <c r="AU3" s="188"/>
      <c r="AV3" s="4"/>
      <c r="AW3" s="52"/>
      <c r="AX3" s="253"/>
      <c r="AY3" s="253"/>
      <c r="AZ3" s="253"/>
      <c r="BA3" s="253"/>
      <c r="BB3" s="253"/>
      <c r="BC3" s="47"/>
      <c r="BD3" s="48"/>
      <c r="BE3" s="253"/>
      <c r="BF3" s="253"/>
      <c r="BG3" s="253"/>
      <c r="BH3" s="253"/>
      <c r="BI3" s="253"/>
      <c r="BJ3" s="189"/>
      <c r="BK3" s="4"/>
    </row>
    <row r="4" spans="1:63" ht="33.75" customHeight="1" x14ac:dyDescent="0.25">
      <c r="A4" s="49"/>
      <c r="B4" s="254" t="s">
        <v>24</v>
      </c>
      <c r="C4" s="254"/>
      <c r="D4" s="254"/>
      <c r="E4" s="50" t="s">
        <v>100</v>
      </c>
      <c r="F4" s="50" t="s">
        <v>101</v>
      </c>
      <c r="G4" s="51"/>
      <c r="H4" s="52"/>
      <c r="I4" s="255" t="s">
        <v>102</v>
      </c>
      <c r="J4" s="255"/>
      <c r="K4" s="255"/>
      <c r="L4" s="53"/>
      <c r="M4" s="52"/>
      <c r="N4" s="255" t="s">
        <v>103</v>
      </c>
      <c r="O4" s="255"/>
      <c r="P4" s="255"/>
      <c r="Q4" s="53"/>
      <c r="R4" s="52"/>
      <c r="S4" s="255" t="s">
        <v>104</v>
      </c>
      <c r="T4" s="255"/>
      <c r="U4" s="255"/>
      <c r="V4" s="53"/>
      <c r="W4" s="52"/>
      <c r="X4" s="255" t="s">
        <v>105</v>
      </c>
      <c r="Y4" s="255"/>
      <c r="Z4" s="255"/>
      <c r="AA4" s="53"/>
      <c r="AB4" s="54"/>
      <c r="AC4" s="255" t="s">
        <v>106</v>
      </c>
      <c r="AD4" s="255"/>
      <c r="AE4" s="255"/>
      <c r="AF4" s="55"/>
      <c r="AG4" s="54"/>
      <c r="AH4" s="255" t="s">
        <v>107</v>
      </c>
      <c r="AI4" s="255"/>
      <c r="AJ4" s="255"/>
      <c r="AK4" s="55"/>
      <c r="AL4" s="56"/>
      <c r="AM4" s="57"/>
      <c r="AN4" s="256" t="s">
        <v>108</v>
      </c>
      <c r="AO4" s="256"/>
      <c r="AP4" s="256"/>
      <c r="AQ4" s="58"/>
      <c r="AR4" s="59"/>
      <c r="AS4" s="52"/>
      <c r="AT4" s="60" t="s">
        <v>109</v>
      </c>
      <c r="AU4" s="61"/>
      <c r="AV4" s="4"/>
      <c r="AW4" s="52"/>
      <c r="AX4" s="60" t="s">
        <v>110</v>
      </c>
      <c r="AY4" s="257" t="s">
        <v>111</v>
      </c>
      <c r="AZ4" s="257"/>
      <c r="BA4" s="257" t="s">
        <v>112</v>
      </c>
      <c r="BB4" s="257"/>
      <c r="BC4" s="62"/>
      <c r="BD4" s="63"/>
      <c r="BE4" s="60" t="s">
        <v>110</v>
      </c>
      <c r="BF4" s="257" t="s">
        <v>111</v>
      </c>
      <c r="BG4" s="257"/>
      <c r="BH4" s="257" t="s">
        <v>112</v>
      </c>
      <c r="BI4" s="257"/>
      <c r="BJ4" s="189"/>
      <c r="BK4" s="4"/>
    </row>
    <row r="5" spans="1:63" ht="9.75" customHeight="1" x14ac:dyDescent="0.25">
      <c r="A5" s="64"/>
      <c r="B5" s="65"/>
      <c r="C5" s="66"/>
      <c r="D5" s="65"/>
      <c r="E5" s="65"/>
      <c r="F5" s="65"/>
      <c r="G5" s="65"/>
      <c r="H5" s="67"/>
      <c r="I5" s="68"/>
      <c r="J5" s="68"/>
      <c r="K5" s="69"/>
      <c r="L5" s="53"/>
      <c r="M5" s="67"/>
      <c r="N5" s="68"/>
      <c r="O5" s="68"/>
      <c r="P5" s="69"/>
      <c r="Q5" s="53"/>
      <c r="R5" s="67"/>
      <c r="S5" s="68"/>
      <c r="T5" s="68"/>
      <c r="U5" s="69"/>
      <c r="V5" s="53"/>
      <c r="W5" s="67"/>
      <c r="X5" s="68"/>
      <c r="Y5" s="68"/>
      <c r="Z5" s="69"/>
      <c r="AA5" s="53"/>
      <c r="AB5" s="70"/>
      <c r="AC5" s="71"/>
      <c r="AD5" s="71"/>
      <c r="AE5" s="72"/>
      <c r="AF5" s="55"/>
      <c r="AG5" s="70"/>
      <c r="AH5" s="71"/>
      <c r="AI5" s="71"/>
      <c r="AJ5" s="72"/>
      <c r="AK5" s="55"/>
      <c r="AL5" s="56"/>
      <c r="AM5" s="73"/>
      <c r="AN5" s="27"/>
      <c r="AO5" s="74"/>
      <c r="AP5" s="74"/>
      <c r="AQ5" s="58"/>
      <c r="AR5" s="75"/>
      <c r="AS5" s="52"/>
      <c r="AT5" s="4"/>
      <c r="AU5" s="189"/>
      <c r="AV5" s="4"/>
      <c r="AW5" s="52"/>
      <c r="AX5" s="4"/>
      <c r="AY5" s="190"/>
      <c r="AZ5" s="191"/>
      <c r="BA5" s="4"/>
      <c r="BB5" s="4"/>
      <c r="BC5" s="189"/>
      <c r="BD5" s="52"/>
      <c r="BE5" s="4"/>
      <c r="BF5" s="190"/>
      <c r="BG5" s="191"/>
      <c r="BH5" s="4"/>
      <c r="BI5" s="4"/>
      <c r="BJ5" s="189"/>
      <c r="BK5" s="4"/>
    </row>
    <row r="6" spans="1:63" s="27" customFormat="1" ht="15.95" customHeight="1" x14ac:dyDescent="0.2">
      <c r="A6" s="52"/>
      <c r="B6" s="4"/>
      <c r="C6" s="3" t="s">
        <v>113</v>
      </c>
      <c r="D6" s="76" t="s">
        <v>114</v>
      </c>
      <c r="E6" s="3">
        <v>266443</v>
      </c>
      <c r="F6" s="3">
        <v>273112</v>
      </c>
      <c r="G6" s="3"/>
      <c r="H6" s="77"/>
      <c r="I6" s="3">
        <v>2</v>
      </c>
      <c r="J6" s="3"/>
      <c r="K6" s="192">
        <v>7.9999999999999996E-6</v>
      </c>
      <c r="L6" s="78"/>
      <c r="M6" s="77"/>
      <c r="N6" s="3">
        <v>0</v>
      </c>
      <c r="O6" s="3"/>
      <c r="P6" s="192">
        <v>0</v>
      </c>
      <c r="Q6" s="78"/>
      <c r="R6" s="77"/>
      <c r="S6" s="3">
        <v>3</v>
      </c>
      <c r="T6" s="3"/>
      <c r="U6" s="192">
        <v>1.1E-5</v>
      </c>
      <c r="V6" s="78"/>
      <c r="W6" s="77"/>
      <c r="X6" s="3">
        <v>747</v>
      </c>
      <c r="Y6" s="3"/>
      <c r="Z6" s="192">
        <v>2.735E-3</v>
      </c>
      <c r="AA6" s="79"/>
      <c r="AB6" s="80"/>
      <c r="AC6" s="81">
        <v>1354</v>
      </c>
      <c r="AD6" s="82"/>
      <c r="AE6" s="83">
        <v>5.0819999999999997E-3</v>
      </c>
      <c r="AF6" s="84"/>
      <c r="AG6" s="85"/>
      <c r="AH6" s="81">
        <v>450</v>
      </c>
      <c r="AI6" s="81"/>
      <c r="AJ6" s="83">
        <v>1.689E-3</v>
      </c>
      <c r="AK6" s="86"/>
      <c r="AL6" s="3"/>
      <c r="AM6" s="77"/>
      <c r="AN6" s="87">
        <v>197</v>
      </c>
      <c r="AO6" s="87"/>
      <c r="AP6" s="88">
        <v>1</v>
      </c>
      <c r="AQ6" s="78"/>
      <c r="AR6" s="3"/>
      <c r="AS6" s="77"/>
      <c r="AT6" s="193">
        <v>1256</v>
      </c>
      <c r="AU6" s="194"/>
      <c r="AV6" s="3"/>
      <c r="AW6" s="77"/>
      <c r="AX6" s="193">
        <v>104895</v>
      </c>
      <c r="AY6" s="193">
        <v>101337</v>
      </c>
      <c r="AZ6" s="89">
        <v>0.96608036608036607</v>
      </c>
      <c r="BA6" s="193">
        <v>99550</v>
      </c>
      <c r="BB6" s="195">
        <v>0.94904428237761573</v>
      </c>
      <c r="BC6" s="196"/>
      <c r="BD6" s="197"/>
      <c r="BE6" s="193">
        <v>49760</v>
      </c>
      <c r="BF6" s="193">
        <v>47005</v>
      </c>
      <c r="BG6" s="195">
        <v>0.94463424437299037</v>
      </c>
      <c r="BH6" s="193">
        <v>46658</v>
      </c>
      <c r="BI6" s="195">
        <v>0.93766077170418005</v>
      </c>
      <c r="BJ6" s="189"/>
      <c r="BK6" s="4"/>
    </row>
    <row r="7" spans="1:63" s="27" customFormat="1" ht="15.95" customHeight="1" x14ac:dyDescent="0.2">
      <c r="A7" s="52"/>
      <c r="B7" s="4"/>
      <c r="C7" s="31" t="s">
        <v>115</v>
      </c>
      <c r="D7" s="90" t="s">
        <v>116</v>
      </c>
      <c r="E7" s="31">
        <v>9600</v>
      </c>
      <c r="F7" s="31">
        <v>9761</v>
      </c>
      <c r="G7" s="198"/>
      <c r="H7" s="49"/>
      <c r="I7" s="31">
        <v>0</v>
      </c>
      <c r="J7" s="31"/>
      <c r="K7" s="192">
        <v>0</v>
      </c>
      <c r="L7" s="79"/>
      <c r="M7" s="49"/>
      <c r="N7" s="31">
        <v>0</v>
      </c>
      <c r="O7" s="31"/>
      <c r="P7" s="192">
        <v>0</v>
      </c>
      <c r="Q7" s="79"/>
      <c r="R7" s="49"/>
      <c r="S7" s="31">
        <v>0</v>
      </c>
      <c r="T7" s="31"/>
      <c r="U7" s="192">
        <v>0</v>
      </c>
      <c r="V7" s="79"/>
      <c r="W7" s="49"/>
      <c r="X7" s="31">
        <v>0</v>
      </c>
      <c r="Y7" s="31"/>
      <c r="Z7" s="192">
        <v>0</v>
      </c>
      <c r="AA7" s="79"/>
      <c r="AB7" s="91"/>
      <c r="AC7" s="92">
        <v>2</v>
      </c>
      <c r="AD7" s="93"/>
      <c r="AE7" s="83">
        <v>2.0799999999999999E-4</v>
      </c>
      <c r="AF7" s="94"/>
      <c r="AG7" s="95"/>
      <c r="AH7" s="92">
        <v>0</v>
      </c>
      <c r="AI7" s="96"/>
      <c r="AJ7" s="83">
        <v>0</v>
      </c>
      <c r="AK7" s="97"/>
      <c r="AL7" s="31"/>
      <c r="AM7" s="49"/>
      <c r="AN7" s="98">
        <v>5</v>
      </c>
      <c r="AO7" s="98"/>
      <c r="AP7" s="99">
        <v>1</v>
      </c>
      <c r="AQ7" s="79"/>
      <c r="AR7" s="4"/>
      <c r="AS7" s="52"/>
      <c r="AT7" s="199">
        <v>3</v>
      </c>
      <c r="AU7" s="200"/>
      <c r="AV7" s="4"/>
      <c r="AW7" s="52"/>
      <c r="AX7" s="199">
        <v>3940</v>
      </c>
      <c r="AY7" s="199">
        <v>3937</v>
      </c>
      <c r="AZ7" s="100">
        <v>0.99923857868020305</v>
      </c>
      <c r="BA7" s="199">
        <v>3818</v>
      </c>
      <c r="BB7" s="201">
        <v>0.96903553299492384</v>
      </c>
      <c r="BC7" s="202"/>
      <c r="BD7" s="203"/>
      <c r="BE7" s="199">
        <v>2722</v>
      </c>
      <c r="BF7" s="199">
        <v>2721</v>
      </c>
      <c r="BG7" s="201">
        <v>0.9996326230712711</v>
      </c>
      <c r="BH7" s="199">
        <v>2675</v>
      </c>
      <c r="BI7" s="201">
        <v>0.98273328434974283</v>
      </c>
      <c r="BJ7" s="189"/>
      <c r="BK7" s="4"/>
    </row>
    <row r="8" spans="1:63" s="27" customFormat="1" ht="15.95" customHeight="1" x14ac:dyDescent="0.2">
      <c r="A8" s="52"/>
      <c r="B8" s="4"/>
      <c r="C8" s="3" t="s">
        <v>117</v>
      </c>
      <c r="D8" s="76" t="s">
        <v>118</v>
      </c>
      <c r="E8" s="3">
        <v>27802</v>
      </c>
      <c r="F8" s="3">
        <v>28175</v>
      </c>
      <c r="G8" s="195"/>
      <c r="H8" s="77"/>
      <c r="I8" s="3">
        <v>0</v>
      </c>
      <c r="J8" s="3"/>
      <c r="K8" s="192">
        <v>0</v>
      </c>
      <c r="L8" s="78"/>
      <c r="M8" s="77"/>
      <c r="N8" s="3">
        <v>0</v>
      </c>
      <c r="O8" s="3"/>
      <c r="P8" s="192">
        <v>0</v>
      </c>
      <c r="Q8" s="78"/>
      <c r="R8" s="77"/>
      <c r="S8" s="3">
        <v>3</v>
      </c>
      <c r="T8" s="3"/>
      <c r="U8" s="192">
        <v>1.06E-4</v>
      </c>
      <c r="V8" s="78"/>
      <c r="W8" s="77"/>
      <c r="X8" s="3">
        <v>20</v>
      </c>
      <c r="Y8" s="3"/>
      <c r="Z8" s="192">
        <v>7.1000000000000002E-4</v>
      </c>
      <c r="AA8" s="78"/>
      <c r="AB8" s="101"/>
      <c r="AC8" s="102">
        <v>99</v>
      </c>
      <c r="AD8" s="103"/>
      <c r="AE8" s="104">
        <v>3.5609999999999999E-3</v>
      </c>
      <c r="AF8" s="105"/>
      <c r="AG8" s="106"/>
      <c r="AH8" s="102">
        <v>39</v>
      </c>
      <c r="AI8" s="107"/>
      <c r="AJ8" s="104">
        <v>1.403E-3</v>
      </c>
      <c r="AK8" s="108"/>
      <c r="AL8" s="3"/>
      <c r="AM8" s="77"/>
      <c r="AN8" s="87">
        <v>20</v>
      </c>
      <c r="AO8" s="87"/>
      <c r="AP8" s="88">
        <v>1</v>
      </c>
      <c r="AQ8" s="78"/>
      <c r="AR8" s="3"/>
      <c r="AS8" s="77"/>
      <c r="AT8" s="193">
        <v>8</v>
      </c>
      <c r="AU8" s="194"/>
      <c r="AV8" s="3"/>
      <c r="AW8" s="77"/>
      <c r="AX8" s="193">
        <v>11050</v>
      </c>
      <c r="AY8" s="193">
        <v>10636</v>
      </c>
      <c r="AZ8" s="89">
        <v>0.96253393665158371</v>
      </c>
      <c r="BA8" s="193">
        <v>9277</v>
      </c>
      <c r="BB8" s="195">
        <v>0.83954751131221717</v>
      </c>
      <c r="BC8" s="196"/>
      <c r="BD8" s="197"/>
      <c r="BE8" s="193">
        <v>6342</v>
      </c>
      <c r="BF8" s="193">
        <v>6036</v>
      </c>
      <c r="BG8" s="195">
        <v>0.95175023651844848</v>
      </c>
      <c r="BH8" s="193">
        <v>5329</v>
      </c>
      <c r="BI8" s="195">
        <v>0.84027120782087672</v>
      </c>
      <c r="BJ8" s="189"/>
      <c r="BK8" s="4"/>
    </row>
    <row r="9" spans="1:63" s="27" customFormat="1" ht="15.95" customHeight="1" x14ac:dyDescent="0.2">
      <c r="A9" s="52"/>
      <c r="B9" s="4"/>
      <c r="C9" s="31" t="s">
        <v>119</v>
      </c>
      <c r="D9" s="90" t="s">
        <v>120</v>
      </c>
      <c r="E9" s="31">
        <v>457546</v>
      </c>
      <c r="F9" s="31">
        <v>462890</v>
      </c>
      <c r="G9" s="198"/>
      <c r="H9" s="49"/>
      <c r="I9" s="31">
        <v>1</v>
      </c>
      <c r="J9" s="31"/>
      <c r="K9" s="192">
        <v>1.9999999999999999E-6</v>
      </c>
      <c r="L9" s="109"/>
      <c r="M9" s="49"/>
      <c r="N9" s="31">
        <v>0</v>
      </c>
      <c r="O9" s="31"/>
      <c r="P9" s="192">
        <v>0</v>
      </c>
      <c r="Q9" s="109"/>
      <c r="R9" s="49"/>
      <c r="S9" s="31">
        <v>69</v>
      </c>
      <c r="T9" s="31"/>
      <c r="U9" s="192">
        <v>1.4899999999999999E-4</v>
      </c>
      <c r="V9" s="109"/>
      <c r="W9" s="49"/>
      <c r="X9" s="31">
        <v>112</v>
      </c>
      <c r="Y9" s="31"/>
      <c r="Z9" s="192">
        <v>2.42E-4</v>
      </c>
      <c r="AA9" s="109"/>
      <c r="AB9" s="91"/>
      <c r="AC9" s="92">
        <v>1133</v>
      </c>
      <c r="AD9" s="93"/>
      <c r="AE9" s="83">
        <v>2.4759999999999999E-3</v>
      </c>
      <c r="AF9" s="110"/>
      <c r="AG9" s="95"/>
      <c r="AH9" s="92">
        <v>338</v>
      </c>
      <c r="AI9" s="96"/>
      <c r="AJ9" s="83">
        <v>7.3899999999999997E-4</v>
      </c>
      <c r="AK9" s="110"/>
      <c r="AL9" s="111"/>
      <c r="AM9" s="49"/>
      <c r="AN9" s="98">
        <v>335</v>
      </c>
      <c r="AO9" s="98"/>
      <c r="AP9" s="99">
        <v>1</v>
      </c>
      <c r="AQ9" s="109"/>
      <c r="AR9" s="4"/>
      <c r="AS9" s="52"/>
      <c r="AT9" s="199">
        <v>1045</v>
      </c>
      <c r="AU9" s="200"/>
      <c r="AV9" s="4"/>
      <c r="AW9" s="52"/>
      <c r="AX9" s="199">
        <v>190763</v>
      </c>
      <c r="AY9" s="199">
        <v>161081</v>
      </c>
      <c r="AZ9" s="100">
        <v>0.84440378899472124</v>
      </c>
      <c r="BA9" s="199">
        <v>148011</v>
      </c>
      <c r="BB9" s="201">
        <v>0.77588945445395596</v>
      </c>
      <c r="BC9" s="202"/>
      <c r="BD9" s="203"/>
      <c r="BE9" s="199">
        <v>109318</v>
      </c>
      <c r="BF9" s="199">
        <v>103334</v>
      </c>
      <c r="BG9" s="201">
        <v>0.94526061581807208</v>
      </c>
      <c r="BH9" s="199">
        <v>97169</v>
      </c>
      <c r="BI9" s="201">
        <v>0.88886551162663052</v>
      </c>
      <c r="BJ9" s="189"/>
      <c r="BK9" s="4"/>
    </row>
    <row r="10" spans="1:63" s="27" customFormat="1" ht="15.95" customHeight="1" x14ac:dyDescent="0.2">
      <c r="A10" s="52"/>
      <c r="B10" s="4"/>
      <c r="C10" s="3" t="s">
        <v>121</v>
      </c>
      <c r="D10" s="76" t="s">
        <v>122</v>
      </c>
      <c r="E10" s="3">
        <v>115242</v>
      </c>
      <c r="F10" s="3">
        <v>122164</v>
      </c>
      <c r="G10" s="3"/>
      <c r="H10" s="77"/>
      <c r="I10" s="3">
        <v>0</v>
      </c>
      <c r="J10" s="3"/>
      <c r="K10" s="192">
        <v>0</v>
      </c>
      <c r="L10" s="78"/>
      <c r="M10" s="77"/>
      <c r="N10" s="3">
        <v>0</v>
      </c>
      <c r="O10" s="3"/>
      <c r="P10" s="192">
        <v>0</v>
      </c>
      <c r="Q10" s="78"/>
      <c r="R10" s="77"/>
      <c r="S10" s="3">
        <v>9</v>
      </c>
      <c r="T10" s="3"/>
      <c r="U10" s="192">
        <v>7.3999999999999996E-5</v>
      </c>
      <c r="V10" s="78"/>
      <c r="W10" s="77"/>
      <c r="X10" s="3">
        <v>20</v>
      </c>
      <c r="Y10" s="3"/>
      <c r="Z10" s="192">
        <v>1.64E-4</v>
      </c>
      <c r="AA10" s="79"/>
      <c r="AB10" s="80"/>
      <c r="AC10" s="81">
        <v>463</v>
      </c>
      <c r="AD10" s="82"/>
      <c r="AE10" s="83">
        <v>4.0179999999999999E-3</v>
      </c>
      <c r="AF10" s="84"/>
      <c r="AG10" s="85"/>
      <c r="AH10" s="81">
        <v>83</v>
      </c>
      <c r="AI10" s="81"/>
      <c r="AJ10" s="83">
        <v>7.2000000000000005E-4</v>
      </c>
      <c r="AK10" s="86"/>
      <c r="AL10" s="3"/>
      <c r="AM10" s="77"/>
      <c r="AN10" s="87">
        <v>86</v>
      </c>
      <c r="AO10" s="87"/>
      <c r="AP10" s="88">
        <v>1</v>
      </c>
      <c r="AQ10" s="78"/>
      <c r="AR10" s="3"/>
      <c r="AS10" s="77"/>
      <c r="AT10" s="193">
        <v>9</v>
      </c>
      <c r="AU10" s="194"/>
      <c r="AV10" s="3"/>
      <c r="AW10" s="77"/>
      <c r="AX10" s="193">
        <v>36292</v>
      </c>
      <c r="AY10" s="193">
        <v>36292</v>
      </c>
      <c r="AZ10" s="89">
        <v>1</v>
      </c>
      <c r="BA10" s="193">
        <v>28953</v>
      </c>
      <c r="BB10" s="195">
        <v>0.79777912487600577</v>
      </c>
      <c r="BC10" s="196"/>
      <c r="BD10" s="197"/>
      <c r="BE10" s="193">
        <v>15487</v>
      </c>
      <c r="BF10" s="193">
        <v>15487</v>
      </c>
      <c r="BG10" s="195">
        <v>1</v>
      </c>
      <c r="BH10" s="193">
        <v>14052</v>
      </c>
      <c r="BI10" s="195">
        <v>0.90734164137663842</v>
      </c>
      <c r="BJ10" s="189"/>
      <c r="BK10" s="4"/>
    </row>
    <row r="11" spans="1:63" s="27" customFormat="1" ht="15.95" customHeight="1" x14ac:dyDescent="0.2">
      <c r="A11" s="52"/>
      <c r="B11" s="4"/>
      <c r="C11" s="31" t="s">
        <v>123</v>
      </c>
      <c r="D11" s="90" t="s">
        <v>124</v>
      </c>
      <c r="E11" s="31">
        <v>30467</v>
      </c>
      <c r="F11" s="31">
        <v>32135</v>
      </c>
      <c r="G11" s="31"/>
      <c r="H11" s="49"/>
      <c r="I11" s="31">
        <v>0</v>
      </c>
      <c r="J11" s="31"/>
      <c r="K11" s="204">
        <v>0</v>
      </c>
      <c r="L11" s="79"/>
      <c r="M11" s="49"/>
      <c r="N11" s="31">
        <v>0</v>
      </c>
      <c r="O11" s="31"/>
      <c r="P11" s="204">
        <v>0</v>
      </c>
      <c r="Q11" s="79"/>
      <c r="R11" s="49"/>
      <c r="S11" s="31">
        <v>0</v>
      </c>
      <c r="T11" s="31"/>
      <c r="U11" s="204">
        <v>0</v>
      </c>
      <c r="V11" s="79"/>
      <c r="W11" s="49"/>
      <c r="X11" s="31">
        <v>0</v>
      </c>
      <c r="Y11" s="31"/>
      <c r="Z11" s="204">
        <v>0</v>
      </c>
      <c r="AA11" s="79"/>
      <c r="AB11" s="91"/>
      <c r="AC11" s="96">
        <v>3</v>
      </c>
      <c r="AD11" s="93"/>
      <c r="AE11" s="112">
        <v>9.7999999999999997E-5</v>
      </c>
      <c r="AF11" s="94"/>
      <c r="AG11" s="95"/>
      <c r="AH11" s="96">
        <v>2</v>
      </c>
      <c r="AI11" s="96"/>
      <c r="AJ11" s="112">
        <v>6.6000000000000005E-5</v>
      </c>
      <c r="AK11" s="97"/>
      <c r="AL11" s="31"/>
      <c r="AM11" s="49"/>
      <c r="AN11" s="98">
        <v>3</v>
      </c>
      <c r="AO11" s="98"/>
      <c r="AP11" s="99">
        <v>1</v>
      </c>
      <c r="AQ11" s="79"/>
      <c r="AR11" s="31"/>
      <c r="AS11" s="49"/>
      <c r="AT11" s="205">
        <v>1</v>
      </c>
      <c r="AU11" s="206"/>
      <c r="AV11" s="31"/>
      <c r="AW11" s="49"/>
      <c r="AX11" s="205">
        <v>6200</v>
      </c>
      <c r="AY11" s="205">
        <v>6200</v>
      </c>
      <c r="AZ11" s="100">
        <v>1</v>
      </c>
      <c r="BA11" s="205">
        <v>6197</v>
      </c>
      <c r="BB11" s="198">
        <v>0.99951612903225806</v>
      </c>
      <c r="BC11" s="207"/>
      <c r="BD11" s="208"/>
      <c r="BE11" s="205">
        <v>3965</v>
      </c>
      <c r="BF11" s="205">
        <v>3965</v>
      </c>
      <c r="BG11" s="198">
        <v>1</v>
      </c>
      <c r="BH11" s="199">
        <v>3963</v>
      </c>
      <c r="BI11" s="201">
        <v>0.99949558638083225</v>
      </c>
      <c r="BJ11" s="189"/>
      <c r="BK11" s="4"/>
    </row>
    <row r="12" spans="1:63" s="27" customFormat="1" ht="15.95" customHeight="1" x14ac:dyDescent="0.2">
      <c r="A12" s="52"/>
      <c r="B12" s="4"/>
      <c r="C12" s="3" t="s">
        <v>125</v>
      </c>
      <c r="D12" s="76" t="s">
        <v>126</v>
      </c>
      <c r="E12" s="3">
        <v>149357</v>
      </c>
      <c r="F12" s="3">
        <v>151358</v>
      </c>
      <c r="G12" s="195"/>
      <c r="H12" s="77"/>
      <c r="I12" s="3">
        <v>0</v>
      </c>
      <c r="J12" s="3"/>
      <c r="K12" s="192">
        <v>0</v>
      </c>
      <c r="L12" s="78"/>
      <c r="M12" s="77"/>
      <c r="N12" s="3">
        <v>0</v>
      </c>
      <c r="O12" s="3"/>
      <c r="P12" s="192">
        <v>0</v>
      </c>
      <c r="Q12" s="78"/>
      <c r="R12" s="77"/>
      <c r="S12" s="3">
        <v>0</v>
      </c>
      <c r="T12" s="3"/>
      <c r="U12" s="192">
        <v>0</v>
      </c>
      <c r="V12" s="78"/>
      <c r="W12" s="77"/>
      <c r="X12" s="3">
        <v>7</v>
      </c>
      <c r="Y12" s="3"/>
      <c r="Z12" s="192">
        <v>4.6E-5</v>
      </c>
      <c r="AA12" s="78"/>
      <c r="AB12" s="101"/>
      <c r="AC12" s="107">
        <v>2047</v>
      </c>
      <c r="AD12" s="103"/>
      <c r="AE12" s="104">
        <v>1.3705E-2</v>
      </c>
      <c r="AF12" s="105"/>
      <c r="AG12" s="106"/>
      <c r="AH12" s="107">
        <v>1116</v>
      </c>
      <c r="AI12" s="107"/>
      <c r="AJ12" s="104">
        <v>7.4720000000000003E-3</v>
      </c>
      <c r="AK12" s="108"/>
      <c r="AL12" s="3"/>
      <c r="AM12" s="77"/>
      <c r="AN12" s="87">
        <v>127</v>
      </c>
      <c r="AO12" s="87"/>
      <c r="AP12" s="88">
        <v>1</v>
      </c>
      <c r="AQ12" s="78"/>
      <c r="AR12" s="3"/>
      <c r="AS12" s="77"/>
      <c r="AT12" s="193">
        <v>2499</v>
      </c>
      <c r="AU12" s="194"/>
      <c r="AV12" s="3"/>
      <c r="AW12" s="77"/>
      <c r="AX12" s="193">
        <v>64540</v>
      </c>
      <c r="AY12" s="193">
        <v>62291</v>
      </c>
      <c r="AZ12" s="89">
        <v>0.96515339324449956</v>
      </c>
      <c r="BA12" s="193">
        <v>45669</v>
      </c>
      <c r="BB12" s="195">
        <v>0.70760768515649208</v>
      </c>
      <c r="BC12" s="196"/>
      <c r="BD12" s="197"/>
      <c r="BE12" s="193">
        <v>30927</v>
      </c>
      <c r="BF12" s="193">
        <v>28933</v>
      </c>
      <c r="BG12" s="195">
        <v>0.93552559252433154</v>
      </c>
      <c r="BH12" s="193">
        <v>23605</v>
      </c>
      <c r="BI12" s="195">
        <v>0.76324894105474184</v>
      </c>
      <c r="BJ12" s="189"/>
      <c r="BK12" s="4"/>
    </row>
    <row r="13" spans="1:63" s="27" customFormat="1" ht="15.95" customHeight="1" x14ac:dyDescent="0.2">
      <c r="A13" s="52"/>
      <c r="B13" s="4"/>
      <c r="C13" s="31" t="s">
        <v>127</v>
      </c>
      <c r="D13" s="90" t="s">
        <v>128</v>
      </c>
      <c r="E13" s="31">
        <v>64407</v>
      </c>
      <c r="F13" s="31">
        <v>67844</v>
      </c>
      <c r="G13" s="31"/>
      <c r="H13" s="49"/>
      <c r="I13" s="31">
        <v>0</v>
      </c>
      <c r="J13" s="31"/>
      <c r="K13" s="204">
        <v>0</v>
      </c>
      <c r="L13" s="79"/>
      <c r="M13" s="49"/>
      <c r="N13" s="31">
        <v>0</v>
      </c>
      <c r="O13" s="31"/>
      <c r="P13" s="204">
        <v>0</v>
      </c>
      <c r="Q13" s="79"/>
      <c r="R13" s="49"/>
      <c r="S13" s="31">
        <v>1</v>
      </c>
      <c r="T13" s="31"/>
      <c r="U13" s="204">
        <v>1.5E-5</v>
      </c>
      <c r="V13" s="79"/>
      <c r="W13" s="49"/>
      <c r="X13" s="31">
        <v>1349</v>
      </c>
      <c r="Y13" s="31"/>
      <c r="Z13" s="204">
        <v>1.9883999999999999E-2</v>
      </c>
      <c r="AA13" s="79"/>
      <c r="AB13" s="91"/>
      <c r="AC13" s="96">
        <v>254</v>
      </c>
      <c r="AD13" s="93"/>
      <c r="AE13" s="112">
        <v>3.9439999999999996E-3</v>
      </c>
      <c r="AF13" s="94"/>
      <c r="AG13" s="95"/>
      <c r="AH13" s="96">
        <v>23</v>
      </c>
      <c r="AI13" s="96"/>
      <c r="AJ13" s="112">
        <v>3.57E-4</v>
      </c>
      <c r="AK13" s="97"/>
      <c r="AL13" s="31"/>
      <c r="AM13" s="49"/>
      <c r="AN13" s="98">
        <v>0</v>
      </c>
      <c r="AO13" s="98"/>
      <c r="AP13" s="99">
        <v>0</v>
      </c>
      <c r="AQ13" s="79"/>
      <c r="AR13" s="31"/>
      <c r="AS13" s="49"/>
      <c r="AT13" s="205">
        <v>28589</v>
      </c>
      <c r="AU13" s="206"/>
      <c r="AV13" s="31"/>
      <c r="AW13" s="49"/>
      <c r="AX13" s="205">
        <v>19189</v>
      </c>
      <c r="AY13" s="205">
        <v>19087</v>
      </c>
      <c r="AZ13" s="100">
        <v>0.99468445463546828</v>
      </c>
      <c r="BA13" s="205">
        <v>17672</v>
      </c>
      <c r="BB13" s="198">
        <v>0.92094429100005215</v>
      </c>
      <c r="BC13" s="207"/>
      <c r="BD13" s="208"/>
      <c r="BE13" s="205">
        <v>12748</v>
      </c>
      <c r="BF13" s="205">
        <v>12660</v>
      </c>
      <c r="BG13" s="198">
        <v>0.99309695638531537</v>
      </c>
      <c r="BH13" s="199">
        <v>11831</v>
      </c>
      <c r="BI13" s="201">
        <v>0.92806714778788835</v>
      </c>
      <c r="BJ13" s="189"/>
      <c r="BK13" s="4"/>
    </row>
    <row r="14" spans="1:63" s="27" customFormat="1" ht="15.95" customHeight="1" x14ac:dyDescent="0.2">
      <c r="A14" s="52"/>
      <c r="B14" s="4"/>
      <c r="C14" s="3" t="s">
        <v>129</v>
      </c>
      <c r="D14" s="76" t="s">
        <v>130</v>
      </c>
      <c r="E14" s="3">
        <v>26792</v>
      </c>
      <c r="F14" s="3">
        <v>27582</v>
      </c>
      <c r="G14" s="195"/>
      <c r="H14" s="77"/>
      <c r="I14" s="3">
        <v>0</v>
      </c>
      <c r="J14" s="3"/>
      <c r="K14" s="192">
        <v>0</v>
      </c>
      <c r="L14" s="78"/>
      <c r="M14" s="77"/>
      <c r="N14" s="3">
        <v>0</v>
      </c>
      <c r="O14" s="3"/>
      <c r="P14" s="192">
        <v>0</v>
      </c>
      <c r="Q14" s="78"/>
      <c r="R14" s="77"/>
      <c r="S14" s="3">
        <v>8</v>
      </c>
      <c r="T14" s="3"/>
      <c r="U14" s="192">
        <v>2.9E-4</v>
      </c>
      <c r="V14" s="78"/>
      <c r="W14" s="77"/>
      <c r="X14" s="3">
        <v>29</v>
      </c>
      <c r="Y14" s="3"/>
      <c r="Z14" s="192">
        <v>1.0510000000000001E-3</v>
      </c>
      <c r="AA14" s="78"/>
      <c r="AB14" s="101"/>
      <c r="AC14" s="107">
        <v>111</v>
      </c>
      <c r="AD14" s="103"/>
      <c r="AE14" s="104">
        <v>4.143E-3</v>
      </c>
      <c r="AF14" s="105"/>
      <c r="AG14" s="106"/>
      <c r="AH14" s="107">
        <v>103</v>
      </c>
      <c r="AI14" s="107"/>
      <c r="AJ14" s="104">
        <v>3.8440000000000002E-3</v>
      </c>
      <c r="AK14" s="108"/>
      <c r="AL14" s="3"/>
      <c r="AM14" s="77"/>
      <c r="AN14" s="87">
        <v>3</v>
      </c>
      <c r="AO14" s="87"/>
      <c r="AP14" s="88">
        <v>1</v>
      </c>
      <c r="AQ14" s="78"/>
      <c r="AR14" s="3"/>
      <c r="AS14" s="77"/>
      <c r="AT14" s="193">
        <v>9</v>
      </c>
      <c r="AU14" s="194"/>
      <c r="AV14" s="3"/>
      <c r="AW14" s="77"/>
      <c r="AX14" s="193">
        <v>12319</v>
      </c>
      <c r="AY14" s="193">
        <v>9703</v>
      </c>
      <c r="AZ14" s="89">
        <v>0.78764510106339802</v>
      </c>
      <c r="BA14" s="193">
        <v>9108</v>
      </c>
      <c r="BB14" s="195">
        <v>0.73934572611413263</v>
      </c>
      <c r="BC14" s="196"/>
      <c r="BD14" s="197"/>
      <c r="BE14" s="193">
        <v>7100</v>
      </c>
      <c r="BF14" s="193">
        <v>6459</v>
      </c>
      <c r="BG14" s="195">
        <v>0.90971830985915492</v>
      </c>
      <c r="BH14" s="193">
        <v>6052</v>
      </c>
      <c r="BI14" s="195">
        <v>0.85239436619718312</v>
      </c>
      <c r="BJ14" s="189"/>
      <c r="BK14" s="4"/>
    </row>
    <row r="15" spans="1:63" s="27" customFormat="1" ht="15.95" customHeight="1" x14ac:dyDescent="0.2">
      <c r="A15" s="52"/>
      <c r="B15" s="4"/>
      <c r="C15" s="31" t="s">
        <v>131</v>
      </c>
      <c r="D15" s="90" t="s">
        <v>132</v>
      </c>
      <c r="E15" s="31">
        <v>115752</v>
      </c>
      <c r="F15" s="31">
        <v>122725</v>
      </c>
      <c r="G15" s="198"/>
      <c r="H15" s="49"/>
      <c r="I15" s="31">
        <v>0</v>
      </c>
      <c r="J15" s="31"/>
      <c r="K15" s="192">
        <v>0</v>
      </c>
      <c r="L15" s="79"/>
      <c r="M15" s="49"/>
      <c r="N15" s="31">
        <v>0</v>
      </c>
      <c r="O15" s="31"/>
      <c r="P15" s="192">
        <v>0</v>
      </c>
      <c r="Q15" s="79"/>
      <c r="R15" s="49"/>
      <c r="S15" s="31">
        <v>62</v>
      </c>
      <c r="T15" s="31"/>
      <c r="U15" s="192">
        <v>5.0500000000000002E-4</v>
      </c>
      <c r="V15" s="79"/>
      <c r="W15" s="49"/>
      <c r="X15" s="31">
        <v>105</v>
      </c>
      <c r="Y15" s="31"/>
      <c r="Z15" s="192">
        <v>8.5599999999999999E-4</v>
      </c>
      <c r="AA15" s="79"/>
      <c r="AB15" s="91"/>
      <c r="AC15" s="96">
        <v>706</v>
      </c>
      <c r="AD15" s="93"/>
      <c r="AE15" s="83">
        <v>6.0990000000000003E-3</v>
      </c>
      <c r="AF15" s="94"/>
      <c r="AG15" s="95"/>
      <c r="AH15" s="96">
        <v>457</v>
      </c>
      <c r="AI15" s="96"/>
      <c r="AJ15" s="83">
        <v>3.9480000000000001E-3</v>
      </c>
      <c r="AK15" s="97"/>
      <c r="AL15" s="31"/>
      <c r="AM15" s="49"/>
      <c r="AN15" s="98">
        <v>40</v>
      </c>
      <c r="AO15" s="98"/>
      <c r="AP15" s="99">
        <v>0.39603960396039606</v>
      </c>
      <c r="AQ15" s="79"/>
      <c r="AR15" s="4"/>
      <c r="AS15" s="52"/>
      <c r="AT15" s="199">
        <v>31596</v>
      </c>
      <c r="AU15" s="200"/>
      <c r="AV15" s="4"/>
      <c r="AW15" s="52"/>
      <c r="AX15" s="199">
        <v>38377</v>
      </c>
      <c r="AY15" s="199">
        <v>36121</v>
      </c>
      <c r="AZ15" s="100">
        <v>0.94121479010865883</v>
      </c>
      <c r="BA15" s="199">
        <v>31904</v>
      </c>
      <c r="BB15" s="201">
        <v>0.83133126612293817</v>
      </c>
      <c r="BC15" s="202"/>
      <c r="BD15" s="203"/>
      <c r="BE15" s="199">
        <v>25333</v>
      </c>
      <c r="BF15" s="199">
        <v>23645</v>
      </c>
      <c r="BG15" s="201">
        <v>0.93336754430979352</v>
      </c>
      <c r="BH15" s="199">
        <v>20817</v>
      </c>
      <c r="BI15" s="201">
        <v>0.82173449650653296</v>
      </c>
      <c r="BJ15" s="189"/>
      <c r="BK15" s="4"/>
    </row>
    <row r="16" spans="1:63" s="27" customFormat="1" ht="15.95" customHeight="1" x14ac:dyDescent="0.2">
      <c r="A16" s="52"/>
      <c r="B16" s="4"/>
      <c r="C16" s="3" t="s">
        <v>133</v>
      </c>
      <c r="D16" s="76" t="s">
        <v>134</v>
      </c>
      <c r="E16" s="3">
        <v>47104</v>
      </c>
      <c r="F16" s="3">
        <v>47365</v>
      </c>
      <c r="G16" s="195"/>
      <c r="H16" s="77"/>
      <c r="I16" s="3">
        <v>0</v>
      </c>
      <c r="J16" s="3"/>
      <c r="K16" s="192">
        <v>0</v>
      </c>
      <c r="L16" s="78"/>
      <c r="M16" s="77"/>
      <c r="N16" s="3">
        <v>0</v>
      </c>
      <c r="O16" s="3"/>
      <c r="P16" s="192">
        <v>0</v>
      </c>
      <c r="Q16" s="78"/>
      <c r="R16" s="77"/>
      <c r="S16" s="3">
        <v>1</v>
      </c>
      <c r="T16" s="3"/>
      <c r="U16" s="192">
        <v>2.0999999999999999E-5</v>
      </c>
      <c r="V16" s="78"/>
      <c r="W16" s="77"/>
      <c r="X16" s="3">
        <v>0</v>
      </c>
      <c r="Y16" s="3"/>
      <c r="Z16" s="192">
        <v>0</v>
      </c>
      <c r="AA16" s="78"/>
      <c r="AB16" s="101"/>
      <c r="AC16" s="107">
        <v>238</v>
      </c>
      <c r="AD16" s="103"/>
      <c r="AE16" s="104">
        <v>5.0530000000000002E-3</v>
      </c>
      <c r="AF16" s="105"/>
      <c r="AG16" s="106"/>
      <c r="AH16" s="107">
        <v>27</v>
      </c>
      <c r="AI16" s="107"/>
      <c r="AJ16" s="104">
        <v>5.7300000000000005E-4</v>
      </c>
      <c r="AK16" s="108"/>
      <c r="AL16" s="3"/>
      <c r="AM16" s="77"/>
      <c r="AN16" s="87">
        <v>50</v>
      </c>
      <c r="AO16" s="87"/>
      <c r="AP16" s="88">
        <v>1</v>
      </c>
      <c r="AQ16" s="78"/>
      <c r="AR16" s="3"/>
      <c r="AS16" s="77"/>
      <c r="AT16" s="193">
        <v>208</v>
      </c>
      <c r="AU16" s="194"/>
      <c r="AV16" s="3"/>
      <c r="AW16" s="77"/>
      <c r="AX16" s="193">
        <v>23276</v>
      </c>
      <c r="AY16" s="193">
        <v>20655</v>
      </c>
      <c r="AZ16" s="89">
        <v>0.88739474136449559</v>
      </c>
      <c r="BA16" s="193">
        <v>19948</v>
      </c>
      <c r="BB16" s="195">
        <v>0.8570201065475167</v>
      </c>
      <c r="BC16" s="196"/>
      <c r="BD16" s="197"/>
      <c r="BE16" s="193">
        <v>11476</v>
      </c>
      <c r="BF16" s="193">
        <v>10207</v>
      </c>
      <c r="BG16" s="195">
        <v>0.88942140118508195</v>
      </c>
      <c r="BH16" s="193">
        <v>10038</v>
      </c>
      <c r="BI16" s="195">
        <v>0.8746950156849076</v>
      </c>
      <c r="BJ16" s="189"/>
      <c r="BK16" s="4"/>
    </row>
    <row r="17" spans="1:63" s="27" customFormat="1" ht="15.95" customHeight="1" x14ac:dyDescent="0.2">
      <c r="A17" s="52"/>
      <c r="B17" s="4"/>
      <c r="C17" s="31" t="s">
        <v>135</v>
      </c>
      <c r="D17" s="90" t="s">
        <v>136</v>
      </c>
      <c r="E17" s="31">
        <v>135551</v>
      </c>
      <c r="F17" s="31">
        <v>138622</v>
      </c>
      <c r="G17" s="198"/>
      <c r="H17" s="49"/>
      <c r="I17" s="31">
        <v>1</v>
      </c>
      <c r="J17" s="31"/>
      <c r="K17" s="192">
        <v>6.9999999999999999E-6</v>
      </c>
      <c r="L17" s="79"/>
      <c r="M17" s="49"/>
      <c r="N17" s="31">
        <v>0</v>
      </c>
      <c r="O17" s="31"/>
      <c r="P17" s="192">
        <v>0</v>
      </c>
      <c r="Q17" s="79"/>
      <c r="R17" s="49"/>
      <c r="S17" s="31">
        <v>0</v>
      </c>
      <c r="T17" s="31"/>
      <c r="U17" s="192">
        <v>0</v>
      </c>
      <c r="V17" s="79"/>
      <c r="W17" s="49"/>
      <c r="X17" s="31">
        <v>289</v>
      </c>
      <c r="Y17" s="31"/>
      <c r="Z17" s="192">
        <v>2.085E-3</v>
      </c>
      <c r="AA17" s="79"/>
      <c r="AB17" s="91"/>
      <c r="AC17" s="96">
        <v>641</v>
      </c>
      <c r="AD17" s="93"/>
      <c r="AE17" s="83">
        <v>4.7289999999999997E-3</v>
      </c>
      <c r="AF17" s="94"/>
      <c r="AG17" s="95"/>
      <c r="AH17" s="96">
        <v>295</v>
      </c>
      <c r="AI17" s="96"/>
      <c r="AJ17" s="83">
        <v>2.176E-3</v>
      </c>
      <c r="AK17" s="97"/>
      <c r="AL17" s="31"/>
      <c r="AM17" s="49"/>
      <c r="AN17" s="98">
        <v>79</v>
      </c>
      <c r="AO17" s="98"/>
      <c r="AP17" s="99">
        <v>0.98750000000000004</v>
      </c>
      <c r="AQ17" s="79"/>
      <c r="AR17" s="4"/>
      <c r="AS17" s="52"/>
      <c r="AT17" s="199">
        <v>186</v>
      </c>
      <c r="AU17" s="200"/>
      <c r="AV17" s="4"/>
      <c r="AW17" s="52"/>
      <c r="AX17" s="199">
        <v>56780</v>
      </c>
      <c r="AY17" s="199">
        <v>54957</v>
      </c>
      <c r="AZ17" s="100">
        <v>0.96789362451567451</v>
      </c>
      <c r="BA17" s="199">
        <v>41067</v>
      </c>
      <c r="BB17" s="201">
        <v>0.72326523423740752</v>
      </c>
      <c r="BC17" s="202"/>
      <c r="BD17" s="203"/>
      <c r="BE17" s="199">
        <v>34768</v>
      </c>
      <c r="BF17" s="199">
        <v>33138</v>
      </c>
      <c r="BG17" s="201">
        <v>0.95311780947998159</v>
      </c>
      <c r="BH17" s="199">
        <v>27973</v>
      </c>
      <c r="BI17" s="201">
        <v>0.80456166589967781</v>
      </c>
      <c r="BJ17" s="189"/>
      <c r="BK17" s="4"/>
    </row>
    <row r="18" spans="1:63" s="27" customFormat="1" ht="15.95" customHeight="1" x14ac:dyDescent="0.2">
      <c r="A18" s="52"/>
      <c r="B18" s="4"/>
      <c r="C18" s="3" t="s">
        <v>137</v>
      </c>
      <c r="D18" s="76" t="s">
        <v>138</v>
      </c>
      <c r="E18" s="3">
        <v>62484</v>
      </c>
      <c r="F18" s="3">
        <v>63732</v>
      </c>
      <c r="G18" s="195"/>
      <c r="H18" s="77"/>
      <c r="I18" s="3">
        <v>0</v>
      </c>
      <c r="J18" s="3"/>
      <c r="K18" s="192">
        <v>0</v>
      </c>
      <c r="L18" s="78"/>
      <c r="M18" s="77"/>
      <c r="N18" s="3">
        <v>0</v>
      </c>
      <c r="O18" s="3"/>
      <c r="P18" s="192">
        <v>0</v>
      </c>
      <c r="Q18" s="78"/>
      <c r="R18" s="77"/>
      <c r="S18" s="3">
        <v>0</v>
      </c>
      <c r="T18" s="3"/>
      <c r="U18" s="192">
        <v>0</v>
      </c>
      <c r="V18" s="78"/>
      <c r="W18" s="77"/>
      <c r="X18" s="3">
        <v>55</v>
      </c>
      <c r="Y18" s="3"/>
      <c r="Z18" s="192">
        <v>8.6300000000000005E-4</v>
      </c>
      <c r="AA18" s="78"/>
      <c r="AB18" s="101"/>
      <c r="AC18" s="107">
        <v>1266</v>
      </c>
      <c r="AD18" s="103"/>
      <c r="AE18" s="104">
        <v>2.0261000000000001E-2</v>
      </c>
      <c r="AF18" s="105"/>
      <c r="AG18" s="106"/>
      <c r="AH18" s="107">
        <v>98</v>
      </c>
      <c r="AI18" s="107"/>
      <c r="AJ18" s="104">
        <v>1.5679999999999999E-3</v>
      </c>
      <c r="AK18" s="108"/>
      <c r="AL18" s="3"/>
      <c r="AM18" s="77"/>
      <c r="AN18" s="87">
        <v>20</v>
      </c>
      <c r="AO18" s="87"/>
      <c r="AP18" s="88">
        <v>0.7407407407407407</v>
      </c>
      <c r="AQ18" s="78"/>
      <c r="AR18" s="3"/>
      <c r="AS18" s="77"/>
      <c r="AT18" s="193">
        <v>432</v>
      </c>
      <c r="AU18" s="194"/>
      <c r="AV18" s="3"/>
      <c r="AW18" s="77"/>
      <c r="AX18" s="193">
        <v>25642</v>
      </c>
      <c r="AY18" s="193">
        <v>24271</v>
      </c>
      <c r="AZ18" s="89">
        <v>0.94653303174479375</v>
      </c>
      <c r="BA18" s="193">
        <v>15899</v>
      </c>
      <c r="BB18" s="195">
        <v>0.62003743857733407</v>
      </c>
      <c r="BC18" s="196"/>
      <c r="BD18" s="197"/>
      <c r="BE18" s="193">
        <v>12180</v>
      </c>
      <c r="BF18" s="193">
        <v>10874</v>
      </c>
      <c r="BG18" s="195">
        <v>0.89277504105090311</v>
      </c>
      <c r="BH18" s="193">
        <v>9431</v>
      </c>
      <c r="BI18" s="195">
        <v>0.77430213464696218</v>
      </c>
      <c r="BJ18" s="189"/>
      <c r="BK18" s="4"/>
    </row>
    <row r="19" spans="1:63" s="27" customFormat="1" ht="15.95" customHeight="1" x14ac:dyDescent="0.2">
      <c r="A19" s="77"/>
      <c r="B19" s="3"/>
      <c r="C19" s="31" t="s">
        <v>139</v>
      </c>
      <c r="D19" s="90" t="s">
        <v>140</v>
      </c>
      <c r="E19" s="31">
        <v>14753</v>
      </c>
      <c r="F19" s="31">
        <v>15093</v>
      </c>
      <c r="G19" s="198"/>
      <c r="H19" s="49"/>
      <c r="I19" s="31">
        <v>0</v>
      </c>
      <c r="J19" s="31"/>
      <c r="K19" s="204">
        <v>0</v>
      </c>
      <c r="L19" s="79"/>
      <c r="M19" s="49"/>
      <c r="N19" s="31">
        <v>0</v>
      </c>
      <c r="O19" s="31"/>
      <c r="P19" s="204">
        <v>0</v>
      </c>
      <c r="Q19" s="79"/>
      <c r="R19" s="49"/>
      <c r="S19" s="31">
        <v>2</v>
      </c>
      <c r="T19" s="31"/>
      <c r="U19" s="204">
        <v>1.3300000000000001E-4</v>
      </c>
      <c r="V19" s="79"/>
      <c r="W19" s="49"/>
      <c r="X19" s="31">
        <v>279</v>
      </c>
      <c r="Y19" s="31"/>
      <c r="Z19" s="204">
        <v>1.8485000000000001E-2</v>
      </c>
      <c r="AA19" s="79"/>
      <c r="AB19" s="91"/>
      <c r="AC19" s="96">
        <v>79</v>
      </c>
      <c r="AD19" s="93"/>
      <c r="AE19" s="112">
        <v>5.3550000000000004E-3</v>
      </c>
      <c r="AF19" s="94"/>
      <c r="AG19" s="95"/>
      <c r="AH19" s="96">
        <v>90</v>
      </c>
      <c r="AI19" s="96"/>
      <c r="AJ19" s="112">
        <v>6.1000000000000004E-3</v>
      </c>
      <c r="AK19" s="97"/>
      <c r="AL19" s="31"/>
      <c r="AM19" s="49"/>
      <c r="AN19" s="98">
        <v>4</v>
      </c>
      <c r="AO19" s="98"/>
      <c r="AP19" s="99">
        <v>0.36363636363636365</v>
      </c>
      <c r="AQ19" s="79"/>
      <c r="AR19" s="31"/>
      <c r="AS19" s="49"/>
      <c r="AT19" s="205">
        <v>32</v>
      </c>
      <c r="AU19" s="200"/>
      <c r="AV19" s="4"/>
      <c r="AW19" s="52"/>
      <c r="AX19" s="199">
        <v>6124</v>
      </c>
      <c r="AY19" s="199">
        <v>4727</v>
      </c>
      <c r="AZ19" s="100">
        <v>0.77188112344872628</v>
      </c>
      <c r="BA19" s="199">
        <v>3953</v>
      </c>
      <c r="BB19" s="201">
        <v>0.64549314173742656</v>
      </c>
      <c r="BC19" s="202"/>
      <c r="BD19" s="203"/>
      <c r="BE19" s="199">
        <v>3464</v>
      </c>
      <c r="BF19" s="199">
        <v>2889</v>
      </c>
      <c r="BG19" s="201">
        <v>0.83400692840646651</v>
      </c>
      <c r="BH19" s="199">
        <v>2428</v>
      </c>
      <c r="BI19" s="201">
        <v>0.70092378752886841</v>
      </c>
      <c r="BJ19" s="189"/>
      <c r="BK19" s="4"/>
    </row>
    <row r="20" spans="1:63" s="27" customFormat="1" ht="15.95" customHeight="1" x14ac:dyDescent="0.2">
      <c r="A20" s="77"/>
      <c r="B20" s="3"/>
      <c r="C20" s="3" t="s">
        <v>141</v>
      </c>
      <c r="D20" s="76" t="s">
        <v>142</v>
      </c>
      <c r="E20" s="3">
        <v>20572</v>
      </c>
      <c r="F20" s="3">
        <v>21000</v>
      </c>
      <c r="G20" s="195"/>
      <c r="H20" s="77"/>
      <c r="I20" s="3">
        <v>0</v>
      </c>
      <c r="J20" s="3"/>
      <c r="K20" s="192">
        <v>0</v>
      </c>
      <c r="L20" s="78"/>
      <c r="M20" s="77"/>
      <c r="N20" s="3">
        <v>0</v>
      </c>
      <c r="O20" s="3"/>
      <c r="P20" s="192">
        <v>0</v>
      </c>
      <c r="Q20" s="78"/>
      <c r="R20" s="77"/>
      <c r="S20" s="3">
        <v>7</v>
      </c>
      <c r="T20" s="3"/>
      <c r="U20" s="192">
        <v>3.3300000000000002E-4</v>
      </c>
      <c r="V20" s="78"/>
      <c r="W20" s="77"/>
      <c r="X20" s="3">
        <v>155</v>
      </c>
      <c r="Y20" s="3"/>
      <c r="Z20" s="192">
        <v>7.3810000000000004E-3</v>
      </c>
      <c r="AA20" s="78"/>
      <c r="AB20" s="113"/>
      <c r="AC20" s="114">
        <v>1189</v>
      </c>
      <c r="AD20" s="115"/>
      <c r="AE20" s="104">
        <v>5.7797000000000001E-2</v>
      </c>
      <c r="AF20" s="116"/>
      <c r="AG20" s="117"/>
      <c r="AH20" s="114">
        <v>182</v>
      </c>
      <c r="AI20" s="114"/>
      <c r="AJ20" s="104">
        <v>8.8470000000000007E-3</v>
      </c>
      <c r="AK20" s="118"/>
      <c r="AL20" s="3"/>
      <c r="AM20" s="77"/>
      <c r="AN20" s="87">
        <v>2</v>
      </c>
      <c r="AO20" s="87"/>
      <c r="AP20" s="88">
        <v>0.2857142857142857</v>
      </c>
      <c r="AQ20" s="78"/>
      <c r="AR20" s="3"/>
      <c r="AS20" s="77"/>
      <c r="AT20" s="193">
        <v>31</v>
      </c>
      <c r="AU20" s="194"/>
      <c r="AV20" s="3"/>
      <c r="AW20" s="77"/>
      <c r="AX20" s="193">
        <v>10187</v>
      </c>
      <c r="AY20" s="193">
        <v>7885</v>
      </c>
      <c r="AZ20" s="89">
        <v>0.77402571905369588</v>
      </c>
      <c r="BA20" s="193">
        <v>6764</v>
      </c>
      <c r="BB20" s="195">
        <v>0.66398350839304998</v>
      </c>
      <c r="BC20" s="196"/>
      <c r="BD20" s="197"/>
      <c r="BE20" s="193">
        <v>5687</v>
      </c>
      <c r="BF20" s="193">
        <v>4635</v>
      </c>
      <c r="BG20" s="195">
        <v>0.81501670476525412</v>
      </c>
      <c r="BH20" s="193">
        <v>4116</v>
      </c>
      <c r="BI20" s="195">
        <v>0.72375593458765608</v>
      </c>
      <c r="BJ20" s="189"/>
      <c r="BK20" s="4"/>
    </row>
    <row r="21" spans="1:63" s="27" customFormat="1" ht="15.95" customHeight="1" x14ac:dyDescent="0.2">
      <c r="A21" s="52"/>
      <c r="B21" s="4"/>
      <c r="C21" s="31" t="s">
        <v>143</v>
      </c>
      <c r="D21" s="90" t="s">
        <v>144</v>
      </c>
      <c r="E21" s="31">
        <v>208512</v>
      </c>
      <c r="F21" s="31">
        <v>213427</v>
      </c>
      <c r="G21" s="198"/>
      <c r="H21" s="49"/>
      <c r="I21" s="31">
        <v>0</v>
      </c>
      <c r="J21" s="31"/>
      <c r="K21" s="192">
        <v>0</v>
      </c>
      <c r="L21" s="79"/>
      <c r="M21" s="49"/>
      <c r="N21" s="31">
        <v>1</v>
      </c>
      <c r="O21" s="31"/>
      <c r="P21" s="192">
        <v>5.0000000000000004E-6</v>
      </c>
      <c r="Q21" s="79"/>
      <c r="R21" s="49"/>
      <c r="S21" s="31">
        <v>9</v>
      </c>
      <c r="T21" s="31"/>
      <c r="U21" s="192">
        <v>4.1999999999999998E-5</v>
      </c>
      <c r="V21" s="79"/>
      <c r="W21" s="49"/>
      <c r="X21" s="31">
        <v>91</v>
      </c>
      <c r="Y21" s="31"/>
      <c r="Z21" s="192">
        <v>4.26E-4</v>
      </c>
      <c r="AA21" s="79"/>
      <c r="AB21" s="91"/>
      <c r="AC21" s="96">
        <v>593</v>
      </c>
      <c r="AD21" s="93"/>
      <c r="AE21" s="83">
        <v>2.8440000000000002E-3</v>
      </c>
      <c r="AF21" s="94"/>
      <c r="AG21" s="95"/>
      <c r="AH21" s="96">
        <v>254</v>
      </c>
      <c r="AI21" s="96"/>
      <c r="AJ21" s="83">
        <v>1.2179999999999999E-3</v>
      </c>
      <c r="AK21" s="97"/>
      <c r="AL21" s="31"/>
      <c r="AM21" s="49"/>
      <c r="AN21" s="98">
        <v>75</v>
      </c>
      <c r="AO21" s="98"/>
      <c r="AP21" s="99">
        <v>1</v>
      </c>
      <c r="AQ21" s="79"/>
      <c r="AR21" s="4"/>
      <c r="AS21" s="52"/>
      <c r="AT21" s="199">
        <v>64</v>
      </c>
      <c r="AU21" s="200"/>
      <c r="AV21" s="4"/>
      <c r="AW21" s="52"/>
      <c r="AX21" s="199">
        <v>83258</v>
      </c>
      <c r="AY21" s="199">
        <v>75706</v>
      </c>
      <c r="AZ21" s="100">
        <v>0.909294001777607</v>
      </c>
      <c r="BA21" s="199">
        <v>70015</v>
      </c>
      <c r="BB21" s="201">
        <v>0.84094020994979457</v>
      </c>
      <c r="BC21" s="202"/>
      <c r="BD21" s="203"/>
      <c r="BE21" s="199">
        <v>54673</v>
      </c>
      <c r="BF21" s="199">
        <v>50976</v>
      </c>
      <c r="BG21" s="201">
        <v>0.93237978526877985</v>
      </c>
      <c r="BH21" s="199">
        <v>48719</v>
      </c>
      <c r="BI21" s="201">
        <v>0.89109798255080208</v>
      </c>
      <c r="BJ21" s="189"/>
      <c r="BK21" s="4"/>
    </row>
    <row r="22" spans="1:63" s="27" customFormat="1" ht="15.95" customHeight="1" x14ac:dyDescent="0.2">
      <c r="A22" s="52"/>
      <c r="B22" s="4"/>
      <c r="C22" s="3" t="s">
        <v>145</v>
      </c>
      <c r="D22" s="76" t="s">
        <v>146</v>
      </c>
      <c r="E22" s="3">
        <v>33655</v>
      </c>
      <c r="F22" s="3">
        <v>36092</v>
      </c>
      <c r="G22" s="195"/>
      <c r="H22" s="77"/>
      <c r="I22" s="3">
        <v>1</v>
      </c>
      <c r="J22" s="3"/>
      <c r="K22" s="192">
        <v>3.0000000000000001E-5</v>
      </c>
      <c r="L22" s="78"/>
      <c r="M22" s="77"/>
      <c r="N22" s="3">
        <v>0</v>
      </c>
      <c r="O22" s="3"/>
      <c r="P22" s="192">
        <v>0</v>
      </c>
      <c r="Q22" s="78"/>
      <c r="R22" s="77"/>
      <c r="S22" s="3">
        <v>2</v>
      </c>
      <c r="T22" s="3"/>
      <c r="U22" s="192">
        <v>5.5000000000000002E-5</v>
      </c>
      <c r="V22" s="78"/>
      <c r="W22" s="77"/>
      <c r="X22" s="3">
        <v>1400</v>
      </c>
      <c r="Y22" s="3"/>
      <c r="Z22" s="192">
        <v>3.8789999999999998E-2</v>
      </c>
      <c r="AA22" s="78"/>
      <c r="AB22" s="101"/>
      <c r="AC22" s="107">
        <v>396</v>
      </c>
      <c r="AD22" s="103"/>
      <c r="AE22" s="104">
        <v>1.1766E-2</v>
      </c>
      <c r="AF22" s="105"/>
      <c r="AG22" s="106"/>
      <c r="AH22" s="107">
        <v>449</v>
      </c>
      <c r="AI22" s="107"/>
      <c r="AJ22" s="104">
        <v>1.3341E-2</v>
      </c>
      <c r="AK22" s="108"/>
      <c r="AL22" s="3"/>
      <c r="AM22" s="77"/>
      <c r="AN22" s="87">
        <v>26</v>
      </c>
      <c r="AO22" s="87"/>
      <c r="AP22" s="88">
        <v>1</v>
      </c>
      <c r="AQ22" s="78"/>
      <c r="AR22" s="3"/>
      <c r="AS22" s="77"/>
      <c r="AT22" s="193">
        <v>47</v>
      </c>
      <c r="AU22" s="194"/>
      <c r="AV22" s="3"/>
      <c r="AW22" s="77"/>
      <c r="AX22" s="193">
        <v>13490</v>
      </c>
      <c r="AY22" s="193">
        <v>11720</v>
      </c>
      <c r="AZ22" s="89">
        <v>0.86879169755374352</v>
      </c>
      <c r="BA22" s="193">
        <v>12962</v>
      </c>
      <c r="BB22" s="195">
        <v>0.96085989621942181</v>
      </c>
      <c r="BC22" s="196"/>
      <c r="BD22" s="197"/>
      <c r="BE22" s="193">
        <v>6206</v>
      </c>
      <c r="BF22" s="193">
        <v>5500</v>
      </c>
      <c r="BG22" s="195">
        <v>0.88623912342893973</v>
      </c>
      <c r="BH22" s="193">
        <v>5956</v>
      </c>
      <c r="BI22" s="195">
        <v>0.95971640348050269</v>
      </c>
      <c r="BJ22" s="189"/>
      <c r="BK22" s="4"/>
    </row>
    <row r="23" spans="1:63" s="27" customFormat="1" ht="15.95" customHeight="1" x14ac:dyDescent="0.2">
      <c r="A23" s="52"/>
      <c r="B23" s="4"/>
      <c r="C23" s="31" t="s">
        <v>147</v>
      </c>
      <c r="D23" s="90" t="s">
        <v>148</v>
      </c>
      <c r="E23" s="31">
        <v>112237</v>
      </c>
      <c r="F23" s="31">
        <v>113255</v>
      </c>
      <c r="G23" s="198"/>
      <c r="H23" s="49"/>
      <c r="I23" s="31">
        <v>0</v>
      </c>
      <c r="J23" s="31"/>
      <c r="K23" s="192">
        <v>0</v>
      </c>
      <c r="L23" s="79"/>
      <c r="M23" s="49"/>
      <c r="N23" s="31">
        <v>0</v>
      </c>
      <c r="O23" s="31"/>
      <c r="P23" s="192">
        <v>0</v>
      </c>
      <c r="Q23" s="79"/>
      <c r="R23" s="49"/>
      <c r="S23" s="31">
        <v>21</v>
      </c>
      <c r="T23" s="31"/>
      <c r="U23" s="192">
        <v>1.85E-4</v>
      </c>
      <c r="V23" s="79"/>
      <c r="W23" s="49"/>
      <c r="X23" s="31">
        <v>92</v>
      </c>
      <c r="Y23" s="31"/>
      <c r="Z23" s="192">
        <v>8.12E-4</v>
      </c>
      <c r="AA23" s="79"/>
      <c r="AB23" s="91"/>
      <c r="AC23" s="96">
        <v>772</v>
      </c>
      <c r="AD23" s="93"/>
      <c r="AE23" s="83">
        <v>6.8780000000000004E-3</v>
      </c>
      <c r="AF23" s="94"/>
      <c r="AG23" s="95"/>
      <c r="AH23" s="96">
        <v>336</v>
      </c>
      <c r="AI23" s="96"/>
      <c r="AJ23" s="83">
        <v>2.9940000000000001E-3</v>
      </c>
      <c r="AK23" s="97"/>
      <c r="AL23" s="31"/>
      <c r="AM23" s="49"/>
      <c r="AN23" s="98">
        <v>104</v>
      </c>
      <c r="AO23" s="98"/>
      <c r="AP23" s="99">
        <v>0.98113207547169812</v>
      </c>
      <c r="AQ23" s="79"/>
      <c r="AR23" s="4"/>
      <c r="AS23" s="52"/>
      <c r="AT23" s="199">
        <v>513</v>
      </c>
      <c r="AU23" s="200"/>
      <c r="AV23" s="4"/>
      <c r="AW23" s="52"/>
      <c r="AX23" s="199">
        <v>40342</v>
      </c>
      <c r="AY23" s="199">
        <v>34801</v>
      </c>
      <c r="AZ23" s="100">
        <v>0.86264934807396754</v>
      </c>
      <c r="BA23" s="199">
        <v>33619</v>
      </c>
      <c r="BB23" s="201">
        <v>0.83334985870804623</v>
      </c>
      <c r="BC23" s="202"/>
      <c r="BD23" s="203"/>
      <c r="BE23" s="199">
        <v>18561</v>
      </c>
      <c r="BF23" s="199">
        <v>16777</v>
      </c>
      <c r="BG23" s="201">
        <v>0.90388448898227469</v>
      </c>
      <c r="BH23" s="199">
        <v>16292</v>
      </c>
      <c r="BI23" s="201">
        <v>0.87775443133451858</v>
      </c>
      <c r="BJ23" s="189"/>
      <c r="BK23" s="4"/>
    </row>
    <row r="24" spans="1:63" s="27" customFormat="1" ht="15.95" customHeight="1" x14ac:dyDescent="0.2">
      <c r="A24" s="52"/>
      <c r="B24" s="4"/>
      <c r="C24" s="3" t="s">
        <v>149</v>
      </c>
      <c r="D24" s="76" t="s">
        <v>150</v>
      </c>
      <c r="E24" s="3">
        <v>56208</v>
      </c>
      <c r="F24" s="3">
        <v>57740</v>
      </c>
      <c r="G24" s="195"/>
      <c r="H24" s="77"/>
      <c r="I24" s="3">
        <v>0</v>
      </c>
      <c r="J24" s="3"/>
      <c r="K24" s="192">
        <v>0</v>
      </c>
      <c r="L24" s="78"/>
      <c r="M24" s="77"/>
      <c r="N24" s="3">
        <v>0</v>
      </c>
      <c r="O24" s="3"/>
      <c r="P24" s="192">
        <v>0</v>
      </c>
      <c r="Q24" s="78"/>
      <c r="R24" s="77"/>
      <c r="S24" s="3">
        <v>7</v>
      </c>
      <c r="T24" s="3"/>
      <c r="U24" s="192">
        <v>1.21E-4</v>
      </c>
      <c r="V24" s="78"/>
      <c r="W24" s="77"/>
      <c r="X24" s="3">
        <v>10</v>
      </c>
      <c r="Y24" s="3"/>
      <c r="Z24" s="192">
        <v>1.73E-4</v>
      </c>
      <c r="AA24" s="78"/>
      <c r="AB24" s="101"/>
      <c r="AC24" s="107">
        <v>364</v>
      </c>
      <c r="AD24" s="103"/>
      <c r="AE24" s="104">
        <v>6.476E-3</v>
      </c>
      <c r="AF24" s="105"/>
      <c r="AG24" s="106"/>
      <c r="AH24" s="107">
        <v>196</v>
      </c>
      <c r="AI24" s="107"/>
      <c r="AJ24" s="104">
        <v>3.4870000000000001E-3</v>
      </c>
      <c r="AK24" s="108"/>
      <c r="AL24" s="3"/>
      <c r="AM24" s="77"/>
      <c r="AN24" s="87">
        <v>30</v>
      </c>
      <c r="AO24" s="87"/>
      <c r="AP24" s="88">
        <v>1</v>
      </c>
      <c r="AQ24" s="78"/>
      <c r="AR24" s="3"/>
      <c r="AS24" s="77"/>
      <c r="AT24" s="193">
        <v>68</v>
      </c>
      <c r="AU24" s="194"/>
      <c r="AV24" s="3"/>
      <c r="AW24" s="77"/>
      <c r="AX24" s="193">
        <v>23185</v>
      </c>
      <c r="AY24" s="193">
        <v>21098</v>
      </c>
      <c r="AZ24" s="89">
        <v>0.90998490403277976</v>
      </c>
      <c r="BA24" s="193">
        <v>19140</v>
      </c>
      <c r="BB24" s="195">
        <v>0.82553375026957088</v>
      </c>
      <c r="BC24" s="196"/>
      <c r="BD24" s="197"/>
      <c r="BE24" s="193">
        <v>14611</v>
      </c>
      <c r="BF24" s="193">
        <v>13093</v>
      </c>
      <c r="BG24" s="195">
        <v>0.89610567380740536</v>
      </c>
      <c r="BH24" s="193">
        <v>11851</v>
      </c>
      <c r="BI24" s="195">
        <v>0.81110122510437344</v>
      </c>
      <c r="BJ24" s="189"/>
      <c r="BK24" s="4"/>
    </row>
    <row r="25" spans="1:63" s="27" customFormat="1" ht="15.95" customHeight="1" x14ac:dyDescent="0.2">
      <c r="A25" s="52"/>
      <c r="B25" s="4"/>
      <c r="C25" s="31" t="s">
        <v>151</v>
      </c>
      <c r="D25" s="90" t="s">
        <v>152</v>
      </c>
      <c r="E25" s="31">
        <v>114436</v>
      </c>
      <c r="F25" s="31">
        <v>116893</v>
      </c>
      <c r="G25" s="198"/>
      <c r="H25" s="49"/>
      <c r="I25" s="31">
        <v>0</v>
      </c>
      <c r="J25" s="31"/>
      <c r="K25" s="192">
        <v>0</v>
      </c>
      <c r="L25" s="79"/>
      <c r="M25" s="49"/>
      <c r="N25" s="31">
        <v>0</v>
      </c>
      <c r="O25" s="31"/>
      <c r="P25" s="192">
        <v>0</v>
      </c>
      <c r="Q25" s="79"/>
      <c r="R25" s="49"/>
      <c r="S25" s="31">
        <v>10</v>
      </c>
      <c r="T25" s="31"/>
      <c r="U25" s="192">
        <v>8.6000000000000003E-5</v>
      </c>
      <c r="V25" s="79"/>
      <c r="W25" s="49"/>
      <c r="X25" s="31">
        <v>30</v>
      </c>
      <c r="Y25" s="31"/>
      <c r="Z25" s="192">
        <v>2.5700000000000001E-4</v>
      </c>
      <c r="AA25" s="79"/>
      <c r="AB25" s="91"/>
      <c r="AC25" s="96">
        <v>865</v>
      </c>
      <c r="AD25" s="93"/>
      <c r="AE25" s="83">
        <v>7.5589999999999997E-3</v>
      </c>
      <c r="AF25" s="94"/>
      <c r="AG25" s="95"/>
      <c r="AH25" s="96">
        <v>215</v>
      </c>
      <c r="AI25" s="96"/>
      <c r="AJ25" s="83">
        <v>1.879E-3</v>
      </c>
      <c r="AK25" s="97"/>
      <c r="AL25" s="31"/>
      <c r="AM25" s="49"/>
      <c r="AN25" s="98">
        <v>80</v>
      </c>
      <c r="AO25" s="98"/>
      <c r="AP25" s="99">
        <v>1</v>
      </c>
      <c r="AQ25" s="79"/>
      <c r="AR25" s="4"/>
      <c r="AS25" s="52"/>
      <c r="AT25" s="199">
        <v>45</v>
      </c>
      <c r="AU25" s="200"/>
      <c r="AV25" s="4"/>
      <c r="AW25" s="52"/>
      <c r="AX25" s="199">
        <v>46469</v>
      </c>
      <c r="AY25" s="199">
        <v>37040</v>
      </c>
      <c r="AZ25" s="100">
        <v>0.79709053347392889</v>
      </c>
      <c r="BA25" s="199">
        <v>34211</v>
      </c>
      <c r="BB25" s="201">
        <v>0.73621123759925977</v>
      </c>
      <c r="BC25" s="202"/>
      <c r="BD25" s="203"/>
      <c r="BE25" s="199">
        <v>28346</v>
      </c>
      <c r="BF25" s="199">
        <v>24664</v>
      </c>
      <c r="BG25" s="201">
        <v>0.8701051294715304</v>
      </c>
      <c r="BH25" s="199">
        <v>23720</v>
      </c>
      <c r="BI25" s="201">
        <v>0.83680237070486141</v>
      </c>
      <c r="BJ25" s="189"/>
      <c r="BK25" s="4"/>
    </row>
    <row r="26" spans="1:63" s="27" customFormat="1" ht="15.95" customHeight="1" x14ac:dyDescent="0.2">
      <c r="A26" s="52"/>
      <c r="B26" s="4"/>
      <c r="C26" s="3" t="s">
        <v>153</v>
      </c>
      <c r="D26" s="76" t="s">
        <v>154</v>
      </c>
      <c r="E26" s="3">
        <v>183092</v>
      </c>
      <c r="F26" s="3">
        <v>188557</v>
      </c>
      <c r="G26" s="3"/>
      <c r="H26" s="77"/>
      <c r="I26" s="3">
        <v>0</v>
      </c>
      <c r="J26" s="3"/>
      <c r="K26" s="192">
        <v>0</v>
      </c>
      <c r="L26" s="78"/>
      <c r="M26" s="77"/>
      <c r="N26" s="3">
        <v>3</v>
      </c>
      <c r="O26" s="3"/>
      <c r="P26" s="192">
        <v>1.5999999999999999E-5</v>
      </c>
      <c r="Q26" s="78"/>
      <c r="R26" s="77"/>
      <c r="S26" s="3">
        <v>5</v>
      </c>
      <c r="T26" s="3"/>
      <c r="U26" s="192">
        <v>2.6999999999999999E-5</v>
      </c>
      <c r="V26" s="78"/>
      <c r="W26" s="77"/>
      <c r="X26" s="3">
        <v>65662</v>
      </c>
      <c r="Y26" s="3"/>
      <c r="Z26" s="192">
        <v>0.34823399999999999</v>
      </c>
      <c r="AA26" s="78"/>
      <c r="AB26" s="113"/>
      <c r="AC26" s="114">
        <v>4414</v>
      </c>
      <c r="AD26" s="115"/>
      <c r="AE26" s="104">
        <v>2.4108000000000001E-2</v>
      </c>
      <c r="AF26" s="116"/>
      <c r="AG26" s="117"/>
      <c r="AH26" s="114">
        <v>370</v>
      </c>
      <c r="AI26" s="114"/>
      <c r="AJ26" s="104">
        <v>2.0209999999999998E-3</v>
      </c>
      <c r="AK26" s="118"/>
      <c r="AL26" s="3"/>
      <c r="AM26" s="77"/>
      <c r="AN26" s="87">
        <v>49</v>
      </c>
      <c r="AO26" s="87"/>
      <c r="AP26" s="88">
        <v>0.45370370370370372</v>
      </c>
      <c r="AQ26" s="78"/>
      <c r="AR26" s="3"/>
      <c r="AS26" s="77"/>
      <c r="AT26" s="193">
        <v>22393</v>
      </c>
      <c r="AU26" s="194"/>
      <c r="AV26" s="3"/>
      <c r="AW26" s="77"/>
      <c r="AX26" s="193">
        <v>68837</v>
      </c>
      <c r="AY26" s="193">
        <v>56694</v>
      </c>
      <c r="AZ26" s="89">
        <v>0.82359777445269255</v>
      </c>
      <c r="BA26" s="193">
        <v>63151</v>
      </c>
      <c r="BB26" s="195">
        <v>0.91739907317285763</v>
      </c>
      <c r="BC26" s="196"/>
      <c r="BD26" s="197"/>
      <c r="BE26" s="193">
        <v>37029</v>
      </c>
      <c r="BF26" s="193">
        <v>30583</v>
      </c>
      <c r="BG26" s="195">
        <v>0.82592022468875748</v>
      </c>
      <c r="BH26" s="193">
        <v>35067</v>
      </c>
      <c r="BI26" s="195">
        <v>0.94701450214696592</v>
      </c>
      <c r="BJ26" s="189"/>
      <c r="BK26" s="4"/>
    </row>
    <row r="27" spans="1:63" s="27" customFormat="1" ht="15.95" customHeight="1" x14ac:dyDescent="0.2">
      <c r="A27" s="52"/>
      <c r="B27" s="4"/>
      <c r="C27" s="31" t="s">
        <v>155</v>
      </c>
      <c r="D27" s="90" t="s">
        <v>156</v>
      </c>
      <c r="E27" s="31">
        <v>20675</v>
      </c>
      <c r="F27" s="31">
        <v>20806</v>
      </c>
      <c r="G27" s="198"/>
      <c r="H27" s="49"/>
      <c r="I27" s="31">
        <v>0</v>
      </c>
      <c r="J27" s="31"/>
      <c r="K27" s="192">
        <v>0</v>
      </c>
      <c r="L27" s="79"/>
      <c r="M27" s="49"/>
      <c r="N27" s="31">
        <v>0</v>
      </c>
      <c r="O27" s="31"/>
      <c r="P27" s="192">
        <v>0</v>
      </c>
      <c r="Q27" s="79"/>
      <c r="R27" s="49"/>
      <c r="S27" s="31">
        <v>0</v>
      </c>
      <c r="T27" s="31"/>
      <c r="U27" s="192">
        <v>0</v>
      </c>
      <c r="V27" s="79"/>
      <c r="W27" s="49"/>
      <c r="X27" s="31">
        <v>22</v>
      </c>
      <c r="Y27" s="31"/>
      <c r="Z27" s="192">
        <v>1.057E-3</v>
      </c>
      <c r="AA27" s="79"/>
      <c r="AB27" s="91"/>
      <c r="AC27" s="96">
        <v>108</v>
      </c>
      <c r="AD27" s="93"/>
      <c r="AE27" s="83">
        <v>5.2240000000000003E-3</v>
      </c>
      <c r="AF27" s="94"/>
      <c r="AG27" s="95"/>
      <c r="AH27" s="96">
        <v>16</v>
      </c>
      <c r="AI27" s="96"/>
      <c r="AJ27" s="83">
        <v>7.7399999999999995E-4</v>
      </c>
      <c r="AK27" s="97"/>
      <c r="AL27" s="31"/>
      <c r="AM27" s="49"/>
      <c r="AN27" s="98">
        <v>16</v>
      </c>
      <c r="AO27" s="98"/>
      <c r="AP27" s="99">
        <v>0.84210526315789469</v>
      </c>
      <c r="AQ27" s="79"/>
      <c r="AR27" s="4"/>
      <c r="AS27" s="52"/>
      <c r="AT27" s="199">
        <v>1900</v>
      </c>
      <c r="AU27" s="200"/>
      <c r="AV27" s="4"/>
      <c r="AW27" s="52"/>
      <c r="AX27" s="199">
        <v>10183</v>
      </c>
      <c r="AY27" s="199">
        <v>9883</v>
      </c>
      <c r="AZ27" s="100">
        <v>0.97053913385053525</v>
      </c>
      <c r="BA27" s="199">
        <v>9011</v>
      </c>
      <c r="BB27" s="201">
        <v>0.88490621624275756</v>
      </c>
      <c r="BC27" s="202"/>
      <c r="BD27" s="203"/>
      <c r="BE27" s="199">
        <v>6190</v>
      </c>
      <c r="BF27" s="199">
        <v>5909</v>
      </c>
      <c r="BG27" s="201">
        <v>0.95460420032310178</v>
      </c>
      <c r="BH27" s="199">
        <v>5264</v>
      </c>
      <c r="BI27" s="201">
        <v>0.85040387722132471</v>
      </c>
      <c r="BJ27" s="189"/>
      <c r="BK27" s="4"/>
    </row>
    <row r="28" spans="1:63" s="27" customFormat="1" ht="15.95" customHeight="1" x14ac:dyDescent="0.2">
      <c r="A28" s="52"/>
      <c r="B28" s="4"/>
      <c r="C28" s="3" t="s">
        <v>157</v>
      </c>
      <c r="D28" s="76" t="s">
        <v>158</v>
      </c>
      <c r="E28" s="3">
        <v>232956</v>
      </c>
      <c r="F28" s="3">
        <v>249889</v>
      </c>
      <c r="G28" s="3"/>
      <c r="H28" s="77"/>
      <c r="I28" s="3">
        <v>0</v>
      </c>
      <c r="J28" s="3"/>
      <c r="K28" s="192">
        <v>0</v>
      </c>
      <c r="L28" s="78"/>
      <c r="M28" s="77"/>
      <c r="N28" s="3">
        <v>1</v>
      </c>
      <c r="O28" s="3"/>
      <c r="P28" s="192">
        <v>3.9999999999999998E-6</v>
      </c>
      <c r="Q28" s="78"/>
      <c r="R28" s="77"/>
      <c r="S28" s="3">
        <v>140</v>
      </c>
      <c r="T28" s="3"/>
      <c r="U28" s="192">
        <v>5.5999999999999995E-4</v>
      </c>
      <c r="V28" s="78"/>
      <c r="W28" s="77"/>
      <c r="X28" s="3">
        <v>118</v>
      </c>
      <c r="Y28" s="3"/>
      <c r="Z28" s="192">
        <v>4.7199999999999998E-4</v>
      </c>
      <c r="AA28" s="78"/>
      <c r="AB28" s="113"/>
      <c r="AC28" s="114">
        <v>8997</v>
      </c>
      <c r="AD28" s="115"/>
      <c r="AE28" s="104">
        <v>3.8621000000000003E-2</v>
      </c>
      <c r="AF28" s="116"/>
      <c r="AG28" s="117"/>
      <c r="AH28" s="114">
        <v>239</v>
      </c>
      <c r="AI28" s="114"/>
      <c r="AJ28" s="104">
        <v>1.026E-3</v>
      </c>
      <c r="AK28" s="118"/>
      <c r="AL28" s="3"/>
      <c r="AM28" s="77"/>
      <c r="AN28" s="87">
        <v>217</v>
      </c>
      <c r="AO28" s="87"/>
      <c r="AP28" s="88">
        <v>0.72333333333333338</v>
      </c>
      <c r="AQ28" s="78"/>
      <c r="AR28" s="3"/>
      <c r="AS28" s="77"/>
      <c r="AT28" s="193">
        <v>2450</v>
      </c>
      <c r="AU28" s="194"/>
      <c r="AV28" s="3"/>
      <c r="AW28" s="77"/>
      <c r="AX28" s="193">
        <v>93227</v>
      </c>
      <c r="AY28" s="193">
        <v>83472</v>
      </c>
      <c r="AZ28" s="89">
        <v>0.89536293133963341</v>
      </c>
      <c r="BA28" s="193">
        <v>80346</v>
      </c>
      <c r="BB28" s="195">
        <v>0.86183187274072959</v>
      </c>
      <c r="BC28" s="196"/>
      <c r="BD28" s="197"/>
      <c r="BE28" s="193">
        <v>51919</v>
      </c>
      <c r="BF28" s="193">
        <v>48291</v>
      </c>
      <c r="BG28" s="195">
        <v>0.93012192068414257</v>
      </c>
      <c r="BH28" s="193">
        <v>48840</v>
      </c>
      <c r="BI28" s="195">
        <v>0.94069608428513651</v>
      </c>
      <c r="BJ28" s="189"/>
      <c r="BK28" s="4"/>
    </row>
    <row r="29" spans="1:63" s="27" customFormat="1" ht="15.95" customHeight="1" x14ac:dyDescent="0.2">
      <c r="A29" s="52"/>
      <c r="B29" s="4"/>
      <c r="C29" s="31" t="s">
        <v>159</v>
      </c>
      <c r="D29" s="90" t="s">
        <v>160</v>
      </c>
      <c r="E29" s="31">
        <v>177516</v>
      </c>
      <c r="F29" s="31">
        <v>184359</v>
      </c>
      <c r="G29" s="198"/>
      <c r="H29" s="49"/>
      <c r="I29" s="31">
        <v>0</v>
      </c>
      <c r="J29" s="31"/>
      <c r="K29" s="192">
        <v>0</v>
      </c>
      <c r="L29" s="109"/>
      <c r="M29" s="49"/>
      <c r="N29" s="31">
        <v>0</v>
      </c>
      <c r="O29" s="31"/>
      <c r="P29" s="192">
        <v>0</v>
      </c>
      <c r="Q29" s="109"/>
      <c r="R29" s="49"/>
      <c r="S29" s="31">
        <v>171</v>
      </c>
      <c r="T29" s="31"/>
      <c r="U29" s="192">
        <v>9.2800000000000001E-4</v>
      </c>
      <c r="V29" s="109"/>
      <c r="W29" s="49"/>
      <c r="X29" s="31">
        <v>1358</v>
      </c>
      <c r="Y29" s="31"/>
      <c r="Z29" s="192">
        <v>7.3660000000000002E-3</v>
      </c>
      <c r="AA29" s="109"/>
      <c r="AB29" s="91"/>
      <c r="AC29" s="96">
        <v>10698</v>
      </c>
      <c r="AD29" s="93"/>
      <c r="AE29" s="83">
        <v>6.0264999999999999E-2</v>
      </c>
      <c r="AF29" s="110"/>
      <c r="AG29" s="95"/>
      <c r="AH29" s="96">
        <v>683</v>
      </c>
      <c r="AI29" s="96"/>
      <c r="AJ29" s="83">
        <v>3.8479999999999999E-3</v>
      </c>
      <c r="AK29" s="110"/>
      <c r="AL29" s="111"/>
      <c r="AM29" s="49"/>
      <c r="AN29" s="98">
        <v>40</v>
      </c>
      <c r="AO29" s="98"/>
      <c r="AP29" s="99">
        <v>0.32786885245901637</v>
      </c>
      <c r="AQ29" s="109"/>
      <c r="AR29" s="4"/>
      <c r="AS29" s="52"/>
      <c r="AT29" s="199">
        <v>46163</v>
      </c>
      <c r="AU29" s="200"/>
      <c r="AV29" s="4"/>
      <c r="AW29" s="52"/>
      <c r="AX29" s="199">
        <v>55777</v>
      </c>
      <c r="AY29" s="199">
        <v>52410</v>
      </c>
      <c r="AZ29" s="100">
        <v>0.93963461641895407</v>
      </c>
      <c r="BA29" s="199">
        <v>32906</v>
      </c>
      <c r="BB29" s="201">
        <v>0.58995643365544936</v>
      </c>
      <c r="BC29" s="202"/>
      <c r="BD29" s="203"/>
      <c r="BE29" s="199">
        <v>28754</v>
      </c>
      <c r="BF29" s="199">
        <v>26584</v>
      </c>
      <c r="BG29" s="201">
        <v>0.92453223899283576</v>
      </c>
      <c r="BH29" s="199">
        <v>17842</v>
      </c>
      <c r="BI29" s="201">
        <v>0.62050497322111708</v>
      </c>
      <c r="BJ29" s="189"/>
      <c r="BK29" s="4"/>
    </row>
    <row r="30" spans="1:63" s="27" customFormat="1" ht="15.95" customHeight="1" x14ac:dyDescent="0.2">
      <c r="A30" s="52"/>
      <c r="B30" s="4"/>
      <c r="C30" s="3" t="s">
        <v>161</v>
      </c>
      <c r="D30" s="76" t="s">
        <v>162</v>
      </c>
      <c r="E30" s="3">
        <v>27069</v>
      </c>
      <c r="F30" s="3">
        <v>29128</v>
      </c>
      <c r="G30" s="195"/>
      <c r="H30" s="77"/>
      <c r="I30" s="3">
        <v>0</v>
      </c>
      <c r="J30" s="3"/>
      <c r="K30" s="192">
        <v>0</v>
      </c>
      <c r="L30" s="78"/>
      <c r="M30" s="77"/>
      <c r="N30" s="3">
        <v>0</v>
      </c>
      <c r="O30" s="3"/>
      <c r="P30" s="192">
        <v>0</v>
      </c>
      <c r="Q30" s="78"/>
      <c r="R30" s="77"/>
      <c r="S30" s="3">
        <v>0</v>
      </c>
      <c r="T30" s="3"/>
      <c r="U30" s="192">
        <v>0</v>
      </c>
      <c r="V30" s="78"/>
      <c r="W30" s="77"/>
      <c r="X30" s="3">
        <v>31</v>
      </c>
      <c r="Y30" s="3"/>
      <c r="Z30" s="192">
        <v>1.0640000000000001E-3</v>
      </c>
      <c r="AA30" s="78"/>
      <c r="AB30" s="101"/>
      <c r="AC30" s="107">
        <v>220</v>
      </c>
      <c r="AD30" s="103"/>
      <c r="AE30" s="104">
        <v>8.1270000000000005E-3</v>
      </c>
      <c r="AF30" s="105"/>
      <c r="AG30" s="106"/>
      <c r="AH30" s="107">
        <v>30</v>
      </c>
      <c r="AI30" s="107"/>
      <c r="AJ30" s="104">
        <v>1.108E-3</v>
      </c>
      <c r="AK30" s="108"/>
      <c r="AL30" s="3"/>
      <c r="AM30" s="77"/>
      <c r="AN30" s="87">
        <v>10</v>
      </c>
      <c r="AO30" s="87"/>
      <c r="AP30" s="88">
        <v>0.90909090909090906</v>
      </c>
      <c r="AQ30" s="78"/>
      <c r="AR30" s="3"/>
      <c r="AS30" s="77"/>
      <c r="AT30" s="193">
        <v>385</v>
      </c>
      <c r="AU30" s="194"/>
      <c r="AV30" s="3"/>
      <c r="AW30" s="77"/>
      <c r="AX30" s="193">
        <v>9822</v>
      </c>
      <c r="AY30" s="193">
        <v>9070</v>
      </c>
      <c r="AZ30" s="89">
        <v>0.9234371818366931</v>
      </c>
      <c r="BA30" s="193">
        <v>8677</v>
      </c>
      <c r="BB30" s="195">
        <v>0.88342496436570961</v>
      </c>
      <c r="BC30" s="196"/>
      <c r="BD30" s="197"/>
      <c r="BE30" s="193">
        <v>5938</v>
      </c>
      <c r="BF30" s="193">
        <v>5380</v>
      </c>
      <c r="BG30" s="195">
        <v>0.90602896598181204</v>
      </c>
      <c r="BH30" s="193">
        <v>5427</v>
      </c>
      <c r="BI30" s="195">
        <v>0.91394408891882783</v>
      </c>
      <c r="BJ30" s="189"/>
      <c r="BK30" s="4"/>
    </row>
    <row r="31" spans="1:63" s="27" customFormat="1" ht="15.95" customHeight="1" x14ac:dyDescent="0.2">
      <c r="A31" s="49"/>
      <c r="B31" s="31"/>
      <c r="C31" s="31" t="s">
        <v>163</v>
      </c>
      <c r="D31" s="90" t="s">
        <v>164</v>
      </c>
      <c r="E31" s="31">
        <v>365134</v>
      </c>
      <c r="F31" s="31">
        <v>380023</v>
      </c>
      <c r="G31" s="31"/>
      <c r="H31" s="49"/>
      <c r="I31" s="31">
        <v>1</v>
      </c>
      <c r="J31" s="31"/>
      <c r="K31" s="204">
        <v>3.0000000000000001E-6</v>
      </c>
      <c r="L31" s="79"/>
      <c r="M31" s="49"/>
      <c r="N31" s="31">
        <v>0</v>
      </c>
      <c r="O31" s="31"/>
      <c r="P31" s="204">
        <v>0</v>
      </c>
      <c r="Q31" s="79"/>
      <c r="R31" s="49"/>
      <c r="S31" s="31">
        <v>15</v>
      </c>
      <c r="T31" s="31"/>
      <c r="U31" s="204">
        <v>3.8999999999999999E-5</v>
      </c>
      <c r="V31" s="79"/>
      <c r="W31" s="49"/>
      <c r="X31" s="31">
        <v>238</v>
      </c>
      <c r="Y31" s="31"/>
      <c r="Z31" s="204">
        <v>6.2600000000000004E-4</v>
      </c>
      <c r="AA31" s="79"/>
      <c r="AB31" s="91"/>
      <c r="AC31" s="96">
        <v>2206</v>
      </c>
      <c r="AD31" s="93"/>
      <c r="AE31" s="112">
        <v>6.0419999999999996E-3</v>
      </c>
      <c r="AF31" s="94"/>
      <c r="AG31" s="95"/>
      <c r="AH31" s="96">
        <v>1505</v>
      </c>
      <c r="AI31" s="96"/>
      <c r="AJ31" s="112">
        <v>4.1219999999999998E-3</v>
      </c>
      <c r="AK31" s="97"/>
      <c r="AL31" s="31"/>
      <c r="AM31" s="49"/>
      <c r="AN31" s="98">
        <v>128</v>
      </c>
      <c r="AO31" s="98"/>
      <c r="AP31" s="99">
        <v>0.8</v>
      </c>
      <c r="AQ31" s="79"/>
      <c r="AR31" s="4"/>
      <c r="AS31" s="52"/>
      <c r="AT31" s="199">
        <v>1155</v>
      </c>
      <c r="AU31" s="200"/>
      <c r="AV31" s="4"/>
      <c r="AW31" s="52"/>
      <c r="AX31" s="199">
        <v>112598</v>
      </c>
      <c r="AY31" s="199">
        <v>109388</v>
      </c>
      <c r="AZ31" s="100">
        <v>0.97149150073713564</v>
      </c>
      <c r="BA31" s="199">
        <v>87889</v>
      </c>
      <c r="BB31" s="201">
        <v>0.78055560489529119</v>
      </c>
      <c r="BC31" s="202"/>
      <c r="BD31" s="203"/>
      <c r="BE31" s="199">
        <v>57949</v>
      </c>
      <c r="BF31" s="199">
        <v>56577</v>
      </c>
      <c r="BG31" s="201">
        <v>0.97632400904243388</v>
      </c>
      <c r="BH31" s="199">
        <v>53490</v>
      </c>
      <c r="BI31" s="201">
        <v>0.92305302938791001</v>
      </c>
      <c r="BJ31" s="189"/>
      <c r="BK31" s="4"/>
    </row>
    <row r="32" spans="1:63" s="140" customFormat="1" ht="15.95" customHeight="1" x14ac:dyDescent="0.2">
      <c r="A32" s="119"/>
      <c r="B32" s="120"/>
      <c r="C32" s="120" t="s">
        <v>165</v>
      </c>
      <c r="D32" s="120"/>
      <c r="E32" s="121">
        <v>3075362</v>
      </c>
      <c r="F32" s="121">
        <v>3173727</v>
      </c>
      <c r="G32" s="122"/>
      <c r="H32" s="123"/>
      <c r="I32" s="121">
        <v>6</v>
      </c>
      <c r="J32" s="124"/>
      <c r="K32" s="125">
        <v>0</v>
      </c>
      <c r="L32" s="122"/>
      <c r="M32" s="123"/>
      <c r="N32" s="121">
        <v>5</v>
      </c>
      <c r="O32" s="124"/>
      <c r="P32" s="125">
        <v>0</v>
      </c>
      <c r="Q32" s="122"/>
      <c r="R32" s="123"/>
      <c r="S32" s="121">
        <v>545</v>
      </c>
      <c r="T32" s="124"/>
      <c r="U32" s="125">
        <v>2.0000000000000001E-4</v>
      </c>
      <c r="V32" s="122"/>
      <c r="W32" s="123"/>
      <c r="X32" s="121">
        <v>72219</v>
      </c>
      <c r="Y32" s="124"/>
      <c r="Z32" s="125">
        <v>2.2800000000000001E-2</v>
      </c>
      <c r="AA32" s="122"/>
      <c r="AB32" s="126"/>
      <c r="AC32" s="127">
        <v>39218</v>
      </c>
      <c r="AD32" s="128"/>
      <c r="AE32" s="129">
        <v>1.2800000000000001E-2</v>
      </c>
      <c r="AF32" s="130"/>
      <c r="AG32" s="126"/>
      <c r="AH32" s="127">
        <v>7596</v>
      </c>
      <c r="AI32" s="128"/>
      <c r="AJ32" s="129">
        <v>2.5000000000000001E-3</v>
      </c>
      <c r="AK32" s="130"/>
      <c r="AL32" s="131"/>
      <c r="AM32" s="123"/>
      <c r="AN32" s="132">
        <v>1746</v>
      </c>
      <c r="AO32" s="120"/>
      <c r="AP32" s="133">
        <v>0.81818181818181823</v>
      </c>
      <c r="AQ32" s="122"/>
      <c r="AR32" s="134"/>
      <c r="AS32" s="119"/>
      <c r="AT32" s="135">
        <v>141087</v>
      </c>
      <c r="AU32" s="136"/>
      <c r="AV32" s="134"/>
      <c r="AW32" s="119"/>
      <c r="AX32" s="135">
        <v>1166762</v>
      </c>
      <c r="AY32" s="135">
        <v>1060462</v>
      </c>
      <c r="AZ32" s="133">
        <v>0.90889315901614898</v>
      </c>
      <c r="BA32" s="135">
        <v>939717</v>
      </c>
      <c r="BB32" s="133">
        <v>0.80540590111779442</v>
      </c>
      <c r="BC32" s="137"/>
      <c r="BD32" s="138"/>
      <c r="BE32" s="135">
        <v>641453</v>
      </c>
      <c r="BF32" s="135">
        <v>596322</v>
      </c>
      <c r="BG32" s="133">
        <v>0.9296425459074944</v>
      </c>
      <c r="BH32" s="135">
        <v>558605</v>
      </c>
      <c r="BI32" s="133">
        <v>0.87084322623793164</v>
      </c>
      <c r="BJ32" s="139"/>
      <c r="BK32" s="134"/>
    </row>
    <row r="33" spans="3:63" x14ac:dyDescent="0.25">
      <c r="AL33" s="31"/>
      <c r="AM33" s="31"/>
      <c r="AN33" s="141"/>
      <c r="AO33" s="31"/>
      <c r="AP33" s="4"/>
      <c r="AQ33" s="31"/>
      <c r="AR33" s="4"/>
      <c r="AS33" s="31"/>
      <c r="AT33" s="142" t="s">
        <v>166</v>
      </c>
      <c r="AU33" s="31"/>
      <c r="AV33" s="27"/>
      <c r="AW33" s="27"/>
      <c r="AX33" s="27"/>
      <c r="AY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</row>
    <row r="34" spans="3:63" x14ac:dyDescent="0.25">
      <c r="C34" s="29" t="s">
        <v>167</v>
      </c>
      <c r="AL34" s="31"/>
      <c r="AM34" s="31"/>
      <c r="AN34" s="141"/>
      <c r="AO34" s="31"/>
      <c r="AP34" s="4"/>
      <c r="AQ34" s="31"/>
      <c r="AR34" s="4"/>
      <c r="AS34" s="31"/>
      <c r="AT34" s="142"/>
      <c r="AU34" s="31"/>
      <c r="AV34" s="27"/>
      <c r="AW34" s="27"/>
      <c r="AX34" s="27"/>
      <c r="AY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</row>
  </sheetData>
  <mergeCells count="15">
    <mergeCell ref="AW1:BJ1"/>
    <mergeCell ref="AX2:BB3"/>
    <mergeCell ref="BE2:BI3"/>
    <mergeCell ref="B4:D4"/>
    <mergeCell ref="I4:K4"/>
    <mergeCell ref="N4:P4"/>
    <mergeCell ref="S4:U4"/>
    <mergeCell ref="X4:Z4"/>
    <mergeCell ref="AC4:AE4"/>
    <mergeCell ref="AH4:AJ4"/>
    <mergeCell ref="AN4:AP4"/>
    <mergeCell ref="AY4:AZ4"/>
    <mergeCell ref="BA4:BB4"/>
    <mergeCell ref="BF4:BG4"/>
    <mergeCell ref="BH4:BI4"/>
  </mergeCells>
  <conditionalFormatting sqref="P6:P31">
    <cfRule type="cellIs" dxfId="37" priority="13" stopIfTrue="1" operator="equal">
      <formula>0</formula>
    </cfRule>
  </conditionalFormatting>
  <conditionalFormatting sqref="T7:T31">
    <cfRule type="cellIs" dxfId="36" priority="27" operator="equal">
      <formula>0</formula>
    </cfRule>
  </conditionalFormatting>
  <conditionalFormatting sqref="G6:G31">
    <cfRule type="dataBar" priority="28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{15C30064-0107-4098-A94C-FBDE0D27F88B}</x14:id>
        </ext>
      </extLst>
    </cfRule>
  </conditionalFormatting>
  <conditionalFormatting sqref="I6:J31">
    <cfRule type="cellIs" dxfId="35" priority="26" operator="equal">
      <formula>0</formula>
    </cfRule>
  </conditionalFormatting>
  <conditionalFormatting sqref="K6:K31">
    <cfRule type="cellIs" dxfId="34" priority="24" stopIfTrue="1" operator="equal">
      <formula>0</formula>
    </cfRule>
  </conditionalFormatting>
  <conditionalFormatting sqref="K6:K31">
    <cfRule type="colorScale" priority="25">
      <colorScale>
        <cfvo type="min"/>
        <cfvo type="max"/>
        <color theme="7" tint="0.39997558519241921"/>
        <color theme="5"/>
      </colorScale>
    </cfRule>
  </conditionalFormatting>
  <conditionalFormatting sqref="T6 S7:S31">
    <cfRule type="cellIs" dxfId="33" priority="23" operator="equal">
      <formula>0</formula>
    </cfRule>
  </conditionalFormatting>
  <conditionalFormatting sqref="U6:U31">
    <cfRule type="cellIs" dxfId="32" priority="21" stopIfTrue="1" operator="equal">
      <formula>0</formula>
    </cfRule>
  </conditionalFormatting>
  <conditionalFormatting sqref="U6:U31">
    <cfRule type="colorScale" priority="22">
      <colorScale>
        <cfvo type="min"/>
        <cfvo type="max"/>
        <color theme="7" tint="0.39997558519241921"/>
        <color theme="5"/>
      </colorScale>
    </cfRule>
  </conditionalFormatting>
  <conditionalFormatting sqref="X7:Y31 Y6">
    <cfRule type="cellIs" dxfId="31" priority="20" operator="equal">
      <formula>0</formula>
    </cfRule>
  </conditionalFormatting>
  <conditionalFormatting sqref="Z6:Z31">
    <cfRule type="cellIs" dxfId="30" priority="18" stopIfTrue="1" operator="equal">
      <formula>0</formula>
    </cfRule>
  </conditionalFormatting>
  <conditionalFormatting sqref="Z6:Z31">
    <cfRule type="colorScale" priority="19">
      <colorScale>
        <cfvo type="min"/>
        <cfvo type="max"/>
        <color theme="7" tint="0.39997558519241921"/>
        <color theme="5"/>
      </colorScale>
    </cfRule>
  </conditionalFormatting>
  <conditionalFormatting sqref="O7:O31">
    <cfRule type="cellIs" dxfId="29" priority="17" operator="equal">
      <formula>0</formula>
    </cfRule>
  </conditionalFormatting>
  <conditionalFormatting sqref="O6">
    <cfRule type="cellIs" dxfId="28" priority="16" operator="equal">
      <formula>0</formula>
    </cfRule>
  </conditionalFormatting>
  <conditionalFormatting sqref="N7:N31">
    <cfRule type="cellIs" dxfId="27" priority="15" operator="equal">
      <formula>0</formula>
    </cfRule>
  </conditionalFormatting>
  <conditionalFormatting sqref="P6:P31">
    <cfRule type="colorScale" priority="14">
      <colorScale>
        <cfvo type="min"/>
        <cfvo type="max"/>
        <color theme="7" tint="0.39997558519241921"/>
        <color theme="5"/>
      </colorScale>
    </cfRule>
  </conditionalFormatting>
  <conditionalFormatting sqref="N6">
    <cfRule type="cellIs" dxfId="26" priority="12" operator="equal">
      <formula>0</formula>
    </cfRule>
  </conditionalFormatting>
  <conditionalFormatting sqref="S6">
    <cfRule type="cellIs" dxfId="25" priority="11" operator="equal">
      <formula>0</formula>
    </cfRule>
  </conditionalFormatting>
  <conditionalFormatting sqref="X6">
    <cfRule type="cellIs" dxfId="24" priority="10" operator="equal">
      <formula>0</formula>
    </cfRule>
  </conditionalFormatting>
  <conditionalFormatting sqref="AJ6:AJ31">
    <cfRule type="cellIs" dxfId="23" priority="8" stopIfTrue="1" operator="equal">
      <formula>0</formula>
    </cfRule>
    <cfRule type="colorScale" priority="9">
      <colorScale>
        <cfvo type="min"/>
        <cfvo type="max"/>
        <color rgb="FFFFD966"/>
        <color rgb="FFED7D31"/>
      </colorScale>
    </cfRule>
  </conditionalFormatting>
  <conditionalFormatting sqref="AE6:AE31">
    <cfRule type="cellIs" dxfId="22" priority="6" stopIfTrue="1" operator="equal">
      <formula>0</formula>
    </cfRule>
    <cfRule type="colorScale" priority="7">
      <colorScale>
        <cfvo type="min"/>
        <cfvo type="max"/>
        <color rgb="FFFFD966"/>
        <color rgb="FFED7D31"/>
      </colorScale>
    </cfRule>
  </conditionalFormatting>
  <conditionalFormatting sqref="AP6:AP31">
    <cfRule type="cellIs" dxfId="21" priority="3" stopIfTrue="1" operator="equal">
      <formula>1</formula>
    </cfRule>
    <cfRule type="dataBar" priority="4">
      <dataBar>
        <cfvo type="num" val="0"/>
        <cfvo type="percent" val="100"/>
        <color rgb="FF95C674"/>
      </dataBar>
      <extLst>
        <ext xmlns:x14="http://schemas.microsoft.com/office/spreadsheetml/2009/9/main" uri="{B025F937-C7B1-47D3-B67F-A62EFF666E3E}">
          <x14:id>{1E89CDA7-12E1-4AC7-AA13-9173BE06F465}</x14:id>
        </ext>
      </extLst>
    </cfRule>
    <cfRule type="cellIs" dxfId="20" priority="5" operator="greaterThan">
      <formula>0</formula>
    </cfRule>
  </conditionalFormatting>
  <conditionalFormatting sqref="AZ6:AZ31 BB6:BD31 BG6:BG31 BI6:BI31">
    <cfRule type="cellIs" dxfId="19" priority="1" stopIfTrue="1" operator="greaterThan">
      <formula>0.8</formula>
    </cfRule>
    <cfRule type="colorScale" priority="2">
      <colorScale>
        <cfvo type="num" val="0.4"/>
        <cfvo type="num" val="0.8"/>
        <color theme="5"/>
        <color theme="7" tint="0.59999389629810485"/>
      </colorScale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C30064-0107-4098-A94C-FBDE0D27F88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G6:G31</xm:sqref>
        </x14:conditionalFormatting>
        <x14:conditionalFormatting xmlns:xm="http://schemas.microsoft.com/office/excel/2006/main">
          <x14:cfRule type="dataBar" id="{1E89CDA7-12E1-4AC7-AA13-9173BE06F465}">
            <x14:dataBar minLength="0" maxLength="100" border="1" gradient="0" direction="leftToRight" negativeBarBorderColorSameAsPositive="0">
              <x14:cfvo type="num">
                <xm:f>0</xm:f>
              </x14:cfvo>
              <x14:cfvo type="percent">
                <xm:f>100</xm:f>
              </x14:cfvo>
              <x14:borderColor rgb="FF95C674"/>
              <x14:negativeFillColor rgb="FFFF0000"/>
              <x14:negativeBorderColor rgb="FFFF0000"/>
              <x14:axisColor rgb="FF000000"/>
            </x14:dataBar>
          </x14:cfRule>
          <xm:sqref>AP6:AP31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BZ1000"/>
  <sheetViews>
    <sheetView zoomScaleNormal="100" workbookViewId="0"/>
  </sheetViews>
  <sheetFormatPr baseColWidth="10" defaultColWidth="10.5" defaultRowHeight="15" x14ac:dyDescent="0.25"/>
  <cols>
    <col min="1" max="1" width="1.625" style="227" customWidth="1"/>
    <col min="2" max="3" width="6.625" style="29" bestFit="1" customWidth="1"/>
    <col min="4" max="4" width="16.625" style="29" customWidth="1"/>
    <col min="5" max="5" width="10.125" style="29" customWidth="1"/>
    <col min="6" max="6" width="8.375" style="29" customWidth="1"/>
    <col min="7" max="7" width="1" style="29" customWidth="1"/>
    <col min="8" max="8" width="11.375" style="29" customWidth="1"/>
    <col min="9" max="9" width="7.875" style="144" customWidth="1"/>
    <col min="10" max="10" width="1.625" style="227" customWidth="1"/>
    <col min="11" max="11" width="1.375" style="29" customWidth="1"/>
    <col min="12" max="12" width="9.375" style="29" customWidth="1"/>
    <col min="13" max="13" width="1.625" style="29" customWidth="1"/>
    <col min="14" max="14" width="9.375" style="29" customWidth="1"/>
    <col min="15" max="16" width="1.375" style="29" customWidth="1"/>
    <col min="17" max="17" width="9.375" style="29" customWidth="1"/>
    <col min="18" max="18" width="1.625" style="29" customWidth="1"/>
    <col min="19" max="19" width="9.375" style="29" customWidth="1"/>
    <col min="20" max="21" width="1.375" style="29" customWidth="1"/>
    <col min="22" max="22" width="8.625" style="29" customWidth="1"/>
    <col min="23" max="23" width="1.625" style="29" customWidth="1"/>
    <col min="24" max="24" width="8.625" style="29" customWidth="1"/>
    <col min="25" max="26" width="1.375" style="29" customWidth="1"/>
    <col min="27" max="27" width="9.375" style="29" customWidth="1"/>
    <col min="28" max="28" width="1.625" style="29" customWidth="1"/>
    <col min="29" max="29" width="9.375" style="29" customWidth="1"/>
    <col min="30" max="31" width="1.375" style="29" customWidth="1"/>
    <col min="32" max="32" width="9.375" style="29" customWidth="1"/>
    <col min="33" max="33" width="1.375" style="29" customWidth="1"/>
    <col min="34" max="34" width="9.375" style="29" customWidth="1"/>
    <col min="35" max="36" width="1.375" style="29" customWidth="1"/>
    <col min="37" max="37" width="9.375" style="29" customWidth="1"/>
    <col min="38" max="38" width="1.375" style="29" customWidth="1"/>
    <col min="39" max="39" width="9.375" style="29" customWidth="1"/>
    <col min="40" max="40" width="1.375" style="29" customWidth="1"/>
    <col min="41" max="41" width="10.5" style="226"/>
    <col min="42" max="43" width="1.5" style="227" customWidth="1"/>
    <col min="44" max="44" width="9.875" style="240" customWidth="1"/>
    <col min="45" max="45" width="1.5" style="227" customWidth="1"/>
    <col min="46" max="46" width="9.875" style="240" customWidth="1"/>
    <col min="47" max="50" width="1.5" style="227" customWidth="1"/>
    <col min="51" max="51" width="9.875" style="240" customWidth="1"/>
    <col min="52" max="52" width="1.5" style="227" customWidth="1"/>
    <col min="53" max="53" width="9.875" style="240" customWidth="1"/>
    <col min="54" max="55" width="1.5" style="227" customWidth="1"/>
    <col min="56" max="78" width="10.5" style="227"/>
    <col min="79" max="16384" width="10.5" style="29"/>
  </cols>
  <sheetData>
    <row r="1" spans="1:78" ht="19.5" thickBot="1" x14ac:dyDescent="0.35">
      <c r="B1" s="30" t="s">
        <v>32081</v>
      </c>
      <c r="E1" s="258" t="s">
        <v>168</v>
      </c>
      <c r="F1" s="258"/>
      <c r="G1" s="258"/>
      <c r="H1" s="258"/>
      <c r="J1" s="258" t="s">
        <v>169</v>
      </c>
      <c r="K1" s="258"/>
      <c r="L1" s="258"/>
      <c r="M1" s="258"/>
      <c r="N1" s="258"/>
      <c r="O1" s="258"/>
      <c r="P1" s="258"/>
      <c r="Q1" s="258"/>
      <c r="R1" s="258"/>
      <c r="S1" s="258"/>
      <c r="T1" s="145"/>
      <c r="U1" s="145"/>
      <c r="V1" s="259" t="s">
        <v>170</v>
      </c>
      <c r="W1" s="259"/>
      <c r="X1" s="259"/>
      <c r="Y1" s="259"/>
      <c r="Z1" s="259"/>
      <c r="AA1" s="259"/>
      <c r="AB1" s="259"/>
      <c r="AC1" s="259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29"/>
      <c r="AP1" s="260" t="s">
        <v>171</v>
      </c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260"/>
      <c r="BC1" s="260"/>
    </row>
    <row r="2" spans="1:78" ht="15.75" thickTop="1" x14ac:dyDescent="0.25">
      <c r="G2" s="146"/>
      <c r="H2" s="146"/>
      <c r="I2" s="147"/>
      <c r="AE2" s="65"/>
      <c r="AF2" s="146"/>
      <c r="AG2" s="146"/>
      <c r="AH2" s="146"/>
      <c r="AI2" s="65"/>
      <c r="AJ2" s="65"/>
      <c r="AK2" s="146"/>
      <c r="AL2" s="146"/>
      <c r="AM2" s="146"/>
      <c r="AN2" s="65"/>
      <c r="AO2" s="29"/>
      <c r="AP2" s="261" t="s">
        <v>98</v>
      </c>
      <c r="AQ2" s="261"/>
      <c r="AR2" s="261"/>
      <c r="AS2" s="261"/>
      <c r="AT2" s="261"/>
      <c r="AU2" s="261"/>
      <c r="AV2" s="261"/>
      <c r="AW2" s="261" t="s">
        <v>99</v>
      </c>
      <c r="AX2" s="261"/>
      <c r="AY2" s="261"/>
      <c r="AZ2" s="261"/>
      <c r="BA2" s="261"/>
      <c r="BB2" s="261"/>
      <c r="BC2" s="261"/>
    </row>
    <row r="3" spans="1:78" ht="7.5" customHeight="1" x14ac:dyDescent="0.25">
      <c r="A3" s="228"/>
      <c r="B3" s="37"/>
      <c r="C3" s="37"/>
      <c r="D3" s="37"/>
      <c r="E3" s="37"/>
      <c r="F3" s="37"/>
      <c r="G3" s="37"/>
      <c r="H3" s="37"/>
      <c r="I3" s="148"/>
      <c r="J3" s="242"/>
      <c r="K3" s="38"/>
      <c r="L3" s="37"/>
      <c r="M3" s="37"/>
      <c r="N3" s="37"/>
      <c r="O3" s="39"/>
      <c r="P3" s="38"/>
      <c r="Q3" s="37"/>
      <c r="R3" s="37"/>
      <c r="S3" s="37"/>
      <c r="T3" s="39"/>
      <c r="U3" s="38"/>
      <c r="V3" s="37"/>
      <c r="W3" s="37"/>
      <c r="X3" s="37"/>
      <c r="Y3" s="39"/>
      <c r="Z3" s="38"/>
      <c r="AA3" s="37"/>
      <c r="AB3" s="37"/>
      <c r="AC3" s="37"/>
      <c r="AD3" s="39"/>
      <c r="AE3" s="38"/>
      <c r="AF3" s="37"/>
      <c r="AG3" s="37"/>
      <c r="AH3" s="37"/>
      <c r="AI3" s="39"/>
      <c r="AJ3" s="38"/>
      <c r="AK3" s="37"/>
      <c r="AL3" s="37"/>
      <c r="AM3" s="37"/>
      <c r="AN3" s="39"/>
      <c r="AO3" s="149"/>
      <c r="AP3" s="231"/>
      <c r="AQ3" s="231"/>
      <c r="AR3" s="237"/>
      <c r="AS3" s="231"/>
      <c r="AT3" s="237"/>
      <c r="AU3" s="231"/>
      <c r="AV3" s="231"/>
      <c r="AW3" s="231"/>
      <c r="AX3" s="231"/>
      <c r="AY3" s="237"/>
      <c r="AZ3" s="231"/>
      <c r="BA3" s="237"/>
      <c r="BB3" s="231"/>
      <c r="BC3" s="231"/>
    </row>
    <row r="4" spans="1:78" ht="33.75" customHeight="1" x14ac:dyDescent="0.25">
      <c r="A4" s="229"/>
      <c r="B4" s="50" t="s">
        <v>24</v>
      </c>
      <c r="C4" s="50" t="s">
        <v>172</v>
      </c>
      <c r="D4" s="50" t="s">
        <v>173</v>
      </c>
      <c r="E4" s="50" t="s">
        <v>174</v>
      </c>
      <c r="F4" s="50" t="s">
        <v>175</v>
      </c>
      <c r="G4" s="50"/>
      <c r="H4" s="50" t="s">
        <v>176</v>
      </c>
      <c r="I4" s="150" t="s">
        <v>177</v>
      </c>
      <c r="J4" s="243"/>
      <c r="K4" s="151"/>
      <c r="L4" s="255" t="s">
        <v>102</v>
      </c>
      <c r="M4" s="255"/>
      <c r="N4" s="255"/>
      <c r="O4" s="53"/>
      <c r="P4" s="52"/>
      <c r="Q4" s="255" t="s">
        <v>103</v>
      </c>
      <c r="R4" s="255"/>
      <c r="S4" s="255"/>
      <c r="T4" s="53"/>
      <c r="U4" s="52"/>
      <c r="V4" s="255" t="s">
        <v>178</v>
      </c>
      <c r="W4" s="255"/>
      <c r="X4" s="255"/>
      <c r="Y4" s="53"/>
      <c r="Z4" s="52"/>
      <c r="AA4" s="255" t="s">
        <v>105</v>
      </c>
      <c r="AB4" s="255"/>
      <c r="AC4" s="255"/>
      <c r="AD4" s="53"/>
      <c r="AE4" s="52"/>
      <c r="AF4" s="255" t="s">
        <v>106</v>
      </c>
      <c r="AG4" s="255"/>
      <c r="AH4" s="255"/>
      <c r="AI4" s="53"/>
      <c r="AJ4" s="52"/>
      <c r="AK4" s="255" t="s">
        <v>179</v>
      </c>
      <c r="AL4" s="255"/>
      <c r="AM4" s="255"/>
      <c r="AN4" s="53"/>
      <c r="AO4" s="152" t="s">
        <v>180</v>
      </c>
      <c r="AP4" s="232" t="s">
        <v>181</v>
      </c>
      <c r="AQ4" s="232" t="s">
        <v>111</v>
      </c>
      <c r="AR4" s="238" t="s">
        <v>182</v>
      </c>
      <c r="AS4" s="233" t="s">
        <v>112</v>
      </c>
      <c r="AT4" s="241" t="s">
        <v>183</v>
      </c>
      <c r="AU4" s="233" t="s">
        <v>184</v>
      </c>
      <c r="AV4" s="233" t="s">
        <v>185</v>
      </c>
      <c r="AW4" s="232" t="s">
        <v>181</v>
      </c>
      <c r="AX4" s="232" t="s">
        <v>111</v>
      </c>
      <c r="AY4" s="238" t="s">
        <v>182</v>
      </c>
      <c r="AZ4" s="233" t="s">
        <v>112</v>
      </c>
      <c r="BA4" s="241" t="s">
        <v>183</v>
      </c>
      <c r="BB4" s="233" t="s">
        <v>184</v>
      </c>
      <c r="BC4" s="233" t="s">
        <v>185</v>
      </c>
      <c r="BF4" s="227" t="s">
        <v>32080</v>
      </c>
    </row>
    <row r="5" spans="1:78" s="156" customFormat="1" ht="10.5" customHeight="1" x14ac:dyDescent="0.25">
      <c r="A5" s="229"/>
      <c r="B5" s="51"/>
      <c r="C5" s="51"/>
      <c r="D5" s="51"/>
      <c r="E5" s="51"/>
      <c r="F5" s="51"/>
      <c r="G5" s="153"/>
      <c r="H5" s="153"/>
      <c r="I5" s="144"/>
      <c r="J5" s="244"/>
      <c r="K5" s="49"/>
      <c r="L5" s="154"/>
      <c r="M5" s="154"/>
      <c r="N5" s="154"/>
      <c r="O5" s="53"/>
      <c r="P5" s="49"/>
      <c r="Q5" s="154"/>
      <c r="R5" s="154"/>
      <c r="S5" s="154"/>
      <c r="T5" s="53"/>
      <c r="U5" s="49"/>
      <c r="V5" s="154"/>
      <c r="W5" s="154"/>
      <c r="X5" s="154"/>
      <c r="Y5" s="53"/>
      <c r="Z5" s="49"/>
      <c r="AA5" s="154"/>
      <c r="AB5" s="154"/>
      <c r="AC5" s="154"/>
      <c r="AD5" s="53"/>
      <c r="AE5" s="67"/>
      <c r="AF5" s="68"/>
      <c r="AG5" s="68"/>
      <c r="AH5" s="69"/>
      <c r="AI5" s="53"/>
      <c r="AJ5" s="67"/>
      <c r="AK5" s="68"/>
      <c r="AL5" s="68"/>
      <c r="AM5" s="69"/>
      <c r="AN5" s="53"/>
      <c r="AO5" s="155"/>
      <c r="AP5" s="231"/>
      <c r="AQ5" s="231"/>
      <c r="AR5" s="237"/>
      <c r="AS5" s="231"/>
      <c r="AT5" s="237"/>
      <c r="AU5" s="231"/>
      <c r="AV5" s="231"/>
      <c r="AW5" s="231"/>
      <c r="AX5" s="231"/>
      <c r="AY5" s="237"/>
      <c r="AZ5" s="231"/>
      <c r="BA5" s="237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1"/>
      <c r="BY5" s="231"/>
      <c r="BZ5" s="231"/>
    </row>
    <row r="6" spans="1:78" x14ac:dyDescent="0.25">
      <c r="A6" s="230">
        <v>2</v>
      </c>
      <c r="B6" s="215" t="s">
        <v>160</v>
      </c>
      <c r="C6" s="215">
        <v>6002</v>
      </c>
      <c r="D6" s="215" t="s">
        <v>187</v>
      </c>
      <c r="E6" s="215">
        <v>2256</v>
      </c>
      <c r="F6" s="215">
        <v>2287</v>
      </c>
      <c r="G6" s="215"/>
      <c r="H6" s="224" t="str">
        <f>HYPERLINK("https://map.geo.admin.ch/?zoom=7&amp;E=642400&amp;N=129600&amp;layers=ch.kantone.cadastralwebmap-farbe,ch.swisstopo.amtliches-strassenverzeichnis,ch.bfs.gebaeude_wohnungs_register,KML||https://tinyurl.com/yy7ya4g9/VS/6002_bdg_erw.kml","KML building")</f>
        <v>KML building</v>
      </c>
      <c r="I6" s="158">
        <v>1879</v>
      </c>
      <c r="J6" s="245" t="s">
        <v>7640</v>
      </c>
      <c r="K6" s="64">
        <v>0.83289007092198586</v>
      </c>
      <c r="L6" s="65">
        <v>0</v>
      </c>
      <c r="M6" s="65"/>
      <c r="N6" s="204">
        <v>0</v>
      </c>
      <c r="O6" s="159"/>
      <c r="P6" s="64"/>
      <c r="Q6" s="65">
        <v>0</v>
      </c>
      <c r="R6" s="65"/>
      <c r="S6" s="204">
        <v>0</v>
      </c>
      <c r="T6" s="159"/>
      <c r="U6" s="64"/>
      <c r="V6" s="65">
        <v>0</v>
      </c>
      <c r="W6" s="65"/>
      <c r="X6" s="204">
        <v>0</v>
      </c>
      <c r="Y6" s="159"/>
      <c r="Z6" s="64"/>
      <c r="AA6" s="65">
        <v>15</v>
      </c>
      <c r="AB6" s="65"/>
      <c r="AC6" s="204">
        <v>6.6E-3</v>
      </c>
      <c r="AD6" s="159"/>
      <c r="AE6" s="64"/>
      <c r="AF6" s="65">
        <v>196</v>
      </c>
      <c r="AG6" s="65"/>
      <c r="AH6" s="204">
        <v>8.6900000000000005E-2</v>
      </c>
      <c r="AI6" s="159"/>
      <c r="AJ6" s="64"/>
      <c r="AK6" s="65">
        <v>25</v>
      </c>
      <c r="AL6" s="65"/>
      <c r="AM6" s="204">
        <v>1.11E-2</v>
      </c>
      <c r="AN6" s="159"/>
      <c r="AO6" s="225">
        <v>0.1046</v>
      </c>
      <c r="AP6" s="227">
        <v>307</v>
      </c>
      <c r="AQ6" s="227">
        <v>236</v>
      </c>
      <c r="AR6" s="239">
        <v>0.76900000000000002</v>
      </c>
      <c r="AS6" s="227">
        <v>164</v>
      </c>
      <c r="AT6" s="239">
        <v>0.53400000000000003</v>
      </c>
      <c r="AU6" s="227">
        <v>158</v>
      </c>
      <c r="AV6" s="236">
        <v>0.51500000000000001</v>
      </c>
      <c r="AW6" s="227">
        <v>196</v>
      </c>
      <c r="AX6" s="227">
        <v>131</v>
      </c>
      <c r="AY6" s="239">
        <v>0.66800000000000004</v>
      </c>
      <c r="AZ6" s="227">
        <v>91</v>
      </c>
      <c r="BA6" s="239">
        <v>0.46400000000000002</v>
      </c>
      <c r="BB6" s="227">
        <v>85</v>
      </c>
      <c r="BC6" s="236">
        <v>0.434</v>
      </c>
    </row>
    <row r="7" spans="1:78" x14ac:dyDescent="0.25">
      <c r="A7" s="230">
        <v>2</v>
      </c>
      <c r="B7" s="215" t="s">
        <v>160</v>
      </c>
      <c r="C7" s="215">
        <v>6004</v>
      </c>
      <c r="D7" s="215" t="s">
        <v>188</v>
      </c>
      <c r="E7" s="215">
        <v>241</v>
      </c>
      <c r="F7" s="215">
        <v>244</v>
      </c>
      <c r="G7" s="215"/>
      <c r="H7" s="224" t="str">
        <f>HYPERLINK("https://map.geo.admin.ch/?zoom=7&amp;E=634000&amp;N=128900&amp;layers=ch.kantone.cadastralwebmap-farbe,ch.swisstopo.amtliches-strassenverzeichnis,ch.bfs.gebaeude_wohnungs_register,KML||https://tinyurl.com/yy7ya4g9/VS/6004_bdg_erw.kml","KML building")</f>
        <v>KML building</v>
      </c>
      <c r="I7" s="158">
        <v>359</v>
      </c>
      <c r="J7" s="246" t="s">
        <v>7641</v>
      </c>
      <c r="K7" s="64">
        <v>1.4896265560165975</v>
      </c>
      <c r="L7" s="65">
        <v>0</v>
      </c>
      <c r="M7" s="65"/>
      <c r="N7" s="204">
        <v>0</v>
      </c>
      <c r="O7" s="159"/>
      <c r="P7" s="64"/>
      <c r="Q7" s="65">
        <v>0</v>
      </c>
      <c r="R7" s="65"/>
      <c r="S7" s="204">
        <v>0</v>
      </c>
      <c r="T7" s="159"/>
      <c r="U7" s="64"/>
      <c r="V7" s="65">
        <v>0</v>
      </c>
      <c r="W7" s="65"/>
      <c r="X7" s="204">
        <v>0</v>
      </c>
      <c r="Y7" s="159"/>
      <c r="Z7" s="64"/>
      <c r="AA7" s="65">
        <v>69</v>
      </c>
      <c r="AB7" s="65"/>
      <c r="AC7" s="204">
        <v>0.2828</v>
      </c>
      <c r="AD7" s="159"/>
      <c r="AE7" s="64"/>
      <c r="AF7" s="65">
        <v>20</v>
      </c>
      <c r="AG7" s="65"/>
      <c r="AH7" s="204">
        <v>8.3000000000000004E-2</v>
      </c>
      <c r="AI7" s="159"/>
      <c r="AJ7" s="64"/>
      <c r="AK7" s="65">
        <v>2</v>
      </c>
      <c r="AL7" s="65"/>
      <c r="AM7" s="204">
        <v>8.3000000000000001E-3</v>
      </c>
      <c r="AN7" s="159"/>
      <c r="AO7" s="225">
        <v>0.37409999999999999</v>
      </c>
      <c r="AP7" s="227">
        <v>10</v>
      </c>
      <c r="AQ7" s="227">
        <v>4</v>
      </c>
      <c r="AR7" s="239">
        <v>0.4</v>
      </c>
      <c r="AS7" s="227">
        <v>3</v>
      </c>
      <c r="AT7" s="239">
        <v>0.3</v>
      </c>
      <c r="AU7" s="227">
        <v>2</v>
      </c>
      <c r="AV7" s="236">
        <v>0.2</v>
      </c>
      <c r="AW7" s="227">
        <v>8</v>
      </c>
      <c r="AX7" s="227">
        <v>3</v>
      </c>
      <c r="AY7" s="239">
        <v>0.375</v>
      </c>
      <c r="AZ7" s="227">
        <v>2</v>
      </c>
      <c r="BA7" s="239">
        <v>0.25</v>
      </c>
      <c r="BB7" s="227">
        <v>1</v>
      </c>
      <c r="BC7" s="236">
        <v>0.125</v>
      </c>
    </row>
    <row r="8" spans="1:78" x14ac:dyDescent="0.25">
      <c r="A8" s="230">
        <v>2</v>
      </c>
      <c r="B8" s="215" t="s">
        <v>160</v>
      </c>
      <c r="C8" s="215">
        <v>6007</v>
      </c>
      <c r="D8" s="215" t="s">
        <v>189</v>
      </c>
      <c r="E8" s="215">
        <v>3337</v>
      </c>
      <c r="F8" s="215">
        <v>3344</v>
      </c>
      <c r="G8" s="215"/>
      <c r="H8" s="224" t="str">
        <f>HYPERLINK("https://map.geo.admin.ch/?zoom=7&amp;E=642300&amp;N=130700&amp;layers=ch.kantone.cadastralwebmap-farbe,ch.swisstopo.amtliches-strassenverzeichnis,ch.bfs.gebaeude_wohnungs_register,KML||https://tinyurl.com/yy7ya4g9/VS/6007_bdg_erw.kml","KML building")</f>
        <v>KML building</v>
      </c>
      <c r="I8" s="158">
        <v>2490</v>
      </c>
      <c r="J8" s="246" t="s">
        <v>7642</v>
      </c>
      <c r="K8" s="64">
        <v>0.74617920287683548</v>
      </c>
      <c r="L8" s="65">
        <v>0</v>
      </c>
      <c r="M8" s="65"/>
      <c r="N8" s="204">
        <v>0</v>
      </c>
      <c r="O8" s="159"/>
      <c r="P8" s="64"/>
      <c r="Q8" s="65">
        <v>0</v>
      </c>
      <c r="R8" s="65"/>
      <c r="S8" s="204">
        <v>0</v>
      </c>
      <c r="T8" s="159"/>
      <c r="U8" s="64"/>
      <c r="V8" s="65">
        <v>0</v>
      </c>
      <c r="W8" s="65"/>
      <c r="X8" s="204">
        <v>0</v>
      </c>
      <c r="Y8" s="159"/>
      <c r="Z8" s="64"/>
      <c r="AA8" s="65">
        <v>2</v>
      </c>
      <c r="AB8" s="65"/>
      <c r="AC8" s="204">
        <v>5.9999999999999995E-4</v>
      </c>
      <c r="AD8" s="159"/>
      <c r="AE8" s="64"/>
      <c r="AF8" s="65">
        <v>272</v>
      </c>
      <c r="AG8" s="65"/>
      <c r="AH8" s="204">
        <v>8.1500000000000003E-2</v>
      </c>
      <c r="AI8" s="159"/>
      <c r="AJ8" s="64"/>
      <c r="AK8" s="65">
        <v>77</v>
      </c>
      <c r="AL8" s="65"/>
      <c r="AM8" s="204">
        <v>2.3099999999999999E-2</v>
      </c>
      <c r="AN8" s="159"/>
      <c r="AO8" s="225">
        <v>0.1052</v>
      </c>
      <c r="AP8" s="227">
        <v>490</v>
      </c>
      <c r="AQ8" s="227">
        <v>490</v>
      </c>
      <c r="AR8" s="239">
        <v>1</v>
      </c>
      <c r="AS8" s="227">
        <v>437</v>
      </c>
      <c r="AT8" s="239">
        <v>0.89200000000000002</v>
      </c>
      <c r="AU8" s="227">
        <v>437</v>
      </c>
      <c r="AV8" s="236">
        <v>0.89200000000000002</v>
      </c>
      <c r="AW8" s="227">
        <v>306</v>
      </c>
      <c r="AX8" s="227">
        <v>306</v>
      </c>
      <c r="AY8" s="239">
        <v>1</v>
      </c>
      <c r="AZ8" s="227">
        <v>269</v>
      </c>
      <c r="BA8" s="239">
        <v>0.879</v>
      </c>
      <c r="BB8" s="227">
        <v>269</v>
      </c>
      <c r="BC8" s="236">
        <v>0.879</v>
      </c>
    </row>
    <row r="9" spans="1:78" x14ac:dyDescent="0.25">
      <c r="A9" s="230">
        <v>2</v>
      </c>
      <c r="B9" s="215" t="s">
        <v>160</v>
      </c>
      <c r="C9" s="215">
        <v>6008</v>
      </c>
      <c r="D9" s="215" t="s">
        <v>190</v>
      </c>
      <c r="E9" s="215">
        <v>879</v>
      </c>
      <c r="F9" s="215">
        <v>888</v>
      </c>
      <c r="G9" s="215"/>
      <c r="H9" s="224" t="str">
        <f>HYPERLINK("https://map.geo.admin.ch/?zoom=7&amp;E=644500&amp;N=129500&amp;layers=ch.kantone.cadastralwebmap-farbe,ch.swisstopo.amtliches-strassenverzeichnis,ch.bfs.gebaeude_wohnungs_register,KML||https://tinyurl.com/yy7ya4g9/VS/6008_bdg_erw.kml","KML building")</f>
        <v>KML building</v>
      </c>
      <c r="I9" s="158">
        <v>756</v>
      </c>
      <c r="J9" s="246" t="s">
        <v>7643</v>
      </c>
      <c r="K9" s="64">
        <v>0.86006825938566556</v>
      </c>
      <c r="L9" s="65">
        <v>0</v>
      </c>
      <c r="M9" s="65"/>
      <c r="N9" s="204">
        <v>0</v>
      </c>
      <c r="O9" s="159"/>
      <c r="P9" s="64"/>
      <c r="Q9" s="65">
        <v>0</v>
      </c>
      <c r="R9" s="65"/>
      <c r="S9" s="204">
        <v>0</v>
      </c>
      <c r="T9" s="159"/>
      <c r="U9" s="64"/>
      <c r="V9" s="65">
        <v>4</v>
      </c>
      <c r="W9" s="65"/>
      <c r="X9" s="204">
        <v>4.4999999999999997E-3</v>
      </c>
      <c r="Y9" s="159"/>
      <c r="Z9" s="64"/>
      <c r="AA9" s="65">
        <v>236</v>
      </c>
      <c r="AB9" s="65"/>
      <c r="AC9" s="204">
        <v>0.26579999999999998</v>
      </c>
      <c r="AD9" s="160"/>
      <c r="AE9" s="64"/>
      <c r="AF9" s="65">
        <v>94</v>
      </c>
      <c r="AG9" s="65"/>
      <c r="AH9" s="204">
        <v>0.1069</v>
      </c>
      <c r="AI9" s="160"/>
      <c r="AJ9" s="64"/>
      <c r="AK9" s="65">
        <v>1</v>
      </c>
      <c r="AL9" s="65"/>
      <c r="AM9" s="204">
        <v>1.1000000000000001E-3</v>
      </c>
      <c r="AN9" s="160"/>
      <c r="AO9" s="225">
        <v>0.37829999999999997</v>
      </c>
      <c r="AP9" s="227">
        <v>44</v>
      </c>
      <c r="AQ9" s="227">
        <v>26</v>
      </c>
      <c r="AR9" s="239">
        <v>0.59099999999999997</v>
      </c>
      <c r="AS9" s="227">
        <v>20</v>
      </c>
      <c r="AT9" s="239">
        <v>0.45500000000000002</v>
      </c>
      <c r="AU9" s="227">
        <v>18</v>
      </c>
      <c r="AV9" s="236">
        <v>0.40899999999999997</v>
      </c>
      <c r="AW9" s="227">
        <v>31</v>
      </c>
      <c r="AX9" s="227">
        <v>23</v>
      </c>
      <c r="AY9" s="239">
        <v>0.74199999999999999</v>
      </c>
      <c r="AZ9" s="227">
        <v>18</v>
      </c>
      <c r="BA9" s="239">
        <v>0.58099999999999996</v>
      </c>
      <c r="BB9" s="227">
        <v>17</v>
      </c>
      <c r="BC9" s="236">
        <v>0.54800000000000004</v>
      </c>
    </row>
    <row r="10" spans="1:78" x14ac:dyDescent="0.25">
      <c r="A10" s="230">
        <v>2</v>
      </c>
      <c r="B10" s="215" t="s">
        <v>160</v>
      </c>
      <c r="C10" s="215">
        <v>6009</v>
      </c>
      <c r="D10" s="215" t="s">
        <v>191</v>
      </c>
      <c r="E10" s="215">
        <v>607</v>
      </c>
      <c r="F10" s="215">
        <v>680</v>
      </c>
      <c r="G10" s="215"/>
      <c r="H10" s="224" t="str">
        <f>HYPERLINK("https://map.geo.admin.ch/?zoom=7&amp;E=647700&amp;N=116200&amp;layers=ch.kantone.cadastralwebmap-farbe,ch.swisstopo.amtliches-strassenverzeichnis,ch.bfs.gebaeude_wohnungs_register,KML||https://tinyurl.com/yy7ya4g9/VS/6009_bdg_erw.kml","KML building")</f>
        <v>KML building</v>
      </c>
      <c r="I10" s="158">
        <v>121</v>
      </c>
      <c r="J10" s="245" t="s">
        <v>7644</v>
      </c>
      <c r="K10" s="64">
        <v>0.19934102141680396</v>
      </c>
      <c r="L10" s="65">
        <v>0</v>
      </c>
      <c r="M10" s="65"/>
      <c r="N10" s="204">
        <v>0</v>
      </c>
      <c r="O10" s="159"/>
      <c r="P10" s="64"/>
      <c r="Q10" s="65">
        <v>0</v>
      </c>
      <c r="R10" s="65"/>
      <c r="S10" s="204">
        <v>0</v>
      </c>
      <c r="T10" s="159"/>
      <c r="U10" s="64"/>
      <c r="V10" s="65">
        <v>2</v>
      </c>
      <c r="W10" s="65"/>
      <c r="X10" s="204">
        <v>2.8999999999999998E-3</v>
      </c>
      <c r="Y10" s="159"/>
      <c r="Z10" s="64"/>
      <c r="AA10" s="65">
        <v>0</v>
      </c>
      <c r="AB10" s="65"/>
      <c r="AC10" s="204">
        <v>0</v>
      </c>
      <c r="AD10" s="159"/>
      <c r="AE10" s="64"/>
      <c r="AF10" s="65">
        <v>3</v>
      </c>
      <c r="AG10" s="65"/>
      <c r="AH10" s="204">
        <v>4.8999999999999998E-3</v>
      </c>
      <c r="AI10" s="159"/>
      <c r="AJ10" s="64"/>
      <c r="AK10" s="65">
        <v>15</v>
      </c>
      <c r="AL10" s="65"/>
      <c r="AM10" s="204">
        <v>2.47E-2</v>
      </c>
      <c r="AN10" s="159"/>
      <c r="AO10" s="225">
        <v>3.2500000000000001E-2</v>
      </c>
      <c r="AP10" s="227">
        <v>242</v>
      </c>
      <c r="AQ10" s="227">
        <v>221</v>
      </c>
      <c r="AR10" s="239">
        <v>0.91300000000000003</v>
      </c>
      <c r="AS10" s="227">
        <v>65</v>
      </c>
      <c r="AT10" s="239">
        <v>0.26900000000000002</v>
      </c>
      <c r="AU10" s="227">
        <v>63</v>
      </c>
      <c r="AV10" s="236">
        <v>0.26</v>
      </c>
      <c r="AW10" s="227">
        <v>182</v>
      </c>
      <c r="AX10" s="227">
        <v>166</v>
      </c>
      <c r="AY10" s="239">
        <v>0.91200000000000003</v>
      </c>
      <c r="AZ10" s="227">
        <v>46</v>
      </c>
      <c r="BA10" s="239">
        <v>0.253</v>
      </c>
      <c r="BB10" s="227">
        <v>44</v>
      </c>
      <c r="BC10" s="236">
        <v>0.24199999999999999</v>
      </c>
    </row>
    <row r="11" spans="1:78" x14ac:dyDescent="0.25">
      <c r="A11" s="230">
        <v>1</v>
      </c>
      <c r="B11" s="215" t="s">
        <v>160</v>
      </c>
      <c r="C11" s="215">
        <v>6010</v>
      </c>
      <c r="D11" s="215" t="s">
        <v>192</v>
      </c>
      <c r="E11" s="215">
        <v>1072</v>
      </c>
      <c r="F11" s="215">
        <v>1075</v>
      </c>
      <c r="G11" s="215"/>
      <c r="H11" s="224" t="str">
        <f>HYPERLINK("https://map.geo.admin.ch/?zoom=7&amp;E=645000&amp;N=131000&amp;layers=ch.kantone.cadastralwebmap-farbe,ch.swisstopo.amtliches-strassenverzeichnis,ch.bfs.gebaeude_wohnungs_register,KML||https://tinyurl.com/yy7ya4g9/VS/6010_bdg_erw.kml","KML building")</f>
        <v>KML building</v>
      </c>
      <c r="I11" s="158">
        <v>1</v>
      </c>
      <c r="J11" s="245" t="s">
        <v>7645</v>
      </c>
      <c r="K11" s="64">
        <v>9.3283582089552237E-4</v>
      </c>
      <c r="L11" s="65">
        <v>0</v>
      </c>
      <c r="M11" s="65"/>
      <c r="N11" s="204">
        <v>0</v>
      </c>
      <c r="O11" s="159"/>
      <c r="P11" s="64"/>
      <c r="Q11" s="65">
        <v>0</v>
      </c>
      <c r="R11" s="65"/>
      <c r="S11" s="204">
        <v>0</v>
      </c>
      <c r="T11" s="159"/>
      <c r="U11" s="64"/>
      <c r="V11" s="65">
        <v>0</v>
      </c>
      <c r="W11" s="65"/>
      <c r="X11" s="204">
        <v>0</v>
      </c>
      <c r="Y11" s="159"/>
      <c r="Z11" s="64"/>
      <c r="AA11" s="65">
        <v>0</v>
      </c>
      <c r="AB11" s="65"/>
      <c r="AC11" s="204">
        <v>0</v>
      </c>
      <c r="AD11" s="159"/>
      <c r="AE11" s="64"/>
      <c r="AF11" s="65">
        <v>51</v>
      </c>
      <c r="AG11" s="65"/>
      <c r="AH11" s="204">
        <v>4.7600000000000003E-2</v>
      </c>
      <c r="AI11" s="159"/>
      <c r="AJ11" s="64"/>
      <c r="AK11" s="65">
        <v>2</v>
      </c>
      <c r="AL11" s="65"/>
      <c r="AM11" s="204">
        <v>1.9E-3</v>
      </c>
      <c r="AN11" s="159"/>
      <c r="AO11" s="225">
        <v>4.9500000000000002E-2</v>
      </c>
      <c r="AP11" s="227">
        <v>503</v>
      </c>
      <c r="AQ11" s="227">
        <v>502</v>
      </c>
      <c r="AR11" s="239">
        <v>0.998</v>
      </c>
      <c r="AS11" s="227">
        <v>503</v>
      </c>
      <c r="AT11" s="239">
        <v>1</v>
      </c>
      <c r="AU11" s="227">
        <v>502</v>
      </c>
      <c r="AV11" s="236">
        <v>0.998</v>
      </c>
      <c r="AW11" s="227">
        <v>325</v>
      </c>
      <c r="AX11" s="227">
        <v>325</v>
      </c>
      <c r="AY11" s="239">
        <v>1</v>
      </c>
      <c r="AZ11" s="227">
        <v>325</v>
      </c>
      <c r="BA11" s="239">
        <v>1</v>
      </c>
      <c r="BB11" s="227">
        <v>325</v>
      </c>
      <c r="BC11" s="236">
        <v>1</v>
      </c>
    </row>
    <row r="12" spans="1:78" x14ac:dyDescent="0.25">
      <c r="A12" s="230">
        <v>1</v>
      </c>
      <c r="B12" s="215" t="s">
        <v>160</v>
      </c>
      <c r="C12" s="215">
        <v>6011</v>
      </c>
      <c r="D12" s="215" t="s">
        <v>193</v>
      </c>
      <c r="E12" s="215">
        <v>339</v>
      </c>
      <c r="F12" s="215">
        <v>341</v>
      </c>
      <c r="G12" s="215"/>
      <c r="H12" s="224" t="str">
        <f>HYPERLINK("https://map.geo.admin.ch/?zoom=7&amp;E=654200&amp;N=116200&amp;layers=ch.kantone.cadastralwebmap-farbe,ch.swisstopo.amtliches-strassenverzeichnis,ch.bfs.gebaeude_wohnungs_register,KML||https://tinyurl.com/yy7ya4g9/VS/6011_bdg_erw.kml","KML building")</f>
        <v>KML building</v>
      </c>
      <c r="I12" s="158">
        <v>11</v>
      </c>
      <c r="J12" s="246" t="s">
        <v>7646</v>
      </c>
      <c r="K12" s="64">
        <v>3.2448377581120944E-2</v>
      </c>
      <c r="L12" s="65">
        <v>0</v>
      </c>
      <c r="M12" s="65"/>
      <c r="N12" s="204">
        <v>0</v>
      </c>
      <c r="O12" s="159"/>
      <c r="P12" s="64"/>
      <c r="Q12" s="65">
        <v>0</v>
      </c>
      <c r="R12" s="65"/>
      <c r="S12" s="204">
        <v>0</v>
      </c>
      <c r="T12" s="159"/>
      <c r="U12" s="64"/>
      <c r="V12" s="65">
        <v>0</v>
      </c>
      <c r="W12" s="65"/>
      <c r="X12" s="204">
        <v>0</v>
      </c>
      <c r="Y12" s="159"/>
      <c r="Z12" s="64"/>
      <c r="AA12" s="65">
        <v>0</v>
      </c>
      <c r="AB12" s="65"/>
      <c r="AC12" s="204">
        <v>0</v>
      </c>
      <c r="AD12" s="159"/>
      <c r="AE12" s="64"/>
      <c r="AF12" s="65">
        <v>11</v>
      </c>
      <c r="AG12" s="65"/>
      <c r="AH12" s="204">
        <v>3.2399999999999998E-2</v>
      </c>
      <c r="AI12" s="159"/>
      <c r="AJ12" s="64"/>
      <c r="AK12" s="65">
        <v>1</v>
      </c>
      <c r="AL12" s="65"/>
      <c r="AM12" s="204">
        <v>2.8999999999999998E-3</v>
      </c>
      <c r="AN12" s="159"/>
      <c r="AO12" s="225">
        <v>3.5299999999999998E-2</v>
      </c>
      <c r="AP12" s="227">
        <v>186</v>
      </c>
      <c r="AQ12" s="227">
        <v>186</v>
      </c>
      <c r="AR12" s="239">
        <v>1</v>
      </c>
      <c r="AS12" s="227">
        <v>185</v>
      </c>
      <c r="AT12" s="239">
        <v>0.995</v>
      </c>
      <c r="AU12" s="227">
        <v>185</v>
      </c>
      <c r="AV12" s="236">
        <v>0.995</v>
      </c>
      <c r="AW12" s="227">
        <v>101</v>
      </c>
      <c r="AX12" s="227">
        <v>101</v>
      </c>
      <c r="AY12" s="239">
        <v>1</v>
      </c>
      <c r="AZ12" s="227">
        <v>100</v>
      </c>
      <c r="BA12" s="239">
        <v>0.99</v>
      </c>
      <c r="BB12" s="227">
        <v>100</v>
      </c>
      <c r="BC12" s="236">
        <v>0.99</v>
      </c>
    </row>
    <row r="13" spans="1:78" x14ac:dyDescent="0.25">
      <c r="A13" s="230">
        <v>1</v>
      </c>
      <c r="B13" s="215" t="s">
        <v>160</v>
      </c>
      <c r="C13" s="215">
        <v>6021</v>
      </c>
      <c r="D13" s="215" t="s">
        <v>194</v>
      </c>
      <c r="E13" s="215">
        <v>1700</v>
      </c>
      <c r="F13" s="215">
        <v>1845</v>
      </c>
      <c r="G13" s="215"/>
      <c r="H13" s="224" t="str">
        <f>HYPERLINK("https://map.geo.admin.ch/?zoom=7&amp;E=586000&amp;N=117800&amp;layers=ch.kantone.cadastralwebmap-farbe,ch.swisstopo.amtliches-strassenverzeichnis,ch.bfs.gebaeude_wohnungs_register,KML||https://tinyurl.com/yy7ya4g9/VS/6021_bdg_erw.kml","KML building")</f>
        <v>KML building</v>
      </c>
      <c r="I13" s="158">
        <v>1</v>
      </c>
      <c r="J13" s="245" t="s">
        <v>7647</v>
      </c>
      <c r="K13" s="64">
        <v>5.8823529411764701E-4</v>
      </c>
      <c r="L13" s="65">
        <v>0</v>
      </c>
      <c r="M13" s="65"/>
      <c r="N13" s="204">
        <v>0</v>
      </c>
      <c r="O13" s="159"/>
      <c r="P13" s="64"/>
      <c r="Q13" s="65">
        <v>0</v>
      </c>
      <c r="R13" s="65"/>
      <c r="S13" s="204">
        <v>0</v>
      </c>
      <c r="T13" s="159"/>
      <c r="U13" s="64"/>
      <c r="V13" s="65">
        <v>0</v>
      </c>
      <c r="W13" s="65"/>
      <c r="X13" s="204">
        <v>0</v>
      </c>
      <c r="Y13" s="159"/>
      <c r="Z13" s="64"/>
      <c r="AA13" s="65">
        <v>0</v>
      </c>
      <c r="AB13" s="65"/>
      <c r="AC13" s="204">
        <v>0</v>
      </c>
      <c r="AD13" s="159"/>
      <c r="AE13" s="64"/>
      <c r="AF13" s="65">
        <v>66</v>
      </c>
      <c r="AG13" s="65"/>
      <c r="AH13" s="204">
        <v>3.8800000000000001E-2</v>
      </c>
      <c r="AI13" s="159"/>
      <c r="AJ13" s="64"/>
      <c r="AK13" s="65">
        <v>2</v>
      </c>
      <c r="AL13" s="65"/>
      <c r="AM13" s="204">
        <v>1.1999999999999999E-3</v>
      </c>
      <c r="AN13" s="159"/>
      <c r="AO13" s="225">
        <v>0.04</v>
      </c>
      <c r="AP13" s="227">
        <v>825</v>
      </c>
      <c r="AQ13" s="227">
        <v>824</v>
      </c>
      <c r="AR13" s="239">
        <v>0.999</v>
      </c>
      <c r="AS13" s="227">
        <v>614</v>
      </c>
      <c r="AT13" s="239">
        <v>0.74399999999999999</v>
      </c>
      <c r="AU13" s="227">
        <v>613</v>
      </c>
      <c r="AV13" s="236">
        <v>0.74299999999999999</v>
      </c>
      <c r="AW13" s="227">
        <v>426</v>
      </c>
      <c r="AX13" s="227">
        <v>426</v>
      </c>
      <c r="AY13" s="239">
        <v>1</v>
      </c>
      <c r="AZ13" s="227">
        <v>291</v>
      </c>
      <c r="BA13" s="239">
        <v>0.68300000000000005</v>
      </c>
      <c r="BB13" s="227">
        <v>291</v>
      </c>
      <c r="BC13" s="236">
        <v>0.68300000000000005</v>
      </c>
    </row>
    <row r="14" spans="1:78" x14ac:dyDescent="0.25">
      <c r="A14" s="230">
        <v>2</v>
      </c>
      <c r="B14" s="215" t="s">
        <v>160</v>
      </c>
      <c r="C14" s="215">
        <v>6022</v>
      </c>
      <c r="D14" s="215" t="s">
        <v>195</v>
      </c>
      <c r="E14" s="215">
        <v>2879</v>
      </c>
      <c r="F14" s="215">
        <v>2929</v>
      </c>
      <c r="G14" s="215"/>
      <c r="H14" s="224" t="str">
        <f>HYPERLINK("https://map.geo.admin.ch/?zoom=7&amp;E=583500&amp;N=116600&amp;layers=ch.kantone.cadastralwebmap-farbe,ch.swisstopo.amtliches-strassenverzeichnis,ch.bfs.gebaeude_wohnungs_register,KML||https://tinyurl.com/yy7ya4g9/VS/6022_bdg_erw.kml","KML building")</f>
        <v>KML building</v>
      </c>
      <c r="I14" s="158">
        <v>27</v>
      </c>
      <c r="J14" s="246" t="s">
        <v>7648</v>
      </c>
      <c r="K14" s="64">
        <v>9.3782563390066003E-3</v>
      </c>
      <c r="L14" s="65">
        <v>0</v>
      </c>
      <c r="M14" s="65"/>
      <c r="N14" s="204">
        <v>0</v>
      </c>
      <c r="O14" s="159"/>
      <c r="P14" s="64"/>
      <c r="Q14" s="65">
        <v>0</v>
      </c>
      <c r="R14" s="65"/>
      <c r="S14" s="204">
        <v>0</v>
      </c>
      <c r="T14" s="159"/>
      <c r="U14" s="64"/>
      <c r="V14" s="65">
        <v>0</v>
      </c>
      <c r="W14" s="65"/>
      <c r="X14" s="204">
        <v>0</v>
      </c>
      <c r="Y14" s="159"/>
      <c r="Z14" s="64"/>
      <c r="AA14" s="65">
        <v>8</v>
      </c>
      <c r="AB14" s="65"/>
      <c r="AC14" s="204">
        <v>2.7000000000000001E-3</v>
      </c>
      <c r="AD14" s="159"/>
      <c r="AE14" s="64"/>
      <c r="AF14" s="65">
        <v>121</v>
      </c>
      <c r="AG14" s="65"/>
      <c r="AH14" s="204">
        <v>4.2000000000000003E-2</v>
      </c>
      <c r="AI14" s="159"/>
      <c r="AJ14" s="64"/>
      <c r="AK14" s="65">
        <v>5</v>
      </c>
      <c r="AL14" s="65"/>
      <c r="AM14" s="204">
        <v>1.6999999999999999E-3</v>
      </c>
      <c r="AN14" s="159"/>
      <c r="AO14" s="225">
        <v>4.6400000000000004E-2</v>
      </c>
      <c r="AP14" s="227">
        <v>1113</v>
      </c>
      <c r="AQ14" s="227">
        <v>1113</v>
      </c>
      <c r="AR14" s="239">
        <v>1</v>
      </c>
      <c r="AS14" s="227">
        <v>681</v>
      </c>
      <c r="AT14" s="239">
        <v>0.61199999999999999</v>
      </c>
      <c r="AU14" s="227">
        <v>681</v>
      </c>
      <c r="AV14" s="236">
        <v>0.61199999999999999</v>
      </c>
      <c r="AW14" s="227">
        <v>501</v>
      </c>
      <c r="AX14" s="227">
        <v>501</v>
      </c>
      <c r="AY14" s="239">
        <v>1</v>
      </c>
      <c r="AZ14" s="227">
        <v>260</v>
      </c>
      <c r="BA14" s="239">
        <v>0.51900000000000002</v>
      </c>
      <c r="BB14" s="227">
        <v>260</v>
      </c>
      <c r="BC14" s="236">
        <v>0.51900000000000002</v>
      </c>
    </row>
    <row r="15" spans="1:78" x14ac:dyDescent="0.25">
      <c r="A15" s="230">
        <v>1</v>
      </c>
      <c r="B15" s="215" t="s">
        <v>160</v>
      </c>
      <c r="C15" s="215">
        <v>6023</v>
      </c>
      <c r="D15" s="215" t="s">
        <v>196</v>
      </c>
      <c r="E15" s="215">
        <v>5119</v>
      </c>
      <c r="F15" s="215">
        <v>5509</v>
      </c>
      <c r="G15" s="215"/>
      <c r="H15" s="224" t="str">
        <f>HYPERLINK("https://map.geo.admin.ch/?zoom=7&amp;E=589700&amp;N=119900&amp;layers=ch.kantone.cadastralwebmap-farbe,ch.swisstopo.amtliches-strassenverzeichnis,ch.bfs.gebaeude_wohnungs_register,KML||https://tinyurl.com/yy7ya4g9/VS/6023_bdg_erw.kml","KML building")</f>
        <v>KML building</v>
      </c>
      <c r="I15" s="158">
        <v>0</v>
      </c>
      <c r="J15" s="246" t="s">
        <v>7649</v>
      </c>
      <c r="K15" s="64">
        <v>0</v>
      </c>
      <c r="L15" s="65">
        <v>0</v>
      </c>
      <c r="M15" s="65"/>
      <c r="N15" s="204">
        <v>0</v>
      </c>
      <c r="O15" s="159"/>
      <c r="P15" s="64"/>
      <c r="Q15" s="65">
        <v>0</v>
      </c>
      <c r="R15" s="65"/>
      <c r="S15" s="204">
        <v>0</v>
      </c>
      <c r="T15" s="159"/>
      <c r="U15" s="64"/>
      <c r="V15" s="65">
        <v>0</v>
      </c>
      <c r="W15" s="65"/>
      <c r="X15" s="204">
        <v>0</v>
      </c>
      <c r="Y15" s="159"/>
      <c r="Z15" s="64"/>
      <c r="AA15" s="65">
        <v>1</v>
      </c>
      <c r="AB15" s="65"/>
      <c r="AC15" s="204">
        <v>2.0000000000000001E-4</v>
      </c>
      <c r="AD15" s="159"/>
      <c r="AE15" s="64"/>
      <c r="AF15" s="65">
        <v>98</v>
      </c>
      <c r="AG15" s="65"/>
      <c r="AH15" s="204">
        <v>1.9099999999999999E-2</v>
      </c>
      <c r="AI15" s="159"/>
      <c r="AJ15" s="64"/>
      <c r="AK15" s="65">
        <v>2</v>
      </c>
      <c r="AL15" s="65"/>
      <c r="AM15" s="204">
        <v>4.0000000000000002E-4</v>
      </c>
      <c r="AN15" s="159"/>
      <c r="AO15" s="225">
        <v>1.9699999999999999E-2</v>
      </c>
      <c r="AP15" s="227">
        <v>1984</v>
      </c>
      <c r="AQ15" s="227">
        <v>1984</v>
      </c>
      <c r="AR15" s="239">
        <v>1</v>
      </c>
      <c r="AS15" s="227">
        <v>1980</v>
      </c>
      <c r="AT15" s="239">
        <v>0.998</v>
      </c>
      <c r="AU15" s="227">
        <v>1980</v>
      </c>
      <c r="AV15" s="236">
        <v>0.998</v>
      </c>
      <c r="AW15" s="227">
        <v>902</v>
      </c>
      <c r="AX15" s="227">
        <v>902</v>
      </c>
      <c r="AY15" s="239">
        <v>1</v>
      </c>
      <c r="AZ15" s="227">
        <v>902</v>
      </c>
      <c r="BA15" s="239">
        <v>1</v>
      </c>
      <c r="BB15" s="227">
        <v>902</v>
      </c>
      <c r="BC15" s="236">
        <v>1</v>
      </c>
    </row>
    <row r="16" spans="1:78" x14ac:dyDescent="0.25">
      <c r="A16" s="230">
        <v>2</v>
      </c>
      <c r="B16" s="215" t="s">
        <v>160</v>
      </c>
      <c r="C16" s="215">
        <v>6024</v>
      </c>
      <c r="D16" s="215" t="s">
        <v>197</v>
      </c>
      <c r="E16" s="215">
        <v>4909</v>
      </c>
      <c r="F16" s="215">
        <v>5067</v>
      </c>
      <c r="G16" s="215"/>
      <c r="H16" s="224" t="str">
        <f>HYPERLINK("https://map.geo.admin.ch/?zoom=7&amp;E=589700&amp;N=115200&amp;layers=ch.kantone.cadastralwebmap-farbe,ch.swisstopo.amtliches-strassenverzeichnis,ch.bfs.gebaeude_wohnungs_register,KML||https://tinyurl.com/yy7ya4g9/VS/6024_bdg_erw.kml","KML building")</f>
        <v>KML building</v>
      </c>
      <c r="I16" s="158">
        <v>2844</v>
      </c>
      <c r="J16" s="246" t="s">
        <v>7650</v>
      </c>
      <c r="K16" s="64">
        <v>0.57934406192707277</v>
      </c>
      <c r="L16" s="65">
        <v>0</v>
      </c>
      <c r="M16" s="65"/>
      <c r="N16" s="204">
        <v>0</v>
      </c>
      <c r="O16" s="159"/>
      <c r="P16" s="64"/>
      <c r="Q16" s="65">
        <v>0</v>
      </c>
      <c r="R16" s="65"/>
      <c r="S16" s="204">
        <v>0</v>
      </c>
      <c r="T16" s="159"/>
      <c r="U16" s="64"/>
      <c r="V16" s="65">
        <v>0</v>
      </c>
      <c r="W16" s="65"/>
      <c r="X16" s="204">
        <v>0</v>
      </c>
      <c r="Y16" s="159"/>
      <c r="Z16" s="64"/>
      <c r="AA16" s="65">
        <v>151</v>
      </c>
      <c r="AB16" s="65"/>
      <c r="AC16" s="204">
        <v>2.98E-2</v>
      </c>
      <c r="AD16" s="159"/>
      <c r="AE16" s="64"/>
      <c r="AF16" s="65">
        <v>390</v>
      </c>
      <c r="AG16" s="65"/>
      <c r="AH16" s="204">
        <v>7.9399999999999998E-2</v>
      </c>
      <c r="AI16" s="159"/>
      <c r="AJ16" s="64"/>
      <c r="AK16" s="65">
        <v>10</v>
      </c>
      <c r="AL16" s="65"/>
      <c r="AM16" s="204">
        <v>2E-3</v>
      </c>
      <c r="AN16" s="159"/>
      <c r="AO16" s="225">
        <v>0.11119999999999999</v>
      </c>
      <c r="AP16" s="227">
        <v>266</v>
      </c>
      <c r="AQ16" s="227">
        <v>196</v>
      </c>
      <c r="AR16" s="239">
        <v>0.73699999999999999</v>
      </c>
      <c r="AS16" s="227">
        <v>157</v>
      </c>
      <c r="AT16" s="239">
        <v>0.59</v>
      </c>
      <c r="AU16" s="227">
        <v>137</v>
      </c>
      <c r="AV16" s="236">
        <v>0.51500000000000001</v>
      </c>
      <c r="AW16" s="227">
        <v>203</v>
      </c>
      <c r="AX16" s="227">
        <v>147</v>
      </c>
      <c r="AY16" s="239">
        <v>0.72399999999999998</v>
      </c>
      <c r="AZ16" s="227">
        <v>117</v>
      </c>
      <c r="BA16" s="239">
        <v>0.57599999999999996</v>
      </c>
      <c r="BB16" s="227">
        <v>101</v>
      </c>
      <c r="BC16" s="236">
        <v>0.498</v>
      </c>
    </row>
    <row r="17" spans="1:55" x14ac:dyDescent="0.25">
      <c r="A17" s="230">
        <v>1</v>
      </c>
      <c r="B17" s="215" t="s">
        <v>160</v>
      </c>
      <c r="C17" s="215">
        <v>6025</v>
      </c>
      <c r="D17" s="215" t="s">
        <v>198</v>
      </c>
      <c r="E17" s="215">
        <v>2643</v>
      </c>
      <c r="F17" s="215">
        <v>2742</v>
      </c>
      <c r="G17" s="215"/>
      <c r="H17" s="224" t="str">
        <f>HYPERLINK("https://map.geo.admin.ch/?zoom=7&amp;E=587900&amp;N=119400&amp;layers=ch.kantone.cadastralwebmap-farbe,ch.swisstopo.amtliches-strassenverzeichnis,ch.bfs.gebaeude_wohnungs_register,KML||https://tinyurl.com/yy7ya4g9/VS/6025_bdg_erw.kml","KML building")</f>
        <v>KML building</v>
      </c>
      <c r="I17" s="158">
        <v>0</v>
      </c>
      <c r="J17" s="246" t="s">
        <v>7651</v>
      </c>
      <c r="K17" s="64">
        <v>0</v>
      </c>
      <c r="L17" s="65">
        <v>0</v>
      </c>
      <c r="M17" s="65"/>
      <c r="N17" s="204">
        <v>0</v>
      </c>
      <c r="O17" s="159"/>
      <c r="P17" s="64"/>
      <c r="Q17" s="65">
        <v>0</v>
      </c>
      <c r="R17" s="65"/>
      <c r="S17" s="204">
        <v>0</v>
      </c>
      <c r="T17" s="159"/>
      <c r="U17" s="64"/>
      <c r="V17" s="65">
        <v>0</v>
      </c>
      <c r="W17" s="65"/>
      <c r="X17" s="204">
        <v>0</v>
      </c>
      <c r="Y17" s="159"/>
      <c r="Z17" s="64"/>
      <c r="AA17" s="65">
        <v>1</v>
      </c>
      <c r="AB17" s="65"/>
      <c r="AC17" s="204">
        <v>4.0000000000000002E-4</v>
      </c>
      <c r="AD17" s="159"/>
      <c r="AE17" s="64"/>
      <c r="AF17" s="65">
        <v>90</v>
      </c>
      <c r="AG17" s="65"/>
      <c r="AH17" s="204">
        <v>3.4099999999999998E-2</v>
      </c>
      <c r="AI17" s="159"/>
      <c r="AJ17" s="64"/>
      <c r="AK17" s="65">
        <v>2</v>
      </c>
      <c r="AL17" s="65"/>
      <c r="AM17" s="204">
        <v>8.0000000000000004E-4</v>
      </c>
      <c r="AN17" s="159"/>
      <c r="AO17" s="225">
        <v>3.5299999999999998E-2</v>
      </c>
      <c r="AP17" s="227">
        <v>999</v>
      </c>
      <c r="AQ17" s="227">
        <v>999</v>
      </c>
      <c r="AR17" s="239">
        <v>1</v>
      </c>
      <c r="AS17" s="227">
        <v>595</v>
      </c>
      <c r="AT17" s="239">
        <v>0.59599999999999997</v>
      </c>
      <c r="AU17" s="227">
        <v>595</v>
      </c>
      <c r="AV17" s="236">
        <v>0.59599999999999997</v>
      </c>
      <c r="AW17" s="227">
        <v>447</v>
      </c>
      <c r="AX17" s="227">
        <v>447</v>
      </c>
      <c r="AY17" s="239">
        <v>1</v>
      </c>
      <c r="AZ17" s="227">
        <v>250</v>
      </c>
      <c r="BA17" s="239">
        <v>0.55900000000000005</v>
      </c>
      <c r="BB17" s="227">
        <v>250</v>
      </c>
      <c r="BC17" s="236">
        <v>0.55900000000000005</v>
      </c>
    </row>
    <row r="18" spans="1:55" x14ac:dyDescent="0.25">
      <c r="A18" s="230">
        <v>2</v>
      </c>
      <c r="B18" s="215" t="s">
        <v>160</v>
      </c>
      <c r="C18" s="215">
        <v>6032</v>
      </c>
      <c r="D18" s="215" t="s">
        <v>199</v>
      </c>
      <c r="E18" s="215">
        <v>172</v>
      </c>
      <c r="F18" s="215">
        <v>194</v>
      </c>
      <c r="G18" s="215"/>
      <c r="H18" s="224" t="str">
        <f>HYPERLINK("https://map.geo.admin.ch/?zoom=7&amp;E=582100&amp;N=88700&amp;layers=ch.kantone.cadastralwebmap-farbe,ch.swisstopo.amtliches-strassenverzeichnis,ch.bfs.gebaeude_wohnungs_register,KML||https://tinyurl.com/yy7ya4g9/VS/6032_bdg_erw.kml","KML building")</f>
        <v>KML building</v>
      </c>
      <c r="I18" s="158">
        <v>209</v>
      </c>
      <c r="J18" s="246" t="s">
        <v>7652</v>
      </c>
      <c r="K18" s="64">
        <v>1.2151162790697674</v>
      </c>
      <c r="L18" s="65">
        <v>0</v>
      </c>
      <c r="M18" s="65"/>
      <c r="N18" s="204">
        <v>0</v>
      </c>
      <c r="O18" s="159"/>
      <c r="P18" s="64"/>
      <c r="Q18" s="65">
        <v>0</v>
      </c>
      <c r="R18" s="65"/>
      <c r="S18" s="204">
        <v>0</v>
      </c>
      <c r="T18" s="159"/>
      <c r="U18" s="64"/>
      <c r="V18" s="65">
        <v>0</v>
      </c>
      <c r="W18" s="65"/>
      <c r="X18" s="204">
        <v>0</v>
      </c>
      <c r="Y18" s="159"/>
      <c r="Z18" s="64"/>
      <c r="AA18" s="65">
        <v>10</v>
      </c>
      <c r="AB18" s="65"/>
      <c r="AC18" s="204">
        <v>5.1499999999999997E-2</v>
      </c>
      <c r="AD18" s="159"/>
      <c r="AE18" s="64"/>
      <c r="AF18" s="65">
        <v>27</v>
      </c>
      <c r="AG18" s="65"/>
      <c r="AH18" s="204">
        <v>0.157</v>
      </c>
      <c r="AI18" s="159"/>
      <c r="AJ18" s="64"/>
      <c r="AK18" s="65">
        <v>1</v>
      </c>
      <c r="AL18" s="65"/>
      <c r="AM18" s="204">
        <v>5.7999999999999996E-3</v>
      </c>
      <c r="AN18" s="159"/>
      <c r="AO18" s="225">
        <v>0.21429999999999999</v>
      </c>
      <c r="AP18" s="227">
        <v>10</v>
      </c>
      <c r="AQ18" s="227">
        <v>1</v>
      </c>
      <c r="AR18" s="239">
        <v>0.1</v>
      </c>
      <c r="AS18" s="227">
        <v>2</v>
      </c>
      <c r="AT18" s="239">
        <v>0.2</v>
      </c>
      <c r="AU18" s="227">
        <v>1</v>
      </c>
      <c r="AV18" s="236">
        <v>0.1</v>
      </c>
      <c r="AW18" s="227">
        <v>2</v>
      </c>
      <c r="AX18" s="227">
        <v>0</v>
      </c>
      <c r="AY18" s="239">
        <v>0</v>
      </c>
      <c r="AZ18" s="227">
        <v>0</v>
      </c>
      <c r="BA18" s="239">
        <v>0</v>
      </c>
      <c r="BB18" s="227">
        <v>0</v>
      </c>
      <c r="BC18" s="236">
        <v>0</v>
      </c>
    </row>
    <row r="19" spans="1:55" x14ac:dyDescent="0.25">
      <c r="A19" s="230">
        <v>2</v>
      </c>
      <c r="B19" s="215" t="s">
        <v>160</v>
      </c>
      <c r="C19" s="215">
        <v>6033</v>
      </c>
      <c r="D19" s="215" t="s">
        <v>200</v>
      </c>
      <c r="E19" s="215">
        <v>533</v>
      </c>
      <c r="F19" s="215">
        <v>552</v>
      </c>
      <c r="G19" s="215"/>
      <c r="H19" s="224" t="str">
        <f>HYPERLINK("https://map.geo.admin.ch/?zoom=7&amp;E=580400&amp;N=93400&amp;layers=ch.kantone.cadastralwebmap-farbe,ch.swisstopo.amtliches-strassenverzeichnis,ch.bfs.gebaeude_wohnungs_register,KML||https://tinyurl.com/yy7ya4g9/VS/6033_bdg_erw.kml","KML building")</f>
        <v>KML building</v>
      </c>
      <c r="I19" s="158">
        <v>421</v>
      </c>
      <c r="J19" s="246" t="s">
        <v>7653</v>
      </c>
      <c r="K19" s="64">
        <v>0.78986866791744836</v>
      </c>
      <c r="L19" s="65">
        <v>0</v>
      </c>
      <c r="M19" s="65"/>
      <c r="N19" s="204">
        <v>0</v>
      </c>
      <c r="O19" s="159"/>
      <c r="P19" s="64"/>
      <c r="Q19" s="65">
        <v>0</v>
      </c>
      <c r="R19" s="65"/>
      <c r="S19" s="204">
        <v>0</v>
      </c>
      <c r="T19" s="159"/>
      <c r="U19" s="64"/>
      <c r="V19" s="65">
        <v>0</v>
      </c>
      <c r="W19" s="65"/>
      <c r="X19" s="204">
        <v>0</v>
      </c>
      <c r="Y19" s="159"/>
      <c r="Z19" s="64"/>
      <c r="AA19" s="65">
        <v>2</v>
      </c>
      <c r="AB19" s="65"/>
      <c r="AC19" s="204">
        <v>3.5999999999999999E-3</v>
      </c>
      <c r="AD19" s="159"/>
      <c r="AE19" s="64"/>
      <c r="AF19" s="65">
        <v>17</v>
      </c>
      <c r="AG19" s="65"/>
      <c r="AH19" s="204">
        <v>3.1899999999999998E-2</v>
      </c>
      <c r="AI19" s="159"/>
      <c r="AJ19" s="64"/>
      <c r="AK19" s="65">
        <v>27</v>
      </c>
      <c r="AL19" s="65"/>
      <c r="AM19" s="204">
        <v>5.0700000000000002E-2</v>
      </c>
      <c r="AN19" s="159"/>
      <c r="AO19" s="225">
        <v>8.6199999999999999E-2</v>
      </c>
      <c r="AP19" s="227">
        <v>46</v>
      </c>
      <c r="AQ19" s="227">
        <v>28</v>
      </c>
      <c r="AR19" s="239">
        <v>0.60899999999999999</v>
      </c>
      <c r="AS19" s="227">
        <v>18</v>
      </c>
      <c r="AT19" s="239">
        <v>0.39100000000000001</v>
      </c>
      <c r="AU19" s="227">
        <v>11</v>
      </c>
      <c r="AV19" s="236">
        <v>0.23899999999999999</v>
      </c>
      <c r="AW19" s="227">
        <v>32</v>
      </c>
      <c r="AX19" s="227">
        <v>19</v>
      </c>
      <c r="AY19" s="239">
        <v>0.59399999999999997</v>
      </c>
      <c r="AZ19" s="227">
        <v>13</v>
      </c>
      <c r="BA19" s="239">
        <v>0.40600000000000003</v>
      </c>
      <c r="BB19" s="227">
        <v>8</v>
      </c>
      <c r="BC19" s="236">
        <v>0.25</v>
      </c>
    </row>
    <row r="20" spans="1:55" x14ac:dyDescent="0.25">
      <c r="A20" s="230">
        <v>2</v>
      </c>
      <c r="B20" s="215" t="s">
        <v>160</v>
      </c>
      <c r="C20" s="215">
        <v>6034</v>
      </c>
      <c r="D20" s="215" t="s">
        <v>201</v>
      </c>
      <c r="E20" s="215">
        <v>3012</v>
      </c>
      <c r="F20" s="215">
        <v>3128</v>
      </c>
      <c r="G20" s="215"/>
      <c r="H20" s="224" t="str">
        <f>HYPERLINK("https://map.geo.admin.ch/?zoom=7&amp;E=577400&amp;N=97700&amp;layers=ch.kantone.cadastralwebmap-farbe,ch.swisstopo.amtliches-strassenverzeichnis,ch.bfs.gebaeude_wohnungs_register,KML||https://tinyurl.com/yy7ya4g9/VS/6034_bdg_erw.kml","KML building")</f>
        <v>KML building</v>
      </c>
      <c r="I20" s="158">
        <v>542</v>
      </c>
      <c r="J20" s="246" t="s">
        <v>7654</v>
      </c>
      <c r="K20" s="64">
        <v>0.17994687915006641</v>
      </c>
      <c r="L20" s="65">
        <v>0</v>
      </c>
      <c r="M20" s="65"/>
      <c r="N20" s="204">
        <v>0</v>
      </c>
      <c r="O20" s="159"/>
      <c r="P20" s="64"/>
      <c r="Q20" s="65">
        <v>0</v>
      </c>
      <c r="R20" s="65"/>
      <c r="S20" s="204">
        <v>0</v>
      </c>
      <c r="T20" s="159"/>
      <c r="U20" s="64"/>
      <c r="V20" s="65">
        <v>4</v>
      </c>
      <c r="W20" s="65"/>
      <c r="X20" s="204">
        <v>1.2999999999999999E-3</v>
      </c>
      <c r="Y20" s="159"/>
      <c r="Z20" s="64"/>
      <c r="AA20" s="65">
        <v>6</v>
      </c>
      <c r="AB20" s="65"/>
      <c r="AC20" s="204">
        <v>1.9E-3</v>
      </c>
      <c r="AD20" s="159"/>
      <c r="AE20" s="64"/>
      <c r="AF20" s="65">
        <v>176</v>
      </c>
      <c r="AG20" s="65"/>
      <c r="AH20" s="204">
        <v>5.8400000000000001E-2</v>
      </c>
      <c r="AI20" s="159"/>
      <c r="AJ20" s="64"/>
      <c r="AK20" s="65">
        <v>17</v>
      </c>
      <c r="AL20" s="65"/>
      <c r="AM20" s="204">
        <v>5.5999999999999999E-3</v>
      </c>
      <c r="AN20" s="159"/>
      <c r="AO20" s="225">
        <v>6.7199999999999996E-2</v>
      </c>
      <c r="AP20" s="227">
        <v>1050</v>
      </c>
      <c r="AQ20" s="227">
        <v>391</v>
      </c>
      <c r="AR20" s="239">
        <v>0.372</v>
      </c>
      <c r="AS20" s="227">
        <v>73</v>
      </c>
      <c r="AT20" s="239">
        <v>7.0000000000000007E-2</v>
      </c>
      <c r="AU20" s="227">
        <v>64</v>
      </c>
      <c r="AV20" s="236">
        <v>6.0999999999999999E-2</v>
      </c>
      <c r="AW20" s="227">
        <v>602</v>
      </c>
      <c r="AX20" s="227">
        <v>233</v>
      </c>
      <c r="AY20" s="239">
        <v>0.38700000000000001</v>
      </c>
      <c r="AZ20" s="227">
        <v>46</v>
      </c>
      <c r="BA20" s="239">
        <v>7.5999999999999998E-2</v>
      </c>
      <c r="BB20" s="227">
        <v>39</v>
      </c>
      <c r="BC20" s="236">
        <v>6.5000000000000002E-2</v>
      </c>
    </row>
    <row r="21" spans="1:55" x14ac:dyDescent="0.25">
      <c r="A21" s="230">
        <v>1</v>
      </c>
      <c r="B21" s="215" t="s">
        <v>160</v>
      </c>
      <c r="C21" s="215">
        <v>6035</v>
      </c>
      <c r="D21" s="215" t="s">
        <v>202</v>
      </c>
      <c r="E21" s="215">
        <v>713</v>
      </c>
      <c r="F21" s="215">
        <v>747</v>
      </c>
      <c r="G21" s="215"/>
      <c r="H21" s="224" t="str">
        <f>HYPERLINK("https://map.geo.admin.ch/?zoom=7&amp;E=577800&amp;N=103000&amp;layers=ch.kantone.cadastralwebmap-farbe,ch.swisstopo.amtliches-strassenverzeichnis,ch.bfs.gebaeude_wohnungs_register,KML||https://tinyurl.com/yy7ya4g9/VS/6035_bdg_erw.kml","KML building")</f>
        <v>KML building</v>
      </c>
      <c r="I21" s="158">
        <v>2</v>
      </c>
      <c r="J21" s="246" t="s">
        <v>7655</v>
      </c>
      <c r="K21" s="64">
        <v>2.8050490883590462E-3</v>
      </c>
      <c r="L21" s="65">
        <v>0</v>
      </c>
      <c r="M21" s="65"/>
      <c r="N21" s="204">
        <v>0</v>
      </c>
      <c r="O21" s="159"/>
      <c r="P21" s="64"/>
      <c r="Q21" s="65">
        <v>0</v>
      </c>
      <c r="R21" s="65"/>
      <c r="S21" s="204">
        <v>0</v>
      </c>
      <c r="T21" s="159"/>
      <c r="U21" s="64"/>
      <c r="V21" s="65">
        <v>0</v>
      </c>
      <c r="W21" s="65"/>
      <c r="X21" s="204">
        <v>0</v>
      </c>
      <c r="Y21" s="159"/>
      <c r="Z21" s="64"/>
      <c r="AA21" s="65">
        <v>0</v>
      </c>
      <c r="AB21" s="65"/>
      <c r="AC21" s="204">
        <v>0</v>
      </c>
      <c r="AD21" s="159"/>
      <c r="AE21" s="64"/>
      <c r="AF21" s="65">
        <v>9</v>
      </c>
      <c r="AG21" s="65"/>
      <c r="AH21" s="204">
        <v>1.26E-2</v>
      </c>
      <c r="AI21" s="159"/>
      <c r="AJ21" s="64"/>
      <c r="AK21" s="65">
        <v>0</v>
      </c>
      <c r="AL21" s="65"/>
      <c r="AM21" s="204">
        <v>0</v>
      </c>
      <c r="AN21" s="159"/>
      <c r="AO21" s="234">
        <v>1.26E-2</v>
      </c>
      <c r="AP21" s="227">
        <v>348</v>
      </c>
      <c r="AQ21" s="227">
        <v>348</v>
      </c>
      <c r="AR21" s="239">
        <v>1</v>
      </c>
      <c r="AS21" s="227">
        <v>331</v>
      </c>
      <c r="AT21" s="239">
        <v>0.95099999999999996</v>
      </c>
      <c r="AU21" s="227">
        <v>331</v>
      </c>
      <c r="AV21" s="236">
        <v>0.95099999999999996</v>
      </c>
      <c r="AW21" s="227">
        <v>232</v>
      </c>
      <c r="AX21" s="227">
        <v>232</v>
      </c>
      <c r="AY21" s="239">
        <v>1</v>
      </c>
      <c r="AZ21" s="227">
        <v>228</v>
      </c>
      <c r="BA21" s="239">
        <v>0.98299999999999998</v>
      </c>
      <c r="BB21" s="227">
        <v>228</v>
      </c>
      <c r="BC21" s="236">
        <v>0.98299999999999998</v>
      </c>
    </row>
    <row r="22" spans="1:55" x14ac:dyDescent="0.25">
      <c r="A22" s="230">
        <v>2</v>
      </c>
      <c r="B22" s="215" t="s">
        <v>160</v>
      </c>
      <c r="C22" s="215">
        <v>6037</v>
      </c>
      <c r="D22" s="215" t="s">
        <v>367</v>
      </c>
      <c r="E22" s="215">
        <v>6900</v>
      </c>
      <c r="F22" s="215">
        <v>7053</v>
      </c>
      <c r="G22" s="215"/>
      <c r="H22" s="224" t="str">
        <f>HYPERLINK("https://map.geo.admin.ch/?zoom=7&amp;E=585500&amp;N=101200&amp;layers=ch.kantone.cadastralwebmap-farbe,ch.swisstopo.amtliches-strassenverzeichnis,ch.bfs.gebaeude_wohnungs_register,KML||https://tinyurl.com/yy7ya4g9/VS/6037_bdg_erw.kml","KML building")</f>
        <v>KML building</v>
      </c>
      <c r="I22" s="158">
        <v>2454</v>
      </c>
      <c r="J22" s="246" t="s">
        <v>7656</v>
      </c>
      <c r="K22" s="64">
        <v>0.35565217391304349</v>
      </c>
      <c r="L22" s="65">
        <v>0</v>
      </c>
      <c r="M22" s="65"/>
      <c r="N22" s="204">
        <v>0</v>
      </c>
      <c r="O22" s="159"/>
      <c r="P22" s="64"/>
      <c r="Q22" s="65">
        <v>0</v>
      </c>
      <c r="R22" s="65"/>
      <c r="S22" s="204">
        <v>0</v>
      </c>
      <c r="T22" s="159"/>
      <c r="U22" s="64"/>
      <c r="V22" s="65">
        <v>0</v>
      </c>
      <c r="W22" s="65"/>
      <c r="X22" s="204">
        <v>0</v>
      </c>
      <c r="Y22" s="159"/>
      <c r="Z22" s="64"/>
      <c r="AA22" s="65">
        <v>18</v>
      </c>
      <c r="AB22" s="65"/>
      <c r="AC22" s="204">
        <v>2.5999999999999999E-3</v>
      </c>
      <c r="AD22" s="159"/>
      <c r="AE22" s="64"/>
      <c r="AF22" s="65">
        <v>234</v>
      </c>
      <c r="AG22" s="65"/>
      <c r="AH22" s="204">
        <v>3.39E-2</v>
      </c>
      <c r="AI22" s="159"/>
      <c r="AJ22" s="64"/>
      <c r="AK22" s="65">
        <v>51</v>
      </c>
      <c r="AL22" s="65"/>
      <c r="AM22" s="204">
        <v>7.4000000000000003E-3</v>
      </c>
      <c r="AN22" s="159"/>
      <c r="AO22" s="234">
        <v>4.3899999999999995E-2</v>
      </c>
      <c r="AP22" s="227">
        <v>1069</v>
      </c>
      <c r="AQ22" s="227">
        <v>884</v>
      </c>
      <c r="AR22" s="239">
        <v>0.82699999999999996</v>
      </c>
      <c r="AS22" s="227">
        <v>288</v>
      </c>
      <c r="AT22" s="239">
        <v>0.26900000000000002</v>
      </c>
      <c r="AU22" s="227">
        <v>194</v>
      </c>
      <c r="AV22" s="236">
        <v>0.18099999999999999</v>
      </c>
      <c r="AW22" s="227">
        <v>607</v>
      </c>
      <c r="AX22" s="227">
        <v>461</v>
      </c>
      <c r="AY22" s="239">
        <v>0.75900000000000001</v>
      </c>
      <c r="AZ22" s="227">
        <v>225</v>
      </c>
      <c r="BA22" s="239">
        <v>0.371</v>
      </c>
      <c r="BB22" s="227">
        <v>149</v>
      </c>
      <c r="BC22" s="236">
        <v>0.245</v>
      </c>
    </row>
    <row r="23" spans="1:55" x14ac:dyDescent="0.25">
      <c r="A23" s="230">
        <v>1</v>
      </c>
      <c r="B23" s="215" t="s">
        <v>160</v>
      </c>
      <c r="C23" s="215">
        <v>6052</v>
      </c>
      <c r="D23" s="215" t="s">
        <v>203</v>
      </c>
      <c r="E23" s="215">
        <v>1200</v>
      </c>
      <c r="F23" s="215">
        <v>1203</v>
      </c>
      <c r="G23" s="215"/>
      <c r="H23" s="224" t="str">
        <f>HYPERLINK("https://map.geo.admin.ch/?zoom=7&amp;E=655500&amp;N=141600&amp;layers=ch.kantone.cadastralwebmap-farbe,ch.swisstopo.amtliches-strassenverzeichnis,ch.bfs.gebaeude_wohnungs_register,KML||https://tinyurl.com/yy7ya4g9/VS/6052_bdg_erw.kml","KML building")</f>
        <v>KML building</v>
      </c>
      <c r="I23" s="158">
        <v>0</v>
      </c>
      <c r="J23" s="246" t="s">
        <v>7657</v>
      </c>
      <c r="K23" s="64">
        <v>0</v>
      </c>
      <c r="L23" s="65">
        <v>0</v>
      </c>
      <c r="M23" s="65"/>
      <c r="N23" s="204">
        <v>0</v>
      </c>
      <c r="O23" s="159"/>
      <c r="P23" s="64"/>
      <c r="Q23" s="65">
        <v>0</v>
      </c>
      <c r="R23" s="65"/>
      <c r="S23" s="204">
        <v>0</v>
      </c>
      <c r="T23" s="159"/>
      <c r="U23" s="64"/>
      <c r="V23" s="65">
        <v>0</v>
      </c>
      <c r="W23" s="65"/>
      <c r="X23" s="204">
        <v>0</v>
      </c>
      <c r="Y23" s="159"/>
      <c r="Z23" s="64"/>
      <c r="AA23" s="65">
        <v>0</v>
      </c>
      <c r="AB23" s="65"/>
      <c r="AC23" s="204">
        <v>0</v>
      </c>
      <c r="AD23" s="159"/>
      <c r="AE23" s="64"/>
      <c r="AF23" s="65">
        <v>26</v>
      </c>
      <c r="AG23" s="65"/>
      <c r="AH23" s="204">
        <v>2.1700000000000001E-2</v>
      </c>
      <c r="AI23" s="159"/>
      <c r="AJ23" s="64"/>
      <c r="AK23" s="65">
        <v>0</v>
      </c>
      <c r="AL23" s="65"/>
      <c r="AM23" s="204">
        <v>0</v>
      </c>
      <c r="AN23" s="159"/>
      <c r="AO23" s="234">
        <v>2.1700000000000001E-2</v>
      </c>
      <c r="AP23" s="227">
        <v>446</v>
      </c>
      <c r="AQ23" s="227">
        <v>437</v>
      </c>
      <c r="AR23" s="239">
        <v>0.98</v>
      </c>
      <c r="AS23" s="227">
        <v>443</v>
      </c>
      <c r="AT23" s="239">
        <v>0.99299999999999999</v>
      </c>
      <c r="AU23" s="227">
        <v>434</v>
      </c>
      <c r="AV23" s="236">
        <v>0.97299999999999998</v>
      </c>
      <c r="AW23" s="227">
        <v>209</v>
      </c>
      <c r="AX23" s="227">
        <v>207</v>
      </c>
      <c r="AY23" s="239">
        <v>0.99</v>
      </c>
      <c r="AZ23" s="227">
        <v>207</v>
      </c>
      <c r="BA23" s="239">
        <v>0.99</v>
      </c>
      <c r="BB23" s="227">
        <v>205</v>
      </c>
      <c r="BC23" s="236">
        <v>0.98099999999999998</v>
      </c>
    </row>
    <row r="24" spans="1:55" x14ac:dyDescent="0.25">
      <c r="A24" s="230">
        <v>1</v>
      </c>
      <c r="B24" s="215" t="s">
        <v>160</v>
      </c>
      <c r="C24" s="215">
        <v>6054</v>
      </c>
      <c r="D24" s="215" t="s">
        <v>204</v>
      </c>
      <c r="E24" s="215">
        <v>427</v>
      </c>
      <c r="F24" s="215">
        <v>429</v>
      </c>
      <c r="G24" s="215"/>
      <c r="H24" s="224" t="str">
        <f>HYPERLINK("https://map.geo.admin.ch/?zoom=7&amp;E=657300&amp;N=135000&amp;layers=ch.kantone.cadastralwebmap-farbe,ch.swisstopo.amtliches-strassenverzeichnis,ch.bfs.gebaeude_wohnungs_register,KML||https://tinyurl.com/yy7ya4g9/VS/6054_bdg_erw.kml","KML building")</f>
        <v>KML building</v>
      </c>
      <c r="I24" s="158">
        <v>0</v>
      </c>
      <c r="J24" s="246" t="s">
        <v>7658</v>
      </c>
      <c r="K24" s="64">
        <v>0</v>
      </c>
      <c r="L24" s="65">
        <v>0</v>
      </c>
      <c r="M24" s="65"/>
      <c r="N24" s="204">
        <v>0</v>
      </c>
      <c r="O24" s="159"/>
      <c r="P24" s="64"/>
      <c r="Q24" s="65">
        <v>0</v>
      </c>
      <c r="R24" s="65"/>
      <c r="S24" s="204">
        <v>0</v>
      </c>
      <c r="T24" s="159"/>
      <c r="U24" s="64"/>
      <c r="V24" s="65">
        <v>0</v>
      </c>
      <c r="W24" s="65"/>
      <c r="X24" s="204">
        <v>0</v>
      </c>
      <c r="Y24" s="159"/>
      <c r="Z24" s="64"/>
      <c r="AA24" s="65">
        <v>0</v>
      </c>
      <c r="AB24" s="65"/>
      <c r="AC24" s="204">
        <v>0</v>
      </c>
      <c r="AD24" s="159"/>
      <c r="AE24" s="64"/>
      <c r="AF24" s="65">
        <v>9</v>
      </c>
      <c r="AG24" s="65"/>
      <c r="AH24" s="204">
        <v>2.1100000000000001E-2</v>
      </c>
      <c r="AI24" s="159"/>
      <c r="AJ24" s="64"/>
      <c r="AK24" s="65">
        <v>0</v>
      </c>
      <c r="AL24" s="65"/>
      <c r="AM24" s="204">
        <v>0</v>
      </c>
      <c r="AN24" s="159"/>
      <c r="AO24" s="234">
        <v>2.1100000000000001E-2</v>
      </c>
      <c r="AP24" s="227">
        <v>222</v>
      </c>
      <c r="AQ24" s="227">
        <v>221</v>
      </c>
      <c r="AR24" s="239">
        <v>0.995</v>
      </c>
      <c r="AS24" s="227">
        <v>221</v>
      </c>
      <c r="AT24" s="239">
        <v>0.995</v>
      </c>
      <c r="AU24" s="227">
        <v>220</v>
      </c>
      <c r="AV24" s="236">
        <v>0.99099999999999999</v>
      </c>
      <c r="AW24" s="227">
        <v>129</v>
      </c>
      <c r="AX24" s="227">
        <v>128</v>
      </c>
      <c r="AY24" s="239">
        <v>0.99199999999999999</v>
      </c>
      <c r="AZ24" s="227">
        <v>129</v>
      </c>
      <c r="BA24" s="239">
        <v>1</v>
      </c>
      <c r="BB24" s="227">
        <v>128</v>
      </c>
      <c r="BC24" s="236">
        <v>0.99199999999999999</v>
      </c>
    </row>
    <row r="25" spans="1:55" x14ac:dyDescent="0.25">
      <c r="A25" s="230">
        <v>1</v>
      </c>
      <c r="B25" s="215" t="s">
        <v>160</v>
      </c>
      <c r="C25" s="215">
        <v>6056</v>
      </c>
      <c r="D25" s="215" t="s">
        <v>205</v>
      </c>
      <c r="E25" s="215">
        <v>1239</v>
      </c>
      <c r="F25" s="215">
        <v>1872</v>
      </c>
      <c r="G25" s="215"/>
      <c r="H25" s="224" t="str">
        <f>HYPERLINK("https://map.geo.admin.ch/?zoom=7&amp;E=654300&amp;N=138800&amp;layers=ch.kantone.cadastralwebmap-farbe,ch.swisstopo.amtliches-strassenverzeichnis,ch.bfs.gebaeude_wohnungs_register,KML||https://tinyurl.com/yy7ya4g9/VS/6056_bdg_erw.kml","KML building")</f>
        <v>KML building</v>
      </c>
      <c r="I25" s="158">
        <v>1</v>
      </c>
      <c r="J25" s="246" t="s">
        <v>7659</v>
      </c>
      <c r="K25" s="64">
        <v>8.0710250201775622E-4</v>
      </c>
      <c r="L25" s="65">
        <v>0</v>
      </c>
      <c r="M25" s="65"/>
      <c r="N25" s="204">
        <v>0</v>
      </c>
      <c r="O25" s="159"/>
      <c r="P25" s="64"/>
      <c r="Q25" s="65">
        <v>0</v>
      </c>
      <c r="R25" s="65"/>
      <c r="S25" s="204">
        <v>0</v>
      </c>
      <c r="T25" s="159"/>
      <c r="U25" s="64"/>
      <c r="V25" s="65">
        <v>0</v>
      </c>
      <c r="W25" s="65"/>
      <c r="X25" s="204">
        <v>0</v>
      </c>
      <c r="Y25" s="159"/>
      <c r="Z25" s="64"/>
      <c r="AA25" s="65">
        <v>0</v>
      </c>
      <c r="AB25" s="65"/>
      <c r="AC25" s="204">
        <v>0</v>
      </c>
      <c r="AD25" s="159"/>
      <c r="AE25" s="64"/>
      <c r="AF25" s="65">
        <v>27</v>
      </c>
      <c r="AG25" s="65"/>
      <c r="AH25" s="204">
        <v>2.18E-2</v>
      </c>
      <c r="AI25" s="159"/>
      <c r="AJ25" s="64"/>
      <c r="AK25" s="65">
        <v>0</v>
      </c>
      <c r="AL25" s="65"/>
      <c r="AM25" s="204">
        <v>0</v>
      </c>
      <c r="AN25" s="159"/>
      <c r="AO25" s="234">
        <v>2.18E-2</v>
      </c>
      <c r="AP25" s="227">
        <v>666</v>
      </c>
      <c r="AQ25" s="227">
        <v>652</v>
      </c>
      <c r="AR25" s="239">
        <v>0.97899999999999998</v>
      </c>
      <c r="AS25" s="227">
        <v>665</v>
      </c>
      <c r="AT25" s="239">
        <v>0.998</v>
      </c>
      <c r="AU25" s="227">
        <v>651</v>
      </c>
      <c r="AV25" s="236">
        <v>0.97699999999999998</v>
      </c>
      <c r="AW25" s="227">
        <v>408</v>
      </c>
      <c r="AX25" s="227">
        <v>401</v>
      </c>
      <c r="AY25" s="239">
        <v>0.98299999999999998</v>
      </c>
      <c r="AZ25" s="227">
        <v>407</v>
      </c>
      <c r="BA25" s="239">
        <v>0.998</v>
      </c>
      <c r="BB25" s="227">
        <v>400</v>
      </c>
      <c r="BC25" s="236">
        <v>0.98</v>
      </c>
    </row>
    <row r="26" spans="1:55" x14ac:dyDescent="0.25">
      <c r="A26" s="230">
        <v>1</v>
      </c>
      <c r="B26" s="215" t="s">
        <v>160</v>
      </c>
      <c r="C26" s="215">
        <v>6057</v>
      </c>
      <c r="D26" s="215" t="s">
        <v>206</v>
      </c>
      <c r="E26" s="215">
        <v>975</v>
      </c>
      <c r="F26" s="215">
        <v>982</v>
      </c>
      <c r="G26" s="215"/>
      <c r="H26" s="224" t="str">
        <f>HYPERLINK("https://map.geo.admin.ch/?zoom=7&amp;E=653400&amp;N=139300&amp;layers=ch.kantone.cadastralwebmap-farbe,ch.swisstopo.amtliches-strassenverzeichnis,ch.bfs.gebaeude_wohnungs_register,KML||https://tinyurl.com/yy7ya4g9/VS/6057_bdg_erw.kml","KML building")</f>
        <v>KML building</v>
      </c>
      <c r="I26" s="158">
        <v>3</v>
      </c>
      <c r="J26" s="245" t="s">
        <v>7660</v>
      </c>
      <c r="K26" s="64">
        <v>3.0769230769230769E-3</v>
      </c>
      <c r="L26" s="65">
        <v>0</v>
      </c>
      <c r="M26" s="65"/>
      <c r="N26" s="204">
        <v>0</v>
      </c>
      <c r="O26" s="159"/>
      <c r="P26" s="64"/>
      <c r="Q26" s="65">
        <v>0</v>
      </c>
      <c r="R26" s="65"/>
      <c r="S26" s="204">
        <v>0</v>
      </c>
      <c r="T26" s="159"/>
      <c r="U26" s="64"/>
      <c r="V26" s="65">
        <v>0</v>
      </c>
      <c r="W26" s="65"/>
      <c r="X26" s="204">
        <v>0</v>
      </c>
      <c r="Y26" s="159"/>
      <c r="Z26" s="64"/>
      <c r="AA26" s="65">
        <v>6</v>
      </c>
      <c r="AB26" s="65"/>
      <c r="AC26" s="204">
        <v>6.1000000000000004E-3</v>
      </c>
      <c r="AD26" s="159"/>
      <c r="AE26" s="64"/>
      <c r="AF26" s="65">
        <v>11</v>
      </c>
      <c r="AG26" s="65"/>
      <c r="AH26" s="204">
        <v>1.1299999999999999E-2</v>
      </c>
      <c r="AI26" s="159"/>
      <c r="AJ26" s="64"/>
      <c r="AK26" s="65">
        <v>0</v>
      </c>
      <c r="AL26" s="65"/>
      <c r="AM26" s="204">
        <v>0</v>
      </c>
      <c r="AN26" s="159"/>
      <c r="AO26" s="234">
        <v>1.7399999999999999E-2</v>
      </c>
      <c r="AP26" s="227">
        <v>391</v>
      </c>
      <c r="AQ26" s="227">
        <v>390</v>
      </c>
      <c r="AR26" s="239">
        <v>0.997</v>
      </c>
      <c r="AS26" s="227">
        <v>386</v>
      </c>
      <c r="AT26" s="239">
        <v>0.98699999999999999</v>
      </c>
      <c r="AU26" s="227">
        <v>386</v>
      </c>
      <c r="AV26" s="236">
        <v>0.98699999999999999</v>
      </c>
      <c r="AW26" s="227">
        <v>241</v>
      </c>
      <c r="AX26" s="227">
        <v>241</v>
      </c>
      <c r="AY26" s="239">
        <v>1</v>
      </c>
      <c r="AZ26" s="227">
        <v>241</v>
      </c>
      <c r="BA26" s="239">
        <v>1</v>
      </c>
      <c r="BB26" s="227">
        <v>241</v>
      </c>
      <c r="BC26" s="236">
        <v>1</v>
      </c>
    </row>
    <row r="27" spans="1:55" x14ac:dyDescent="0.25">
      <c r="A27" s="230">
        <v>1</v>
      </c>
      <c r="B27" s="215" t="s">
        <v>160</v>
      </c>
      <c r="C27" s="215">
        <v>6058</v>
      </c>
      <c r="D27" s="215" t="s">
        <v>207</v>
      </c>
      <c r="E27" s="215">
        <v>419</v>
      </c>
      <c r="F27" s="215">
        <v>428</v>
      </c>
      <c r="G27" s="215"/>
      <c r="H27" s="224" t="str">
        <f>HYPERLINK("https://map.geo.admin.ch/?zoom=7&amp;E=654200&amp;N=141800&amp;layers=ch.kantone.cadastralwebmap-farbe,ch.swisstopo.amtliches-strassenverzeichnis,ch.bfs.gebaeude_wohnungs_register,KML||https://tinyurl.com/yy7ya4g9/VS/6058_bdg_erw.kml","KML building")</f>
        <v>KML building</v>
      </c>
      <c r="I27" s="158">
        <v>1</v>
      </c>
      <c r="J27" s="246" t="s">
        <v>7661</v>
      </c>
      <c r="K27" s="64">
        <v>2.3866348448687352E-3</v>
      </c>
      <c r="L27" s="65">
        <v>0</v>
      </c>
      <c r="M27" s="65"/>
      <c r="N27" s="204">
        <v>0</v>
      </c>
      <c r="O27" s="159"/>
      <c r="P27" s="64"/>
      <c r="Q27" s="65">
        <v>0</v>
      </c>
      <c r="R27" s="65"/>
      <c r="S27" s="204">
        <v>0</v>
      </c>
      <c r="T27" s="159"/>
      <c r="U27" s="64"/>
      <c r="V27" s="65">
        <v>0</v>
      </c>
      <c r="W27" s="65"/>
      <c r="X27" s="204">
        <v>0</v>
      </c>
      <c r="Y27" s="159"/>
      <c r="Z27" s="64"/>
      <c r="AA27" s="65">
        <v>0</v>
      </c>
      <c r="AB27" s="65"/>
      <c r="AC27" s="204">
        <v>0</v>
      </c>
      <c r="AD27" s="159"/>
      <c r="AE27" s="64"/>
      <c r="AF27" s="65">
        <v>20</v>
      </c>
      <c r="AG27" s="65"/>
      <c r="AH27" s="204">
        <v>4.7699999999999999E-2</v>
      </c>
      <c r="AI27" s="159"/>
      <c r="AJ27" s="64"/>
      <c r="AK27" s="65">
        <v>1</v>
      </c>
      <c r="AL27" s="65"/>
      <c r="AM27" s="204">
        <v>2.3999999999999998E-3</v>
      </c>
      <c r="AN27" s="159"/>
      <c r="AO27" s="234">
        <v>5.0099999999999999E-2</v>
      </c>
      <c r="AP27" s="227">
        <v>229</v>
      </c>
      <c r="AQ27" s="227">
        <v>229</v>
      </c>
      <c r="AR27" s="239">
        <v>1</v>
      </c>
      <c r="AS27" s="227">
        <v>227</v>
      </c>
      <c r="AT27" s="239">
        <v>0.99099999999999999</v>
      </c>
      <c r="AU27" s="227">
        <v>227</v>
      </c>
      <c r="AV27" s="236">
        <v>0.99099999999999999</v>
      </c>
      <c r="AW27" s="227">
        <v>124</v>
      </c>
      <c r="AX27" s="227">
        <v>124</v>
      </c>
      <c r="AY27" s="239">
        <v>1</v>
      </c>
      <c r="AZ27" s="227">
        <v>123</v>
      </c>
      <c r="BA27" s="239">
        <v>0.99199999999999999</v>
      </c>
      <c r="BB27" s="227">
        <v>123</v>
      </c>
      <c r="BC27" s="236">
        <v>0.99199999999999999</v>
      </c>
    </row>
    <row r="28" spans="1:55" x14ac:dyDescent="0.25">
      <c r="A28" s="230">
        <v>2</v>
      </c>
      <c r="B28" s="215" t="s">
        <v>160</v>
      </c>
      <c r="C28" s="215">
        <v>6061</v>
      </c>
      <c r="D28" s="215" t="s">
        <v>208</v>
      </c>
      <c r="E28" s="215">
        <v>386</v>
      </c>
      <c r="F28" s="215">
        <v>482</v>
      </c>
      <c r="G28" s="215"/>
      <c r="H28" s="224" t="str">
        <f>HYPERLINK("https://map.geo.admin.ch/?zoom=7&amp;E=652400&amp;N=137700&amp;layers=ch.kantone.cadastralwebmap-farbe,ch.swisstopo.amtliches-strassenverzeichnis,ch.bfs.gebaeude_wohnungs_register,KML||https://tinyurl.com/yy7ya4g9/VS/6061_bdg_erw.kml","KML building")</f>
        <v>KML building</v>
      </c>
      <c r="I28" s="158">
        <v>0</v>
      </c>
      <c r="J28" s="245" t="s">
        <v>7662</v>
      </c>
      <c r="K28" s="64">
        <v>0</v>
      </c>
      <c r="L28" s="65">
        <v>0</v>
      </c>
      <c r="M28" s="65"/>
      <c r="N28" s="204">
        <v>0</v>
      </c>
      <c r="O28" s="159"/>
      <c r="P28" s="64"/>
      <c r="Q28" s="65">
        <v>0</v>
      </c>
      <c r="R28" s="65"/>
      <c r="S28" s="204">
        <v>0</v>
      </c>
      <c r="T28" s="159"/>
      <c r="U28" s="64"/>
      <c r="V28" s="65">
        <v>0</v>
      </c>
      <c r="W28" s="65"/>
      <c r="X28" s="204">
        <v>0</v>
      </c>
      <c r="Y28" s="159"/>
      <c r="Z28" s="64"/>
      <c r="AA28" s="65">
        <v>1</v>
      </c>
      <c r="AB28" s="65"/>
      <c r="AC28" s="204">
        <v>2.0999999999999999E-3</v>
      </c>
      <c r="AD28" s="159"/>
      <c r="AE28" s="64"/>
      <c r="AF28" s="65">
        <v>9</v>
      </c>
      <c r="AG28" s="65"/>
      <c r="AH28" s="204">
        <v>2.3300000000000001E-2</v>
      </c>
      <c r="AI28" s="159"/>
      <c r="AJ28" s="64"/>
      <c r="AK28" s="65">
        <v>0</v>
      </c>
      <c r="AL28" s="65"/>
      <c r="AM28" s="204">
        <v>0</v>
      </c>
      <c r="AN28" s="159"/>
      <c r="AO28" s="234">
        <v>2.5400000000000002E-2</v>
      </c>
      <c r="AP28" s="227">
        <v>181</v>
      </c>
      <c r="AQ28" s="227">
        <v>181</v>
      </c>
      <c r="AR28" s="239">
        <v>1</v>
      </c>
      <c r="AS28" s="227">
        <v>63</v>
      </c>
      <c r="AT28" s="239">
        <v>0.34799999999999998</v>
      </c>
      <c r="AU28" s="227">
        <v>63</v>
      </c>
      <c r="AV28" s="236">
        <v>0.34799999999999998</v>
      </c>
      <c r="AW28" s="227">
        <v>110</v>
      </c>
      <c r="AX28" s="227">
        <v>110</v>
      </c>
      <c r="AY28" s="239">
        <v>1</v>
      </c>
      <c r="AZ28" s="227">
        <v>40</v>
      </c>
      <c r="BA28" s="239">
        <v>0.36399999999999999</v>
      </c>
      <c r="BB28" s="227">
        <v>40</v>
      </c>
      <c r="BC28" s="236">
        <v>0.36399999999999999</v>
      </c>
    </row>
    <row r="29" spans="1:55" x14ac:dyDescent="0.25">
      <c r="A29" s="230">
        <v>1</v>
      </c>
      <c r="B29" s="215" t="s">
        <v>160</v>
      </c>
      <c r="C29" s="215">
        <v>6076</v>
      </c>
      <c r="D29" s="215" t="s">
        <v>209</v>
      </c>
      <c r="E29" s="215">
        <v>1213</v>
      </c>
      <c r="F29" s="215">
        <v>1216</v>
      </c>
      <c r="G29" s="215"/>
      <c r="H29" s="224" t="str">
        <f>HYPERLINK("https://map.geo.admin.ch/?zoom=7&amp;E=670000&amp;N=154200&amp;layers=ch.kantone.cadastralwebmap-farbe,ch.swisstopo.amtliches-strassenverzeichnis,ch.bfs.gebaeude_wohnungs_register,KML||https://tinyurl.com/yy7ya4g9/VS/6076_bdg_erw.kml","KML building")</f>
        <v>KML building</v>
      </c>
      <c r="I29" s="158">
        <v>2</v>
      </c>
      <c r="J29" s="246" t="s">
        <v>7663</v>
      </c>
      <c r="K29" s="64">
        <v>1.6488046166529267E-3</v>
      </c>
      <c r="L29" s="65">
        <v>0</v>
      </c>
      <c r="M29" s="65"/>
      <c r="N29" s="204">
        <v>0</v>
      </c>
      <c r="O29" s="159"/>
      <c r="P29" s="64"/>
      <c r="Q29" s="65">
        <v>0</v>
      </c>
      <c r="R29" s="65"/>
      <c r="S29" s="204">
        <v>0</v>
      </c>
      <c r="T29" s="159"/>
      <c r="U29" s="64"/>
      <c r="V29" s="65">
        <v>0</v>
      </c>
      <c r="W29" s="65"/>
      <c r="X29" s="204">
        <v>0</v>
      </c>
      <c r="Y29" s="159"/>
      <c r="Z29" s="64"/>
      <c r="AA29" s="65">
        <v>8</v>
      </c>
      <c r="AB29" s="65"/>
      <c r="AC29" s="204">
        <v>6.6E-3</v>
      </c>
      <c r="AD29" s="160"/>
      <c r="AE29" s="64"/>
      <c r="AF29" s="65">
        <v>41</v>
      </c>
      <c r="AG29" s="65"/>
      <c r="AH29" s="204">
        <v>3.3799999999999997E-2</v>
      </c>
      <c r="AI29" s="160"/>
      <c r="AJ29" s="64"/>
      <c r="AK29" s="65">
        <v>1</v>
      </c>
      <c r="AL29" s="65"/>
      <c r="AM29" s="204">
        <v>8.0000000000000004E-4</v>
      </c>
      <c r="AN29" s="160"/>
      <c r="AO29" s="234">
        <v>4.1200000000000001E-2</v>
      </c>
      <c r="AP29" s="227">
        <v>606</v>
      </c>
      <c r="AQ29" s="227">
        <v>604</v>
      </c>
      <c r="AR29" s="239">
        <v>0.997</v>
      </c>
      <c r="AS29" s="227">
        <v>580</v>
      </c>
      <c r="AT29" s="239">
        <v>0.95699999999999996</v>
      </c>
      <c r="AU29" s="227">
        <v>579</v>
      </c>
      <c r="AV29" s="236">
        <v>0.95499999999999996</v>
      </c>
      <c r="AW29" s="227">
        <v>463</v>
      </c>
      <c r="AX29" s="227">
        <v>461</v>
      </c>
      <c r="AY29" s="239">
        <v>0.996</v>
      </c>
      <c r="AZ29" s="227">
        <v>443</v>
      </c>
      <c r="BA29" s="239">
        <v>0.95699999999999996</v>
      </c>
      <c r="BB29" s="227">
        <v>442</v>
      </c>
      <c r="BC29" s="236">
        <v>0.95499999999999996</v>
      </c>
    </row>
    <row r="30" spans="1:55" x14ac:dyDescent="0.25">
      <c r="A30" s="230">
        <v>1</v>
      </c>
      <c r="B30" s="215" t="s">
        <v>160</v>
      </c>
      <c r="C30" s="215">
        <v>6077</v>
      </c>
      <c r="D30" s="215" t="s">
        <v>210</v>
      </c>
      <c r="E30" s="215">
        <v>2593</v>
      </c>
      <c r="F30" s="215">
        <v>2654</v>
      </c>
      <c r="G30" s="215"/>
      <c r="H30" s="224" t="str">
        <f>HYPERLINK("https://map.geo.admin.ch/?zoom=7&amp;E=663400&amp;N=148700&amp;layers=ch.kantone.cadastralwebmap-farbe,ch.swisstopo.amtliches-strassenverzeichnis,ch.bfs.gebaeude_wohnungs_register,KML||https://tinyurl.com/yy7ya4g9/VS/6077_bdg_erw.kml","KML building")</f>
        <v>KML building</v>
      </c>
      <c r="I30" s="158">
        <v>5</v>
      </c>
      <c r="J30" s="246" t="s">
        <v>7664</v>
      </c>
      <c r="K30" s="64">
        <v>1.9282684149633628E-3</v>
      </c>
      <c r="L30" s="65">
        <v>0</v>
      </c>
      <c r="M30" s="65"/>
      <c r="N30" s="204">
        <v>0</v>
      </c>
      <c r="O30" s="159"/>
      <c r="P30" s="64"/>
      <c r="Q30" s="65">
        <v>0</v>
      </c>
      <c r="R30" s="65"/>
      <c r="S30" s="204">
        <v>0</v>
      </c>
      <c r="T30" s="159"/>
      <c r="U30" s="64"/>
      <c r="V30" s="65">
        <v>0</v>
      </c>
      <c r="W30" s="65"/>
      <c r="X30" s="204">
        <v>0</v>
      </c>
      <c r="Y30" s="159"/>
      <c r="Z30" s="64"/>
      <c r="AA30" s="65">
        <v>0</v>
      </c>
      <c r="AB30" s="65"/>
      <c r="AC30" s="204">
        <v>0</v>
      </c>
      <c r="AD30" s="159"/>
      <c r="AE30" s="64"/>
      <c r="AF30" s="65">
        <v>29</v>
      </c>
      <c r="AG30" s="65"/>
      <c r="AH30" s="204">
        <v>1.12E-2</v>
      </c>
      <c r="AI30" s="159"/>
      <c r="AJ30" s="64"/>
      <c r="AK30" s="65">
        <v>0</v>
      </c>
      <c r="AL30" s="65"/>
      <c r="AM30" s="204">
        <v>0</v>
      </c>
      <c r="AN30" s="159"/>
      <c r="AO30" s="234">
        <v>1.12E-2</v>
      </c>
      <c r="AP30" s="227">
        <v>1310</v>
      </c>
      <c r="AQ30" s="227">
        <v>1304</v>
      </c>
      <c r="AR30" s="239">
        <v>0.995</v>
      </c>
      <c r="AS30" s="227">
        <v>1281</v>
      </c>
      <c r="AT30" s="239">
        <v>0.97799999999999998</v>
      </c>
      <c r="AU30" s="227">
        <v>1275</v>
      </c>
      <c r="AV30" s="236">
        <v>0.97299999999999998</v>
      </c>
      <c r="AW30" s="227">
        <v>907</v>
      </c>
      <c r="AX30" s="227">
        <v>902</v>
      </c>
      <c r="AY30" s="239">
        <v>0.99399999999999999</v>
      </c>
      <c r="AZ30" s="227">
        <v>895</v>
      </c>
      <c r="BA30" s="239">
        <v>0.98699999999999999</v>
      </c>
      <c r="BB30" s="227">
        <v>890</v>
      </c>
      <c r="BC30" s="236">
        <v>0.98099999999999998</v>
      </c>
    </row>
    <row r="31" spans="1:55" x14ac:dyDescent="0.25">
      <c r="A31" s="230">
        <v>2</v>
      </c>
      <c r="B31" s="215" t="s">
        <v>160</v>
      </c>
      <c r="C31" s="215">
        <v>6082</v>
      </c>
      <c r="D31" s="215" t="s">
        <v>211</v>
      </c>
      <c r="E31" s="215">
        <v>2233</v>
      </c>
      <c r="F31" s="215">
        <v>2270</v>
      </c>
      <c r="G31" s="215"/>
      <c r="H31" s="224" t="str">
        <f>HYPERLINK("https://map.geo.admin.ch/?zoom=7&amp;E=597600&amp;N=125000&amp;layers=ch.kantone.cadastralwebmap-farbe,ch.swisstopo.amtliches-strassenverzeichnis,ch.bfs.gebaeude_wohnungs_register,KML||https://tinyurl.com/yy7ya4g9/VS/6082_bdg_erw.kml","KML building")</f>
        <v>KML building</v>
      </c>
      <c r="I31" s="158">
        <v>1148</v>
      </c>
      <c r="J31" s="245" t="s">
        <v>7665</v>
      </c>
      <c r="K31" s="64">
        <v>0.51410658307210033</v>
      </c>
      <c r="L31" s="65">
        <v>0</v>
      </c>
      <c r="M31" s="65"/>
      <c r="N31" s="204">
        <v>0</v>
      </c>
      <c r="O31" s="159"/>
      <c r="P31" s="64"/>
      <c r="Q31" s="65">
        <v>0</v>
      </c>
      <c r="R31" s="65"/>
      <c r="S31" s="204">
        <v>0</v>
      </c>
      <c r="T31" s="159"/>
      <c r="U31" s="64"/>
      <c r="V31" s="65">
        <v>1</v>
      </c>
      <c r="W31" s="65"/>
      <c r="X31" s="204">
        <v>4.0000000000000002E-4</v>
      </c>
      <c r="Y31" s="159"/>
      <c r="Z31" s="64"/>
      <c r="AA31" s="65">
        <v>0</v>
      </c>
      <c r="AB31" s="65"/>
      <c r="AC31" s="204">
        <v>0</v>
      </c>
      <c r="AD31" s="159"/>
      <c r="AE31" s="64"/>
      <c r="AF31" s="65">
        <v>203</v>
      </c>
      <c r="AG31" s="65"/>
      <c r="AH31" s="204">
        <v>9.0899999999999995E-2</v>
      </c>
      <c r="AI31" s="159"/>
      <c r="AJ31" s="64"/>
      <c r="AK31" s="65">
        <v>9</v>
      </c>
      <c r="AL31" s="65"/>
      <c r="AM31" s="204">
        <v>4.0000000000000001E-3</v>
      </c>
      <c r="AN31" s="159"/>
      <c r="AO31" s="234">
        <v>9.5299999999999996E-2</v>
      </c>
      <c r="AP31" s="227">
        <v>64</v>
      </c>
      <c r="AQ31" s="227">
        <v>43</v>
      </c>
      <c r="AR31" s="239">
        <v>0.67200000000000004</v>
      </c>
      <c r="AS31" s="227">
        <v>31</v>
      </c>
      <c r="AT31" s="239">
        <v>0.48399999999999999</v>
      </c>
      <c r="AU31" s="227">
        <v>29</v>
      </c>
      <c r="AV31" s="236">
        <v>0.45300000000000001</v>
      </c>
      <c r="AW31" s="227">
        <v>54</v>
      </c>
      <c r="AX31" s="227">
        <v>34</v>
      </c>
      <c r="AY31" s="239">
        <v>0.63</v>
      </c>
      <c r="AZ31" s="227">
        <v>22</v>
      </c>
      <c r="BA31" s="239">
        <v>0.40699999999999997</v>
      </c>
      <c r="BB31" s="227">
        <v>20</v>
      </c>
      <c r="BC31" s="236">
        <v>0.37</v>
      </c>
    </row>
    <row r="32" spans="1:55" x14ac:dyDescent="0.25">
      <c r="A32" s="230">
        <v>1</v>
      </c>
      <c r="B32" s="215" t="s">
        <v>160</v>
      </c>
      <c r="C32" s="215">
        <v>6083</v>
      </c>
      <c r="D32" s="215" t="s">
        <v>212</v>
      </c>
      <c r="E32" s="215">
        <v>2874</v>
      </c>
      <c r="F32" s="215">
        <v>2899</v>
      </c>
      <c r="G32" s="215"/>
      <c r="H32" s="224" t="str">
        <f>HYPERLINK("https://map.geo.admin.ch/?zoom=7&amp;E=604400&amp;N=106900&amp;layers=ch.kantone.cadastralwebmap-farbe,ch.swisstopo.amtliches-strassenverzeichnis,ch.bfs.gebaeude_wohnungs_register,KML||https://tinyurl.com/yy7ya4g9/VS/6083_bdg_erw.kml","KML building")</f>
        <v>KML building</v>
      </c>
      <c r="I32" s="158">
        <v>4</v>
      </c>
      <c r="J32" s="247" t="s">
        <v>7666</v>
      </c>
      <c r="K32" s="157">
        <v>1.3917884481558804E-3</v>
      </c>
      <c r="L32" s="65">
        <v>0</v>
      </c>
      <c r="M32" s="65"/>
      <c r="N32" s="204">
        <v>0</v>
      </c>
      <c r="O32" s="159"/>
      <c r="P32" s="64"/>
      <c r="Q32" s="65">
        <v>0</v>
      </c>
      <c r="R32" s="65"/>
      <c r="S32" s="204">
        <v>0</v>
      </c>
      <c r="T32" s="159"/>
      <c r="U32" s="64"/>
      <c r="V32" s="65">
        <v>0</v>
      </c>
      <c r="W32" s="65"/>
      <c r="X32" s="204">
        <v>0</v>
      </c>
      <c r="Y32" s="159"/>
      <c r="Z32" s="64"/>
      <c r="AA32" s="65">
        <v>0</v>
      </c>
      <c r="AB32" s="65"/>
      <c r="AC32" s="204">
        <v>0</v>
      </c>
      <c r="AD32" s="161"/>
      <c r="AE32" s="64"/>
      <c r="AF32" s="65">
        <v>23</v>
      </c>
      <c r="AG32" s="65"/>
      <c r="AH32" s="204">
        <v>8.0000000000000002E-3</v>
      </c>
      <c r="AI32" s="161"/>
      <c r="AJ32" s="64"/>
      <c r="AK32" s="65">
        <v>3</v>
      </c>
      <c r="AL32" s="65"/>
      <c r="AM32" s="204">
        <v>1E-3</v>
      </c>
      <c r="AN32" s="161"/>
      <c r="AO32" s="234">
        <v>9.0000000000000011E-3</v>
      </c>
      <c r="AP32" s="227">
        <v>1264</v>
      </c>
      <c r="AQ32" s="227">
        <v>1264</v>
      </c>
      <c r="AR32" s="239">
        <v>1</v>
      </c>
      <c r="AS32" s="227">
        <v>199</v>
      </c>
      <c r="AT32" s="239">
        <v>0.157</v>
      </c>
      <c r="AU32" s="227">
        <v>199</v>
      </c>
      <c r="AV32" s="236">
        <v>0.157</v>
      </c>
      <c r="AW32" s="227">
        <v>843</v>
      </c>
      <c r="AX32" s="227">
        <v>843</v>
      </c>
      <c r="AY32" s="239">
        <v>1</v>
      </c>
      <c r="AZ32" s="227">
        <v>132</v>
      </c>
      <c r="BA32" s="239">
        <v>0.157</v>
      </c>
      <c r="BB32" s="227">
        <v>132</v>
      </c>
      <c r="BC32" s="236">
        <v>0.157</v>
      </c>
    </row>
    <row r="33" spans="1:55" x14ac:dyDescent="0.25">
      <c r="A33" s="230">
        <v>2</v>
      </c>
      <c r="B33" s="215" t="s">
        <v>160</v>
      </c>
      <c r="C33" s="215">
        <v>6084</v>
      </c>
      <c r="D33" s="215" t="s">
        <v>213</v>
      </c>
      <c r="E33" s="215">
        <v>2285</v>
      </c>
      <c r="F33" s="215">
        <v>2288</v>
      </c>
      <c r="G33" s="215"/>
      <c r="H33" s="224" t="str">
        <f>HYPERLINK("https://map.geo.admin.ch/?zoom=7&amp;E=597400&amp;N=114300&amp;layers=ch.kantone.cadastralwebmap-farbe,ch.swisstopo.amtliches-strassenverzeichnis,ch.bfs.gebaeude_wohnungs_register,KML||https://tinyurl.com/yy7ya4g9/VS/6084_bdg_erw.kml","KML building")</f>
        <v>KML building</v>
      </c>
      <c r="I33" s="158">
        <v>460</v>
      </c>
      <c r="J33" s="247" t="s">
        <v>7667</v>
      </c>
      <c r="K33" s="157">
        <v>0.20131291028446391</v>
      </c>
      <c r="L33" s="65">
        <v>0</v>
      </c>
      <c r="M33" s="65"/>
      <c r="N33" s="204">
        <v>0</v>
      </c>
      <c r="O33" s="159"/>
      <c r="P33" s="64"/>
      <c r="Q33" s="65">
        <v>0</v>
      </c>
      <c r="R33" s="65"/>
      <c r="S33" s="204">
        <v>0</v>
      </c>
      <c r="T33" s="159"/>
      <c r="U33" s="64"/>
      <c r="V33" s="65">
        <v>0</v>
      </c>
      <c r="W33" s="65"/>
      <c r="X33" s="204">
        <v>0</v>
      </c>
      <c r="Y33" s="159"/>
      <c r="Z33" s="64"/>
      <c r="AA33" s="65">
        <v>41</v>
      </c>
      <c r="AB33" s="65"/>
      <c r="AC33" s="204">
        <v>1.7899999999999999E-2</v>
      </c>
      <c r="AD33" s="161"/>
      <c r="AE33" s="64"/>
      <c r="AF33" s="65">
        <v>55</v>
      </c>
      <c r="AG33" s="65"/>
      <c r="AH33" s="204">
        <v>2.41E-2</v>
      </c>
      <c r="AI33" s="161"/>
      <c r="AJ33" s="64"/>
      <c r="AK33" s="65">
        <v>19</v>
      </c>
      <c r="AL33" s="65"/>
      <c r="AM33" s="204">
        <v>8.3000000000000001E-3</v>
      </c>
      <c r="AN33" s="161"/>
      <c r="AO33" s="234">
        <v>5.0299999999999997E-2</v>
      </c>
      <c r="AP33" s="227">
        <v>881</v>
      </c>
      <c r="AQ33" s="227">
        <v>23</v>
      </c>
      <c r="AR33" s="239">
        <v>2.5999999999999999E-2</v>
      </c>
      <c r="AS33" s="227">
        <v>27</v>
      </c>
      <c r="AT33" s="239">
        <v>3.1E-2</v>
      </c>
      <c r="AU33" s="227">
        <v>12</v>
      </c>
      <c r="AV33" s="236">
        <v>1.4E-2</v>
      </c>
      <c r="AW33" s="227">
        <v>432</v>
      </c>
      <c r="AX33" s="227">
        <v>16</v>
      </c>
      <c r="AY33" s="239">
        <v>3.6999999999999998E-2</v>
      </c>
      <c r="AZ33" s="227">
        <v>20</v>
      </c>
      <c r="BA33" s="239">
        <v>4.5999999999999999E-2</v>
      </c>
      <c r="BB33" s="227">
        <v>8</v>
      </c>
      <c r="BC33" s="236">
        <v>1.9E-2</v>
      </c>
    </row>
    <row r="34" spans="1:55" x14ac:dyDescent="0.25">
      <c r="A34" s="230">
        <v>2</v>
      </c>
      <c r="B34" s="215" t="s">
        <v>160</v>
      </c>
      <c r="C34" s="215">
        <v>6087</v>
      </c>
      <c r="D34" s="215" t="s">
        <v>214</v>
      </c>
      <c r="E34" s="215">
        <v>1759</v>
      </c>
      <c r="F34" s="215">
        <v>1769</v>
      </c>
      <c r="G34" s="215"/>
      <c r="H34" s="224" t="str">
        <f>HYPERLINK("https://map.geo.admin.ch/?zoom=7&amp;E=600400&amp;N=113500&amp;layers=ch.kantone.cadastralwebmap-farbe,ch.swisstopo.amtliches-strassenverzeichnis,ch.bfs.gebaeude_wohnungs_register,KML||https://tinyurl.com/yy7ya4g9/VS/6087_bdg_erw.kml","KML building")</f>
        <v>KML building</v>
      </c>
      <c r="I34" s="158">
        <v>1</v>
      </c>
      <c r="J34" s="247" t="s">
        <v>7668</v>
      </c>
      <c r="K34" s="157">
        <v>5.6850483229107444E-4</v>
      </c>
      <c r="L34" s="65">
        <v>0</v>
      </c>
      <c r="M34" s="65"/>
      <c r="N34" s="204">
        <v>0</v>
      </c>
      <c r="O34" s="159"/>
      <c r="P34" s="64"/>
      <c r="Q34" s="65">
        <v>0</v>
      </c>
      <c r="R34" s="65"/>
      <c r="S34" s="204">
        <v>0</v>
      </c>
      <c r="T34" s="159"/>
      <c r="U34" s="64"/>
      <c r="V34" s="65">
        <v>2</v>
      </c>
      <c r="W34" s="65"/>
      <c r="X34" s="204">
        <v>1.1000000000000001E-3</v>
      </c>
      <c r="Y34" s="159"/>
      <c r="Z34" s="64"/>
      <c r="AA34" s="65">
        <v>12</v>
      </c>
      <c r="AB34" s="65"/>
      <c r="AC34" s="204">
        <v>6.7999999999999996E-3</v>
      </c>
      <c r="AD34" s="161"/>
      <c r="AE34" s="64"/>
      <c r="AF34" s="65">
        <v>141</v>
      </c>
      <c r="AG34" s="65"/>
      <c r="AH34" s="204">
        <v>8.0199999999999994E-2</v>
      </c>
      <c r="AI34" s="161"/>
      <c r="AJ34" s="64"/>
      <c r="AK34" s="65">
        <v>1</v>
      </c>
      <c r="AL34" s="65"/>
      <c r="AM34" s="204">
        <v>5.9999999999999995E-4</v>
      </c>
      <c r="AN34" s="161"/>
      <c r="AO34" s="234">
        <v>8.8700000000000001E-2</v>
      </c>
      <c r="AP34" s="227">
        <v>855</v>
      </c>
      <c r="AQ34" s="227">
        <v>851</v>
      </c>
      <c r="AR34" s="239">
        <v>0.995</v>
      </c>
      <c r="AS34" s="227">
        <v>847</v>
      </c>
      <c r="AT34" s="239">
        <v>0.99099999999999999</v>
      </c>
      <c r="AU34" s="227">
        <v>844</v>
      </c>
      <c r="AV34" s="236">
        <v>0.98699999999999999</v>
      </c>
      <c r="AW34" s="227">
        <v>465</v>
      </c>
      <c r="AX34" s="227">
        <v>462</v>
      </c>
      <c r="AY34" s="239">
        <v>0.99399999999999999</v>
      </c>
      <c r="AZ34" s="227">
        <v>463</v>
      </c>
      <c r="BA34" s="239">
        <v>0.996</v>
      </c>
      <c r="BB34" s="227">
        <v>461</v>
      </c>
      <c r="BC34" s="236">
        <v>0.99099999999999999</v>
      </c>
    </row>
    <row r="35" spans="1:55" x14ac:dyDescent="0.25">
      <c r="A35" s="230">
        <v>2</v>
      </c>
      <c r="B35" s="215" t="s">
        <v>160</v>
      </c>
      <c r="C35" s="215">
        <v>6089</v>
      </c>
      <c r="D35" s="215" t="s">
        <v>215</v>
      </c>
      <c r="E35" s="215">
        <v>2020</v>
      </c>
      <c r="F35" s="215">
        <v>2069</v>
      </c>
      <c r="G35" s="215"/>
      <c r="H35" s="224" t="str">
        <f>HYPERLINK("https://map.geo.admin.ch/?zoom=7&amp;E=596800&amp;N=117800&amp;layers=ch.kantone.cadastralwebmap-farbe,ch.swisstopo.amtliches-strassenverzeichnis,ch.bfs.gebaeude_wohnungs_register,KML||https://tinyurl.com/yy7ya4g9/VS/6089_bdg_erw.kml","KML building")</f>
        <v>KML building</v>
      </c>
      <c r="I35" s="158">
        <v>6</v>
      </c>
      <c r="J35" s="247" t="s">
        <v>7669</v>
      </c>
      <c r="K35" s="157">
        <v>2.9702970297029703E-3</v>
      </c>
      <c r="L35" s="65">
        <v>0</v>
      </c>
      <c r="M35" s="65"/>
      <c r="N35" s="204">
        <v>0</v>
      </c>
      <c r="O35" s="159"/>
      <c r="P35" s="64"/>
      <c r="Q35" s="65">
        <v>0</v>
      </c>
      <c r="R35" s="65"/>
      <c r="S35" s="204">
        <v>0</v>
      </c>
      <c r="T35" s="159"/>
      <c r="U35" s="64"/>
      <c r="V35" s="65">
        <v>4</v>
      </c>
      <c r="W35" s="65"/>
      <c r="X35" s="204">
        <v>1.9E-3</v>
      </c>
      <c r="Y35" s="159"/>
      <c r="Z35" s="64"/>
      <c r="AA35" s="65">
        <v>0</v>
      </c>
      <c r="AB35" s="65"/>
      <c r="AC35" s="204">
        <v>0</v>
      </c>
      <c r="AD35" s="161"/>
      <c r="AE35" s="64"/>
      <c r="AF35" s="65">
        <v>53</v>
      </c>
      <c r="AG35" s="65"/>
      <c r="AH35" s="204">
        <v>2.6200000000000001E-2</v>
      </c>
      <c r="AI35" s="161"/>
      <c r="AJ35" s="64"/>
      <c r="AK35" s="65">
        <v>5</v>
      </c>
      <c r="AL35" s="65"/>
      <c r="AM35" s="204">
        <v>2.5000000000000001E-3</v>
      </c>
      <c r="AN35" s="161"/>
      <c r="AO35" s="234">
        <v>3.0599999999999999E-2</v>
      </c>
      <c r="AP35" s="227">
        <v>776</v>
      </c>
      <c r="AQ35" s="227">
        <v>776</v>
      </c>
      <c r="AR35" s="239">
        <v>1</v>
      </c>
      <c r="AS35" s="227">
        <v>24</v>
      </c>
      <c r="AT35" s="239">
        <v>3.1E-2</v>
      </c>
      <c r="AU35" s="227">
        <v>24</v>
      </c>
      <c r="AV35" s="236">
        <v>3.1E-2</v>
      </c>
      <c r="AW35" s="227">
        <v>337</v>
      </c>
      <c r="AX35" s="227">
        <v>337</v>
      </c>
      <c r="AY35" s="239">
        <v>1</v>
      </c>
      <c r="AZ35" s="227">
        <v>20</v>
      </c>
      <c r="BA35" s="239">
        <v>5.8999999999999997E-2</v>
      </c>
      <c r="BB35" s="227">
        <v>20</v>
      </c>
      <c r="BC35" s="236">
        <v>5.8999999999999997E-2</v>
      </c>
    </row>
    <row r="36" spans="1:55" x14ac:dyDescent="0.25">
      <c r="A36" s="230">
        <v>2</v>
      </c>
      <c r="B36" s="215" t="s">
        <v>160</v>
      </c>
      <c r="C36" s="215">
        <v>6090</v>
      </c>
      <c r="D36" s="215" t="s">
        <v>216</v>
      </c>
      <c r="E36" s="215">
        <v>2033</v>
      </c>
      <c r="F36" s="215">
        <v>2055</v>
      </c>
      <c r="G36" s="215"/>
      <c r="H36" s="224" t="str">
        <f>HYPERLINK("https://map.geo.admin.ch/?zoom=7&amp;E=599200&amp;N=119700&amp;layers=ch.kantone.cadastralwebmap-farbe,ch.swisstopo.amtliches-strassenverzeichnis,ch.bfs.gebaeude_wohnungs_register,KML||https://tinyurl.com/yy7ya4g9/VS/6090_bdg_erw.kml","KML building")</f>
        <v>KML building</v>
      </c>
      <c r="I36" s="158">
        <v>6</v>
      </c>
      <c r="J36" s="247" t="s">
        <v>7670</v>
      </c>
      <c r="K36" s="157">
        <v>2.9513034923757992E-3</v>
      </c>
      <c r="L36" s="65">
        <v>0</v>
      </c>
      <c r="M36" s="65"/>
      <c r="N36" s="204">
        <v>0</v>
      </c>
      <c r="O36" s="159"/>
      <c r="P36" s="64"/>
      <c r="Q36" s="65">
        <v>0</v>
      </c>
      <c r="R36" s="65"/>
      <c r="S36" s="204">
        <v>0</v>
      </c>
      <c r="T36" s="159"/>
      <c r="U36" s="64"/>
      <c r="V36" s="65">
        <v>0</v>
      </c>
      <c r="W36" s="65"/>
      <c r="X36" s="204">
        <v>0</v>
      </c>
      <c r="Y36" s="159"/>
      <c r="Z36" s="64"/>
      <c r="AA36" s="65">
        <v>0</v>
      </c>
      <c r="AB36" s="65"/>
      <c r="AC36" s="204">
        <v>0</v>
      </c>
      <c r="AD36" s="161"/>
      <c r="AE36" s="64"/>
      <c r="AF36" s="65">
        <v>38</v>
      </c>
      <c r="AG36" s="65"/>
      <c r="AH36" s="204">
        <v>1.8700000000000001E-2</v>
      </c>
      <c r="AI36" s="161"/>
      <c r="AJ36" s="64"/>
      <c r="AK36" s="65">
        <v>11</v>
      </c>
      <c r="AL36" s="65"/>
      <c r="AM36" s="204">
        <v>5.4000000000000003E-3</v>
      </c>
      <c r="AN36" s="161"/>
      <c r="AO36" s="234">
        <v>2.4100000000000003E-2</v>
      </c>
      <c r="AP36" s="227">
        <v>793</v>
      </c>
      <c r="AQ36" s="227">
        <v>793</v>
      </c>
      <c r="AR36" s="239">
        <v>1</v>
      </c>
      <c r="AS36" s="227">
        <v>41</v>
      </c>
      <c r="AT36" s="239">
        <v>5.1999999999999998E-2</v>
      </c>
      <c r="AU36" s="227">
        <v>41</v>
      </c>
      <c r="AV36" s="236">
        <v>5.1999999999999998E-2</v>
      </c>
      <c r="AW36" s="227">
        <v>368</v>
      </c>
      <c r="AX36" s="227">
        <v>368</v>
      </c>
      <c r="AY36" s="239">
        <v>1</v>
      </c>
      <c r="AZ36" s="227">
        <v>28</v>
      </c>
      <c r="BA36" s="239">
        <v>7.5999999999999998E-2</v>
      </c>
      <c r="BB36" s="227">
        <v>28</v>
      </c>
      <c r="BC36" s="236">
        <v>7.5999999999999998E-2</v>
      </c>
    </row>
    <row r="37" spans="1:55" x14ac:dyDescent="0.25">
      <c r="A37" s="230">
        <v>1</v>
      </c>
      <c r="B37" s="215" t="s">
        <v>160</v>
      </c>
      <c r="C37" s="215">
        <v>6101</v>
      </c>
      <c r="D37" s="215" t="s">
        <v>217</v>
      </c>
      <c r="E37" s="215">
        <v>551</v>
      </c>
      <c r="F37" s="215">
        <v>572</v>
      </c>
      <c r="G37" s="215"/>
      <c r="H37" s="224" t="str">
        <f>HYPERLINK("https://map.geo.admin.ch/?zoom=7&amp;E=617400&amp;N=127200&amp;layers=ch.kantone.cadastralwebmap-farbe,ch.swisstopo.amtliches-strassenverzeichnis,ch.bfs.gebaeude_wohnungs_register,KML||https://tinyurl.com/yy7ya4g9/VS/6101_bdg_erw.kml","KML building")</f>
        <v>KML building</v>
      </c>
      <c r="I37" s="158">
        <v>1</v>
      </c>
      <c r="J37" s="247" t="s">
        <v>7671</v>
      </c>
      <c r="K37" s="157">
        <v>1.8148820326678765E-3</v>
      </c>
      <c r="L37" s="65">
        <v>0</v>
      </c>
      <c r="M37" s="65"/>
      <c r="N37" s="204">
        <v>0</v>
      </c>
      <c r="O37" s="159"/>
      <c r="P37" s="64"/>
      <c r="Q37" s="65">
        <v>0</v>
      </c>
      <c r="R37" s="65"/>
      <c r="S37" s="204">
        <v>0</v>
      </c>
      <c r="T37" s="159"/>
      <c r="U37" s="64"/>
      <c r="V37" s="65">
        <v>0</v>
      </c>
      <c r="W37" s="65"/>
      <c r="X37" s="204">
        <v>0</v>
      </c>
      <c r="Y37" s="159"/>
      <c r="Z37" s="64"/>
      <c r="AA37" s="65">
        <v>0</v>
      </c>
      <c r="AB37" s="65"/>
      <c r="AC37" s="204">
        <v>0</v>
      </c>
      <c r="AD37" s="161"/>
      <c r="AE37" s="64"/>
      <c r="AF37" s="65">
        <v>5</v>
      </c>
      <c r="AG37" s="65"/>
      <c r="AH37" s="204">
        <v>9.1000000000000004E-3</v>
      </c>
      <c r="AI37" s="161"/>
      <c r="AJ37" s="64"/>
      <c r="AK37" s="65">
        <v>0</v>
      </c>
      <c r="AL37" s="65"/>
      <c r="AM37" s="204">
        <v>0</v>
      </c>
      <c r="AN37" s="161"/>
      <c r="AO37" s="234">
        <v>9.1000000000000004E-3</v>
      </c>
      <c r="AP37" s="227">
        <v>283</v>
      </c>
      <c r="AQ37" s="227">
        <v>280</v>
      </c>
      <c r="AR37" s="239">
        <v>0.98899999999999999</v>
      </c>
      <c r="AS37" s="227">
        <v>267</v>
      </c>
      <c r="AT37" s="239">
        <v>0.94299999999999995</v>
      </c>
      <c r="AU37" s="227">
        <v>264</v>
      </c>
      <c r="AV37" s="236">
        <v>0.93300000000000005</v>
      </c>
      <c r="AW37" s="227">
        <v>156</v>
      </c>
      <c r="AX37" s="227">
        <v>153</v>
      </c>
      <c r="AY37" s="239">
        <v>0.98099999999999998</v>
      </c>
      <c r="AZ37" s="227">
        <v>150</v>
      </c>
      <c r="BA37" s="239">
        <v>0.96199999999999997</v>
      </c>
      <c r="BB37" s="227">
        <v>147</v>
      </c>
      <c r="BC37" s="236">
        <v>0.94199999999999995</v>
      </c>
    </row>
    <row r="38" spans="1:55" x14ac:dyDescent="0.25">
      <c r="A38" s="230">
        <v>2</v>
      </c>
      <c r="B38" s="215" t="s">
        <v>160</v>
      </c>
      <c r="C38" s="215">
        <v>6102</v>
      </c>
      <c r="D38" s="215" t="s">
        <v>218</v>
      </c>
      <c r="E38" s="215">
        <v>606</v>
      </c>
      <c r="F38" s="215">
        <v>614</v>
      </c>
      <c r="G38" s="215"/>
      <c r="H38" s="224" t="str">
        <f>HYPERLINK("https://map.geo.admin.ch/?zoom=7&amp;E=615000&amp;N=132100&amp;layers=ch.kantone.cadastralwebmap-farbe,ch.swisstopo.amtliches-strassenverzeichnis,ch.bfs.gebaeude_wohnungs_register,KML||https://tinyurl.com/yy7ya4g9/VS/6102_bdg_erw.kml","KML building")</f>
        <v>KML building</v>
      </c>
      <c r="I38" s="158">
        <v>0</v>
      </c>
      <c r="J38" s="247" t="s">
        <v>7672</v>
      </c>
      <c r="K38" s="157">
        <v>0</v>
      </c>
      <c r="L38" s="65">
        <v>0</v>
      </c>
      <c r="M38" s="65"/>
      <c r="N38" s="204">
        <v>0</v>
      </c>
      <c r="O38" s="159"/>
      <c r="P38" s="64"/>
      <c r="Q38" s="65">
        <v>0</v>
      </c>
      <c r="R38" s="65"/>
      <c r="S38" s="204">
        <v>0</v>
      </c>
      <c r="T38" s="159"/>
      <c r="U38" s="64"/>
      <c r="V38" s="65">
        <v>0</v>
      </c>
      <c r="W38" s="65"/>
      <c r="X38" s="204">
        <v>0</v>
      </c>
      <c r="Y38" s="159"/>
      <c r="Z38" s="64"/>
      <c r="AA38" s="65">
        <v>5</v>
      </c>
      <c r="AB38" s="65"/>
      <c r="AC38" s="204">
        <v>8.0999999999999996E-3</v>
      </c>
      <c r="AD38" s="161"/>
      <c r="AE38" s="64"/>
      <c r="AF38" s="65">
        <v>14</v>
      </c>
      <c r="AG38" s="65"/>
      <c r="AH38" s="204">
        <v>2.3099999999999999E-2</v>
      </c>
      <c r="AI38" s="161"/>
      <c r="AJ38" s="64"/>
      <c r="AK38" s="65">
        <v>0</v>
      </c>
      <c r="AL38" s="65"/>
      <c r="AM38" s="204">
        <v>0</v>
      </c>
      <c r="AN38" s="161"/>
      <c r="AO38" s="234">
        <v>3.1199999999999999E-2</v>
      </c>
      <c r="AP38" s="227">
        <v>271</v>
      </c>
      <c r="AQ38" s="227">
        <v>271</v>
      </c>
      <c r="AR38" s="239">
        <v>1</v>
      </c>
      <c r="AS38" s="227">
        <v>270</v>
      </c>
      <c r="AT38" s="239">
        <v>0.996</v>
      </c>
      <c r="AU38" s="227">
        <v>270</v>
      </c>
      <c r="AV38" s="236">
        <v>0.996</v>
      </c>
      <c r="AW38" s="227">
        <v>154</v>
      </c>
      <c r="AX38" s="227">
        <v>154</v>
      </c>
      <c r="AY38" s="239">
        <v>1</v>
      </c>
      <c r="AZ38" s="227">
        <v>154</v>
      </c>
      <c r="BA38" s="239">
        <v>1</v>
      </c>
      <c r="BB38" s="227">
        <v>154</v>
      </c>
      <c r="BC38" s="236">
        <v>1</v>
      </c>
    </row>
    <row r="39" spans="1:55" x14ac:dyDescent="0.25">
      <c r="A39" s="230">
        <v>2</v>
      </c>
      <c r="B39" s="215" t="s">
        <v>160</v>
      </c>
      <c r="C39" s="215">
        <v>6104</v>
      </c>
      <c r="D39" s="215" t="s">
        <v>219</v>
      </c>
      <c r="E39" s="215">
        <v>423</v>
      </c>
      <c r="F39" s="215">
        <v>427</v>
      </c>
      <c r="G39" s="215"/>
      <c r="H39" s="224" t="str">
        <f>HYPERLINK("https://map.geo.admin.ch/?zoom=7&amp;E=621200&amp;N=126900&amp;layers=ch.kantone.cadastralwebmap-farbe,ch.swisstopo.amtliches-strassenverzeichnis,ch.bfs.gebaeude_wohnungs_register,KML||https://tinyurl.com/yy7ya4g9/VS/6104_bdg_erw.kml","KML building")</f>
        <v>KML building</v>
      </c>
      <c r="I39" s="158">
        <v>331</v>
      </c>
      <c r="J39" s="247" t="s">
        <v>7673</v>
      </c>
      <c r="K39" s="157">
        <v>0.78250591016548465</v>
      </c>
      <c r="L39" s="65">
        <v>0</v>
      </c>
      <c r="M39" s="65"/>
      <c r="N39" s="204">
        <v>0</v>
      </c>
      <c r="O39" s="159"/>
      <c r="P39" s="64"/>
      <c r="Q39" s="65">
        <v>0</v>
      </c>
      <c r="R39" s="65"/>
      <c r="S39" s="204">
        <v>0</v>
      </c>
      <c r="T39" s="159"/>
      <c r="U39" s="64"/>
      <c r="V39" s="65">
        <v>59</v>
      </c>
      <c r="W39" s="65"/>
      <c r="X39" s="204">
        <v>0.13819999999999999</v>
      </c>
      <c r="Y39" s="159"/>
      <c r="Z39" s="64"/>
      <c r="AA39" s="65">
        <v>26</v>
      </c>
      <c r="AB39" s="65"/>
      <c r="AC39" s="204">
        <v>6.0900000000000003E-2</v>
      </c>
      <c r="AD39" s="161"/>
      <c r="AE39" s="64"/>
      <c r="AF39" s="65">
        <v>43</v>
      </c>
      <c r="AG39" s="65"/>
      <c r="AH39" s="204">
        <v>0.1017</v>
      </c>
      <c r="AI39" s="161"/>
      <c r="AJ39" s="64"/>
      <c r="AK39" s="65">
        <v>0</v>
      </c>
      <c r="AL39" s="65"/>
      <c r="AM39" s="204">
        <v>0</v>
      </c>
      <c r="AN39" s="161"/>
      <c r="AO39" s="234">
        <v>0.30080000000000001</v>
      </c>
      <c r="AP39" s="227">
        <v>89</v>
      </c>
      <c r="AQ39" s="227">
        <v>82</v>
      </c>
      <c r="AR39" s="239">
        <v>0.92100000000000004</v>
      </c>
      <c r="AS39" s="227">
        <v>85</v>
      </c>
      <c r="AT39" s="239">
        <v>0.95499999999999996</v>
      </c>
      <c r="AU39" s="227">
        <v>81</v>
      </c>
      <c r="AV39" s="236">
        <v>0.91</v>
      </c>
      <c r="AW39" s="227">
        <v>38</v>
      </c>
      <c r="AX39" s="227">
        <v>34</v>
      </c>
      <c r="AY39" s="239">
        <v>0.89500000000000002</v>
      </c>
      <c r="AZ39" s="227">
        <v>37</v>
      </c>
      <c r="BA39" s="239">
        <v>0.97399999999999998</v>
      </c>
      <c r="BB39" s="227">
        <v>34</v>
      </c>
      <c r="BC39" s="236">
        <v>0.89500000000000002</v>
      </c>
    </row>
    <row r="40" spans="1:55" x14ac:dyDescent="0.25">
      <c r="A40" s="230">
        <v>1</v>
      </c>
      <c r="B40" s="215" t="s">
        <v>160</v>
      </c>
      <c r="C40" s="215">
        <v>6109</v>
      </c>
      <c r="D40" s="215" t="s">
        <v>220</v>
      </c>
      <c r="E40" s="215">
        <v>244</v>
      </c>
      <c r="F40" s="215">
        <v>246</v>
      </c>
      <c r="G40" s="215"/>
      <c r="H40" s="224" t="str">
        <f>HYPERLINK("https://map.geo.admin.ch/?zoom=7&amp;E=613800&amp;N=132600&amp;layers=ch.kantone.cadastralwebmap-farbe,ch.swisstopo.amtliches-strassenverzeichnis,ch.bfs.gebaeude_wohnungs_register,KML||https://tinyurl.com/yy7ya4g9/VS/6109_bdg_erw.kml","KML building")</f>
        <v>KML building</v>
      </c>
      <c r="I40" s="158">
        <v>0</v>
      </c>
      <c r="J40" s="247" t="s">
        <v>7674</v>
      </c>
      <c r="K40" s="157">
        <v>0</v>
      </c>
      <c r="L40" s="65">
        <v>0</v>
      </c>
      <c r="M40" s="65"/>
      <c r="N40" s="204">
        <v>0</v>
      </c>
      <c r="O40" s="159"/>
      <c r="P40" s="64"/>
      <c r="Q40" s="65">
        <v>0</v>
      </c>
      <c r="R40" s="65"/>
      <c r="S40" s="204">
        <v>0</v>
      </c>
      <c r="T40" s="159"/>
      <c r="U40" s="64"/>
      <c r="V40" s="65">
        <v>0</v>
      </c>
      <c r="W40" s="65"/>
      <c r="X40" s="204">
        <v>0</v>
      </c>
      <c r="Y40" s="159"/>
      <c r="Z40" s="64"/>
      <c r="AA40" s="65">
        <v>0</v>
      </c>
      <c r="AB40" s="65"/>
      <c r="AC40" s="204">
        <v>0</v>
      </c>
      <c r="AD40" s="161"/>
      <c r="AE40" s="64"/>
      <c r="AF40" s="65">
        <v>1</v>
      </c>
      <c r="AG40" s="65"/>
      <c r="AH40" s="204">
        <v>4.1000000000000003E-3</v>
      </c>
      <c r="AI40" s="161"/>
      <c r="AJ40" s="64"/>
      <c r="AK40" s="65">
        <v>0</v>
      </c>
      <c r="AL40" s="65"/>
      <c r="AM40" s="204">
        <v>0</v>
      </c>
      <c r="AN40" s="161"/>
      <c r="AO40" s="234">
        <v>4.1000000000000003E-3</v>
      </c>
      <c r="AP40" s="227">
        <v>132</v>
      </c>
      <c r="AQ40" s="227">
        <v>129</v>
      </c>
      <c r="AR40" s="239">
        <v>0.97699999999999998</v>
      </c>
      <c r="AS40" s="227">
        <v>132</v>
      </c>
      <c r="AT40" s="239">
        <v>1</v>
      </c>
      <c r="AU40" s="227">
        <v>129</v>
      </c>
      <c r="AV40" s="236">
        <v>0.97699999999999998</v>
      </c>
      <c r="AW40" s="227">
        <v>59</v>
      </c>
      <c r="AX40" s="227">
        <v>58</v>
      </c>
      <c r="AY40" s="239">
        <v>0.98299999999999998</v>
      </c>
      <c r="AZ40" s="227">
        <v>59</v>
      </c>
      <c r="BA40" s="239">
        <v>1</v>
      </c>
      <c r="BB40" s="227">
        <v>58</v>
      </c>
      <c r="BC40" s="236">
        <v>0.98299999999999998</v>
      </c>
    </row>
    <row r="41" spans="1:55" x14ac:dyDescent="0.25">
      <c r="A41" s="230">
        <v>1</v>
      </c>
      <c r="B41" s="215" t="s">
        <v>160</v>
      </c>
      <c r="C41" s="215">
        <v>6110</v>
      </c>
      <c r="D41" s="215" t="s">
        <v>221</v>
      </c>
      <c r="E41" s="215">
        <v>2975</v>
      </c>
      <c r="F41" s="215">
        <v>3049</v>
      </c>
      <c r="G41" s="215"/>
      <c r="H41" s="224" t="str">
        <f>HYPERLINK("https://map.geo.admin.ch/?zoom=7&amp;E=615100&amp;N=129600&amp;layers=ch.kantone.cadastralwebmap-farbe,ch.swisstopo.amtliches-strassenverzeichnis,ch.bfs.gebaeude_wohnungs_register,KML||https://tinyurl.com/yy7ya4g9/VS/6110_bdg_erw.kml","KML building")</f>
        <v>KML building</v>
      </c>
      <c r="I41" s="158">
        <v>3</v>
      </c>
      <c r="J41" s="247" t="s">
        <v>7675</v>
      </c>
      <c r="K41" s="157">
        <v>1.0084033613445378E-3</v>
      </c>
      <c r="L41" s="65">
        <v>0</v>
      </c>
      <c r="M41" s="65"/>
      <c r="N41" s="204">
        <v>0</v>
      </c>
      <c r="O41" s="159"/>
      <c r="P41" s="64"/>
      <c r="Q41" s="65">
        <v>0</v>
      </c>
      <c r="R41" s="65"/>
      <c r="S41" s="204">
        <v>0</v>
      </c>
      <c r="T41" s="159"/>
      <c r="U41" s="64"/>
      <c r="V41" s="65">
        <v>0</v>
      </c>
      <c r="W41" s="65"/>
      <c r="X41" s="204">
        <v>0</v>
      </c>
      <c r="Y41" s="159"/>
      <c r="Z41" s="64"/>
      <c r="AA41" s="65">
        <v>0</v>
      </c>
      <c r="AB41" s="65"/>
      <c r="AC41" s="204">
        <v>0</v>
      </c>
      <c r="AD41" s="161"/>
      <c r="AE41" s="64"/>
      <c r="AF41" s="65">
        <v>116</v>
      </c>
      <c r="AG41" s="65"/>
      <c r="AH41" s="204">
        <v>3.9E-2</v>
      </c>
      <c r="AI41" s="161"/>
      <c r="AJ41" s="64"/>
      <c r="AK41" s="65">
        <v>0</v>
      </c>
      <c r="AL41" s="65"/>
      <c r="AM41" s="204">
        <v>0</v>
      </c>
      <c r="AN41" s="161"/>
      <c r="AO41" s="234">
        <v>3.9E-2</v>
      </c>
      <c r="AP41" s="227">
        <v>1456</v>
      </c>
      <c r="AQ41" s="227">
        <v>1455</v>
      </c>
      <c r="AR41" s="239">
        <v>0.999</v>
      </c>
      <c r="AS41" s="227">
        <v>424</v>
      </c>
      <c r="AT41" s="239">
        <v>0.29099999999999998</v>
      </c>
      <c r="AU41" s="227">
        <v>424</v>
      </c>
      <c r="AV41" s="236">
        <v>0.29099999999999998</v>
      </c>
      <c r="AW41" s="227">
        <v>823</v>
      </c>
      <c r="AX41" s="227">
        <v>822</v>
      </c>
      <c r="AY41" s="239">
        <v>0.999</v>
      </c>
      <c r="AZ41" s="227">
        <v>205</v>
      </c>
      <c r="BA41" s="239">
        <v>0.249</v>
      </c>
      <c r="BB41" s="227">
        <v>205</v>
      </c>
      <c r="BC41" s="236">
        <v>0.249</v>
      </c>
    </row>
    <row r="42" spans="1:55" x14ac:dyDescent="0.25">
      <c r="A42" s="230">
        <v>2</v>
      </c>
      <c r="B42" s="215" t="s">
        <v>160</v>
      </c>
      <c r="C42" s="215">
        <v>6111</v>
      </c>
      <c r="D42" s="215" t="s">
        <v>222</v>
      </c>
      <c r="E42" s="215">
        <v>1020</v>
      </c>
      <c r="F42" s="215">
        <v>1286</v>
      </c>
      <c r="G42" s="215"/>
      <c r="H42" s="224" t="str">
        <f>HYPERLINK("https://map.geo.admin.ch/?zoom=7&amp;E=614700&amp;N=136500&amp;layers=ch.kantone.cadastralwebmap-farbe,ch.swisstopo.amtliches-strassenverzeichnis,ch.bfs.gebaeude_wohnungs_register,KML||https://tinyurl.com/yy7ya4g9/VS/6111_bdg_erw.kml","KML building")</f>
        <v>KML building</v>
      </c>
      <c r="I42" s="158">
        <v>328</v>
      </c>
      <c r="J42" s="247" t="s">
        <v>7676</v>
      </c>
      <c r="K42" s="157">
        <v>0.32156862745098042</v>
      </c>
      <c r="L42" s="65">
        <v>0</v>
      </c>
      <c r="M42" s="65"/>
      <c r="N42" s="204">
        <v>0</v>
      </c>
      <c r="O42" s="159"/>
      <c r="P42" s="64"/>
      <c r="Q42" s="65">
        <v>0</v>
      </c>
      <c r="R42" s="65"/>
      <c r="S42" s="204">
        <v>0</v>
      </c>
      <c r="T42" s="159"/>
      <c r="U42" s="64"/>
      <c r="V42" s="65">
        <v>0</v>
      </c>
      <c r="W42" s="65"/>
      <c r="X42" s="204">
        <v>0</v>
      </c>
      <c r="Y42" s="159"/>
      <c r="Z42" s="64"/>
      <c r="AA42" s="65">
        <v>0</v>
      </c>
      <c r="AB42" s="65"/>
      <c r="AC42" s="204">
        <v>0</v>
      </c>
      <c r="AD42" s="161"/>
      <c r="AE42" s="64"/>
      <c r="AF42" s="65">
        <v>50</v>
      </c>
      <c r="AG42" s="65"/>
      <c r="AH42" s="204">
        <v>4.9000000000000002E-2</v>
      </c>
      <c r="AI42" s="161"/>
      <c r="AJ42" s="64"/>
      <c r="AK42" s="65">
        <v>1</v>
      </c>
      <c r="AL42" s="65"/>
      <c r="AM42" s="204">
        <v>1E-3</v>
      </c>
      <c r="AN42" s="161"/>
      <c r="AO42" s="234">
        <v>0.05</v>
      </c>
      <c r="AP42" s="227">
        <v>360</v>
      </c>
      <c r="AQ42" s="227">
        <v>360</v>
      </c>
      <c r="AR42" s="239">
        <v>1</v>
      </c>
      <c r="AS42" s="227">
        <v>360</v>
      </c>
      <c r="AT42" s="239">
        <v>1</v>
      </c>
      <c r="AU42" s="227">
        <v>360</v>
      </c>
      <c r="AV42" s="236">
        <v>1</v>
      </c>
      <c r="AW42" s="227">
        <v>200</v>
      </c>
      <c r="AX42" s="227">
        <v>200</v>
      </c>
      <c r="AY42" s="239">
        <v>1</v>
      </c>
      <c r="AZ42" s="227">
        <v>200</v>
      </c>
      <c r="BA42" s="239">
        <v>1</v>
      </c>
      <c r="BB42" s="227">
        <v>200</v>
      </c>
      <c r="BC42" s="236">
        <v>1</v>
      </c>
    </row>
    <row r="43" spans="1:55" x14ac:dyDescent="0.25">
      <c r="A43" s="230">
        <v>2</v>
      </c>
      <c r="B43" s="215" t="s">
        <v>160</v>
      </c>
      <c r="C43" s="215">
        <v>6112</v>
      </c>
      <c r="D43" s="215" t="s">
        <v>223</v>
      </c>
      <c r="E43" s="215">
        <v>165</v>
      </c>
      <c r="F43" s="215">
        <v>165</v>
      </c>
      <c r="G43" s="215"/>
      <c r="H43" s="224" t="str">
        <f>HYPERLINK("https://map.geo.admin.ch/?zoom=7&amp;E=619800&amp;N=125600&amp;layers=ch.kantone.cadastralwebmap-farbe,ch.swisstopo.amtliches-strassenverzeichnis,ch.bfs.gebaeude_wohnungs_register,KML||https://tinyurl.com/yy7ya4g9/VS/6112_bdg_erw.kml","KML building")</f>
        <v>KML building</v>
      </c>
      <c r="I43" s="158">
        <v>687</v>
      </c>
      <c r="J43" s="247" t="s">
        <v>7677</v>
      </c>
      <c r="K43" s="157">
        <v>4.163636363636364</v>
      </c>
      <c r="L43" s="65">
        <v>0</v>
      </c>
      <c r="M43" s="65"/>
      <c r="N43" s="204">
        <v>0</v>
      </c>
      <c r="O43" s="159"/>
      <c r="P43" s="64"/>
      <c r="Q43" s="65">
        <v>0</v>
      </c>
      <c r="R43" s="65"/>
      <c r="S43" s="204">
        <v>0</v>
      </c>
      <c r="T43" s="159"/>
      <c r="U43" s="64"/>
      <c r="V43" s="65">
        <v>3</v>
      </c>
      <c r="W43" s="65"/>
      <c r="X43" s="204">
        <v>1.8200000000000001E-2</v>
      </c>
      <c r="Y43" s="159"/>
      <c r="Z43" s="64"/>
      <c r="AA43" s="65">
        <v>9</v>
      </c>
      <c r="AB43" s="65"/>
      <c r="AC43" s="204">
        <v>5.45E-2</v>
      </c>
      <c r="AD43" s="161"/>
      <c r="AE43" s="64"/>
      <c r="AF43" s="65">
        <v>67</v>
      </c>
      <c r="AG43" s="65"/>
      <c r="AH43" s="204">
        <v>0.40610000000000002</v>
      </c>
      <c r="AI43" s="161"/>
      <c r="AJ43" s="64"/>
      <c r="AK43" s="65">
        <v>2</v>
      </c>
      <c r="AL43" s="65"/>
      <c r="AM43" s="204">
        <v>1.21E-2</v>
      </c>
      <c r="AN43" s="161"/>
      <c r="AO43" s="234">
        <v>0.4909</v>
      </c>
      <c r="AP43" s="227">
        <v>9</v>
      </c>
      <c r="AQ43" s="227">
        <v>2</v>
      </c>
      <c r="AR43" s="239">
        <v>0.222</v>
      </c>
      <c r="AS43" s="227">
        <v>2</v>
      </c>
      <c r="AT43" s="239">
        <v>0.222</v>
      </c>
      <c r="AU43" s="227">
        <v>1</v>
      </c>
      <c r="AV43" s="236">
        <v>0.111</v>
      </c>
      <c r="AW43" s="227">
        <v>2</v>
      </c>
      <c r="AX43" s="227">
        <v>0</v>
      </c>
      <c r="AY43" s="239">
        <v>0</v>
      </c>
      <c r="AZ43" s="227">
        <v>1</v>
      </c>
      <c r="BA43" s="239">
        <v>0.5</v>
      </c>
      <c r="BB43" s="227">
        <v>0</v>
      </c>
      <c r="BC43" s="236">
        <v>0</v>
      </c>
    </row>
    <row r="44" spans="1:55" x14ac:dyDescent="0.25">
      <c r="A44" s="230">
        <v>2</v>
      </c>
      <c r="B44" s="215" t="s">
        <v>160</v>
      </c>
      <c r="C44" s="215">
        <v>6113</v>
      </c>
      <c r="D44" s="215" t="s">
        <v>224</v>
      </c>
      <c r="E44" s="215">
        <v>1091</v>
      </c>
      <c r="F44" s="215">
        <v>1114</v>
      </c>
      <c r="G44" s="215"/>
      <c r="H44" s="224" t="str">
        <f>HYPERLINK("https://map.geo.admin.ch/?zoom=7&amp;E=610100&amp;N=128900&amp;layers=ch.kantone.cadastralwebmap-farbe,ch.swisstopo.amtliches-strassenverzeichnis,ch.bfs.gebaeude_wohnungs_register,KML||https://tinyurl.com/yy7ya4g9/VS/6113_bdg_erw.kml","KML building")</f>
        <v>KML building</v>
      </c>
      <c r="I44" s="158">
        <v>4</v>
      </c>
      <c r="J44" s="247" t="s">
        <v>7678</v>
      </c>
      <c r="K44" s="157">
        <v>3.6663611365719525E-3</v>
      </c>
      <c r="L44" s="65">
        <v>0</v>
      </c>
      <c r="M44" s="65"/>
      <c r="N44" s="204">
        <v>0</v>
      </c>
      <c r="O44" s="159"/>
      <c r="P44" s="64"/>
      <c r="Q44" s="65">
        <v>0</v>
      </c>
      <c r="R44" s="65"/>
      <c r="S44" s="204">
        <v>0</v>
      </c>
      <c r="T44" s="159"/>
      <c r="U44" s="64"/>
      <c r="V44" s="65">
        <v>0</v>
      </c>
      <c r="W44" s="65"/>
      <c r="X44" s="204">
        <v>0</v>
      </c>
      <c r="Y44" s="159"/>
      <c r="Z44" s="64"/>
      <c r="AA44" s="65">
        <v>104</v>
      </c>
      <c r="AB44" s="65"/>
      <c r="AC44" s="204">
        <v>9.3399999999999997E-2</v>
      </c>
      <c r="AD44" s="161"/>
      <c r="AE44" s="64"/>
      <c r="AF44" s="65">
        <v>22</v>
      </c>
      <c r="AG44" s="65"/>
      <c r="AH44" s="204">
        <v>2.0199999999999999E-2</v>
      </c>
      <c r="AI44" s="161"/>
      <c r="AJ44" s="64"/>
      <c r="AK44" s="65">
        <v>3</v>
      </c>
      <c r="AL44" s="65"/>
      <c r="AM44" s="204">
        <v>2.7000000000000001E-3</v>
      </c>
      <c r="AN44" s="161"/>
      <c r="AO44" s="234">
        <v>0.11629999999999999</v>
      </c>
      <c r="AP44" s="227">
        <v>564</v>
      </c>
      <c r="AQ44" s="227">
        <v>564</v>
      </c>
      <c r="AR44" s="239">
        <v>1</v>
      </c>
      <c r="AS44" s="227">
        <v>564</v>
      </c>
      <c r="AT44" s="239">
        <v>1</v>
      </c>
      <c r="AU44" s="227">
        <v>564</v>
      </c>
      <c r="AV44" s="236">
        <v>1</v>
      </c>
      <c r="AW44" s="227">
        <v>274</v>
      </c>
      <c r="AX44" s="227">
        <v>274</v>
      </c>
      <c r="AY44" s="239">
        <v>1</v>
      </c>
      <c r="AZ44" s="227">
        <v>274</v>
      </c>
      <c r="BA44" s="239">
        <v>1</v>
      </c>
      <c r="BB44" s="227">
        <v>274</v>
      </c>
      <c r="BC44" s="236">
        <v>1</v>
      </c>
    </row>
    <row r="45" spans="1:55" x14ac:dyDescent="0.25">
      <c r="A45" s="230">
        <v>1</v>
      </c>
      <c r="B45" s="215" t="s">
        <v>160</v>
      </c>
      <c r="C45" s="215">
        <v>6116</v>
      </c>
      <c r="D45" s="215" t="s">
        <v>225</v>
      </c>
      <c r="E45" s="215">
        <v>628</v>
      </c>
      <c r="F45" s="215">
        <v>666</v>
      </c>
      <c r="G45" s="215"/>
      <c r="H45" s="224" t="str">
        <f>HYPERLINK("https://map.geo.admin.ch/?zoom=7&amp;E=613000&amp;N=129700&amp;layers=ch.kantone.cadastralwebmap-farbe,ch.swisstopo.amtliches-strassenverzeichnis,ch.bfs.gebaeude_wohnungs_register,KML||https://tinyurl.com/yy7ya4g9/VS/6116_bdg_erw.kml","KML building")</f>
        <v>KML building</v>
      </c>
      <c r="I45" s="158">
        <v>1</v>
      </c>
      <c r="J45" s="247" t="s">
        <v>7679</v>
      </c>
      <c r="K45" s="157">
        <v>1.5923566878980893E-3</v>
      </c>
      <c r="L45" s="65">
        <v>0</v>
      </c>
      <c r="M45" s="65"/>
      <c r="N45" s="204">
        <v>0</v>
      </c>
      <c r="O45" s="159"/>
      <c r="P45" s="64"/>
      <c r="Q45" s="65">
        <v>0</v>
      </c>
      <c r="R45" s="65"/>
      <c r="S45" s="204">
        <v>0</v>
      </c>
      <c r="T45" s="159"/>
      <c r="U45" s="64"/>
      <c r="V45" s="65">
        <v>0</v>
      </c>
      <c r="W45" s="65"/>
      <c r="X45" s="204">
        <v>0</v>
      </c>
      <c r="Y45" s="159"/>
      <c r="Z45" s="64"/>
      <c r="AA45" s="65">
        <v>0</v>
      </c>
      <c r="AB45" s="65"/>
      <c r="AC45" s="204">
        <v>0</v>
      </c>
      <c r="AD45" s="161"/>
      <c r="AE45" s="64"/>
      <c r="AF45" s="65">
        <v>13</v>
      </c>
      <c r="AG45" s="65"/>
      <c r="AH45" s="204">
        <v>2.07E-2</v>
      </c>
      <c r="AI45" s="161"/>
      <c r="AJ45" s="64"/>
      <c r="AK45" s="65">
        <v>0</v>
      </c>
      <c r="AL45" s="65"/>
      <c r="AM45" s="204">
        <v>0</v>
      </c>
      <c r="AN45" s="161"/>
      <c r="AO45" s="234">
        <v>2.07E-2</v>
      </c>
      <c r="AP45" s="227">
        <v>338</v>
      </c>
      <c r="AQ45" s="227">
        <v>337</v>
      </c>
      <c r="AR45" s="239">
        <v>0.997</v>
      </c>
      <c r="AS45" s="227">
        <v>338</v>
      </c>
      <c r="AT45" s="239">
        <v>1</v>
      </c>
      <c r="AU45" s="227">
        <v>337</v>
      </c>
      <c r="AV45" s="236">
        <v>0.997</v>
      </c>
      <c r="AW45" s="227">
        <v>180</v>
      </c>
      <c r="AX45" s="227">
        <v>179</v>
      </c>
      <c r="AY45" s="239">
        <v>0.99399999999999999</v>
      </c>
      <c r="AZ45" s="227">
        <v>180</v>
      </c>
      <c r="BA45" s="239">
        <v>1</v>
      </c>
      <c r="BB45" s="227">
        <v>179</v>
      </c>
      <c r="BC45" s="236">
        <v>0.99399999999999999</v>
      </c>
    </row>
    <row r="46" spans="1:55" x14ac:dyDescent="0.25">
      <c r="A46" s="230">
        <v>1</v>
      </c>
      <c r="B46" s="215" t="s">
        <v>160</v>
      </c>
      <c r="C46" s="215">
        <v>6117</v>
      </c>
      <c r="D46" s="215" t="s">
        <v>226</v>
      </c>
      <c r="E46" s="215">
        <v>603</v>
      </c>
      <c r="F46" s="215">
        <v>623</v>
      </c>
      <c r="G46" s="215"/>
      <c r="H46" s="224" t="str">
        <f>HYPERLINK("https://map.geo.admin.ch/?zoom=7&amp;E=617500&amp;N=130400&amp;layers=ch.kantone.cadastralwebmap-farbe,ch.swisstopo.amtliches-strassenverzeichnis,ch.bfs.gebaeude_wohnungs_register,KML||https://tinyurl.com/yy7ya4g9/VS/6117_bdg_erw.kml","KML building")</f>
        <v>KML building</v>
      </c>
      <c r="I46" s="158">
        <v>0</v>
      </c>
      <c r="J46" s="247" t="s">
        <v>7680</v>
      </c>
      <c r="K46" s="157">
        <v>0</v>
      </c>
      <c r="L46" s="65">
        <v>0</v>
      </c>
      <c r="M46" s="65"/>
      <c r="N46" s="204">
        <v>0</v>
      </c>
      <c r="O46" s="159"/>
      <c r="P46" s="64"/>
      <c r="Q46" s="65">
        <v>0</v>
      </c>
      <c r="R46" s="65"/>
      <c r="S46" s="204">
        <v>0</v>
      </c>
      <c r="T46" s="159"/>
      <c r="U46" s="64"/>
      <c r="V46" s="65">
        <v>0</v>
      </c>
      <c r="W46" s="65"/>
      <c r="X46" s="204">
        <v>0</v>
      </c>
      <c r="Y46" s="159"/>
      <c r="Z46" s="64"/>
      <c r="AA46" s="65">
        <v>0</v>
      </c>
      <c r="AB46" s="65"/>
      <c r="AC46" s="204">
        <v>0</v>
      </c>
      <c r="AD46" s="161"/>
      <c r="AE46" s="64"/>
      <c r="AF46" s="65">
        <v>111</v>
      </c>
      <c r="AG46" s="65"/>
      <c r="AH46" s="204">
        <v>0.18410000000000001</v>
      </c>
      <c r="AI46" s="161"/>
      <c r="AJ46" s="64"/>
      <c r="AK46" s="65">
        <v>0</v>
      </c>
      <c r="AL46" s="65"/>
      <c r="AM46" s="204">
        <v>0</v>
      </c>
      <c r="AN46" s="161"/>
      <c r="AO46" s="234">
        <v>0.18410000000000001</v>
      </c>
      <c r="AP46" s="227">
        <v>225</v>
      </c>
      <c r="AQ46" s="227">
        <v>202</v>
      </c>
      <c r="AR46" s="239">
        <v>0.89800000000000002</v>
      </c>
      <c r="AS46" s="227">
        <v>225</v>
      </c>
      <c r="AT46" s="239">
        <v>1</v>
      </c>
      <c r="AU46" s="227">
        <v>202</v>
      </c>
      <c r="AV46" s="236">
        <v>0.89800000000000002</v>
      </c>
      <c r="AW46" s="227">
        <v>132</v>
      </c>
      <c r="AX46" s="227">
        <v>121</v>
      </c>
      <c r="AY46" s="239">
        <v>0.91700000000000004</v>
      </c>
      <c r="AZ46" s="227">
        <v>132</v>
      </c>
      <c r="BA46" s="239">
        <v>1</v>
      </c>
      <c r="BB46" s="227">
        <v>121</v>
      </c>
      <c r="BC46" s="236">
        <v>0.91700000000000004</v>
      </c>
    </row>
    <row r="47" spans="1:55" x14ac:dyDescent="0.25">
      <c r="A47" s="230">
        <v>2</v>
      </c>
      <c r="B47" s="215" t="s">
        <v>160</v>
      </c>
      <c r="C47" s="215">
        <v>6118</v>
      </c>
      <c r="D47" s="215" t="s">
        <v>227</v>
      </c>
      <c r="E47" s="215">
        <v>905</v>
      </c>
      <c r="F47" s="215">
        <v>918</v>
      </c>
      <c r="G47" s="215"/>
      <c r="H47" s="224" t="str">
        <f>HYPERLINK("https://map.geo.admin.ch/?zoom=7&amp;E=623400&amp;N=129400&amp;layers=ch.kantone.cadastralwebmap-farbe,ch.swisstopo.amtliches-strassenverzeichnis,ch.bfs.gebaeude_wohnungs_register,KML||https://tinyurl.com/yy7ya4g9/VS/6118_bdg_erw.kml","KML building")</f>
        <v>KML building</v>
      </c>
      <c r="I47" s="158">
        <v>536</v>
      </c>
      <c r="J47" s="247" t="s">
        <v>7681</v>
      </c>
      <c r="K47" s="157">
        <v>0.5922651933701657</v>
      </c>
      <c r="L47" s="65">
        <v>0</v>
      </c>
      <c r="M47" s="65"/>
      <c r="N47" s="204">
        <v>0</v>
      </c>
      <c r="O47" s="159"/>
      <c r="P47" s="64"/>
      <c r="Q47" s="65">
        <v>0</v>
      </c>
      <c r="R47" s="65"/>
      <c r="S47" s="204">
        <v>0</v>
      </c>
      <c r="T47" s="159"/>
      <c r="U47" s="64"/>
      <c r="V47" s="65">
        <v>0</v>
      </c>
      <c r="W47" s="65"/>
      <c r="X47" s="204">
        <v>0</v>
      </c>
      <c r="Y47" s="159"/>
      <c r="Z47" s="64"/>
      <c r="AA47" s="65">
        <v>3</v>
      </c>
      <c r="AB47" s="65"/>
      <c r="AC47" s="204">
        <v>3.3E-3</v>
      </c>
      <c r="AD47" s="161"/>
      <c r="AE47" s="64"/>
      <c r="AF47" s="65">
        <v>144</v>
      </c>
      <c r="AG47" s="65"/>
      <c r="AH47" s="204">
        <v>0.15909999999999999</v>
      </c>
      <c r="AI47" s="161"/>
      <c r="AJ47" s="64"/>
      <c r="AK47" s="65">
        <v>7</v>
      </c>
      <c r="AL47" s="65"/>
      <c r="AM47" s="204">
        <v>7.7000000000000002E-3</v>
      </c>
      <c r="AN47" s="161"/>
      <c r="AO47" s="234">
        <v>0.1701</v>
      </c>
      <c r="AP47" s="227">
        <v>85</v>
      </c>
      <c r="AQ47" s="227">
        <v>83</v>
      </c>
      <c r="AR47" s="239">
        <v>0.97599999999999998</v>
      </c>
      <c r="AS47" s="227">
        <v>74</v>
      </c>
      <c r="AT47" s="239">
        <v>0.871</v>
      </c>
      <c r="AU47" s="227">
        <v>73</v>
      </c>
      <c r="AV47" s="236">
        <v>0.85899999999999999</v>
      </c>
      <c r="AW47" s="227">
        <v>70</v>
      </c>
      <c r="AX47" s="227">
        <v>68</v>
      </c>
      <c r="AY47" s="239">
        <v>0.97099999999999997</v>
      </c>
      <c r="AZ47" s="227">
        <v>61</v>
      </c>
      <c r="BA47" s="239">
        <v>0.871</v>
      </c>
      <c r="BB47" s="227">
        <v>60</v>
      </c>
      <c r="BC47" s="236">
        <v>0.85699999999999998</v>
      </c>
    </row>
    <row r="48" spans="1:55" x14ac:dyDescent="0.25">
      <c r="A48" s="230">
        <v>1</v>
      </c>
      <c r="B48" s="215" t="s">
        <v>160</v>
      </c>
      <c r="C48" s="215">
        <v>6119</v>
      </c>
      <c r="D48" s="215" t="s">
        <v>228</v>
      </c>
      <c r="E48" s="215">
        <v>1266</v>
      </c>
      <c r="F48" s="215">
        <v>1308</v>
      </c>
      <c r="G48" s="215"/>
      <c r="H48" s="224" t="str">
        <f>HYPERLINK("https://map.geo.admin.ch/?zoom=7&amp;E=620400&amp;N=127700&amp;layers=ch.kantone.cadastralwebmap-farbe,ch.swisstopo.amtliches-strassenverzeichnis,ch.bfs.gebaeude_wohnungs_register,KML||https://tinyurl.com/yy7ya4g9/VS/6119_bdg_erw.kml","KML building")</f>
        <v>KML building</v>
      </c>
      <c r="I48" s="158">
        <v>2</v>
      </c>
      <c r="J48" s="247" t="s">
        <v>7682</v>
      </c>
      <c r="K48" s="157">
        <v>1.5797788309636651E-3</v>
      </c>
      <c r="L48" s="65">
        <v>0</v>
      </c>
      <c r="M48" s="65"/>
      <c r="N48" s="204">
        <v>0</v>
      </c>
      <c r="O48" s="159"/>
      <c r="P48" s="64"/>
      <c r="Q48" s="65">
        <v>0</v>
      </c>
      <c r="R48" s="65"/>
      <c r="S48" s="204">
        <v>0</v>
      </c>
      <c r="T48" s="159"/>
      <c r="U48" s="64"/>
      <c r="V48" s="65">
        <v>10</v>
      </c>
      <c r="W48" s="65"/>
      <c r="X48" s="204">
        <v>7.6E-3</v>
      </c>
      <c r="Y48" s="159"/>
      <c r="Z48" s="64"/>
      <c r="AA48" s="65">
        <v>0</v>
      </c>
      <c r="AB48" s="65"/>
      <c r="AC48" s="204">
        <v>0</v>
      </c>
      <c r="AD48" s="161"/>
      <c r="AE48" s="64"/>
      <c r="AF48" s="65">
        <v>7</v>
      </c>
      <c r="AG48" s="65"/>
      <c r="AH48" s="204">
        <v>5.4999999999999997E-3</v>
      </c>
      <c r="AI48" s="161"/>
      <c r="AJ48" s="64"/>
      <c r="AK48" s="65">
        <v>0</v>
      </c>
      <c r="AL48" s="65"/>
      <c r="AM48" s="204">
        <v>0</v>
      </c>
      <c r="AN48" s="161"/>
      <c r="AO48" s="234">
        <v>1.3100000000000001E-2</v>
      </c>
      <c r="AP48" s="227">
        <v>781</v>
      </c>
      <c r="AQ48" s="227">
        <v>769</v>
      </c>
      <c r="AR48" s="239">
        <v>0.98499999999999999</v>
      </c>
      <c r="AS48" s="227">
        <v>777</v>
      </c>
      <c r="AT48" s="239">
        <v>0.995</v>
      </c>
      <c r="AU48" s="227">
        <v>769</v>
      </c>
      <c r="AV48" s="236">
        <v>0.98499999999999999</v>
      </c>
      <c r="AW48" s="227">
        <v>446</v>
      </c>
      <c r="AX48" s="227">
        <v>438</v>
      </c>
      <c r="AY48" s="239">
        <v>0.98199999999999998</v>
      </c>
      <c r="AZ48" s="227">
        <v>444</v>
      </c>
      <c r="BA48" s="239">
        <v>0.996</v>
      </c>
      <c r="BB48" s="227">
        <v>438</v>
      </c>
      <c r="BC48" s="236">
        <v>0.98199999999999998</v>
      </c>
    </row>
    <row r="49" spans="1:55" x14ac:dyDescent="0.25">
      <c r="A49" s="230">
        <v>2</v>
      </c>
      <c r="B49" s="215" t="s">
        <v>160</v>
      </c>
      <c r="C49" s="215">
        <v>6131</v>
      </c>
      <c r="D49" s="215" t="s">
        <v>229</v>
      </c>
      <c r="E49" s="215">
        <v>945</v>
      </c>
      <c r="F49" s="215">
        <v>965</v>
      </c>
      <c r="G49" s="215"/>
      <c r="H49" s="224" t="str">
        <f>HYPERLINK("https://map.geo.admin.ch/?zoom=7&amp;E=572800&amp;N=103200&amp;layers=ch.kantone.cadastralwebmap-farbe,ch.swisstopo.amtliches-strassenverzeichnis,ch.bfs.gebaeude_wohnungs_register,KML||https://tinyurl.com/yy7ya4g9/VS/6131_bdg_erw.kml","KML building")</f>
        <v>KML building</v>
      </c>
      <c r="I49" s="158">
        <v>1</v>
      </c>
      <c r="J49" s="247" t="s">
        <v>7683</v>
      </c>
      <c r="K49" s="157">
        <v>1.0582010582010583E-3</v>
      </c>
      <c r="L49" s="65">
        <v>0</v>
      </c>
      <c r="M49" s="65"/>
      <c r="N49" s="204">
        <v>0</v>
      </c>
      <c r="O49" s="159"/>
      <c r="P49" s="64"/>
      <c r="Q49" s="65">
        <v>0</v>
      </c>
      <c r="R49" s="65"/>
      <c r="S49" s="204">
        <v>0</v>
      </c>
      <c r="T49" s="159"/>
      <c r="U49" s="64"/>
      <c r="V49" s="65">
        <v>0</v>
      </c>
      <c r="W49" s="65"/>
      <c r="X49" s="204">
        <v>0</v>
      </c>
      <c r="Y49" s="159"/>
      <c r="Z49" s="64"/>
      <c r="AA49" s="65">
        <v>1</v>
      </c>
      <c r="AB49" s="65"/>
      <c r="AC49" s="204">
        <v>1E-3</v>
      </c>
      <c r="AD49" s="161"/>
      <c r="AE49" s="64"/>
      <c r="AF49" s="65">
        <v>1</v>
      </c>
      <c r="AG49" s="65"/>
      <c r="AH49" s="204">
        <v>1.1000000000000001E-3</v>
      </c>
      <c r="AI49" s="161"/>
      <c r="AJ49" s="64"/>
      <c r="AK49" s="65">
        <v>0</v>
      </c>
      <c r="AL49" s="65"/>
      <c r="AM49" s="204">
        <v>0</v>
      </c>
      <c r="AN49" s="161"/>
      <c r="AO49" s="234">
        <v>2.1000000000000003E-3</v>
      </c>
      <c r="AP49" s="227">
        <v>535</v>
      </c>
      <c r="AQ49" s="227">
        <v>534</v>
      </c>
      <c r="AR49" s="239">
        <v>0.998</v>
      </c>
      <c r="AS49" s="227">
        <v>27</v>
      </c>
      <c r="AT49" s="239">
        <v>0.05</v>
      </c>
      <c r="AU49" s="227">
        <v>26</v>
      </c>
      <c r="AV49" s="236">
        <v>4.9000000000000002E-2</v>
      </c>
      <c r="AW49" s="227">
        <v>140</v>
      </c>
      <c r="AX49" s="227">
        <v>139</v>
      </c>
      <c r="AY49" s="239">
        <v>0.99299999999999999</v>
      </c>
      <c r="AZ49" s="227">
        <v>18</v>
      </c>
      <c r="BA49" s="239">
        <v>0.129</v>
      </c>
      <c r="BB49" s="227">
        <v>17</v>
      </c>
      <c r="BC49" s="236">
        <v>0.121</v>
      </c>
    </row>
    <row r="50" spans="1:55" x14ac:dyDescent="0.25">
      <c r="A50" s="230">
        <v>2</v>
      </c>
      <c r="B50" s="215" t="s">
        <v>160</v>
      </c>
      <c r="C50" s="215">
        <v>6133</v>
      </c>
      <c r="D50" s="215" t="s">
        <v>231</v>
      </c>
      <c r="E50" s="215">
        <v>3867</v>
      </c>
      <c r="F50" s="215">
        <v>4134</v>
      </c>
      <c r="G50" s="215"/>
      <c r="H50" s="224" t="str">
        <f>HYPERLINK("https://map.geo.admin.ch/?zoom=7&amp;E=574900&amp;N=109700&amp;layers=ch.kantone.cadastralwebmap-farbe,ch.swisstopo.amtliches-strassenverzeichnis,ch.bfs.gebaeude_wohnungs_register,KML||https://tinyurl.com/yy7ya4g9/VS/6133_bdg_erw.kml","KML building")</f>
        <v>KML building</v>
      </c>
      <c r="I50" s="158">
        <v>454</v>
      </c>
      <c r="J50" s="247" t="s">
        <v>7684</v>
      </c>
      <c r="K50" s="157">
        <v>0.117403672097233</v>
      </c>
      <c r="L50" s="65">
        <v>0</v>
      </c>
      <c r="M50" s="65"/>
      <c r="N50" s="204">
        <v>0</v>
      </c>
      <c r="O50" s="159"/>
      <c r="P50" s="64"/>
      <c r="Q50" s="65">
        <v>0</v>
      </c>
      <c r="R50" s="65"/>
      <c r="S50" s="204">
        <v>0</v>
      </c>
      <c r="T50" s="159"/>
      <c r="U50" s="64"/>
      <c r="V50" s="65">
        <v>0</v>
      </c>
      <c r="W50" s="65"/>
      <c r="X50" s="204">
        <v>0</v>
      </c>
      <c r="Y50" s="159"/>
      <c r="Z50" s="64"/>
      <c r="AA50" s="65">
        <v>6</v>
      </c>
      <c r="AB50" s="65"/>
      <c r="AC50" s="204">
        <v>1.5E-3</v>
      </c>
      <c r="AD50" s="161"/>
      <c r="AE50" s="64"/>
      <c r="AF50" s="65">
        <v>90</v>
      </c>
      <c r="AG50" s="65"/>
      <c r="AH50" s="204">
        <v>2.3300000000000001E-2</v>
      </c>
      <c r="AI50" s="161"/>
      <c r="AJ50" s="64"/>
      <c r="AK50" s="65">
        <v>20</v>
      </c>
      <c r="AL50" s="65"/>
      <c r="AM50" s="204">
        <v>5.1999999999999998E-3</v>
      </c>
      <c r="AN50" s="161"/>
      <c r="AO50" s="234">
        <v>3.0000000000000002E-2</v>
      </c>
      <c r="AP50" s="227">
        <v>1328</v>
      </c>
      <c r="AQ50" s="227">
        <v>1328</v>
      </c>
      <c r="AR50" s="239">
        <v>1</v>
      </c>
      <c r="AS50" s="227">
        <v>192</v>
      </c>
      <c r="AT50" s="239">
        <v>0.14499999999999999</v>
      </c>
      <c r="AU50" s="227">
        <v>192</v>
      </c>
      <c r="AV50" s="236">
        <v>0.14499999999999999</v>
      </c>
      <c r="AW50" s="227">
        <v>567</v>
      </c>
      <c r="AX50" s="227">
        <v>567</v>
      </c>
      <c r="AY50" s="239">
        <v>1</v>
      </c>
      <c r="AZ50" s="227">
        <v>95</v>
      </c>
      <c r="BA50" s="239">
        <v>0.16800000000000001</v>
      </c>
      <c r="BB50" s="227">
        <v>95</v>
      </c>
      <c r="BC50" s="236">
        <v>0.16800000000000001</v>
      </c>
    </row>
    <row r="51" spans="1:55" x14ac:dyDescent="0.25">
      <c r="A51" s="230">
        <v>2</v>
      </c>
      <c r="B51" s="215" t="s">
        <v>160</v>
      </c>
      <c r="C51" s="215">
        <v>6134</v>
      </c>
      <c r="D51" s="215" t="s">
        <v>232</v>
      </c>
      <c r="E51" s="215">
        <v>528</v>
      </c>
      <c r="F51" s="215">
        <v>549</v>
      </c>
      <c r="G51" s="215"/>
      <c r="H51" s="224" t="str">
        <f>HYPERLINK("https://map.geo.admin.ch/?zoom=7&amp;E=585000&amp;N=112300&amp;layers=ch.kantone.cadastralwebmap-farbe,ch.swisstopo.amtliches-strassenverzeichnis,ch.bfs.gebaeude_wohnungs_register,KML||https://tinyurl.com/yy7ya4g9/VS/6134_bdg_erw.kml","KML building")</f>
        <v>KML building</v>
      </c>
      <c r="I51" s="158">
        <v>697</v>
      </c>
      <c r="J51" s="247" t="s">
        <v>7685</v>
      </c>
      <c r="K51" s="157">
        <v>1.3200757575757576</v>
      </c>
      <c r="L51" s="65">
        <v>0</v>
      </c>
      <c r="M51" s="65"/>
      <c r="N51" s="204">
        <v>0</v>
      </c>
      <c r="O51" s="159"/>
      <c r="P51" s="64"/>
      <c r="Q51" s="65">
        <v>0</v>
      </c>
      <c r="R51" s="65"/>
      <c r="S51" s="204">
        <v>0</v>
      </c>
      <c r="T51" s="159"/>
      <c r="U51" s="64"/>
      <c r="V51" s="65">
        <v>20</v>
      </c>
      <c r="W51" s="65"/>
      <c r="X51" s="204">
        <v>3.6400000000000002E-2</v>
      </c>
      <c r="Y51" s="159"/>
      <c r="Z51" s="64"/>
      <c r="AA51" s="65">
        <v>0</v>
      </c>
      <c r="AB51" s="65"/>
      <c r="AC51" s="204">
        <v>0</v>
      </c>
      <c r="AD51" s="161"/>
      <c r="AE51" s="64"/>
      <c r="AF51" s="65">
        <v>48</v>
      </c>
      <c r="AG51" s="65"/>
      <c r="AH51" s="204">
        <v>9.0899999999999995E-2</v>
      </c>
      <c r="AI51" s="161"/>
      <c r="AJ51" s="64"/>
      <c r="AK51" s="65">
        <v>1</v>
      </c>
      <c r="AL51" s="65"/>
      <c r="AM51" s="204">
        <v>1.9E-3</v>
      </c>
      <c r="AN51" s="161"/>
      <c r="AO51" s="234">
        <v>0.12920000000000001</v>
      </c>
      <c r="AP51" s="227">
        <v>26</v>
      </c>
      <c r="AQ51" s="227">
        <v>12</v>
      </c>
      <c r="AR51" s="239">
        <v>0.46200000000000002</v>
      </c>
      <c r="AS51" s="227">
        <v>9</v>
      </c>
      <c r="AT51" s="239">
        <v>0.34599999999999997</v>
      </c>
      <c r="AU51" s="227">
        <v>7</v>
      </c>
      <c r="AV51" s="236">
        <v>0.26900000000000002</v>
      </c>
      <c r="AW51" s="227">
        <v>18</v>
      </c>
      <c r="AX51" s="227">
        <v>8</v>
      </c>
      <c r="AY51" s="239">
        <v>0.44400000000000001</v>
      </c>
      <c r="AZ51" s="227">
        <v>8</v>
      </c>
      <c r="BA51" s="239">
        <v>0.44400000000000001</v>
      </c>
      <c r="BB51" s="227">
        <v>6</v>
      </c>
      <c r="BC51" s="236">
        <v>0.33300000000000002</v>
      </c>
    </row>
    <row r="52" spans="1:55" x14ac:dyDescent="0.25">
      <c r="A52" s="230">
        <v>2</v>
      </c>
      <c r="B52" s="215" t="s">
        <v>160</v>
      </c>
      <c r="C52" s="215">
        <v>6135</v>
      </c>
      <c r="D52" s="215" t="s">
        <v>233</v>
      </c>
      <c r="E52" s="215">
        <v>1689</v>
      </c>
      <c r="F52" s="215">
        <v>1774</v>
      </c>
      <c r="G52" s="215"/>
      <c r="H52" s="224" t="str">
        <f>HYPERLINK("https://map.geo.admin.ch/?zoom=7&amp;E=582200&amp;N=115100&amp;layers=ch.kantone.cadastralwebmap-farbe,ch.swisstopo.amtliches-strassenverzeichnis,ch.bfs.gebaeude_wohnungs_register,KML||https://tinyurl.com/yy7ya4g9/VS/6135_bdg_erw.kml","KML building")</f>
        <v>KML building</v>
      </c>
      <c r="I52" s="158">
        <v>806</v>
      </c>
      <c r="J52" s="247" t="s">
        <v>7686</v>
      </c>
      <c r="K52" s="157">
        <v>0.47720544701006512</v>
      </c>
      <c r="L52" s="65">
        <v>0</v>
      </c>
      <c r="M52" s="65"/>
      <c r="N52" s="204">
        <v>0</v>
      </c>
      <c r="O52" s="159"/>
      <c r="P52" s="64"/>
      <c r="Q52" s="65">
        <v>0</v>
      </c>
      <c r="R52" s="65"/>
      <c r="S52" s="204">
        <v>0</v>
      </c>
      <c r="T52" s="159"/>
      <c r="U52" s="64"/>
      <c r="V52" s="65">
        <v>0</v>
      </c>
      <c r="W52" s="65"/>
      <c r="X52" s="204">
        <v>0</v>
      </c>
      <c r="Y52" s="159"/>
      <c r="Z52" s="64"/>
      <c r="AA52" s="65">
        <v>0</v>
      </c>
      <c r="AB52" s="65"/>
      <c r="AC52" s="204">
        <v>0</v>
      </c>
      <c r="AD52" s="161"/>
      <c r="AE52" s="64"/>
      <c r="AF52" s="65">
        <v>75</v>
      </c>
      <c r="AG52" s="65"/>
      <c r="AH52" s="204">
        <v>4.4400000000000002E-2</v>
      </c>
      <c r="AI52" s="161"/>
      <c r="AJ52" s="64"/>
      <c r="AK52" s="65">
        <v>1</v>
      </c>
      <c r="AL52" s="65"/>
      <c r="AM52" s="204">
        <v>5.9999999999999995E-4</v>
      </c>
      <c r="AN52" s="161"/>
      <c r="AO52" s="234">
        <v>4.5000000000000005E-2</v>
      </c>
      <c r="AP52" s="227">
        <v>155</v>
      </c>
      <c r="AQ52" s="227">
        <v>123</v>
      </c>
      <c r="AR52" s="239">
        <v>0.79400000000000004</v>
      </c>
      <c r="AS52" s="227">
        <v>114</v>
      </c>
      <c r="AT52" s="239">
        <v>0.73499999999999999</v>
      </c>
      <c r="AU52" s="227">
        <v>105</v>
      </c>
      <c r="AV52" s="236">
        <v>0.67700000000000005</v>
      </c>
      <c r="AW52" s="227">
        <v>143</v>
      </c>
      <c r="AX52" s="227">
        <v>112</v>
      </c>
      <c r="AY52" s="239">
        <v>0.78300000000000003</v>
      </c>
      <c r="AZ52" s="227">
        <v>106</v>
      </c>
      <c r="BA52" s="239">
        <v>0.74099999999999999</v>
      </c>
      <c r="BB52" s="227">
        <v>98</v>
      </c>
      <c r="BC52" s="236">
        <v>0.68500000000000005</v>
      </c>
    </row>
    <row r="53" spans="1:55" x14ac:dyDescent="0.25">
      <c r="A53" s="230">
        <v>2</v>
      </c>
      <c r="B53" s="215" t="s">
        <v>160</v>
      </c>
      <c r="C53" s="215">
        <v>6136</v>
      </c>
      <c r="D53" s="215" t="s">
        <v>234</v>
      </c>
      <c r="E53" s="215">
        <v>3321</v>
      </c>
      <c r="F53" s="215">
        <v>3604</v>
      </c>
      <c r="G53" s="215"/>
      <c r="H53" s="224" t="str">
        <f>HYPERLINK("https://map.geo.admin.ch/?zoom=7&amp;E=571500&amp;N=105300&amp;layers=ch.kantone.cadastralwebmap-farbe,ch.swisstopo.amtliches-strassenverzeichnis,ch.bfs.gebaeude_wohnungs_register,KML||https://tinyurl.com/yy7ya4g9/VS/6136_bdg_erw.kml","KML building")</f>
        <v>KML building</v>
      </c>
      <c r="I53" s="158">
        <v>2847</v>
      </c>
      <c r="J53" s="247" t="s">
        <v>7687</v>
      </c>
      <c r="K53" s="157">
        <v>0.85727190605239389</v>
      </c>
      <c r="L53" s="65">
        <v>0</v>
      </c>
      <c r="M53" s="65"/>
      <c r="N53" s="204">
        <v>0</v>
      </c>
      <c r="O53" s="159"/>
      <c r="P53" s="64"/>
      <c r="Q53" s="65">
        <v>0</v>
      </c>
      <c r="R53" s="65"/>
      <c r="S53" s="204">
        <v>0</v>
      </c>
      <c r="T53" s="159"/>
      <c r="U53" s="64"/>
      <c r="V53" s="65">
        <v>4</v>
      </c>
      <c r="W53" s="65"/>
      <c r="X53" s="204">
        <v>1.1000000000000001E-3</v>
      </c>
      <c r="Y53" s="159"/>
      <c r="Z53" s="64"/>
      <c r="AA53" s="65">
        <v>0</v>
      </c>
      <c r="AB53" s="65"/>
      <c r="AC53" s="204">
        <v>0</v>
      </c>
      <c r="AD53" s="161"/>
      <c r="AE53" s="64"/>
      <c r="AF53" s="65">
        <v>532</v>
      </c>
      <c r="AG53" s="65"/>
      <c r="AH53" s="204">
        <v>0.16020000000000001</v>
      </c>
      <c r="AI53" s="161"/>
      <c r="AJ53" s="64"/>
      <c r="AK53" s="65">
        <v>19</v>
      </c>
      <c r="AL53" s="65"/>
      <c r="AM53" s="204">
        <v>5.7000000000000002E-3</v>
      </c>
      <c r="AN53" s="161"/>
      <c r="AO53" s="234">
        <v>0.16700000000000001</v>
      </c>
      <c r="AP53" s="227">
        <v>573</v>
      </c>
      <c r="AQ53" s="227">
        <v>467</v>
      </c>
      <c r="AR53" s="239">
        <v>0.81499999999999995</v>
      </c>
      <c r="AS53" s="227">
        <v>425</v>
      </c>
      <c r="AT53" s="239">
        <v>0.74199999999999999</v>
      </c>
      <c r="AU53" s="227">
        <v>385</v>
      </c>
      <c r="AV53" s="236">
        <v>0.67200000000000004</v>
      </c>
      <c r="AW53" s="227">
        <v>496</v>
      </c>
      <c r="AX53" s="227">
        <v>392</v>
      </c>
      <c r="AY53" s="239">
        <v>0.79</v>
      </c>
      <c r="AZ53" s="227">
        <v>371</v>
      </c>
      <c r="BA53" s="239">
        <v>0.748</v>
      </c>
      <c r="BB53" s="227">
        <v>332</v>
      </c>
      <c r="BC53" s="236">
        <v>0.66900000000000004</v>
      </c>
    </row>
    <row r="54" spans="1:55" x14ac:dyDescent="0.25">
      <c r="A54" s="230">
        <v>2</v>
      </c>
      <c r="B54" s="215" t="s">
        <v>160</v>
      </c>
      <c r="C54" s="215">
        <v>6137</v>
      </c>
      <c r="D54" s="215" t="s">
        <v>235</v>
      </c>
      <c r="E54" s="215">
        <v>1473</v>
      </c>
      <c r="F54" s="215">
        <v>1529</v>
      </c>
      <c r="G54" s="215"/>
      <c r="H54" s="224" t="str">
        <f>HYPERLINK("https://map.geo.admin.ch/?zoom=7&amp;E=569000&amp;N=105000&amp;layers=ch.kantone.cadastralwebmap-farbe,ch.swisstopo.amtliches-strassenverzeichnis,ch.bfs.gebaeude_wohnungs_register,KML||https://tinyurl.com/yy7ya4g9/VS/6137_bdg_erw.kml","KML building")</f>
        <v>KML building</v>
      </c>
      <c r="I54" s="158">
        <v>951</v>
      </c>
      <c r="J54" s="247" t="s">
        <v>7688</v>
      </c>
      <c r="K54" s="157">
        <v>0.64562118126272916</v>
      </c>
      <c r="L54" s="65">
        <v>0</v>
      </c>
      <c r="M54" s="65"/>
      <c r="N54" s="204">
        <v>0</v>
      </c>
      <c r="O54" s="159"/>
      <c r="P54" s="64"/>
      <c r="Q54" s="65">
        <v>0</v>
      </c>
      <c r="R54" s="65"/>
      <c r="S54" s="204">
        <v>0</v>
      </c>
      <c r="T54" s="159"/>
      <c r="U54" s="64"/>
      <c r="V54" s="65">
        <v>0</v>
      </c>
      <c r="W54" s="65"/>
      <c r="X54" s="204">
        <v>0</v>
      </c>
      <c r="Y54" s="159"/>
      <c r="Z54" s="64"/>
      <c r="AA54" s="65">
        <v>29</v>
      </c>
      <c r="AB54" s="65"/>
      <c r="AC54" s="204">
        <v>1.9E-2</v>
      </c>
      <c r="AD54" s="161"/>
      <c r="AE54" s="64"/>
      <c r="AF54" s="65">
        <v>105</v>
      </c>
      <c r="AG54" s="65"/>
      <c r="AH54" s="204">
        <v>7.1300000000000002E-2</v>
      </c>
      <c r="AI54" s="161"/>
      <c r="AJ54" s="64"/>
      <c r="AK54" s="65">
        <v>8</v>
      </c>
      <c r="AL54" s="65"/>
      <c r="AM54" s="204">
        <v>5.4000000000000003E-3</v>
      </c>
      <c r="AN54" s="161"/>
      <c r="AO54" s="234">
        <v>9.5700000000000007E-2</v>
      </c>
      <c r="AP54" s="227">
        <v>219</v>
      </c>
      <c r="AQ54" s="227">
        <v>172</v>
      </c>
      <c r="AR54" s="239">
        <v>0.78500000000000003</v>
      </c>
      <c r="AS54" s="227">
        <v>119</v>
      </c>
      <c r="AT54" s="239">
        <v>0.54300000000000004</v>
      </c>
      <c r="AU54" s="227">
        <v>97</v>
      </c>
      <c r="AV54" s="236">
        <v>0.443</v>
      </c>
      <c r="AW54" s="227">
        <v>102</v>
      </c>
      <c r="AX54" s="227">
        <v>84</v>
      </c>
      <c r="AY54" s="239">
        <v>0.82399999999999995</v>
      </c>
      <c r="AZ54" s="227">
        <v>55</v>
      </c>
      <c r="BA54" s="239">
        <v>0.53900000000000003</v>
      </c>
      <c r="BB54" s="227">
        <v>48</v>
      </c>
      <c r="BC54" s="236">
        <v>0.47099999999999997</v>
      </c>
    </row>
    <row r="55" spans="1:55" x14ac:dyDescent="0.25">
      <c r="A55" s="230">
        <v>2</v>
      </c>
      <c r="B55" s="215" t="s">
        <v>160</v>
      </c>
      <c r="C55" s="215">
        <v>6139</v>
      </c>
      <c r="D55" s="215" t="s">
        <v>236</v>
      </c>
      <c r="E55" s="215">
        <v>2171</v>
      </c>
      <c r="F55" s="215">
        <v>2329</v>
      </c>
      <c r="G55" s="215"/>
      <c r="H55" s="224" t="str">
        <f>HYPERLINK("https://map.geo.admin.ch/?zoom=7&amp;E=583300&amp;N=113400&amp;layers=ch.kantone.cadastralwebmap-farbe,ch.swisstopo.amtliches-strassenverzeichnis,ch.bfs.gebaeude_wohnungs_register,KML||https://tinyurl.com/yy7ya4g9/VS/6139_bdg_erw.kml","KML building")</f>
        <v>KML building</v>
      </c>
      <c r="I55" s="158">
        <v>1085</v>
      </c>
      <c r="J55" s="247" t="s">
        <v>7689</v>
      </c>
      <c r="K55" s="157">
        <v>0.49976969138645783</v>
      </c>
      <c r="L55" s="65">
        <v>0</v>
      </c>
      <c r="M55" s="65"/>
      <c r="N55" s="204">
        <v>0</v>
      </c>
      <c r="O55" s="159"/>
      <c r="P55" s="64"/>
      <c r="Q55" s="65">
        <v>0</v>
      </c>
      <c r="R55" s="65"/>
      <c r="S55" s="204">
        <v>0</v>
      </c>
      <c r="T55" s="159"/>
      <c r="U55" s="64"/>
      <c r="V55" s="65">
        <v>0</v>
      </c>
      <c r="W55" s="65"/>
      <c r="X55" s="204">
        <v>0</v>
      </c>
      <c r="Y55" s="159"/>
      <c r="Z55" s="64"/>
      <c r="AA55" s="65">
        <v>0</v>
      </c>
      <c r="AB55" s="65"/>
      <c r="AC55" s="204">
        <v>0</v>
      </c>
      <c r="AD55" s="161"/>
      <c r="AE55" s="64"/>
      <c r="AF55" s="65">
        <v>145</v>
      </c>
      <c r="AG55" s="65"/>
      <c r="AH55" s="204">
        <v>6.6799999999999998E-2</v>
      </c>
      <c r="AI55" s="161"/>
      <c r="AJ55" s="64"/>
      <c r="AK55" s="65">
        <v>18</v>
      </c>
      <c r="AL55" s="65"/>
      <c r="AM55" s="204">
        <v>8.3000000000000001E-3</v>
      </c>
      <c r="AN55" s="161"/>
      <c r="AO55" s="234">
        <v>7.51E-2</v>
      </c>
      <c r="AP55" s="227">
        <v>463</v>
      </c>
      <c r="AQ55" s="227">
        <v>416</v>
      </c>
      <c r="AR55" s="239">
        <v>0.89800000000000002</v>
      </c>
      <c r="AS55" s="227">
        <v>97</v>
      </c>
      <c r="AT55" s="239">
        <v>0.21</v>
      </c>
      <c r="AU55" s="227">
        <v>89</v>
      </c>
      <c r="AV55" s="236">
        <v>0.192</v>
      </c>
      <c r="AW55" s="227">
        <v>230</v>
      </c>
      <c r="AX55" s="227">
        <v>191</v>
      </c>
      <c r="AY55" s="239">
        <v>0.83</v>
      </c>
      <c r="AZ55" s="227">
        <v>54</v>
      </c>
      <c r="BA55" s="239">
        <v>0.23499999999999999</v>
      </c>
      <c r="BB55" s="227">
        <v>46</v>
      </c>
      <c r="BC55" s="236">
        <v>0.2</v>
      </c>
    </row>
    <row r="56" spans="1:55" x14ac:dyDescent="0.25">
      <c r="A56" s="230">
        <v>2</v>
      </c>
      <c r="B56" s="215" t="s">
        <v>160</v>
      </c>
      <c r="C56" s="215">
        <v>6140</v>
      </c>
      <c r="D56" s="215" t="s">
        <v>237</v>
      </c>
      <c r="E56" s="215">
        <v>929</v>
      </c>
      <c r="F56" s="215">
        <v>1085</v>
      </c>
      <c r="G56" s="215"/>
      <c r="H56" s="224" t="str">
        <f>HYPERLINK("https://map.geo.admin.ch/?zoom=7&amp;E=580400&amp;N=113400&amp;layers=ch.kantone.cadastralwebmap-farbe,ch.swisstopo.amtliches-strassenverzeichnis,ch.bfs.gebaeude_wohnungs_register,KML||https://tinyurl.com/yy7ya4g9/VS/6140_bdg_erw.kml","KML building")</f>
        <v>KML building</v>
      </c>
      <c r="I56" s="158">
        <v>538</v>
      </c>
      <c r="J56" s="247" t="s">
        <v>7690</v>
      </c>
      <c r="K56" s="157">
        <v>0.57911733046286329</v>
      </c>
      <c r="L56" s="65">
        <v>0</v>
      </c>
      <c r="M56" s="65"/>
      <c r="N56" s="204">
        <v>0</v>
      </c>
      <c r="O56" s="159"/>
      <c r="P56" s="64"/>
      <c r="Q56" s="65">
        <v>0</v>
      </c>
      <c r="R56" s="65"/>
      <c r="S56" s="204">
        <v>0</v>
      </c>
      <c r="T56" s="159"/>
      <c r="U56" s="64"/>
      <c r="V56" s="65">
        <v>0</v>
      </c>
      <c r="W56" s="65"/>
      <c r="X56" s="204">
        <v>0</v>
      </c>
      <c r="Y56" s="159"/>
      <c r="Z56" s="64"/>
      <c r="AA56" s="65">
        <v>4</v>
      </c>
      <c r="AB56" s="65"/>
      <c r="AC56" s="204">
        <v>3.7000000000000002E-3</v>
      </c>
      <c r="AD56" s="161"/>
      <c r="AE56" s="64"/>
      <c r="AF56" s="65">
        <v>224</v>
      </c>
      <c r="AG56" s="65"/>
      <c r="AH56" s="204">
        <v>0.24110000000000001</v>
      </c>
      <c r="AI56" s="161"/>
      <c r="AJ56" s="64"/>
      <c r="AK56" s="65">
        <v>11</v>
      </c>
      <c r="AL56" s="65"/>
      <c r="AM56" s="204">
        <v>1.18E-2</v>
      </c>
      <c r="AN56" s="161"/>
      <c r="AO56" s="234">
        <v>0.25659999999999999</v>
      </c>
      <c r="AP56" s="227">
        <v>56</v>
      </c>
      <c r="AQ56" s="227">
        <v>35</v>
      </c>
      <c r="AR56" s="239">
        <v>0.625</v>
      </c>
      <c r="AS56" s="227">
        <v>20</v>
      </c>
      <c r="AT56" s="239">
        <v>0.35699999999999998</v>
      </c>
      <c r="AU56" s="227">
        <v>18</v>
      </c>
      <c r="AV56" s="236">
        <v>0.32100000000000001</v>
      </c>
      <c r="AW56" s="227">
        <v>43</v>
      </c>
      <c r="AX56" s="227">
        <v>28</v>
      </c>
      <c r="AY56" s="239">
        <v>0.65100000000000002</v>
      </c>
      <c r="AZ56" s="227">
        <v>17</v>
      </c>
      <c r="BA56" s="239">
        <v>0.39500000000000002</v>
      </c>
      <c r="BB56" s="227">
        <v>16</v>
      </c>
      <c r="BC56" s="236">
        <v>0.372</v>
      </c>
    </row>
    <row r="57" spans="1:55" x14ac:dyDescent="0.25">
      <c r="A57" s="230">
        <v>2</v>
      </c>
      <c r="B57" s="215" t="s">
        <v>160</v>
      </c>
      <c r="C57" s="215">
        <v>6141</v>
      </c>
      <c r="D57" s="215" t="s">
        <v>238</v>
      </c>
      <c r="E57" s="215">
        <v>3314</v>
      </c>
      <c r="F57" s="215">
        <v>3397</v>
      </c>
      <c r="G57" s="215"/>
      <c r="H57" s="224" t="str">
        <f>HYPERLINK("https://map.geo.admin.ch/?zoom=7&amp;E=580000&amp;N=110800&amp;layers=ch.kantone.cadastralwebmap-farbe,ch.swisstopo.amtliches-strassenverzeichnis,ch.bfs.gebaeude_wohnungs_register,KML||https://tinyurl.com/yy7ya4g9/VS/6141_bdg_erw.kml","KML building")</f>
        <v>KML building</v>
      </c>
      <c r="I57" s="158">
        <v>77</v>
      </c>
      <c r="J57" s="247" t="s">
        <v>7691</v>
      </c>
      <c r="K57" s="157">
        <v>2.3234761617380809E-2</v>
      </c>
      <c r="L57" s="65">
        <v>0</v>
      </c>
      <c r="M57" s="65"/>
      <c r="N57" s="204">
        <v>0</v>
      </c>
      <c r="O57" s="159"/>
      <c r="P57" s="64"/>
      <c r="Q57" s="65">
        <v>0</v>
      </c>
      <c r="R57" s="65"/>
      <c r="S57" s="204">
        <v>0</v>
      </c>
      <c r="T57" s="159"/>
      <c r="U57" s="64"/>
      <c r="V57" s="65">
        <v>0</v>
      </c>
      <c r="W57" s="65"/>
      <c r="X57" s="204">
        <v>0</v>
      </c>
      <c r="Y57" s="159"/>
      <c r="Z57" s="64"/>
      <c r="AA57" s="65">
        <v>2</v>
      </c>
      <c r="AB57" s="65"/>
      <c r="AC57" s="204">
        <v>5.9999999999999995E-4</v>
      </c>
      <c r="AD57" s="161"/>
      <c r="AE57" s="64"/>
      <c r="AF57" s="65">
        <v>177</v>
      </c>
      <c r="AG57" s="65"/>
      <c r="AH57" s="204">
        <v>5.3400000000000003E-2</v>
      </c>
      <c r="AI57" s="161"/>
      <c r="AJ57" s="64"/>
      <c r="AK57" s="65">
        <v>8</v>
      </c>
      <c r="AL57" s="65"/>
      <c r="AM57" s="204">
        <v>2.3999999999999998E-3</v>
      </c>
      <c r="AN57" s="161"/>
      <c r="AO57" s="234">
        <v>5.6400000000000006E-2</v>
      </c>
      <c r="AP57" s="227">
        <v>1455</v>
      </c>
      <c r="AQ57" s="227">
        <v>1455</v>
      </c>
      <c r="AR57" s="239">
        <v>1</v>
      </c>
      <c r="AS57" s="227">
        <v>67</v>
      </c>
      <c r="AT57" s="239">
        <v>4.5999999999999999E-2</v>
      </c>
      <c r="AU57" s="227">
        <v>67</v>
      </c>
      <c r="AV57" s="236">
        <v>4.5999999999999999E-2</v>
      </c>
      <c r="AW57" s="227">
        <v>608</v>
      </c>
      <c r="AX57" s="227">
        <v>608</v>
      </c>
      <c r="AY57" s="239">
        <v>1</v>
      </c>
      <c r="AZ57" s="227">
        <v>55</v>
      </c>
      <c r="BA57" s="239">
        <v>0.09</v>
      </c>
      <c r="BB57" s="227">
        <v>55</v>
      </c>
      <c r="BC57" s="236">
        <v>0.09</v>
      </c>
    </row>
    <row r="58" spans="1:55" x14ac:dyDescent="0.25">
      <c r="A58" s="230">
        <v>2</v>
      </c>
      <c r="B58" s="215" t="s">
        <v>160</v>
      </c>
      <c r="C58" s="215">
        <v>6142</v>
      </c>
      <c r="D58" s="215" t="s">
        <v>239</v>
      </c>
      <c r="E58" s="215">
        <v>147</v>
      </c>
      <c r="F58" s="215">
        <v>153</v>
      </c>
      <c r="G58" s="215"/>
      <c r="H58" s="224" t="str">
        <f>HYPERLINK("https://map.geo.admin.ch/?zoom=7&amp;E=565700&amp;N=100600&amp;layers=ch.kantone.cadastralwebmap-farbe,ch.swisstopo.amtliches-strassenverzeichnis,ch.bfs.gebaeude_wohnungs_register,KML||https://tinyurl.com/yy7ya4g9/VS/6142_bdg_erw.kml","KML building")</f>
        <v>KML building</v>
      </c>
      <c r="I58" s="158">
        <v>238</v>
      </c>
      <c r="J58" s="247" t="s">
        <v>7692</v>
      </c>
      <c r="K58" s="157">
        <v>1.6190476190476191</v>
      </c>
      <c r="L58" s="65">
        <v>0</v>
      </c>
      <c r="M58" s="65"/>
      <c r="N58" s="204">
        <v>0</v>
      </c>
      <c r="O58" s="159"/>
      <c r="P58" s="64"/>
      <c r="Q58" s="65">
        <v>0</v>
      </c>
      <c r="R58" s="65"/>
      <c r="S58" s="204">
        <v>0</v>
      </c>
      <c r="T58" s="159"/>
      <c r="U58" s="64"/>
      <c r="V58" s="65">
        <v>0</v>
      </c>
      <c r="W58" s="65"/>
      <c r="X58" s="204">
        <v>0</v>
      </c>
      <c r="Y58" s="159"/>
      <c r="Z58" s="64"/>
      <c r="AA58" s="65">
        <v>0</v>
      </c>
      <c r="AB58" s="65"/>
      <c r="AC58" s="204">
        <v>0</v>
      </c>
      <c r="AD58" s="161"/>
      <c r="AE58" s="64"/>
      <c r="AF58" s="65">
        <v>21</v>
      </c>
      <c r="AG58" s="65"/>
      <c r="AH58" s="204">
        <v>0.1429</v>
      </c>
      <c r="AI58" s="161"/>
      <c r="AJ58" s="64"/>
      <c r="AK58" s="65">
        <v>0</v>
      </c>
      <c r="AL58" s="65"/>
      <c r="AM58" s="204">
        <v>0</v>
      </c>
      <c r="AN58" s="161"/>
      <c r="AO58" s="234">
        <v>0.1429</v>
      </c>
      <c r="AP58" s="227">
        <v>4</v>
      </c>
      <c r="AQ58" s="227">
        <v>2</v>
      </c>
      <c r="AR58" s="239">
        <v>0.5</v>
      </c>
      <c r="AS58" s="227">
        <v>1</v>
      </c>
      <c r="AT58" s="239">
        <v>0.25</v>
      </c>
      <c r="AU58" s="227">
        <v>1</v>
      </c>
      <c r="AV58" s="236">
        <v>0.25</v>
      </c>
      <c r="AW58" s="227">
        <v>4</v>
      </c>
      <c r="AX58" s="227">
        <v>2</v>
      </c>
      <c r="AY58" s="239">
        <v>0.5</v>
      </c>
      <c r="AZ58" s="227">
        <v>1</v>
      </c>
      <c r="BA58" s="239">
        <v>0.25</v>
      </c>
      <c r="BB58" s="227">
        <v>1</v>
      </c>
      <c r="BC58" s="236">
        <v>0.25</v>
      </c>
    </row>
    <row r="59" spans="1:55" x14ac:dyDescent="0.25">
      <c r="A59" s="230">
        <v>2</v>
      </c>
      <c r="B59" s="215" t="s">
        <v>160</v>
      </c>
      <c r="C59" s="215">
        <v>6151</v>
      </c>
      <c r="D59" s="215" t="s">
        <v>240</v>
      </c>
      <c r="E59" s="215">
        <v>1097</v>
      </c>
      <c r="F59" s="215">
        <v>1121</v>
      </c>
      <c r="G59" s="215"/>
      <c r="H59" s="224" t="str">
        <f>HYPERLINK("https://map.geo.admin.ch/?zoom=7&amp;E=556100&amp;N=114200&amp;layers=ch.kantone.cadastralwebmap-farbe,ch.swisstopo.amtliches-strassenverzeichnis,ch.bfs.gebaeude_wohnungs_register,KML||https://tinyurl.com/yy7ya4g9/VS/6151_bdg_erw.kml","KML building")</f>
        <v>KML building</v>
      </c>
      <c r="I59" s="158">
        <v>481</v>
      </c>
      <c r="J59" s="247" t="s">
        <v>7693</v>
      </c>
      <c r="K59" s="157">
        <v>0.43846855059252504</v>
      </c>
      <c r="L59" s="65">
        <v>0</v>
      </c>
      <c r="M59" s="65"/>
      <c r="N59" s="204">
        <v>0</v>
      </c>
      <c r="O59" s="159"/>
      <c r="P59" s="64"/>
      <c r="Q59" s="65">
        <v>0</v>
      </c>
      <c r="R59" s="65"/>
      <c r="S59" s="204">
        <v>0</v>
      </c>
      <c r="T59" s="159"/>
      <c r="U59" s="64"/>
      <c r="V59" s="65">
        <v>0</v>
      </c>
      <c r="W59" s="65"/>
      <c r="X59" s="204">
        <v>0</v>
      </c>
      <c r="Y59" s="159"/>
      <c r="Z59" s="64"/>
      <c r="AA59" s="65">
        <v>2</v>
      </c>
      <c r="AB59" s="65"/>
      <c r="AC59" s="204">
        <v>1.8E-3</v>
      </c>
      <c r="AD59" s="161"/>
      <c r="AE59" s="64"/>
      <c r="AF59" s="65">
        <v>121</v>
      </c>
      <c r="AG59" s="65"/>
      <c r="AH59" s="204">
        <v>0.1103</v>
      </c>
      <c r="AI59" s="161"/>
      <c r="AJ59" s="64"/>
      <c r="AK59" s="65">
        <v>12</v>
      </c>
      <c r="AL59" s="65"/>
      <c r="AM59" s="204">
        <v>1.09E-2</v>
      </c>
      <c r="AN59" s="161"/>
      <c r="AO59" s="234">
        <v>0.123</v>
      </c>
      <c r="AP59" s="227">
        <v>104</v>
      </c>
      <c r="AQ59" s="227">
        <v>91</v>
      </c>
      <c r="AR59" s="239">
        <v>0.875</v>
      </c>
      <c r="AS59" s="227">
        <v>86</v>
      </c>
      <c r="AT59" s="239">
        <v>0.82699999999999996</v>
      </c>
      <c r="AU59" s="227">
        <v>80</v>
      </c>
      <c r="AV59" s="236">
        <v>0.76900000000000002</v>
      </c>
      <c r="AW59" s="227">
        <v>70</v>
      </c>
      <c r="AX59" s="227">
        <v>60</v>
      </c>
      <c r="AY59" s="239">
        <v>0.85699999999999998</v>
      </c>
      <c r="AZ59" s="227">
        <v>59</v>
      </c>
      <c r="BA59" s="239">
        <v>0.84299999999999997</v>
      </c>
      <c r="BB59" s="227">
        <v>55</v>
      </c>
      <c r="BC59" s="236">
        <v>0.78600000000000003</v>
      </c>
    </row>
    <row r="60" spans="1:55" x14ac:dyDescent="0.25">
      <c r="A60" s="230">
        <v>2</v>
      </c>
      <c r="B60" s="215" t="s">
        <v>160</v>
      </c>
      <c r="C60" s="215">
        <v>6152</v>
      </c>
      <c r="D60" s="215" t="s">
        <v>241</v>
      </c>
      <c r="E60" s="215">
        <v>2301</v>
      </c>
      <c r="F60" s="215">
        <v>2313</v>
      </c>
      <c r="G60" s="215"/>
      <c r="H60" s="224" t="str">
        <f>HYPERLINK("https://map.geo.admin.ch/?zoom=7&amp;E=560600&amp;N=125300&amp;layers=ch.kantone.cadastralwebmap-farbe,ch.swisstopo.amtliches-strassenverzeichnis,ch.bfs.gebaeude_wohnungs_register,KML||https://tinyurl.com/yy7ya4g9/VS/6152_bdg_erw.kml","KML building")</f>
        <v>KML building</v>
      </c>
      <c r="I60" s="158">
        <v>1564</v>
      </c>
      <c r="J60" s="247" t="s">
        <v>7694</v>
      </c>
      <c r="K60" s="157">
        <v>0.67970447631464581</v>
      </c>
      <c r="L60" s="65">
        <v>0</v>
      </c>
      <c r="M60" s="65"/>
      <c r="N60" s="204">
        <v>0</v>
      </c>
      <c r="O60" s="159"/>
      <c r="P60" s="64"/>
      <c r="Q60" s="65">
        <v>0</v>
      </c>
      <c r="R60" s="65"/>
      <c r="S60" s="204">
        <v>0</v>
      </c>
      <c r="T60" s="159"/>
      <c r="U60" s="64"/>
      <c r="V60" s="65">
        <v>0</v>
      </c>
      <c r="W60" s="65"/>
      <c r="X60" s="204">
        <v>0</v>
      </c>
      <c r="Y60" s="159"/>
      <c r="Z60" s="64"/>
      <c r="AA60" s="65">
        <v>45</v>
      </c>
      <c r="AB60" s="65"/>
      <c r="AC60" s="204">
        <v>1.95E-2</v>
      </c>
      <c r="AD60" s="161"/>
      <c r="AE60" s="64"/>
      <c r="AF60" s="65">
        <v>338</v>
      </c>
      <c r="AG60" s="65"/>
      <c r="AH60" s="204">
        <v>0.1469</v>
      </c>
      <c r="AI60" s="161"/>
      <c r="AJ60" s="64"/>
      <c r="AK60" s="65">
        <v>9</v>
      </c>
      <c r="AL60" s="65"/>
      <c r="AM60" s="204">
        <v>3.8999999999999998E-3</v>
      </c>
      <c r="AN60" s="161"/>
      <c r="AO60" s="234">
        <v>0.17029999999999998</v>
      </c>
      <c r="AP60" s="227">
        <v>286</v>
      </c>
      <c r="AQ60" s="227">
        <v>218</v>
      </c>
      <c r="AR60" s="239">
        <v>0.76200000000000001</v>
      </c>
      <c r="AS60" s="227">
        <v>95</v>
      </c>
      <c r="AT60" s="239">
        <v>0.33200000000000002</v>
      </c>
      <c r="AU60" s="227">
        <v>66</v>
      </c>
      <c r="AV60" s="236">
        <v>0.23100000000000001</v>
      </c>
      <c r="AW60" s="227">
        <v>247</v>
      </c>
      <c r="AX60" s="227">
        <v>209</v>
      </c>
      <c r="AY60" s="239">
        <v>0.84599999999999997</v>
      </c>
      <c r="AZ60" s="227">
        <v>72</v>
      </c>
      <c r="BA60" s="239">
        <v>0.29099999999999998</v>
      </c>
      <c r="BB60" s="227">
        <v>61</v>
      </c>
      <c r="BC60" s="236">
        <v>0.247</v>
      </c>
    </row>
    <row r="61" spans="1:55" x14ac:dyDescent="0.25">
      <c r="A61" s="230">
        <v>2</v>
      </c>
      <c r="B61" s="215" t="s">
        <v>160</v>
      </c>
      <c r="C61" s="215">
        <v>6153</v>
      </c>
      <c r="D61" s="215" t="s">
        <v>242</v>
      </c>
      <c r="E61" s="215">
        <v>3021</v>
      </c>
      <c r="F61" s="215">
        <v>3144</v>
      </c>
      <c r="G61" s="215"/>
      <c r="H61" s="224" t="str">
        <f>HYPERLINK("https://map.geo.admin.ch/?zoom=7&amp;E=562300&amp;N=122500&amp;layers=ch.kantone.cadastralwebmap-farbe,ch.swisstopo.amtliches-strassenverzeichnis,ch.bfs.gebaeude_wohnungs_register,KML||https://tinyurl.com/yy7ya4g9/VS/6153_bdg_erw.kml","KML building")</f>
        <v>KML building</v>
      </c>
      <c r="I61" s="158">
        <v>1677</v>
      </c>
      <c r="J61" s="247" t="s">
        <v>7695</v>
      </c>
      <c r="K61" s="157">
        <v>0.55511420059582917</v>
      </c>
      <c r="L61" s="65">
        <v>0</v>
      </c>
      <c r="M61" s="65"/>
      <c r="N61" s="204">
        <v>0</v>
      </c>
      <c r="O61" s="159"/>
      <c r="P61" s="64"/>
      <c r="Q61" s="65">
        <v>0</v>
      </c>
      <c r="R61" s="65"/>
      <c r="S61" s="204">
        <v>0</v>
      </c>
      <c r="T61" s="159"/>
      <c r="U61" s="64"/>
      <c r="V61" s="65">
        <v>0</v>
      </c>
      <c r="W61" s="65"/>
      <c r="X61" s="204">
        <v>0</v>
      </c>
      <c r="Y61" s="159"/>
      <c r="Z61" s="64"/>
      <c r="AA61" s="65">
        <v>0</v>
      </c>
      <c r="AB61" s="65"/>
      <c r="AC61" s="204">
        <v>0</v>
      </c>
      <c r="AD61" s="161"/>
      <c r="AE61" s="64"/>
      <c r="AF61" s="65">
        <v>449</v>
      </c>
      <c r="AG61" s="65"/>
      <c r="AH61" s="204">
        <v>0.14860000000000001</v>
      </c>
      <c r="AI61" s="161"/>
      <c r="AJ61" s="64"/>
      <c r="AK61" s="65">
        <v>10</v>
      </c>
      <c r="AL61" s="65"/>
      <c r="AM61" s="204">
        <v>3.3E-3</v>
      </c>
      <c r="AN61" s="161"/>
      <c r="AO61" s="234">
        <v>0.15190000000000001</v>
      </c>
      <c r="AP61" s="227">
        <v>329</v>
      </c>
      <c r="AQ61" s="227">
        <v>325</v>
      </c>
      <c r="AR61" s="239">
        <v>0.98799999999999999</v>
      </c>
      <c r="AS61" s="227">
        <v>204</v>
      </c>
      <c r="AT61" s="239">
        <v>0.62</v>
      </c>
      <c r="AU61" s="227">
        <v>200</v>
      </c>
      <c r="AV61" s="236">
        <v>0.60799999999999998</v>
      </c>
      <c r="AW61" s="227">
        <v>272</v>
      </c>
      <c r="AX61" s="227">
        <v>270</v>
      </c>
      <c r="AY61" s="239">
        <v>0.99299999999999999</v>
      </c>
      <c r="AZ61" s="227">
        <v>155</v>
      </c>
      <c r="BA61" s="239">
        <v>0.56999999999999995</v>
      </c>
      <c r="BB61" s="227">
        <v>153</v>
      </c>
      <c r="BC61" s="236">
        <v>0.56299999999999994</v>
      </c>
    </row>
    <row r="62" spans="1:55" x14ac:dyDescent="0.25">
      <c r="A62" s="230">
        <v>2</v>
      </c>
      <c r="B62" s="215" t="s">
        <v>160</v>
      </c>
      <c r="C62" s="215">
        <v>6154</v>
      </c>
      <c r="D62" s="215" t="s">
        <v>243</v>
      </c>
      <c r="E62" s="215">
        <v>1902</v>
      </c>
      <c r="F62" s="215">
        <v>2256</v>
      </c>
      <c r="G62" s="215"/>
      <c r="H62" s="224" t="str">
        <f>HYPERLINK("https://map.geo.admin.ch/?zoom=7&amp;E=554900&amp;N=137000&amp;layers=ch.kantone.cadastralwebmap-farbe,ch.swisstopo.amtliches-strassenverzeichnis,ch.bfs.gebaeude_wohnungs_register,KML||https://tinyurl.com/yy7ya4g9/VS/6154_bdg_erw.kml","KML building")</f>
        <v>KML building</v>
      </c>
      <c r="I62" s="158">
        <v>3</v>
      </c>
      <c r="J62" s="247" t="s">
        <v>7696</v>
      </c>
      <c r="K62" s="157">
        <v>1.5772870662460567E-3</v>
      </c>
      <c r="L62" s="65">
        <v>0</v>
      </c>
      <c r="M62" s="65"/>
      <c r="N62" s="204">
        <v>0</v>
      </c>
      <c r="O62" s="159"/>
      <c r="P62" s="64"/>
      <c r="Q62" s="65">
        <v>0</v>
      </c>
      <c r="R62" s="65"/>
      <c r="S62" s="204">
        <v>0</v>
      </c>
      <c r="T62" s="159"/>
      <c r="U62" s="64"/>
      <c r="V62" s="65">
        <v>0</v>
      </c>
      <c r="W62" s="65"/>
      <c r="X62" s="204">
        <v>0</v>
      </c>
      <c r="Y62" s="159"/>
      <c r="Z62" s="64"/>
      <c r="AA62" s="65">
        <v>18</v>
      </c>
      <c r="AB62" s="65"/>
      <c r="AC62" s="204">
        <v>8.0000000000000002E-3</v>
      </c>
      <c r="AD62" s="161"/>
      <c r="AE62" s="64"/>
      <c r="AF62" s="65">
        <v>64</v>
      </c>
      <c r="AG62" s="65"/>
      <c r="AH62" s="204">
        <v>3.3599999999999998E-2</v>
      </c>
      <c r="AI62" s="161"/>
      <c r="AJ62" s="64"/>
      <c r="AK62" s="65">
        <v>1</v>
      </c>
      <c r="AL62" s="65"/>
      <c r="AM62" s="204">
        <v>5.0000000000000001E-4</v>
      </c>
      <c r="AN62" s="161"/>
      <c r="AO62" s="234">
        <v>4.2099999999999999E-2</v>
      </c>
      <c r="AP62" s="227">
        <v>717</v>
      </c>
      <c r="AQ62" s="227">
        <v>716</v>
      </c>
      <c r="AR62" s="239">
        <v>0.999</v>
      </c>
      <c r="AS62" s="227">
        <v>514</v>
      </c>
      <c r="AT62" s="239">
        <v>0.71699999999999997</v>
      </c>
      <c r="AU62" s="227">
        <v>513</v>
      </c>
      <c r="AV62" s="236">
        <v>0.71499999999999997</v>
      </c>
      <c r="AW62" s="227">
        <v>301</v>
      </c>
      <c r="AX62" s="227">
        <v>300</v>
      </c>
      <c r="AY62" s="239">
        <v>0.997</v>
      </c>
      <c r="AZ62" s="227">
        <v>197</v>
      </c>
      <c r="BA62" s="239">
        <v>0.65400000000000003</v>
      </c>
      <c r="BB62" s="227">
        <v>196</v>
      </c>
      <c r="BC62" s="236">
        <v>0.65100000000000002</v>
      </c>
    </row>
    <row r="63" spans="1:55" x14ac:dyDescent="0.25">
      <c r="A63" s="230">
        <v>2</v>
      </c>
      <c r="B63" s="215" t="s">
        <v>160</v>
      </c>
      <c r="C63" s="215">
        <v>6155</v>
      </c>
      <c r="D63" s="215" t="s">
        <v>244</v>
      </c>
      <c r="E63" s="215">
        <v>798</v>
      </c>
      <c r="F63" s="215">
        <v>904</v>
      </c>
      <c r="G63" s="215"/>
      <c r="H63" s="224" t="str">
        <f>HYPERLINK("https://map.geo.admin.ch/?zoom=7&amp;E=551300&amp;N=138000&amp;layers=ch.kantone.cadastralwebmap-farbe,ch.swisstopo.amtliches-strassenverzeichnis,ch.bfs.gebaeude_wohnungs_register,KML||https://tinyurl.com/yy7ya4g9/VS/6155_bdg_erw.kml","KML building")</f>
        <v>KML building</v>
      </c>
      <c r="I63" s="158">
        <v>14</v>
      </c>
      <c r="J63" s="247" t="s">
        <v>7697</v>
      </c>
      <c r="K63" s="157">
        <v>1.7543859649122806E-2</v>
      </c>
      <c r="L63" s="65">
        <v>0</v>
      </c>
      <c r="M63" s="65"/>
      <c r="N63" s="204">
        <v>0</v>
      </c>
      <c r="O63" s="159"/>
      <c r="P63" s="64"/>
      <c r="Q63" s="65">
        <v>0</v>
      </c>
      <c r="R63" s="65"/>
      <c r="S63" s="204">
        <v>0</v>
      </c>
      <c r="T63" s="159"/>
      <c r="U63" s="64"/>
      <c r="V63" s="65">
        <v>0</v>
      </c>
      <c r="W63" s="65"/>
      <c r="X63" s="204">
        <v>0</v>
      </c>
      <c r="Y63" s="159"/>
      <c r="Z63" s="64"/>
      <c r="AA63" s="65">
        <v>0</v>
      </c>
      <c r="AB63" s="65"/>
      <c r="AC63" s="204">
        <v>0</v>
      </c>
      <c r="AD63" s="161"/>
      <c r="AE63" s="64"/>
      <c r="AF63" s="65">
        <v>150</v>
      </c>
      <c r="AG63" s="65"/>
      <c r="AH63" s="204">
        <v>0.188</v>
      </c>
      <c r="AI63" s="161"/>
      <c r="AJ63" s="64"/>
      <c r="AK63" s="65">
        <v>3</v>
      </c>
      <c r="AL63" s="65"/>
      <c r="AM63" s="204">
        <v>3.8E-3</v>
      </c>
      <c r="AN63" s="161"/>
      <c r="AO63" s="234">
        <v>0.1918</v>
      </c>
      <c r="AP63" s="227">
        <v>311</v>
      </c>
      <c r="AQ63" s="227">
        <v>311</v>
      </c>
      <c r="AR63" s="239">
        <v>1</v>
      </c>
      <c r="AS63" s="227">
        <v>221</v>
      </c>
      <c r="AT63" s="239">
        <v>0.71099999999999997</v>
      </c>
      <c r="AU63" s="227">
        <v>221</v>
      </c>
      <c r="AV63" s="236">
        <v>0.71099999999999997</v>
      </c>
      <c r="AW63" s="227">
        <v>120</v>
      </c>
      <c r="AX63" s="227">
        <v>120</v>
      </c>
      <c r="AY63" s="239">
        <v>1</v>
      </c>
      <c r="AZ63" s="227">
        <v>101</v>
      </c>
      <c r="BA63" s="239">
        <v>0.84199999999999997</v>
      </c>
      <c r="BB63" s="227">
        <v>101</v>
      </c>
      <c r="BC63" s="236">
        <v>0.84199999999999997</v>
      </c>
    </row>
    <row r="64" spans="1:55" x14ac:dyDescent="0.25">
      <c r="A64" s="230">
        <v>2</v>
      </c>
      <c r="B64" s="215" t="s">
        <v>160</v>
      </c>
      <c r="C64" s="215">
        <v>6156</v>
      </c>
      <c r="D64" s="215" t="s">
        <v>245</v>
      </c>
      <c r="E64" s="215">
        <v>2690</v>
      </c>
      <c r="F64" s="215">
        <v>3027</v>
      </c>
      <c r="G64" s="215"/>
      <c r="H64" s="224" t="str">
        <f>HYPERLINK("https://map.geo.admin.ch/?zoom=7&amp;E=559800&amp;N=119800&amp;layers=ch.kantone.cadastralwebmap-farbe,ch.swisstopo.amtliches-strassenverzeichnis,ch.bfs.gebaeude_wohnungs_register,KML||https://tinyurl.com/yy7ya4g9/VS/6156_bdg_erw.kml","KML building")</f>
        <v>KML building</v>
      </c>
      <c r="I64" s="158">
        <v>804</v>
      </c>
      <c r="J64" s="247" t="s">
        <v>7698</v>
      </c>
      <c r="K64" s="157">
        <v>0.29888475836431228</v>
      </c>
      <c r="L64" s="65">
        <v>0</v>
      </c>
      <c r="M64" s="65"/>
      <c r="N64" s="204">
        <v>0</v>
      </c>
      <c r="O64" s="159"/>
      <c r="P64" s="64"/>
      <c r="Q64" s="65">
        <v>0</v>
      </c>
      <c r="R64" s="65"/>
      <c r="S64" s="204">
        <v>0</v>
      </c>
      <c r="T64" s="159"/>
      <c r="U64" s="64"/>
      <c r="V64" s="65">
        <v>5</v>
      </c>
      <c r="W64" s="65"/>
      <c r="X64" s="204">
        <v>1.6999999999999999E-3</v>
      </c>
      <c r="Y64" s="159"/>
      <c r="Z64" s="64"/>
      <c r="AA64" s="65">
        <v>0</v>
      </c>
      <c r="AB64" s="65"/>
      <c r="AC64" s="204">
        <v>0</v>
      </c>
      <c r="AD64" s="161"/>
      <c r="AE64" s="64"/>
      <c r="AF64" s="65">
        <v>97</v>
      </c>
      <c r="AG64" s="65"/>
      <c r="AH64" s="204">
        <v>3.61E-2</v>
      </c>
      <c r="AI64" s="161"/>
      <c r="AJ64" s="64"/>
      <c r="AK64" s="65">
        <v>3</v>
      </c>
      <c r="AL64" s="65"/>
      <c r="AM64" s="204">
        <v>1.1000000000000001E-3</v>
      </c>
      <c r="AN64" s="161"/>
      <c r="AO64" s="234">
        <v>3.8899999999999997E-2</v>
      </c>
      <c r="AP64" s="227">
        <v>240</v>
      </c>
      <c r="AQ64" s="227">
        <v>240</v>
      </c>
      <c r="AR64" s="239">
        <v>1</v>
      </c>
      <c r="AS64" s="227">
        <v>66</v>
      </c>
      <c r="AT64" s="239">
        <v>0.27500000000000002</v>
      </c>
      <c r="AU64" s="227">
        <v>66</v>
      </c>
      <c r="AV64" s="236">
        <v>0.27500000000000002</v>
      </c>
      <c r="AW64" s="227">
        <v>156</v>
      </c>
      <c r="AX64" s="227">
        <v>156</v>
      </c>
      <c r="AY64" s="239">
        <v>1</v>
      </c>
      <c r="AZ64" s="227">
        <v>42</v>
      </c>
      <c r="BA64" s="239">
        <v>0.26900000000000002</v>
      </c>
      <c r="BB64" s="227">
        <v>42</v>
      </c>
      <c r="BC64" s="236">
        <v>0.26900000000000002</v>
      </c>
    </row>
    <row r="65" spans="1:55" x14ac:dyDescent="0.25">
      <c r="A65" s="230">
        <v>2</v>
      </c>
      <c r="B65" s="215" t="s">
        <v>160</v>
      </c>
      <c r="C65" s="215">
        <v>6157</v>
      </c>
      <c r="D65" s="215" t="s">
        <v>246</v>
      </c>
      <c r="E65" s="215">
        <v>1298</v>
      </c>
      <c r="F65" s="215">
        <v>1503</v>
      </c>
      <c r="G65" s="215"/>
      <c r="H65" s="224" t="str">
        <f>HYPERLINK("https://map.geo.admin.ch/?zoom=7&amp;E=557900&amp;N=117200&amp;layers=ch.kantone.cadastralwebmap-farbe,ch.swisstopo.amtliches-strassenverzeichnis,ch.bfs.gebaeude_wohnungs_register,KML||https://tinyurl.com/yy7ya4g9/VS/6157_bdg_erw.kml","KML building")</f>
        <v>KML building</v>
      </c>
      <c r="I65" s="158">
        <v>476</v>
      </c>
      <c r="J65" s="247" t="s">
        <v>7699</v>
      </c>
      <c r="K65" s="157">
        <v>0.36671802773497691</v>
      </c>
      <c r="L65" s="65">
        <v>0</v>
      </c>
      <c r="M65" s="65"/>
      <c r="N65" s="204">
        <v>0</v>
      </c>
      <c r="O65" s="159"/>
      <c r="P65" s="64"/>
      <c r="Q65" s="65">
        <v>0</v>
      </c>
      <c r="R65" s="65"/>
      <c r="S65" s="204">
        <v>0</v>
      </c>
      <c r="T65" s="159"/>
      <c r="U65" s="64"/>
      <c r="V65" s="65">
        <v>0</v>
      </c>
      <c r="W65" s="65"/>
      <c r="X65" s="204">
        <v>0</v>
      </c>
      <c r="Y65" s="159"/>
      <c r="Z65" s="64"/>
      <c r="AA65" s="65">
        <v>0</v>
      </c>
      <c r="AB65" s="65"/>
      <c r="AC65" s="204">
        <v>0</v>
      </c>
      <c r="AD65" s="161"/>
      <c r="AE65" s="64"/>
      <c r="AF65" s="65">
        <v>58</v>
      </c>
      <c r="AG65" s="65"/>
      <c r="AH65" s="204">
        <v>4.4699999999999997E-2</v>
      </c>
      <c r="AI65" s="161"/>
      <c r="AJ65" s="64"/>
      <c r="AK65" s="65">
        <v>1</v>
      </c>
      <c r="AL65" s="65"/>
      <c r="AM65" s="204">
        <v>8.0000000000000004E-4</v>
      </c>
      <c r="AN65" s="161"/>
      <c r="AO65" s="234">
        <v>4.5499999999999999E-2</v>
      </c>
      <c r="AP65" s="227">
        <v>82</v>
      </c>
      <c r="AQ65" s="227">
        <v>82</v>
      </c>
      <c r="AR65" s="239">
        <v>1</v>
      </c>
      <c r="AS65" s="227">
        <v>60</v>
      </c>
      <c r="AT65" s="239">
        <v>0.73199999999999998</v>
      </c>
      <c r="AU65" s="227">
        <v>60</v>
      </c>
      <c r="AV65" s="236">
        <v>0.73199999999999998</v>
      </c>
      <c r="AW65" s="227">
        <v>51</v>
      </c>
      <c r="AX65" s="227">
        <v>51</v>
      </c>
      <c r="AY65" s="239">
        <v>1</v>
      </c>
      <c r="AZ65" s="227">
        <v>34</v>
      </c>
      <c r="BA65" s="239">
        <v>0.66700000000000004</v>
      </c>
      <c r="BB65" s="227">
        <v>34</v>
      </c>
      <c r="BC65" s="236">
        <v>0.66700000000000004</v>
      </c>
    </row>
    <row r="66" spans="1:55" x14ac:dyDescent="0.25">
      <c r="A66" s="230">
        <v>2</v>
      </c>
      <c r="B66" s="215" t="s">
        <v>160</v>
      </c>
      <c r="C66" s="215">
        <v>6158</v>
      </c>
      <c r="D66" s="215" t="s">
        <v>247</v>
      </c>
      <c r="E66" s="215">
        <v>1429</v>
      </c>
      <c r="F66" s="215">
        <v>1521</v>
      </c>
      <c r="G66" s="215"/>
      <c r="H66" s="224" t="str">
        <f>HYPERLINK("https://map.geo.admin.ch/?zoom=7&amp;E=558600&amp;N=128900&amp;layers=ch.kantone.cadastralwebmap-farbe,ch.swisstopo.amtliches-strassenverzeichnis,ch.bfs.gebaeude_wohnungs_register,KML||https://tinyurl.com/yy7ya4g9/VS/6158_bdg_erw.kml","KML building")</f>
        <v>KML building</v>
      </c>
      <c r="I66" s="158">
        <v>12</v>
      </c>
      <c r="J66" s="247" t="s">
        <v>7700</v>
      </c>
      <c r="K66" s="157">
        <v>8.3974807557732675E-3</v>
      </c>
      <c r="L66" s="65">
        <v>0</v>
      </c>
      <c r="M66" s="65"/>
      <c r="N66" s="204">
        <v>0</v>
      </c>
      <c r="O66" s="159"/>
      <c r="P66" s="64"/>
      <c r="Q66" s="65">
        <v>0</v>
      </c>
      <c r="R66" s="65"/>
      <c r="S66" s="204">
        <v>0</v>
      </c>
      <c r="T66" s="159"/>
      <c r="U66" s="64"/>
      <c r="V66" s="65">
        <v>0</v>
      </c>
      <c r="W66" s="65"/>
      <c r="X66" s="204">
        <v>0</v>
      </c>
      <c r="Y66" s="159"/>
      <c r="Z66" s="64"/>
      <c r="AA66" s="65">
        <v>0</v>
      </c>
      <c r="AB66" s="65"/>
      <c r="AC66" s="204">
        <v>0</v>
      </c>
      <c r="AD66" s="161"/>
      <c r="AE66" s="64"/>
      <c r="AF66" s="65">
        <v>21</v>
      </c>
      <c r="AG66" s="65"/>
      <c r="AH66" s="204">
        <v>1.47E-2</v>
      </c>
      <c r="AI66" s="161"/>
      <c r="AJ66" s="64"/>
      <c r="AK66" s="65">
        <v>5</v>
      </c>
      <c r="AL66" s="65"/>
      <c r="AM66" s="204">
        <v>3.5000000000000001E-3</v>
      </c>
      <c r="AN66" s="161"/>
      <c r="AO66" s="234">
        <v>1.8200000000000001E-2</v>
      </c>
      <c r="AP66" s="227">
        <v>507</v>
      </c>
      <c r="AQ66" s="227">
        <v>507</v>
      </c>
      <c r="AR66" s="239">
        <v>1</v>
      </c>
      <c r="AS66" s="227">
        <v>24</v>
      </c>
      <c r="AT66" s="239">
        <v>4.7E-2</v>
      </c>
      <c r="AU66" s="227">
        <v>24</v>
      </c>
      <c r="AV66" s="236">
        <v>4.7E-2</v>
      </c>
      <c r="AW66" s="227">
        <v>177</v>
      </c>
      <c r="AX66" s="227">
        <v>177</v>
      </c>
      <c r="AY66" s="239">
        <v>1</v>
      </c>
      <c r="AZ66" s="227">
        <v>15</v>
      </c>
      <c r="BA66" s="239">
        <v>8.5000000000000006E-2</v>
      </c>
      <c r="BB66" s="227">
        <v>15</v>
      </c>
      <c r="BC66" s="236">
        <v>8.5000000000000006E-2</v>
      </c>
    </row>
    <row r="67" spans="1:55" x14ac:dyDescent="0.25">
      <c r="A67" s="230">
        <v>2</v>
      </c>
      <c r="B67" s="215" t="s">
        <v>160</v>
      </c>
      <c r="C67" s="215">
        <v>6159</v>
      </c>
      <c r="D67" s="215" t="s">
        <v>248</v>
      </c>
      <c r="E67" s="215">
        <v>1211</v>
      </c>
      <c r="F67" s="215">
        <v>1342</v>
      </c>
      <c r="G67" s="215"/>
      <c r="H67" s="224" t="str">
        <f>HYPERLINK("https://map.geo.admin.ch/?zoom=7&amp;E=557600&amp;N=131800&amp;layers=ch.kantone.cadastralwebmap-farbe,ch.swisstopo.amtliches-strassenverzeichnis,ch.bfs.gebaeude_wohnungs_register,KML||https://tinyurl.com/yy7ya4g9/VS/6159_bdg_erw.kml","KML building")</f>
        <v>KML building</v>
      </c>
      <c r="I67" s="158">
        <v>562</v>
      </c>
      <c r="J67" s="247" t="s">
        <v>7701</v>
      </c>
      <c r="K67" s="157">
        <v>0.46407927332782822</v>
      </c>
      <c r="L67" s="65">
        <v>0</v>
      </c>
      <c r="M67" s="65"/>
      <c r="N67" s="204">
        <v>0</v>
      </c>
      <c r="O67" s="159"/>
      <c r="P67" s="64"/>
      <c r="Q67" s="65">
        <v>0</v>
      </c>
      <c r="R67" s="65"/>
      <c r="S67" s="204">
        <v>0</v>
      </c>
      <c r="T67" s="159"/>
      <c r="U67" s="64"/>
      <c r="V67" s="65">
        <v>3</v>
      </c>
      <c r="W67" s="65"/>
      <c r="X67" s="204">
        <v>2.2000000000000001E-3</v>
      </c>
      <c r="Y67" s="159"/>
      <c r="Z67" s="64"/>
      <c r="AA67" s="65">
        <v>0</v>
      </c>
      <c r="AB67" s="65"/>
      <c r="AC67" s="204">
        <v>0</v>
      </c>
      <c r="AD67" s="161"/>
      <c r="AE67" s="64"/>
      <c r="AF67" s="65">
        <v>88</v>
      </c>
      <c r="AG67" s="65"/>
      <c r="AH67" s="204">
        <v>7.2700000000000001E-2</v>
      </c>
      <c r="AI67" s="161"/>
      <c r="AJ67" s="64"/>
      <c r="AK67" s="65">
        <v>34</v>
      </c>
      <c r="AL67" s="65"/>
      <c r="AM67" s="204">
        <v>2.81E-2</v>
      </c>
      <c r="AN67" s="161"/>
      <c r="AO67" s="234">
        <v>0.10299999999999999</v>
      </c>
      <c r="AP67" s="227">
        <v>124</v>
      </c>
      <c r="AQ67" s="227">
        <v>76</v>
      </c>
      <c r="AR67" s="239">
        <v>0.61299999999999999</v>
      </c>
      <c r="AS67" s="227">
        <v>79</v>
      </c>
      <c r="AT67" s="239">
        <v>0.63700000000000001</v>
      </c>
      <c r="AU67" s="227">
        <v>70</v>
      </c>
      <c r="AV67" s="236">
        <v>0.56499999999999995</v>
      </c>
      <c r="AW67" s="227">
        <v>112</v>
      </c>
      <c r="AX67" s="227">
        <v>64</v>
      </c>
      <c r="AY67" s="239">
        <v>0.57099999999999995</v>
      </c>
      <c r="AZ67" s="227">
        <v>68</v>
      </c>
      <c r="BA67" s="239">
        <v>0.60699999999999998</v>
      </c>
      <c r="BB67" s="227">
        <v>59</v>
      </c>
      <c r="BC67" s="236">
        <v>0.52700000000000002</v>
      </c>
    </row>
    <row r="68" spans="1:55" x14ac:dyDescent="0.25">
      <c r="A68" s="230">
        <v>1</v>
      </c>
      <c r="B68" s="215" t="s">
        <v>160</v>
      </c>
      <c r="C68" s="215">
        <v>6172</v>
      </c>
      <c r="D68" s="215" t="s">
        <v>249</v>
      </c>
      <c r="E68" s="215">
        <v>108</v>
      </c>
      <c r="F68" s="215">
        <v>109</v>
      </c>
      <c r="G68" s="215"/>
      <c r="H68" s="224" t="str">
        <f>HYPERLINK("https://map.geo.admin.ch/?zoom=7&amp;E=648200&amp;N=134500&amp;layers=ch.kantone.cadastralwebmap-farbe,ch.swisstopo.amtliches-strassenverzeichnis,ch.bfs.gebaeude_wohnungs_register,KML||https://tinyurl.com/yy7ya4g9/VS/6172_bdg_erw.kml","KML building")</f>
        <v>KML building</v>
      </c>
      <c r="I68" s="158">
        <v>1</v>
      </c>
      <c r="J68" s="247" t="s">
        <v>7702</v>
      </c>
      <c r="K68" s="157">
        <v>9.2592592592592587E-3</v>
      </c>
      <c r="L68" s="65">
        <v>0</v>
      </c>
      <c r="M68" s="65"/>
      <c r="N68" s="204">
        <v>0</v>
      </c>
      <c r="O68" s="159"/>
      <c r="P68" s="64"/>
      <c r="Q68" s="65">
        <v>0</v>
      </c>
      <c r="R68" s="65"/>
      <c r="S68" s="204">
        <v>0</v>
      </c>
      <c r="T68" s="159"/>
      <c r="U68" s="64"/>
      <c r="V68" s="65">
        <v>0</v>
      </c>
      <c r="W68" s="65"/>
      <c r="X68" s="204">
        <v>0</v>
      </c>
      <c r="Y68" s="159"/>
      <c r="Z68" s="64"/>
      <c r="AA68" s="65">
        <v>0</v>
      </c>
      <c r="AB68" s="65"/>
      <c r="AC68" s="204">
        <v>0</v>
      </c>
      <c r="AD68" s="161"/>
      <c r="AE68" s="64"/>
      <c r="AF68" s="65">
        <v>0</v>
      </c>
      <c r="AG68" s="65"/>
      <c r="AH68" s="204">
        <v>0</v>
      </c>
      <c r="AI68" s="161"/>
      <c r="AJ68" s="64"/>
      <c r="AK68" s="65">
        <v>0</v>
      </c>
      <c r="AL68" s="65"/>
      <c r="AM68" s="204">
        <v>0</v>
      </c>
      <c r="AN68" s="161"/>
      <c r="AO68" s="234">
        <v>0</v>
      </c>
      <c r="AP68" s="227">
        <v>69</v>
      </c>
      <c r="AQ68" s="227">
        <v>69</v>
      </c>
      <c r="AR68" s="239">
        <v>1</v>
      </c>
      <c r="AS68" s="227">
        <v>29</v>
      </c>
      <c r="AT68" s="239">
        <v>0.42</v>
      </c>
      <c r="AU68" s="227">
        <v>29</v>
      </c>
      <c r="AV68" s="236">
        <v>0.42</v>
      </c>
      <c r="AW68" s="227">
        <v>48</v>
      </c>
      <c r="AX68" s="227">
        <v>48</v>
      </c>
      <c r="AY68" s="239">
        <v>1</v>
      </c>
      <c r="AZ68" s="227">
        <v>20</v>
      </c>
      <c r="BA68" s="239">
        <v>0.41699999999999998</v>
      </c>
      <c r="BB68" s="227">
        <v>20</v>
      </c>
      <c r="BC68" s="236">
        <v>0.41699999999999998</v>
      </c>
    </row>
    <row r="69" spans="1:55" x14ac:dyDescent="0.25">
      <c r="A69" s="230">
        <v>1</v>
      </c>
      <c r="B69" s="215" t="s">
        <v>160</v>
      </c>
      <c r="C69" s="215">
        <v>6173</v>
      </c>
      <c r="D69" s="215" t="s">
        <v>250</v>
      </c>
      <c r="E69" s="215">
        <v>677</v>
      </c>
      <c r="F69" s="215">
        <v>686</v>
      </c>
      <c r="G69" s="215"/>
      <c r="H69" s="224" t="str">
        <f>HYPERLINK("https://map.geo.admin.ch/?zoom=7&amp;E=643900&amp;N=132100&amp;layers=ch.kantone.cadastralwebmap-farbe,ch.swisstopo.amtliches-strassenverzeichnis,ch.bfs.gebaeude_wohnungs_register,KML||https://tinyurl.com/yy7ya4g9/VS/6173_bdg_erw.kml","KML building")</f>
        <v>KML building</v>
      </c>
      <c r="I69" s="158">
        <v>0</v>
      </c>
      <c r="J69" s="247" t="s">
        <v>7703</v>
      </c>
      <c r="K69" s="157">
        <v>0</v>
      </c>
      <c r="L69" s="65">
        <v>0</v>
      </c>
      <c r="M69" s="65"/>
      <c r="N69" s="204">
        <v>0</v>
      </c>
      <c r="O69" s="159"/>
      <c r="P69" s="64"/>
      <c r="Q69" s="65">
        <v>0</v>
      </c>
      <c r="R69" s="65"/>
      <c r="S69" s="204">
        <v>0</v>
      </c>
      <c r="T69" s="159"/>
      <c r="U69" s="64"/>
      <c r="V69" s="65">
        <v>0</v>
      </c>
      <c r="W69" s="65"/>
      <c r="X69" s="204">
        <v>0</v>
      </c>
      <c r="Y69" s="159"/>
      <c r="Z69" s="64"/>
      <c r="AA69" s="65">
        <v>0</v>
      </c>
      <c r="AB69" s="65"/>
      <c r="AC69" s="204">
        <v>0</v>
      </c>
      <c r="AD69" s="161"/>
      <c r="AE69" s="64"/>
      <c r="AF69" s="65">
        <v>18</v>
      </c>
      <c r="AG69" s="65"/>
      <c r="AH69" s="204">
        <v>2.6599999999999999E-2</v>
      </c>
      <c r="AI69" s="161"/>
      <c r="AJ69" s="64"/>
      <c r="AK69" s="65">
        <v>0</v>
      </c>
      <c r="AL69" s="65"/>
      <c r="AM69" s="204">
        <v>0</v>
      </c>
      <c r="AN69" s="161"/>
      <c r="AO69" s="234">
        <v>2.6599999999999999E-2</v>
      </c>
      <c r="AP69" s="227">
        <v>348</v>
      </c>
      <c r="AQ69" s="227">
        <v>345</v>
      </c>
      <c r="AR69" s="239">
        <v>0.99099999999999999</v>
      </c>
      <c r="AS69" s="227">
        <v>348</v>
      </c>
      <c r="AT69" s="239">
        <v>1</v>
      </c>
      <c r="AU69" s="227">
        <v>345</v>
      </c>
      <c r="AV69" s="236">
        <v>0.99099999999999999</v>
      </c>
      <c r="AW69" s="227">
        <v>175</v>
      </c>
      <c r="AX69" s="227">
        <v>175</v>
      </c>
      <c r="AY69" s="239">
        <v>1</v>
      </c>
      <c r="AZ69" s="227">
        <v>175</v>
      </c>
      <c r="BA69" s="239">
        <v>1</v>
      </c>
      <c r="BB69" s="227">
        <v>175</v>
      </c>
      <c r="BC69" s="236">
        <v>1</v>
      </c>
    </row>
    <row r="70" spans="1:55" x14ac:dyDescent="0.25">
      <c r="A70" s="230">
        <v>1</v>
      </c>
      <c r="B70" s="215" t="s">
        <v>160</v>
      </c>
      <c r="C70" s="215">
        <v>6177</v>
      </c>
      <c r="D70" s="215" t="s">
        <v>251</v>
      </c>
      <c r="E70" s="215">
        <v>920</v>
      </c>
      <c r="F70" s="215">
        <v>927</v>
      </c>
      <c r="G70" s="215"/>
      <c r="H70" s="224" t="str">
        <f>HYPERLINK("https://map.geo.admin.ch/?zoom=7&amp;E=650400&amp;N=135900&amp;layers=ch.kantone.cadastralwebmap-farbe,ch.swisstopo.amtliches-strassenverzeichnis,ch.bfs.gebaeude_wohnungs_register,KML||https://tinyurl.com/yy7ya4g9/VS/6177_bdg_erw.kml","KML building")</f>
        <v>KML building</v>
      </c>
      <c r="I70" s="158">
        <v>0</v>
      </c>
      <c r="J70" s="247" t="s">
        <v>7704</v>
      </c>
      <c r="K70" s="157">
        <v>0</v>
      </c>
      <c r="L70" s="65">
        <v>0</v>
      </c>
      <c r="M70" s="65"/>
      <c r="N70" s="204">
        <v>0</v>
      </c>
      <c r="O70" s="159"/>
      <c r="P70" s="64"/>
      <c r="Q70" s="65">
        <v>0</v>
      </c>
      <c r="R70" s="65"/>
      <c r="S70" s="204">
        <v>0</v>
      </c>
      <c r="T70" s="159"/>
      <c r="U70" s="64"/>
      <c r="V70" s="65">
        <v>0</v>
      </c>
      <c r="W70" s="65"/>
      <c r="X70" s="204">
        <v>0</v>
      </c>
      <c r="Y70" s="159"/>
      <c r="Z70" s="64"/>
      <c r="AA70" s="65">
        <v>1</v>
      </c>
      <c r="AB70" s="65"/>
      <c r="AC70" s="204">
        <v>1.1000000000000001E-3</v>
      </c>
      <c r="AD70" s="161"/>
      <c r="AE70" s="64"/>
      <c r="AF70" s="65">
        <v>3</v>
      </c>
      <c r="AG70" s="65"/>
      <c r="AH70" s="204">
        <v>3.3E-3</v>
      </c>
      <c r="AI70" s="161"/>
      <c r="AJ70" s="64"/>
      <c r="AK70" s="65">
        <v>0</v>
      </c>
      <c r="AL70" s="65"/>
      <c r="AM70" s="204">
        <v>0</v>
      </c>
      <c r="AN70" s="161"/>
      <c r="AO70" s="234">
        <v>4.4000000000000003E-3</v>
      </c>
      <c r="AP70" s="227">
        <v>570</v>
      </c>
      <c r="AQ70" s="227">
        <v>564</v>
      </c>
      <c r="AR70" s="239">
        <v>0.98899999999999999</v>
      </c>
      <c r="AS70" s="227">
        <v>568</v>
      </c>
      <c r="AT70" s="239">
        <v>0.996</v>
      </c>
      <c r="AU70" s="227">
        <v>563</v>
      </c>
      <c r="AV70" s="236">
        <v>0.98799999999999999</v>
      </c>
      <c r="AW70" s="227">
        <v>329</v>
      </c>
      <c r="AX70" s="227">
        <v>327</v>
      </c>
      <c r="AY70" s="239">
        <v>0.99399999999999999</v>
      </c>
      <c r="AZ70" s="227">
        <v>328</v>
      </c>
      <c r="BA70" s="239">
        <v>0.997</v>
      </c>
      <c r="BB70" s="227">
        <v>326</v>
      </c>
      <c r="BC70" s="236">
        <v>0.99099999999999999</v>
      </c>
    </row>
    <row r="71" spans="1:55" x14ac:dyDescent="0.25">
      <c r="A71" s="230">
        <v>2</v>
      </c>
      <c r="B71" s="215" t="s">
        <v>160</v>
      </c>
      <c r="C71" s="215">
        <v>6181</v>
      </c>
      <c r="D71" s="215" t="s">
        <v>252</v>
      </c>
      <c r="E71" s="215">
        <v>656</v>
      </c>
      <c r="F71" s="215">
        <v>662</v>
      </c>
      <c r="G71" s="215"/>
      <c r="H71" s="224" t="str">
        <f>HYPERLINK("https://map.geo.admin.ch/?zoom=7&amp;E=645700&amp;N=134200&amp;layers=ch.kantone.cadastralwebmap-farbe,ch.swisstopo.amtliches-strassenverzeichnis,ch.bfs.gebaeude_wohnungs_register,KML||https://tinyurl.com/yy7ya4g9/VS/6181_bdg_erw.kml","KML building")</f>
        <v>KML building</v>
      </c>
      <c r="I71" s="158">
        <v>593</v>
      </c>
      <c r="J71" s="247" t="s">
        <v>7705</v>
      </c>
      <c r="K71" s="157">
        <v>0.90396341463414631</v>
      </c>
      <c r="L71" s="65">
        <v>0</v>
      </c>
      <c r="M71" s="65"/>
      <c r="N71" s="204">
        <v>0</v>
      </c>
      <c r="O71" s="159"/>
      <c r="P71" s="64"/>
      <c r="Q71" s="65">
        <v>0</v>
      </c>
      <c r="R71" s="65"/>
      <c r="S71" s="204">
        <v>0</v>
      </c>
      <c r="T71" s="159"/>
      <c r="U71" s="64"/>
      <c r="V71" s="65">
        <v>0</v>
      </c>
      <c r="W71" s="65"/>
      <c r="X71" s="204">
        <v>0</v>
      </c>
      <c r="Y71" s="159"/>
      <c r="Z71" s="64"/>
      <c r="AA71" s="65">
        <v>4</v>
      </c>
      <c r="AB71" s="65"/>
      <c r="AC71" s="204">
        <v>6.0000000000000001E-3</v>
      </c>
      <c r="AD71" s="161"/>
      <c r="AE71" s="64"/>
      <c r="AF71" s="65">
        <v>52</v>
      </c>
      <c r="AG71" s="65"/>
      <c r="AH71" s="204">
        <v>7.9299999999999995E-2</v>
      </c>
      <c r="AI71" s="161"/>
      <c r="AJ71" s="64"/>
      <c r="AK71" s="65">
        <v>3</v>
      </c>
      <c r="AL71" s="65"/>
      <c r="AM71" s="204">
        <v>4.5999999999999999E-3</v>
      </c>
      <c r="AN71" s="161"/>
      <c r="AO71" s="234">
        <v>8.9900000000000008E-2</v>
      </c>
      <c r="AP71" s="227">
        <v>40</v>
      </c>
      <c r="AQ71" s="227">
        <v>30</v>
      </c>
      <c r="AR71" s="239">
        <v>0.75</v>
      </c>
      <c r="AS71" s="227">
        <v>33</v>
      </c>
      <c r="AT71" s="239">
        <v>0.82499999999999996</v>
      </c>
      <c r="AU71" s="227">
        <v>25</v>
      </c>
      <c r="AV71" s="236">
        <v>0.625</v>
      </c>
      <c r="AW71" s="227">
        <v>32</v>
      </c>
      <c r="AX71" s="227">
        <v>24</v>
      </c>
      <c r="AY71" s="239">
        <v>0.75</v>
      </c>
      <c r="AZ71" s="227">
        <v>26</v>
      </c>
      <c r="BA71" s="239">
        <v>0.81299999999999994</v>
      </c>
      <c r="BB71" s="227">
        <v>20</v>
      </c>
      <c r="BC71" s="236">
        <v>0.625</v>
      </c>
    </row>
    <row r="72" spans="1:55" x14ac:dyDescent="0.25">
      <c r="A72" s="230">
        <v>2</v>
      </c>
      <c r="B72" s="215" t="s">
        <v>160</v>
      </c>
      <c r="C72" s="215">
        <v>6191</v>
      </c>
      <c r="D72" s="215" t="s">
        <v>253</v>
      </c>
      <c r="E72" s="215">
        <v>319</v>
      </c>
      <c r="F72" s="215">
        <v>321</v>
      </c>
      <c r="G72" s="215"/>
      <c r="H72" s="224" t="str">
        <f>HYPERLINK("https://map.geo.admin.ch/?zoom=7&amp;E=631800&amp;N=129300&amp;layers=ch.kantone.cadastralwebmap-farbe,ch.swisstopo.amtliches-strassenverzeichnis,ch.bfs.gebaeude_wohnungs_register,KML||https://tinyurl.com/yy7ya4g9/VS/6191_bdg_erw.kml","KML building")</f>
        <v>KML building</v>
      </c>
      <c r="I72" s="158">
        <v>683</v>
      </c>
      <c r="J72" s="247" t="s">
        <v>7706</v>
      </c>
      <c r="K72" s="157">
        <v>2.1410658307210033</v>
      </c>
      <c r="L72" s="65">
        <v>0</v>
      </c>
      <c r="M72" s="65"/>
      <c r="N72" s="204">
        <v>0</v>
      </c>
      <c r="O72" s="159"/>
      <c r="P72" s="64"/>
      <c r="Q72" s="65">
        <v>0</v>
      </c>
      <c r="R72" s="65"/>
      <c r="S72" s="204">
        <v>0</v>
      </c>
      <c r="T72" s="159"/>
      <c r="U72" s="64"/>
      <c r="V72" s="65">
        <v>6</v>
      </c>
      <c r="W72" s="65"/>
      <c r="X72" s="204">
        <v>1.8700000000000001E-2</v>
      </c>
      <c r="Y72" s="159"/>
      <c r="Z72" s="64"/>
      <c r="AA72" s="65">
        <v>0</v>
      </c>
      <c r="AB72" s="65"/>
      <c r="AC72" s="204">
        <v>0</v>
      </c>
      <c r="AD72" s="161"/>
      <c r="AE72" s="64"/>
      <c r="AF72" s="65">
        <v>67</v>
      </c>
      <c r="AG72" s="65"/>
      <c r="AH72" s="204">
        <v>0.21</v>
      </c>
      <c r="AI72" s="161"/>
      <c r="AJ72" s="64"/>
      <c r="AK72" s="65">
        <v>3</v>
      </c>
      <c r="AL72" s="65"/>
      <c r="AM72" s="204">
        <v>9.4000000000000004E-3</v>
      </c>
      <c r="AN72" s="161"/>
      <c r="AO72" s="234">
        <v>0.23809999999999998</v>
      </c>
      <c r="AP72" s="227">
        <v>33</v>
      </c>
      <c r="AQ72" s="227">
        <v>8</v>
      </c>
      <c r="AR72" s="239">
        <v>0.24199999999999999</v>
      </c>
      <c r="AS72" s="227">
        <v>11</v>
      </c>
      <c r="AT72" s="239">
        <v>0.33300000000000002</v>
      </c>
      <c r="AU72" s="227">
        <v>8</v>
      </c>
      <c r="AV72" s="236">
        <v>0.24199999999999999</v>
      </c>
      <c r="AW72" s="227">
        <v>24</v>
      </c>
      <c r="AX72" s="227">
        <v>8</v>
      </c>
      <c r="AY72" s="239">
        <v>0.33300000000000002</v>
      </c>
      <c r="AZ72" s="227">
        <v>9</v>
      </c>
      <c r="BA72" s="239">
        <v>0.375</v>
      </c>
      <c r="BB72" s="227">
        <v>8</v>
      </c>
      <c r="BC72" s="236">
        <v>0.33300000000000002</v>
      </c>
    </row>
    <row r="73" spans="1:55" x14ac:dyDescent="0.25">
      <c r="A73" s="230">
        <v>1</v>
      </c>
      <c r="B73" s="215" t="s">
        <v>160</v>
      </c>
      <c r="C73" s="215">
        <v>6192</v>
      </c>
      <c r="D73" s="215" t="s">
        <v>254</v>
      </c>
      <c r="E73" s="215">
        <v>632</v>
      </c>
      <c r="F73" s="215">
        <v>633</v>
      </c>
      <c r="G73" s="215"/>
      <c r="H73" s="224" t="str">
        <f>HYPERLINK("https://map.geo.admin.ch/?zoom=7&amp;E=629300&amp;N=141100&amp;layers=ch.kantone.cadastralwebmap-farbe,ch.swisstopo.amtliches-strassenverzeichnis,ch.bfs.gebaeude_wohnungs_register,KML||https://tinyurl.com/yy7ya4g9/VS/6192_bdg_erw.kml","KML building")</f>
        <v>KML building</v>
      </c>
      <c r="I73" s="158">
        <v>0</v>
      </c>
      <c r="J73" s="247" t="s">
        <v>7707</v>
      </c>
      <c r="K73" s="157">
        <v>0</v>
      </c>
      <c r="L73" s="65">
        <v>0</v>
      </c>
      <c r="M73" s="65"/>
      <c r="N73" s="204">
        <v>0</v>
      </c>
      <c r="O73" s="159"/>
      <c r="P73" s="64"/>
      <c r="Q73" s="65">
        <v>0</v>
      </c>
      <c r="R73" s="65"/>
      <c r="S73" s="204">
        <v>0</v>
      </c>
      <c r="T73" s="159"/>
      <c r="U73" s="64"/>
      <c r="V73" s="65">
        <v>0</v>
      </c>
      <c r="W73" s="65"/>
      <c r="X73" s="204">
        <v>0</v>
      </c>
      <c r="Y73" s="159"/>
      <c r="Z73" s="64"/>
      <c r="AA73" s="65">
        <v>0</v>
      </c>
      <c r="AB73" s="65"/>
      <c r="AC73" s="204">
        <v>0</v>
      </c>
      <c r="AD73" s="161"/>
      <c r="AE73" s="64"/>
      <c r="AF73" s="65">
        <v>13</v>
      </c>
      <c r="AG73" s="65"/>
      <c r="AH73" s="204">
        <v>2.06E-2</v>
      </c>
      <c r="AI73" s="161"/>
      <c r="AJ73" s="64"/>
      <c r="AK73" s="65">
        <v>1</v>
      </c>
      <c r="AL73" s="65"/>
      <c r="AM73" s="204">
        <v>1.6000000000000001E-3</v>
      </c>
      <c r="AN73" s="161"/>
      <c r="AO73" s="234">
        <v>2.2200000000000001E-2</v>
      </c>
      <c r="AP73" s="227">
        <v>404</v>
      </c>
      <c r="AQ73" s="227">
        <v>398</v>
      </c>
      <c r="AR73" s="239">
        <v>0.98499999999999999</v>
      </c>
      <c r="AS73" s="227">
        <v>391</v>
      </c>
      <c r="AT73" s="239">
        <v>0.96799999999999997</v>
      </c>
      <c r="AU73" s="227">
        <v>391</v>
      </c>
      <c r="AV73" s="236">
        <v>0.96799999999999997</v>
      </c>
      <c r="AW73" s="227">
        <v>135</v>
      </c>
      <c r="AX73" s="227">
        <v>134</v>
      </c>
      <c r="AY73" s="239">
        <v>0.99299999999999999</v>
      </c>
      <c r="AZ73" s="227">
        <v>134</v>
      </c>
      <c r="BA73" s="239">
        <v>0.99299999999999999</v>
      </c>
      <c r="BB73" s="227">
        <v>134</v>
      </c>
      <c r="BC73" s="236">
        <v>0.99299999999999999</v>
      </c>
    </row>
    <row r="74" spans="1:55" x14ac:dyDescent="0.25">
      <c r="A74" s="230">
        <v>2</v>
      </c>
      <c r="B74" s="215" t="s">
        <v>160</v>
      </c>
      <c r="C74" s="215">
        <v>6193</v>
      </c>
      <c r="D74" s="215" t="s">
        <v>255</v>
      </c>
      <c r="E74" s="215">
        <v>1375</v>
      </c>
      <c r="F74" s="215">
        <v>1407</v>
      </c>
      <c r="G74" s="215"/>
      <c r="H74" s="224" t="str">
        <f>HYPERLINK("https://map.geo.admin.ch/?zoom=7&amp;E=628900&amp;N=125900&amp;layers=ch.kantone.cadastralwebmap-farbe,ch.swisstopo.amtliches-strassenverzeichnis,ch.bfs.gebaeude_wohnungs_register,KML||https://tinyurl.com/yy7ya4g9/VS/6193_bdg_erw.kml","KML building")</f>
        <v>KML building</v>
      </c>
      <c r="I74" s="158">
        <v>0</v>
      </c>
      <c r="J74" s="247" t="s">
        <v>7708</v>
      </c>
      <c r="K74" s="157">
        <v>0</v>
      </c>
      <c r="L74" s="65">
        <v>0</v>
      </c>
      <c r="M74" s="65"/>
      <c r="N74" s="204">
        <v>0</v>
      </c>
      <c r="O74" s="159"/>
      <c r="P74" s="64"/>
      <c r="Q74" s="65">
        <v>0</v>
      </c>
      <c r="R74" s="65"/>
      <c r="S74" s="204">
        <v>0</v>
      </c>
      <c r="T74" s="159"/>
      <c r="U74" s="64"/>
      <c r="V74" s="65">
        <v>0</v>
      </c>
      <c r="W74" s="65"/>
      <c r="X74" s="204">
        <v>0</v>
      </c>
      <c r="Y74" s="159"/>
      <c r="Z74" s="64"/>
      <c r="AA74" s="65">
        <v>0</v>
      </c>
      <c r="AB74" s="65"/>
      <c r="AC74" s="204">
        <v>0</v>
      </c>
      <c r="AD74" s="161"/>
      <c r="AE74" s="64"/>
      <c r="AF74" s="65">
        <v>21</v>
      </c>
      <c r="AG74" s="65"/>
      <c r="AH74" s="204">
        <v>1.5299999999999999E-2</v>
      </c>
      <c r="AI74" s="161"/>
      <c r="AJ74" s="64"/>
      <c r="AK74" s="65">
        <v>1</v>
      </c>
      <c r="AL74" s="65"/>
      <c r="AM74" s="204">
        <v>6.9999999999999999E-4</v>
      </c>
      <c r="AN74" s="161"/>
      <c r="AO74" s="234">
        <v>1.6E-2</v>
      </c>
      <c r="AP74" s="227">
        <v>652</v>
      </c>
      <c r="AQ74" s="227">
        <v>642</v>
      </c>
      <c r="AR74" s="239">
        <v>0.98499999999999999</v>
      </c>
      <c r="AS74" s="227">
        <v>199</v>
      </c>
      <c r="AT74" s="239">
        <v>0.30499999999999999</v>
      </c>
      <c r="AU74" s="227">
        <v>197</v>
      </c>
      <c r="AV74" s="236">
        <v>0.30199999999999999</v>
      </c>
      <c r="AW74" s="227">
        <v>339</v>
      </c>
      <c r="AX74" s="227">
        <v>335</v>
      </c>
      <c r="AY74" s="239">
        <v>0.98799999999999999</v>
      </c>
      <c r="AZ74" s="227">
        <v>99</v>
      </c>
      <c r="BA74" s="239">
        <v>0.29199999999999998</v>
      </c>
      <c r="BB74" s="227">
        <v>98</v>
      </c>
      <c r="BC74" s="236">
        <v>0.28899999999999998</v>
      </c>
    </row>
    <row r="75" spans="1:55" x14ac:dyDescent="0.25">
      <c r="A75" s="230">
        <v>1</v>
      </c>
      <c r="B75" s="215" t="s">
        <v>160</v>
      </c>
      <c r="C75" s="215">
        <v>6194</v>
      </c>
      <c r="D75" s="215" t="s">
        <v>256</v>
      </c>
      <c r="E75" s="215">
        <v>1010</v>
      </c>
      <c r="F75" s="215">
        <v>1019</v>
      </c>
      <c r="G75" s="215"/>
      <c r="H75" s="224" t="str">
        <f>HYPERLINK("https://map.geo.admin.ch/?zoom=7&amp;E=626300&amp;N=127000&amp;layers=ch.kantone.cadastralwebmap-farbe,ch.swisstopo.amtliches-strassenverzeichnis,ch.bfs.gebaeude_wohnungs_register,KML||https://tinyurl.com/yy7ya4g9/VS/6194_bdg_erw.kml","KML building")</f>
        <v>KML building</v>
      </c>
      <c r="I75" s="158">
        <v>53</v>
      </c>
      <c r="J75" s="247" t="s">
        <v>7709</v>
      </c>
      <c r="K75" s="157">
        <v>5.2475247524752473E-2</v>
      </c>
      <c r="L75" s="65">
        <v>0</v>
      </c>
      <c r="M75" s="65"/>
      <c r="N75" s="204">
        <v>0</v>
      </c>
      <c r="O75" s="159"/>
      <c r="P75" s="64"/>
      <c r="Q75" s="65">
        <v>0</v>
      </c>
      <c r="R75" s="65"/>
      <c r="S75" s="204">
        <v>0</v>
      </c>
      <c r="T75" s="159"/>
      <c r="U75" s="64"/>
      <c r="V75" s="65">
        <v>0</v>
      </c>
      <c r="W75" s="65"/>
      <c r="X75" s="204">
        <v>0</v>
      </c>
      <c r="Y75" s="159"/>
      <c r="Z75" s="64"/>
      <c r="AA75" s="65">
        <v>0</v>
      </c>
      <c r="AB75" s="65"/>
      <c r="AC75" s="204">
        <v>0</v>
      </c>
      <c r="AD75" s="161"/>
      <c r="AE75" s="64"/>
      <c r="AF75" s="65">
        <v>13</v>
      </c>
      <c r="AG75" s="65"/>
      <c r="AH75" s="204">
        <v>1.29E-2</v>
      </c>
      <c r="AI75" s="161"/>
      <c r="AJ75" s="64"/>
      <c r="AK75" s="65">
        <v>0</v>
      </c>
      <c r="AL75" s="65"/>
      <c r="AM75" s="204">
        <v>0</v>
      </c>
      <c r="AN75" s="161"/>
      <c r="AO75" s="234">
        <v>1.29E-2</v>
      </c>
      <c r="AP75" s="227">
        <v>679</v>
      </c>
      <c r="AQ75" s="227">
        <v>679</v>
      </c>
      <c r="AR75" s="239">
        <v>1</v>
      </c>
      <c r="AS75" s="227">
        <v>675</v>
      </c>
      <c r="AT75" s="239">
        <v>0.99399999999999999</v>
      </c>
      <c r="AU75" s="227">
        <v>675</v>
      </c>
      <c r="AV75" s="236">
        <v>0.99399999999999999</v>
      </c>
      <c r="AW75" s="227">
        <v>315</v>
      </c>
      <c r="AX75" s="227">
        <v>315</v>
      </c>
      <c r="AY75" s="239">
        <v>1</v>
      </c>
      <c r="AZ75" s="227">
        <v>314</v>
      </c>
      <c r="BA75" s="239">
        <v>0.997</v>
      </c>
      <c r="BB75" s="227">
        <v>314</v>
      </c>
      <c r="BC75" s="236">
        <v>0.997</v>
      </c>
    </row>
    <row r="76" spans="1:55" x14ac:dyDescent="0.25">
      <c r="A76" s="230">
        <v>2</v>
      </c>
      <c r="B76" s="215" t="s">
        <v>160</v>
      </c>
      <c r="C76" s="223">
        <v>6195</v>
      </c>
      <c r="D76" s="215" t="s">
        <v>257</v>
      </c>
      <c r="E76" s="215">
        <v>195</v>
      </c>
      <c r="F76" s="215">
        <v>199</v>
      </c>
      <c r="G76" s="215"/>
      <c r="H76" s="224" t="str">
        <f>HYPERLINK("https://map.geo.admin.ch/?zoom=7&amp;E=624700&amp;N=138100&amp;layers=ch.kantone.cadastralwebmap-farbe,ch.swisstopo.amtliches-strassenverzeichnis,ch.bfs.gebaeude_wohnungs_register,KML||https://tinyurl.com/yy7ya4g9/VS/6195_bdg_erw.kml","KML building")</f>
        <v>KML building</v>
      </c>
      <c r="I76" s="158">
        <v>270</v>
      </c>
      <c r="J76" s="247" t="s">
        <v>7710</v>
      </c>
      <c r="K76" s="157">
        <v>1.3846153846153846</v>
      </c>
      <c r="L76" s="65">
        <v>0</v>
      </c>
      <c r="M76" s="65"/>
      <c r="N76" s="204">
        <v>0</v>
      </c>
      <c r="O76" s="159"/>
      <c r="P76" s="64"/>
      <c r="Q76" s="65">
        <v>0</v>
      </c>
      <c r="R76" s="65"/>
      <c r="S76" s="204">
        <v>0</v>
      </c>
      <c r="T76" s="159"/>
      <c r="U76" s="64"/>
      <c r="V76" s="65">
        <v>0</v>
      </c>
      <c r="W76" s="65"/>
      <c r="X76" s="204">
        <v>0</v>
      </c>
      <c r="Y76" s="159"/>
      <c r="Z76" s="64"/>
      <c r="AA76" s="65">
        <v>0</v>
      </c>
      <c r="AB76" s="65"/>
      <c r="AC76" s="204">
        <v>0</v>
      </c>
      <c r="AD76" s="161"/>
      <c r="AE76" s="64"/>
      <c r="AF76" s="65">
        <v>86</v>
      </c>
      <c r="AG76" s="65"/>
      <c r="AH76" s="204">
        <v>0.441</v>
      </c>
      <c r="AI76" s="161"/>
      <c r="AJ76" s="64"/>
      <c r="AK76" s="65">
        <v>1</v>
      </c>
      <c r="AL76" s="65"/>
      <c r="AM76" s="204">
        <v>5.1000000000000004E-3</v>
      </c>
      <c r="AN76" s="161"/>
      <c r="AO76" s="234">
        <v>0.4461</v>
      </c>
      <c r="AP76" s="227">
        <v>12</v>
      </c>
      <c r="AQ76" s="227">
        <v>12</v>
      </c>
      <c r="AR76" s="239">
        <v>1</v>
      </c>
      <c r="AS76" s="227">
        <v>12</v>
      </c>
      <c r="AT76" s="239">
        <v>1</v>
      </c>
      <c r="AU76" s="227">
        <v>12</v>
      </c>
      <c r="AV76" s="236">
        <v>1</v>
      </c>
      <c r="AW76" s="227">
        <v>10</v>
      </c>
      <c r="AX76" s="227">
        <v>10</v>
      </c>
      <c r="AY76" s="239">
        <v>1</v>
      </c>
      <c r="AZ76" s="227">
        <v>10</v>
      </c>
      <c r="BA76" s="239">
        <v>1</v>
      </c>
      <c r="BB76" s="227">
        <v>10</v>
      </c>
      <c r="BC76" s="236">
        <v>1</v>
      </c>
    </row>
    <row r="77" spans="1:55" x14ac:dyDescent="0.25">
      <c r="A77" s="230">
        <v>1</v>
      </c>
      <c r="B77" s="215" t="s">
        <v>160</v>
      </c>
      <c r="C77" s="215">
        <v>6197</v>
      </c>
      <c r="D77" s="215" t="s">
        <v>258</v>
      </c>
      <c r="E77" s="215">
        <v>430</v>
      </c>
      <c r="F77" s="215">
        <v>437</v>
      </c>
      <c r="G77" s="215"/>
      <c r="H77" s="224" t="str">
        <f>HYPERLINK("https://map.geo.admin.ch/?zoom=7&amp;E=625700&amp;N=138700&amp;layers=ch.kantone.cadastralwebmap-farbe,ch.swisstopo.amtliches-strassenverzeichnis,ch.bfs.gebaeude_wohnungs_register,KML||https://tinyurl.com/yy7ya4g9/VS/6197_bdg_erw.kml","KML building")</f>
        <v>KML building</v>
      </c>
      <c r="I77" s="158">
        <v>0</v>
      </c>
      <c r="J77" s="247" t="s">
        <v>7711</v>
      </c>
      <c r="K77" s="157">
        <v>0</v>
      </c>
      <c r="L77" s="65">
        <v>0</v>
      </c>
      <c r="M77" s="65"/>
      <c r="N77" s="204">
        <v>0</v>
      </c>
      <c r="O77" s="159"/>
      <c r="P77" s="64"/>
      <c r="Q77" s="65">
        <v>0</v>
      </c>
      <c r="R77" s="65"/>
      <c r="S77" s="204">
        <v>0</v>
      </c>
      <c r="T77" s="159"/>
      <c r="U77" s="64"/>
      <c r="V77" s="65">
        <v>0</v>
      </c>
      <c r="W77" s="65"/>
      <c r="X77" s="204">
        <v>0</v>
      </c>
      <c r="Y77" s="159"/>
      <c r="Z77" s="64"/>
      <c r="AA77" s="65">
        <v>0</v>
      </c>
      <c r="AB77" s="65"/>
      <c r="AC77" s="204">
        <v>0</v>
      </c>
      <c r="AD77" s="161"/>
      <c r="AE77" s="64"/>
      <c r="AF77" s="65">
        <v>5</v>
      </c>
      <c r="AG77" s="65"/>
      <c r="AH77" s="204">
        <v>1.1599999999999999E-2</v>
      </c>
      <c r="AI77" s="161"/>
      <c r="AJ77" s="64"/>
      <c r="AK77" s="65">
        <v>1</v>
      </c>
      <c r="AL77" s="65"/>
      <c r="AM77" s="204">
        <v>2.3E-3</v>
      </c>
      <c r="AN77" s="161"/>
      <c r="AO77" s="234">
        <v>1.3899999999999999E-2</v>
      </c>
      <c r="AP77" s="227">
        <v>228</v>
      </c>
      <c r="AQ77" s="227">
        <v>227</v>
      </c>
      <c r="AR77" s="239">
        <v>0.996</v>
      </c>
      <c r="AS77" s="227">
        <v>228</v>
      </c>
      <c r="AT77" s="239">
        <v>1</v>
      </c>
      <c r="AU77" s="227">
        <v>227</v>
      </c>
      <c r="AV77" s="236">
        <v>0.996</v>
      </c>
      <c r="AW77" s="227">
        <v>94</v>
      </c>
      <c r="AX77" s="227">
        <v>93</v>
      </c>
      <c r="AY77" s="239">
        <v>0.98899999999999999</v>
      </c>
      <c r="AZ77" s="227">
        <v>94</v>
      </c>
      <c r="BA77" s="239">
        <v>1</v>
      </c>
      <c r="BB77" s="227">
        <v>93</v>
      </c>
      <c r="BC77" s="236">
        <v>0.98899999999999999</v>
      </c>
    </row>
    <row r="78" spans="1:55" x14ac:dyDescent="0.25">
      <c r="A78" s="230">
        <v>1</v>
      </c>
      <c r="B78" s="215" t="s">
        <v>160</v>
      </c>
      <c r="C78" s="215">
        <v>6198</v>
      </c>
      <c r="D78" s="215" t="s">
        <v>259</v>
      </c>
      <c r="E78" s="215">
        <v>646</v>
      </c>
      <c r="F78" s="215">
        <v>659</v>
      </c>
      <c r="G78" s="215"/>
      <c r="H78" s="224" t="str">
        <f>HYPERLINK("https://map.geo.admin.ch/?zoom=7&amp;E=626400&amp;N=129200&amp;layers=ch.kantone.cadastralwebmap-farbe,ch.swisstopo.amtliches-strassenverzeichnis,ch.bfs.gebaeude_wohnungs_register,KML||https://tinyurl.com/yy7ya4g9/VS/6198_bdg_erw.kml","KML building")</f>
        <v>KML building</v>
      </c>
      <c r="I78" s="158">
        <v>3</v>
      </c>
      <c r="J78" s="247" t="s">
        <v>7712</v>
      </c>
      <c r="K78" s="157">
        <v>4.6439628482972135E-3</v>
      </c>
      <c r="L78" s="65">
        <v>0</v>
      </c>
      <c r="M78" s="65"/>
      <c r="N78" s="204">
        <v>0</v>
      </c>
      <c r="O78" s="159"/>
      <c r="P78" s="64"/>
      <c r="Q78" s="65">
        <v>0</v>
      </c>
      <c r="R78" s="65"/>
      <c r="S78" s="204">
        <v>0</v>
      </c>
      <c r="T78" s="159"/>
      <c r="U78" s="64"/>
      <c r="V78" s="65">
        <v>0</v>
      </c>
      <c r="W78" s="65"/>
      <c r="X78" s="204">
        <v>0</v>
      </c>
      <c r="Y78" s="159"/>
      <c r="Z78" s="64"/>
      <c r="AA78" s="65">
        <v>0</v>
      </c>
      <c r="AB78" s="65"/>
      <c r="AC78" s="204">
        <v>0</v>
      </c>
      <c r="AD78" s="161"/>
      <c r="AE78" s="64"/>
      <c r="AF78" s="65">
        <v>7</v>
      </c>
      <c r="AG78" s="65"/>
      <c r="AH78" s="204">
        <v>1.0800000000000001E-2</v>
      </c>
      <c r="AI78" s="161"/>
      <c r="AJ78" s="64"/>
      <c r="AK78" s="65">
        <v>0</v>
      </c>
      <c r="AL78" s="65"/>
      <c r="AM78" s="204">
        <v>0</v>
      </c>
      <c r="AN78" s="161"/>
      <c r="AO78" s="234">
        <v>1.0800000000000001E-2</v>
      </c>
      <c r="AP78" s="227">
        <v>355</v>
      </c>
      <c r="AQ78" s="227">
        <v>352</v>
      </c>
      <c r="AR78" s="239">
        <v>0.99199999999999999</v>
      </c>
      <c r="AS78" s="227">
        <v>355</v>
      </c>
      <c r="AT78" s="239">
        <v>1</v>
      </c>
      <c r="AU78" s="227">
        <v>352</v>
      </c>
      <c r="AV78" s="236">
        <v>0.99199999999999999</v>
      </c>
      <c r="AW78" s="227">
        <v>213</v>
      </c>
      <c r="AX78" s="227">
        <v>213</v>
      </c>
      <c r="AY78" s="239">
        <v>1</v>
      </c>
      <c r="AZ78" s="227">
        <v>213</v>
      </c>
      <c r="BA78" s="239">
        <v>1</v>
      </c>
      <c r="BB78" s="227">
        <v>213</v>
      </c>
      <c r="BC78" s="236">
        <v>1</v>
      </c>
    </row>
    <row r="79" spans="1:55" x14ac:dyDescent="0.25">
      <c r="A79" s="230">
        <v>2</v>
      </c>
      <c r="B79" s="215" t="s">
        <v>160</v>
      </c>
      <c r="C79" s="215">
        <v>6199</v>
      </c>
      <c r="D79" s="215" t="s">
        <v>260</v>
      </c>
      <c r="E79" s="215">
        <v>587</v>
      </c>
      <c r="F79" s="215">
        <v>593</v>
      </c>
      <c r="G79" s="215"/>
      <c r="H79" s="224" t="str">
        <f>HYPERLINK("https://map.geo.admin.ch/?zoom=7&amp;E=627900&amp;N=128900&amp;layers=ch.kantone.cadastralwebmap-farbe,ch.swisstopo.amtliches-strassenverzeichnis,ch.bfs.gebaeude_wohnungs_register,KML||https://tinyurl.com/yy7ya4g9/VS/6199_bdg_erw.kml","KML building")</f>
        <v>KML building</v>
      </c>
      <c r="I79" s="158">
        <v>605</v>
      </c>
      <c r="J79" s="247" t="s">
        <v>7713</v>
      </c>
      <c r="K79" s="157">
        <v>1.030664395229983</v>
      </c>
      <c r="L79" s="65">
        <v>0</v>
      </c>
      <c r="M79" s="65"/>
      <c r="N79" s="204">
        <v>0</v>
      </c>
      <c r="O79" s="159"/>
      <c r="P79" s="64"/>
      <c r="Q79" s="65">
        <v>0</v>
      </c>
      <c r="R79" s="65"/>
      <c r="S79" s="204">
        <v>0</v>
      </c>
      <c r="T79" s="159"/>
      <c r="U79" s="64"/>
      <c r="V79" s="65">
        <v>20</v>
      </c>
      <c r="W79" s="65"/>
      <c r="X79" s="204">
        <v>3.3700000000000001E-2</v>
      </c>
      <c r="Y79" s="159"/>
      <c r="Z79" s="64"/>
      <c r="AA79" s="65">
        <v>41</v>
      </c>
      <c r="AB79" s="65"/>
      <c r="AC79" s="204">
        <v>6.9099999999999995E-2</v>
      </c>
      <c r="AD79" s="161"/>
      <c r="AE79" s="64"/>
      <c r="AF79" s="65">
        <v>125</v>
      </c>
      <c r="AG79" s="65"/>
      <c r="AH79" s="204">
        <v>0.21290000000000001</v>
      </c>
      <c r="AI79" s="161"/>
      <c r="AJ79" s="64"/>
      <c r="AK79" s="65">
        <v>8</v>
      </c>
      <c r="AL79" s="65"/>
      <c r="AM79" s="204">
        <v>1.3599999999999999E-2</v>
      </c>
      <c r="AN79" s="161"/>
      <c r="AO79" s="234">
        <v>0.32929999999999998</v>
      </c>
      <c r="AP79" s="227">
        <v>69</v>
      </c>
      <c r="AQ79" s="227">
        <v>42</v>
      </c>
      <c r="AR79" s="239">
        <v>0.60899999999999999</v>
      </c>
      <c r="AS79" s="227">
        <v>34</v>
      </c>
      <c r="AT79" s="239">
        <v>0.49299999999999999</v>
      </c>
      <c r="AU79" s="227">
        <v>28</v>
      </c>
      <c r="AV79" s="236">
        <v>0.40600000000000003</v>
      </c>
      <c r="AW79" s="227">
        <v>38</v>
      </c>
      <c r="AX79" s="227">
        <v>27</v>
      </c>
      <c r="AY79" s="239">
        <v>0.71099999999999997</v>
      </c>
      <c r="AZ79" s="227">
        <v>19</v>
      </c>
      <c r="BA79" s="239">
        <v>0.5</v>
      </c>
      <c r="BB79" s="227">
        <v>17</v>
      </c>
      <c r="BC79" s="236">
        <v>0.44700000000000001</v>
      </c>
    </row>
    <row r="80" spans="1:55" x14ac:dyDescent="0.25">
      <c r="A80" s="230">
        <v>1</v>
      </c>
      <c r="B80" s="215" t="s">
        <v>160</v>
      </c>
      <c r="C80" s="215">
        <v>6201</v>
      </c>
      <c r="D80" s="215" t="s">
        <v>261</v>
      </c>
      <c r="E80" s="215">
        <v>876</v>
      </c>
      <c r="F80" s="215">
        <v>881</v>
      </c>
      <c r="G80" s="215"/>
      <c r="H80" s="224" t="str">
        <f>HYPERLINK("https://map.geo.admin.ch/?zoom=7&amp;E=627800&amp;N=126000&amp;layers=ch.kantone.cadastralwebmap-farbe,ch.swisstopo.amtliches-strassenverzeichnis,ch.bfs.gebaeude_wohnungs_register,KML||https://tinyurl.com/yy7ya4g9/VS/6201_bdg_erw.kml","KML building")</f>
        <v>KML building</v>
      </c>
      <c r="I80" s="158">
        <v>7</v>
      </c>
      <c r="J80" s="247" t="s">
        <v>7714</v>
      </c>
      <c r="K80" s="157">
        <v>7.9908675799086754E-3</v>
      </c>
      <c r="L80" s="65">
        <v>0</v>
      </c>
      <c r="M80" s="65"/>
      <c r="N80" s="204">
        <v>0</v>
      </c>
      <c r="O80" s="159"/>
      <c r="P80" s="64"/>
      <c r="Q80" s="65">
        <v>0</v>
      </c>
      <c r="R80" s="65"/>
      <c r="S80" s="204">
        <v>0</v>
      </c>
      <c r="T80" s="159"/>
      <c r="U80" s="64"/>
      <c r="V80" s="65">
        <v>0</v>
      </c>
      <c r="W80" s="65"/>
      <c r="X80" s="204">
        <v>0</v>
      </c>
      <c r="Y80" s="159"/>
      <c r="Z80" s="64"/>
      <c r="AA80" s="65">
        <v>0</v>
      </c>
      <c r="AB80" s="65"/>
      <c r="AC80" s="204">
        <v>0</v>
      </c>
      <c r="AD80" s="161"/>
      <c r="AE80" s="64"/>
      <c r="AF80" s="65">
        <v>12</v>
      </c>
      <c r="AG80" s="65"/>
      <c r="AH80" s="204">
        <v>1.37E-2</v>
      </c>
      <c r="AI80" s="161"/>
      <c r="AJ80" s="64"/>
      <c r="AK80" s="65">
        <v>0</v>
      </c>
      <c r="AL80" s="65"/>
      <c r="AM80" s="204">
        <v>0</v>
      </c>
      <c r="AN80" s="161"/>
      <c r="AO80" s="234">
        <v>1.37E-2</v>
      </c>
      <c r="AP80" s="227">
        <v>489</v>
      </c>
      <c r="AQ80" s="227">
        <v>489</v>
      </c>
      <c r="AR80" s="239">
        <v>1</v>
      </c>
      <c r="AS80" s="227">
        <v>488</v>
      </c>
      <c r="AT80" s="239">
        <v>0.998</v>
      </c>
      <c r="AU80" s="227">
        <v>488</v>
      </c>
      <c r="AV80" s="236">
        <v>0.998</v>
      </c>
      <c r="AW80" s="227">
        <v>248</v>
      </c>
      <c r="AX80" s="227">
        <v>248</v>
      </c>
      <c r="AY80" s="239">
        <v>1</v>
      </c>
      <c r="AZ80" s="227">
        <v>247</v>
      </c>
      <c r="BA80" s="239">
        <v>0.996</v>
      </c>
      <c r="BB80" s="227">
        <v>247</v>
      </c>
      <c r="BC80" s="236">
        <v>0.996</v>
      </c>
    </row>
    <row r="81" spans="1:55" x14ac:dyDescent="0.25">
      <c r="A81" s="230">
        <v>2</v>
      </c>
      <c r="B81" s="215" t="s">
        <v>160</v>
      </c>
      <c r="C81" s="223">
        <v>6202</v>
      </c>
      <c r="D81" s="215" t="s">
        <v>262</v>
      </c>
      <c r="E81" s="215">
        <v>491</v>
      </c>
      <c r="F81" s="215">
        <v>492</v>
      </c>
      <c r="G81" s="215"/>
      <c r="H81" s="224" t="str">
        <f>HYPERLINK("https://map.geo.admin.ch/?zoom=7&amp;E=626600&amp;N=139300&amp;layers=ch.kantone.cadastralwebmap-farbe,ch.swisstopo.amtliches-strassenverzeichnis,ch.bfs.gebaeude_wohnungs_register,KML||https://tinyurl.com/yy7ya4g9/VS/6202_bdg_erw.kml","KML building")</f>
        <v>KML building</v>
      </c>
      <c r="I81" s="158">
        <v>354</v>
      </c>
      <c r="J81" s="247" t="s">
        <v>7715</v>
      </c>
      <c r="K81" s="157">
        <v>0.72097759674134421</v>
      </c>
      <c r="L81" s="65">
        <v>0</v>
      </c>
      <c r="M81" s="65"/>
      <c r="N81" s="204">
        <v>0</v>
      </c>
      <c r="O81" s="159"/>
      <c r="P81" s="64"/>
      <c r="Q81" s="65">
        <v>0</v>
      </c>
      <c r="R81" s="65"/>
      <c r="S81" s="204">
        <v>0</v>
      </c>
      <c r="T81" s="159"/>
      <c r="U81" s="64"/>
      <c r="V81" s="65">
        <v>0</v>
      </c>
      <c r="W81" s="65"/>
      <c r="X81" s="204">
        <v>0</v>
      </c>
      <c r="Y81" s="159"/>
      <c r="Z81" s="64"/>
      <c r="AA81" s="65">
        <v>0</v>
      </c>
      <c r="AB81" s="65"/>
      <c r="AC81" s="204">
        <v>0</v>
      </c>
      <c r="AD81" s="161"/>
      <c r="AE81" s="64"/>
      <c r="AF81" s="65">
        <v>64</v>
      </c>
      <c r="AG81" s="65"/>
      <c r="AH81" s="204">
        <v>0.1303</v>
      </c>
      <c r="AI81" s="161"/>
      <c r="AJ81" s="64"/>
      <c r="AK81" s="65">
        <v>3</v>
      </c>
      <c r="AL81" s="65"/>
      <c r="AM81" s="204">
        <v>6.1000000000000004E-3</v>
      </c>
      <c r="AN81" s="161"/>
      <c r="AO81" s="234">
        <v>0.13639999999999999</v>
      </c>
      <c r="AP81" s="227">
        <v>31</v>
      </c>
      <c r="AQ81" s="227">
        <v>3</v>
      </c>
      <c r="AR81" s="239">
        <v>9.7000000000000003E-2</v>
      </c>
      <c r="AS81" s="227">
        <v>1</v>
      </c>
      <c r="AT81" s="239">
        <v>3.2000000000000001E-2</v>
      </c>
      <c r="AU81" s="227">
        <v>1</v>
      </c>
      <c r="AV81" s="236">
        <v>3.2000000000000001E-2</v>
      </c>
      <c r="AW81" s="227">
        <v>20</v>
      </c>
      <c r="AX81" s="227">
        <v>1</v>
      </c>
      <c r="AY81" s="239">
        <v>0.05</v>
      </c>
      <c r="AZ81" s="227">
        <v>0</v>
      </c>
      <c r="BA81" s="239">
        <v>0</v>
      </c>
      <c r="BB81" s="227">
        <v>0</v>
      </c>
      <c r="BC81" s="236">
        <v>0</v>
      </c>
    </row>
    <row r="82" spans="1:55" x14ac:dyDescent="0.25">
      <c r="A82" s="230">
        <v>1</v>
      </c>
      <c r="B82" s="215" t="s">
        <v>160</v>
      </c>
      <c r="C82" s="215">
        <v>6203</v>
      </c>
      <c r="D82" s="215" t="s">
        <v>263</v>
      </c>
      <c r="E82" s="215">
        <v>737</v>
      </c>
      <c r="F82" s="215">
        <v>741</v>
      </c>
      <c r="G82" s="215"/>
      <c r="H82" s="224" t="str">
        <f>HYPERLINK("https://map.geo.admin.ch/?zoom=7&amp;E=646700&amp;N=134100&amp;layers=ch.kantone.cadastralwebmap-farbe,ch.swisstopo.amtliches-strassenverzeichnis,ch.bfs.gebaeude_wohnungs_register,KML||https://tinyurl.com/yy7ya4g9/VS/6203_bdg_erw.kml","KML building")</f>
        <v>KML building</v>
      </c>
      <c r="I82" s="158">
        <v>1</v>
      </c>
      <c r="J82" s="247" t="s">
        <v>7716</v>
      </c>
      <c r="K82" s="157">
        <v>1.3568521031207597E-3</v>
      </c>
      <c r="L82" s="65">
        <v>0</v>
      </c>
      <c r="M82" s="65"/>
      <c r="N82" s="204">
        <v>0</v>
      </c>
      <c r="O82" s="159"/>
      <c r="P82" s="64"/>
      <c r="Q82" s="65">
        <v>0</v>
      </c>
      <c r="R82" s="65"/>
      <c r="S82" s="204">
        <v>0</v>
      </c>
      <c r="T82" s="159"/>
      <c r="U82" s="64"/>
      <c r="V82" s="65">
        <v>0</v>
      </c>
      <c r="W82" s="65"/>
      <c r="X82" s="204">
        <v>0</v>
      </c>
      <c r="Y82" s="159"/>
      <c r="Z82" s="64"/>
      <c r="AA82" s="65">
        <v>0</v>
      </c>
      <c r="AB82" s="65"/>
      <c r="AC82" s="204">
        <v>0</v>
      </c>
      <c r="AD82" s="161"/>
      <c r="AE82" s="64"/>
      <c r="AF82" s="65">
        <v>17</v>
      </c>
      <c r="AG82" s="65"/>
      <c r="AH82" s="204">
        <v>2.3099999999999999E-2</v>
      </c>
      <c r="AI82" s="161"/>
      <c r="AJ82" s="64"/>
      <c r="AK82" s="65">
        <v>0</v>
      </c>
      <c r="AL82" s="65"/>
      <c r="AM82" s="204">
        <v>0</v>
      </c>
      <c r="AN82" s="161"/>
      <c r="AO82" s="234">
        <v>2.3099999999999999E-2</v>
      </c>
      <c r="AP82" s="227">
        <v>345</v>
      </c>
      <c r="AQ82" s="227">
        <v>345</v>
      </c>
      <c r="AR82" s="239">
        <v>1</v>
      </c>
      <c r="AS82" s="227">
        <v>345</v>
      </c>
      <c r="AT82" s="239">
        <v>1</v>
      </c>
      <c r="AU82" s="227">
        <v>345</v>
      </c>
      <c r="AV82" s="236">
        <v>1</v>
      </c>
      <c r="AW82" s="227">
        <v>210</v>
      </c>
      <c r="AX82" s="227">
        <v>210</v>
      </c>
      <c r="AY82" s="239">
        <v>1</v>
      </c>
      <c r="AZ82" s="227">
        <v>210</v>
      </c>
      <c r="BA82" s="239">
        <v>1</v>
      </c>
      <c r="BB82" s="227">
        <v>210</v>
      </c>
      <c r="BC82" s="236">
        <v>1</v>
      </c>
    </row>
    <row r="83" spans="1:55" x14ac:dyDescent="0.25">
      <c r="A83" s="230">
        <v>2</v>
      </c>
      <c r="B83" s="215" t="s">
        <v>160</v>
      </c>
      <c r="C83" s="215">
        <v>6204</v>
      </c>
      <c r="D83" s="215" t="s">
        <v>264</v>
      </c>
      <c r="E83" s="215">
        <v>1066</v>
      </c>
      <c r="F83" s="215">
        <v>1095</v>
      </c>
      <c r="G83" s="215"/>
      <c r="H83" s="224" t="str">
        <f>HYPERLINK("https://map.geo.admin.ch/?zoom=7&amp;E=623900&amp;N=129200&amp;layers=ch.kantone.cadastralwebmap-farbe,ch.swisstopo.amtliches-strassenverzeichnis,ch.bfs.gebaeude_wohnungs_register,KML||https://tinyurl.com/yy7ya4g9/VS/6204_bdg_erw.kml","KML building")</f>
        <v>KML building</v>
      </c>
      <c r="I83" s="158">
        <v>1</v>
      </c>
      <c r="J83" s="247" t="s">
        <v>7717</v>
      </c>
      <c r="K83" s="157">
        <v>9.3808630393996248E-4</v>
      </c>
      <c r="L83" s="65">
        <v>0</v>
      </c>
      <c r="M83" s="65"/>
      <c r="N83" s="204">
        <v>0</v>
      </c>
      <c r="O83" s="159"/>
      <c r="P83" s="64"/>
      <c r="Q83" s="65">
        <v>0</v>
      </c>
      <c r="R83" s="65"/>
      <c r="S83" s="204">
        <v>0</v>
      </c>
      <c r="T83" s="159"/>
      <c r="U83" s="64"/>
      <c r="V83" s="65">
        <v>0</v>
      </c>
      <c r="W83" s="65"/>
      <c r="X83" s="204">
        <v>0</v>
      </c>
      <c r="Y83" s="159"/>
      <c r="Z83" s="64"/>
      <c r="AA83" s="65">
        <v>3</v>
      </c>
      <c r="AB83" s="65"/>
      <c r="AC83" s="204">
        <v>2.7000000000000001E-3</v>
      </c>
      <c r="AD83" s="161"/>
      <c r="AE83" s="64"/>
      <c r="AF83" s="65">
        <v>15</v>
      </c>
      <c r="AG83" s="65"/>
      <c r="AH83" s="204">
        <v>1.41E-2</v>
      </c>
      <c r="AI83" s="161"/>
      <c r="AJ83" s="64"/>
      <c r="AK83" s="65">
        <v>0</v>
      </c>
      <c r="AL83" s="65"/>
      <c r="AM83" s="204">
        <v>0</v>
      </c>
      <c r="AN83" s="161"/>
      <c r="AO83" s="234">
        <v>1.6799999999999999E-2</v>
      </c>
      <c r="AP83" s="227">
        <v>599</v>
      </c>
      <c r="AQ83" s="227">
        <v>599</v>
      </c>
      <c r="AR83" s="239">
        <v>1</v>
      </c>
      <c r="AS83" s="227">
        <v>560</v>
      </c>
      <c r="AT83" s="239">
        <v>0.93500000000000005</v>
      </c>
      <c r="AU83" s="227">
        <v>560</v>
      </c>
      <c r="AV83" s="236">
        <v>0.93500000000000005</v>
      </c>
      <c r="AW83" s="227">
        <v>321</v>
      </c>
      <c r="AX83" s="227">
        <v>321</v>
      </c>
      <c r="AY83" s="239">
        <v>1</v>
      </c>
      <c r="AZ83" s="227">
        <v>303</v>
      </c>
      <c r="BA83" s="239">
        <v>0.94399999999999995</v>
      </c>
      <c r="BB83" s="227">
        <v>303</v>
      </c>
      <c r="BC83" s="236">
        <v>0.94399999999999995</v>
      </c>
    </row>
    <row r="84" spans="1:55" x14ac:dyDescent="0.25">
      <c r="A84" s="230">
        <v>1</v>
      </c>
      <c r="B84" s="215" t="s">
        <v>160</v>
      </c>
      <c r="C84" s="215">
        <v>6205</v>
      </c>
      <c r="D84" s="215" t="s">
        <v>265</v>
      </c>
      <c r="E84" s="215">
        <v>1161</v>
      </c>
      <c r="F84" s="215">
        <v>1164</v>
      </c>
      <c r="G84" s="215"/>
      <c r="H84" s="224" t="str">
        <f>HYPERLINK("https://map.geo.admin.ch/?zoom=7&amp;E=648600&amp;N=136300&amp;layers=ch.kantone.cadastralwebmap-farbe,ch.swisstopo.amtliches-strassenverzeichnis,ch.bfs.gebaeude_wohnungs_register,KML||https://tinyurl.com/yy7ya4g9/VS/6205_bdg_erw.kml","KML building")</f>
        <v>KML building</v>
      </c>
      <c r="I84" s="158">
        <v>0</v>
      </c>
      <c r="J84" s="247" t="s">
        <v>7718</v>
      </c>
      <c r="K84" s="157">
        <v>0</v>
      </c>
      <c r="L84" s="65">
        <v>0</v>
      </c>
      <c r="M84" s="65"/>
      <c r="N84" s="204">
        <v>0</v>
      </c>
      <c r="O84" s="159"/>
      <c r="P84" s="64"/>
      <c r="Q84" s="65">
        <v>0</v>
      </c>
      <c r="R84" s="65"/>
      <c r="S84" s="204">
        <v>0</v>
      </c>
      <c r="T84" s="159"/>
      <c r="U84" s="64"/>
      <c r="V84" s="65">
        <v>0</v>
      </c>
      <c r="W84" s="65"/>
      <c r="X84" s="204">
        <v>0</v>
      </c>
      <c r="Y84" s="159"/>
      <c r="Z84" s="64"/>
      <c r="AA84" s="65">
        <v>0</v>
      </c>
      <c r="AB84" s="65"/>
      <c r="AC84" s="204">
        <v>0</v>
      </c>
      <c r="AD84" s="161"/>
      <c r="AE84" s="64"/>
      <c r="AF84" s="65">
        <v>6</v>
      </c>
      <c r="AG84" s="65"/>
      <c r="AH84" s="204">
        <v>5.1999999999999998E-3</v>
      </c>
      <c r="AI84" s="161"/>
      <c r="AJ84" s="64"/>
      <c r="AK84" s="65">
        <v>0</v>
      </c>
      <c r="AL84" s="65"/>
      <c r="AM84" s="204">
        <v>0</v>
      </c>
      <c r="AN84" s="161"/>
      <c r="AO84" s="234">
        <v>5.1999999999999998E-3</v>
      </c>
      <c r="AP84" s="227">
        <v>515</v>
      </c>
      <c r="AQ84" s="227">
        <v>515</v>
      </c>
      <c r="AR84" s="239">
        <v>1</v>
      </c>
      <c r="AS84" s="227">
        <v>513</v>
      </c>
      <c r="AT84" s="239">
        <v>0.996</v>
      </c>
      <c r="AU84" s="227">
        <v>513</v>
      </c>
      <c r="AV84" s="236">
        <v>0.996</v>
      </c>
      <c r="AW84" s="227">
        <v>275</v>
      </c>
      <c r="AX84" s="227">
        <v>275</v>
      </c>
      <c r="AY84" s="239">
        <v>1</v>
      </c>
      <c r="AZ84" s="227">
        <v>274</v>
      </c>
      <c r="BA84" s="239">
        <v>0.996</v>
      </c>
      <c r="BB84" s="227">
        <v>274</v>
      </c>
      <c r="BC84" s="236">
        <v>0.996</v>
      </c>
    </row>
    <row r="85" spans="1:55" x14ac:dyDescent="0.25">
      <c r="A85" s="230">
        <v>2</v>
      </c>
      <c r="B85" s="215" t="s">
        <v>160</v>
      </c>
      <c r="C85" s="215">
        <v>6211</v>
      </c>
      <c r="D85" s="215" t="s">
        <v>266</v>
      </c>
      <c r="E85" s="215">
        <v>389</v>
      </c>
      <c r="F85" s="215">
        <v>415</v>
      </c>
      <c r="G85" s="215"/>
      <c r="H85" s="224" t="str">
        <f>HYPERLINK("https://map.geo.admin.ch/?zoom=7&amp;E=568900&amp;N=113400&amp;layers=ch.kantone.cadastralwebmap-farbe,ch.swisstopo.amtliches-strassenverzeichnis,ch.bfs.gebaeude_wohnungs_register,KML||https://tinyurl.com/yy7ya4g9/VS/6211_bdg_erw.kml","KML building")</f>
        <v>KML building</v>
      </c>
      <c r="I85" s="158">
        <v>203</v>
      </c>
      <c r="J85" s="247" t="s">
        <v>7719</v>
      </c>
      <c r="K85" s="157">
        <v>0.52185089974293064</v>
      </c>
      <c r="L85" s="65">
        <v>0</v>
      </c>
      <c r="M85" s="65"/>
      <c r="N85" s="204">
        <v>0</v>
      </c>
      <c r="O85" s="159"/>
      <c r="P85" s="64"/>
      <c r="Q85" s="65">
        <v>0</v>
      </c>
      <c r="R85" s="65"/>
      <c r="S85" s="204">
        <v>0</v>
      </c>
      <c r="T85" s="159"/>
      <c r="U85" s="64"/>
      <c r="V85" s="65">
        <v>0</v>
      </c>
      <c r="W85" s="65"/>
      <c r="X85" s="204">
        <v>0</v>
      </c>
      <c r="Y85" s="159"/>
      <c r="Z85" s="64"/>
      <c r="AA85" s="65">
        <v>102</v>
      </c>
      <c r="AB85" s="65"/>
      <c r="AC85" s="204">
        <v>0.24579999999999999</v>
      </c>
      <c r="AD85" s="161"/>
      <c r="AE85" s="64"/>
      <c r="AF85" s="65">
        <v>122</v>
      </c>
      <c r="AG85" s="65"/>
      <c r="AH85" s="204">
        <v>0.31359999999999999</v>
      </c>
      <c r="AI85" s="161"/>
      <c r="AJ85" s="64"/>
      <c r="AK85" s="65">
        <v>1</v>
      </c>
      <c r="AL85" s="65"/>
      <c r="AM85" s="204">
        <v>2.5999999999999999E-3</v>
      </c>
      <c r="AN85" s="161"/>
      <c r="AO85" s="234">
        <v>0.56200000000000006</v>
      </c>
      <c r="AP85" s="227">
        <v>49</v>
      </c>
      <c r="AQ85" s="227">
        <v>47</v>
      </c>
      <c r="AR85" s="239">
        <v>0.95899999999999996</v>
      </c>
      <c r="AS85" s="227">
        <v>18</v>
      </c>
      <c r="AT85" s="239">
        <v>0.36699999999999999</v>
      </c>
      <c r="AU85" s="227">
        <v>18</v>
      </c>
      <c r="AV85" s="236">
        <v>0.36699999999999999</v>
      </c>
      <c r="AW85" s="227">
        <v>33</v>
      </c>
      <c r="AX85" s="227">
        <v>32</v>
      </c>
      <c r="AY85" s="239">
        <v>0.97</v>
      </c>
      <c r="AZ85" s="227">
        <v>8</v>
      </c>
      <c r="BA85" s="239">
        <v>0.24199999999999999</v>
      </c>
      <c r="BB85" s="227">
        <v>8</v>
      </c>
      <c r="BC85" s="236">
        <v>0.24199999999999999</v>
      </c>
    </row>
    <row r="86" spans="1:55" x14ac:dyDescent="0.25">
      <c r="A86" s="230">
        <v>2</v>
      </c>
      <c r="B86" s="215" t="s">
        <v>160</v>
      </c>
      <c r="C86" s="215">
        <v>6212</v>
      </c>
      <c r="D86" s="215" t="s">
        <v>267</v>
      </c>
      <c r="E86" s="215">
        <v>437</v>
      </c>
      <c r="F86" s="215">
        <v>454</v>
      </c>
      <c r="G86" s="215"/>
      <c r="H86" s="224" t="str">
        <f>HYPERLINK("https://map.geo.admin.ch/?zoom=7&amp;E=569500&amp;N=110900&amp;layers=ch.kantone.cadastralwebmap-farbe,ch.swisstopo.amtliches-strassenverzeichnis,ch.bfs.gebaeude_wohnungs_register,KML||https://tinyurl.com/yy7ya4g9/VS/6212_bdg_erw.kml","KML building")</f>
        <v>KML building</v>
      </c>
      <c r="I86" s="158">
        <v>301</v>
      </c>
      <c r="J86" s="247" t="s">
        <v>7720</v>
      </c>
      <c r="K86" s="157">
        <v>0.68878718535469108</v>
      </c>
      <c r="L86" s="65">
        <v>0</v>
      </c>
      <c r="M86" s="65"/>
      <c r="N86" s="204">
        <v>0</v>
      </c>
      <c r="O86" s="159"/>
      <c r="P86" s="64"/>
      <c r="Q86" s="65">
        <v>0</v>
      </c>
      <c r="R86" s="65"/>
      <c r="S86" s="204">
        <v>0</v>
      </c>
      <c r="T86" s="159"/>
      <c r="U86" s="64"/>
      <c r="V86" s="65">
        <v>0</v>
      </c>
      <c r="W86" s="65"/>
      <c r="X86" s="204">
        <v>0</v>
      </c>
      <c r="Y86" s="159"/>
      <c r="Z86" s="64"/>
      <c r="AA86" s="65">
        <v>0</v>
      </c>
      <c r="AB86" s="65"/>
      <c r="AC86" s="204">
        <v>0</v>
      </c>
      <c r="AD86" s="161"/>
      <c r="AE86" s="64"/>
      <c r="AF86" s="65">
        <v>31</v>
      </c>
      <c r="AG86" s="65"/>
      <c r="AH86" s="204">
        <v>7.0900000000000005E-2</v>
      </c>
      <c r="AI86" s="161"/>
      <c r="AJ86" s="64"/>
      <c r="AK86" s="65">
        <v>1</v>
      </c>
      <c r="AL86" s="65"/>
      <c r="AM86" s="204">
        <v>2.3E-3</v>
      </c>
      <c r="AN86" s="161"/>
      <c r="AO86" s="234">
        <v>7.3200000000000001E-2</v>
      </c>
      <c r="AP86" s="227">
        <v>52</v>
      </c>
      <c r="AQ86" s="227">
        <v>32</v>
      </c>
      <c r="AR86" s="239">
        <v>0.61499999999999999</v>
      </c>
      <c r="AS86" s="227">
        <v>35</v>
      </c>
      <c r="AT86" s="239">
        <v>0.67300000000000004</v>
      </c>
      <c r="AU86" s="227">
        <v>25</v>
      </c>
      <c r="AV86" s="236">
        <v>0.48099999999999998</v>
      </c>
      <c r="AW86" s="227">
        <v>44</v>
      </c>
      <c r="AX86" s="227">
        <v>28</v>
      </c>
      <c r="AY86" s="239">
        <v>0.63600000000000001</v>
      </c>
      <c r="AZ86" s="227">
        <v>27</v>
      </c>
      <c r="BA86" s="239">
        <v>0.61399999999999999</v>
      </c>
      <c r="BB86" s="227">
        <v>21</v>
      </c>
      <c r="BC86" s="236">
        <v>0.47699999999999998</v>
      </c>
    </row>
    <row r="87" spans="1:55" x14ac:dyDescent="0.25">
      <c r="A87" s="230">
        <v>2</v>
      </c>
      <c r="B87" s="215" t="s">
        <v>160</v>
      </c>
      <c r="C87" s="215">
        <v>6213</v>
      </c>
      <c r="D87" s="215" t="s">
        <v>268</v>
      </c>
      <c r="E87" s="215">
        <v>444</v>
      </c>
      <c r="F87" s="215">
        <v>468</v>
      </c>
      <c r="G87" s="215"/>
      <c r="H87" s="224" t="str">
        <f>HYPERLINK("https://map.geo.admin.ch/?zoom=7&amp;E=568000&amp;N=114200&amp;layers=ch.kantone.cadastralwebmap-farbe,ch.swisstopo.amtliches-strassenverzeichnis,ch.bfs.gebaeude_wohnungs_register,KML||https://tinyurl.com/yy7ya4g9/VS/6213_bdg_erw.kml","KML building")</f>
        <v>KML building</v>
      </c>
      <c r="I87" s="158">
        <v>470</v>
      </c>
      <c r="J87" s="247" t="s">
        <v>7721</v>
      </c>
      <c r="K87" s="157">
        <v>1.0585585585585586</v>
      </c>
      <c r="L87" s="65">
        <v>0</v>
      </c>
      <c r="M87" s="65"/>
      <c r="N87" s="204">
        <v>0</v>
      </c>
      <c r="O87" s="159"/>
      <c r="P87" s="64"/>
      <c r="Q87" s="65">
        <v>0</v>
      </c>
      <c r="R87" s="65"/>
      <c r="S87" s="204">
        <v>0</v>
      </c>
      <c r="T87" s="159"/>
      <c r="U87" s="64"/>
      <c r="V87" s="65">
        <v>0</v>
      </c>
      <c r="W87" s="65"/>
      <c r="X87" s="204">
        <v>0</v>
      </c>
      <c r="Y87" s="159"/>
      <c r="Z87" s="64"/>
      <c r="AA87" s="65">
        <v>22</v>
      </c>
      <c r="AB87" s="65"/>
      <c r="AC87" s="204">
        <v>4.7E-2</v>
      </c>
      <c r="AD87" s="161"/>
      <c r="AE87" s="64"/>
      <c r="AF87" s="65">
        <v>36</v>
      </c>
      <c r="AG87" s="65"/>
      <c r="AH87" s="204">
        <v>8.1100000000000005E-2</v>
      </c>
      <c r="AI87" s="161"/>
      <c r="AJ87" s="64"/>
      <c r="AK87" s="65">
        <v>8</v>
      </c>
      <c r="AL87" s="65"/>
      <c r="AM87" s="204">
        <v>1.7999999999999999E-2</v>
      </c>
      <c r="AN87" s="161"/>
      <c r="AO87" s="234">
        <v>0.14609999999999998</v>
      </c>
      <c r="AP87" s="227">
        <v>52</v>
      </c>
      <c r="AQ87" s="227">
        <v>41</v>
      </c>
      <c r="AR87" s="239">
        <v>0.78800000000000003</v>
      </c>
      <c r="AS87" s="227">
        <v>29</v>
      </c>
      <c r="AT87" s="239">
        <v>0.55800000000000005</v>
      </c>
      <c r="AU87" s="227">
        <v>27</v>
      </c>
      <c r="AV87" s="236">
        <v>0.51900000000000002</v>
      </c>
      <c r="AW87" s="227">
        <v>40</v>
      </c>
      <c r="AX87" s="227">
        <v>30</v>
      </c>
      <c r="AY87" s="239">
        <v>0.75</v>
      </c>
      <c r="AZ87" s="227">
        <v>22</v>
      </c>
      <c r="BA87" s="239">
        <v>0.55000000000000004</v>
      </c>
      <c r="BB87" s="227">
        <v>21</v>
      </c>
      <c r="BC87" s="236">
        <v>0.52500000000000002</v>
      </c>
    </row>
    <row r="88" spans="1:55" x14ac:dyDescent="0.25">
      <c r="A88" s="230">
        <v>2</v>
      </c>
      <c r="B88" s="215" t="s">
        <v>160</v>
      </c>
      <c r="C88" s="215">
        <v>6214</v>
      </c>
      <c r="D88" s="215" t="s">
        <v>269</v>
      </c>
      <c r="E88" s="215">
        <v>289</v>
      </c>
      <c r="F88" s="215">
        <v>301</v>
      </c>
      <c r="G88" s="215"/>
      <c r="H88" s="224" t="str">
        <f>HYPERLINK("https://map.geo.admin.ch/?zoom=7&amp;E=564300&amp;N=103600&amp;layers=ch.kantone.cadastralwebmap-farbe,ch.swisstopo.amtliches-strassenverzeichnis,ch.bfs.gebaeude_wohnungs_register,KML||https://tinyurl.com/yy7ya4g9/VS/6214_bdg_erw.kml","KML building")</f>
        <v>KML building</v>
      </c>
      <c r="I88" s="158">
        <v>298</v>
      </c>
      <c r="J88" s="247" t="s">
        <v>7722</v>
      </c>
      <c r="K88" s="157">
        <v>1.0311418685121108</v>
      </c>
      <c r="L88" s="65">
        <v>0</v>
      </c>
      <c r="M88" s="65"/>
      <c r="N88" s="204">
        <v>0</v>
      </c>
      <c r="O88" s="159"/>
      <c r="P88" s="64"/>
      <c r="Q88" s="65">
        <v>0</v>
      </c>
      <c r="R88" s="65"/>
      <c r="S88" s="204">
        <v>0</v>
      </c>
      <c r="T88" s="159"/>
      <c r="U88" s="64"/>
      <c r="V88" s="65">
        <v>1</v>
      </c>
      <c r="W88" s="65"/>
      <c r="X88" s="204">
        <v>3.3E-3</v>
      </c>
      <c r="Y88" s="159"/>
      <c r="Z88" s="64"/>
      <c r="AA88" s="65">
        <v>25</v>
      </c>
      <c r="AB88" s="65"/>
      <c r="AC88" s="204">
        <v>8.3099999999999993E-2</v>
      </c>
      <c r="AD88" s="161"/>
      <c r="AE88" s="64"/>
      <c r="AF88" s="65">
        <v>33</v>
      </c>
      <c r="AG88" s="65"/>
      <c r="AH88" s="204">
        <v>0.1142</v>
      </c>
      <c r="AI88" s="161"/>
      <c r="AJ88" s="64"/>
      <c r="AK88" s="65">
        <v>0</v>
      </c>
      <c r="AL88" s="65"/>
      <c r="AM88" s="204">
        <v>0</v>
      </c>
      <c r="AN88" s="161"/>
      <c r="AO88" s="234">
        <v>0.2006</v>
      </c>
      <c r="AP88" s="227">
        <v>13</v>
      </c>
      <c r="AQ88" s="227">
        <v>4</v>
      </c>
      <c r="AR88" s="239">
        <v>0.308</v>
      </c>
      <c r="AS88" s="227">
        <v>6</v>
      </c>
      <c r="AT88" s="239">
        <v>0.46200000000000002</v>
      </c>
      <c r="AU88" s="227">
        <v>2</v>
      </c>
      <c r="AV88" s="236">
        <v>0.154</v>
      </c>
      <c r="AW88" s="227">
        <v>5</v>
      </c>
      <c r="AX88" s="227">
        <v>0</v>
      </c>
      <c r="AY88" s="239">
        <v>0</v>
      </c>
      <c r="AZ88" s="227">
        <v>1</v>
      </c>
      <c r="BA88" s="239">
        <v>0.2</v>
      </c>
      <c r="BB88" s="227">
        <v>0</v>
      </c>
      <c r="BC88" s="236">
        <v>0</v>
      </c>
    </row>
    <row r="89" spans="1:55" x14ac:dyDescent="0.25">
      <c r="A89" s="230">
        <v>2</v>
      </c>
      <c r="B89" s="215" t="s">
        <v>160</v>
      </c>
      <c r="C89" s="215">
        <v>6215</v>
      </c>
      <c r="D89" s="215" t="s">
        <v>270</v>
      </c>
      <c r="E89" s="215">
        <v>487</v>
      </c>
      <c r="F89" s="215">
        <v>520</v>
      </c>
      <c r="G89" s="215"/>
      <c r="H89" s="224" t="str">
        <f>HYPERLINK("https://map.geo.admin.ch/?zoom=7&amp;E=565400&amp;N=121300&amp;layers=ch.kantone.cadastralwebmap-farbe,ch.swisstopo.amtliches-strassenverzeichnis,ch.bfs.gebaeude_wohnungs_register,KML||https://tinyurl.com/yy7ya4g9/VS/6215_bdg_erw.kml","KML building")</f>
        <v>KML building</v>
      </c>
      <c r="I89" s="158">
        <v>344</v>
      </c>
      <c r="J89" s="247" t="s">
        <v>7723</v>
      </c>
      <c r="K89" s="157">
        <v>0.70636550308008217</v>
      </c>
      <c r="L89" s="65">
        <v>0</v>
      </c>
      <c r="M89" s="65"/>
      <c r="N89" s="204">
        <v>0</v>
      </c>
      <c r="O89" s="159"/>
      <c r="P89" s="64"/>
      <c r="Q89" s="65">
        <v>0</v>
      </c>
      <c r="R89" s="65"/>
      <c r="S89" s="204">
        <v>0</v>
      </c>
      <c r="T89" s="159"/>
      <c r="U89" s="64"/>
      <c r="V89" s="65">
        <v>0</v>
      </c>
      <c r="W89" s="65"/>
      <c r="X89" s="204">
        <v>0</v>
      </c>
      <c r="Y89" s="159"/>
      <c r="Z89" s="64"/>
      <c r="AA89" s="65">
        <v>0</v>
      </c>
      <c r="AB89" s="65"/>
      <c r="AC89" s="204">
        <v>0</v>
      </c>
      <c r="AD89" s="161"/>
      <c r="AE89" s="64"/>
      <c r="AF89" s="65">
        <v>49</v>
      </c>
      <c r="AG89" s="65"/>
      <c r="AH89" s="204">
        <v>0.10059999999999999</v>
      </c>
      <c r="AI89" s="161"/>
      <c r="AJ89" s="64"/>
      <c r="AK89" s="65">
        <v>9</v>
      </c>
      <c r="AL89" s="65"/>
      <c r="AM89" s="204">
        <v>1.8499999999999999E-2</v>
      </c>
      <c r="AN89" s="161"/>
      <c r="AO89" s="234">
        <v>0.1191</v>
      </c>
      <c r="AP89" s="227">
        <v>57</v>
      </c>
      <c r="AQ89" s="227">
        <v>54</v>
      </c>
      <c r="AR89" s="239">
        <v>0.94699999999999995</v>
      </c>
      <c r="AS89" s="227">
        <v>33</v>
      </c>
      <c r="AT89" s="239">
        <v>0.57899999999999996</v>
      </c>
      <c r="AU89" s="227">
        <v>30</v>
      </c>
      <c r="AV89" s="236">
        <v>0.52600000000000002</v>
      </c>
      <c r="AW89" s="227">
        <v>50</v>
      </c>
      <c r="AX89" s="227">
        <v>47</v>
      </c>
      <c r="AY89" s="239">
        <v>0.94</v>
      </c>
      <c r="AZ89" s="227">
        <v>30</v>
      </c>
      <c r="BA89" s="239">
        <v>0.6</v>
      </c>
      <c r="BB89" s="227">
        <v>27</v>
      </c>
      <c r="BC89" s="236">
        <v>0.54</v>
      </c>
    </row>
    <row r="90" spans="1:55" x14ac:dyDescent="0.25">
      <c r="A90" s="230">
        <v>2</v>
      </c>
      <c r="B90" s="215" t="s">
        <v>160</v>
      </c>
      <c r="C90" s="215">
        <v>6217</v>
      </c>
      <c r="D90" s="215" t="s">
        <v>271</v>
      </c>
      <c r="E90" s="215">
        <v>1164</v>
      </c>
      <c r="F90" s="215">
        <v>1202</v>
      </c>
      <c r="G90" s="215"/>
      <c r="H90" s="224" t="str">
        <f>HYPERLINK("https://map.geo.admin.ch/?zoom=7&amp;E=566500&amp;N=118600&amp;layers=ch.kantone.cadastralwebmap-farbe,ch.swisstopo.amtliches-strassenverzeichnis,ch.bfs.gebaeude_wohnungs_register,KML||https://tinyurl.com/yy7ya4g9/VS/6217_bdg_erw.kml","KML building")</f>
        <v>KML building</v>
      </c>
      <c r="I90" s="158">
        <v>823</v>
      </c>
      <c r="J90" s="247" t="s">
        <v>7724</v>
      </c>
      <c r="K90" s="157">
        <v>0.70704467353951894</v>
      </c>
      <c r="L90" s="65">
        <v>0</v>
      </c>
      <c r="M90" s="65"/>
      <c r="N90" s="204">
        <v>0</v>
      </c>
      <c r="O90" s="159"/>
      <c r="P90" s="64"/>
      <c r="Q90" s="65">
        <v>0</v>
      </c>
      <c r="R90" s="65"/>
      <c r="S90" s="204">
        <v>0</v>
      </c>
      <c r="T90" s="159"/>
      <c r="U90" s="64"/>
      <c r="V90" s="65">
        <v>6</v>
      </c>
      <c r="W90" s="65"/>
      <c r="X90" s="204">
        <v>5.0000000000000001E-3</v>
      </c>
      <c r="Y90" s="159"/>
      <c r="Z90" s="64"/>
      <c r="AA90" s="65">
        <v>23</v>
      </c>
      <c r="AB90" s="65"/>
      <c r="AC90" s="204">
        <v>1.9099999999999999E-2</v>
      </c>
      <c r="AD90" s="161"/>
      <c r="AE90" s="64"/>
      <c r="AF90" s="65">
        <v>115</v>
      </c>
      <c r="AG90" s="65"/>
      <c r="AH90" s="204">
        <v>9.8799999999999999E-2</v>
      </c>
      <c r="AI90" s="161"/>
      <c r="AJ90" s="64"/>
      <c r="AK90" s="65">
        <v>1</v>
      </c>
      <c r="AL90" s="65"/>
      <c r="AM90" s="204">
        <v>8.9999999999999998E-4</v>
      </c>
      <c r="AN90" s="161"/>
      <c r="AO90" s="234">
        <v>0.12379999999999999</v>
      </c>
      <c r="AP90" s="227">
        <v>105</v>
      </c>
      <c r="AQ90" s="227">
        <v>61</v>
      </c>
      <c r="AR90" s="239">
        <v>0.58099999999999996</v>
      </c>
      <c r="AS90" s="227">
        <v>67</v>
      </c>
      <c r="AT90" s="239">
        <v>0.63800000000000001</v>
      </c>
      <c r="AU90" s="227">
        <v>47</v>
      </c>
      <c r="AV90" s="236">
        <v>0.44800000000000001</v>
      </c>
      <c r="AW90" s="227">
        <v>81</v>
      </c>
      <c r="AX90" s="227">
        <v>39</v>
      </c>
      <c r="AY90" s="239">
        <v>0.48099999999999998</v>
      </c>
      <c r="AZ90" s="227">
        <v>45</v>
      </c>
      <c r="BA90" s="239">
        <v>0.55600000000000005</v>
      </c>
      <c r="BB90" s="227">
        <v>25</v>
      </c>
      <c r="BC90" s="236">
        <v>0.309</v>
      </c>
    </row>
    <row r="91" spans="1:55" x14ac:dyDescent="0.25">
      <c r="A91" s="230">
        <v>2</v>
      </c>
      <c r="B91" s="215" t="s">
        <v>160</v>
      </c>
      <c r="C91" s="215">
        <v>6218</v>
      </c>
      <c r="D91" s="215" t="s">
        <v>272</v>
      </c>
      <c r="E91" s="215">
        <v>1227</v>
      </c>
      <c r="F91" s="215">
        <v>1248</v>
      </c>
      <c r="G91" s="215"/>
      <c r="H91" s="224" t="str">
        <f>HYPERLINK("https://map.geo.admin.ch/?zoom=7&amp;E=567800&amp;N=107800&amp;layers=ch.kantone.cadastralwebmap-farbe,ch.swisstopo.amtliches-strassenverzeichnis,ch.bfs.gebaeude_wohnungs_register,KML||https://tinyurl.com/yy7ya4g9/VS/6218_bdg_erw.kml","KML building")</f>
        <v>KML building</v>
      </c>
      <c r="I91" s="158">
        <v>428</v>
      </c>
      <c r="J91" s="247" t="s">
        <v>7725</v>
      </c>
      <c r="K91" s="157">
        <v>0.34881825590872045</v>
      </c>
      <c r="L91" s="65">
        <v>0</v>
      </c>
      <c r="M91" s="65"/>
      <c r="N91" s="204">
        <v>0</v>
      </c>
      <c r="O91" s="159"/>
      <c r="P91" s="64"/>
      <c r="Q91" s="65">
        <v>0</v>
      </c>
      <c r="R91" s="65"/>
      <c r="S91" s="204">
        <v>0</v>
      </c>
      <c r="T91" s="159"/>
      <c r="U91" s="64"/>
      <c r="V91" s="65">
        <v>0</v>
      </c>
      <c r="W91" s="65"/>
      <c r="X91" s="204">
        <v>0</v>
      </c>
      <c r="Y91" s="159"/>
      <c r="Z91" s="64"/>
      <c r="AA91" s="65">
        <v>0</v>
      </c>
      <c r="AB91" s="65"/>
      <c r="AC91" s="204">
        <v>0</v>
      </c>
      <c r="AD91" s="161"/>
      <c r="AE91" s="64"/>
      <c r="AF91" s="65">
        <v>123</v>
      </c>
      <c r="AG91" s="65"/>
      <c r="AH91" s="204">
        <v>0.1002</v>
      </c>
      <c r="AI91" s="161"/>
      <c r="AJ91" s="64"/>
      <c r="AK91" s="65">
        <v>7</v>
      </c>
      <c r="AL91" s="65"/>
      <c r="AM91" s="204">
        <v>5.7000000000000002E-3</v>
      </c>
      <c r="AN91" s="161"/>
      <c r="AO91" s="234">
        <v>0.10589999999999999</v>
      </c>
      <c r="AP91" s="227">
        <v>243</v>
      </c>
      <c r="AQ91" s="227">
        <v>111</v>
      </c>
      <c r="AR91" s="239">
        <v>0.45700000000000002</v>
      </c>
      <c r="AS91" s="227">
        <v>110</v>
      </c>
      <c r="AT91" s="239">
        <v>0.45300000000000001</v>
      </c>
      <c r="AU91" s="227">
        <v>89</v>
      </c>
      <c r="AV91" s="236">
        <v>0.36599999999999999</v>
      </c>
      <c r="AW91" s="227">
        <v>188</v>
      </c>
      <c r="AX91" s="227">
        <v>79</v>
      </c>
      <c r="AY91" s="239">
        <v>0.42</v>
      </c>
      <c r="AZ91" s="227">
        <v>76</v>
      </c>
      <c r="BA91" s="239">
        <v>0.40400000000000003</v>
      </c>
      <c r="BB91" s="227">
        <v>62</v>
      </c>
      <c r="BC91" s="236">
        <v>0.33</v>
      </c>
    </row>
    <row r="92" spans="1:55" x14ac:dyDescent="0.25">
      <c r="A92" s="230">
        <v>2</v>
      </c>
      <c r="B92" s="215" t="s">
        <v>160</v>
      </c>
      <c r="C92" s="215">
        <v>6219</v>
      </c>
      <c r="D92" s="215" t="s">
        <v>273</v>
      </c>
      <c r="E92" s="215">
        <v>614</v>
      </c>
      <c r="F92" s="215">
        <v>631</v>
      </c>
      <c r="G92" s="215"/>
      <c r="H92" s="224" t="str">
        <f>HYPERLINK("https://map.geo.admin.ch/?zoom=7&amp;E=569300&amp;N=109300&amp;layers=ch.kantone.cadastralwebmap-farbe,ch.swisstopo.amtliches-strassenverzeichnis,ch.bfs.gebaeude_wohnungs_register,KML||https://tinyurl.com/yy7ya4g9/VS/6219_bdg_erw.kml","KML building")</f>
        <v>KML building</v>
      </c>
      <c r="I92" s="158">
        <v>386</v>
      </c>
      <c r="J92" s="247" t="s">
        <v>7726</v>
      </c>
      <c r="K92" s="157">
        <v>0.62866449511400646</v>
      </c>
      <c r="L92" s="65">
        <v>0</v>
      </c>
      <c r="M92" s="65"/>
      <c r="N92" s="204">
        <v>0</v>
      </c>
      <c r="O92" s="159"/>
      <c r="P92" s="64"/>
      <c r="Q92" s="65">
        <v>0</v>
      </c>
      <c r="R92" s="65"/>
      <c r="S92" s="204">
        <v>0</v>
      </c>
      <c r="T92" s="159"/>
      <c r="U92" s="64"/>
      <c r="V92" s="65">
        <v>0</v>
      </c>
      <c r="W92" s="65"/>
      <c r="X92" s="204">
        <v>0</v>
      </c>
      <c r="Y92" s="159"/>
      <c r="Z92" s="64"/>
      <c r="AA92" s="65">
        <v>10</v>
      </c>
      <c r="AB92" s="65"/>
      <c r="AC92" s="204">
        <v>1.5800000000000002E-2</v>
      </c>
      <c r="AD92" s="161"/>
      <c r="AE92" s="64"/>
      <c r="AF92" s="65">
        <v>72</v>
      </c>
      <c r="AG92" s="65"/>
      <c r="AH92" s="204">
        <v>0.1173</v>
      </c>
      <c r="AI92" s="161"/>
      <c r="AJ92" s="64"/>
      <c r="AK92" s="65">
        <v>2</v>
      </c>
      <c r="AL92" s="65"/>
      <c r="AM92" s="204">
        <v>3.3E-3</v>
      </c>
      <c r="AN92" s="161"/>
      <c r="AO92" s="234">
        <v>0.13639999999999999</v>
      </c>
      <c r="AP92" s="227">
        <v>115</v>
      </c>
      <c r="AQ92" s="227">
        <v>110</v>
      </c>
      <c r="AR92" s="239">
        <v>0.95699999999999996</v>
      </c>
      <c r="AS92" s="227">
        <v>85</v>
      </c>
      <c r="AT92" s="239">
        <v>0.73899999999999999</v>
      </c>
      <c r="AU92" s="227">
        <v>84</v>
      </c>
      <c r="AV92" s="236">
        <v>0.73</v>
      </c>
      <c r="AW92" s="227">
        <v>86</v>
      </c>
      <c r="AX92" s="227">
        <v>82</v>
      </c>
      <c r="AY92" s="239">
        <v>0.95299999999999996</v>
      </c>
      <c r="AZ92" s="227">
        <v>60</v>
      </c>
      <c r="BA92" s="239">
        <v>0.69799999999999995</v>
      </c>
      <c r="BB92" s="227">
        <v>59</v>
      </c>
      <c r="BC92" s="236">
        <v>0.68600000000000005</v>
      </c>
    </row>
    <row r="93" spans="1:55" x14ac:dyDescent="0.25">
      <c r="A93" s="230">
        <v>2</v>
      </c>
      <c r="B93" s="215" t="s">
        <v>160</v>
      </c>
      <c r="C93" s="215">
        <v>6220</v>
      </c>
      <c r="D93" s="215" t="s">
        <v>274</v>
      </c>
      <c r="E93" s="215">
        <v>375</v>
      </c>
      <c r="F93" s="215">
        <v>384</v>
      </c>
      <c r="G93" s="215"/>
      <c r="H93" s="224" t="str">
        <f>HYPERLINK("https://map.geo.admin.ch/?zoom=7&amp;E=564900&amp;N=117900&amp;layers=ch.kantone.cadastralwebmap-farbe,ch.swisstopo.amtliches-strassenverzeichnis,ch.bfs.gebaeude_wohnungs_register,KML||https://tinyurl.com/yy7ya4g9/VS/6220_bdg_erw.kml","KML building")</f>
        <v>KML building</v>
      </c>
      <c r="I93" s="158">
        <v>306</v>
      </c>
      <c r="J93" s="247" t="s">
        <v>7727</v>
      </c>
      <c r="K93" s="157">
        <v>0.81599999999999995</v>
      </c>
      <c r="L93" s="65">
        <v>0</v>
      </c>
      <c r="M93" s="65"/>
      <c r="N93" s="204">
        <v>0</v>
      </c>
      <c r="O93" s="159"/>
      <c r="P93" s="64"/>
      <c r="Q93" s="65">
        <v>0</v>
      </c>
      <c r="R93" s="65"/>
      <c r="S93" s="204">
        <v>0</v>
      </c>
      <c r="T93" s="159"/>
      <c r="U93" s="64"/>
      <c r="V93" s="65">
        <v>0</v>
      </c>
      <c r="W93" s="65"/>
      <c r="X93" s="204">
        <v>0</v>
      </c>
      <c r="Y93" s="159"/>
      <c r="Z93" s="64"/>
      <c r="AA93" s="65">
        <v>0</v>
      </c>
      <c r="AB93" s="65"/>
      <c r="AC93" s="204">
        <v>0</v>
      </c>
      <c r="AD93" s="161"/>
      <c r="AE93" s="64"/>
      <c r="AF93" s="65">
        <v>51</v>
      </c>
      <c r="AG93" s="65"/>
      <c r="AH93" s="204">
        <v>0.13600000000000001</v>
      </c>
      <c r="AI93" s="161"/>
      <c r="AJ93" s="64"/>
      <c r="AK93" s="65">
        <v>1</v>
      </c>
      <c r="AL93" s="65"/>
      <c r="AM93" s="204">
        <v>2.7000000000000001E-3</v>
      </c>
      <c r="AN93" s="161"/>
      <c r="AO93" s="234">
        <v>0.13870000000000002</v>
      </c>
      <c r="AP93" s="227">
        <v>49</v>
      </c>
      <c r="AQ93" s="227">
        <v>37</v>
      </c>
      <c r="AR93" s="239">
        <v>0.755</v>
      </c>
      <c r="AS93" s="227">
        <v>37</v>
      </c>
      <c r="AT93" s="239">
        <v>0.755</v>
      </c>
      <c r="AU93" s="227">
        <v>33</v>
      </c>
      <c r="AV93" s="236">
        <v>0.67300000000000004</v>
      </c>
      <c r="AW93" s="227">
        <v>42</v>
      </c>
      <c r="AX93" s="227">
        <v>30</v>
      </c>
      <c r="AY93" s="239">
        <v>0.71399999999999997</v>
      </c>
      <c r="AZ93" s="227">
        <v>30</v>
      </c>
      <c r="BA93" s="239">
        <v>0.71399999999999997</v>
      </c>
      <c r="BB93" s="227">
        <v>26</v>
      </c>
      <c r="BC93" s="236">
        <v>0.61899999999999999</v>
      </c>
    </row>
    <row r="94" spans="1:55" x14ac:dyDescent="0.25">
      <c r="A94" s="230">
        <v>2</v>
      </c>
      <c r="B94" s="215" t="s">
        <v>160</v>
      </c>
      <c r="C94" s="215">
        <v>6232</v>
      </c>
      <c r="D94" s="215" t="s">
        <v>275</v>
      </c>
      <c r="E94" s="215">
        <v>3239</v>
      </c>
      <c r="F94" s="215">
        <v>3340</v>
      </c>
      <c r="G94" s="215"/>
      <c r="H94" s="224" t="str">
        <f>HYPERLINK("https://map.geo.admin.ch/?zoom=7&amp;E=605300&amp;N=123800&amp;layers=ch.kantone.cadastralwebmap-farbe,ch.swisstopo.amtliches-strassenverzeichnis,ch.bfs.gebaeude_wohnungs_register,KML||https://tinyurl.com/yy7ya4g9/VS/6232_bdg_erw.kml","KML building")</f>
        <v>KML building</v>
      </c>
      <c r="I94" s="158">
        <v>20</v>
      </c>
      <c r="J94" s="247" t="s">
        <v>7728</v>
      </c>
      <c r="K94" s="157">
        <v>6.1747452917567149E-3</v>
      </c>
      <c r="L94" s="65">
        <v>0</v>
      </c>
      <c r="M94" s="65"/>
      <c r="N94" s="204">
        <v>0</v>
      </c>
      <c r="O94" s="159"/>
      <c r="P94" s="64"/>
      <c r="Q94" s="65">
        <v>0</v>
      </c>
      <c r="R94" s="65"/>
      <c r="S94" s="204">
        <v>0</v>
      </c>
      <c r="T94" s="159"/>
      <c r="U94" s="64"/>
      <c r="V94" s="65">
        <v>2</v>
      </c>
      <c r="W94" s="65"/>
      <c r="X94" s="204">
        <v>5.9999999999999995E-4</v>
      </c>
      <c r="Y94" s="159"/>
      <c r="Z94" s="64"/>
      <c r="AA94" s="65">
        <v>0</v>
      </c>
      <c r="AB94" s="65"/>
      <c r="AC94" s="204">
        <v>0</v>
      </c>
      <c r="AD94" s="161"/>
      <c r="AE94" s="64"/>
      <c r="AF94" s="65">
        <v>70</v>
      </c>
      <c r="AG94" s="65"/>
      <c r="AH94" s="204">
        <v>2.1600000000000001E-2</v>
      </c>
      <c r="AI94" s="161"/>
      <c r="AJ94" s="64"/>
      <c r="AK94" s="65">
        <v>4</v>
      </c>
      <c r="AL94" s="65"/>
      <c r="AM94" s="204">
        <v>1.1999999999999999E-3</v>
      </c>
      <c r="AN94" s="161"/>
      <c r="AO94" s="234">
        <v>2.3400000000000001E-2</v>
      </c>
      <c r="AP94" s="227">
        <v>1326</v>
      </c>
      <c r="AQ94" s="227">
        <v>1326</v>
      </c>
      <c r="AR94" s="239">
        <v>1</v>
      </c>
      <c r="AS94" s="227">
        <v>1040</v>
      </c>
      <c r="AT94" s="239">
        <v>0.78400000000000003</v>
      </c>
      <c r="AU94" s="227">
        <v>1040</v>
      </c>
      <c r="AV94" s="236">
        <v>0.78400000000000003</v>
      </c>
      <c r="AW94" s="227">
        <v>426</v>
      </c>
      <c r="AX94" s="227">
        <v>426</v>
      </c>
      <c r="AY94" s="239">
        <v>1</v>
      </c>
      <c r="AZ94" s="227">
        <v>383</v>
      </c>
      <c r="BA94" s="239">
        <v>0.89900000000000002</v>
      </c>
      <c r="BB94" s="227">
        <v>383</v>
      </c>
      <c r="BC94" s="236">
        <v>0.89900000000000002</v>
      </c>
    </row>
    <row r="95" spans="1:55" x14ac:dyDescent="0.25">
      <c r="A95" s="230">
        <v>2</v>
      </c>
      <c r="B95" s="215" t="s">
        <v>160</v>
      </c>
      <c r="C95" s="215">
        <v>6235</v>
      </c>
      <c r="D95" s="215" t="s">
        <v>276</v>
      </c>
      <c r="E95" s="215">
        <v>538</v>
      </c>
      <c r="F95" s="215">
        <v>542</v>
      </c>
      <c r="G95" s="215"/>
      <c r="H95" s="224" t="str">
        <f>HYPERLINK("https://map.geo.admin.ch/?zoom=7&amp;E=608000&amp;N=125300&amp;layers=ch.kantone.cadastralwebmap-farbe,ch.swisstopo.amtliches-strassenverzeichnis,ch.bfs.gebaeude_wohnungs_register,KML||https://tinyurl.com/yy7ya4g9/VS/6235_bdg_erw.kml","KML building")</f>
        <v>KML building</v>
      </c>
      <c r="I95" s="158">
        <v>4</v>
      </c>
      <c r="J95" s="247" t="s">
        <v>7729</v>
      </c>
      <c r="K95" s="157">
        <v>7.4349442379182153E-3</v>
      </c>
      <c r="L95" s="65">
        <v>0</v>
      </c>
      <c r="M95" s="65"/>
      <c r="N95" s="204">
        <v>0</v>
      </c>
      <c r="O95" s="159"/>
      <c r="P95" s="64"/>
      <c r="Q95" s="65">
        <v>0</v>
      </c>
      <c r="R95" s="65"/>
      <c r="S95" s="204">
        <v>0</v>
      </c>
      <c r="T95" s="159"/>
      <c r="U95" s="64"/>
      <c r="V95" s="65">
        <v>0</v>
      </c>
      <c r="W95" s="65"/>
      <c r="X95" s="204">
        <v>0</v>
      </c>
      <c r="Y95" s="159"/>
      <c r="Z95" s="64"/>
      <c r="AA95" s="65">
        <v>4</v>
      </c>
      <c r="AB95" s="65"/>
      <c r="AC95" s="204">
        <v>7.4000000000000003E-3</v>
      </c>
      <c r="AD95" s="161"/>
      <c r="AE95" s="64"/>
      <c r="AF95" s="65">
        <v>41</v>
      </c>
      <c r="AG95" s="65"/>
      <c r="AH95" s="204">
        <v>7.6200000000000004E-2</v>
      </c>
      <c r="AI95" s="161"/>
      <c r="AJ95" s="64"/>
      <c r="AK95" s="65">
        <v>0</v>
      </c>
      <c r="AL95" s="65"/>
      <c r="AM95" s="204">
        <v>0</v>
      </c>
      <c r="AN95" s="161"/>
      <c r="AO95" s="234">
        <v>8.3600000000000008E-2</v>
      </c>
      <c r="AP95" s="227">
        <v>258</v>
      </c>
      <c r="AQ95" s="227">
        <v>258</v>
      </c>
      <c r="AR95" s="239">
        <v>1</v>
      </c>
      <c r="AS95" s="227">
        <v>2</v>
      </c>
      <c r="AT95" s="239">
        <v>8.0000000000000002E-3</v>
      </c>
      <c r="AU95" s="227">
        <v>2</v>
      </c>
      <c r="AV95" s="236">
        <v>8.0000000000000002E-3</v>
      </c>
      <c r="AW95" s="227">
        <v>152</v>
      </c>
      <c r="AX95" s="227">
        <v>152</v>
      </c>
      <c r="AY95" s="239">
        <v>1</v>
      </c>
      <c r="AZ95" s="227">
        <v>2</v>
      </c>
      <c r="BA95" s="239">
        <v>1.2999999999999999E-2</v>
      </c>
      <c r="BB95" s="227">
        <v>2</v>
      </c>
      <c r="BC95" s="236">
        <v>1.2999999999999999E-2</v>
      </c>
    </row>
    <row r="96" spans="1:55" x14ac:dyDescent="0.25">
      <c r="A96" s="230">
        <v>2</v>
      </c>
      <c r="B96" s="215" t="s">
        <v>160</v>
      </c>
      <c r="C96" s="215">
        <v>6238</v>
      </c>
      <c r="D96" s="215" t="s">
        <v>277</v>
      </c>
      <c r="E96" s="215">
        <v>1961</v>
      </c>
      <c r="F96" s="215">
        <v>2083</v>
      </c>
      <c r="G96" s="215"/>
      <c r="H96" s="224" t="str">
        <f>HYPERLINK("https://map.geo.admin.ch/?zoom=7&amp;E=601300&amp;N=122200&amp;layers=ch.kantone.cadastralwebmap-farbe,ch.swisstopo.amtliches-strassenverzeichnis,ch.bfs.gebaeude_wohnungs_register,KML||https://tinyurl.com/yy7ya4g9/VS/6238_bdg_erw.kml","KML building")</f>
        <v>KML building</v>
      </c>
      <c r="I96" s="158">
        <v>3</v>
      </c>
      <c r="J96" s="247" t="s">
        <v>7730</v>
      </c>
      <c r="K96" s="157">
        <v>1.5298317185109638E-3</v>
      </c>
      <c r="L96" s="65">
        <v>0</v>
      </c>
      <c r="M96" s="65"/>
      <c r="N96" s="204">
        <v>0</v>
      </c>
      <c r="O96" s="159"/>
      <c r="P96" s="64"/>
      <c r="Q96" s="65">
        <v>0</v>
      </c>
      <c r="R96" s="65"/>
      <c r="S96" s="204">
        <v>0</v>
      </c>
      <c r="T96" s="159"/>
      <c r="U96" s="64"/>
      <c r="V96" s="65">
        <v>0</v>
      </c>
      <c r="W96" s="65"/>
      <c r="X96" s="204">
        <v>0</v>
      </c>
      <c r="Y96" s="159"/>
      <c r="Z96" s="64"/>
      <c r="AA96" s="65">
        <v>0</v>
      </c>
      <c r="AB96" s="65"/>
      <c r="AC96" s="204">
        <v>0</v>
      </c>
      <c r="AD96" s="161"/>
      <c r="AE96" s="64"/>
      <c r="AF96" s="65">
        <v>23</v>
      </c>
      <c r="AG96" s="65"/>
      <c r="AH96" s="204">
        <v>1.17E-2</v>
      </c>
      <c r="AI96" s="161"/>
      <c r="AJ96" s="64"/>
      <c r="AK96" s="65">
        <v>3</v>
      </c>
      <c r="AL96" s="65"/>
      <c r="AM96" s="204">
        <v>1.5E-3</v>
      </c>
      <c r="AN96" s="161"/>
      <c r="AO96" s="234">
        <v>1.32E-2</v>
      </c>
      <c r="AP96" s="227">
        <v>887</v>
      </c>
      <c r="AQ96" s="227">
        <v>884</v>
      </c>
      <c r="AR96" s="239">
        <v>0.997</v>
      </c>
      <c r="AS96" s="227">
        <v>832</v>
      </c>
      <c r="AT96" s="239">
        <v>0.93799999999999994</v>
      </c>
      <c r="AU96" s="227">
        <v>829</v>
      </c>
      <c r="AV96" s="236">
        <v>0.93500000000000005</v>
      </c>
      <c r="AW96" s="227">
        <v>361</v>
      </c>
      <c r="AX96" s="227">
        <v>358</v>
      </c>
      <c r="AY96" s="239">
        <v>0.99199999999999999</v>
      </c>
      <c r="AZ96" s="227">
        <v>339</v>
      </c>
      <c r="BA96" s="239">
        <v>0.93899999999999995</v>
      </c>
      <c r="BB96" s="227">
        <v>336</v>
      </c>
      <c r="BC96" s="236">
        <v>0.93100000000000005</v>
      </c>
    </row>
    <row r="97" spans="1:55" x14ac:dyDescent="0.25">
      <c r="A97" s="230">
        <v>2</v>
      </c>
      <c r="B97" s="215" t="s">
        <v>160</v>
      </c>
      <c r="C97" s="215">
        <v>6239</v>
      </c>
      <c r="D97" s="215" t="s">
        <v>278</v>
      </c>
      <c r="E97" s="215">
        <v>625</v>
      </c>
      <c r="F97" s="215">
        <v>642</v>
      </c>
      <c r="G97" s="215"/>
      <c r="H97" s="224" t="str">
        <f>HYPERLINK("https://map.geo.admin.ch/?zoom=7&amp;E=600000&amp;N=126600&amp;layers=ch.kantone.cadastralwebmap-farbe,ch.swisstopo.amtliches-strassenverzeichnis,ch.bfs.gebaeude_wohnungs_register,KML||https://tinyurl.com/yy7ya4g9/VS/6239_bdg_erw.kml","KML building")</f>
        <v>KML building</v>
      </c>
      <c r="I97" s="158">
        <v>13</v>
      </c>
      <c r="J97" s="247" t="s">
        <v>7731</v>
      </c>
      <c r="K97" s="157">
        <v>2.0799999999999999E-2</v>
      </c>
      <c r="L97" s="65">
        <v>0</v>
      </c>
      <c r="M97" s="65"/>
      <c r="N97" s="204">
        <v>0</v>
      </c>
      <c r="O97" s="159"/>
      <c r="P97" s="64"/>
      <c r="Q97" s="65">
        <v>0</v>
      </c>
      <c r="R97" s="65"/>
      <c r="S97" s="204">
        <v>0</v>
      </c>
      <c r="T97" s="159"/>
      <c r="U97" s="64"/>
      <c r="V97" s="65">
        <v>0</v>
      </c>
      <c r="W97" s="65"/>
      <c r="X97" s="204">
        <v>0</v>
      </c>
      <c r="Y97" s="159"/>
      <c r="Z97" s="64"/>
      <c r="AA97" s="65">
        <v>1</v>
      </c>
      <c r="AB97" s="65"/>
      <c r="AC97" s="204">
        <v>1.6000000000000001E-3</v>
      </c>
      <c r="AD97" s="161"/>
      <c r="AE97" s="64"/>
      <c r="AF97" s="65">
        <v>2</v>
      </c>
      <c r="AG97" s="65"/>
      <c r="AH97" s="204">
        <v>3.2000000000000002E-3</v>
      </c>
      <c r="AI97" s="161"/>
      <c r="AJ97" s="64"/>
      <c r="AK97" s="65">
        <v>20</v>
      </c>
      <c r="AL97" s="65"/>
      <c r="AM97" s="204">
        <v>3.2000000000000001E-2</v>
      </c>
      <c r="AN97" s="161"/>
      <c r="AO97" s="234">
        <v>3.6799999999999999E-2</v>
      </c>
      <c r="AP97" s="227">
        <v>219</v>
      </c>
      <c r="AQ97" s="227">
        <v>219</v>
      </c>
      <c r="AR97" s="239">
        <v>1</v>
      </c>
      <c r="AS97" s="227">
        <v>44</v>
      </c>
      <c r="AT97" s="239">
        <v>0.20100000000000001</v>
      </c>
      <c r="AU97" s="227">
        <v>44</v>
      </c>
      <c r="AV97" s="236">
        <v>0.20100000000000001</v>
      </c>
      <c r="AW97" s="227">
        <v>124</v>
      </c>
      <c r="AX97" s="227">
        <v>124</v>
      </c>
      <c r="AY97" s="239">
        <v>1</v>
      </c>
      <c r="AZ97" s="227">
        <v>36</v>
      </c>
      <c r="BA97" s="239">
        <v>0.28999999999999998</v>
      </c>
      <c r="BB97" s="227">
        <v>36</v>
      </c>
      <c r="BC97" s="236">
        <v>0.28999999999999998</v>
      </c>
    </row>
    <row r="98" spans="1:55" x14ac:dyDescent="0.25">
      <c r="A98" s="230">
        <v>1</v>
      </c>
      <c r="B98" s="215" t="s">
        <v>160</v>
      </c>
      <c r="C98" s="215">
        <v>6240</v>
      </c>
      <c r="D98" s="215" t="s">
        <v>279</v>
      </c>
      <c r="E98" s="215">
        <v>2466</v>
      </c>
      <c r="F98" s="215">
        <v>2474</v>
      </c>
      <c r="G98" s="215"/>
      <c r="H98" s="224" t="str">
        <f>HYPERLINK("https://map.geo.admin.ch/?zoom=7&amp;E=600600&amp;N=125300&amp;layers=ch.kantone.cadastralwebmap-farbe,ch.swisstopo.amtliches-strassenverzeichnis,ch.bfs.gebaeude_wohnungs_register,KML||https://tinyurl.com/yy7ya4g9/VS/6240_bdg_erw.kml","KML building")</f>
        <v>KML building</v>
      </c>
      <c r="I98" s="158">
        <v>30</v>
      </c>
      <c r="J98" s="247" t="s">
        <v>7732</v>
      </c>
      <c r="K98" s="157">
        <v>1.2165450121654502E-2</v>
      </c>
      <c r="L98" s="65">
        <v>0</v>
      </c>
      <c r="M98" s="65"/>
      <c r="N98" s="204">
        <v>0</v>
      </c>
      <c r="O98" s="159"/>
      <c r="P98" s="64"/>
      <c r="Q98" s="65">
        <v>0</v>
      </c>
      <c r="R98" s="65"/>
      <c r="S98" s="204">
        <v>0</v>
      </c>
      <c r="T98" s="159"/>
      <c r="U98" s="64"/>
      <c r="V98" s="65">
        <v>3</v>
      </c>
      <c r="W98" s="65"/>
      <c r="X98" s="204">
        <v>1.1999999999999999E-3</v>
      </c>
      <c r="Y98" s="159"/>
      <c r="Z98" s="64"/>
      <c r="AA98" s="65">
        <v>1</v>
      </c>
      <c r="AB98" s="65"/>
      <c r="AC98" s="204">
        <v>4.0000000000000002E-4</v>
      </c>
      <c r="AD98" s="161"/>
      <c r="AE98" s="64"/>
      <c r="AF98" s="65">
        <v>32</v>
      </c>
      <c r="AG98" s="65"/>
      <c r="AH98" s="204">
        <v>1.2999999999999999E-2</v>
      </c>
      <c r="AI98" s="161"/>
      <c r="AJ98" s="64"/>
      <c r="AK98" s="65">
        <v>8</v>
      </c>
      <c r="AL98" s="65"/>
      <c r="AM98" s="204">
        <v>3.2000000000000002E-3</v>
      </c>
      <c r="AN98" s="161"/>
      <c r="AO98" s="234">
        <v>1.78E-2</v>
      </c>
      <c r="AP98" s="227">
        <v>700</v>
      </c>
      <c r="AQ98" s="227">
        <v>697</v>
      </c>
      <c r="AR98" s="239">
        <v>0.996</v>
      </c>
      <c r="AS98" s="227">
        <v>695</v>
      </c>
      <c r="AT98" s="239">
        <v>0.99299999999999999</v>
      </c>
      <c r="AU98" s="227">
        <v>692</v>
      </c>
      <c r="AV98" s="236">
        <v>0.98899999999999999</v>
      </c>
      <c r="AW98" s="227">
        <v>372</v>
      </c>
      <c r="AX98" s="227">
        <v>370</v>
      </c>
      <c r="AY98" s="239">
        <v>0.995</v>
      </c>
      <c r="AZ98" s="227">
        <v>369</v>
      </c>
      <c r="BA98" s="239">
        <v>0.99199999999999999</v>
      </c>
      <c r="BB98" s="227">
        <v>367</v>
      </c>
      <c r="BC98" s="236">
        <v>0.98699999999999999</v>
      </c>
    </row>
    <row r="99" spans="1:55" x14ac:dyDescent="0.25">
      <c r="A99" s="230">
        <v>2</v>
      </c>
      <c r="B99" s="215" t="s">
        <v>160</v>
      </c>
      <c r="C99" s="215">
        <v>6246</v>
      </c>
      <c r="D99" s="215" t="s">
        <v>280</v>
      </c>
      <c r="E99" s="215">
        <v>1357</v>
      </c>
      <c r="F99" s="215">
        <v>1378</v>
      </c>
      <c r="G99" s="215"/>
      <c r="H99" s="224" t="str">
        <f>HYPERLINK("https://map.geo.admin.ch/?zoom=7&amp;E=598500&amp;N=122500&amp;layers=ch.kantone.cadastralwebmap-farbe,ch.swisstopo.amtliches-strassenverzeichnis,ch.bfs.gebaeude_wohnungs_register,KML||https://tinyurl.com/yy7ya4g9/VS/6246_bdg_erw.kml","KML building")</f>
        <v>KML building</v>
      </c>
      <c r="I99" s="158">
        <v>29</v>
      </c>
      <c r="J99" s="247" t="s">
        <v>7733</v>
      </c>
      <c r="K99" s="157">
        <v>2.1370670596904937E-2</v>
      </c>
      <c r="L99" s="65">
        <v>0</v>
      </c>
      <c r="M99" s="65"/>
      <c r="N99" s="204">
        <v>0</v>
      </c>
      <c r="O99" s="159"/>
      <c r="P99" s="64"/>
      <c r="Q99" s="65">
        <v>0</v>
      </c>
      <c r="R99" s="65"/>
      <c r="S99" s="204">
        <v>0</v>
      </c>
      <c r="T99" s="159"/>
      <c r="U99" s="64"/>
      <c r="V99" s="65">
        <v>0</v>
      </c>
      <c r="W99" s="65"/>
      <c r="X99" s="204">
        <v>0</v>
      </c>
      <c r="Y99" s="159"/>
      <c r="Z99" s="64"/>
      <c r="AA99" s="65">
        <v>1</v>
      </c>
      <c r="AB99" s="65"/>
      <c r="AC99" s="204">
        <v>6.9999999999999999E-4</v>
      </c>
      <c r="AD99" s="161"/>
      <c r="AE99" s="64"/>
      <c r="AF99" s="65">
        <v>88</v>
      </c>
      <c r="AG99" s="65"/>
      <c r="AH99" s="204">
        <v>6.4799999999999996E-2</v>
      </c>
      <c r="AI99" s="161"/>
      <c r="AJ99" s="64"/>
      <c r="AK99" s="65">
        <v>4</v>
      </c>
      <c r="AL99" s="65"/>
      <c r="AM99" s="204">
        <v>2.8999999999999998E-3</v>
      </c>
      <c r="AN99" s="161"/>
      <c r="AO99" s="234">
        <v>6.8400000000000002E-2</v>
      </c>
      <c r="AP99" s="227">
        <v>625</v>
      </c>
      <c r="AQ99" s="227">
        <v>625</v>
      </c>
      <c r="AR99" s="239">
        <v>1</v>
      </c>
      <c r="AS99" s="227">
        <v>612</v>
      </c>
      <c r="AT99" s="239">
        <v>0.97899999999999998</v>
      </c>
      <c r="AU99" s="227">
        <v>612</v>
      </c>
      <c r="AV99" s="236">
        <v>0.97899999999999998</v>
      </c>
      <c r="AW99" s="227">
        <v>220</v>
      </c>
      <c r="AX99" s="227">
        <v>220</v>
      </c>
      <c r="AY99" s="239">
        <v>1</v>
      </c>
      <c r="AZ99" s="227">
        <v>218</v>
      </c>
      <c r="BA99" s="239">
        <v>0.99099999999999999</v>
      </c>
      <c r="BB99" s="227">
        <v>218</v>
      </c>
      <c r="BC99" s="236">
        <v>0.99099999999999999</v>
      </c>
    </row>
    <row r="100" spans="1:55" x14ac:dyDescent="0.25">
      <c r="A100" s="230">
        <v>2</v>
      </c>
      <c r="B100" s="215" t="s">
        <v>160</v>
      </c>
      <c r="C100" s="215">
        <v>6248</v>
      </c>
      <c r="D100" s="215" t="s">
        <v>281</v>
      </c>
      <c r="E100" s="215">
        <v>3218</v>
      </c>
      <c r="F100" s="215">
        <v>3317</v>
      </c>
      <c r="G100" s="215"/>
      <c r="H100" s="224" t="str">
        <f>HYPERLINK("https://map.geo.admin.ch/?zoom=7&amp;E=607300&amp;N=127000&amp;layers=ch.kantone.cadastralwebmap-farbe,ch.swisstopo.amtliches-strassenverzeichnis,ch.bfs.gebaeude_wohnungs_register,KML||https://tinyurl.com/yy7ya4g9/VS/6248_bdg_erw.kml","KML building")</f>
        <v>KML building</v>
      </c>
      <c r="I100" s="158">
        <v>1588</v>
      </c>
      <c r="J100" s="247" t="s">
        <v>7734</v>
      </c>
      <c r="K100" s="157">
        <v>0.49347420758234928</v>
      </c>
      <c r="L100" s="65">
        <v>0</v>
      </c>
      <c r="M100" s="65"/>
      <c r="N100" s="204">
        <v>0</v>
      </c>
      <c r="O100" s="159"/>
      <c r="P100" s="64"/>
      <c r="Q100" s="65">
        <v>0</v>
      </c>
      <c r="R100" s="65"/>
      <c r="S100" s="204">
        <v>0</v>
      </c>
      <c r="T100" s="159"/>
      <c r="U100" s="64"/>
      <c r="V100" s="65">
        <v>5</v>
      </c>
      <c r="W100" s="65"/>
      <c r="X100" s="204">
        <v>1.5E-3</v>
      </c>
      <c r="Y100" s="159"/>
      <c r="Z100" s="64"/>
      <c r="AA100" s="65">
        <v>43</v>
      </c>
      <c r="AB100" s="65"/>
      <c r="AC100" s="204">
        <v>1.2999999999999999E-2</v>
      </c>
      <c r="AD100" s="161"/>
      <c r="AE100" s="64"/>
      <c r="AF100" s="65">
        <v>370</v>
      </c>
      <c r="AG100" s="65"/>
      <c r="AH100" s="204">
        <v>0.115</v>
      </c>
      <c r="AI100" s="161"/>
      <c r="AJ100" s="64"/>
      <c r="AK100" s="65">
        <v>17</v>
      </c>
      <c r="AL100" s="65"/>
      <c r="AM100" s="204">
        <v>5.3E-3</v>
      </c>
      <c r="AN100" s="161"/>
      <c r="AO100" s="234">
        <v>0.1348</v>
      </c>
      <c r="AP100" s="227">
        <v>415</v>
      </c>
      <c r="AQ100" s="227">
        <v>408</v>
      </c>
      <c r="AR100" s="239">
        <v>0.98299999999999998</v>
      </c>
      <c r="AS100" s="227">
        <v>223</v>
      </c>
      <c r="AT100" s="239">
        <v>0.53700000000000003</v>
      </c>
      <c r="AU100" s="227">
        <v>219</v>
      </c>
      <c r="AV100" s="236">
        <v>0.52800000000000002</v>
      </c>
      <c r="AW100" s="227">
        <v>351</v>
      </c>
      <c r="AX100" s="227">
        <v>347</v>
      </c>
      <c r="AY100" s="239">
        <v>0.98899999999999999</v>
      </c>
      <c r="AZ100" s="227">
        <v>191</v>
      </c>
      <c r="BA100" s="239">
        <v>0.54400000000000004</v>
      </c>
      <c r="BB100" s="227">
        <v>188</v>
      </c>
      <c r="BC100" s="236">
        <v>0.53600000000000003</v>
      </c>
    </row>
    <row r="101" spans="1:55" x14ac:dyDescent="0.25">
      <c r="A101" s="230">
        <v>1</v>
      </c>
      <c r="B101" s="215" t="s">
        <v>160</v>
      </c>
      <c r="C101" s="215">
        <v>6252</v>
      </c>
      <c r="D101" s="215" t="s">
        <v>283</v>
      </c>
      <c r="E101" s="215">
        <v>6258</v>
      </c>
      <c r="F101" s="215">
        <v>6278</v>
      </c>
      <c r="G101" s="215"/>
      <c r="H101" s="224" t="str">
        <f>HYPERLINK("https://map.geo.admin.ch/?zoom=7&amp;E=610600&amp;N=114200&amp;layers=ch.kantone.cadastralwebmap-farbe,ch.swisstopo.amtliches-strassenverzeichnis,ch.bfs.gebaeude_wohnungs_register,KML||https://tinyurl.com/yy7ya4g9/VS/6252_bdg_erw.kml","KML building")</f>
        <v>KML building</v>
      </c>
      <c r="I101" s="158">
        <v>7</v>
      </c>
      <c r="J101" s="247" t="s">
        <v>7735</v>
      </c>
      <c r="K101" s="157">
        <v>1.1185682326621924E-3</v>
      </c>
      <c r="L101" s="65">
        <v>0</v>
      </c>
      <c r="M101" s="65"/>
      <c r="N101" s="204">
        <v>0</v>
      </c>
      <c r="O101" s="159"/>
      <c r="P101" s="64"/>
      <c r="Q101" s="65">
        <v>0</v>
      </c>
      <c r="R101" s="65"/>
      <c r="S101" s="204">
        <v>0</v>
      </c>
      <c r="T101" s="159"/>
      <c r="U101" s="64"/>
      <c r="V101" s="65">
        <v>0</v>
      </c>
      <c r="W101" s="65"/>
      <c r="X101" s="204">
        <v>0</v>
      </c>
      <c r="Y101" s="159"/>
      <c r="Z101" s="64"/>
      <c r="AA101" s="65">
        <v>0</v>
      </c>
      <c r="AB101" s="65"/>
      <c r="AC101" s="204">
        <v>0</v>
      </c>
      <c r="AD101" s="161"/>
      <c r="AE101" s="64"/>
      <c r="AF101" s="65">
        <v>260</v>
      </c>
      <c r="AG101" s="65"/>
      <c r="AH101" s="204">
        <v>4.1500000000000002E-2</v>
      </c>
      <c r="AI101" s="161"/>
      <c r="AJ101" s="64"/>
      <c r="AK101" s="65">
        <v>9</v>
      </c>
      <c r="AL101" s="65"/>
      <c r="AM101" s="204">
        <v>1.4E-3</v>
      </c>
      <c r="AN101" s="161"/>
      <c r="AO101" s="234">
        <v>4.2900000000000001E-2</v>
      </c>
      <c r="AP101" s="227">
        <v>2746</v>
      </c>
      <c r="AQ101" s="227">
        <v>2741</v>
      </c>
      <c r="AR101" s="239">
        <v>0.998</v>
      </c>
      <c r="AS101" s="227">
        <v>120</v>
      </c>
      <c r="AT101" s="239">
        <v>4.3999999999999997E-2</v>
      </c>
      <c r="AU101" s="227">
        <v>117</v>
      </c>
      <c r="AV101" s="236">
        <v>4.2999999999999997E-2</v>
      </c>
      <c r="AW101" s="227">
        <v>650</v>
      </c>
      <c r="AX101" s="227">
        <v>648</v>
      </c>
      <c r="AY101" s="239">
        <v>0.997</v>
      </c>
      <c r="AZ101" s="227">
        <v>58</v>
      </c>
      <c r="BA101" s="239">
        <v>8.8999999999999996E-2</v>
      </c>
      <c r="BB101" s="227">
        <v>57</v>
      </c>
      <c r="BC101" s="236">
        <v>8.7999999999999995E-2</v>
      </c>
    </row>
    <row r="102" spans="1:55" x14ac:dyDescent="0.25">
      <c r="A102" s="230">
        <v>2</v>
      </c>
      <c r="B102" s="215" t="s">
        <v>160</v>
      </c>
      <c r="C102" s="215">
        <v>6253</v>
      </c>
      <c r="D102" s="215" t="s">
        <v>284</v>
      </c>
      <c r="E102" s="215">
        <v>5902</v>
      </c>
      <c r="F102" s="215">
        <v>6001</v>
      </c>
      <c r="G102" s="215"/>
      <c r="H102" s="224" t="str">
        <f>HYPERLINK("https://map.geo.admin.ch/?zoom=7&amp;E=604400&amp;N=129400&amp;layers=ch.kantone.cadastralwebmap-farbe,ch.swisstopo.amtliches-strassenverzeichnis,ch.bfs.gebaeude_wohnungs_register,KML||https://tinyurl.com/yy7ya4g9/VS/6253_bdg_erw.kml","KML building")</f>
        <v>KML building</v>
      </c>
      <c r="I102" s="158">
        <v>102</v>
      </c>
      <c r="J102" s="247" t="s">
        <v>7736</v>
      </c>
      <c r="K102" s="157">
        <v>1.7282277194171466E-2</v>
      </c>
      <c r="L102" s="65">
        <v>0</v>
      </c>
      <c r="M102" s="65"/>
      <c r="N102" s="204">
        <v>0</v>
      </c>
      <c r="O102" s="159"/>
      <c r="P102" s="64"/>
      <c r="Q102" s="65">
        <v>0</v>
      </c>
      <c r="R102" s="65"/>
      <c r="S102" s="204">
        <v>0</v>
      </c>
      <c r="T102" s="159"/>
      <c r="U102" s="64"/>
      <c r="V102" s="65">
        <v>0</v>
      </c>
      <c r="W102" s="65"/>
      <c r="X102" s="204">
        <v>0</v>
      </c>
      <c r="Y102" s="159"/>
      <c r="Z102" s="64"/>
      <c r="AA102" s="65">
        <v>12</v>
      </c>
      <c r="AB102" s="65"/>
      <c r="AC102" s="204">
        <v>2E-3</v>
      </c>
      <c r="AD102" s="161"/>
      <c r="AE102" s="64"/>
      <c r="AF102" s="65">
        <v>221</v>
      </c>
      <c r="AG102" s="65"/>
      <c r="AH102" s="204">
        <v>3.7400000000000003E-2</v>
      </c>
      <c r="AI102" s="161"/>
      <c r="AJ102" s="64"/>
      <c r="AK102" s="65">
        <v>11</v>
      </c>
      <c r="AL102" s="65"/>
      <c r="AM102" s="204">
        <v>1.9E-3</v>
      </c>
      <c r="AN102" s="161"/>
      <c r="AO102" s="234">
        <v>4.1300000000000003E-2</v>
      </c>
      <c r="AP102" s="227">
        <v>1823</v>
      </c>
      <c r="AQ102" s="227">
        <v>1823</v>
      </c>
      <c r="AR102" s="239">
        <v>1</v>
      </c>
      <c r="AS102" s="227">
        <v>217</v>
      </c>
      <c r="AT102" s="239">
        <v>0.11899999999999999</v>
      </c>
      <c r="AU102" s="227">
        <v>217</v>
      </c>
      <c r="AV102" s="236">
        <v>0.11899999999999999</v>
      </c>
      <c r="AW102" s="227">
        <v>795</v>
      </c>
      <c r="AX102" s="227">
        <v>795</v>
      </c>
      <c r="AY102" s="239">
        <v>1</v>
      </c>
      <c r="AZ102" s="227">
        <v>172</v>
      </c>
      <c r="BA102" s="239">
        <v>0.216</v>
      </c>
      <c r="BB102" s="227">
        <v>172</v>
      </c>
      <c r="BC102" s="236">
        <v>0.216</v>
      </c>
    </row>
    <row r="103" spans="1:55" x14ac:dyDescent="0.25">
      <c r="A103" s="230">
        <v>2</v>
      </c>
      <c r="B103" s="215" t="s">
        <v>160</v>
      </c>
      <c r="C103" s="215">
        <v>6254</v>
      </c>
      <c r="D103" s="215" t="s">
        <v>403</v>
      </c>
      <c r="E103" s="215">
        <v>2338</v>
      </c>
      <c r="F103" s="215">
        <v>2386</v>
      </c>
      <c r="G103" s="215"/>
      <c r="H103" s="224" t="str">
        <f>HYPERLINK("https://map.geo.admin.ch/?zoom=7&amp;E=607000&amp;N=128400&amp;layers=ch.kantone.cadastralwebmap-farbe,ch.swisstopo.amtliches-strassenverzeichnis,ch.bfs.gebaeude_wohnungs_register,KML||https://tinyurl.com/yy7ya4g9/VS/6254_bdg_erw.kml","KML building")</f>
        <v>KML building</v>
      </c>
      <c r="I103" s="158">
        <v>45</v>
      </c>
      <c r="J103" s="247" t="s">
        <v>7737</v>
      </c>
      <c r="K103" s="157">
        <v>1.9247219846022241E-2</v>
      </c>
      <c r="L103" s="65">
        <v>0</v>
      </c>
      <c r="M103" s="65"/>
      <c r="N103" s="204">
        <v>0</v>
      </c>
      <c r="O103" s="159"/>
      <c r="P103" s="64"/>
      <c r="Q103" s="65">
        <v>0</v>
      </c>
      <c r="R103" s="65"/>
      <c r="S103" s="204">
        <v>0</v>
      </c>
      <c r="T103" s="159"/>
      <c r="U103" s="64"/>
      <c r="V103" s="65">
        <v>0</v>
      </c>
      <c r="W103" s="65"/>
      <c r="X103" s="204">
        <v>0</v>
      </c>
      <c r="Y103" s="159"/>
      <c r="Z103" s="64"/>
      <c r="AA103" s="65">
        <v>17</v>
      </c>
      <c r="AB103" s="65"/>
      <c r="AC103" s="204">
        <v>7.1000000000000004E-3</v>
      </c>
      <c r="AD103" s="161"/>
      <c r="AE103" s="64"/>
      <c r="AF103" s="65">
        <v>127</v>
      </c>
      <c r="AG103" s="65"/>
      <c r="AH103" s="204">
        <v>5.4300000000000001E-2</v>
      </c>
      <c r="AI103" s="161"/>
      <c r="AJ103" s="64"/>
      <c r="AK103" s="65">
        <v>4</v>
      </c>
      <c r="AL103" s="65"/>
      <c r="AM103" s="204">
        <v>1.6999999999999999E-3</v>
      </c>
      <c r="AN103" s="161"/>
      <c r="AO103" s="234">
        <v>6.3100000000000003E-2</v>
      </c>
      <c r="AP103" s="227">
        <v>834</v>
      </c>
      <c r="AQ103" s="227">
        <v>834</v>
      </c>
      <c r="AR103" s="239">
        <v>1</v>
      </c>
      <c r="AS103" s="227">
        <v>30</v>
      </c>
      <c r="AT103" s="239">
        <v>3.5999999999999997E-2</v>
      </c>
      <c r="AU103" s="227">
        <v>30</v>
      </c>
      <c r="AV103" s="236">
        <v>3.5999999999999997E-2</v>
      </c>
      <c r="AW103" s="227">
        <v>380</v>
      </c>
      <c r="AX103" s="227">
        <v>380</v>
      </c>
      <c r="AY103" s="239">
        <v>1</v>
      </c>
      <c r="AZ103" s="227">
        <v>28</v>
      </c>
      <c r="BA103" s="239">
        <v>7.3999999999999996E-2</v>
      </c>
      <c r="BB103" s="227">
        <v>28</v>
      </c>
      <c r="BC103" s="236">
        <v>7.3999999999999996E-2</v>
      </c>
    </row>
    <row r="104" spans="1:55" x14ac:dyDescent="0.25">
      <c r="A104" s="230">
        <v>2</v>
      </c>
      <c r="B104" s="215" t="s">
        <v>160</v>
      </c>
      <c r="C104" s="215">
        <v>6261</v>
      </c>
      <c r="D104" s="215" t="s">
        <v>285</v>
      </c>
      <c r="E104" s="215">
        <v>1236</v>
      </c>
      <c r="F104" s="215">
        <v>1239</v>
      </c>
      <c r="G104" s="215"/>
      <c r="H104" s="224" t="str">
        <f>HYPERLINK("https://map.geo.admin.ch/?zoom=7&amp;E=595800&amp;N=124600&amp;layers=ch.kantone.cadastralwebmap-farbe,ch.swisstopo.amtliches-strassenverzeichnis,ch.bfs.gebaeude_wohnungs_register,KML||https://tinyurl.com/yy7ya4g9/VS/6261_bdg_erw.kml","KML building")</f>
        <v>KML building</v>
      </c>
      <c r="I104" s="158">
        <v>3</v>
      </c>
      <c r="J104" s="247" t="s">
        <v>7738</v>
      </c>
      <c r="K104" s="157">
        <v>2.4271844660194173E-3</v>
      </c>
      <c r="L104" s="65">
        <v>0</v>
      </c>
      <c r="M104" s="65"/>
      <c r="N104" s="204">
        <v>0</v>
      </c>
      <c r="O104" s="159"/>
      <c r="P104" s="64"/>
      <c r="Q104" s="65">
        <v>0</v>
      </c>
      <c r="R104" s="65"/>
      <c r="S104" s="204">
        <v>0</v>
      </c>
      <c r="T104" s="159"/>
      <c r="U104" s="64"/>
      <c r="V104" s="65">
        <v>0</v>
      </c>
      <c r="W104" s="65"/>
      <c r="X104" s="204">
        <v>0</v>
      </c>
      <c r="Y104" s="159"/>
      <c r="Z104" s="64"/>
      <c r="AA104" s="65">
        <v>0</v>
      </c>
      <c r="AB104" s="65"/>
      <c r="AC104" s="204">
        <v>0</v>
      </c>
      <c r="AD104" s="161"/>
      <c r="AE104" s="64"/>
      <c r="AF104" s="65">
        <v>105</v>
      </c>
      <c r="AG104" s="65"/>
      <c r="AH104" s="204">
        <v>8.5000000000000006E-2</v>
      </c>
      <c r="AI104" s="161"/>
      <c r="AJ104" s="64"/>
      <c r="AK104" s="65">
        <v>4</v>
      </c>
      <c r="AL104" s="65"/>
      <c r="AM104" s="204">
        <v>3.2000000000000002E-3</v>
      </c>
      <c r="AN104" s="161"/>
      <c r="AO104" s="234">
        <v>8.8200000000000001E-2</v>
      </c>
      <c r="AP104" s="227">
        <v>361</v>
      </c>
      <c r="AQ104" s="227">
        <v>358</v>
      </c>
      <c r="AR104" s="239">
        <v>0.99199999999999999</v>
      </c>
      <c r="AS104" s="227">
        <v>50</v>
      </c>
      <c r="AT104" s="239">
        <v>0.13900000000000001</v>
      </c>
      <c r="AU104" s="227">
        <v>47</v>
      </c>
      <c r="AV104" s="236">
        <v>0.13</v>
      </c>
      <c r="AW104" s="227">
        <v>137</v>
      </c>
      <c r="AX104" s="227">
        <v>137</v>
      </c>
      <c r="AY104" s="239">
        <v>1</v>
      </c>
      <c r="AZ104" s="227">
        <v>29</v>
      </c>
      <c r="BA104" s="239">
        <v>0.21199999999999999</v>
      </c>
      <c r="BB104" s="227">
        <v>29</v>
      </c>
      <c r="BC104" s="236">
        <v>0.21199999999999999</v>
      </c>
    </row>
    <row r="105" spans="1:55" x14ac:dyDescent="0.25">
      <c r="A105" s="230">
        <v>2</v>
      </c>
      <c r="B105" s="215" t="s">
        <v>160</v>
      </c>
      <c r="C105" s="215">
        <v>6263</v>
      </c>
      <c r="D105" s="215" t="s">
        <v>286</v>
      </c>
      <c r="E105" s="215">
        <v>1182</v>
      </c>
      <c r="F105" s="215">
        <v>1276</v>
      </c>
      <c r="G105" s="215"/>
      <c r="H105" s="224" t="str">
        <f>HYPERLINK("https://map.geo.admin.ch/?zoom=7&amp;E=595800&amp;N=123200&amp;layers=ch.kantone.cadastralwebmap-farbe,ch.swisstopo.amtliches-strassenverzeichnis,ch.bfs.gebaeude_wohnungs_register,KML||https://tinyurl.com/yy7ya4g9/VS/6263_bdg_erw.kml","KML building")</f>
        <v>KML building</v>
      </c>
      <c r="I105" s="158">
        <v>597</v>
      </c>
      <c r="J105" s="247" t="s">
        <v>7739</v>
      </c>
      <c r="K105" s="157">
        <v>0.50507614213197971</v>
      </c>
      <c r="L105" s="65">
        <v>0</v>
      </c>
      <c r="M105" s="65"/>
      <c r="N105" s="204">
        <v>0</v>
      </c>
      <c r="O105" s="159"/>
      <c r="P105" s="64"/>
      <c r="Q105" s="65">
        <v>0</v>
      </c>
      <c r="R105" s="65"/>
      <c r="S105" s="204">
        <v>0</v>
      </c>
      <c r="T105" s="159"/>
      <c r="U105" s="64"/>
      <c r="V105" s="65">
        <v>0</v>
      </c>
      <c r="W105" s="65"/>
      <c r="X105" s="204">
        <v>0</v>
      </c>
      <c r="Y105" s="159"/>
      <c r="Z105" s="64"/>
      <c r="AA105" s="65">
        <v>0</v>
      </c>
      <c r="AB105" s="65"/>
      <c r="AC105" s="204">
        <v>0</v>
      </c>
      <c r="AD105" s="161"/>
      <c r="AE105" s="64"/>
      <c r="AF105" s="65">
        <v>163</v>
      </c>
      <c r="AG105" s="65"/>
      <c r="AH105" s="204">
        <v>0.13789999999999999</v>
      </c>
      <c r="AI105" s="161"/>
      <c r="AJ105" s="64"/>
      <c r="AK105" s="65">
        <v>11</v>
      </c>
      <c r="AL105" s="65"/>
      <c r="AM105" s="204">
        <v>9.2999999999999992E-3</v>
      </c>
      <c r="AN105" s="161"/>
      <c r="AO105" s="234">
        <v>0.1472</v>
      </c>
      <c r="AP105" s="227">
        <v>81</v>
      </c>
      <c r="AQ105" s="227">
        <v>75</v>
      </c>
      <c r="AR105" s="239">
        <v>0.92600000000000005</v>
      </c>
      <c r="AS105" s="227">
        <v>67</v>
      </c>
      <c r="AT105" s="239">
        <v>0.82699999999999996</v>
      </c>
      <c r="AU105" s="227">
        <v>65</v>
      </c>
      <c r="AV105" s="236">
        <v>0.80200000000000005</v>
      </c>
      <c r="AW105" s="227">
        <v>40</v>
      </c>
      <c r="AX105" s="227">
        <v>34</v>
      </c>
      <c r="AY105" s="239">
        <v>0.85</v>
      </c>
      <c r="AZ105" s="227">
        <v>29</v>
      </c>
      <c r="BA105" s="239">
        <v>0.72499999999999998</v>
      </c>
      <c r="BB105" s="227">
        <v>27</v>
      </c>
      <c r="BC105" s="236">
        <v>0.67500000000000004</v>
      </c>
    </row>
    <row r="106" spans="1:55" x14ac:dyDescent="0.25">
      <c r="A106" s="230">
        <v>2</v>
      </c>
      <c r="B106" s="215" t="s">
        <v>160</v>
      </c>
      <c r="C106" s="215">
        <v>6265</v>
      </c>
      <c r="D106" s="215" t="s">
        <v>287</v>
      </c>
      <c r="E106" s="215">
        <v>4891</v>
      </c>
      <c r="F106" s="215">
        <v>4908</v>
      </c>
      <c r="G106" s="215"/>
      <c r="H106" s="224" t="str">
        <f>HYPERLINK("https://map.geo.admin.ch/?zoom=7&amp;E=593000&amp;N=122000&amp;layers=ch.kantone.cadastralwebmap-farbe,ch.swisstopo.amtliches-strassenverzeichnis,ch.bfs.gebaeude_wohnungs_register,KML||https://tinyurl.com/yy7ya4g9/VS/6265_bdg_erw.kml","KML building")</f>
        <v>KML building</v>
      </c>
      <c r="I106" s="158">
        <v>11</v>
      </c>
      <c r="J106" s="247" t="s">
        <v>7740</v>
      </c>
      <c r="K106" s="157">
        <v>2.2490288284604375E-3</v>
      </c>
      <c r="L106" s="65">
        <v>0</v>
      </c>
      <c r="M106" s="65"/>
      <c r="N106" s="204">
        <v>0</v>
      </c>
      <c r="O106" s="159"/>
      <c r="P106" s="64"/>
      <c r="Q106" s="65">
        <v>0</v>
      </c>
      <c r="R106" s="65"/>
      <c r="S106" s="204">
        <v>0</v>
      </c>
      <c r="T106" s="159"/>
      <c r="U106" s="64"/>
      <c r="V106" s="65">
        <v>0</v>
      </c>
      <c r="W106" s="65"/>
      <c r="X106" s="204">
        <v>0</v>
      </c>
      <c r="Y106" s="159"/>
      <c r="Z106" s="64"/>
      <c r="AA106" s="65">
        <v>0</v>
      </c>
      <c r="AB106" s="65"/>
      <c r="AC106" s="204">
        <v>0</v>
      </c>
      <c r="AD106" s="161"/>
      <c r="AE106" s="64"/>
      <c r="AF106" s="65">
        <v>62</v>
      </c>
      <c r="AG106" s="65"/>
      <c r="AH106" s="204">
        <v>1.2699999999999999E-2</v>
      </c>
      <c r="AI106" s="161"/>
      <c r="AJ106" s="64"/>
      <c r="AK106" s="65">
        <v>0</v>
      </c>
      <c r="AL106" s="65"/>
      <c r="AM106" s="204">
        <v>0</v>
      </c>
      <c r="AN106" s="161"/>
      <c r="AO106" s="234">
        <v>1.2699999999999999E-2</v>
      </c>
      <c r="AP106" s="227">
        <v>1706</v>
      </c>
      <c r="AQ106" s="227">
        <v>1706</v>
      </c>
      <c r="AR106" s="239">
        <v>1</v>
      </c>
      <c r="AS106" s="227">
        <v>120</v>
      </c>
      <c r="AT106" s="239">
        <v>7.0000000000000007E-2</v>
      </c>
      <c r="AU106" s="227">
        <v>120</v>
      </c>
      <c r="AV106" s="236">
        <v>7.0000000000000007E-2</v>
      </c>
      <c r="AW106" s="227">
        <v>865</v>
      </c>
      <c r="AX106" s="227">
        <v>865</v>
      </c>
      <c r="AY106" s="239">
        <v>1</v>
      </c>
      <c r="AZ106" s="227">
        <v>117</v>
      </c>
      <c r="BA106" s="239">
        <v>0.13500000000000001</v>
      </c>
      <c r="BB106" s="227">
        <v>117</v>
      </c>
      <c r="BC106" s="236">
        <v>0.13500000000000001</v>
      </c>
    </row>
    <row r="107" spans="1:55" x14ac:dyDescent="0.25">
      <c r="A107" s="230">
        <v>2</v>
      </c>
      <c r="B107" s="215" t="s">
        <v>160</v>
      </c>
      <c r="C107" s="215">
        <v>6266</v>
      </c>
      <c r="D107" s="215" t="s">
        <v>288</v>
      </c>
      <c r="E107" s="215">
        <v>5928</v>
      </c>
      <c r="F107" s="215">
        <v>6077</v>
      </c>
      <c r="G107" s="215"/>
      <c r="H107" s="224" t="str">
        <f>HYPERLINK("https://map.geo.admin.ch/?zoom=7&amp;E=594000&amp;N=120100&amp;layers=ch.kantone.cadastralwebmap-farbe,ch.swisstopo.amtliches-strassenverzeichnis,ch.bfs.gebaeude_wohnungs_register,KML||https://tinyurl.com/yy7ya4g9/VS/6266_bdg_erw.kml","KML building")</f>
        <v>KML building</v>
      </c>
      <c r="I107" s="158">
        <v>3362</v>
      </c>
      <c r="J107" s="247" t="s">
        <v>7741</v>
      </c>
      <c r="K107" s="157">
        <v>0.56713900134952766</v>
      </c>
      <c r="L107" s="65">
        <v>0</v>
      </c>
      <c r="M107" s="65"/>
      <c r="N107" s="204">
        <v>0</v>
      </c>
      <c r="O107" s="159"/>
      <c r="P107" s="64"/>
      <c r="Q107" s="65">
        <v>0</v>
      </c>
      <c r="R107" s="65"/>
      <c r="S107" s="204">
        <v>0</v>
      </c>
      <c r="T107" s="159"/>
      <c r="U107" s="64"/>
      <c r="V107" s="65">
        <v>0</v>
      </c>
      <c r="W107" s="65"/>
      <c r="X107" s="204">
        <v>0</v>
      </c>
      <c r="Y107" s="159"/>
      <c r="Z107" s="64"/>
      <c r="AA107" s="65">
        <v>2</v>
      </c>
      <c r="AB107" s="65"/>
      <c r="AC107" s="204">
        <v>2.9999999999999997E-4</v>
      </c>
      <c r="AD107" s="161"/>
      <c r="AE107" s="64"/>
      <c r="AF107" s="65">
        <v>1060</v>
      </c>
      <c r="AG107" s="65"/>
      <c r="AH107" s="204">
        <v>0.17879999999999999</v>
      </c>
      <c r="AI107" s="161"/>
      <c r="AJ107" s="64"/>
      <c r="AK107" s="65">
        <v>33</v>
      </c>
      <c r="AL107" s="65"/>
      <c r="AM107" s="204">
        <v>5.5999999999999999E-3</v>
      </c>
      <c r="AN107" s="161"/>
      <c r="AO107" s="234">
        <v>0.18469999999999998</v>
      </c>
      <c r="AP107" s="227">
        <v>900</v>
      </c>
      <c r="AQ107" s="227">
        <v>677</v>
      </c>
      <c r="AR107" s="239">
        <v>0.752</v>
      </c>
      <c r="AS107" s="227">
        <v>517</v>
      </c>
      <c r="AT107" s="239">
        <v>0.57399999999999995</v>
      </c>
      <c r="AU107" s="227">
        <v>497</v>
      </c>
      <c r="AV107" s="236">
        <v>0.55200000000000005</v>
      </c>
      <c r="AW107" s="227">
        <v>856</v>
      </c>
      <c r="AX107" s="227">
        <v>637</v>
      </c>
      <c r="AY107" s="239">
        <v>0.74399999999999999</v>
      </c>
      <c r="AZ107" s="227">
        <v>492</v>
      </c>
      <c r="BA107" s="239">
        <v>0.57499999999999996</v>
      </c>
      <c r="BB107" s="227">
        <v>472</v>
      </c>
      <c r="BC107" s="236">
        <v>0.55100000000000005</v>
      </c>
    </row>
    <row r="108" spans="1:55" x14ac:dyDescent="0.25">
      <c r="A108" s="230">
        <v>2</v>
      </c>
      <c r="B108" s="215" t="s">
        <v>160</v>
      </c>
      <c r="C108" s="215">
        <v>6267</v>
      </c>
      <c r="D108" s="215" t="s">
        <v>289</v>
      </c>
      <c r="E108" s="215">
        <v>326</v>
      </c>
      <c r="F108" s="215">
        <v>327</v>
      </c>
      <c r="G108" s="215"/>
      <c r="H108" s="224" t="str">
        <f>HYPERLINK("https://map.geo.admin.ch/?zoom=7&amp;E=592200&amp;N=116100&amp;layers=ch.kantone.cadastralwebmap-farbe,ch.swisstopo.amtliches-strassenverzeichnis,ch.bfs.gebaeude_wohnungs_register,KML||https://tinyurl.com/yy7ya4g9/VS/6267_bdg_erw.kml","KML building")</f>
        <v>KML building</v>
      </c>
      <c r="I108" s="158">
        <v>179</v>
      </c>
      <c r="J108" s="247" t="s">
        <v>7742</v>
      </c>
      <c r="K108" s="157">
        <v>0.54907975460122704</v>
      </c>
      <c r="L108" s="65">
        <v>0</v>
      </c>
      <c r="M108" s="65"/>
      <c r="N108" s="204">
        <v>0</v>
      </c>
      <c r="O108" s="159"/>
      <c r="P108" s="64"/>
      <c r="Q108" s="65">
        <v>0</v>
      </c>
      <c r="R108" s="65"/>
      <c r="S108" s="204">
        <v>0</v>
      </c>
      <c r="T108" s="159"/>
      <c r="U108" s="64"/>
      <c r="V108" s="65">
        <v>0</v>
      </c>
      <c r="W108" s="65"/>
      <c r="X108" s="204">
        <v>0</v>
      </c>
      <c r="Y108" s="159"/>
      <c r="Z108" s="64"/>
      <c r="AA108" s="65">
        <v>3</v>
      </c>
      <c r="AB108" s="65"/>
      <c r="AC108" s="204">
        <v>9.1999999999999998E-3</v>
      </c>
      <c r="AD108" s="161"/>
      <c r="AE108" s="64"/>
      <c r="AF108" s="65">
        <v>12</v>
      </c>
      <c r="AG108" s="65"/>
      <c r="AH108" s="204">
        <v>3.6799999999999999E-2</v>
      </c>
      <c r="AI108" s="161"/>
      <c r="AJ108" s="64"/>
      <c r="AK108" s="65">
        <v>0</v>
      </c>
      <c r="AL108" s="65"/>
      <c r="AM108" s="204">
        <v>0</v>
      </c>
      <c r="AN108" s="161"/>
      <c r="AO108" s="234">
        <v>4.5999999999999999E-2</v>
      </c>
      <c r="AP108" s="227">
        <v>14</v>
      </c>
      <c r="AQ108" s="227">
        <v>6</v>
      </c>
      <c r="AR108" s="239">
        <v>0.42899999999999999</v>
      </c>
      <c r="AS108" s="227">
        <v>7</v>
      </c>
      <c r="AT108" s="239">
        <v>0.5</v>
      </c>
      <c r="AU108" s="227">
        <v>3</v>
      </c>
      <c r="AV108" s="236">
        <v>0.214</v>
      </c>
      <c r="AW108" s="227">
        <v>9</v>
      </c>
      <c r="AX108" s="227">
        <v>6</v>
      </c>
      <c r="AY108" s="239">
        <v>0.66700000000000004</v>
      </c>
      <c r="AZ108" s="227">
        <v>5</v>
      </c>
      <c r="BA108" s="239">
        <v>0.55600000000000005</v>
      </c>
      <c r="BB108" s="227">
        <v>3</v>
      </c>
      <c r="BC108" s="236">
        <v>0.33300000000000002</v>
      </c>
    </row>
    <row r="109" spans="1:55" x14ac:dyDescent="0.25">
      <c r="A109" s="230">
        <v>1</v>
      </c>
      <c r="B109" s="215" t="s">
        <v>160</v>
      </c>
      <c r="C109" s="223">
        <v>6281</v>
      </c>
      <c r="D109" s="215" t="s">
        <v>290</v>
      </c>
      <c r="E109" s="215">
        <v>544</v>
      </c>
      <c r="F109" s="215">
        <v>547</v>
      </c>
      <c r="G109" s="215"/>
      <c r="H109" s="224" t="str">
        <f>HYPERLINK("https://map.geo.admin.ch/?zoom=7&amp;E=632800&amp;N=128700&amp;layers=ch.kantone.cadastralwebmap-farbe,ch.swisstopo.amtliches-strassenverzeichnis,ch.bfs.gebaeude_wohnungs_register,KML||https://tinyurl.com/yy7ya4g9/VS/6281_bdg_erw.kml","KML building")</f>
        <v>KML building</v>
      </c>
      <c r="I109" s="158">
        <v>3</v>
      </c>
      <c r="J109" s="247" t="s">
        <v>7743</v>
      </c>
      <c r="K109" s="157">
        <v>5.5147058823529415E-3</v>
      </c>
      <c r="L109" s="65">
        <v>0</v>
      </c>
      <c r="M109" s="65"/>
      <c r="N109" s="204">
        <v>0</v>
      </c>
      <c r="O109" s="159"/>
      <c r="P109" s="64"/>
      <c r="Q109" s="65">
        <v>0</v>
      </c>
      <c r="R109" s="65"/>
      <c r="S109" s="204">
        <v>0</v>
      </c>
      <c r="T109" s="159"/>
      <c r="U109" s="64"/>
      <c r="V109" s="65">
        <v>0</v>
      </c>
      <c r="W109" s="65"/>
      <c r="X109" s="204">
        <v>0</v>
      </c>
      <c r="Y109" s="159"/>
      <c r="Z109" s="64"/>
      <c r="AA109" s="65">
        <v>0</v>
      </c>
      <c r="AB109" s="65"/>
      <c r="AC109" s="204">
        <v>0</v>
      </c>
      <c r="AD109" s="161"/>
      <c r="AE109" s="64"/>
      <c r="AF109" s="65">
        <v>12</v>
      </c>
      <c r="AG109" s="65"/>
      <c r="AH109" s="204">
        <v>2.2100000000000002E-2</v>
      </c>
      <c r="AI109" s="161"/>
      <c r="AJ109" s="64"/>
      <c r="AK109" s="65">
        <v>1</v>
      </c>
      <c r="AL109" s="65"/>
      <c r="AM109" s="204">
        <v>1.8E-3</v>
      </c>
      <c r="AN109" s="161"/>
      <c r="AO109" s="234">
        <v>2.3900000000000001E-2</v>
      </c>
      <c r="AP109" s="227">
        <v>247</v>
      </c>
      <c r="AQ109" s="227">
        <v>243</v>
      </c>
      <c r="AR109" s="239">
        <v>0.98399999999999999</v>
      </c>
      <c r="AS109" s="227">
        <v>135</v>
      </c>
      <c r="AT109" s="239">
        <v>0.54700000000000004</v>
      </c>
      <c r="AU109" s="227">
        <v>131</v>
      </c>
      <c r="AV109" s="236">
        <v>0.53</v>
      </c>
      <c r="AW109" s="227">
        <v>141</v>
      </c>
      <c r="AX109" s="227">
        <v>137</v>
      </c>
      <c r="AY109" s="239">
        <v>0.97199999999999998</v>
      </c>
      <c r="AZ109" s="227">
        <v>94</v>
      </c>
      <c r="BA109" s="239">
        <v>0.66700000000000004</v>
      </c>
      <c r="BB109" s="227">
        <v>90</v>
      </c>
      <c r="BC109" s="236">
        <v>0.63800000000000001</v>
      </c>
    </row>
    <row r="110" spans="1:55" x14ac:dyDescent="0.25">
      <c r="A110" s="230">
        <v>2</v>
      </c>
      <c r="B110" s="215" t="s">
        <v>160</v>
      </c>
      <c r="C110" s="215">
        <v>6282</v>
      </c>
      <c r="D110" s="215" t="s">
        <v>291</v>
      </c>
      <c r="E110" s="215">
        <v>394</v>
      </c>
      <c r="F110" s="215">
        <v>404</v>
      </c>
      <c r="G110" s="215"/>
      <c r="H110" s="224" t="str">
        <f>HYPERLINK("https://map.geo.admin.ch/?zoom=7&amp;E=635100&amp;N=116600&amp;layers=ch.kantone.cadastralwebmap-farbe,ch.swisstopo.amtliches-strassenverzeichnis,ch.bfs.gebaeude_wohnungs_register,KML||https://tinyurl.com/yy7ya4g9/VS/6282_bdg_erw.kml","KML building")</f>
        <v>KML building</v>
      </c>
      <c r="I110" s="158">
        <v>0</v>
      </c>
      <c r="J110" s="247" t="s">
        <v>7744</v>
      </c>
      <c r="K110" s="157">
        <v>0</v>
      </c>
      <c r="L110" s="65">
        <v>0</v>
      </c>
      <c r="M110" s="65"/>
      <c r="N110" s="204">
        <v>0</v>
      </c>
      <c r="O110" s="159"/>
      <c r="P110" s="64"/>
      <c r="Q110" s="65">
        <v>0</v>
      </c>
      <c r="R110" s="65"/>
      <c r="S110" s="204">
        <v>0</v>
      </c>
      <c r="T110" s="159"/>
      <c r="U110" s="64"/>
      <c r="V110" s="65">
        <v>0</v>
      </c>
      <c r="W110" s="65"/>
      <c r="X110" s="204">
        <v>0</v>
      </c>
      <c r="Y110" s="159"/>
      <c r="Z110" s="64"/>
      <c r="AA110" s="65">
        <v>2</v>
      </c>
      <c r="AB110" s="65"/>
      <c r="AC110" s="204">
        <v>5.0000000000000001E-3</v>
      </c>
      <c r="AD110" s="161"/>
      <c r="AE110" s="64"/>
      <c r="AF110" s="65">
        <v>1</v>
      </c>
      <c r="AG110" s="65"/>
      <c r="AH110" s="204">
        <v>2.5000000000000001E-3</v>
      </c>
      <c r="AI110" s="161"/>
      <c r="AJ110" s="64"/>
      <c r="AK110" s="65">
        <v>0</v>
      </c>
      <c r="AL110" s="65"/>
      <c r="AM110" s="204">
        <v>0</v>
      </c>
      <c r="AN110" s="161"/>
      <c r="AO110" s="234">
        <v>7.4999999999999997E-3</v>
      </c>
      <c r="AP110" s="227">
        <v>273</v>
      </c>
      <c r="AQ110" s="227">
        <v>273</v>
      </c>
      <c r="AR110" s="239">
        <v>1</v>
      </c>
      <c r="AS110" s="227">
        <v>270</v>
      </c>
      <c r="AT110" s="239">
        <v>0.98899999999999999</v>
      </c>
      <c r="AU110" s="227">
        <v>270</v>
      </c>
      <c r="AV110" s="236">
        <v>0.98899999999999999</v>
      </c>
      <c r="AW110" s="227">
        <v>113</v>
      </c>
      <c r="AX110" s="227">
        <v>113</v>
      </c>
      <c r="AY110" s="239">
        <v>1</v>
      </c>
      <c r="AZ110" s="227">
        <v>111</v>
      </c>
      <c r="BA110" s="239">
        <v>0.98199999999999998</v>
      </c>
      <c r="BB110" s="227">
        <v>111</v>
      </c>
      <c r="BC110" s="236">
        <v>0.98199999999999998</v>
      </c>
    </row>
    <row r="111" spans="1:55" x14ac:dyDescent="0.25">
      <c r="A111" s="230">
        <v>1</v>
      </c>
      <c r="B111" s="215" t="s">
        <v>160</v>
      </c>
      <c r="C111" s="215">
        <v>6283</v>
      </c>
      <c r="D111" s="215" t="s">
        <v>292</v>
      </c>
      <c r="E111" s="215">
        <v>522</v>
      </c>
      <c r="F111" s="215">
        <v>531</v>
      </c>
      <c r="G111" s="215"/>
      <c r="H111" s="224" t="str">
        <f>HYPERLINK("https://map.geo.admin.ch/?zoom=7&amp;E=630700&amp;N=118300&amp;layers=ch.kantone.cadastralwebmap-farbe,ch.swisstopo.amtliches-strassenverzeichnis,ch.bfs.gebaeude_wohnungs_register,KML||https://tinyurl.com/yy7ya4g9/VS/6283_bdg_erw.kml","KML building")</f>
        <v>KML building</v>
      </c>
      <c r="I111" s="158">
        <v>0</v>
      </c>
      <c r="J111" s="247" t="s">
        <v>7745</v>
      </c>
      <c r="K111" s="157">
        <v>0</v>
      </c>
      <c r="L111" s="65">
        <v>0</v>
      </c>
      <c r="M111" s="65"/>
      <c r="N111" s="204">
        <v>0</v>
      </c>
      <c r="O111" s="159"/>
      <c r="P111" s="64"/>
      <c r="Q111" s="65">
        <v>0</v>
      </c>
      <c r="R111" s="65"/>
      <c r="S111" s="204">
        <v>0</v>
      </c>
      <c r="T111" s="159"/>
      <c r="U111" s="64"/>
      <c r="V111" s="65">
        <v>0</v>
      </c>
      <c r="W111" s="65"/>
      <c r="X111" s="204">
        <v>0</v>
      </c>
      <c r="Y111" s="159"/>
      <c r="Z111" s="64"/>
      <c r="AA111" s="65">
        <v>0</v>
      </c>
      <c r="AB111" s="65"/>
      <c r="AC111" s="204">
        <v>0</v>
      </c>
      <c r="AD111" s="161"/>
      <c r="AE111" s="64"/>
      <c r="AF111" s="65">
        <v>0</v>
      </c>
      <c r="AG111" s="65"/>
      <c r="AH111" s="204">
        <v>0</v>
      </c>
      <c r="AI111" s="161"/>
      <c r="AJ111" s="64"/>
      <c r="AK111" s="65">
        <v>1</v>
      </c>
      <c r="AL111" s="65"/>
      <c r="AM111" s="204">
        <v>1.9E-3</v>
      </c>
      <c r="AN111" s="161"/>
      <c r="AO111" s="234">
        <v>1.9E-3</v>
      </c>
      <c r="AP111" s="227">
        <v>365</v>
      </c>
      <c r="AQ111" s="227">
        <v>365</v>
      </c>
      <c r="AR111" s="239">
        <v>1</v>
      </c>
      <c r="AS111" s="227">
        <v>362</v>
      </c>
      <c r="AT111" s="239">
        <v>0.99199999999999999</v>
      </c>
      <c r="AU111" s="227">
        <v>362</v>
      </c>
      <c r="AV111" s="236">
        <v>0.99199999999999999</v>
      </c>
      <c r="AW111" s="227">
        <v>157</v>
      </c>
      <c r="AX111" s="227">
        <v>157</v>
      </c>
      <c r="AY111" s="239">
        <v>1</v>
      </c>
      <c r="AZ111" s="227">
        <v>156</v>
      </c>
      <c r="BA111" s="239">
        <v>0.99399999999999999</v>
      </c>
      <c r="BB111" s="227">
        <v>156</v>
      </c>
      <c r="BC111" s="236">
        <v>0.99399999999999999</v>
      </c>
    </row>
    <row r="112" spans="1:55" x14ac:dyDescent="0.25">
      <c r="A112" s="230">
        <v>2</v>
      </c>
      <c r="B112" s="215" t="s">
        <v>160</v>
      </c>
      <c r="C112" s="215">
        <v>6285</v>
      </c>
      <c r="D112" s="215" t="s">
        <v>293</v>
      </c>
      <c r="E112" s="215">
        <v>797</v>
      </c>
      <c r="F112" s="215">
        <v>797</v>
      </c>
      <c r="G112" s="215"/>
      <c r="H112" s="224" t="str">
        <f>HYPERLINK("https://map.geo.admin.ch/?zoom=7&amp;E=630900&amp;N=116000&amp;layers=ch.kantone.cadastralwebmap-farbe,ch.swisstopo.amtliches-strassenverzeichnis,ch.bfs.gebaeude_wohnungs_register,KML||https://tinyurl.com/yy7ya4g9/VS/6285_bdg_erw.kml","KML building")</f>
        <v>KML building</v>
      </c>
      <c r="I112" s="158">
        <v>746</v>
      </c>
      <c r="J112" s="247" t="s">
        <v>7746</v>
      </c>
      <c r="K112" s="157">
        <v>0.93601003764115431</v>
      </c>
      <c r="L112" s="65">
        <v>0</v>
      </c>
      <c r="M112" s="65"/>
      <c r="N112" s="204">
        <v>0</v>
      </c>
      <c r="O112" s="159"/>
      <c r="P112" s="64"/>
      <c r="Q112" s="65">
        <v>0</v>
      </c>
      <c r="R112" s="65"/>
      <c r="S112" s="204">
        <v>0</v>
      </c>
      <c r="T112" s="159"/>
      <c r="U112" s="64"/>
      <c r="V112" s="65">
        <v>0</v>
      </c>
      <c r="W112" s="65"/>
      <c r="X112" s="204">
        <v>0</v>
      </c>
      <c r="Y112" s="159"/>
      <c r="Z112" s="64"/>
      <c r="AA112" s="65">
        <v>0</v>
      </c>
      <c r="AB112" s="65"/>
      <c r="AC112" s="204">
        <v>0</v>
      </c>
      <c r="AD112" s="161"/>
      <c r="AE112" s="64"/>
      <c r="AF112" s="65">
        <v>90</v>
      </c>
      <c r="AG112" s="65"/>
      <c r="AH112" s="204">
        <v>0.1129</v>
      </c>
      <c r="AI112" s="161"/>
      <c r="AJ112" s="64"/>
      <c r="AK112" s="65">
        <v>1</v>
      </c>
      <c r="AL112" s="65"/>
      <c r="AM112" s="204">
        <v>1.2999999999999999E-3</v>
      </c>
      <c r="AN112" s="161"/>
      <c r="AO112" s="234">
        <v>0.1142</v>
      </c>
      <c r="AP112" s="227">
        <v>35</v>
      </c>
      <c r="AQ112" s="227">
        <v>27</v>
      </c>
      <c r="AR112" s="239">
        <v>0.77100000000000002</v>
      </c>
      <c r="AS112" s="227">
        <v>27</v>
      </c>
      <c r="AT112" s="239">
        <v>0.77100000000000002</v>
      </c>
      <c r="AU112" s="227">
        <v>25</v>
      </c>
      <c r="AV112" s="236">
        <v>0.71399999999999997</v>
      </c>
      <c r="AW112" s="227">
        <v>33</v>
      </c>
      <c r="AX112" s="227">
        <v>26</v>
      </c>
      <c r="AY112" s="239">
        <v>0.78800000000000003</v>
      </c>
      <c r="AZ112" s="227">
        <v>25</v>
      </c>
      <c r="BA112" s="239">
        <v>0.75800000000000001</v>
      </c>
      <c r="BB112" s="227">
        <v>24</v>
      </c>
      <c r="BC112" s="236">
        <v>0.72699999999999998</v>
      </c>
    </row>
    <row r="113" spans="1:55" x14ac:dyDescent="0.25">
      <c r="A113" s="230">
        <v>2</v>
      </c>
      <c r="B113" s="215" t="s">
        <v>160</v>
      </c>
      <c r="C113" s="215">
        <v>6286</v>
      </c>
      <c r="D113" s="215" t="s">
        <v>294</v>
      </c>
      <c r="E113" s="215">
        <v>187</v>
      </c>
      <c r="F113" s="215">
        <v>187</v>
      </c>
      <c r="G113" s="215"/>
      <c r="H113" s="224" t="str">
        <f>HYPERLINK("https://map.geo.admin.ch/?zoom=7&amp;E=635800&amp;N=127700&amp;layers=ch.kantone.cadastralwebmap-farbe,ch.swisstopo.amtliches-strassenverzeichnis,ch.bfs.gebaeude_wohnungs_register,KML||https://tinyurl.com/yy7ya4g9/VS/6286_bdg_erw.kml","KML building")</f>
        <v>KML building</v>
      </c>
      <c r="I113" s="158">
        <v>304</v>
      </c>
      <c r="J113" s="247" t="s">
        <v>7747</v>
      </c>
      <c r="K113" s="157">
        <v>1.625668449197861</v>
      </c>
      <c r="L113" s="65">
        <v>0</v>
      </c>
      <c r="M113" s="65"/>
      <c r="N113" s="204">
        <v>0</v>
      </c>
      <c r="O113" s="159"/>
      <c r="P113" s="64"/>
      <c r="Q113" s="65">
        <v>0</v>
      </c>
      <c r="R113" s="65"/>
      <c r="S113" s="204">
        <v>0</v>
      </c>
      <c r="T113" s="159"/>
      <c r="U113" s="64"/>
      <c r="V113" s="65">
        <v>4</v>
      </c>
      <c r="W113" s="65"/>
      <c r="X113" s="204">
        <v>2.1399999999999999E-2</v>
      </c>
      <c r="Y113" s="159"/>
      <c r="Z113" s="64"/>
      <c r="AA113" s="65">
        <v>6</v>
      </c>
      <c r="AB113" s="65"/>
      <c r="AC113" s="204">
        <v>3.2099999999999997E-2</v>
      </c>
      <c r="AD113" s="161"/>
      <c r="AE113" s="64"/>
      <c r="AF113" s="65">
        <v>36</v>
      </c>
      <c r="AG113" s="65"/>
      <c r="AH113" s="204">
        <v>0.1925</v>
      </c>
      <c r="AI113" s="161"/>
      <c r="AJ113" s="64"/>
      <c r="AK113" s="65">
        <v>1</v>
      </c>
      <c r="AL113" s="65"/>
      <c r="AM113" s="204">
        <v>5.3E-3</v>
      </c>
      <c r="AN113" s="161"/>
      <c r="AO113" s="234">
        <v>0.25130000000000002</v>
      </c>
      <c r="AP113" s="227">
        <v>6</v>
      </c>
      <c r="AQ113" s="227">
        <v>1</v>
      </c>
      <c r="AR113" s="239">
        <v>0.16700000000000001</v>
      </c>
      <c r="AS113" s="227">
        <v>0</v>
      </c>
      <c r="AT113" s="239">
        <v>0</v>
      </c>
      <c r="AU113" s="227">
        <v>0</v>
      </c>
      <c r="AV113" s="236">
        <v>0</v>
      </c>
      <c r="AW113" s="227">
        <v>0</v>
      </c>
      <c r="AX113" s="227">
        <v>0</v>
      </c>
      <c r="AY113" s="239" t="s">
        <v>5761</v>
      </c>
      <c r="AZ113" s="227">
        <v>0</v>
      </c>
      <c r="BA113" s="239" t="s">
        <v>5761</v>
      </c>
      <c r="BB113" s="227">
        <v>0</v>
      </c>
      <c r="BC113" s="236" t="s">
        <v>5761</v>
      </c>
    </row>
    <row r="114" spans="1:55" x14ac:dyDescent="0.25">
      <c r="A114" s="230">
        <v>1</v>
      </c>
      <c r="B114" s="215" t="s">
        <v>160</v>
      </c>
      <c r="C114" s="215">
        <v>6287</v>
      </c>
      <c r="D114" s="215" t="s">
        <v>295</v>
      </c>
      <c r="E114" s="215">
        <v>598</v>
      </c>
      <c r="F114" s="215">
        <v>599</v>
      </c>
      <c r="G114" s="215"/>
      <c r="H114" s="224" t="str">
        <f>HYPERLINK("https://map.geo.admin.ch/?zoom=7&amp;E=626800&amp;N=105600&amp;layers=ch.kantone.cadastralwebmap-farbe,ch.swisstopo.amtliches-strassenverzeichnis,ch.bfs.gebaeude_wohnungs_register,KML||https://tinyurl.com/yy7ya4g9/VS/6287_bdg_erw.kml","KML building")</f>
        <v>KML building</v>
      </c>
      <c r="I114" s="158">
        <v>0</v>
      </c>
      <c r="J114" s="247" t="s">
        <v>7748</v>
      </c>
      <c r="K114" s="157">
        <v>0</v>
      </c>
      <c r="L114" s="65">
        <v>0</v>
      </c>
      <c r="M114" s="65"/>
      <c r="N114" s="204">
        <v>0</v>
      </c>
      <c r="O114" s="159"/>
      <c r="P114" s="64"/>
      <c r="Q114" s="65">
        <v>0</v>
      </c>
      <c r="R114" s="65"/>
      <c r="S114" s="204">
        <v>0</v>
      </c>
      <c r="T114" s="159"/>
      <c r="U114" s="64"/>
      <c r="V114" s="65">
        <v>0</v>
      </c>
      <c r="W114" s="65"/>
      <c r="X114" s="204">
        <v>0</v>
      </c>
      <c r="Y114" s="159"/>
      <c r="Z114" s="64"/>
      <c r="AA114" s="65">
        <v>0</v>
      </c>
      <c r="AB114" s="65"/>
      <c r="AC114" s="204">
        <v>0</v>
      </c>
      <c r="AD114" s="161"/>
      <c r="AE114" s="64"/>
      <c r="AF114" s="65">
        <v>15</v>
      </c>
      <c r="AG114" s="65"/>
      <c r="AH114" s="204">
        <v>2.5100000000000001E-2</v>
      </c>
      <c r="AI114" s="161"/>
      <c r="AJ114" s="64"/>
      <c r="AK114" s="65">
        <v>0</v>
      </c>
      <c r="AL114" s="65"/>
      <c r="AM114" s="204">
        <v>0</v>
      </c>
      <c r="AN114" s="161"/>
      <c r="AO114" s="234">
        <v>2.5100000000000001E-2</v>
      </c>
      <c r="AP114" s="227">
        <v>403</v>
      </c>
      <c r="AQ114" s="227">
        <v>403</v>
      </c>
      <c r="AR114" s="239">
        <v>1</v>
      </c>
      <c r="AS114" s="227">
        <v>402</v>
      </c>
      <c r="AT114" s="239">
        <v>0.998</v>
      </c>
      <c r="AU114" s="227">
        <v>402</v>
      </c>
      <c r="AV114" s="236">
        <v>0.998</v>
      </c>
      <c r="AW114" s="227">
        <v>163</v>
      </c>
      <c r="AX114" s="227">
        <v>163</v>
      </c>
      <c r="AY114" s="239">
        <v>1</v>
      </c>
      <c r="AZ114" s="227">
        <v>162</v>
      </c>
      <c r="BA114" s="239">
        <v>0.99399999999999999</v>
      </c>
      <c r="BB114" s="227">
        <v>162</v>
      </c>
      <c r="BC114" s="236">
        <v>0.99399999999999999</v>
      </c>
    </row>
    <row r="115" spans="1:55" x14ac:dyDescent="0.25">
      <c r="A115" s="230">
        <v>2</v>
      </c>
      <c r="B115" s="215" t="s">
        <v>160</v>
      </c>
      <c r="C115" s="215">
        <v>6288</v>
      </c>
      <c r="D115" s="215" t="s">
        <v>296</v>
      </c>
      <c r="E115" s="215">
        <v>160</v>
      </c>
      <c r="F115" s="215">
        <v>161</v>
      </c>
      <c r="G115" s="215"/>
      <c r="H115" s="224" t="str">
        <f>HYPERLINK("https://map.geo.admin.ch/?zoom=7&amp;E=640200&amp;N=105000&amp;layers=ch.kantone.cadastralwebmap-farbe,ch.swisstopo.amtliches-strassenverzeichnis,ch.bfs.gebaeude_wohnungs_register,KML||https://tinyurl.com/yy7ya4g9/VS/6288_bdg_erw.kml","KML building")</f>
        <v>KML building</v>
      </c>
      <c r="I115" s="158">
        <v>196</v>
      </c>
      <c r="J115" s="247" t="s">
        <v>7749</v>
      </c>
      <c r="K115" s="157">
        <v>1.2250000000000001</v>
      </c>
      <c r="L115" s="65">
        <v>0</v>
      </c>
      <c r="M115" s="65"/>
      <c r="N115" s="204">
        <v>0</v>
      </c>
      <c r="O115" s="159"/>
      <c r="P115" s="64"/>
      <c r="Q115" s="65">
        <v>0</v>
      </c>
      <c r="R115" s="65"/>
      <c r="S115" s="204">
        <v>0</v>
      </c>
      <c r="T115" s="159"/>
      <c r="U115" s="64"/>
      <c r="V115" s="65">
        <v>0</v>
      </c>
      <c r="W115" s="65"/>
      <c r="X115" s="204">
        <v>0</v>
      </c>
      <c r="Y115" s="159"/>
      <c r="Z115" s="64"/>
      <c r="AA115" s="65">
        <v>2</v>
      </c>
      <c r="AB115" s="65"/>
      <c r="AC115" s="204">
        <v>1.24E-2</v>
      </c>
      <c r="AD115" s="161"/>
      <c r="AE115" s="64"/>
      <c r="AF115" s="65">
        <v>22</v>
      </c>
      <c r="AG115" s="65"/>
      <c r="AH115" s="204">
        <v>0.13750000000000001</v>
      </c>
      <c r="AI115" s="161"/>
      <c r="AJ115" s="64"/>
      <c r="AK115" s="65">
        <v>0</v>
      </c>
      <c r="AL115" s="65"/>
      <c r="AM115" s="204">
        <v>0</v>
      </c>
      <c r="AN115" s="161"/>
      <c r="AO115" s="234">
        <v>0.14990000000000001</v>
      </c>
      <c r="AP115" s="227">
        <v>11</v>
      </c>
      <c r="AQ115" s="227">
        <v>7</v>
      </c>
      <c r="AR115" s="239">
        <v>0.63600000000000001</v>
      </c>
      <c r="AS115" s="227">
        <v>4</v>
      </c>
      <c r="AT115" s="239">
        <v>0.36399999999999999</v>
      </c>
      <c r="AU115" s="227">
        <v>3</v>
      </c>
      <c r="AV115" s="236">
        <v>0.27300000000000002</v>
      </c>
      <c r="AW115" s="227">
        <v>9</v>
      </c>
      <c r="AX115" s="227">
        <v>6</v>
      </c>
      <c r="AY115" s="239">
        <v>0.66700000000000004</v>
      </c>
      <c r="AZ115" s="227">
        <v>3</v>
      </c>
      <c r="BA115" s="239">
        <v>0.33300000000000002</v>
      </c>
      <c r="BB115" s="227">
        <v>2</v>
      </c>
      <c r="BC115" s="236">
        <v>0.222</v>
      </c>
    </row>
    <row r="116" spans="1:55" x14ac:dyDescent="0.25">
      <c r="A116" s="230">
        <v>1</v>
      </c>
      <c r="B116" s="215" t="s">
        <v>160</v>
      </c>
      <c r="C116" s="215">
        <v>6289</v>
      </c>
      <c r="D116" s="215" t="s">
        <v>297</v>
      </c>
      <c r="E116" s="215">
        <v>573</v>
      </c>
      <c r="F116" s="215">
        <v>590</v>
      </c>
      <c r="G116" s="215"/>
      <c r="H116" s="224" t="str">
        <f>HYPERLINK("https://map.geo.admin.ch/?zoom=7&amp;E=637800&amp;N=111600&amp;layers=ch.kantone.cadastralwebmap-farbe,ch.swisstopo.amtliches-strassenverzeichnis,ch.bfs.gebaeude_wohnungs_register,KML||https://tinyurl.com/yy7ya4g9/VS/6289_bdg_erw.kml","KML building")</f>
        <v>KML building</v>
      </c>
      <c r="I116" s="158">
        <v>0</v>
      </c>
      <c r="J116" s="247" t="s">
        <v>7750</v>
      </c>
      <c r="K116" s="157">
        <v>0</v>
      </c>
      <c r="L116" s="65">
        <v>0</v>
      </c>
      <c r="M116" s="65"/>
      <c r="N116" s="204">
        <v>0</v>
      </c>
      <c r="O116" s="159"/>
      <c r="P116" s="64"/>
      <c r="Q116" s="65">
        <v>0</v>
      </c>
      <c r="R116" s="65"/>
      <c r="S116" s="204">
        <v>0</v>
      </c>
      <c r="T116" s="159"/>
      <c r="U116" s="64"/>
      <c r="V116" s="65">
        <v>0</v>
      </c>
      <c r="W116" s="65"/>
      <c r="X116" s="204">
        <v>0</v>
      </c>
      <c r="Y116" s="159"/>
      <c r="Z116" s="64"/>
      <c r="AA116" s="65">
        <v>1</v>
      </c>
      <c r="AB116" s="65"/>
      <c r="AC116" s="204">
        <v>1.6999999999999999E-3</v>
      </c>
      <c r="AD116" s="161"/>
      <c r="AE116" s="64"/>
      <c r="AF116" s="65">
        <v>6</v>
      </c>
      <c r="AG116" s="65"/>
      <c r="AH116" s="204">
        <v>1.0500000000000001E-2</v>
      </c>
      <c r="AI116" s="161"/>
      <c r="AJ116" s="64"/>
      <c r="AK116" s="65">
        <v>0</v>
      </c>
      <c r="AL116" s="65"/>
      <c r="AM116" s="204">
        <v>0</v>
      </c>
      <c r="AN116" s="161"/>
      <c r="AO116" s="234">
        <v>1.2200000000000001E-2</v>
      </c>
      <c r="AP116" s="227">
        <v>349</v>
      </c>
      <c r="AQ116" s="227">
        <v>343</v>
      </c>
      <c r="AR116" s="239">
        <v>0.98299999999999998</v>
      </c>
      <c r="AS116" s="227">
        <v>332</v>
      </c>
      <c r="AT116" s="239">
        <v>0.95099999999999996</v>
      </c>
      <c r="AU116" s="227">
        <v>329</v>
      </c>
      <c r="AV116" s="236">
        <v>0.94299999999999995</v>
      </c>
      <c r="AW116" s="227">
        <v>179</v>
      </c>
      <c r="AX116" s="227">
        <v>177</v>
      </c>
      <c r="AY116" s="239">
        <v>0.98899999999999999</v>
      </c>
      <c r="AZ116" s="227">
        <v>170</v>
      </c>
      <c r="BA116" s="239">
        <v>0.95</v>
      </c>
      <c r="BB116" s="227">
        <v>168</v>
      </c>
      <c r="BC116" s="236">
        <v>0.93899999999999995</v>
      </c>
    </row>
    <row r="117" spans="1:55" x14ac:dyDescent="0.25">
      <c r="A117" s="230">
        <v>2</v>
      </c>
      <c r="B117" s="215" t="s">
        <v>160</v>
      </c>
      <c r="C117" s="215">
        <v>6290</v>
      </c>
      <c r="D117" s="215" t="s">
        <v>298</v>
      </c>
      <c r="E117" s="215">
        <v>1067</v>
      </c>
      <c r="F117" s="215">
        <v>1147</v>
      </c>
      <c r="G117" s="215"/>
      <c r="H117" s="224" t="str">
        <f>HYPERLINK("https://map.geo.admin.ch/?zoom=7&amp;E=637700&amp;N=106300&amp;layers=ch.kantone.cadastralwebmap-farbe,ch.swisstopo.amtliches-strassenverzeichnis,ch.bfs.gebaeude_wohnungs_register,KML||https://tinyurl.com/yy7ya4g9/VS/6290_bdg_erw.kml","KML building")</f>
        <v>KML building</v>
      </c>
      <c r="I117" s="158">
        <v>17</v>
      </c>
      <c r="J117" s="247" t="s">
        <v>7751</v>
      </c>
      <c r="K117" s="157">
        <v>1.5932521087160263E-2</v>
      </c>
      <c r="L117" s="65">
        <v>0</v>
      </c>
      <c r="M117" s="65"/>
      <c r="N117" s="204">
        <v>0</v>
      </c>
      <c r="O117" s="159"/>
      <c r="P117" s="64"/>
      <c r="Q117" s="65">
        <v>0</v>
      </c>
      <c r="R117" s="65"/>
      <c r="S117" s="204">
        <v>0</v>
      </c>
      <c r="T117" s="159"/>
      <c r="U117" s="64"/>
      <c r="V117" s="65">
        <v>0</v>
      </c>
      <c r="W117" s="65"/>
      <c r="X117" s="204">
        <v>0</v>
      </c>
      <c r="Y117" s="159"/>
      <c r="Z117" s="64"/>
      <c r="AA117" s="65">
        <v>12</v>
      </c>
      <c r="AB117" s="65"/>
      <c r="AC117" s="204">
        <v>1.0500000000000001E-2</v>
      </c>
      <c r="AD117" s="161"/>
      <c r="AE117" s="64"/>
      <c r="AF117" s="65">
        <v>51</v>
      </c>
      <c r="AG117" s="65"/>
      <c r="AH117" s="204">
        <v>4.7800000000000002E-2</v>
      </c>
      <c r="AI117" s="161"/>
      <c r="AJ117" s="64"/>
      <c r="AK117" s="65">
        <v>4</v>
      </c>
      <c r="AL117" s="65"/>
      <c r="AM117" s="204">
        <v>3.7000000000000002E-3</v>
      </c>
      <c r="AN117" s="161"/>
      <c r="AO117" s="234">
        <v>6.2000000000000006E-2</v>
      </c>
      <c r="AP117" s="227">
        <v>375</v>
      </c>
      <c r="AQ117" s="227">
        <v>373</v>
      </c>
      <c r="AR117" s="239">
        <v>0.995</v>
      </c>
      <c r="AS117" s="227">
        <v>375</v>
      </c>
      <c r="AT117" s="239">
        <v>1</v>
      </c>
      <c r="AU117" s="227">
        <v>373</v>
      </c>
      <c r="AV117" s="236">
        <v>0.995</v>
      </c>
      <c r="AW117" s="227">
        <v>190</v>
      </c>
      <c r="AX117" s="227">
        <v>190</v>
      </c>
      <c r="AY117" s="239">
        <v>1</v>
      </c>
      <c r="AZ117" s="227">
        <v>190</v>
      </c>
      <c r="BA117" s="239">
        <v>1</v>
      </c>
      <c r="BB117" s="227">
        <v>190</v>
      </c>
      <c r="BC117" s="236">
        <v>1</v>
      </c>
    </row>
    <row r="118" spans="1:55" x14ac:dyDescent="0.25">
      <c r="A118" s="230">
        <v>1</v>
      </c>
      <c r="B118" s="215" t="s">
        <v>160</v>
      </c>
      <c r="C118" s="215">
        <v>6291</v>
      </c>
      <c r="D118" s="215" t="s">
        <v>299</v>
      </c>
      <c r="E118" s="215">
        <v>910</v>
      </c>
      <c r="F118" s="215">
        <v>936</v>
      </c>
      <c r="G118" s="215"/>
      <c r="H118" s="224" t="str">
        <f>HYPERLINK("https://map.geo.admin.ch/?zoom=7&amp;E=638600&amp;N=108100&amp;layers=ch.kantone.cadastralwebmap-farbe,ch.swisstopo.amtliches-strassenverzeichnis,ch.bfs.gebaeude_wohnungs_register,KML||https://tinyurl.com/yy7ya4g9/VS/6291_bdg_erw.kml","KML building")</f>
        <v>KML building</v>
      </c>
      <c r="I118" s="158">
        <v>0</v>
      </c>
      <c r="J118" s="247" t="s">
        <v>7752</v>
      </c>
      <c r="K118" s="157">
        <v>0</v>
      </c>
      <c r="L118" s="65">
        <v>0</v>
      </c>
      <c r="M118" s="65"/>
      <c r="N118" s="204">
        <v>0</v>
      </c>
      <c r="O118" s="159"/>
      <c r="P118" s="64"/>
      <c r="Q118" s="65">
        <v>0</v>
      </c>
      <c r="R118" s="65"/>
      <c r="S118" s="204">
        <v>0</v>
      </c>
      <c r="T118" s="159"/>
      <c r="U118" s="64"/>
      <c r="V118" s="65">
        <v>0</v>
      </c>
      <c r="W118" s="65"/>
      <c r="X118" s="204">
        <v>0</v>
      </c>
      <c r="Y118" s="159"/>
      <c r="Z118" s="64"/>
      <c r="AA118" s="65">
        <v>0</v>
      </c>
      <c r="AB118" s="65"/>
      <c r="AC118" s="204">
        <v>0</v>
      </c>
      <c r="AD118" s="161"/>
      <c r="AE118" s="64"/>
      <c r="AF118" s="65">
        <v>11</v>
      </c>
      <c r="AG118" s="65"/>
      <c r="AH118" s="204">
        <v>1.21E-2</v>
      </c>
      <c r="AI118" s="161"/>
      <c r="AJ118" s="64"/>
      <c r="AK118" s="65">
        <v>2</v>
      </c>
      <c r="AL118" s="65"/>
      <c r="AM118" s="204">
        <v>2.2000000000000001E-3</v>
      </c>
      <c r="AN118" s="161"/>
      <c r="AO118" s="234">
        <v>1.43E-2</v>
      </c>
      <c r="AP118" s="227">
        <v>511</v>
      </c>
      <c r="AQ118" s="227">
        <v>510</v>
      </c>
      <c r="AR118" s="239">
        <v>0.998</v>
      </c>
      <c r="AS118" s="227">
        <v>509</v>
      </c>
      <c r="AT118" s="239">
        <v>0.996</v>
      </c>
      <c r="AU118" s="227">
        <v>508</v>
      </c>
      <c r="AV118" s="236">
        <v>0.99399999999999999</v>
      </c>
      <c r="AW118" s="227">
        <v>264</v>
      </c>
      <c r="AX118" s="227">
        <v>263</v>
      </c>
      <c r="AY118" s="239">
        <v>0.996</v>
      </c>
      <c r="AZ118" s="227">
        <v>263</v>
      </c>
      <c r="BA118" s="239">
        <v>0.996</v>
      </c>
      <c r="BB118" s="227">
        <v>262</v>
      </c>
      <c r="BC118" s="236">
        <v>0.99199999999999999</v>
      </c>
    </row>
    <row r="119" spans="1:55" x14ac:dyDescent="0.25">
      <c r="A119" s="230">
        <v>2</v>
      </c>
      <c r="B119" s="215" t="s">
        <v>160</v>
      </c>
      <c r="C119" s="215">
        <v>6292</v>
      </c>
      <c r="D119" s="215" t="s">
        <v>300</v>
      </c>
      <c r="E119" s="215">
        <v>1042</v>
      </c>
      <c r="F119" s="215">
        <v>1047</v>
      </c>
      <c r="G119" s="215"/>
      <c r="H119" s="224" t="str">
        <f>HYPERLINK("https://map.geo.admin.ch/?zoom=7&amp;E=628100&amp;N=113900&amp;layers=ch.kantone.cadastralwebmap-farbe,ch.swisstopo.amtliches-strassenverzeichnis,ch.bfs.gebaeude_wohnungs_register,KML||https://tinyurl.com/yy7ya4g9/VS/6292_bdg_erw.kml","KML building")</f>
        <v>KML building</v>
      </c>
      <c r="I119" s="158">
        <v>1484</v>
      </c>
      <c r="J119" s="247" t="s">
        <v>7753</v>
      </c>
      <c r="K119" s="157">
        <v>1.4241842610364683</v>
      </c>
      <c r="L119" s="65">
        <v>0</v>
      </c>
      <c r="M119" s="65"/>
      <c r="N119" s="204">
        <v>0</v>
      </c>
      <c r="O119" s="159"/>
      <c r="P119" s="64"/>
      <c r="Q119" s="65">
        <v>0</v>
      </c>
      <c r="R119" s="65"/>
      <c r="S119" s="204">
        <v>0</v>
      </c>
      <c r="T119" s="159"/>
      <c r="U119" s="64"/>
      <c r="V119" s="65">
        <v>0</v>
      </c>
      <c r="W119" s="65"/>
      <c r="X119" s="204">
        <v>0</v>
      </c>
      <c r="Y119" s="159"/>
      <c r="Z119" s="64"/>
      <c r="AA119" s="65">
        <v>0</v>
      </c>
      <c r="AB119" s="65"/>
      <c r="AC119" s="204">
        <v>0</v>
      </c>
      <c r="AD119" s="161"/>
      <c r="AE119" s="64"/>
      <c r="AF119" s="65">
        <v>34</v>
      </c>
      <c r="AG119" s="65"/>
      <c r="AH119" s="204">
        <v>3.2599999999999997E-2</v>
      </c>
      <c r="AI119" s="161"/>
      <c r="AJ119" s="64"/>
      <c r="AK119" s="65">
        <v>2</v>
      </c>
      <c r="AL119" s="65"/>
      <c r="AM119" s="204">
        <v>1.9E-3</v>
      </c>
      <c r="AN119" s="161"/>
      <c r="AO119" s="234">
        <v>3.4499999999999996E-2</v>
      </c>
      <c r="AP119" s="227">
        <v>139</v>
      </c>
      <c r="AQ119" s="227">
        <v>21</v>
      </c>
      <c r="AR119" s="239">
        <v>0.151</v>
      </c>
      <c r="AS119" s="227">
        <v>112</v>
      </c>
      <c r="AT119" s="239">
        <v>0.80600000000000005</v>
      </c>
      <c r="AU119" s="227">
        <v>10</v>
      </c>
      <c r="AV119" s="236">
        <v>7.1999999999999995E-2</v>
      </c>
      <c r="AW119" s="227">
        <v>94</v>
      </c>
      <c r="AX119" s="227">
        <v>18</v>
      </c>
      <c r="AY119" s="239">
        <v>0.191</v>
      </c>
      <c r="AZ119" s="227">
        <v>70</v>
      </c>
      <c r="BA119" s="239">
        <v>0.745</v>
      </c>
      <c r="BB119" s="227">
        <v>9</v>
      </c>
      <c r="BC119" s="236">
        <v>9.6000000000000002E-2</v>
      </c>
    </row>
    <row r="120" spans="1:55" x14ac:dyDescent="0.25">
      <c r="A120" s="230">
        <v>1</v>
      </c>
      <c r="B120" s="215" t="s">
        <v>160</v>
      </c>
      <c r="C120" s="215">
        <v>6293</v>
      </c>
      <c r="D120" s="215" t="s">
        <v>301</v>
      </c>
      <c r="E120" s="215">
        <v>957</v>
      </c>
      <c r="F120" s="215">
        <v>976</v>
      </c>
      <c r="G120" s="215"/>
      <c r="H120" s="224" t="str">
        <f>HYPERLINK("https://map.geo.admin.ch/?zoom=7&amp;E=633300&amp;N=120300&amp;layers=ch.kantone.cadastralwebmap-farbe,ch.swisstopo.amtliches-strassenverzeichnis,ch.bfs.gebaeude_wohnungs_register,KML||https://tinyurl.com/yy7ya4g9/VS/6293_bdg_erw.kml","KML building")</f>
        <v>KML building</v>
      </c>
      <c r="I120" s="158">
        <v>0</v>
      </c>
      <c r="J120" s="247" t="s">
        <v>7754</v>
      </c>
      <c r="K120" s="157">
        <v>0</v>
      </c>
      <c r="L120" s="65">
        <v>0</v>
      </c>
      <c r="M120" s="65"/>
      <c r="N120" s="204">
        <v>0</v>
      </c>
      <c r="O120" s="159"/>
      <c r="P120" s="64"/>
      <c r="Q120" s="65">
        <v>0</v>
      </c>
      <c r="R120" s="65"/>
      <c r="S120" s="204">
        <v>0</v>
      </c>
      <c r="T120" s="159"/>
      <c r="U120" s="64"/>
      <c r="V120" s="65">
        <v>0</v>
      </c>
      <c r="W120" s="65"/>
      <c r="X120" s="204">
        <v>0</v>
      </c>
      <c r="Y120" s="159"/>
      <c r="Z120" s="64"/>
      <c r="AA120" s="65">
        <v>0</v>
      </c>
      <c r="AB120" s="65"/>
      <c r="AC120" s="204">
        <v>0</v>
      </c>
      <c r="AD120" s="161"/>
      <c r="AE120" s="64"/>
      <c r="AF120" s="65">
        <v>9</v>
      </c>
      <c r="AG120" s="65"/>
      <c r="AH120" s="204">
        <v>9.4000000000000004E-3</v>
      </c>
      <c r="AI120" s="161"/>
      <c r="AJ120" s="64"/>
      <c r="AK120" s="65">
        <v>0</v>
      </c>
      <c r="AL120" s="65"/>
      <c r="AM120" s="204">
        <v>0</v>
      </c>
      <c r="AN120" s="161"/>
      <c r="AO120" s="234">
        <v>9.4000000000000004E-3</v>
      </c>
      <c r="AP120" s="227">
        <v>589</v>
      </c>
      <c r="AQ120" s="227">
        <v>589</v>
      </c>
      <c r="AR120" s="239">
        <v>1</v>
      </c>
      <c r="AS120" s="227">
        <v>589</v>
      </c>
      <c r="AT120" s="239">
        <v>1</v>
      </c>
      <c r="AU120" s="227">
        <v>589</v>
      </c>
      <c r="AV120" s="236">
        <v>1</v>
      </c>
      <c r="AW120" s="227">
        <v>251</v>
      </c>
      <c r="AX120" s="227">
        <v>251</v>
      </c>
      <c r="AY120" s="239">
        <v>1</v>
      </c>
      <c r="AZ120" s="227">
        <v>251</v>
      </c>
      <c r="BA120" s="239">
        <v>1</v>
      </c>
      <c r="BB120" s="227">
        <v>251</v>
      </c>
      <c r="BC120" s="236">
        <v>1</v>
      </c>
    </row>
    <row r="121" spans="1:55" x14ac:dyDescent="0.25">
      <c r="A121" s="230">
        <v>1</v>
      </c>
      <c r="B121" s="215" t="s">
        <v>160</v>
      </c>
      <c r="C121" s="215">
        <v>6294</v>
      </c>
      <c r="D121" s="215" t="s">
        <v>302</v>
      </c>
      <c r="E121" s="215">
        <v>762</v>
      </c>
      <c r="F121" s="215">
        <v>765</v>
      </c>
      <c r="G121" s="215"/>
      <c r="H121" s="224" t="str">
        <f>HYPERLINK("https://map.geo.admin.ch/?zoom=7&amp;E=634200&amp;N=119900&amp;layers=ch.kantone.cadastralwebmap-farbe,ch.swisstopo.amtliches-strassenverzeichnis,ch.bfs.gebaeude_wohnungs_register,KML||https://tinyurl.com/yy7ya4g9/VS/6294_bdg_erw.kml","KML building")</f>
        <v>KML building</v>
      </c>
      <c r="I121" s="158">
        <v>0</v>
      </c>
      <c r="J121" s="247" t="s">
        <v>7755</v>
      </c>
      <c r="K121" s="157">
        <v>0</v>
      </c>
      <c r="L121" s="65">
        <v>0</v>
      </c>
      <c r="M121" s="65"/>
      <c r="N121" s="204">
        <v>0</v>
      </c>
      <c r="O121" s="159"/>
      <c r="P121" s="64"/>
      <c r="Q121" s="65">
        <v>0</v>
      </c>
      <c r="R121" s="65"/>
      <c r="S121" s="204">
        <v>0</v>
      </c>
      <c r="T121" s="159"/>
      <c r="U121" s="64"/>
      <c r="V121" s="65">
        <v>0</v>
      </c>
      <c r="W121" s="65"/>
      <c r="X121" s="204">
        <v>0</v>
      </c>
      <c r="Y121" s="159"/>
      <c r="Z121" s="64"/>
      <c r="AA121" s="65">
        <v>0</v>
      </c>
      <c r="AB121" s="65"/>
      <c r="AC121" s="204">
        <v>0</v>
      </c>
      <c r="AD121" s="161"/>
      <c r="AE121" s="64"/>
      <c r="AF121" s="65">
        <v>7</v>
      </c>
      <c r="AG121" s="65"/>
      <c r="AH121" s="204">
        <v>9.1999999999999998E-3</v>
      </c>
      <c r="AI121" s="161"/>
      <c r="AJ121" s="64"/>
      <c r="AK121" s="65">
        <v>0</v>
      </c>
      <c r="AL121" s="65"/>
      <c r="AM121" s="204">
        <v>0</v>
      </c>
      <c r="AN121" s="161"/>
      <c r="AO121" s="234">
        <v>9.1999999999999998E-3</v>
      </c>
      <c r="AP121" s="227">
        <v>458</v>
      </c>
      <c r="AQ121" s="227">
        <v>457</v>
      </c>
      <c r="AR121" s="239">
        <v>0.998</v>
      </c>
      <c r="AS121" s="227">
        <v>457</v>
      </c>
      <c r="AT121" s="239">
        <v>0.998</v>
      </c>
      <c r="AU121" s="227">
        <v>456</v>
      </c>
      <c r="AV121" s="236">
        <v>0.996</v>
      </c>
      <c r="AW121" s="227">
        <v>168</v>
      </c>
      <c r="AX121" s="227">
        <v>167</v>
      </c>
      <c r="AY121" s="239">
        <v>0.99399999999999999</v>
      </c>
      <c r="AZ121" s="227">
        <v>168</v>
      </c>
      <c r="BA121" s="239">
        <v>1</v>
      </c>
      <c r="BB121" s="227">
        <v>167</v>
      </c>
      <c r="BC121" s="236">
        <v>0.99399999999999999</v>
      </c>
    </row>
    <row r="122" spans="1:55" x14ac:dyDescent="0.25">
      <c r="A122" s="230">
        <v>1</v>
      </c>
      <c r="B122" s="215" t="s">
        <v>160</v>
      </c>
      <c r="C122" s="215">
        <v>6295</v>
      </c>
      <c r="D122" s="215" t="s">
        <v>303</v>
      </c>
      <c r="E122" s="215">
        <v>623</v>
      </c>
      <c r="F122" s="215">
        <v>681</v>
      </c>
      <c r="G122" s="215"/>
      <c r="H122" s="224" t="str">
        <f>HYPERLINK("https://map.geo.admin.ch/?zoom=7&amp;E=626300&amp;N=101800&amp;layers=ch.kantone.cadastralwebmap-farbe,ch.swisstopo.amtliches-strassenverzeichnis,ch.bfs.gebaeude_wohnungs_register,KML||https://tinyurl.com/yy7ya4g9/VS/6295_bdg_erw.kml","KML building")</f>
        <v>KML building</v>
      </c>
      <c r="I122" s="158">
        <v>1</v>
      </c>
      <c r="J122" s="247" t="s">
        <v>7756</v>
      </c>
      <c r="K122" s="157">
        <v>1.6051364365971107E-3</v>
      </c>
      <c r="L122" s="65">
        <v>0</v>
      </c>
      <c r="M122" s="65"/>
      <c r="N122" s="204">
        <v>0</v>
      </c>
      <c r="O122" s="159"/>
      <c r="P122" s="64"/>
      <c r="Q122" s="65">
        <v>0</v>
      </c>
      <c r="R122" s="65"/>
      <c r="S122" s="204">
        <v>0</v>
      </c>
      <c r="T122" s="159"/>
      <c r="U122" s="64"/>
      <c r="V122" s="65">
        <v>0</v>
      </c>
      <c r="W122" s="65"/>
      <c r="X122" s="204">
        <v>0</v>
      </c>
      <c r="Y122" s="159"/>
      <c r="Z122" s="64"/>
      <c r="AA122" s="65">
        <v>0</v>
      </c>
      <c r="AB122" s="65"/>
      <c r="AC122" s="204">
        <v>0</v>
      </c>
      <c r="AD122" s="161"/>
      <c r="AE122" s="64"/>
      <c r="AF122" s="65">
        <v>14</v>
      </c>
      <c r="AG122" s="65"/>
      <c r="AH122" s="204">
        <v>2.2499999999999999E-2</v>
      </c>
      <c r="AI122" s="161"/>
      <c r="AJ122" s="64"/>
      <c r="AK122" s="65">
        <v>1</v>
      </c>
      <c r="AL122" s="65"/>
      <c r="AM122" s="204">
        <v>1.6000000000000001E-3</v>
      </c>
      <c r="AN122" s="161"/>
      <c r="AO122" s="234">
        <v>2.41E-2</v>
      </c>
      <c r="AP122" s="227">
        <v>358</v>
      </c>
      <c r="AQ122" s="227">
        <v>354</v>
      </c>
      <c r="AR122" s="239">
        <v>0.98899999999999999</v>
      </c>
      <c r="AS122" s="227">
        <v>354</v>
      </c>
      <c r="AT122" s="239">
        <v>0.98899999999999999</v>
      </c>
      <c r="AU122" s="227">
        <v>351</v>
      </c>
      <c r="AV122" s="236">
        <v>0.98</v>
      </c>
      <c r="AW122" s="227">
        <v>126</v>
      </c>
      <c r="AX122" s="227">
        <v>123</v>
      </c>
      <c r="AY122" s="239">
        <v>0.97599999999999998</v>
      </c>
      <c r="AZ122" s="227">
        <v>124</v>
      </c>
      <c r="BA122" s="239">
        <v>0.98399999999999999</v>
      </c>
      <c r="BB122" s="227">
        <v>122</v>
      </c>
      <c r="BC122" s="236">
        <v>0.96799999999999997</v>
      </c>
    </row>
    <row r="123" spans="1:55" x14ac:dyDescent="0.25">
      <c r="A123" s="230">
        <v>2</v>
      </c>
      <c r="B123" s="215" t="s">
        <v>160</v>
      </c>
      <c r="C123" s="215">
        <v>6296</v>
      </c>
      <c r="D123" s="215" t="s">
        <v>304</v>
      </c>
      <c r="E123" s="215">
        <v>964</v>
      </c>
      <c r="F123" s="215">
        <v>977</v>
      </c>
      <c r="G123" s="215"/>
      <c r="H123" s="224" t="str">
        <f>HYPERLINK("https://map.geo.admin.ch/?zoom=7&amp;E=631800&amp;N=120800&amp;layers=ch.kantone.cadastralwebmap-farbe,ch.swisstopo.amtliches-strassenverzeichnis,ch.bfs.gebaeude_wohnungs_register,KML||https://tinyurl.com/yy7ya4g9/VS/6296_bdg_erw.kml","KML building")</f>
        <v>KML building</v>
      </c>
      <c r="I123" s="158">
        <v>4</v>
      </c>
      <c r="J123" s="247" t="s">
        <v>7757</v>
      </c>
      <c r="K123" s="157">
        <v>4.1493775933609959E-3</v>
      </c>
      <c r="L123" s="65">
        <v>0</v>
      </c>
      <c r="M123" s="65"/>
      <c r="N123" s="204">
        <v>0</v>
      </c>
      <c r="O123" s="159"/>
      <c r="P123" s="64"/>
      <c r="Q123" s="65">
        <v>0</v>
      </c>
      <c r="R123" s="65"/>
      <c r="S123" s="204">
        <v>0</v>
      </c>
      <c r="T123" s="159"/>
      <c r="U123" s="64"/>
      <c r="V123" s="65">
        <v>0</v>
      </c>
      <c r="W123" s="65"/>
      <c r="X123" s="204">
        <v>0</v>
      </c>
      <c r="Y123" s="159"/>
      <c r="Z123" s="64"/>
      <c r="AA123" s="65">
        <v>10</v>
      </c>
      <c r="AB123" s="65"/>
      <c r="AC123" s="204">
        <v>1.0200000000000001E-2</v>
      </c>
      <c r="AD123" s="161"/>
      <c r="AE123" s="64"/>
      <c r="AF123" s="65">
        <v>22</v>
      </c>
      <c r="AG123" s="65"/>
      <c r="AH123" s="204">
        <v>2.2800000000000001E-2</v>
      </c>
      <c r="AI123" s="161"/>
      <c r="AJ123" s="64"/>
      <c r="AK123" s="65">
        <v>0</v>
      </c>
      <c r="AL123" s="65"/>
      <c r="AM123" s="204">
        <v>0</v>
      </c>
      <c r="AN123" s="161"/>
      <c r="AO123" s="234">
        <v>3.3000000000000002E-2</v>
      </c>
      <c r="AP123" s="227">
        <v>615</v>
      </c>
      <c r="AQ123" s="227">
        <v>615</v>
      </c>
      <c r="AR123" s="239">
        <v>1</v>
      </c>
      <c r="AS123" s="227">
        <v>615</v>
      </c>
      <c r="AT123" s="239">
        <v>1</v>
      </c>
      <c r="AU123" s="227">
        <v>615</v>
      </c>
      <c r="AV123" s="236">
        <v>1</v>
      </c>
      <c r="AW123" s="227">
        <v>318</v>
      </c>
      <c r="AX123" s="227">
        <v>318</v>
      </c>
      <c r="AY123" s="239">
        <v>1</v>
      </c>
      <c r="AZ123" s="227">
        <v>318</v>
      </c>
      <c r="BA123" s="239">
        <v>1</v>
      </c>
      <c r="BB123" s="227">
        <v>318</v>
      </c>
      <c r="BC123" s="236">
        <v>1</v>
      </c>
    </row>
    <row r="124" spans="1:55" x14ac:dyDescent="0.25">
      <c r="A124" s="230">
        <v>2</v>
      </c>
      <c r="B124" s="215" t="s">
        <v>160</v>
      </c>
      <c r="C124" s="215">
        <v>6297</v>
      </c>
      <c r="D124" s="215" t="s">
        <v>305</v>
      </c>
      <c r="E124" s="215">
        <v>1218</v>
      </c>
      <c r="F124" s="215">
        <v>1270</v>
      </c>
      <c r="G124" s="215"/>
      <c r="H124" s="224" t="str">
        <f>HYPERLINK("https://map.geo.admin.ch/?zoom=7&amp;E=634300&amp;N=126900&amp;layers=ch.kantone.cadastralwebmap-farbe,ch.swisstopo.amtliches-strassenverzeichnis,ch.bfs.gebaeude_wohnungs_register,KML||https://tinyurl.com/yy7ya4g9/VS/6297_bdg_erw.kml","KML building")</f>
        <v>KML building</v>
      </c>
      <c r="I124" s="158">
        <v>1118</v>
      </c>
      <c r="J124" s="247" t="s">
        <v>7758</v>
      </c>
      <c r="K124" s="157">
        <v>0.91789819376026272</v>
      </c>
      <c r="L124" s="65">
        <v>0</v>
      </c>
      <c r="M124" s="65"/>
      <c r="N124" s="204">
        <v>0</v>
      </c>
      <c r="O124" s="159"/>
      <c r="P124" s="64"/>
      <c r="Q124" s="65">
        <v>0</v>
      </c>
      <c r="R124" s="65"/>
      <c r="S124" s="204">
        <v>0</v>
      </c>
      <c r="T124" s="159"/>
      <c r="U124" s="64"/>
      <c r="V124" s="65">
        <v>0</v>
      </c>
      <c r="W124" s="65"/>
      <c r="X124" s="204">
        <v>0</v>
      </c>
      <c r="Y124" s="159"/>
      <c r="Z124" s="64"/>
      <c r="AA124" s="65">
        <v>60</v>
      </c>
      <c r="AB124" s="65"/>
      <c r="AC124" s="204">
        <v>4.7199999999999999E-2</v>
      </c>
      <c r="AD124" s="161"/>
      <c r="AE124" s="64"/>
      <c r="AF124" s="65">
        <v>333</v>
      </c>
      <c r="AG124" s="65"/>
      <c r="AH124" s="204">
        <v>0.27339999999999998</v>
      </c>
      <c r="AI124" s="161"/>
      <c r="AJ124" s="64"/>
      <c r="AK124" s="65">
        <v>7</v>
      </c>
      <c r="AL124" s="65"/>
      <c r="AM124" s="204">
        <v>5.7000000000000002E-3</v>
      </c>
      <c r="AN124" s="161"/>
      <c r="AO124" s="234">
        <v>0.32629999999999998</v>
      </c>
      <c r="AP124" s="227">
        <v>259</v>
      </c>
      <c r="AQ124" s="227">
        <v>155</v>
      </c>
      <c r="AR124" s="239">
        <v>0.59799999999999998</v>
      </c>
      <c r="AS124" s="227">
        <v>158</v>
      </c>
      <c r="AT124" s="239">
        <v>0.61</v>
      </c>
      <c r="AU124" s="227">
        <v>117</v>
      </c>
      <c r="AV124" s="236">
        <v>0.45200000000000001</v>
      </c>
      <c r="AW124" s="227">
        <v>165</v>
      </c>
      <c r="AX124" s="227">
        <v>111</v>
      </c>
      <c r="AY124" s="239">
        <v>0.67300000000000004</v>
      </c>
      <c r="AZ124" s="227">
        <v>102</v>
      </c>
      <c r="BA124" s="239">
        <v>0.61799999999999999</v>
      </c>
      <c r="BB124" s="227">
        <v>83</v>
      </c>
      <c r="BC124" s="236">
        <v>0.503</v>
      </c>
    </row>
    <row r="125" spans="1:55" x14ac:dyDescent="0.25">
      <c r="A125" s="230">
        <v>2</v>
      </c>
      <c r="B125" s="215" t="s">
        <v>160</v>
      </c>
      <c r="C125" s="215">
        <v>6298</v>
      </c>
      <c r="D125" s="215" t="s">
        <v>306</v>
      </c>
      <c r="E125" s="215">
        <v>1712</v>
      </c>
      <c r="F125" s="215">
        <v>1787</v>
      </c>
      <c r="G125" s="215"/>
      <c r="H125" s="224" t="str">
        <f>HYPERLINK("https://map.geo.admin.ch/?zoom=7&amp;E=635800&amp;N=123100&amp;layers=ch.kantone.cadastralwebmap-farbe,ch.swisstopo.amtliches-strassenverzeichnis,ch.bfs.gebaeude_wohnungs_register,KML||https://tinyurl.com/yy7ya4g9/VS/6298_bdg_erw.kml","KML building")</f>
        <v>KML building</v>
      </c>
      <c r="I125" s="158">
        <v>20</v>
      </c>
      <c r="J125" s="247" t="s">
        <v>7759</v>
      </c>
      <c r="K125" s="157">
        <v>1.1682242990654205E-2</v>
      </c>
      <c r="L125" s="65">
        <v>0</v>
      </c>
      <c r="M125" s="65"/>
      <c r="N125" s="204">
        <v>0</v>
      </c>
      <c r="O125" s="159"/>
      <c r="P125" s="64"/>
      <c r="Q125" s="65">
        <v>0</v>
      </c>
      <c r="R125" s="65"/>
      <c r="S125" s="204">
        <v>0</v>
      </c>
      <c r="T125" s="159"/>
      <c r="U125" s="64"/>
      <c r="V125" s="65">
        <v>3</v>
      </c>
      <c r="W125" s="65"/>
      <c r="X125" s="204">
        <v>1.6999999999999999E-3</v>
      </c>
      <c r="Y125" s="159"/>
      <c r="Z125" s="64"/>
      <c r="AA125" s="65">
        <v>0</v>
      </c>
      <c r="AB125" s="65"/>
      <c r="AC125" s="204">
        <v>0</v>
      </c>
      <c r="AD125" s="161"/>
      <c r="AE125" s="64"/>
      <c r="AF125" s="65">
        <v>14</v>
      </c>
      <c r="AG125" s="65"/>
      <c r="AH125" s="204">
        <v>8.2000000000000007E-3</v>
      </c>
      <c r="AI125" s="161"/>
      <c r="AJ125" s="64"/>
      <c r="AK125" s="65">
        <v>3</v>
      </c>
      <c r="AL125" s="65"/>
      <c r="AM125" s="204">
        <v>1.8E-3</v>
      </c>
      <c r="AN125" s="161"/>
      <c r="AO125" s="234">
        <v>1.17E-2</v>
      </c>
      <c r="AP125" s="227">
        <v>1054</v>
      </c>
      <c r="AQ125" s="227">
        <v>1054</v>
      </c>
      <c r="AR125" s="239">
        <v>1</v>
      </c>
      <c r="AS125" s="227">
        <v>1054</v>
      </c>
      <c r="AT125" s="239">
        <v>1</v>
      </c>
      <c r="AU125" s="227">
        <v>1054</v>
      </c>
      <c r="AV125" s="236">
        <v>1</v>
      </c>
      <c r="AW125" s="227">
        <v>511</v>
      </c>
      <c r="AX125" s="227">
        <v>511</v>
      </c>
      <c r="AY125" s="239">
        <v>1</v>
      </c>
      <c r="AZ125" s="227">
        <v>511</v>
      </c>
      <c r="BA125" s="239">
        <v>1</v>
      </c>
      <c r="BB125" s="227">
        <v>511</v>
      </c>
      <c r="BC125" s="236">
        <v>1</v>
      </c>
    </row>
    <row r="126" spans="1:55" x14ac:dyDescent="0.25">
      <c r="A126" s="230">
        <v>2</v>
      </c>
      <c r="B126" s="215" t="s">
        <v>160</v>
      </c>
      <c r="C126" s="215">
        <v>6299</v>
      </c>
      <c r="D126" s="215" t="s">
        <v>307</v>
      </c>
      <c r="E126" s="215">
        <v>256</v>
      </c>
      <c r="F126" s="215">
        <v>256</v>
      </c>
      <c r="G126" s="215"/>
      <c r="H126" s="224" t="str">
        <f>HYPERLINK("https://map.geo.admin.ch/?zoom=7&amp;E=632900&amp;N=124700&amp;layers=ch.kantone.cadastralwebmap-farbe,ch.swisstopo.amtliches-strassenverzeichnis,ch.bfs.gebaeude_wohnungs_register,KML||https://tinyurl.com/yy7ya4g9/VS/6299_bdg_erw.kml","KML building")</f>
        <v>KML building</v>
      </c>
      <c r="I126" s="158">
        <v>431</v>
      </c>
      <c r="J126" s="247" t="s">
        <v>7760</v>
      </c>
      <c r="K126" s="157">
        <v>1.68359375</v>
      </c>
      <c r="L126" s="65">
        <v>0</v>
      </c>
      <c r="M126" s="65"/>
      <c r="N126" s="204">
        <v>0</v>
      </c>
      <c r="O126" s="159"/>
      <c r="P126" s="64"/>
      <c r="Q126" s="65">
        <v>0</v>
      </c>
      <c r="R126" s="65"/>
      <c r="S126" s="204">
        <v>0</v>
      </c>
      <c r="T126" s="159"/>
      <c r="U126" s="64"/>
      <c r="V126" s="65">
        <v>0</v>
      </c>
      <c r="W126" s="65"/>
      <c r="X126" s="204">
        <v>0</v>
      </c>
      <c r="Y126" s="159"/>
      <c r="Z126" s="64"/>
      <c r="AA126" s="65">
        <v>64</v>
      </c>
      <c r="AB126" s="65"/>
      <c r="AC126" s="204">
        <v>0.25</v>
      </c>
      <c r="AD126" s="161"/>
      <c r="AE126" s="64"/>
      <c r="AF126" s="65">
        <v>50</v>
      </c>
      <c r="AG126" s="65"/>
      <c r="AH126" s="204">
        <v>0.1953</v>
      </c>
      <c r="AI126" s="161"/>
      <c r="AJ126" s="64"/>
      <c r="AK126" s="65">
        <v>0</v>
      </c>
      <c r="AL126" s="65"/>
      <c r="AM126" s="204">
        <v>0</v>
      </c>
      <c r="AN126" s="161"/>
      <c r="AO126" s="234">
        <v>0.44530000000000003</v>
      </c>
      <c r="AP126" s="227">
        <v>18</v>
      </c>
      <c r="AQ126" s="227">
        <v>3</v>
      </c>
      <c r="AR126" s="239">
        <v>0.16700000000000001</v>
      </c>
      <c r="AS126" s="227">
        <v>2</v>
      </c>
      <c r="AT126" s="239">
        <v>0.111</v>
      </c>
      <c r="AU126" s="227">
        <v>2</v>
      </c>
      <c r="AV126" s="236">
        <v>0.111</v>
      </c>
      <c r="AW126" s="227">
        <v>0</v>
      </c>
      <c r="AX126" s="227">
        <v>0</v>
      </c>
      <c r="AY126" s="239" t="s">
        <v>5761</v>
      </c>
      <c r="AZ126" s="227">
        <v>0</v>
      </c>
      <c r="BA126" s="239" t="s">
        <v>5761</v>
      </c>
      <c r="BB126" s="227">
        <v>0</v>
      </c>
      <c r="BC126" s="236" t="s">
        <v>5761</v>
      </c>
    </row>
    <row r="127" spans="1:55" x14ac:dyDescent="0.25">
      <c r="A127" s="230">
        <v>2</v>
      </c>
      <c r="B127" s="215" t="s">
        <v>160</v>
      </c>
      <c r="C127" s="215">
        <v>6300</v>
      </c>
      <c r="D127" s="215" t="s">
        <v>308</v>
      </c>
      <c r="E127" s="215">
        <v>1878</v>
      </c>
      <c r="F127" s="215">
        <v>1906</v>
      </c>
      <c r="G127" s="215"/>
      <c r="H127" s="224" t="str">
        <f>HYPERLINK("https://map.geo.admin.ch/?zoom=7&amp;E=623900&amp;N=96500&amp;layers=ch.kantone.cadastralwebmap-farbe,ch.swisstopo.amtliches-strassenverzeichnis,ch.bfs.gebaeude_wohnungs_register,KML||https://tinyurl.com/yy7ya4g9/VS/6300_bdg_erw.kml","KML building")</f>
        <v>KML building</v>
      </c>
      <c r="I127" s="158">
        <v>782</v>
      </c>
      <c r="J127" s="247" t="s">
        <v>7761</v>
      </c>
      <c r="K127" s="157">
        <v>0.41640042598509053</v>
      </c>
      <c r="L127" s="65">
        <v>0</v>
      </c>
      <c r="M127" s="65"/>
      <c r="N127" s="204">
        <v>0</v>
      </c>
      <c r="O127" s="159"/>
      <c r="P127" s="64"/>
      <c r="Q127" s="65">
        <v>0</v>
      </c>
      <c r="R127" s="65"/>
      <c r="S127" s="204">
        <v>0</v>
      </c>
      <c r="T127" s="159"/>
      <c r="U127" s="64"/>
      <c r="V127" s="65">
        <v>0</v>
      </c>
      <c r="W127" s="65"/>
      <c r="X127" s="204">
        <v>0</v>
      </c>
      <c r="Y127" s="159"/>
      <c r="Z127" s="64"/>
      <c r="AA127" s="65">
        <v>45</v>
      </c>
      <c r="AB127" s="65"/>
      <c r="AC127" s="204">
        <v>2.3599999999999999E-2</v>
      </c>
      <c r="AD127" s="161"/>
      <c r="AE127" s="64"/>
      <c r="AF127" s="65">
        <v>222</v>
      </c>
      <c r="AG127" s="65"/>
      <c r="AH127" s="204">
        <v>0.1182</v>
      </c>
      <c r="AI127" s="161"/>
      <c r="AJ127" s="64"/>
      <c r="AK127" s="65">
        <v>14</v>
      </c>
      <c r="AL127" s="65"/>
      <c r="AM127" s="204">
        <v>7.4999999999999997E-3</v>
      </c>
      <c r="AN127" s="161"/>
      <c r="AO127" s="234">
        <v>0.14930000000000002</v>
      </c>
      <c r="AP127" s="227">
        <v>361</v>
      </c>
      <c r="AQ127" s="227">
        <v>319</v>
      </c>
      <c r="AR127" s="239">
        <v>0.88400000000000001</v>
      </c>
      <c r="AS127" s="227">
        <v>274</v>
      </c>
      <c r="AT127" s="239">
        <v>0.75900000000000001</v>
      </c>
      <c r="AU127" s="227">
        <v>256</v>
      </c>
      <c r="AV127" s="236">
        <v>0.70899999999999996</v>
      </c>
      <c r="AW127" s="227">
        <v>155</v>
      </c>
      <c r="AX127" s="227">
        <v>127</v>
      </c>
      <c r="AY127" s="239">
        <v>0.81899999999999995</v>
      </c>
      <c r="AZ127" s="227">
        <v>109</v>
      </c>
      <c r="BA127" s="239">
        <v>0.70299999999999996</v>
      </c>
      <c r="BB127" s="227">
        <v>98</v>
      </c>
      <c r="BC127" s="236">
        <v>0.63200000000000001</v>
      </c>
    </row>
    <row r="128" spans="1:55" x14ac:dyDescent="0.25">
      <c r="AO128" s="235"/>
      <c r="AR128" s="239"/>
      <c r="AT128" s="239"/>
      <c r="AV128" s="236"/>
      <c r="AY128" s="239"/>
      <c r="BA128" s="239"/>
      <c r="BC128" s="236"/>
    </row>
    <row r="129" spans="41:55" x14ac:dyDescent="0.25">
      <c r="AO129" s="235"/>
      <c r="AR129" s="239"/>
      <c r="AT129" s="239"/>
      <c r="AV129" s="236"/>
      <c r="AY129" s="239"/>
      <c r="BA129" s="239"/>
      <c r="BC129" s="236"/>
    </row>
    <row r="130" spans="41:55" x14ac:dyDescent="0.25">
      <c r="AO130" s="235"/>
      <c r="AR130" s="239"/>
      <c r="AT130" s="239"/>
      <c r="AV130" s="236"/>
      <c r="AY130" s="239"/>
      <c r="BA130" s="239"/>
      <c r="BC130" s="236"/>
    </row>
    <row r="131" spans="41:55" x14ac:dyDescent="0.25">
      <c r="AO131" s="235"/>
      <c r="AR131" s="239"/>
      <c r="AT131" s="239"/>
      <c r="AV131" s="236"/>
      <c r="AY131" s="239"/>
      <c r="BA131" s="239"/>
      <c r="BC131" s="236"/>
    </row>
    <row r="132" spans="41:55" x14ac:dyDescent="0.25">
      <c r="AO132" s="235"/>
      <c r="AR132" s="239"/>
      <c r="AT132" s="239"/>
      <c r="AV132" s="236"/>
      <c r="AY132" s="239"/>
      <c r="BA132" s="239"/>
      <c r="BC132" s="236"/>
    </row>
    <row r="133" spans="41:55" x14ac:dyDescent="0.25">
      <c r="AO133" s="235"/>
      <c r="AR133" s="239"/>
      <c r="AT133" s="239"/>
      <c r="AV133" s="236"/>
      <c r="AY133" s="239"/>
      <c r="BA133" s="239"/>
      <c r="BC133" s="236"/>
    </row>
    <row r="134" spans="41:55" x14ac:dyDescent="0.25">
      <c r="AO134" s="235"/>
      <c r="AR134" s="239"/>
      <c r="AT134" s="239"/>
      <c r="AV134" s="236"/>
      <c r="AY134" s="239"/>
      <c r="BA134" s="239"/>
      <c r="BC134" s="236"/>
    </row>
    <row r="135" spans="41:55" x14ac:dyDescent="0.25">
      <c r="AO135" s="235"/>
      <c r="AR135" s="239"/>
      <c r="AT135" s="239"/>
      <c r="AV135" s="236"/>
      <c r="AY135" s="239"/>
      <c r="BA135" s="239"/>
      <c r="BC135" s="236"/>
    </row>
    <row r="136" spans="41:55" x14ac:dyDescent="0.25">
      <c r="AO136" s="235"/>
      <c r="AR136" s="239"/>
      <c r="AT136" s="239"/>
      <c r="AV136" s="236"/>
      <c r="AY136" s="239"/>
      <c r="BA136" s="239"/>
      <c r="BC136" s="236"/>
    </row>
    <row r="137" spans="41:55" x14ac:dyDescent="0.25">
      <c r="AO137" s="235"/>
      <c r="AR137" s="239"/>
      <c r="AT137" s="239"/>
      <c r="AV137" s="236"/>
      <c r="AY137" s="239"/>
      <c r="BA137" s="239"/>
      <c r="BC137" s="236"/>
    </row>
    <row r="138" spans="41:55" x14ac:dyDescent="0.25">
      <c r="AO138" s="235"/>
      <c r="AR138" s="239"/>
      <c r="AT138" s="239"/>
      <c r="AV138" s="236"/>
      <c r="AY138" s="239"/>
      <c r="BA138" s="239"/>
      <c r="BC138" s="236"/>
    </row>
    <row r="139" spans="41:55" x14ac:dyDescent="0.25">
      <c r="AO139" s="235"/>
      <c r="AR139" s="239"/>
      <c r="AT139" s="239"/>
      <c r="AV139" s="236"/>
      <c r="AY139" s="239"/>
      <c r="BA139" s="239"/>
      <c r="BC139" s="236"/>
    </row>
    <row r="140" spans="41:55" x14ac:dyDescent="0.25">
      <c r="AO140" s="235"/>
      <c r="AR140" s="239"/>
      <c r="AT140" s="239"/>
      <c r="AV140" s="236"/>
      <c r="AY140" s="239"/>
      <c r="BA140" s="239"/>
      <c r="BC140" s="236"/>
    </row>
    <row r="141" spans="41:55" x14ac:dyDescent="0.25">
      <c r="AO141" s="235"/>
      <c r="AR141" s="239"/>
      <c r="AT141" s="239"/>
      <c r="AV141" s="236"/>
      <c r="AY141" s="239"/>
      <c r="BA141" s="239"/>
      <c r="BC141" s="236"/>
    </row>
    <row r="142" spans="41:55" x14ac:dyDescent="0.25">
      <c r="AO142" s="235"/>
      <c r="AR142" s="239"/>
      <c r="AT142" s="239"/>
      <c r="AV142" s="236"/>
      <c r="AY142" s="239"/>
      <c r="BA142" s="239"/>
      <c r="BC142" s="236"/>
    </row>
    <row r="143" spans="41:55" x14ac:dyDescent="0.25">
      <c r="AO143" s="235"/>
      <c r="AR143" s="239"/>
      <c r="AT143" s="239"/>
      <c r="AV143" s="236"/>
      <c r="AY143" s="239"/>
      <c r="BA143" s="239"/>
      <c r="BC143" s="236"/>
    </row>
    <row r="144" spans="41:55" x14ac:dyDescent="0.25">
      <c r="AO144" s="235"/>
      <c r="AR144" s="239"/>
      <c r="AT144" s="239"/>
      <c r="AV144" s="236"/>
      <c r="AY144" s="239"/>
      <c r="BA144" s="239"/>
      <c r="BC144" s="236"/>
    </row>
    <row r="145" spans="41:55" x14ac:dyDescent="0.25">
      <c r="AO145" s="235"/>
      <c r="AR145" s="239"/>
      <c r="AT145" s="239"/>
      <c r="AV145" s="236"/>
      <c r="AY145" s="239"/>
      <c r="BA145" s="239"/>
      <c r="BC145" s="236"/>
    </row>
    <row r="146" spans="41:55" x14ac:dyDescent="0.25">
      <c r="AO146" s="235"/>
      <c r="AR146" s="239"/>
      <c r="AT146" s="239"/>
      <c r="AV146" s="236"/>
      <c r="AY146" s="239"/>
      <c r="BA146" s="239"/>
      <c r="BC146" s="236"/>
    </row>
    <row r="147" spans="41:55" x14ac:dyDescent="0.25">
      <c r="AO147" s="235"/>
      <c r="AR147" s="239"/>
      <c r="AT147" s="239"/>
      <c r="AV147" s="236"/>
      <c r="AY147" s="239"/>
      <c r="BA147" s="239"/>
      <c r="BC147" s="236"/>
    </row>
    <row r="148" spans="41:55" x14ac:dyDescent="0.25">
      <c r="AO148" s="235"/>
      <c r="AR148" s="239"/>
      <c r="AT148" s="239"/>
      <c r="AV148" s="236"/>
      <c r="AY148" s="239"/>
      <c r="BA148" s="239"/>
      <c r="BC148" s="236"/>
    </row>
    <row r="149" spans="41:55" x14ac:dyDescent="0.25">
      <c r="AO149" s="235"/>
      <c r="AR149" s="239"/>
      <c r="AT149" s="239"/>
      <c r="AV149" s="236"/>
      <c r="AY149" s="239"/>
      <c r="BA149" s="239"/>
      <c r="BC149" s="236"/>
    </row>
    <row r="150" spans="41:55" x14ac:dyDescent="0.25">
      <c r="AO150" s="235"/>
      <c r="AR150" s="239"/>
      <c r="AT150" s="239"/>
      <c r="AV150" s="236"/>
      <c r="AY150" s="239"/>
      <c r="BA150" s="239"/>
      <c r="BC150" s="236"/>
    </row>
    <row r="151" spans="41:55" x14ac:dyDescent="0.25">
      <c r="AO151" s="235"/>
      <c r="AR151" s="239"/>
      <c r="AT151" s="239"/>
      <c r="AV151" s="236"/>
      <c r="AY151" s="239"/>
      <c r="BA151" s="239"/>
      <c r="BC151" s="236"/>
    </row>
    <row r="152" spans="41:55" x14ac:dyDescent="0.25">
      <c r="AO152" s="235"/>
      <c r="AR152" s="239"/>
      <c r="AT152" s="239"/>
      <c r="AV152" s="236"/>
      <c r="AY152" s="239"/>
      <c r="BA152" s="239"/>
      <c r="BC152" s="236"/>
    </row>
    <row r="153" spans="41:55" x14ac:dyDescent="0.25">
      <c r="AO153" s="235"/>
      <c r="AR153" s="239"/>
      <c r="AT153" s="239"/>
      <c r="AV153" s="236"/>
      <c r="AY153" s="239"/>
      <c r="BA153" s="239"/>
      <c r="BC153" s="236"/>
    </row>
    <row r="154" spans="41:55" x14ac:dyDescent="0.25">
      <c r="AO154" s="235"/>
      <c r="AR154" s="239"/>
      <c r="AT154" s="239"/>
      <c r="AV154" s="236"/>
      <c r="AY154" s="239"/>
      <c r="BA154" s="239"/>
      <c r="BC154" s="236"/>
    </row>
    <row r="155" spans="41:55" x14ac:dyDescent="0.25">
      <c r="AO155" s="235"/>
      <c r="AR155" s="239"/>
      <c r="AT155" s="239"/>
      <c r="AV155" s="236"/>
      <c r="AY155" s="239"/>
      <c r="BA155" s="239"/>
      <c r="BC155" s="236"/>
    </row>
    <row r="156" spans="41:55" x14ac:dyDescent="0.25">
      <c r="AO156" s="235"/>
      <c r="AR156" s="239"/>
      <c r="AT156" s="239"/>
      <c r="AV156" s="236"/>
      <c r="AY156" s="239"/>
      <c r="BA156" s="239"/>
      <c r="BC156" s="236"/>
    </row>
    <row r="157" spans="41:55" x14ac:dyDescent="0.25">
      <c r="AO157" s="235"/>
      <c r="AR157" s="239"/>
      <c r="AT157" s="239"/>
      <c r="AV157" s="236"/>
      <c r="AY157" s="239"/>
      <c r="BA157" s="239"/>
      <c r="BC157" s="236"/>
    </row>
    <row r="158" spans="41:55" x14ac:dyDescent="0.25">
      <c r="AO158" s="235"/>
      <c r="AR158" s="239"/>
      <c r="AT158" s="239"/>
      <c r="AV158" s="236"/>
      <c r="AY158" s="239"/>
      <c r="BA158" s="239"/>
      <c r="BC158" s="236"/>
    </row>
    <row r="159" spans="41:55" x14ac:dyDescent="0.25">
      <c r="AO159" s="235"/>
      <c r="AR159" s="239"/>
      <c r="AT159" s="239"/>
      <c r="AV159" s="236"/>
      <c r="AY159" s="239"/>
      <c r="BA159" s="239"/>
      <c r="BC159" s="236"/>
    </row>
    <row r="160" spans="41:55" x14ac:dyDescent="0.25">
      <c r="AO160" s="235"/>
      <c r="AR160" s="239"/>
      <c r="AT160" s="239"/>
      <c r="AV160" s="236"/>
      <c r="AY160" s="239"/>
      <c r="BA160" s="239"/>
      <c r="BC160" s="236"/>
    </row>
    <row r="161" spans="41:55" x14ac:dyDescent="0.25">
      <c r="AO161" s="235"/>
      <c r="AR161" s="239"/>
      <c r="AT161" s="239"/>
      <c r="AV161" s="236"/>
      <c r="AY161" s="239"/>
      <c r="BA161" s="239"/>
      <c r="BC161" s="236"/>
    </row>
    <row r="162" spans="41:55" x14ac:dyDescent="0.25">
      <c r="AO162" s="235"/>
      <c r="AR162" s="239"/>
      <c r="AT162" s="239"/>
      <c r="AV162" s="236"/>
      <c r="AY162" s="239"/>
      <c r="BA162" s="239"/>
      <c r="BC162" s="236"/>
    </row>
    <row r="163" spans="41:55" x14ac:dyDescent="0.25">
      <c r="AO163" s="235"/>
      <c r="AR163" s="239"/>
      <c r="AT163" s="239"/>
      <c r="AV163" s="236"/>
      <c r="AY163" s="239"/>
      <c r="BA163" s="239"/>
      <c r="BC163" s="236"/>
    </row>
    <row r="164" spans="41:55" x14ac:dyDescent="0.25">
      <c r="AO164" s="235"/>
      <c r="AR164" s="239"/>
      <c r="AT164" s="239"/>
      <c r="AV164" s="236"/>
      <c r="AY164" s="239"/>
      <c r="BA164" s="239"/>
      <c r="BC164" s="236"/>
    </row>
    <row r="165" spans="41:55" x14ac:dyDescent="0.25">
      <c r="AO165" s="235"/>
      <c r="AR165" s="239"/>
      <c r="AT165" s="239"/>
      <c r="AV165" s="236"/>
      <c r="AY165" s="239"/>
      <c r="BA165" s="239"/>
      <c r="BC165" s="236"/>
    </row>
    <row r="166" spans="41:55" x14ac:dyDescent="0.25">
      <c r="AO166" s="235"/>
      <c r="AR166" s="239"/>
      <c r="AT166" s="239"/>
      <c r="AV166" s="236"/>
      <c r="AY166" s="239"/>
      <c r="BA166" s="239"/>
      <c r="BC166" s="236"/>
    </row>
    <row r="167" spans="41:55" x14ac:dyDescent="0.25">
      <c r="AO167" s="235"/>
      <c r="AR167" s="239"/>
      <c r="AT167" s="239"/>
      <c r="AV167" s="236"/>
      <c r="AY167" s="239"/>
      <c r="BA167" s="239"/>
      <c r="BC167" s="236"/>
    </row>
    <row r="168" spans="41:55" x14ac:dyDescent="0.25">
      <c r="AO168" s="235"/>
      <c r="AR168" s="239"/>
      <c r="AT168" s="239"/>
      <c r="AV168" s="236"/>
      <c r="AY168" s="239"/>
      <c r="BA168" s="239"/>
      <c r="BC168" s="236"/>
    </row>
    <row r="169" spans="41:55" x14ac:dyDescent="0.25">
      <c r="AO169" s="235"/>
      <c r="AR169" s="239"/>
      <c r="AT169" s="239"/>
      <c r="AV169" s="236"/>
      <c r="AY169" s="239"/>
      <c r="BA169" s="239"/>
      <c r="BC169" s="236"/>
    </row>
    <row r="170" spans="41:55" x14ac:dyDescent="0.25">
      <c r="AO170" s="235"/>
      <c r="AR170" s="239"/>
      <c r="AT170" s="239"/>
      <c r="AV170" s="236"/>
      <c r="AY170" s="239"/>
      <c r="BA170" s="239"/>
      <c r="BC170" s="236"/>
    </row>
    <row r="171" spans="41:55" x14ac:dyDescent="0.25">
      <c r="AO171" s="235"/>
      <c r="AR171" s="239"/>
      <c r="AT171" s="239"/>
      <c r="AV171" s="236"/>
      <c r="AY171" s="239"/>
      <c r="BA171" s="239"/>
      <c r="BC171" s="236"/>
    </row>
    <row r="172" spans="41:55" x14ac:dyDescent="0.25">
      <c r="AO172" s="235"/>
      <c r="AR172" s="239"/>
      <c r="AT172" s="239"/>
      <c r="AV172" s="236"/>
      <c r="AY172" s="239"/>
      <c r="BA172" s="239"/>
      <c r="BC172" s="236"/>
    </row>
    <row r="173" spans="41:55" x14ac:dyDescent="0.25">
      <c r="AO173" s="235"/>
      <c r="AR173" s="239"/>
      <c r="AT173" s="239"/>
      <c r="AV173" s="236"/>
      <c r="AY173" s="239"/>
      <c r="BA173" s="239"/>
      <c r="BC173" s="236"/>
    </row>
    <row r="174" spans="41:55" x14ac:dyDescent="0.25">
      <c r="AO174" s="235"/>
      <c r="AR174" s="239"/>
      <c r="AT174" s="239"/>
      <c r="AV174" s="236"/>
      <c r="AY174" s="239"/>
      <c r="BA174" s="239"/>
      <c r="BC174" s="236"/>
    </row>
    <row r="175" spans="41:55" x14ac:dyDescent="0.25">
      <c r="AO175" s="235"/>
      <c r="AR175" s="239"/>
      <c r="AT175" s="239"/>
      <c r="AV175" s="236"/>
      <c r="AY175" s="239"/>
      <c r="BA175" s="239"/>
      <c r="BC175" s="236"/>
    </row>
    <row r="176" spans="41:55" x14ac:dyDescent="0.25">
      <c r="AO176" s="235"/>
      <c r="AR176" s="239"/>
      <c r="AT176" s="239"/>
      <c r="AV176" s="236"/>
      <c r="AY176" s="239"/>
      <c r="BA176" s="239"/>
      <c r="BC176" s="236"/>
    </row>
    <row r="177" spans="41:55" x14ac:dyDescent="0.25">
      <c r="AO177" s="235"/>
      <c r="AR177" s="239"/>
      <c r="AT177" s="239"/>
      <c r="AV177" s="236"/>
      <c r="AY177" s="239"/>
      <c r="BA177" s="239"/>
      <c r="BC177" s="236"/>
    </row>
    <row r="178" spans="41:55" x14ac:dyDescent="0.25">
      <c r="AO178" s="235"/>
      <c r="AR178" s="239"/>
      <c r="AT178" s="239"/>
      <c r="AV178" s="236"/>
      <c r="AY178" s="239"/>
      <c r="BA178" s="239"/>
      <c r="BC178" s="236"/>
    </row>
    <row r="179" spans="41:55" x14ac:dyDescent="0.25">
      <c r="AO179" s="235"/>
      <c r="AR179" s="239"/>
      <c r="AT179" s="239"/>
      <c r="AV179" s="236"/>
      <c r="AY179" s="239"/>
      <c r="BA179" s="239"/>
      <c r="BC179" s="236"/>
    </row>
    <row r="180" spans="41:55" x14ac:dyDescent="0.25">
      <c r="AO180" s="235"/>
      <c r="AR180" s="239"/>
      <c r="AT180" s="239"/>
      <c r="AV180" s="236"/>
      <c r="AY180" s="239"/>
      <c r="BA180" s="239"/>
      <c r="BC180" s="236"/>
    </row>
    <row r="181" spans="41:55" x14ac:dyDescent="0.25">
      <c r="AO181" s="235"/>
      <c r="AR181" s="239"/>
      <c r="AT181" s="239"/>
      <c r="AV181" s="236"/>
      <c r="AY181" s="239"/>
      <c r="BA181" s="239"/>
      <c r="BC181" s="236"/>
    </row>
    <row r="182" spans="41:55" x14ac:dyDescent="0.25">
      <c r="AO182" s="235"/>
      <c r="AR182" s="239"/>
      <c r="AT182" s="239"/>
      <c r="AV182" s="236"/>
      <c r="AY182" s="239"/>
      <c r="BA182" s="239"/>
      <c r="BC182" s="236"/>
    </row>
    <row r="183" spans="41:55" x14ac:dyDescent="0.25">
      <c r="AO183" s="235"/>
      <c r="AR183" s="239"/>
      <c r="AT183" s="239"/>
      <c r="AV183" s="236"/>
      <c r="AY183" s="239"/>
      <c r="BA183" s="239"/>
      <c r="BC183" s="236"/>
    </row>
    <row r="184" spans="41:55" x14ac:dyDescent="0.25">
      <c r="AO184" s="235"/>
      <c r="AR184" s="239"/>
      <c r="AT184" s="239"/>
      <c r="AV184" s="236"/>
      <c r="AY184" s="239"/>
      <c r="BA184" s="239"/>
      <c r="BC184" s="236"/>
    </row>
    <row r="185" spans="41:55" x14ac:dyDescent="0.25">
      <c r="AO185" s="235"/>
      <c r="AR185" s="239"/>
      <c r="AT185" s="239"/>
      <c r="AV185" s="236"/>
      <c r="AY185" s="239"/>
      <c r="BA185" s="239"/>
      <c r="BC185" s="236"/>
    </row>
    <row r="186" spans="41:55" x14ac:dyDescent="0.25">
      <c r="AO186" s="235"/>
      <c r="AR186" s="239"/>
      <c r="AT186" s="239"/>
      <c r="AV186" s="236"/>
      <c r="AY186" s="239"/>
      <c r="BA186" s="239"/>
      <c r="BC186" s="236"/>
    </row>
    <row r="187" spans="41:55" x14ac:dyDescent="0.25">
      <c r="AO187" s="235"/>
      <c r="AR187" s="239"/>
      <c r="AT187" s="239"/>
      <c r="AV187" s="236"/>
      <c r="AY187" s="239"/>
      <c r="BA187" s="239"/>
      <c r="BC187" s="236"/>
    </row>
    <row r="188" spans="41:55" x14ac:dyDescent="0.25">
      <c r="AO188" s="235"/>
      <c r="AR188" s="239"/>
      <c r="AT188" s="239"/>
      <c r="AV188" s="236"/>
      <c r="AY188" s="239"/>
      <c r="BA188" s="239"/>
      <c r="BC188" s="236"/>
    </row>
    <row r="189" spans="41:55" x14ac:dyDescent="0.25">
      <c r="AO189" s="235"/>
      <c r="AR189" s="239"/>
      <c r="AT189" s="239"/>
      <c r="AV189" s="236"/>
      <c r="AY189" s="239"/>
      <c r="BA189" s="239"/>
      <c r="BC189" s="236"/>
    </row>
    <row r="190" spans="41:55" x14ac:dyDescent="0.25">
      <c r="AO190" s="235"/>
      <c r="AR190" s="239"/>
      <c r="AT190" s="239"/>
      <c r="AV190" s="236"/>
      <c r="AY190" s="239"/>
      <c r="BA190" s="239"/>
      <c r="BC190" s="236"/>
    </row>
    <row r="191" spans="41:55" x14ac:dyDescent="0.25">
      <c r="AO191" s="235"/>
      <c r="AR191" s="239"/>
      <c r="AT191" s="239"/>
      <c r="AV191" s="236"/>
      <c r="AY191" s="239"/>
      <c r="BA191" s="239"/>
      <c r="BC191" s="236"/>
    </row>
    <row r="192" spans="41:55" x14ac:dyDescent="0.25">
      <c r="AO192" s="235"/>
      <c r="AR192" s="239"/>
      <c r="AT192" s="239"/>
      <c r="AV192" s="236"/>
      <c r="AY192" s="239"/>
      <c r="BA192" s="239"/>
      <c r="BC192" s="236"/>
    </row>
    <row r="193" spans="41:55" x14ac:dyDescent="0.25">
      <c r="AO193" s="235"/>
      <c r="AR193" s="239"/>
      <c r="AT193" s="239"/>
      <c r="AV193" s="236"/>
      <c r="AY193" s="239"/>
      <c r="BA193" s="239"/>
      <c r="BC193" s="236"/>
    </row>
    <row r="194" spans="41:55" x14ac:dyDescent="0.25">
      <c r="AO194" s="235"/>
      <c r="AR194" s="239"/>
      <c r="AT194" s="239"/>
      <c r="AV194" s="236"/>
      <c r="AY194" s="239"/>
      <c r="BA194" s="239"/>
      <c r="BC194" s="236"/>
    </row>
    <row r="195" spans="41:55" x14ac:dyDescent="0.25">
      <c r="AO195" s="235"/>
      <c r="AR195" s="239"/>
      <c r="AT195" s="239"/>
      <c r="AV195" s="236"/>
      <c r="AY195" s="239"/>
      <c r="BA195" s="239"/>
      <c r="BC195" s="236"/>
    </row>
    <row r="196" spans="41:55" x14ac:dyDescent="0.25">
      <c r="AO196" s="235"/>
      <c r="AR196" s="239"/>
      <c r="AT196" s="239"/>
      <c r="AV196" s="236"/>
      <c r="AY196" s="239"/>
      <c r="BA196" s="239"/>
      <c r="BC196" s="236"/>
    </row>
    <row r="197" spans="41:55" x14ac:dyDescent="0.25">
      <c r="AO197" s="235"/>
      <c r="AR197" s="239"/>
      <c r="AT197" s="239"/>
      <c r="AV197" s="236"/>
      <c r="AY197" s="239"/>
      <c r="BA197" s="239"/>
      <c r="BC197" s="236"/>
    </row>
    <row r="198" spans="41:55" x14ac:dyDescent="0.25">
      <c r="AO198" s="235"/>
      <c r="AR198" s="239"/>
      <c r="AT198" s="239"/>
      <c r="AV198" s="236"/>
      <c r="AY198" s="239"/>
      <c r="BA198" s="239"/>
      <c r="BC198" s="236"/>
    </row>
    <row r="199" spans="41:55" x14ac:dyDescent="0.25">
      <c r="AO199" s="235"/>
      <c r="AR199" s="239"/>
      <c r="AT199" s="239"/>
      <c r="AV199" s="236"/>
      <c r="AY199" s="239"/>
      <c r="BA199" s="239"/>
      <c r="BC199" s="236"/>
    </row>
    <row r="200" spans="41:55" x14ac:dyDescent="0.25">
      <c r="AO200" s="235"/>
      <c r="AR200" s="239"/>
      <c r="AT200" s="239"/>
      <c r="AV200" s="236"/>
      <c r="AY200" s="239"/>
      <c r="BA200" s="239"/>
      <c r="BC200" s="236"/>
    </row>
    <row r="201" spans="41:55" x14ac:dyDescent="0.25">
      <c r="AO201" s="235"/>
      <c r="AR201" s="239"/>
      <c r="AT201" s="239"/>
      <c r="AV201" s="236"/>
      <c r="AY201" s="239"/>
      <c r="BA201" s="239"/>
      <c r="BC201" s="236"/>
    </row>
    <row r="202" spans="41:55" x14ac:dyDescent="0.25">
      <c r="AO202" s="235"/>
      <c r="AR202" s="239"/>
      <c r="AT202" s="239"/>
      <c r="AV202" s="236"/>
      <c r="AY202" s="239"/>
      <c r="BA202" s="239"/>
      <c r="BC202" s="236"/>
    </row>
    <row r="203" spans="41:55" x14ac:dyDescent="0.25">
      <c r="AO203" s="235"/>
      <c r="AR203" s="239"/>
      <c r="AT203" s="239"/>
      <c r="AV203" s="236"/>
      <c r="AY203" s="239"/>
      <c r="BA203" s="239"/>
      <c r="BC203" s="236"/>
    </row>
    <row r="204" spans="41:55" x14ac:dyDescent="0.25">
      <c r="AO204" s="235"/>
      <c r="AR204" s="239"/>
      <c r="AT204" s="239"/>
      <c r="AV204" s="236"/>
      <c r="AY204" s="239"/>
      <c r="BA204" s="239"/>
      <c r="BC204" s="236"/>
    </row>
    <row r="205" spans="41:55" x14ac:dyDescent="0.25">
      <c r="AO205" s="235"/>
      <c r="AR205" s="239"/>
      <c r="AT205" s="239"/>
      <c r="AV205" s="236"/>
      <c r="AY205" s="239"/>
      <c r="BA205" s="239"/>
      <c r="BC205" s="236"/>
    </row>
    <row r="206" spans="41:55" x14ac:dyDescent="0.25">
      <c r="AO206" s="235"/>
      <c r="AR206" s="239"/>
      <c r="AT206" s="239"/>
      <c r="AV206" s="236"/>
      <c r="AY206" s="239"/>
      <c r="BA206" s="239"/>
      <c r="BC206" s="236"/>
    </row>
    <row r="207" spans="41:55" x14ac:dyDescent="0.25">
      <c r="AO207" s="235"/>
      <c r="AR207" s="239"/>
      <c r="AT207" s="239"/>
      <c r="AV207" s="236"/>
      <c r="AY207" s="239"/>
      <c r="BA207" s="239"/>
      <c r="BC207" s="236"/>
    </row>
    <row r="208" spans="41:55" x14ac:dyDescent="0.25">
      <c r="AO208" s="235"/>
      <c r="AR208" s="239"/>
      <c r="AT208" s="239"/>
      <c r="AV208" s="236"/>
      <c r="AY208" s="239"/>
      <c r="BA208" s="239"/>
      <c r="BC208" s="236"/>
    </row>
    <row r="209" spans="41:55" x14ac:dyDescent="0.25">
      <c r="AO209" s="235"/>
      <c r="AR209" s="239"/>
      <c r="AT209" s="239"/>
      <c r="AV209" s="236"/>
      <c r="AY209" s="239"/>
      <c r="BA209" s="239"/>
      <c r="BC209" s="236"/>
    </row>
    <row r="210" spans="41:55" x14ac:dyDescent="0.25">
      <c r="AO210" s="235"/>
      <c r="AR210" s="239"/>
      <c r="AT210" s="239"/>
      <c r="AV210" s="236"/>
      <c r="AY210" s="239"/>
      <c r="BA210" s="239"/>
      <c r="BC210" s="236"/>
    </row>
    <row r="211" spans="41:55" x14ac:dyDescent="0.25">
      <c r="AO211" s="235"/>
      <c r="AR211" s="239"/>
      <c r="AT211" s="239"/>
      <c r="AV211" s="236"/>
      <c r="AY211" s="239"/>
      <c r="BA211" s="239"/>
      <c r="BC211" s="236"/>
    </row>
    <row r="212" spans="41:55" x14ac:dyDescent="0.25">
      <c r="AO212" s="235"/>
      <c r="AR212" s="239"/>
      <c r="AT212" s="239"/>
      <c r="AV212" s="236"/>
      <c r="AY212" s="239"/>
      <c r="BA212" s="239"/>
      <c r="BC212" s="236"/>
    </row>
    <row r="213" spans="41:55" x14ac:dyDescent="0.25">
      <c r="AO213" s="235"/>
      <c r="AR213" s="239"/>
      <c r="AT213" s="239"/>
      <c r="AV213" s="236"/>
      <c r="AY213" s="239"/>
      <c r="BA213" s="239"/>
      <c r="BC213" s="236"/>
    </row>
    <row r="214" spans="41:55" x14ac:dyDescent="0.25">
      <c r="AO214" s="235"/>
      <c r="AR214" s="239"/>
      <c r="AT214" s="239"/>
      <c r="AV214" s="236"/>
      <c r="AY214" s="239"/>
      <c r="BA214" s="239"/>
      <c r="BC214" s="236"/>
    </row>
    <row r="215" spans="41:55" x14ac:dyDescent="0.25">
      <c r="AO215" s="235"/>
      <c r="AR215" s="239"/>
      <c r="AT215" s="239"/>
      <c r="AV215" s="236"/>
      <c r="AY215" s="239"/>
      <c r="BA215" s="239"/>
      <c r="BC215" s="236"/>
    </row>
    <row r="216" spans="41:55" x14ac:dyDescent="0.25">
      <c r="AO216" s="235"/>
      <c r="AR216" s="239"/>
      <c r="AT216" s="239"/>
      <c r="AV216" s="236"/>
      <c r="AY216" s="239"/>
      <c r="BA216" s="239"/>
      <c r="BC216" s="236"/>
    </row>
    <row r="217" spans="41:55" x14ac:dyDescent="0.25">
      <c r="AO217" s="235"/>
      <c r="AR217" s="239"/>
      <c r="AT217" s="239"/>
      <c r="AV217" s="236"/>
      <c r="AY217" s="239"/>
      <c r="BA217" s="239"/>
      <c r="BC217" s="236"/>
    </row>
    <row r="218" spans="41:55" x14ac:dyDescent="0.25">
      <c r="AO218" s="235"/>
      <c r="AR218" s="239"/>
      <c r="AT218" s="239"/>
      <c r="AV218" s="236"/>
      <c r="AY218" s="239"/>
      <c r="BA218" s="239"/>
      <c r="BC218" s="236"/>
    </row>
    <row r="219" spans="41:55" x14ac:dyDescent="0.25">
      <c r="AO219" s="235"/>
      <c r="AR219" s="239"/>
      <c r="AT219" s="239"/>
      <c r="AV219" s="236"/>
      <c r="AY219" s="239"/>
      <c r="BA219" s="239"/>
      <c r="BC219" s="236"/>
    </row>
    <row r="220" spans="41:55" x14ac:dyDescent="0.25">
      <c r="AO220" s="235"/>
      <c r="AR220" s="239"/>
      <c r="AT220" s="239"/>
      <c r="AV220" s="236"/>
      <c r="AY220" s="239"/>
      <c r="BA220" s="239"/>
      <c r="BC220" s="236"/>
    </row>
    <row r="221" spans="41:55" x14ac:dyDescent="0.25">
      <c r="AO221" s="235"/>
      <c r="AR221" s="239"/>
      <c r="AT221" s="239"/>
      <c r="AV221" s="236"/>
      <c r="AY221" s="239"/>
      <c r="BA221" s="239"/>
      <c r="BC221" s="236"/>
    </row>
    <row r="222" spans="41:55" x14ac:dyDescent="0.25">
      <c r="AO222" s="235"/>
      <c r="AR222" s="239"/>
      <c r="AT222" s="239"/>
      <c r="AV222" s="236"/>
      <c r="AY222" s="239"/>
      <c r="BA222" s="239"/>
      <c r="BC222" s="236"/>
    </row>
    <row r="223" spans="41:55" x14ac:dyDescent="0.25">
      <c r="AO223" s="235"/>
      <c r="AR223" s="239"/>
      <c r="AT223" s="239"/>
      <c r="AV223" s="236"/>
      <c r="AY223" s="239"/>
      <c r="BA223" s="239"/>
      <c r="BC223" s="236"/>
    </row>
    <row r="224" spans="41:55" x14ac:dyDescent="0.25">
      <c r="AO224" s="235"/>
      <c r="AR224" s="239"/>
      <c r="AT224" s="239"/>
      <c r="AV224" s="236"/>
      <c r="AY224" s="239"/>
      <c r="BA224" s="239"/>
      <c r="BC224" s="236"/>
    </row>
    <row r="225" spans="41:55" x14ac:dyDescent="0.25">
      <c r="AO225" s="235"/>
      <c r="AR225" s="239"/>
      <c r="AT225" s="239"/>
      <c r="AV225" s="236"/>
      <c r="AY225" s="239"/>
      <c r="BA225" s="239"/>
      <c r="BC225" s="236"/>
    </row>
    <row r="226" spans="41:55" x14ac:dyDescent="0.25">
      <c r="AO226" s="235"/>
      <c r="AR226" s="239"/>
      <c r="AT226" s="239"/>
      <c r="AV226" s="236"/>
      <c r="AY226" s="239"/>
      <c r="BA226" s="239"/>
      <c r="BC226" s="236"/>
    </row>
    <row r="227" spans="41:55" x14ac:dyDescent="0.25">
      <c r="AO227" s="235"/>
      <c r="AR227" s="239"/>
      <c r="AT227" s="239"/>
      <c r="AV227" s="236"/>
      <c r="AY227" s="239"/>
      <c r="BA227" s="239"/>
      <c r="BC227" s="236"/>
    </row>
    <row r="228" spans="41:55" x14ac:dyDescent="0.25">
      <c r="AO228" s="235"/>
      <c r="AR228" s="239"/>
      <c r="AT228" s="239"/>
      <c r="AV228" s="236"/>
      <c r="AY228" s="239"/>
      <c r="BA228" s="239"/>
      <c r="BC228" s="236"/>
    </row>
    <row r="229" spans="41:55" x14ac:dyDescent="0.25">
      <c r="AO229" s="235"/>
      <c r="AR229" s="239"/>
      <c r="AT229" s="239"/>
      <c r="AV229" s="236"/>
      <c r="AY229" s="239"/>
      <c r="BA229" s="239"/>
      <c r="BC229" s="236"/>
    </row>
    <row r="230" spans="41:55" x14ac:dyDescent="0.25">
      <c r="AO230" s="235"/>
      <c r="AR230" s="239"/>
      <c r="AT230" s="239"/>
      <c r="AV230" s="236"/>
      <c r="AY230" s="239"/>
      <c r="BA230" s="239"/>
      <c r="BC230" s="236"/>
    </row>
    <row r="231" spans="41:55" x14ac:dyDescent="0.25">
      <c r="AO231" s="235"/>
      <c r="AR231" s="239"/>
      <c r="AT231" s="239"/>
      <c r="AV231" s="236"/>
      <c r="AY231" s="239"/>
      <c r="BA231" s="239"/>
      <c r="BC231" s="236"/>
    </row>
    <row r="232" spans="41:55" x14ac:dyDescent="0.25">
      <c r="AO232" s="235"/>
      <c r="AR232" s="239"/>
      <c r="AT232" s="239"/>
      <c r="AV232" s="236"/>
      <c r="AY232" s="239"/>
      <c r="BA232" s="239"/>
      <c r="BC232" s="236"/>
    </row>
    <row r="233" spans="41:55" x14ac:dyDescent="0.25">
      <c r="AO233" s="235"/>
      <c r="AR233" s="239"/>
      <c r="AT233" s="239"/>
      <c r="AV233" s="236"/>
      <c r="AY233" s="239"/>
      <c r="BA233" s="239"/>
      <c r="BC233" s="236"/>
    </row>
    <row r="234" spans="41:55" x14ac:dyDescent="0.25">
      <c r="AO234" s="235"/>
      <c r="AR234" s="239"/>
      <c r="AT234" s="239"/>
      <c r="AV234" s="236"/>
      <c r="AY234" s="239"/>
      <c r="BA234" s="239"/>
      <c r="BC234" s="236"/>
    </row>
    <row r="235" spans="41:55" x14ac:dyDescent="0.25">
      <c r="AO235" s="235"/>
      <c r="AR235" s="239"/>
      <c r="AT235" s="239"/>
      <c r="AV235" s="236"/>
      <c r="AY235" s="239"/>
      <c r="BA235" s="239"/>
      <c r="BC235" s="236"/>
    </row>
    <row r="236" spans="41:55" x14ac:dyDescent="0.25">
      <c r="AO236" s="235"/>
      <c r="AR236" s="239"/>
      <c r="AT236" s="239"/>
      <c r="AV236" s="236"/>
      <c r="AY236" s="239"/>
      <c r="BA236" s="239"/>
      <c r="BC236" s="236"/>
    </row>
    <row r="237" spans="41:55" x14ac:dyDescent="0.25">
      <c r="AO237" s="235"/>
      <c r="AR237" s="239"/>
      <c r="AT237" s="239"/>
      <c r="AV237" s="236"/>
      <c r="AY237" s="239"/>
      <c r="BA237" s="239"/>
      <c r="BC237" s="236"/>
    </row>
    <row r="238" spans="41:55" x14ac:dyDescent="0.25">
      <c r="AO238" s="235"/>
      <c r="AR238" s="239"/>
      <c r="AT238" s="239"/>
      <c r="AV238" s="236"/>
      <c r="AY238" s="239"/>
      <c r="BA238" s="239"/>
      <c r="BC238" s="236"/>
    </row>
    <row r="239" spans="41:55" x14ac:dyDescent="0.25">
      <c r="AO239" s="235"/>
      <c r="AR239" s="239"/>
      <c r="AT239" s="239"/>
      <c r="AV239" s="236"/>
      <c r="AY239" s="239"/>
      <c r="BA239" s="239"/>
      <c r="BC239" s="236"/>
    </row>
    <row r="240" spans="41:55" x14ac:dyDescent="0.25">
      <c r="AO240" s="235"/>
      <c r="AR240" s="239"/>
      <c r="AT240" s="239"/>
      <c r="AV240" s="236"/>
      <c r="AY240" s="239"/>
      <c r="BA240" s="239"/>
      <c r="BC240" s="236"/>
    </row>
    <row r="241" spans="41:55" x14ac:dyDescent="0.25">
      <c r="AO241" s="235"/>
      <c r="AR241" s="239"/>
      <c r="AT241" s="239"/>
      <c r="AV241" s="236"/>
      <c r="AY241" s="239"/>
      <c r="BA241" s="239"/>
      <c r="BC241" s="236"/>
    </row>
    <row r="242" spans="41:55" x14ac:dyDescent="0.25">
      <c r="AO242" s="235"/>
      <c r="AR242" s="239"/>
      <c r="AT242" s="239"/>
      <c r="AV242" s="236"/>
      <c r="AY242" s="239"/>
      <c r="BA242" s="239"/>
      <c r="BC242" s="236"/>
    </row>
    <row r="243" spans="41:55" x14ac:dyDescent="0.25">
      <c r="AO243" s="235"/>
      <c r="AR243" s="239"/>
      <c r="AT243" s="239"/>
      <c r="AV243" s="236"/>
      <c r="AY243" s="239"/>
      <c r="BA243" s="239"/>
      <c r="BC243" s="236"/>
    </row>
    <row r="244" spans="41:55" x14ac:dyDescent="0.25">
      <c r="AO244" s="235"/>
      <c r="AR244" s="239"/>
      <c r="AT244" s="239"/>
      <c r="AV244" s="236"/>
      <c r="AY244" s="239"/>
      <c r="BA244" s="239"/>
      <c r="BC244" s="236"/>
    </row>
    <row r="245" spans="41:55" x14ac:dyDescent="0.25">
      <c r="AO245" s="235"/>
      <c r="AR245" s="239"/>
      <c r="AT245" s="239"/>
      <c r="AV245" s="236"/>
      <c r="AY245" s="239"/>
      <c r="BA245" s="239"/>
      <c r="BC245" s="236"/>
    </row>
    <row r="246" spans="41:55" x14ac:dyDescent="0.25">
      <c r="AO246" s="235"/>
      <c r="AR246" s="239"/>
      <c r="AT246" s="239"/>
      <c r="AV246" s="236"/>
      <c r="AY246" s="239"/>
      <c r="BA246" s="239"/>
      <c r="BC246" s="236"/>
    </row>
    <row r="247" spans="41:55" x14ac:dyDescent="0.25">
      <c r="AO247" s="235"/>
      <c r="AR247" s="239"/>
      <c r="AT247" s="239"/>
      <c r="AV247" s="236"/>
      <c r="AY247" s="239"/>
      <c r="BA247" s="239"/>
      <c r="BC247" s="236"/>
    </row>
    <row r="248" spans="41:55" x14ac:dyDescent="0.25">
      <c r="AO248" s="235"/>
      <c r="AR248" s="239"/>
      <c r="AT248" s="239"/>
      <c r="AV248" s="236"/>
      <c r="AY248" s="239"/>
      <c r="BA248" s="239"/>
      <c r="BC248" s="236"/>
    </row>
    <row r="249" spans="41:55" x14ac:dyDescent="0.25">
      <c r="AO249" s="235"/>
      <c r="AR249" s="239"/>
      <c r="AT249" s="239"/>
      <c r="AV249" s="236"/>
      <c r="AY249" s="239"/>
      <c r="BA249" s="239"/>
      <c r="BC249" s="236"/>
    </row>
    <row r="250" spans="41:55" x14ac:dyDescent="0.25">
      <c r="AO250" s="235"/>
      <c r="AR250" s="239"/>
      <c r="AT250" s="239"/>
      <c r="AV250" s="236"/>
      <c r="AY250" s="239"/>
      <c r="BA250" s="239"/>
      <c r="BC250" s="236"/>
    </row>
    <row r="251" spans="41:55" x14ac:dyDescent="0.25">
      <c r="AO251" s="235"/>
      <c r="AR251" s="239"/>
      <c r="AT251" s="239"/>
      <c r="AV251" s="236"/>
      <c r="AY251" s="239"/>
      <c r="BA251" s="239"/>
      <c r="BC251" s="236"/>
    </row>
    <row r="252" spans="41:55" x14ac:dyDescent="0.25">
      <c r="AO252" s="235"/>
      <c r="AR252" s="239"/>
      <c r="AT252" s="239"/>
      <c r="AV252" s="236"/>
      <c r="AY252" s="239"/>
      <c r="BA252" s="239"/>
      <c r="BC252" s="236"/>
    </row>
    <row r="253" spans="41:55" x14ac:dyDescent="0.25">
      <c r="AO253" s="235"/>
      <c r="AR253" s="239"/>
      <c r="AT253" s="239"/>
      <c r="AV253" s="236"/>
      <c r="AY253" s="239"/>
      <c r="BA253" s="239"/>
      <c r="BC253" s="236"/>
    </row>
    <row r="254" spans="41:55" x14ac:dyDescent="0.25">
      <c r="AO254" s="235"/>
      <c r="AR254" s="239"/>
      <c r="AT254" s="239"/>
      <c r="AV254" s="236"/>
      <c r="AY254" s="239"/>
      <c r="BA254" s="239"/>
      <c r="BC254" s="236"/>
    </row>
    <row r="255" spans="41:55" x14ac:dyDescent="0.25">
      <c r="AO255" s="235"/>
      <c r="AR255" s="239"/>
      <c r="AT255" s="239"/>
      <c r="AV255" s="236"/>
      <c r="AY255" s="239"/>
      <c r="BA255" s="239"/>
      <c r="BC255" s="236"/>
    </row>
    <row r="256" spans="41:55" x14ac:dyDescent="0.25">
      <c r="AO256" s="235"/>
      <c r="AR256" s="239"/>
      <c r="AT256" s="239"/>
      <c r="AV256" s="236"/>
      <c r="AY256" s="239"/>
      <c r="BA256" s="239"/>
      <c r="BC256" s="236"/>
    </row>
    <row r="257" spans="41:55" x14ac:dyDescent="0.25">
      <c r="AO257" s="235"/>
      <c r="AR257" s="239"/>
      <c r="AT257" s="239"/>
      <c r="AV257" s="236"/>
      <c r="AY257" s="239"/>
      <c r="BA257" s="239"/>
      <c r="BC257" s="236"/>
    </row>
    <row r="258" spans="41:55" x14ac:dyDescent="0.25">
      <c r="AO258" s="235"/>
      <c r="AR258" s="239"/>
      <c r="AT258" s="239"/>
      <c r="AV258" s="236"/>
      <c r="AY258" s="239"/>
      <c r="BA258" s="239"/>
      <c r="BC258" s="236"/>
    </row>
    <row r="259" spans="41:55" x14ac:dyDescent="0.25">
      <c r="AO259" s="235"/>
      <c r="AR259" s="239"/>
      <c r="AT259" s="239"/>
      <c r="AV259" s="236"/>
      <c r="AY259" s="239"/>
      <c r="BA259" s="239"/>
      <c r="BC259" s="236"/>
    </row>
    <row r="260" spans="41:55" x14ac:dyDescent="0.25">
      <c r="AO260" s="235"/>
      <c r="AR260" s="239"/>
      <c r="AT260" s="239"/>
      <c r="AV260" s="236"/>
      <c r="AY260" s="239"/>
      <c r="BA260" s="239"/>
      <c r="BC260" s="236"/>
    </row>
    <row r="261" spans="41:55" x14ac:dyDescent="0.25">
      <c r="AO261" s="235"/>
      <c r="AR261" s="239"/>
      <c r="AT261" s="239"/>
      <c r="AV261" s="236"/>
      <c r="AY261" s="239"/>
      <c r="BA261" s="239"/>
      <c r="BC261" s="236"/>
    </row>
    <row r="262" spans="41:55" x14ac:dyDescent="0.25">
      <c r="AO262" s="235"/>
      <c r="AR262" s="239"/>
      <c r="AT262" s="239"/>
      <c r="AV262" s="236"/>
      <c r="AY262" s="239"/>
      <c r="BA262" s="239"/>
      <c r="BC262" s="236"/>
    </row>
    <row r="263" spans="41:55" x14ac:dyDescent="0.25">
      <c r="AO263" s="235"/>
      <c r="AR263" s="239"/>
      <c r="AT263" s="239"/>
      <c r="AV263" s="236"/>
      <c r="AY263" s="239"/>
      <c r="BA263" s="239"/>
      <c r="BC263" s="236"/>
    </row>
    <row r="264" spans="41:55" x14ac:dyDescent="0.25">
      <c r="AO264" s="235"/>
      <c r="AR264" s="239"/>
      <c r="AT264" s="239"/>
      <c r="AV264" s="236"/>
      <c r="AY264" s="239"/>
      <c r="BA264" s="239"/>
      <c r="BC264" s="236"/>
    </row>
    <row r="265" spans="41:55" x14ac:dyDescent="0.25">
      <c r="AO265" s="235"/>
      <c r="AR265" s="239"/>
      <c r="AT265" s="239"/>
      <c r="AV265" s="236"/>
      <c r="AY265" s="239"/>
      <c r="BA265" s="239"/>
      <c r="BC265" s="236"/>
    </row>
    <row r="266" spans="41:55" x14ac:dyDescent="0.25">
      <c r="AO266" s="235"/>
      <c r="AR266" s="239"/>
      <c r="AT266" s="239"/>
      <c r="AV266" s="236"/>
      <c r="AY266" s="239"/>
      <c r="BA266" s="239"/>
      <c r="BC266" s="236"/>
    </row>
    <row r="267" spans="41:55" x14ac:dyDescent="0.25">
      <c r="AO267" s="235"/>
      <c r="AR267" s="239"/>
      <c r="AT267" s="239"/>
      <c r="AV267" s="236"/>
      <c r="AY267" s="239"/>
      <c r="BA267" s="239"/>
      <c r="BC267" s="236"/>
    </row>
    <row r="268" spans="41:55" x14ac:dyDescent="0.25">
      <c r="AO268" s="235"/>
      <c r="AR268" s="239"/>
      <c r="AT268" s="239"/>
      <c r="AV268" s="236"/>
      <c r="AY268" s="239"/>
      <c r="BA268" s="239"/>
      <c r="BC268" s="236"/>
    </row>
    <row r="269" spans="41:55" x14ac:dyDescent="0.25">
      <c r="AO269" s="235"/>
      <c r="AR269" s="239"/>
      <c r="AT269" s="239"/>
      <c r="AV269" s="236"/>
      <c r="AY269" s="239"/>
      <c r="BA269" s="239"/>
      <c r="BC269" s="236"/>
    </row>
    <row r="270" spans="41:55" x14ac:dyDescent="0.25">
      <c r="AO270" s="235"/>
      <c r="AR270" s="239"/>
      <c r="AT270" s="239"/>
      <c r="AV270" s="236"/>
      <c r="AY270" s="239"/>
      <c r="BA270" s="239"/>
      <c r="BC270" s="236"/>
    </row>
    <row r="271" spans="41:55" x14ac:dyDescent="0.25">
      <c r="AO271" s="235"/>
      <c r="AR271" s="239"/>
      <c r="AT271" s="239"/>
      <c r="AV271" s="236"/>
      <c r="AY271" s="239"/>
      <c r="BA271" s="239"/>
      <c r="BC271" s="236"/>
    </row>
    <row r="272" spans="41:55" x14ac:dyDescent="0.25">
      <c r="AO272" s="235"/>
      <c r="AR272" s="239"/>
      <c r="AT272" s="239"/>
      <c r="AV272" s="236"/>
      <c r="AY272" s="239"/>
      <c r="BA272" s="239"/>
      <c r="BC272" s="236"/>
    </row>
    <row r="273" spans="41:55" x14ac:dyDescent="0.25">
      <c r="AO273" s="235"/>
      <c r="AR273" s="239"/>
      <c r="AT273" s="239"/>
      <c r="AV273" s="236"/>
      <c r="AY273" s="239"/>
      <c r="BA273" s="239"/>
      <c r="BC273" s="236"/>
    </row>
    <row r="274" spans="41:55" x14ac:dyDescent="0.25">
      <c r="AO274" s="235"/>
      <c r="AR274" s="239"/>
      <c r="AT274" s="239"/>
      <c r="AV274" s="236"/>
      <c r="AY274" s="239"/>
      <c r="BA274" s="239"/>
      <c r="BC274" s="236"/>
    </row>
    <row r="275" spans="41:55" x14ac:dyDescent="0.25">
      <c r="AO275" s="235"/>
      <c r="AR275" s="239"/>
      <c r="AT275" s="239"/>
      <c r="AV275" s="236"/>
      <c r="AY275" s="239"/>
      <c r="BA275" s="239"/>
      <c r="BC275" s="236"/>
    </row>
    <row r="276" spans="41:55" x14ac:dyDescent="0.25">
      <c r="AO276" s="235"/>
      <c r="AR276" s="239"/>
      <c r="AT276" s="239"/>
      <c r="AV276" s="236"/>
      <c r="AY276" s="239"/>
      <c r="BA276" s="239"/>
      <c r="BC276" s="236"/>
    </row>
    <row r="277" spans="41:55" x14ac:dyDescent="0.25">
      <c r="AO277" s="235"/>
      <c r="AR277" s="239"/>
      <c r="AT277" s="239"/>
      <c r="AV277" s="236"/>
      <c r="AY277" s="239"/>
      <c r="BA277" s="239"/>
      <c r="BC277" s="236"/>
    </row>
    <row r="278" spans="41:55" x14ac:dyDescent="0.25">
      <c r="AO278" s="235"/>
      <c r="AR278" s="239"/>
      <c r="AT278" s="239"/>
      <c r="AV278" s="236"/>
      <c r="AY278" s="239"/>
      <c r="BA278" s="239"/>
      <c r="BC278" s="236"/>
    </row>
    <row r="279" spans="41:55" x14ac:dyDescent="0.25">
      <c r="AO279" s="235"/>
      <c r="AR279" s="239"/>
      <c r="AT279" s="239"/>
      <c r="AV279" s="236"/>
      <c r="AY279" s="239"/>
      <c r="BA279" s="239"/>
      <c r="BC279" s="236"/>
    </row>
    <row r="280" spans="41:55" x14ac:dyDescent="0.25">
      <c r="AO280" s="235"/>
      <c r="AR280" s="239"/>
      <c r="AT280" s="239"/>
      <c r="AV280" s="236"/>
      <c r="AY280" s="239"/>
      <c r="BA280" s="239"/>
      <c r="BC280" s="236"/>
    </row>
    <row r="281" spans="41:55" x14ac:dyDescent="0.25">
      <c r="AO281" s="235"/>
      <c r="AR281" s="239"/>
      <c r="AT281" s="239"/>
      <c r="AV281" s="236"/>
      <c r="AY281" s="239"/>
      <c r="BA281" s="239"/>
      <c r="BC281" s="236"/>
    </row>
    <row r="282" spans="41:55" x14ac:dyDescent="0.25">
      <c r="AO282" s="235"/>
      <c r="AR282" s="239"/>
      <c r="AT282" s="239"/>
      <c r="AV282" s="236"/>
      <c r="AY282" s="239"/>
      <c r="BA282" s="239"/>
      <c r="BC282" s="236"/>
    </row>
    <row r="283" spans="41:55" x14ac:dyDescent="0.25">
      <c r="AO283" s="235"/>
      <c r="AR283" s="239"/>
      <c r="AT283" s="239"/>
      <c r="AV283" s="236"/>
      <c r="AY283" s="239"/>
      <c r="BA283" s="239"/>
      <c r="BC283" s="236"/>
    </row>
    <row r="284" spans="41:55" x14ac:dyDescent="0.25">
      <c r="AO284" s="235"/>
      <c r="AR284" s="239"/>
      <c r="AT284" s="239"/>
      <c r="AV284" s="236"/>
      <c r="AY284" s="239"/>
      <c r="BA284" s="239"/>
      <c r="BC284" s="236"/>
    </row>
    <row r="285" spans="41:55" x14ac:dyDescent="0.25">
      <c r="AO285" s="235"/>
      <c r="AR285" s="239"/>
      <c r="AT285" s="239"/>
      <c r="AV285" s="236"/>
      <c r="AY285" s="239"/>
      <c r="BA285" s="239"/>
      <c r="BC285" s="236"/>
    </row>
    <row r="286" spans="41:55" x14ac:dyDescent="0.25">
      <c r="AO286" s="235"/>
      <c r="AR286" s="239"/>
      <c r="AT286" s="239"/>
      <c r="AV286" s="236"/>
      <c r="AY286" s="239"/>
      <c r="BA286" s="239"/>
      <c r="BC286" s="236"/>
    </row>
    <row r="287" spans="41:55" x14ac:dyDescent="0.25">
      <c r="AO287" s="235"/>
      <c r="AR287" s="239"/>
      <c r="AT287" s="239"/>
      <c r="AV287" s="236"/>
      <c r="AY287" s="239"/>
      <c r="BA287" s="239"/>
      <c r="BC287" s="236"/>
    </row>
    <row r="288" spans="41:55" x14ac:dyDescent="0.25">
      <c r="AO288" s="235"/>
      <c r="AR288" s="239"/>
      <c r="AT288" s="239"/>
      <c r="AV288" s="236"/>
      <c r="AY288" s="239"/>
      <c r="BA288" s="239"/>
      <c r="BC288" s="236"/>
    </row>
    <row r="289" spans="41:55" x14ac:dyDescent="0.25">
      <c r="AO289" s="235"/>
      <c r="AR289" s="239"/>
      <c r="AT289" s="239"/>
      <c r="AV289" s="236"/>
      <c r="AY289" s="239"/>
      <c r="BA289" s="239"/>
      <c r="BC289" s="236"/>
    </row>
    <row r="290" spans="41:55" x14ac:dyDescent="0.25">
      <c r="AO290" s="235"/>
      <c r="AR290" s="239"/>
      <c r="AT290" s="239"/>
      <c r="AV290" s="236"/>
      <c r="AY290" s="239"/>
      <c r="BA290" s="239"/>
      <c r="BC290" s="236"/>
    </row>
    <row r="291" spans="41:55" x14ac:dyDescent="0.25">
      <c r="AO291" s="235"/>
      <c r="AR291" s="239"/>
      <c r="AT291" s="239"/>
      <c r="AV291" s="236"/>
      <c r="AY291" s="239"/>
      <c r="BA291" s="239"/>
      <c r="BC291" s="236"/>
    </row>
    <row r="292" spans="41:55" x14ac:dyDescent="0.25">
      <c r="AO292" s="235"/>
      <c r="AR292" s="239"/>
      <c r="AT292" s="239"/>
      <c r="AV292" s="236"/>
      <c r="AY292" s="239"/>
      <c r="BA292" s="239"/>
      <c r="BC292" s="236"/>
    </row>
    <row r="293" spans="41:55" x14ac:dyDescent="0.25">
      <c r="AO293" s="235"/>
      <c r="AR293" s="239"/>
      <c r="AT293" s="239"/>
      <c r="AV293" s="236"/>
      <c r="AY293" s="239"/>
      <c r="BA293" s="239"/>
      <c r="BC293" s="236"/>
    </row>
    <row r="294" spans="41:55" x14ac:dyDescent="0.25">
      <c r="AO294" s="235"/>
      <c r="AR294" s="239"/>
      <c r="AT294" s="239"/>
      <c r="AV294" s="236"/>
      <c r="AY294" s="239"/>
      <c r="BA294" s="239"/>
      <c r="BC294" s="236"/>
    </row>
    <row r="295" spans="41:55" x14ac:dyDescent="0.25">
      <c r="AO295" s="235"/>
      <c r="AR295" s="239"/>
      <c r="AT295" s="239"/>
      <c r="AV295" s="236"/>
      <c r="AY295" s="239"/>
      <c r="BA295" s="239"/>
      <c r="BC295" s="236"/>
    </row>
    <row r="296" spans="41:55" x14ac:dyDescent="0.25">
      <c r="AO296" s="235"/>
      <c r="AR296" s="239"/>
      <c r="AT296" s="239"/>
      <c r="AV296" s="236"/>
      <c r="AY296" s="239"/>
      <c r="BA296" s="239"/>
      <c r="BC296" s="236"/>
    </row>
    <row r="297" spans="41:55" x14ac:dyDescent="0.25">
      <c r="AO297" s="235"/>
      <c r="AR297" s="239"/>
      <c r="AT297" s="239"/>
      <c r="AV297" s="236"/>
      <c r="AY297" s="239"/>
      <c r="BA297" s="239"/>
      <c r="BC297" s="236"/>
    </row>
    <row r="298" spans="41:55" x14ac:dyDescent="0.25">
      <c r="AO298" s="235"/>
      <c r="AR298" s="239"/>
      <c r="AT298" s="239"/>
      <c r="AV298" s="236"/>
      <c r="AY298" s="239"/>
      <c r="BA298" s="239"/>
      <c r="BC298" s="236"/>
    </row>
    <row r="299" spans="41:55" x14ac:dyDescent="0.25">
      <c r="AO299" s="235"/>
      <c r="AR299" s="239"/>
      <c r="AT299" s="239"/>
      <c r="AV299" s="236"/>
      <c r="AY299" s="239"/>
      <c r="BA299" s="239"/>
      <c r="BC299" s="236"/>
    </row>
    <row r="300" spans="41:55" x14ac:dyDescent="0.25">
      <c r="AO300" s="235"/>
      <c r="AR300" s="239"/>
      <c r="AT300" s="239"/>
      <c r="AV300" s="236"/>
      <c r="AY300" s="239"/>
      <c r="BA300" s="239"/>
      <c r="BC300" s="236"/>
    </row>
    <row r="301" spans="41:55" x14ac:dyDescent="0.25">
      <c r="AO301" s="235"/>
      <c r="AR301" s="239"/>
      <c r="AT301" s="239"/>
      <c r="AV301" s="236"/>
      <c r="AY301" s="239"/>
      <c r="BA301" s="239"/>
      <c r="BC301" s="236"/>
    </row>
    <row r="302" spans="41:55" x14ac:dyDescent="0.25">
      <c r="AO302" s="235"/>
      <c r="AR302" s="239"/>
      <c r="AT302" s="239"/>
      <c r="AV302" s="236"/>
      <c r="AY302" s="239"/>
      <c r="BA302" s="239"/>
      <c r="BC302" s="236"/>
    </row>
    <row r="303" spans="41:55" x14ac:dyDescent="0.25">
      <c r="AO303" s="235"/>
      <c r="AR303" s="239"/>
      <c r="AT303" s="239"/>
      <c r="AV303" s="236"/>
      <c r="AY303" s="239"/>
      <c r="BA303" s="239"/>
      <c r="BC303" s="236"/>
    </row>
    <row r="304" spans="41:55" x14ac:dyDescent="0.25">
      <c r="AO304" s="235"/>
      <c r="AR304" s="239"/>
      <c r="AT304" s="239"/>
      <c r="AV304" s="236"/>
      <c r="AY304" s="239"/>
      <c r="BA304" s="239"/>
      <c r="BC304" s="236"/>
    </row>
    <row r="305" spans="41:55" x14ac:dyDescent="0.25">
      <c r="AO305" s="235"/>
      <c r="AR305" s="239"/>
      <c r="AT305" s="239"/>
      <c r="AV305" s="236"/>
      <c r="AY305" s="239"/>
      <c r="BA305" s="239"/>
      <c r="BC305" s="236"/>
    </row>
    <row r="306" spans="41:55" x14ac:dyDescent="0.25">
      <c r="AO306" s="235"/>
      <c r="AR306" s="239"/>
      <c r="AT306" s="239"/>
      <c r="AV306" s="236"/>
      <c r="AY306" s="239"/>
      <c r="BA306" s="239"/>
      <c r="BC306" s="236"/>
    </row>
    <row r="307" spans="41:55" x14ac:dyDescent="0.25">
      <c r="AO307" s="235"/>
      <c r="AR307" s="239"/>
      <c r="AT307" s="239"/>
      <c r="AV307" s="236"/>
      <c r="AY307" s="239"/>
      <c r="BA307" s="239"/>
      <c r="BC307" s="236"/>
    </row>
    <row r="308" spans="41:55" x14ac:dyDescent="0.25">
      <c r="AO308" s="235"/>
      <c r="AR308" s="239"/>
      <c r="AT308" s="239"/>
      <c r="AV308" s="236"/>
      <c r="AY308" s="239"/>
      <c r="BA308" s="239"/>
      <c r="BC308" s="236"/>
    </row>
    <row r="309" spans="41:55" x14ac:dyDescent="0.25">
      <c r="AO309" s="235"/>
      <c r="AR309" s="239"/>
      <c r="AT309" s="239"/>
      <c r="AV309" s="236"/>
      <c r="AY309" s="239"/>
      <c r="BA309" s="239"/>
      <c r="BC309" s="236"/>
    </row>
    <row r="310" spans="41:55" x14ac:dyDescent="0.25">
      <c r="AO310" s="235"/>
      <c r="AR310" s="239"/>
      <c r="AT310" s="239"/>
      <c r="AV310" s="236"/>
      <c r="AY310" s="239"/>
      <c r="BA310" s="239"/>
      <c r="BC310" s="236"/>
    </row>
    <row r="311" spans="41:55" x14ac:dyDescent="0.25">
      <c r="AO311" s="235"/>
      <c r="AR311" s="239"/>
      <c r="AT311" s="239"/>
      <c r="AV311" s="236"/>
      <c r="AY311" s="239"/>
      <c r="BA311" s="239"/>
      <c r="BC311" s="236"/>
    </row>
    <row r="312" spans="41:55" x14ac:dyDescent="0.25">
      <c r="AO312" s="235"/>
      <c r="AR312" s="239"/>
      <c r="AT312" s="239"/>
      <c r="AV312" s="236"/>
      <c r="AY312" s="239"/>
      <c r="BA312" s="239"/>
      <c r="BC312" s="236"/>
    </row>
    <row r="313" spans="41:55" x14ac:dyDescent="0.25">
      <c r="AO313" s="235"/>
      <c r="AR313" s="239"/>
      <c r="AT313" s="239"/>
      <c r="AV313" s="236"/>
      <c r="AY313" s="239"/>
      <c r="BA313" s="239"/>
      <c r="BC313" s="236"/>
    </row>
    <row r="314" spans="41:55" x14ac:dyDescent="0.25">
      <c r="AO314" s="235"/>
      <c r="AR314" s="239"/>
      <c r="AT314" s="239"/>
      <c r="AV314" s="236"/>
      <c r="AY314" s="239"/>
      <c r="BA314" s="239"/>
      <c r="BC314" s="236"/>
    </row>
    <row r="315" spans="41:55" x14ac:dyDescent="0.25">
      <c r="AO315" s="235"/>
      <c r="AR315" s="239"/>
      <c r="AT315" s="239"/>
      <c r="AV315" s="236"/>
      <c r="AY315" s="239"/>
      <c r="BA315" s="239"/>
      <c r="BC315" s="236"/>
    </row>
    <row r="316" spans="41:55" x14ac:dyDescent="0.25">
      <c r="AO316" s="235"/>
      <c r="AR316" s="239"/>
      <c r="AT316" s="239"/>
      <c r="AV316" s="236"/>
      <c r="AY316" s="239"/>
      <c r="BA316" s="239"/>
      <c r="BC316" s="236"/>
    </row>
    <row r="317" spans="41:55" x14ac:dyDescent="0.25">
      <c r="AO317" s="235"/>
      <c r="AR317" s="239"/>
      <c r="AT317" s="239"/>
      <c r="AV317" s="236"/>
      <c r="AY317" s="239"/>
      <c r="BA317" s="239"/>
      <c r="BC317" s="236"/>
    </row>
    <row r="318" spans="41:55" x14ac:dyDescent="0.25">
      <c r="AO318" s="235"/>
      <c r="AR318" s="239"/>
      <c r="AT318" s="239"/>
      <c r="AV318" s="236"/>
      <c r="AY318" s="239"/>
      <c r="BA318" s="239"/>
      <c r="BC318" s="236"/>
    </row>
    <row r="319" spans="41:55" x14ac:dyDescent="0.25">
      <c r="AO319" s="235"/>
      <c r="AR319" s="239"/>
      <c r="AT319" s="239"/>
      <c r="AV319" s="236"/>
      <c r="AY319" s="239"/>
      <c r="BA319" s="239"/>
      <c r="BC319" s="236"/>
    </row>
    <row r="320" spans="41:55" x14ac:dyDescent="0.25">
      <c r="AO320" s="235"/>
      <c r="AR320" s="239"/>
      <c r="AT320" s="239"/>
      <c r="AV320" s="236"/>
      <c r="AY320" s="239"/>
      <c r="BA320" s="239"/>
      <c r="BC320" s="236"/>
    </row>
    <row r="321" spans="41:55" x14ac:dyDescent="0.25">
      <c r="AO321" s="235"/>
      <c r="AR321" s="239"/>
      <c r="AT321" s="239"/>
      <c r="AV321" s="236"/>
      <c r="AY321" s="239"/>
      <c r="BA321" s="239"/>
      <c r="BC321" s="236"/>
    </row>
    <row r="322" spans="41:55" x14ac:dyDescent="0.25">
      <c r="AO322" s="235"/>
      <c r="AR322" s="239"/>
      <c r="AT322" s="239"/>
      <c r="AV322" s="236"/>
      <c r="AY322" s="239"/>
      <c r="BA322" s="239"/>
      <c r="BC322" s="236"/>
    </row>
    <row r="323" spans="41:55" x14ac:dyDescent="0.25">
      <c r="AO323" s="235"/>
      <c r="AR323" s="239"/>
      <c r="AT323" s="239"/>
      <c r="AV323" s="236"/>
      <c r="AY323" s="239"/>
      <c r="BA323" s="239"/>
      <c r="BC323" s="236"/>
    </row>
    <row r="324" spans="41:55" x14ac:dyDescent="0.25">
      <c r="AO324" s="235"/>
      <c r="AR324" s="239"/>
      <c r="AT324" s="239"/>
      <c r="AV324" s="236"/>
      <c r="AY324" s="239"/>
      <c r="BA324" s="239"/>
      <c r="BC324" s="236"/>
    </row>
    <row r="325" spans="41:55" x14ac:dyDescent="0.25">
      <c r="AO325" s="235"/>
      <c r="AR325" s="239"/>
      <c r="AT325" s="239"/>
      <c r="AV325" s="236"/>
      <c r="AY325" s="239"/>
      <c r="BA325" s="239"/>
      <c r="BC325" s="236"/>
    </row>
    <row r="326" spans="41:55" x14ac:dyDescent="0.25">
      <c r="AO326" s="235"/>
      <c r="AR326" s="239"/>
      <c r="AT326" s="239"/>
      <c r="AV326" s="236"/>
      <c r="AY326" s="239"/>
      <c r="BA326" s="239"/>
      <c r="BC326" s="236"/>
    </row>
    <row r="327" spans="41:55" x14ac:dyDescent="0.25">
      <c r="AO327" s="235"/>
      <c r="AR327" s="239"/>
      <c r="AT327" s="239"/>
      <c r="AV327" s="236"/>
      <c r="AY327" s="239"/>
      <c r="BA327" s="239"/>
      <c r="BC327" s="236"/>
    </row>
    <row r="328" spans="41:55" x14ac:dyDescent="0.25">
      <c r="AO328" s="235"/>
      <c r="AR328" s="239"/>
      <c r="AT328" s="239"/>
      <c r="AV328" s="236"/>
      <c r="AY328" s="239"/>
      <c r="BA328" s="239"/>
      <c r="BC328" s="236"/>
    </row>
    <row r="329" spans="41:55" x14ac:dyDescent="0.25">
      <c r="AO329" s="235"/>
      <c r="AR329" s="239"/>
      <c r="AT329" s="239"/>
      <c r="AV329" s="236"/>
      <c r="AY329" s="239"/>
      <c r="BA329" s="239"/>
      <c r="BC329" s="236"/>
    </row>
    <row r="330" spans="41:55" x14ac:dyDescent="0.25">
      <c r="AO330" s="235"/>
      <c r="AR330" s="239"/>
      <c r="AT330" s="239"/>
      <c r="AV330" s="236"/>
      <c r="AY330" s="239"/>
      <c r="BA330" s="239"/>
      <c r="BC330" s="236"/>
    </row>
    <row r="331" spans="41:55" x14ac:dyDescent="0.25">
      <c r="AO331" s="235"/>
      <c r="AR331" s="239"/>
      <c r="AT331" s="239"/>
      <c r="AV331" s="236"/>
      <c r="AY331" s="239"/>
      <c r="BA331" s="239"/>
      <c r="BC331" s="236"/>
    </row>
    <row r="332" spans="41:55" x14ac:dyDescent="0.25">
      <c r="AO332" s="235"/>
      <c r="AR332" s="239"/>
      <c r="AT332" s="239"/>
      <c r="AV332" s="236"/>
      <c r="AY332" s="239"/>
      <c r="BA332" s="239"/>
      <c r="BC332" s="236"/>
    </row>
    <row r="333" spans="41:55" x14ac:dyDescent="0.25">
      <c r="AO333" s="235"/>
      <c r="AR333" s="239"/>
      <c r="AT333" s="239"/>
      <c r="AV333" s="236"/>
      <c r="AY333" s="239"/>
      <c r="BA333" s="239"/>
      <c r="BC333" s="236"/>
    </row>
    <row r="334" spans="41:55" x14ac:dyDescent="0.25">
      <c r="AO334" s="235"/>
      <c r="AR334" s="239"/>
      <c r="AT334" s="239"/>
      <c r="AV334" s="236"/>
      <c r="AY334" s="239"/>
      <c r="BA334" s="239"/>
      <c r="BC334" s="236"/>
    </row>
    <row r="335" spans="41:55" x14ac:dyDescent="0.25">
      <c r="AO335" s="235"/>
      <c r="AR335" s="239"/>
      <c r="AT335" s="239"/>
      <c r="AV335" s="236"/>
      <c r="AY335" s="239"/>
      <c r="BA335" s="239"/>
      <c r="BC335" s="236"/>
    </row>
    <row r="336" spans="41:55" x14ac:dyDescent="0.25">
      <c r="AO336" s="235"/>
      <c r="AR336" s="239"/>
      <c r="AT336" s="239"/>
      <c r="AV336" s="236"/>
      <c r="AY336" s="239"/>
      <c r="BA336" s="239"/>
      <c r="BC336" s="236"/>
    </row>
    <row r="337" spans="41:55" x14ac:dyDescent="0.25">
      <c r="AO337" s="235"/>
      <c r="AR337" s="239"/>
      <c r="AT337" s="239"/>
      <c r="AV337" s="236"/>
      <c r="AY337" s="239"/>
      <c r="BA337" s="239"/>
      <c r="BC337" s="236"/>
    </row>
    <row r="338" spans="41:55" x14ac:dyDescent="0.25">
      <c r="AO338" s="235"/>
      <c r="AR338" s="239"/>
      <c r="AT338" s="239"/>
      <c r="AV338" s="236"/>
      <c r="AY338" s="239"/>
      <c r="BA338" s="239"/>
      <c r="BC338" s="236"/>
    </row>
    <row r="339" spans="41:55" x14ac:dyDescent="0.25">
      <c r="AO339" s="235"/>
      <c r="AR339" s="239"/>
      <c r="AT339" s="239"/>
      <c r="AV339" s="236"/>
      <c r="AY339" s="239"/>
      <c r="BA339" s="239"/>
      <c r="BC339" s="236"/>
    </row>
    <row r="340" spans="41:55" x14ac:dyDescent="0.25">
      <c r="AO340" s="235"/>
      <c r="AR340" s="239"/>
      <c r="AT340" s="239"/>
      <c r="AV340" s="236"/>
      <c r="AY340" s="239"/>
      <c r="BA340" s="239"/>
      <c r="BC340" s="236"/>
    </row>
    <row r="341" spans="41:55" x14ac:dyDescent="0.25">
      <c r="AO341" s="235"/>
      <c r="AR341" s="239"/>
      <c r="AT341" s="239"/>
      <c r="AV341" s="236"/>
      <c r="AY341" s="239"/>
      <c r="BA341" s="239"/>
      <c r="BC341" s="236"/>
    </row>
    <row r="342" spans="41:55" x14ac:dyDescent="0.25">
      <c r="AO342" s="235"/>
      <c r="AR342" s="239"/>
      <c r="AT342" s="239"/>
      <c r="AV342" s="236"/>
      <c r="AY342" s="239"/>
      <c r="BA342" s="239"/>
      <c r="BC342" s="236"/>
    </row>
    <row r="343" spans="41:55" x14ac:dyDescent="0.25">
      <c r="AO343" s="235"/>
      <c r="AR343" s="239"/>
      <c r="AT343" s="239"/>
      <c r="AV343" s="236"/>
      <c r="AY343" s="239"/>
      <c r="BA343" s="239"/>
      <c r="BC343" s="236"/>
    </row>
    <row r="344" spans="41:55" x14ac:dyDescent="0.25">
      <c r="AO344" s="235"/>
      <c r="AR344" s="239"/>
      <c r="AT344" s="239"/>
      <c r="AV344" s="236"/>
      <c r="AY344" s="239"/>
      <c r="BA344" s="239"/>
      <c r="BC344" s="236"/>
    </row>
    <row r="345" spans="41:55" x14ac:dyDescent="0.25">
      <c r="AO345" s="235"/>
      <c r="AR345" s="239"/>
      <c r="AT345" s="239"/>
      <c r="AV345" s="236"/>
      <c r="AY345" s="239"/>
      <c r="BA345" s="239"/>
      <c r="BC345" s="236"/>
    </row>
    <row r="346" spans="41:55" x14ac:dyDescent="0.25">
      <c r="AO346" s="235"/>
      <c r="AR346" s="239"/>
      <c r="AT346" s="239"/>
      <c r="AV346" s="236"/>
      <c r="AY346" s="239"/>
      <c r="BA346" s="239"/>
      <c r="BC346" s="236"/>
    </row>
    <row r="347" spans="41:55" x14ac:dyDescent="0.25">
      <c r="AO347" s="235"/>
      <c r="AR347" s="239"/>
      <c r="AT347" s="239"/>
      <c r="AV347" s="236"/>
      <c r="AY347" s="239"/>
      <c r="BA347" s="239"/>
      <c r="BC347" s="236"/>
    </row>
    <row r="348" spans="41:55" x14ac:dyDescent="0.25">
      <c r="AO348" s="235"/>
      <c r="AR348" s="239"/>
      <c r="AT348" s="239"/>
      <c r="AV348" s="236"/>
      <c r="AY348" s="239"/>
      <c r="BA348" s="239"/>
      <c r="BC348" s="236"/>
    </row>
    <row r="349" spans="41:55" x14ac:dyDescent="0.25">
      <c r="AO349" s="235"/>
      <c r="AR349" s="239"/>
      <c r="AT349" s="239"/>
      <c r="AV349" s="236"/>
      <c r="AY349" s="239"/>
      <c r="BA349" s="239"/>
      <c r="BC349" s="236"/>
    </row>
    <row r="350" spans="41:55" x14ac:dyDescent="0.25">
      <c r="AO350" s="235"/>
      <c r="AR350" s="239"/>
      <c r="AT350" s="239"/>
      <c r="AV350" s="236"/>
      <c r="AY350" s="239"/>
      <c r="BA350" s="239"/>
      <c r="BC350" s="236"/>
    </row>
    <row r="351" spans="41:55" x14ac:dyDescent="0.25">
      <c r="AO351" s="235"/>
      <c r="AR351" s="239"/>
      <c r="AT351" s="239"/>
      <c r="AV351" s="236"/>
      <c r="AY351" s="239"/>
      <c r="BA351" s="239"/>
      <c r="BC351" s="236"/>
    </row>
    <row r="352" spans="41:55" x14ac:dyDescent="0.25">
      <c r="AO352" s="235"/>
      <c r="AR352" s="239"/>
      <c r="AT352" s="239"/>
      <c r="AV352" s="236"/>
      <c r="AY352" s="239"/>
      <c r="BA352" s="239"/>
      <c r="BC352" s="236"/>
    </row>
    <row r="353" spans="41:55" x14ac:dyDescent="0.25">
      <c r="AO353" s="235"/>
      <c r="AR353" s="239"/>
      <c r="AT353" s="239"/>
      <c r="AV353" s="236"/>
      <c r="AY353" s="239"/>
      <c r="BA353" s="239"/>
      <c r="BC353" s="236"/>
    </row>
    <row r="354" spans="41:55" x14ac:dyDescent="0.25">
      <c r="AO354" s="235"/>
      <c r="AR354" s="239"/>
      <c r="AT354" s="239"/>
      <c r="AV354" s="236"/>
      <c r="AY354" s="239"/>
      <c r="BA354" s="239"/>
      <c r="BC354" s="236"/>
    </row>
    <row r="355" spans="41:55" x14ac:dyDescent="0.25">
      <c r="AO355" s="235"/>
      <c r="AR355" s="239"/>
      <c r="AT355" s="239"/>
      <c r="AV355" s="236"/>
      <c r="AY355" s="239"/>
      <c r="BA355" s="239"/>
      <c r="BC355" s="236"/>
    </row>
    <row r="356" spans="41:55" x14ac:dyDescent="0.25">
      <c r="AO356" s="235"/>
      <c r="AR356" s="239"/>
      <c r="AT356" s="239"/>
      <c r="AV356" s="236"/>
      <c r="AY356" s="239"/>
      <c r="BA356" s="239"/>
      <c r="BC356" s="236"/>
    </row>
    <row r="357" spans="41:55" x14ac:dyDescent="0.25">
      <c r="AO357" s="235"/>
      <c r="AR357" s="239"/>
      <c r="AT357" s="239"/>
      <c r="AV357" s="236"/>
      <c r="AY357" s="239"/>
      <c r="BA357" s="239"/>
      <c r="BC357" s="236"/>
    </row>
    <row r="358" spans="41:55" x14ac:dyDescent="0.25">
      <c r="AO358" s="235"/>
      <c r="AR358" s="239"/>
      <c r="AT358" s="239"/>
      <c r="AV358" s="236"/>
      <c r="AY358" s="239"/>
      <c r="BA358" s="239"/>
      <c r="BC358" s="236"/>
    </row>
    <row r="359" spans="41:55" x14ac:dyDescent="0.25">
      <c r="AO359" s="235"/>
      <c r="AR359" s="239"/>
      <c r="AT359" s="239"/>
      <c r="AV359" s="236"/>
      <c r="AY359" s="239"/>
      <c r="BA359" s="239"/>
      <c r="BC359" s="236"/>
    </row>
    <row r="360" spans="41:55" x14ac:dyDescent="0.25">
      <c r="AO360" s="235"/>
      <c r="AR360" s="239"/>
      <c r="AT360" s="239"/>
      <c r="AV360" s="236"/>
      <c r="AY360" s="239"/>
      <c r="BA360" s="239"/>
      <c r="BC360" s="236"/>
    </row>
    <row r="361" spans="41:55" x14ac:dyDescent="0.25">
      <c r="AO361" s="235"/>
      <c r="AR361" s="239"/>
      <c r="AT361" s="239"/>
      <c r="AV361" s="236"/>
      <c r="AY361" s="239"/>
      <c r="BA361" s="239"/>
      <c r="BC361" s="236"/>
    </row>
    <row r="362" spans="41:55" x14ac:dyDescent="0.25">
      <c r="AO362" s="235"/>
      <c r="AR362" s="239"/>
      <c r="AT362" s="239"/>
      <c r="AV362" s="236"/>
      <c r="AY362" s="239"/>
      <c r="BA362" s="239"/>
      <c r="BC362" s="236"/>
    </row>
    <row r="363" spans="41:55" x14ac:dyDescent="0.25">
      <c r="AO363" s="235"/>
      <c r="AR363" s="239"/>
      <c r="AT363" s="239"/>
      <c r="AV363" s="236"/>
      <c r="AY363" s="239"/>
      <c r="BA363" s="239"/>
      <c r="BC363" s="236"/>
    </row>
    <row r="364" spans="41:55" x14ac:dyDescent="0.25">
      <c r="AO364" s="235"/>
      <c r="AR364" s="239"/>
      <c r="AT364" s="239"/>
      <c r="AV364" s="236"/>
      <c r="AY364" s="239"/>
      <c r="BA364" s="239"/>
      <c r="BC364" s="236"/>
    </row>
    <row r="365" spans="41:55" x14ac:dyDescent="0.25">
      <c r="AO365" s="235"/>
      <c r="AR365" s="239"/>
      <c r="AT365" s="239"/>
      <c r="AV365" s="236"/>
      <c r="AY365" s="239"/>
      <c r="BA365" s="239"/>
      <c r="BC365" s="236"/>
    </row>
    <row r="366" spans="41:55" x14ac:dyDescent="0.25">
      <c r="AO366" s="235"/>
      <c r="AR366" s="239"/>
      <c r="AT366" s="239"/>
      <c r="AV366" s="236"/>
      <c r="AY366" s="239"/>
      <c r="BA366" s="239"/>
      <c r="BC366" s="236"/>
    </row>
    <row r="367" spans="41:55" x14ac:dyDescent="0.25">
      <c r="AO367" s="235"/>
      <c r="AR367" s="239"/>
      <c r="AT367" s="239"/>
      <c r="AV367" s="236"/>
      <c r="AY367" s="239"/>
      <c r="BA367" s="239"/>
      <c r="BC367" s="236"/>
    </row>
    <row r="368" spans="41:55" x14ac:dyDescent="0.25">
      <c r="AO368" s="235"/>
      <c r="AR368" s="239"/>
      <c r="AT368" s="239"/>
      <c r="AV368" s="236"/>
      <c r="AY368" s="239"/>
      <c r="BA368" s="239"/>
      <c r="BC368" s="236"/>
    </row>
    <row r="369" spans="41:55" x14ac:dyDescent="0.25">
      <c r="AO369" s="235"/>
      <c r="AR369" s="239"/>
      <c r="AT369" s="239"/>
      <c r="AV369" s="236"/>
      <c r="AY369" s="239"/>
      <c r="BA369" s="239"/>
      <c r="BC369" s="236"/>
    </row>
    <row r="370" spans="41:55" x14ac:dyDescent="0.25">
      <c r="AO370" s="235"/>
      <c r="AR370" s="239"/>
      <c r="AT370" s="239"/>
      <c r="AV370" s="236"/>
      <c r="AY370" s="239"/>
      <c r="BA370" s="239"/>
      <c r="BC370" s="236"/>
    </row>
    <row r="371" spans="41:55" x14ac:dyDescent="0.25">
      <c r="AO371" s="235"/>
      <c r="AR371" s="239"/>
      <c r="AT371" s="239"/>
      <c r="AV371" s="236"/>
      <c r="AY371" s="239"/>
      <c r="BA371" s="239"/>
      <c r="BC371" s="236"/>
    </row>
    <row r="372" spans="41:55" x14ac:dyDescent="0.25">
      <c r="AO372" s="235"/>
      <c r="AR372" s="239"/>
      <c r="AT372" s="239"/>
      <c r="AV372" s="236"/>
      <c r="AY372" s="239"/>
      <c r="BA372" s="239"/>
      <c r="BC372" s="236"/>
    </row>
    <row r="373" spans="41:55" x14ac:dyDescent="0.25">
      <c r="AO373" s="235"/>
      <c r="AR373" s="239"/>
      <c r="AT373" s="239"/>
      <c r="AV373" s="236"/>
      <c r="AY373" s="239"/>
      <c r="BA373" s="239"/>
      <c r="BC373" s="236"/>
    </row>
    <row r="374" spans="41:55" x14ac:dyDescent="0.25">
      <c r="AO374" s="235"/>
      <c r="AR374" s="239"/>
      <c r="AT374" s="239"/>
      <c r="AV374" s="236"/>
      <c r="AY374" s="239"/>
      <c r="BA374" s="239"/>
      <c r="BC374" s="236"/>
    </row>
    <row r="375" spans="41:55" x14ac:dyDescent="0.25">
      <c r="AO375" s="235"/>
      <c r="AR375" s="239"/>
      <c r="AT375" s="239"/>
      <c r="AV375" s="236"/>
      <c r="AY375" s="239"/>
      <c r="BA375" s="239"/>
      <c r="BC375" s="236"/>
    </row>
    <row r="376" spans="41:55" x14ac:dyDescent="0.25">
      <c r="AO376" s="235"/>
      <c r="AR376" s="239"/>
      <c r="AT376" s="239"/>
      <c r="AV376" s="236"/>
      <c r="AY376" s="239"/>
      <c r="BA376" s="239"/>
      <c r="BC376" s="236"/>
    </row>
    <row r="377" spans="41:55" x14ac:dyDescent="0.25">
      <c r="AO377" s="235"/>
      <c r="AR377" s="239"/>
      <c r="AT377" s="239"/>
      <c r="AV377" s="236"/>
      <c r="AY377" s="239"/>
      <c r="BA377" s="239"/>
      <c r="BC377" s="236"/>
    </row>
    <row r="378" spans="41:55" x14ac:dyDescent="0.25">
      <c r="AO378" s="235"/>
      <c r="AR378" s="239"/>
      <c r="AT378" s="239"/>
      <c r="AV378" s="236"/>
      <c r="AY378" s="239"/>
      <c r="BA378" s="239"/>
      <c r="BC378" s="236"/>
    </row>
    <row r="379" spans="41:55" x14ac:dyDescent="0.25">
      <c r="AO379" s="235"/>
      <c r="AR379" s="239"/>
      <c r="AT379" s="239"/>
      <c r="AV379" s="236"/>
      <c r="AY379" s="239"/>
      <c r="BA379" s="239"/>
      <c r="BC379" s="236"/>
    </row>
    <row r="380" spans="41:55" x14ac:dyDescent="0.25">
      <c r="AO380" s="235"/>
      <c r="AR380" s="239"/>
      <c r="AT380" s="239"/>
      <c r="AV380" s="236"/>
      <c r="AY380" s="239"/>
      <c r="BA380" s="239"/>
      <c r="BC380" s="236"/>
    </row>
    <row r="381" spans="41:55" x14ac:dyDescent="0.25">
      <c r="AO381" s="235"/>
      <c r="AR381" s="239"/>
      <c r="AT381" s="239"/>
      <c r="AV381" s="236"/>
      <c r="AY381" s="239"/>
      <c r="BA381" s="239"/>
      <c r="BC381" s="236"/>
    </row>
    <row r="382" spans="41:55" x14ac:dyDescent="0.25">
      <c r="AO382" s="235"/>
      <c r="AR382" s="239"/>
      <c r="AT382" s="239"/>
      <c r="AV382" s="236"/>
      <c r="AY382" s="239"/>
      <c r="BA382" s="239"/>
      <c r="BC382" s="236"/>
    </row>
    <row r="383" spans="41:55" x14ac:dyDescent="0.25">
      <c r="AO383" s="235"/>
      <c r="AR383" s="239"/>
      <c r="AT383" s="239"/>
      <c r="AV383" s="236"/>
      <c r="AY383" s="239"/>
      <c r="BA383" s="239"/>
      <c r="BC383" s="236"/>
    </row>
    <row r="384" spans="41:55" x14ac:dyDescent="0.25">
      <c r="AO384" s="235"/>
      <c r="AR384" s="239"/>
      <c r="AT384" s="239"/>
      <c r="AV384" s="236"/>
      <c r="AY384" s="239"/>
      <c r="BA384" s="239"/>
      <c r="BC384" s="236"/>
    </row>
    <row r="385" spans="41:55" x14ac:dyDescent="0.25">
      <c r="AO385" s="235"/>
      <c r="AR385" s="239"/>
      <c r="AT385" s="239"/>
      <c r="AV385" s="236"/>
      <c r="AY385" s="239"/>
      <c r="BA385" s="239"/>
      <c r="BC385" s="236"/>
    </row>
    <row r="386" spans="41:55" x14ac:dyDescent="0.25">
      <c r="AO386" s="235"/>
      <c r="AR386" s="239"/>
      <c r="AT386" s="239"/>
      <c r="AV386" s="236"/>
      <c r="AY386" s="239"/>
      <c r="BA386" s="239"/>
      <c r="BC386" s="236"/>
    </row>
    <row r="387" spans="41:55" x14ac:dyDescent="0.25">
      <c r="AO387" s="235"/>
      <c r="AR387" s="239"/>
      <c r="AT387" s="239"/>
      <c r="AV387" s="236"/>
      <c r="AY387" s="239"/>
      <c r="BA387" s="239"/>
      <c r="BC387" s="236"/>
    </row>
    <row r="388" spans="41:55" x14ac:dyDescent="0.25">
      <c r="AO388" s="235"/>
      <c r="AR388" s="239"/>
      <c r="AT388" s="239"/>
      <c r="AV388" s="236"/>
      <c r="AY388" s="239"/>
      <c r="BA388" s="239"/>
      <c r="BC388" s="236"/>
    </row>
    <row r="389" spans="41:55" x14ac:dyDescent="0.25">
      <c r="AO389" s="235"/>
      <c r="AR389" s="239"/>
      <c r="AT389" s="239"/>
      <c r="AV389" s="236"/>
      <c r="AY389" s="239"/>
      <c r="BA389" s="239"/>
      <c r="BC389" s="236"/>
    </row>
    <row r="390" spans="41:55" x14ac:dyDescent="0.25">
      <c r="AO390" s="235"/>
      <c r="AR390" s="239"/>
      <c r="AT390" s="239"/>
      <c r="AV390" s="236"/>
      <c r="AY390" s="239"/>
      <c r="BA390" s="239"/>
      <c r="BC390" s="236"/>
    </row>
    <row r="391" spans="41:55" x14ac:dyDescent="0.25">
      <c r="AO391" s="235"/>
      <c r="AR391" s="239"/>
      <c r="AT391" s="239"/>
      <c r="AV391" s="236"/>
      <c r="AY391" s="239"/>
      <c r="BA391" s="239"/>
      <c r="BC391" s="236"/>
    </row>
    <row r="392" spans="41:55" x14ac:dyDescent="0.25">
      <c r="AO392" s="235"/>
      <c r="AR392" s="239"/>
      <c r="AT392" s="239"/>
      <c r="AV392" s="236"/>
      <c r="AY392" s="239"/>
      <c r="BA392" s="239"/>
      <c r="BC392" s="236"/>
    </row>
    <row r="393" spans="41:55" x14ac:dyDescent="0.25">
      <c r="AO393" s="235"/>
      <c r="AR393" s="239"/>
      <c r="AT393" s="239"/>
      <c r="AV393" s="236"/>
      <c r="AY393" s="239"/>
      <c r="BA393" s="239"/>
      <c r="BC393" s="236"/>
    </row>
    <row r="394" spans="41:55" x14ac:dyDescent="0.25">
      <c r="AO394" s="235"/>
      <c r="AR394" s="239"/>
      <c r="AT394" s="239"/>
      <c r="AV394" s="236"/>
      <c r="AY394" s="239"/>
      <c r="BA394" s="239"/>
      <c r="BC394" s="236"/>
    </row>
    <row r="395" spans="41:55" x14ac:dyDescent="0.25">
      <c r="AO395" s="235"/>
      <c r="AR395" s="239"/>
      <c r="AT395" s="239"/>
      <c r="AV395" s="236"/>
      <c r="AY395" s="239"/>
      <c r="BA395" s="239"/>
      <c r="BC395" s="236"/>
    </row>
    <row r="396" spans="41:55" x14ac:dyDescent="0.25">
      <c r="AO396" s="235"/>
      <c r="AR396" s="239"/>
      <c r="AT396" s="239"/>
      <c r="AV396" s="236"/>
      <c r="AY396" s="239"/>
      <c r="BA396" s="239"/>
      <c r="BC396" s="236"/>
    </row>
    <row r="397" spans="41:55" x14ac:dyDescent="0.25">
      <c r="AO397" s="235"/>
      <c r="AR397" s="239"/>
      <c r="AT397" s="239"/>
      <c r="AV397" s="236"/>
      <c r="AY397" s="239"/>
      <c r="BA397" s="239"/>
      <c r="BC397" s="236"/>
    </row>
    <row r="398" spans="41:55" x14ac:dyDescent="0.25">
      <c r="AO398" s="235"/>
      <c r="AR398" s="239"/>
      <c r="AT398" s="239"/>
      <c r="AV398" s="236"/>
      <c r="AY398" s="239"/>
      <c r="BA398" s="239"/>
      <c r="BC398" s="236"/>
    </row>
    <row r="399" spans="41:55" x14ac:dyDescent="0.25">
      <c r="AO399" s="235"/>
      <c r="AR399" s="239"/>
      <c r="AT399" s="239"/>
      <c r="AV399" s="236"/>
      <c r="AY399" s="239"/>
      <c r="BA399" s="239"/>
      <c r="BC399" s="236"/>
    </row>
    <row r="400" spans="41:55" x14ac:dyDescent="0.25">
      <c r="AO400" s="235"/>
      <c r="AR400" s="239"/>
      <c r="AT400" s="239"/>
      <c r="AV400" s="236"/>
      <c r="AY400" s="239"/>
      <c r="BA400" s="239"/>
      <c r="BC400" s="236"/>
    </row>
    <row r="401" spans="41:55" x14ac:dyDescent="0.25">
      <c r="AO401" s="235"/>
      <c r="AR401" s="239"/>
      <c r="AT401" s="239"/>
      <c r="AV401" s="236"/>
      <c r="AY401" s="239"/>
      <c r="BA401" s="239"/>
      <c r="BC401" s="236"/>
    </row>
    <row r="402" spans="41:55" x14ac:dyDescent="0.25">
      <c r="AO402" s="235"/>
      <c r="AR402" s="239"/>
      <c r="AT402" s="239"/>
      <c r="AV402" s="236"/>
      <c r="AY402" s="239"/>
      <c r="BA402" s="239"/>
      <c r="BC402" s="236"/>
    </row>
    <row r="403" spans="41:55" x14ac:dyDescent="0.25">
      <c r="AO403" s="235"/>
      <c r="AR403" s="239"/>
      <c r="AT403" s="239"/>
      <c r="AV403" s="236"/>
      <c r="AY403" s="239"/>
      <c r="BA403" s="239"/>
      <c r="BC403" s="236"/>
    </row>
    <row r="404" spans="41:55" x14ac:dyDescent="0.25">
      <c r="AO404" s="235"/>
      <c r="AR404" s="239"/>
      <c r="AT404" s="239"/>
      <c r="AV404" s="236"/>
      <c r="AY404" s="239"/>
      <c r="BA404" s="239"/>
      <c r="BC404" s="236"/>
    </row>
    <row r="405" spans="41:55" x14ac:dyDescent="0.25">
      <c r="AO405" s="235"/>
      <c r="AR405" s="239"/>
      <c r="AT405" s="239"/>
      <c r="AV405" s="236"/>
      <c r="AY405" s="239"/>
      <c r="BA405" s="239"/>
      <c r="BC405" s="236"/>
    </row>
    <row r="406" spans="41:55" x14ac:dyDescent="0.25">
      <c r="AO406" s="235"/>
      <c r="AR406" s="239"/>
      <c r="AT406" s="239"/>
      <c r="AV406" s="236"/>
      <c r="AY406" s="239"/>
      <c r="BA406" s="239"/>
      <c r="BC406" s="236"/>
    </row>
    <row r="407" spans="41:55" x14ac:dyDescent="0.25">
      <c r="AO407" s="235"/>
      <c r="AR407" s="239"/>
      <c r="AT407" s="239"/>
      <c r="AV407" s="236"/>
      <c r="AY407" s="239"/>
      <c r="BA407" s="239"/>
      <c r="BC407" s="236"/>
    </row>
    <row r="408" spans="41:55" x14ac:dyDescent="0.25">
      <c r="AO408" s="235"/>
      <c r="AR408" s="239"/>
      <c r="AT408" s="239"/>
      <c r="AV408" s="236"/>
      <c r="AY408" s="239"/>
      <c r="BA408" s="239"/>
      <c r="BC408" s="236"/>
    </row>
    <row r="409" spans="41:55" x14ac:dyDescent="0.25">
      <c r="AO409" s="235"/>
      <c r="AR409" s="239"/>
      <c r="AT409" s="239"/>
      <c r="AV409" s="236"/>
      <c r="AY409" s="239"/>
      <c r="BA409" s="239"/>
      <c r="BC409" s="236"/>
    </row>
    <row r="410" spans="41:55" x14ac:dyDescent="0.25">
      <c r="AO410" s="235"/>
      <c r="AR410" s="239"/>
      <c r="AT410" s="239"/>
      <c r="AV410" s="236"/>
      <c r="AY410" s="239"/>
      <c r="BA410" s="239"/>
      <c r="BC410" s="236"/>
    </row>
    <row r="411" spans="41:55" x14ac:dyDescent="0.25">
      <c r="AO411" s="235"/>
      <c r="AR411" s="239"/>
      <c r="AT411" s="239"/>
      <c r="AV411" s="236"/>
      <c r="AY411" s="239"/>
      <c r="BA411" s="239"/>
      <c r="BC411" s="236"/>
    </row>
    <row r="412" spans="41:55" x14ac:dyDescent="0.25">
      <c r="AO412" s="235"/>
      <c r="AR412" s="239"/>
      <c r="AT412" s="239"/>
      <c r="AV412" s="236"/>
      <c r="AY412" s="239"/>
      <c r="BA412" s="239"/>
      <c r="BC412" s="236"/>
    </row>
    <row r="413" spans="41:55" x14ac:dyDescent="0.25">
      <c r="AO413" s="235"/>
      <c r="AR413" s="239"/>
      <c r="AT413" s="239"/>
      <c r="AV413" s="236"/>
      <c r="AY413" s="239"/>
      <c r="BA413" s="239"/>
      <c r="BC413" s="236"/>
    </row>
    <row r="414" spans="41:55" x14ac:dyDescent="0.25">
      <c r="AO414" s="235"/>
      <c r="AR414" s="239"/>
      <c r="AT414" s="239"/>
      <c r="AV414" s="236"/>
      <c r="AY414" s="239"/>
      <c r="BA414" s="239"/>
      <c r="BC414" s="236"/>
    </row>
    <row r="415" spans="41:55" x14ac:dyDescent="0.25">
      <c r="AO415" s="235"/>
      <c r="AR415" s="239"/>
      <c r="AT415" s="239"/>
      <c r="AV415" s="236"/>
      <c r="AY415" s="239"/>
      <c r="BA415" s="239"/>
      <c r="BC415" s="236"/>
    </row>
    <row r="416" spans="41:55" x14ac:dyDescent="0.25">
      <c r="AO416" s="235"/>
      <c r="AR416" s="239"/>
      <c r="AT416" s="239"/>
      <c r="AV416" s="236"/>
      <c r="AY416" s="239"/>
      <c r="BA416" s="239"/>
      <c r="BC416" s="236"/>
    </row>
    <row r="417" spans="41:55" x14ac:dyDescent="0.25">
      <c r="AO417" s="235"/>
      <c r="AR417" s="239"/>
      <c r="AT417" s="239"/>
      <c r="AV417" s="236"/>
      <c r="AY417" s="239"/>
      <c r="BA417" s="239"/>
      <c r="BC417" s="236"/>
    </row>
    <row r="418" spans="41:55" x14ac:dyDescent="0.25">
      <c r="AO418" s="235"/>
      <c r="AR418" s="239"/>
      <c r="AT418" s="239"/>
      <c r="AV418" s="236"/>
      <c r="AY418" s="239"/>
      <c r="BA418" s="239"/>
      <c r="BC418" s="236"/>
    </row>
    <row r="419" spans="41:55" x14ac:dyDescent="0.25">
      <c r="AO419" s="235"/>
      <c r="AR419" s="239"/>
      <c r="AT419" s="239"/>
      <c r="AV419" s="236"/>
      <c r="AY419" s="239"/>
      <c r="BA419" s="239"/>
      <c r="BC419" s="236"/>
    </row>
    <row r="420" spans="41:55" x14ac:dyDescent="0.25">
      <c r="AO420" s="235"/>
      <c r="AR420" s="239"/>
      <c r="AT420" s="239"/>
      <c r="AV420" s="236"/>
      <c r="AY420" s="239"/>
      <c r="BA420" s="239"/>
      <c r="BC420" s="236"/>
    </row>
    <row r="421" spans="41:55" x14ac:dyDescent="0.25">
      <c r="AO421" s="235"/>
      <c r="AR421" s="239"/>
      <c r="AT421" s="239"/>
      <c r="AV421" s="236"/>
      <c r="AY421" s="239"/>
      <c r="BA421" s="239"/>
      <c r="BC421" s="236"/>
    </row>
    <row r="422" spans="41:55" x14ac:dyDescent="0.25">
      <c r="AO422" s="235"/>
      <c r="AR422" s="239"/>
      <c r="AT422" s="239"/>
      <c r="AV422" s="236"/>
      <c r="AY422" s="239"/>
      <c r="BA422" s="239"/>
      <c r="BC422" s="236"/>
    </row>
    <row r="423" spans="41:55" x14ac:dyDescent="0.25">
      <c r="AO423" s="235"/>
      <c r="AR423" s="239"/>
      <c r="AT423" s="239"/>
      <c r="AV423" s="236"/>
      <c r="AY423" s="239"/>
      <c r="BA423" s="239"/>
      <c r="BC423" s="236"/>
    </row>
    <row r="424" spans="41:55" x14ac:dyDescent="0.25">
      <c r="AO424" s="235"/>
      <c r="AR424" s="239"/>
      <c r="AT424" s="239"/>
      <c r="AV424" s="236"/>
      <c r="AY424" s="239"/>
      <c r="BA424" s="239"/>
      <c r="BC424" s="236"/>
    </row>
    <row r="425" spans="41:55" x14ac:dyDescent="0.25">
      <c r="AO425" s="235"/>
      <c r="AR425" s="239"/>
      <c r="AT425" s="239"/>
      <c r="AV425" s="236"/>
      <c r="AY425" s="239"/>
      <c r="BA425" s="239"/>
      <c r="BC425" s="236"/>
    </row>
    <row r="426" spans="41:55" x14ac:dyDescent="0.25">
      <c r="AO426" s="235"/>
      <c r="AR426" s="239"/>
      <c r="AT426" s="239"/>
      <c r="AV426" s="236"/>
      <c r="AY426" s="239"/>
      <c r="BA426" s="239"/>
      <c r="BC426" s="236"/>
    </row>
    <row r="427" spans="41:55" x14ac:dyDescent="0.25">
      <c r="AO427" s="235"/>
      <c r="AR427" s="239"/>
      <c r="AT427" s="239"/>
      <c r="AV427" s="236"/>
      <c r="AY427" s="239"/>
      <c r="BA427" s="239"/>
      <c r="BC427" s="236"/>
    </row>
    <row r="428" spans="41:55" x14ac:dyDescent="0.25">
      <c r="AO428" s="235"/>
      <c r="AR428" s="239"/>
      <c r="AT428" s="239"/>
      <c r="AV428" s="236"/>
      <c r="AY428" s="239"/>
      <c r="BA428" s="239"/>
      <c r="BC428" s="236"/>
    </row>
    <row r="429" spans="41:55" x14ac:dyDescent="0.25">
      <c r="AO429" s="235"/>
      <c r="AR429" s="239"/>
      <c r="AT429" s="239"/>
      <c r="AV429" s="236"/>
      <c r="AY429" s="239"/>
      <c r="BA429" s="239"/>
      <c r="BC429" s="236"/>
    </row>
    <row r="430" spans="41:55" x14ac:dyDescent="0.25">
      <c r="AO430" s="235"/>
      <c r="AR430" s="239"/>
      <c r="AT430" s="239"/>
      <c r="AV430" s="236"/>
      <c r="AY430" s="239"/>
      <c r="BA430" s="239"/>
      <c r="BC430" s="236"/>
    </row>
    <row r="431" spans="41:55" x14ac:dyDescent="0.25">
      <c r="AO431" s="235"/>
      <c r="AR431" s="239"/>
      <c r="AT431" s="239"/>
      <c r="AV431" s="236"/>
      <c r="AY431" s="239"/>
      <c r="BA431" s="239"/>
      <c r="BC431" s="236"/>
    </row>
    <row r="432" spans="41:55" x14ac:dyDescent="0.25">
      <c r="AO432" s="235"/>
      <c r="AR432" s="239"/>
      <c r="AT432" s="239"/>
      <c r="AV432" s="236"/>
      <c r="AY432" s="239"/>
      <c r="BA432" s="239"/>
      <c r="BC432" s="236"/>
    </row>
    <row r="433" spans="41:55" x14ac:dyDescent="0.25">
      <c r="AO433" s="235"/>
      <c r="AR433" s="239"/>
      <c r="AT433" s="239"/>
      <c r="AV433" s="236"/>
      <c r="AY433" s="239"/>
      <c r="BA433" s="239"/>
      <c r="BC433" s="236"/>
    </row>
    <row r="434" spans="41:55" x14ac:dyDescent="0.25">
      <c r="AO434" s="235"/>
      <c r="AR434" s="239"/>
      <c r="AT434" s="239"/>
      <c r="AV434" s="236"/>
      <c r="AY434" s="239"/>
      <c r="BA434" s="239"/>
      <c r="BC434" s="236"/>
    </row>
    <row r="435" spans="41:55" x14ac:dyDescent="0.25">
      <c r="AO435" s="235"/>
      <c r="AR435" s="239"/>
      <c r="AT435" s="239"/>
      <c r="AV435" s="236"/>
      <c r="AY435" s="239"/>
      <c r="BA435" s="239"/>
      <c r="BC435" s="236"/>
    </row>
    <row r="436" spans="41:55" x14ac:dyDescent="0.25">
      <c r="AO436" s="235"/>
      <c r="AR436" s="239"/>
      <c r="AT436" s="239"/>
      <c r="AV436" s="236"/>
      <c r="AY436" s="239"/>
      <c r="BA436" s="239"/>
      <c r="BC436" s="236"/>
    </row>
    <row r="437" spans="41:55" x14ac:dyDescent="0.25">
      <c r="AO437" s="235"/>
      <c r="AR437" s="239"/>
      <c r="AT437" s="239"/>
      <c r="AV437" s="236"/>
      <c r="AY437" s="239"/>
      <c r="BA437" s="239"/>
      <c r="BC437" s="236"/>
    </row>
    <row r="438" spans="41:55" x14ac:dyDescent="0.25">
      <c r="AO438" s="235"/>
      <c r="AR438" s="239"/>
      <c r="AT438" s="239"/>
      <c r="AV438" s="236"/>
      <c r="AY438" s="239"/>
      <c r="BA438" s="239"/>
      <c r="BC438" s="236"/>
    </row>
    <row r="439" spans="41:55" x14ac:dyDescent="0.25">
      <c r="AO439" s="235"/>
      <c r="AR439" s="239"/>
      <c r="AT439" s="239"/>
      <c r="AV439" s="236"/>
      <c r="AY439" s="239"/>
      <c r="BA439" s="239"/>
      <c r="BC439" s="236"/>
    </row>
    <row r="440" spans="41:55" x14ac:dyDescent="0.25">
      <c r="AO440" s="235"/>
      <c r="AR440" s="239"/>
      <c r="AT440" s="239"/>
      <c r="AV440" s="236"/>
      <c r="AY440" s="239"/>
      <c r="BA440" s="239"/>
      <c r="BC440" s="236"/>
    </row>
    <row r="441" spans="41:55" x14ac:dyDescent="0.25">
      <c r="AO441" s="235"/>
      <c r="AR441" s="239"/>
      <c r="AT441" s="239"/>
      <c r="AV441" s="236"/>
      <c r="AY441" s="239"/>
      <c r="BA441" s="239"/>
      <c r="BC441" s="236"/>
    </row>
    <row r="442" spans="41:55" x14ac:dyDescent="0.25">
      <c r="AO442" s="235"/>
      <c r="AR442" s="239"/>
      <c r="AT442" s="239"/>
      <c r="AV442" s="236"/>
      <c r="AY442" s="239"/>
      <c r="BA442" s="239"/>
      <c r="BC442" s="236"/>
    </row>
    <row r="443" spans="41:55" x14ac:dyDescent="0.25">
      <c r="AO443" s="235"/>
      <c r="AR443" s="239"/>
      <c r="AT443" s="239"/>
      <c r="AV443" s="236"/>
      <c r="AY443" s="239"/>
      <c r="BA443" s="239"/>
      <c r="BC443" s="236"/>
    </row>
    <row r="444" spans="41:55" x14ac:dyDescent="0.25">
      <c r="AO444" s="235"/>
      <c r="AR444" s="239"/>
      <c r="AT444" s="239"/>
      <c r="AV444" s="236"/>
      <c r="AY444" s="239"/>
      <c r="BA444" s="239"/>
      <c r="BC444" s="236"/>
    </row>
    <row r="445" spans="41:55" x14ac:dyDescent="0.25">
      <c r="AO445" s="235"/>
      <c r="AR445" s="239"/>
      <c r="AT445" s="239"/>
      <c r="AV445" s="236"/>
      <c r="AY445" s="239"/>
      <c r="BA445" s="239"/>
      <c r="BC445" s="236"/>
    </row>
    <row r="446" spans="41:55" x14ac:dyDescent="0.25">
      <c r="AO446" s="235"/>
      <c r="AR446" s="239"/>
      <c r="AT446" s="239"/>
      <c r="AV446" s="236"/>
      <c r="AY446" s="239"/>
      <c r="BA446" s="239"/>
      <c r="BC446" s="236"/>
    </row>
    <row r="447" spans="41:55" x14ac:dyDescent="0.25">
      <c r="AO447" s="235"/>
      <c r="AR447" s="239"/>
      <c r="AT447" s="239"/>
      <c r="AV447" s="236"/>
      <c r="AY447" s="239"/>
      <c r="BA447" s="239"/>
      <c r="BC447" s="236"/>
    </row>
    <row r="448" spans="41:55" x14ac:dyDescent="0.25">
      <c r="AO448" s="235"/>
      <c r="AR448" s="239"/>
      <c r="AT448" s="239"/>
      <c r="AV448" s="236"/>
      <c r="AY448" s="239"/>
      <c r="BA448" s="239"/>
      <c r="BC448" s="236"/>
    </row>
    <row r="449" spans="41:55" x14ac:dyDescent="0.25">
      <c r="AO449" s="235"/>
      <c r="AR449" s="239"/>
      <c r="AT449" s="239"/>
      <c r="AV449" s="236"/>
      <c r="AY449" s="239"/>
      <c r="BA449" s="239"/>
      <c r="BC449" s="236"/>
    </row>
    <row r="450" spans="41:55" x14ac:dyDescent="0.25">
      <c r="AO450" s="235"/>
      <c r="AR450" s="239"/>
      <c r="AT450" s="239"/>
      <c r="AV450" s="236"/>
      <c r="AY450" s="239"/>
      <c r="BA450" s="239"/>
      <c r="BC450" s="236"/>
    </row>
    <row r="451" spans="41:55" x14ac:dyDescent="0.25">
      <c r="AO451" s="235"/>
      <c r="AR451" s="239"/>
      <c r="AT451" s="239"/>
      <c r="AV451" s="236"/>
      <c r="AY451" s="239"/>
      <c r="BA451" s="239"/>
      <c r="BC451" s="236"/>
    </row>
    <row r="452" spans="41:55" x14ac:dyDescent="0.25">
      <c r="AO452" s="235"/>
      <c r="AR452" s="239"/>
      <c r="AT452" s="239"/>
      <c r="AV452" s="236"/>
      <c r="AY452" s="239"/>
      <c r="BA452" s="239"/>
      <c r="BC452" s="236"/>
    </row>
    <row r="453" spans="41:55" x14ac:dyDescent="0.25">
      <c r="AO453" s="235"/>
      <c r="AR453" s="239"/>
      <c r="AT453" s="239"/>
      <c r="AV453" s="236"/>
      <c r="AY453" s="239"/>
      <c r="BA453" s="239"/>
      <c r="BC453" s="236"/>
    </row>
    <row r="454" spans="41:55" x14ac:dyDescent="0.25">
      <c r="AO454" s="235"/>
      <c r="AR454" s="239"/>
      <c r="AT454" s="239"/>
      <c r="AV454" s="236"/>
      <c r="AY454" s="239"/>
      <c r="BA454" s="239"/>
      <c r="BC454" s="236"/>
    </row>
    <row r="455" spans="41:55" x14ac:dyDescent="0.25">
      <c r="AO455" s="235"/>
      <c r="AR455" s="239"/>
      <c r="AT455" s="239"/>
      <c r="AV455" s="236"/>
      <c r="AY455" s="239"/>
      <c r="BA455" s="239"/>
      <c r="BC455" s="236"/>
    </row>
    <row r="456" spans="41:55" x14ac:dyDescent="0.25">
      <c r="AO456" s="235"/>
      <c r="AR456" s="239"/>
      <c r="AT456" s="239"/>
      <c r="AV456" s="236"/>
      <c r="AY456" s="239"/>
      <c r="BA456" s="239"/>
      <c r="BC456" s="236"/>
    </row>
    <row r="457" spans="41:55" x14ac:dyDescent="0.25">
      <c r="AO457" s="235"/>
      <c r="AR457" s="239"/>
      <c r="AT457" s="239"/>
      <c r="AV457" s="236"/>
      <c r="AY457" s="239"/>
      <c r="BA457" s="239"/>
      <c r="BC457" s="236"/>
    </row>
    <row r="458" spans="41:55" x14ac:dyDescent="0.25">
      <c r="AO458" s="235"/>
      <c r="AR458" s="239"/>
      <c r="AT458" s="239"/>
      <c r="AV458" s="236"/>
      <c r="AY458" s="239"/>
      <c r="BA458" s="239"/>
      <c r="BC458" s="236"/>
    </row>
    <row r="459" spans="41:55" x14ac:dyDescent="0.25">
      <c r="AO459" s="235"/>
      <c r="AR459" s="239"/>
      <c r="AT459" s="239"/>
      <c r="AV459" s="236"/>
      <c r="AY459" s="239"/>
      <c r="BA459" s="239"/>
      <c r="BC459" s="236"/>
    </row>
    <row r="460" spans="41:55" x14ac:dyDescent="0.25">
      <c r="AO460" s="235"/>
      <c r="AR460" s="239"/>
      <c r="AT460" s="239"/>
      <c r="AV460" s="236"/>
      <c r="AY460" s="239"/>
      <c r="BA460" s="239"/>
      <c r="BC460" s="236"/>
    </row>
    <row r="461" spans="41:55" x14ac:dyDescent="0.25">
      <c r="AO461" s="235"/>
      <c r="AR461" s="239"/>
      <c r="AT461" s="239"/>
      <c r="AV461" s="236"/>
      <c r="AY461" s="239"/>
      <c r="BA461" s="239"/>
      <c r="BC461" s="236"/>
    </row>
    <row r="462" spans="41:55" x14ac:dyDescent="0.25">
      <c r="AO462" s="235"/>
      <c r="AR462" s="239"/>
      <c r="AT462" s="239"/>
      <c r="AV462" s="236"/>
      <c r="AY462" s="239"/>
      <c r="BA462" s="239"/>
      <c r="BC462" s="236"/>
    </row>
    <row r="463" spans="41:55" x14ac:dyDescent="0.25">
      <c r="AO463" s="235"/>
      <c r="AR463" s="239"/>
      <c r="AT463" s="239"/>
      <c r="AV463" s="236"/>
      <c r="AY463" s="239"/>
      <c r="BA463" s="239"/>
      <c r="BC463" s="236"/>
    </row>
    <row r="464" spans="41:55" x14ac:dyDescent="0.25">
      <c r="AO464" s="235"/>
      <c r="AR464" s="239"/>
      <c r="AT464" s="239"/>
      <c r="AV464" s="236"/>
      <c r="AY464" s="239"/>
      <c r="BA464" s="239"/>
      <c r="BC464" s="236"/>
    </row>
    <row r="465" spans="41:55" x14ac:dyDescent="0.25">
      <c r="AO465" s="235"/>
      <c r="AR465" s="239"/>
      <c r="AT465" s="239"/>
      <c r="AV465" s="236"/>
      <c r="AY465" s="239"/>
      <c r="BA465" s="239"/>
      <c r="BC465" s="236"/>
    </row>
    <row r="466" spans="41:55" x14ac:dyDescent="0.25">
      <c r="AO466" s="235"/>
      <c r="AR466" s="239"/>
      <c r="AT466" s="239"/>
      <c r="AV466" s="236"/>
      <c r="AY466" s="239"/>
      <c r="BA466" s="239"/>
      <c r="BC466" s="236"/>
    </row>
    <row r="467" spans="41:55" x14ac:dyDescent="0.25">
      <c r="AO467" s="235"/>
      <c r="AR467" s="239"/>
      <c r="AT467" s="239"/>
      <c r="AV467" s="236"/>
      <c r="AY467" s="239"/>
      <c r="BA467" s="239"/>
      <c r="BC467" s="236"/>
    </row>
    <row r="468" spans="41:55" x14ac:dyDescent="0.25">
      <c r="AO468" s="235"/>
      <c r="AR468" s="239"/>
      <c r="AT468" s="239"/>
      <c r="AV468" s="236"/>
      <c r="AY468" s="239"/>
      <c r="BA468" s="239"/>
      <c r="BC468" s="236"/>
    </row>
    <row r="469" spans="41:55" x14ac:dyDescent="0.25">
      <c r="AO469" s="235"/>
      <c r="AR469" s="239"/>
      <c r="AT469" s="239"/>
      <c r="AV469" s="236"/>
      <c r="AY469" s="239"/>
      <c r="BA469" s="239"/>
      <c r="BC469" s="236"/>
    </row>
    <row r="470" spans="41:55" x14ac:dyDescent="0.25">
      <c r="AO470" s="235"/>
      <c r="AR470" s="239"/>
      <c r="AT470" s="239"/>
      <c r="AV470" s="236"/>
      <c r="AY470" s="239"/>
      <c r="BA470" s="239"/>
      <c r="BC470" s="236"/>
    </row>
    <row r="471" spans="41:55" x14ac:dyDescent="0.25">
      <c r="AO471" s="235"/>
      <c r="AR471" s="239"/>
      <c r="AT471" s="239"/>
      <c r="AV471" s="236"/>
      <c r="AY471" s="239"/>
      <c r="BA471" s="239"/>
      <c r="BC471" s="236"/>
    </row>
    <row r="472" spans="41:55" x14ac:dyDescent="0.25">
      <c r="AO472" s="235"/>
      <c r="AR472" s="239"/>
      <c r="AT472" s="239"/>
      <c r="AV472" s="236"/>
      <c r="AY472" s="239"/>
      <c r="BA472" s="239"/>
      <c r="BC472" s="236"/>
    </row>
    <row r="473" spans="41:55" x14ac:dyDescent="0.25">
      <c r="AO473" s="235"/>
      <c r="AR473" s="239"/>
      <c r="AT473" s="239"/>
      <c r="AV473" s="236"/>
      <c r="AY473" s="239"/>
      <c r="BA473" s="239"/>
      <c r="BC473" s="236"/>
    </row>
    <row r="474" spans="41:55" x14ac:dyDescent="0.25">
      <c r="AO474" s="235"/>
      <c r="AR474" s="239"/>
      <c r="AT474" s="239"/>
      <c r="AV474" s="236"/>
      <c r="AY474" s="239"/>
      <c r="BA474" s="239"/>
      <c r="BC474" s="236"/>
    </row>
    <row r="475" spans="41:55" x14ac:dyDescent="0.25">
      <c r="AO475" s="235"/>
      <c r="AR475" s="239"/>
      <c r="AT475" s="239"/>
      <c r="AV475" s="236"/>
      <c r="AY475" s="239"/>
      <c r="BA475" s="239"/>
      <c r="BC475" s="236"/>
    </row>
    <row r="476" spans="41:55" x14ac:dyDescent="0.25">
      <c r="AO476" s="235"/>
      <c r="AR476" s="239"/>
      <c r="AT476" s="239"/>
      <c r="AV476" s="236"/>
      <c r="AY476" s="239"/>
      <c r="BA476" s="239"/>
      <c r="BC476" s="236"/>
    </row>
    <row r="477" spans="41:55" x14ac:dyDescent="0.25">
      <c r="AO477" s="235"/>
      <c r="AR477" s="239"/>
      <c r="AT477" s="239"/>
      <c r="AV477" s="236"/>
      <c r="AY477" s="239"/>
      <c r="BA477" s="239"/>
      <c r="BC477" s="236"/>
    </row>
    <row r="478" spans="41:55" x14ac:dyDescent="0.25">
      <c r="AO478" s="235"/>
      <c r="AR478" s="239"/>
      <c r="AT478" s="239"/>
      <c r="AV478" s="236"/>
      <c r="AY478" s="239"/>
      <c r="BA478" s="239"/>
      <c r="BC478" s="236"/>
    </row>
    <row r="479" spans="41:55" x14ac:dyDescent="0.25">
      <c r="AO479" s="235"/>
      <c r="AR479" s="239"/>
      <c r="AT479" s="239"/>
      <c r="AV479" s="236"/>
      <c r="AY479" s="239"/>
      <c r="BA479" s="239"/>
      <c r="BC479" s="236"/>
    </row>
    <row r="480" spans="41:55" x14ac:dyDescent="0.25">
      <c r="AO480" s="235"/>
      <c r="AR480" s="239"/>
      <c r="AT480" s="239"/>
      <c r="AV480" s="236"/>
      <c r="AY480" s="239"/>
      <c r="BA480" s="239"/>
      <c r="BC480" s="236"/>
    </row>
    <row r="481" spans="41:55" x14ac:dyDescent="0.25">
      <c r="AO481" s="235"/>
      <c r="AR481" s="239"/>
      <c r="AT481" s="239"/>
      <c r="AV481" s="236"/>
      <c r="AY481" s="239"/>
      <c r="BA481" s="239"/>
      <c r="BC481" s="236"/>
    </row>
    <row r="482" spans="41:55" x14ac:dyDescent="0.25">
      <c r="AO482" s="235"/>
      <c r="AR482" s="239"/>
      <c r="AT482" s="239"/>
      <c r="AV482" s="236"/>
      <c r="AY482" s="239"/>
      <c r="BA482" s="239"/>
      <c r="BC482" s="236"/>
    </row>
    <row r="483" spans="41:55" x14ac:dyDescent="0.25">
      <c r="AO483" s="235"/>
      <c r="AR483" s="239"/>
      <c r="AT483" s="239"/>
      <c r="AV483" s="236"/>
      <c r="AY483" s="239"/>
      <c r="BA483" s="239"/>
      <c r="BC483" s="236"/>
    </row>
    <row r="484" spans="41:55" x14ac:dyDescent="0.25">
      <c r="AO484" s="235"/>
      <c r="AR484" s="239"/>
      <c r="AT484" s="239"/>
      <c r="AV484" s="236"/>
      <c r="AY484" s="239"/>
      <c r="BA484" s="239"/>
      <c r="BC484" s="236"/>
    </row>
    <row r="485" spans="41:55" x14ac:dyDescent="0.25">
      <c r="AO485" s="235"/>
      <c r="AR485" s="239"/>
      <c r="AT485" s="239"/>
      <c r="AV485" s="236"/>
      <c r="AY485" s="239"/>
      <c r="BA485" s="239"/>
      <c r="BC485" s="236"/>
    </row>
    <row r="486" spans="41:55" x14ac:dyDescent="0.25">
      <c r="AO486" s="235"/>
      <c r="AR486" s="239"/>
      <c r="AT486" s="239"/>
      <c r="AV486" s="236"/>
      <c r="AY486" s="239"/>
      <c r="BA486" s="239"/>
      <c r="BC486" s="236"/>
    </row>
    <row r="487" spans="41:55" x14ac:dyDescent="0.25">
      <c r="AO487" s="235"/>
      <c r="AR487" s="239"/>
      <c r="AT487" s="239"/>
      <c r="AV487" s="236"/>
      <c r="AY487" s="239"/>
      <c r="BA487" s="239"/>
      <c r="BC487" s="236"/>
    </row>
    <row r="488" spans="41:55" x14ac:dyDescent="0.25">
      <c r="AO488" s="235"/>
      <c r="AR488" s="239"/>
      <c r="AT488" s="239"/>
      <c r="AV488" s="236"/>
      <c r="AY488" s="239"/>
      <c r="BA488" s="239"/>
      <c r="BC488" s="236"/>
    </row>
    <row r="489" spans="41:55" x14ac:dyDescent="0.25">
      <c r="AO489" s="235"/>
      <c r="AR489" s="239"/>
      <c r="AT489" s="239"/>
      <c r="AV489" s="236"/>
      <c r="AY489" s="239"/>
      <c r="BA489" s="239"/>
      <c r="BC489" s="236"/>
    </row>
    <row r="490" spans="41:55" x14ac:dyDescent="0.25">
      <c r="AO490" s="235"/>
      <c r="AR490" s="239"/>
      <c r="AT490" s="239"/>
      <c r="AV490" s="236"/>
      <c r="AY490" s="239"/>
      <c r="BA490" s="239"/>
      <c r="BC490" s="236"/>
    </row>
    <row r="491" spans="41:55" x14ac:dyDescent="0.25">
      <c r="AO491" s="235"/>
      <c r="AR491" s="239"/>
      <c r="AT491" s="239"/>
      <c r="AV491" s="236"/>
      <c r="AY491" s="239"/>
      <c r="BA491" s="239"/>
      <c r="BC491" s="236"/>
    </row>
    <row r="492" spans="41:55" x14ac:dyDescent="0.25">
      <c r="AO492" s="235"/>
      <c r="AR492" s="239"/>
      <c r="AT492" s="239"/>
      <c r="AV492" s="236"/>
      <c r="AY492" s="239"/>
      <c r="BA492" s="239"/>
      <c r="BC492" s="236"/>
    </row>
    <row r="493" spans="41:55" x14ac:dyDescent="0.25">
      <c r="AO493" s="235"/>
      <c r="AR493" s="239"/>
      <c r="AT493" s="239"/>
      <c r="AV493" s="236"/>
      <c r="AY493" s="239"/>
      <c r="BA493" s="239"/>
      <c r="BC493" s="236"/>
    </row>
    <row r="494" spans="41:55" x14ac:dyDescent="0.25">
      <c r="AO494" s="235"/>
      <c r="AR494" s="239"/>
      <c r="AT494" s="239"/>
      <c r="AV494" s="236"/>
      <c r="AY494" s="239"/>
      <c r="BA494" s="239"/>
      <c r="BC494" s="236"/>
    </row>
    <row r="495" spans="41:55" x14ac:dyDescent="0.25">
      <c r="AO495" s="235"/>
      <c r="AR495" s="239"/>
      <c r="AT495" s="239"/>
      <c r="AV495" s="236"/>
      <c r="AY495" s="239"/>
      <c r="BA495" s="239"/>
      <c r="BC495" s="236"/>
    </row>
    <row r="496" spans="41:55" x14ac:dyDescent="0.25">
      <c r="AO496" s="235"/>
      <c r="AR496" s="239"/>
      <c r="AT496" s="239"/>
      <c r="AV496" s="236"/>
      <c r="AY496" s="239"/>
      <c r="BA496" s="239"/>
      <c r="BC496" s="236"/>
    </row>
    <row r="497" spans="41:55" x14ac:dyDescent="0.25">
      <c r="AO497" s="235"/>
      <c r="AR497" s="239"/>
      <c r="AT497" s="239"/>
      <c r="AV497" s="236"/>
      <c r="AY497" s="239"/>
      <c r="BA497" s="239"/>
      <c r="BC497" s="236"/>
    </row>
    <row r="498" spans="41:55" x14ac:dyDescent="0.25">
      <c r="AO498" s="235"/>
      <c r="AR498" s="239"/>
      <c r="AT498" s="239"/>
      <c r="AV498" s="236"/>
      <c r="AY498" s="239"/>
      <c r="BA498" s="239"/>
      <c r="BC498" s="236"/>
    </row>
    <row r="499" spans="41:55" x14ac:dyDescent="0.25">
      <c r="AO499" s="235"/>
      <c r="AR499" s="239"/>
      <c r="AT499" s="239"/>
      <c r="AV499" s="236"/>
      <c r="AY499" s="239"/>
      <c r="BA499" s="239"/>
      <c r="BC499" s="236"/>
    </row>
    <row r="500" spans="41:55" x14ac:dyDescent="0.25">
      <c r="AO500" s="235"/>
      <c r="AR500" s="239"/>
      <c r="AT500" s="239"/>
      <c r="AV500" s="236"/>
      <c r="AY500" s="239"/>
      <c r="BA500" s="239"/>
      <c r="BC500" s="236"/>
    </row>
    <row r="501" spans="41:55" x14ac:dyDescent="0.25">
      <c r="AO501" s="235"/>
      <c r="AR501" s="239"/>
      <c r="AT501" s="239"/>
      <c r="AV501" s="236"/>
      <c r="AY501" s="239"/>
      <c r="BA501" s="239"/>
      <c r="BC501" s="236"/>
    </row>
    <row r="502" spans="41:55" x14ac:dyDescent="0.25">
      <c r="AO502" s="235"/>
      <c r="AR502" s="239"/>
      <c r="AT502" s="239"/>
      <c r="AV502" s="236"/>
      <c r="AY502" s="239"/>
      <c r="BA502" s="239"/>
      <c r="BC502" s="236"/>
    </row>
    <row r="503" spans="41:55" x14ac:dyDescent="0.25">
      <c r="AO503" s="235"/>
      <c r="AR503" s="239"/>
      <c r="AT503" s="239"/>
      <c r="AV503" s="236"/>
      <c r="AY503" s="239"/>
      <c r="BA503" s="239"/>
      <c r="BC503" s="236"/>
    </row>
    <row r="504" spans="41:55" x14ac:dyDescent="0.25">
      <c r="AO504" s="235"/>
      <c r="AR504" s="239"/>
      <c r="AT504" s="239"/>
      <c r="AV504" s="236"/>
      <c r="AY504" s="239"/>
      <c r="BA504" s="239"/>
      <c r="BC504" s="236"/>
    </row>
    <row r="505" spans="41:55" x14ac:dyDescent="0.25">
      <c r="AO505" s="235"/>
      <c r="AR505" s="239"/>
      <c r="AT505" s="239"/>
      <c r="AV505" s="236"/>
      <c r="AY505" s="239"/>
      <c r="BA505" s="239"/>
      <c r="BC505" s="236"/>
    </row>
    <row r="506" spans="41:55" x14ac:dyDescent="0.25">
      <c r="AO506" s="235"/>
      <c r="AR506" s="239"/>
      <c r="AT506" s="239"/>
      <c r="AV506" s="236"/>
      <c r="AY506" s="239"/>
      <c r="BA506" s="239"/>
      <c r="BC506" s="236"/>
    </row>
    <row r="507" spans="41:55" x14ac:dyDescent="0.25">
      <c r="AO507" s="235"/>
      <c r="AR507" s="239"/>
      <c r="AT507" s="239"/>
      <c r="AV507" s="236"/>
      <c r="AY507" s="239"/>
      <c r="BA507" s="239"/>
      <c r="BC507" s="236"/>
    </row>
    <row r="508" spans="41:55" x14ac:dyDescent="0.25">
      <c r="AO508" s="235"/>
      <c r="AR508" s="239"/>
      <c r="AT508" s="239"/>
      <c r="AV508" s="236"/>
      <c r="AY508" s="239"/>
      <c r="BA508" s="239"/>
      <c r="BC508" s="236"/>
    </row>
    <row r="509" spans="41:55" x14ac:dyDescent="0.25">
      <c r="AO509" s="235"/>
      <c r="AR509" s="239"/>
      <c r="AT509" s="239"/>
      <c r="AV509" s="236"/>
      <c r="AY509" s="239"/>
      <c r="BA509" s="239"/>
      <c r="BC509" s="236"/>
    </row>
    <row r="510" spans="41:55" x14ac:dyDescent="0.25">
      <c r="AO510" s="235"/>
      <c r="AR510" s="239"/>
      <c r="AT510" s="239"/>
      <c r="AV510" s="236"/>
      <c r="AY510" s="239"/>
      <c r="BA510" s="239"/>
      <c r="BC510" s="236"/>
    </row>
    <row r="511" spans="41:55" x14ac:dyDescent="0.25">
      <c r="AO511" s="235"/>
      <c r="AR511" s="239"/>
      <c r="AT511" s="239"/>
      <c r="AV511" s="236"/>
      <c r="AY511" s="239"/>
      <c r="BA511" s="239"/>
      <c r="BC511" s="236"/>
    </row>
    <row r="512" spans="41:55" x14ac:dyDescent="0.25">
      <c r="AO512" s="235"/>
      <c r="AR512" s="239"/>
      <c r="AT512" s="239"/>
      <c r="AV512" s="236"/>
      <c r="AY512" s="239"/>
      <c r="BA512" s="239"/>
      <c r="BC512" s="236"/>
    </row>
    <row r="513" spans="41:55" x14ac:dyDescent="0.25">
      <c r="AO513" s="235"/>
      <c r="AR513" s="239"/>
      <c r="AT513" s="239"/>
      <c r="AV513" s="236"/>
      <c r="AY513" s="239"/>
      <c r="BA513" s="239"/>
      <c r="BC513" s="236"/>
    </row>
    <row r="514" spans="41:55" x14ac:dyDescent="0.25">
      <c r="AO514" s="235"/>
      <c r="AR514" s="239"/>
      <c r="AT514" s="239"/>
      <c r="AV514" s="236"/>
      <c r="AY514" s="239"/>
      <c r="BA514" s="239"/>
      <c r="BC514" s="236"/>
    </row>
    <row r="515" spans="41:55" x14ac:dyDescent="0.25">
      <c r="AO515" s="235"/>
      <c r="AR515" s="239"/>
      <c r="AT515" s="239"/>
      <c r="AV515" s="236"/>
      <c r="AY515" s="239"/>
      <c r="BA515" s="239"/>
      <c r="BC515" s="236"/>
    </row>
    <row r="516" spans="41:55" x14ac:dyDescent="0.25">
      <c r="AO516" s="235"/>
      <c r="AR516" s="239"/>
      <c r="AT516" s="239"/>
      <c r="AV516" s="236"/>
      <c r="AY516" s="239"/>
      <c r="BA516" s="239"/>
      <c r="BC516" s="236"/>
    </row>
    <row r="517" spans="41:55" x14ac:dyDescent="0.25">
      <c r="AO517" s="235"/>
      <c r="AR517" s="239"/>
      <c r="AT517" s="239"/>
      <c r="AV517" s="236"/>
      <c r="AY517" s="239"/>
      <c r="BA517" s="239"/>
      <c r="BC517" s="236"/>
    </row>
    <row r="518" spans="41:55" x14ac:dyDescent="0.25">
      <c r="AO518" s="235"/>
      <c r="AR518" s="239"/>
      <c r="AT518" s="239"/>
      <c r="AV518" s="236"/>
      <c r="AY518" s="239"/>
      <c r="BA518" s="239"/>
      <c r="BC518" s="236"/>
    </row>
    <row r="519" spans="41:55" x14ac:dyDescent="0.25">
      <c r="AO519" s="235"/>
      <c r="AR519" s="239"/>
      <c r="AT519" s="239"/>
      <c r="AV519" s="236"/>
      <c r="AY519" s="239"/>
      <c r="BA519" s="239"/>
      <c r="BC519" s="236"/>
    </row>
    <row r="520" spans="41:55" x14ac:dyDescent="0.25">
      <c r="AO520" s="235"/>
      <c r="AR520" s="239"/>
      <c r="AT520" s="239"/>
      <c r="AV520" s="236"/>
      <c r="AY520" s="239"/>
      <c r="BA520" s="239"/>
      <c r="BC520" s="236"/>
    </row>
    <row r="521" spans="41:55" x14ac:dyDescent="0.25">
      <c r="AO521" s="235"/>
      <c r="AR521" s="239"/>
      <c r="AT521" s="239"/>
      <c r="AV521" s="236"/>
      <c r="AY521" s="239"/>
      <c r="BA521" s="239"/>
      <c r="BC521" s="236"/>
    </row>
    <row r="522" spans="41:55" x14ac:dyDescent="0.25">
      <c r="AO522" s="235"/>
      <c r="AR522" s="239"/>
      <c r="AT522" s="239"/>
      <c r="AV522" s="236"/>
      <c r="AY522" s="239"/>
      <c r="BA522" s="239"/>
      <c r="BC522" s="236"/>
    </row>
    <row r="523" spans="41:55" x14ac:dyDescent="0.25">
      <c r="AO523" s="235"/>
      <c r="AR523" s="239"/>
      <c r="AT523" s="239"/>
      <c r="AV523" s="236"/>
      <c r="AY523" s="239"/>
      <c r="BA523" s="239"/>
      <c r="BC523" s="236"/>
    </row>
    <row r="524" spans="41:55" x14ac:dyDescent="0.25">
      <c r="AO524" s="235"/>
      <c r="AR524" s="239"/>
      <c r="AT524" s="239"/>
      <c r="AV524" s="236"/>
      <c r="AY524" s="239"/>
      <c r="BA524" s="239"/>
      <c r="BC524" s="236"/>
    </row>
    <row r="525" spans="41:55" x14ac:dyDescent="0.25">
      <c r="AO525" s="235"/>
      <c r="AR525" s="239"/>
      <c r="AT525" s="239"/>
      <c r="AV525" s="236"/>
      <c r="AY525" s="239"/>
      <c r="BA525" s="239"/>
      <c r="BC525" s="236"/>
    </row>
    <row r="526" spans="41:55" x14ac:dyDescent="0.25">
      <c r="AO526" s="235"/>
      <c r="AR526" s="239"/>
      <c r="AT526" s="239"/>
      <c r="AV526" s="236"/>
      <c r="AY526" s="239"/>
      <c r="BA526" s="239"/>
      <c r="BC526" s="236"/>
    </row>
    <row r="527" spans="41:55" x14ac:dyDescent="0.25">
      <c r="AO527" s="235"/>
      <c r="AR527" s="239"/>
      <c r="AT527" s="239"/>
      <c r="AV527" s="236"/>
      <c r="AY527" s="239"/>
      <c r="BA527" s="239"/>
      <c r="BC527" s="236"/>
    </row>
    <row r="528" spans="41:55" x14ac:dyDescent="0.25">
      <c r="AO528" s="235"/>
      <c r="AR528" s="239"/>
      <c r="AT528" s="239"/>
      <c r="AV528" s="236"/>
      <c r="AY528" s="239"/>
      <c r="BA528" s="239"/>
      <c r="BC528" s="236"/>
    </row>
    <row r="529" spans="41:55" x14ac:dyDescent="0.25">
      <c r="AO529" s="235"/>
      <c r="AR529" s="239"/>
      <c r="AT529" s="239"/>
      <c r="AV529" s="236"/>
      <c r="AY529" s="239"/>
      <c r="BA529" s="239"/>
      <c r="BC529" s="236"/>
    </row>
    <row r="530" spans="41:55" x14ac:dyDescent="0.25">
      <c r="AO530" s="235"/>
      <c r="AR530" s="239"/>
      <c r="AT530" s="239"/>
      <c r="AV530" s="236"/>
      <c r="AY530" s="239"/>
      <c r="BA530" s="239"/>
      <c r="BC530" s="236"/>
    </row>
    <row r="531" spans="41:55" x14ac:dyDescent="0.25">
      <c r="AO531" s="235"/>
      <c r="AR531" s="239"/>
      <c r="AT531" s="239"/>
      <c r="AV531" s="236"/>
      <c r="AY531" s="239"/>
      <c r="BA531" s="239"/>
      <c r="BC531" s="236"/>
    </row>
    <row r="532" spans="41:55" x14ac:dyDescent="0.25">
      <c r="AO532" s="235"/>
      <c r="AR532" s="239"/>
      <c r="AT532" s="239"/>
      <c r="AV532" s="236"/>
      <c r="AY532" s="239"/>
      <c r="BA532" s="239"/>
      <c r="BC532" s="236"/>
    </row>
    <row r="533" spans="41:55" x14ac:dyDescent="0.25">
      <c r="AO533" s="235"/>
      <c r="AR533" s="239"/>
      <c r="AT533" s="239"/>
      <c r="AV533" s="236"/>
      <c r="AY533" s="239"/>
      <c r="BA533" s="239"/>
      <c r="BC533" s="236"/>
    </row>
    <row r="534" spans="41:55" x14ac:dyDescent="0.25">
      <c r="AO534" s="235"/>
      <c r="AR534" s="239"/>
      <c r="AT534" s="239"/>
      <c r="AV534" s="236"/>
      <c r="AY534" s="239"/>
      <c r="BA534" s="239"/>
      <c r="BC534" s="236"/>
    </row>
    <row r="535" spans="41:55" x14ac:dyDescent="0.25">
      <c r="AO535" s="235"/>
      <c r="AR535" s="239"/>
      <c r="AT535" s="239"/>
      <c r="AV535" s="236"/>
      <c r="AY535" s="239"/>
      <c r="BA535" s="239"/>
      <c r="BC535" s="236"/>
    </row>
    <row r="536" spans="41:55" x14ac:dyDescent="0.25">
      <c r="AO536" s="235"/>
      <c r="AR536" s="239"/>
      <c r="AT536" s="239"/>
      <c r="AV536" s="236"/>
      <c r="AY536" s="239"/>
      <c r="BA536" s="239"/>
      <c r="BC536" s="236"/>
    </row>
    <row r="537" spans="41:55" x14ac:dyDescent="0.25">
      <c r="AO537" s="235"/>
      <c r="AR537" s="239"/>
      <c r="AT537" s="239"/>
      <c r="AV537" s="236"/>
      <c r="AY537" s="239"/>
      <c r="BA537" s="239"/>
      <c r="BC537" s="236"/>
    </row>
    <row r="538" spans="41:55" x14ac:dyDescent="0.25">
      <c r="AO538" s="235"/>
      <c r="AR538" s="239"/>
      <c r="AT538" s="239"/>
      <c r="AV538" s="236"/>
      <c r="AY538" s="239"/>
      <c r="BA538" s="239"/>
      <c r="BC538" s="236"/>
    </row>
    <row r="539" spans="41:55" x14ac:dyDescent="0.25">
      <c r="AO539" s="235"/>
      <c r="AR539" s="239"/>
      <c r="AT539" s="239"/>
      <c r="AV539" s="236"/>
      <c r="AY539" s="239"/>
      <c r="BA539" s="239"/>
      <c r="BC539" s="236"/>
    </row>
    <row r="540" spans="41:55" x14ac:dyDescent="0.25">
      <c r="AO540" s="235"/>
      <c r="AR540" s="239"/>
      <c r="AT540" s="239"/>
      <c r="AV540" s="236"/>
      <c r="AY540" s="239"/>
      <c r="BA540" s="239"/>
      <c r="BC540" s="236"/>
    </row>
    <row r="541" spans="41:55" x14ac:dyDescent="0.25">
      <c r="AO541" s="235"/>
      <c r="AR541" s="239"/>
      <c r="AT541" s="239"/>
      <c r="AV541" s="236"/>
      <c r="AY541" s="239"/>
      <c r="BA541" s="239"/>
      <c r="BC541" s="236"/>
    </row>
    <row r="542" spans="41:55" x14ac:dyDescent="0.25">
      <c r="AO542" s="235"/>
      <c r="AR542" s="239"/>
      <c r="AT542" s="239"/>
      <c r="AV542" s="236"/>
      <c r="AY542" s="239"/>
      <c r="BA542" s="239"/>
      <c r="BC542" s="236"/>
    </row>
    <row r="543" spans="41:55" x14ac:dyDescent="0.25">
      <c r="AO543" s="235"/>
      <c r="AR543" s="239"/>
      <c r="AT543" s="239"/>
      <c r="AV543" s="236"/>
      <c r="AY543" s="239"/>
      <c r="BA543" s="239"/>
      <c r="BC543" s="236"/>
    </row>
    <row r="544" spans="41:55" x14ac:dyDescent="0.25">
      <c r="AO544" s="235"/>
      <c r="AR544" s="239"/>
      <c r="AT544" s="239"/>
      <c r="AV544" s="236"/>
      <c r="AY544" s="239"/>
      <c r="BA544" s="239"/>
      <c r="BC544" s="236"/>
    </row>
    <row r="545" spans="41:55" x14ac:dyDescent="0.25">
      <c r="AO545" s="235"/>
      <c r="AR545" s="239"/>
      <c r="AT545" s="239"/>
      <c r="AV545" s="236"/>
      <c r="AY545" s="239"/>
      <c r="BA545" s="239"/>
      <c r="BC545" s="236"/>
    </row>
    <row r="546" spans="41:55" x14ac:dyDescent="0.25">
      <c r="AO546" s="235"/>
      <c r="AR546" s="239"/>
      <c r="AT546" s="239"/>
      <c r="AV546" s="236"/>
      <c r="AY546" s="239"/>
      <c r="BA546" s="239"/>
      <c r="BC546" s="236"/>
    </row>
    <row r="547" spans="41:55" x14ac:dyDescent="0.25">
      <c r="AO547" s="235"/>
      <c r="AR547" s="239"/>
      <c r="AT547" s="239"/>
      <c r="AV547" s="236"/>
      <c r="AY547" s="239"/>
      <c r="BA547" s="239"/>
      <c r="BC547" s="236"/>
    </row>
    <row r="548" spans="41:55" x14ac:dyDescent="0.25">
      <c r="AO548" s="235"/>
      <c r="AR548" s="239"/>
      <c r="AT548" s="239"/>
      <c r="AV548" s="236"/>
      <c r="AY548" s="239"/>
      <c r="BA548" s="239"/>
      <c r="BC548" s="236"/>
    </row>
    <row r="549" spans="41:55" x14ac:dyDescent="0.25">
      <c r="AO549" s="235"/>
      <c r="AR549" s="239"/>
      <c r="AT549" s="239"/>
      <c r="AV549" s="236"/>
      <c r="AY549" s="239"/>
      <c r="BA549" s="239"/>
      <c r="BC549" s="236"/>
    </row>
    <row r="550" spans="41:55" x14ac:dyDescent="0.25">
      <c r="AO550" s="235"/>
      <c r="AR550" s="239"/>
      <c r="AT550" s="239"/>
      <c r="AV550" s="236"/>
      <c r="AY550" s="239"/>
      <c r="BA550" s="239"/>
      <c r="BC550" s="236"/>
    </row>
    <row r="551" spans="41:55" x14ac:dyDescent="0.25">
      <c r="AO551" s="235"/>
      <c r="AR551" s="239"/>
      <c r="AT551" s="239"/>
      <c r="AV551" s="236"/>
      <c r="AY551" s="239"/>
      <c r="BA551" s="239"/>
      <c r="BC551" s="236"/>
    </row>
    <row r="552" spans="41:55" x14ac:dyDescent="0.25">
      <c r="AO552" s="235"/>
      <c r="AR552" s="239"/>
      <c r="AT552" s="239"/>
      <c r="AV552" s="236"/>
      <c r="AY552" s="239"/>
      <c r="BA552" s="239"/>
      <c r="BC552" s="236"/>
    </row>
    <row r="553" spans="41:55" x14ac:dyDescent="0.25">
      <c r="AO553" s="235"/>
      <c r="AR553" s="239"/>
      <c r="AT553" s="239"/>
      <c r="AV553" s="236"/>
      <c r="AY553" s="239"/>
      <c r="BA553" s="239"/>
      <c r="BC553" s="236"/>
    </row>
    <row r="554" spans="41:55" x14ac:dyDescent="0.25">
      <c r="AO554" s="235"/>
      <c r="AR554" s="239"/>
      <c r="AT554" s="239"/>
      <c r="AV554" s="236"/>
      <c r="AY554" s="239"/>
      <c r="BA554" s="239"/>
      <c r="BC554" s="236"/>
    </row>
    <row r="555" spans="41:55" x14ac:dyDescent="0.25">
      <c r="AO555" s="235"/>
      <c r="AR555" s="239"/>
      <c r="AT555" s="239"/>
      <c r="AV555" s="236"/>
      <c r="AY555" s="239"/>
      <c r="BA555" s="239"/>
      <c r="BC555" s="236"/>
    </row>
    <row r="556" spans="41:55" x14ac:dyDescent="0.25">
      <c r="AO556" s="235"/>
      <c r="AR556" s="239"/>
      <c r="AT556" s="239"/>
      <c r="AV556" s="236"/>
      <c r="AY556" s="239"/>
      <c r="BA556" s="239"/>
      <c r="BC556" s="236"/>
    </row>
    <row r="557" spans="41:55" x14ac:dyDescent="0.25">
      <c r="AO557" s="235"/>
      <c r="AR557" s="239"/>
      <c r="AT557" s="239"/>
      <c r="AV557" s="236"/>
      <c r="AY557" s="239"/>
      <c r="BA557" s="239"/>
      <c r="BC557" s="236"/>
    </row>
    <row r="558" spans="41:55" x14ac:dyDescent="0.25">
      <c r="AO558" s="235"/>
      <c r="AR558" s="239"/>
      <c r="AT558" s="239"/>
      <c r="AV558" s="236"/>
      <c r="AY558" s="239"/>
      <c r="BA558" s="239"/>
      <c r="BC558" s="236"/>
    </row>
    <row r="559" spans="41:55" x14ac:dyDescent="0.25">
      <c r="AO559" s="235"/>
      <c r="AR559" s="239"/>
      <c r="AT559" s="239"/>
      <c r="AV559" s="236"/>
      <c r="AY559" s="239"/>
      <c r="BA559" s="239"/>
      <c r="BC559" s="236"/>
    </row>
    <row r="560" spans="41:55" x14ac:dyDescent="0.25">
      <c r="AO560" s="235"/>
      <c r="AR560" s="239"/>
      <c r="AT560" s="239"/>
      <c r="AV560" s="236"/>
      <c r="AY560" s="239"/>
      <c r="BA560" s="239"/>
      <c r="BC560" s="236"/>
    </row>
    <row r="561" spans="41:55" x14ac:dyDescent="0.25">
      <c r="AO561" s="235"/>
      <c r="AR561" s="239"/>
      <c r="AT561" s="239"/>
      <c r="AV561" s="236"/>
      <c r="AY561" s="239"/>
      <c r="BA561" s="239"/>
      <c r="BC561" s="236"/>
    </row>
    <row r="562" spans="41:55" x14ac:dyDescent="0.25">
      <c r="AO562" s="235"/>
      <c r="AR562" s="239"/>
      <c r="AT562" s="239"/>
      <c r="AV562" s="236"/>
      <c r="AY562" s="239"/>
      <c r="BA562" s="239"/>
      <c r="BC562" s="236"/>
    </row>
    <row r="563" spans="41:55" x14ac:dyDescent="0.25">
      <c r="AO563" s="235"/>
      <c r="AR563" s="239"/>
      <c r="AT563" s="239"/>
      <c r="AV563" s="236"/>
      <c r="AY563" s="239"/>
      <c r="BA563" s="239"/>
      <c r="BC563" s="236"/>
    </row>
    <row r="564" spans="41:55" x14ac:dyDescent="0.25">
      <c r="AO564" s="235"/>
      <c r="AR564" s="239"/>
      <c r="AT564" s="239"/>
      <c r="AV564" s="236"/>
      <c r="AY564" s="239"/>
      <c r="BA564" s="239"/>
      <c r="BC564" s="236"/>
    </row>
    <row r="565" spans="41:55" x14ac:dyDescent="0.25">
      <c r="AO565" s="235"/>
      <c r="AR565" s="239"/>
      <c r="AT565" s="239"/>
      <c r="AV565" s="236"/>
      <c r="AY565" s="239"/>
      <c r="BA565" s="239"/>
      <c r="BC565" s="236"/>
    </row>
    <row r="566" spans="41:55" x14ac:dyDescent="0.25">
      <c r="AO566" s="235"/>
      <c r="AR566" s="239"/>
      <c r="AT566" s="239"/>
      <c r="AV566" s="236"/>
      <c r="AY566" s="239"/>
      <c r="BA566" s="239"/>
      <c r="BC566" s="236"/>
    </row>
    <row r="567" spans="41:55" x14ac:dyDescent="0.25">
      <c r="AO567" s="235"/>
      <c r="AR567" s="239"/>
      <c r="AT567" s="239"/>
      <c r="AV567" s="236"/>
      <c r="AY567" s="239"/>
      <c r="BA567" s="239"/>
      <c r="BC567" s="236"/>
    </row>
    <row r="568" spans="41:55" x14ac:dyDescent="0.25">
      <c r="AO568" s="235"/>
      <c r="AR568" s="239"/>
      <c r="AT568" s="239"/>
      <c r="AV568" s="236"/>
      <c r="AY568" s="239"/>
      <c r="BA568" s="239"/>
      <c r="BC568" s="236"/>
    </row>
    <row r="569" spans="41:55" x14ac:dyDescent="0.25">
      <c r="AO569" s="235"/>
      <c r="AR569" s="239"/>
      <c r="AT569" s="239"/>
      <c r="AV569" s="236"/>
      <c r="AY569" s="239"/>
      <c r="BA569" s="239"/>
      <c r="BC569" s="236"/>
    </row>
    <row r="570" spans="41:55" x14ac:dyDescent="0.25">
      <c r="AO570" s="235"/>
      <c r="AR570" s="239"/>
      <c r="AT570" s="239"/>
      <c r="AV570" s="236"/>
      <c r="AY570" s="239"/>
      <c r="BA570" s="239"/>
      <c r="BC570" s="236"/>
    </row>
    <row r="571" spans="41:55" x14ac:dyDescent="0.25">
      <c r="AO571" s="235"/>
      <c r="AR571" s="239"/>
      <c r="AT571" s="239"/>
      <c r="AV571" s="236"/>
      <c r="AY571" s="239"/>
      <c r="BA571" s="239"/>
      <c r="BC571" s="236"/>
    </row>
    <row r="572" spans="41:55" x14ac:dyDescent="0.25">
      <c r="AO572" s="235"/>
      <c r="AR572" s="239"/>
      <c r="AT572" s="239"/>
      <c r="AV572" s="236"/>
      <c r="AY572" s="239"/>
      <c r="BA572" s="239"/>
      <c r="BC572" s="236"/>
    </row>
    <row r="573" spans="41:55" x14ac:dyDescent="0.25">
      <c r="AO573" s="235"/>
      <c r="AR573" s="239"/>
      <c r="AT573" s="239"/>
      <c r="AV573" s="236"/>
      <c r="AY573" s="239"/>
      <c r="BA573" s="239"/>
      <c r="BC573" s="236"/>
    </row>
    <row r="574" spans="41:55" x14ac:dyDescent="0.25">
      <c r="AO574" s="235"/>
      <c r="AR574" s="239"/>
      <c r="AT574" s="239"/>
      <c r="AV574" s="236"/>
      <c r="AY574" s="239"/>
      <c r="BA574" s="239"/>
      <c r="BC574" s="236"/>
    </row>
    <row r="575" spans="41:55" x14ac:dyDescent="0.25">
      <c r="AO575" s="235"/>
      <c r="AR575" s="239"/>
      <c r="AT575" s="239"/>
      <c r="AV575" s="236"/>
      <c r="AY575" s="239"/>
      <c r="BA575" s="239"/>
      <c r="BC575" s="236"/>
    </row>
    <row r="576" spans="41:55" x14ac:dyDescent="0.25">
      <c r="AO576" s="235"/>
      <c r="AR576" s="239"/>
      <c r="AT576" s="239"/>
      <c r="AV576" s="236"/>
      <c r="AY576" s="239"/>
      <c r="BA576" s="239"/>
      <c r="BC576" s="236"/>
    </row>
    <row r="577" spans="41:55" x14ac:dyDescent="0.25">
      <c r="AO577" s="235"/>
      <c r="AR577" s="239"/>
      <c r="AT577" s="239"/>
      <c r="AV577" s="236"/>
      <c r="AY577" s="239"/>
      <c r="BA577" s="239"/>
      <c r="BC577" s="236"/>
    </row>
    <row r="578" spans="41:55" x14ac:dyDescent="0.25">
      <c r="AO578" s="235"/>
      <c r="AR578" s="239"/>
      <c r="AT578" s="239"/>
      <c r="AV578" s="236"/>
      <c r="AY578" s="239"/>
      <c r="BA578" s="239"/>
      <c r="BC578" s="236"/>
    </row>
    <row r="579" spans="41:55" x14ac:dyDescent="0.25">
      <c r="AO579" s="235"/>
      <c r="AR579" s="239"/>
      <c r="AT579" s="239"/>
      <c r="AV579" s="236"/>
      <c r="AY579" s="239"/>
      <c r="BA579" s="239"/>
      <c r="BC579" s="236"/>
    </row>
    <row r="580" spans="41:55" x14ac:dyDescent="0.25">
      <c r="AO580" s="235"/>
      <c r="AR580" s="239"/>
      <c r="AT580" s="239"/>
      <c r="AV580" s="236"/>
      <c r="AY580" s="239"/>
      <c r="BA580" s="239"/>
      <c r="BC580" s="236"/>
    </row>
    <row r="581" spans="41:55" x14ac:dyDescent="0.25">
      <c r="AO581" s="235"/>
      <c r="AR581" s="239"/>
      <c r="AT581" s="239"/>
      <c r="AV581" s="236"/>
      <c r="AY581" s="239"/>
      <c r="BA581" s="239"/>
      <c r="BC581" s="236"/>
    </row>
    <row r="582" spans="41:55" x14ac:dyDescent="0.25">
      <c r="AO582" s="235"/>
      <c r="AR582" s="239"/>
      <c r="AT582" s="239"/>
      <c r="AV582" s="236"/>
      <c r="AY582" s="239"/>
      <c r="BA582" s="239"/>
      <c r="BC582" s="236"/>
    </row>
    <row r="583" spans="41:55" x14ac:dyDescent="0.25">
      <c r="AO583" s="235"/>
      <c r="AR583" s="239"/>
      <c r="AT583" s="239"/>
      <c r="AV583" s="236"/>
      <c r="AY583" s="239"/>
      <c r="BA583" s="239"/>
      <c r="BC583" s="236"/>
    </row>
    <row r="584" spans="41:55" x14ac:dyDescent="0.25">
      <c r="AO584" s="235"/>
      <c r="AR584" s="239"/>
      <c r="AT584" s="239"/>
      <c r="AV584" s="236"/>
      <c r="AY584" s="239"/>
      <c r="BA584" s="239"/>
      <c r="BC584" s="236"/>
    </row>
    <row r="585" spans="41:55" x14ac:dyDescent="0.25">
      <c r="AO585" s="235"/>
      <c r="AR585" s="239"/>
      <c r="AT585" s="239"/>
      <c r="AV585" s="236"/>
      <c r="AY585" s="239"/>
      <c r="BA585" s="239"/>
      <c r="BC585" s="236"/>
    </row>
    <row r="586" spans="41:55" x14ac:dyDescent="0.25">
      <c r="AO586" s="235"/>
      <c r="AR586" s="239"/>
      <c r="AT586" s="239"/>
      <c r="AV586" s="236"/>
      <c r="AY586" s="239"/>
      <c r="BA586" s="239"/>
      <c r="BC586" s="236"/>
    </row>
    <row r="587" spans="41:55" x14ac:dyDescent="0.25">
      <c r="AO587" s="235"/>
      <c r="AR587" s="239"/>
      <c r="AT587" s="239"/>
      <c r="AV587" s="236"/>
      <c r="AY587" s="239"/>
      <c r="BA587" s="239"/>
      <c r="BC587" s="236"/>
    </row>
    <row r="588" spans="41:55" x14ac:dyDescent="0.25">
      <c r="AO588" s="235"/>
      <c r="AR588" s="239"/>
      <c r="AT588" s="239"/>
      <c r="AV588" s="236"/>
      <c r="AY588" s="239"/>
      <c r="BA588" s="239"/>
      <c r="BC588" s="236"/>
    </row>
    <row r="589" spans="41:55" x14ac:dyDescent="0.25">
      <c r="AO589" s="235"/>
      <c r="AR589" s="239"/>
      <c r="AT589" s="239"/>
      <c r="AV589" s="236"/>
      <c r="AY589" s="239"/>
      <c r="BA589" s="239"/>
      <c r="BC589" s="236"/>
    </row>
    <row r="590" spans="41:55" x14ac:dyDescent="0.25">
      <c r="AO590" s="235"/>
      <c r="AR590" s="239"/>
      <c r="AT590" s="239"/>
      <c r="AV590" s="236"/>
      <c r="AY590" s="239"/>
      <c r="BA590" s="239"/>
      <c r="BC590" s="236"/>
    </row>
    <row r="591" spans="41:55" x14ac:dyDescent="0.25">
      <c r="AO591" s="235"/>
      <c r="AR591" s="239"/>
      <c r="AT591" s="239"/>
      <c r="AV591" s="236"/>
      <c r="AY591" s="239"/>
      <c r="BA591" s="239"/>
      <c r="BC591" s="236"/>
    </row>
    <row r="592" spans="41:55" x14ac:dyDescent="0.25">
      <c r="AO592" s="235"/>
      <c r="AR592" s="239"/>
      <c r="AT592" s="239"/>
      <c r="AV592" s="236"/>
      <c r="AY592" s="239"/>
      <c r="BA592" s="239"/>
      <c r="BC592" s="236"/>
    </row>
    <row r="593" spans="41:55" x14ac:dyDescent="0.25">
      <c r="AO593" s="235"/>
      <c r="AR593" s="239"/>
      <c r="AT593" s="239"/>
      <c r="AV593" s="236"/>
      <c r="AY593" s="239"/>
      <c r="BA593" s="239"/>
      <c r="BC593" s="236"/>
    </row>
    <row r="594" spans="41:55" x14ac:dyDescent="0.25">
      <c r="AO594" s="235"/>
      <c r="AR594" s="239"/>
      <c r="AT594" s="239"/>
      <c r="AV594" s="236"/>
      <c r="AY594" s="239"/>
      <c r="BA594" s="239"/>
      <c r="BC594" s="236"/>
    </row>
    <row r="595" spans="41:55" x14ac:dyDescent="0.25">
      <c r="AO595" s="235"/>
      <c r="AR595" s="239"/>
      <c r="AT595" s="239"/>
      <c r="AV595" s="236"/>
      <c r="AY595" s="239"/>
      <c r="BA595" s="239"/>
      <c r="BC595" s="236"/>
    </row>
    <row r="596" spans="41:55" x14ac:dyDescent="0.25">
      <c r="AO596" s="235"/>
      <c r="AR596" s="239"/>
      <c r="AT596" s="239"/>
      <c r="AV596" s="236"/>
      <c r="AY596" s="239"/>
      <c r="BA596" s="239"/>
      <c r="BC596" s="236"/>
    </row>
    <row r="597" spans="41:55" x14ac:dyDescent="0.25">
      <c r="AO597" s="235"/>
      <c r="AR597" s="239"/>
      <c r="AT597" s="239"/>
      <c r="AV597" s="236"/>
      <c r="AY597" s="239"/>
      <c r="BA597" s="239"/>
      <c r="BC597" s="236"/>
    </row>
    <row r="598" spans="41:55" x14ac:dyDescent="0.25">
      <c r="AO598" s="235"/>
      <c r="AR598" s="239"/>
      <c r="AT598" s="239"/>
      <c r="AV598" s="236"/>
      <c r="AY598" s="239"/>
      <c r="BA598" s="239"/>
      <c r="BC598" s="236"/>
    </row>
    <row r="599" spans="41:55" x14ac:dyDescent="0.25">
      <c r="AO599" s="235"/>
      <c r="AR599" s="239"/>
      <c r="AT599" s="239"/>
      <c r="AV599" s="236"/>
      <c r="AY599" s="239"/>
      <c r="BA599" s="239"/>
      <c r="BC599" s="236"/>
    </row>
    <row r="600" spans="41:55" x14ac:dyDescent="0.25">
      <c r="AO600" s="235"/>
      <c r="AR600" s="239"/>
      <c r="AT600" s="239"/>
      <c r="AV600" s="236"/>
      <c r="AY600" s="239"/>
      <c r="BA600" s="239"/>
      <c r="BC600" s="236"/>
    </row>
    <row r="601" spans="41:55" x14ac:dyDescent="0.25">
      <c r="AO601" s="235"/>
      <c r="AR601" s="239"/>
      <c r="AT601" s="239"/>
      <c r="AV601" s="236"/>
      <c r="AY601" s="239"/>
      <c r="BA601" s="239"/>
      <c r="BC601" s="236"/>
    </row>
    <row r="602" spans="41:55" x14ac:dyDescent="0.25">
      <c r="AO602" s="235"/>
      <c r="AR602" s="239"/>
      <c r="AT602" s="239"/>
      <c r="AV602" s="236"/>
      <c r="AY602" s="239"/>
      <c r="BA602" s="239"/>
      <c r="BC602" s="236"/>
    </row>
    <row r="603" spans="41:55" x14ac:dyDescent="0.25">
      <c r="AO603" s="235"/>
      <c r="AR603" s="239"/>
      <c r="AT603" s="239"/>
      <c r="AV603" s="236"/>
      <c r="AY603" s="239"/>
      <c r="BA603" s="239"/>
      <c r="BC603" s="236"/>
    </row>
    <row r="604" spans="41:55" x14ac:dyDescent="0.25">
      <c r="AO604" s="235"/>
      <c r="AR604" s="239"/>
      <c r="AT604" s="239"/>
      <c r="AV604" s="236"/>
      <c r="AY604" s="239"/>
      <c r="BA604" s="239"/>
      <c r="BC604" s="236"/>
    </row>
    <row r="605" spans="41:55" x14ac:dyDescent="0.25">
      <c r="AO605" s="235"/>
      <c r="AR605" s="239"/>
      <c r="AT605" s="239"/>
      <c r="AV605" s="236"/>
      <c r="AY605" s="239"/>
      <c r="BA605" s="239"/>
      <c r="BC605" s="236"/>
    </row>
    <row r="606" spans="41:55" x14ac:dyDescent="0.25">
      <c r="AO606" s="235"/>
      <c r="AR606" s="239"/>
      <c r="AT606" s="239"/>
      <c r="AV606" s="236"/>
      <c r="AY606" s="239"/>
      <c r="BA606" s="239"/>
      <c r="BC606" s="236"/>
    </row>
    <row r="607" spans="41:55" x14ac:dyDescent="0.25">
      <c r="AO607" s="235"/>
      <c r="AR607" s="239"/>
      <c r="AT607" s="239"/>
      <c r="AV607" s="236"/>
      <c r="AY607" s="239"/>
      <c r="BA607" s="239"/>
      <c r="BC607" s="236"/>
    </row>
    <row r="608" spans="41:55" x14ac:dyDescent="0.25">
      <c r="AO608" s="235"/>
      <c r="AR608" s="239"/>
      <c r="AT608" s="239"/>
      <c r="AV608" s="236"/>
      <c r="AY608" s="239"/>
      <c r="BA608" s="239"/>
      <c r="BC608" s="236"/>
    </row>
    <row r="609" spans="41:55" x14ac:dyDescent="0.25">
      <c r="AO609" s="235"/>
      <c r="AR609" s="239"/>
      <c r="AT609" s="239"/>
      <c r="AV609" s="236"/>
      <c r="AY609" s="239"/>
      <c r="BA609" s="239"/>
      <c r="BC609" s="236"/>
    </row>
    <row r="610" spans="41:55" x14ac:dyDescent="0.25">
      <c r="AO610" s="235"/>
      <c r="AR610" s="239"/>
      <c r="AT610" s="239"/>
      <c r="AV610" s="236"/>
      <c r="AY610" s="239"/>
      <c r="BA610" s="239"/>
      <c r="BC610" s="236"/>
    </row>
    <row r="611" spans="41:55" x14ac:dyDescent="0.25">
      <c r="AO611" s="235"/>
      <c r="AR611" s="239"/>
      <c r="AT611" s="239"/>
      <c r="AV611" s="236"/>
      <c r="AY611" s="239"/>
      <c r="BA611" s="239"/>
      <c r="BC611" s="236"/>
    </row>
    <row r="612" spans="41:55" x14ac:dyDescent="0.25">
      <c r="AO612" s="235"/>
      <c r="AR612" s="239"/>
      <c r="AT612" s="239"/>
      <c r="AV612" s="236"/>
      <c r="AY612" s="239"/>
      <c r="BA612" s="239"/>
      <c r="BC612" s="236"/>
    </row>
    <row r="613" spans="41:55" x14ac:dyDescent="0.25">
      <c r="AO613" s="235"/>
      <c r="AR613" s="239"/>
      <c r="AT613" s="239"/>
      <c r="AV613" s="236"/>
      <c r="AY613" s="239"/>
      <c r="BA613" s="239"/>
      <c r="BC613" s="236"/>
    </row>
    <row r="614" spans="41:55" x14ac:dyDescent="0.25">
      <c r="AO614" s="235"/>
      <c r="AR614" s="239"/>
      <c r="AT614" s="239"/>
      <c r="AV614" s="236"/>
      <c r="AY614" s="239"/>
      <c r="BA614" s="239"/>
      <c r="BC614" s="236"/>
    </row>
    <row r="615" spans="41:55" x14ac:dyDescent="0.25">
      <c r="AO615" s="235"/>
      <c r="AR615" s="239"/>
      <c r="AT615" s="239"/>
      <c r="AV615" s="236"/>
      <c r="AY615" s="239"/>
      <c r="BA615" s="239"/>
      <c r="BC615" s="236"/>
    </row>
    <row r="616" spans="41:55" x14ac:dyDescent="0.25">
      <c r="AO616" s="235"/>
      <c r="AR616" s="239"/>
      <c r="AT616" s="239"/>
      <c r="AV616" s="236"/>
      <c r="AY616" s="239"/>
      <c r="BA616" s="239"/>
      <c r="BC616" s="236"/>
    </row>
    <row r="617" spans="41:55" x14ac:dyDescent="0.25">
      <c r="AO617" s="235"/>
      <c r="AR617" s="239"/>
      <c r="AT617" s="239"/>
      <c r="AV617" s="236"/>
      <c r="AY617" s="239"/>
      <c r="BA617" s="239"/>
      <c r="BC617" s="236"/>
    </row>
    <row r="618" spans="41:55" x14ac:dyDescent="0.25">
      <c r="AO618" s="235"/>
      <c r="AR618" s="239"/>
      <c r="AT618" s="239"/>
      <c r="AV618" s="236"/>
      <c r="AY618" s="239"/>
      <c r="BA618" s="239"/>
      <c r="BC618" s="236"/>
    </row>
    <row r="619" spans="41:55" x14ac:dyDescent="0.25">
      <c r="AO619" s="235"/>
      <c r="AR619" s="239"/>
      <c r="AT619" s="239"/>
      <c r="AV619" s="236"/>
      <c r="AY619" s="239"/>
      <c r="BA619" s="239"/>
      <c r="BC619" s="236"/>
    </row>
    <row r="620" spans="41:55" x14ac:dyDescent="0.25">
      <c r="AO620" s="235"/>
      <c r="AR620" s="239"/>
      <c r="AT620" s="239"/>
      <c r="AV620" s="236"/>
      <c r="AY620" s="239"/>
      <c r="BA620" s="239"/>
      <c r="BC620" s="236"/>
    </row>
    <row r="621" spans="41:55" x14ac:dyDescent="0.25">
      <c r="AO621" s="235"/>
      <c r="AR621" s="239"/>
      <c r="AT621" s="239"/>
      <c r="AV621" s="236"/>
      <c r="AY621" s="239"/>
      <c r="BA621" s="239"/>
      <c r="BC621" s="236"/>
    </row>
    <row r="622" spans="41:55" x14ac:dyDescent="0.25">
      <c r="AO622" s="235"/>
      <c r="AR622" s="239"/>
      <c r="AT622" s="239"/>
      <c r="AV622" s="236"/>
      <c r="AY622" s="239"/>
      <c r="BA622" s="239"/>
      <c r="BC622" s="236"/>
    </row>
    <row r="623" spans="41:55" x14ac:dyDescent="0.25">
      <c r="AO623" s="235"/>
      <c r="AR623" s="239"/>
      <c r="AT623" s="239"/>
      <c r="AV623" s="236"/>
      <c r="AY623" s="239"/>
      <c r="BA623" s="239"/>
      <c r="BC623" s="236"/>
    </row>
    <row r="624" spans="41:55" x14ac:dyDescent="0.25">
      <c r="AO624" s="235"/>
      <c r="AR624" s="239"/>
      <c r="AT624" s="239"/>
      <c r="AV624" s="236"/>
      <c r="AY624" s="239"/>
      <c r="BA624" s="239"/>
      <c r="BC624" s="236"/>
    </row>
    <row r="625" spans="41:55" x14ac:dyDescent="0.25">
      <c r="AO625" s="235"/>
      <c r="AR625" s="239"/>
      <c r="AT625" s="239"/>
      <c r="AV625" s="236"/>
      <c r="AY625" s="239"/>
      <c r="BA625" s="239"/>
      <c r="BC625" s="236"/>
    </row>
    <row r="626" spans="41:55" x14ac:dyDescent="0.25">
      <c r="AO626" s="235"/>
      <c r="AR626" s="239"/>
      <c r="AT626" s="239"/>
      <c r="AV626" s="236"/>
      <c r="AY626" s="239"/>
      <c r="BA626" s="239"/>
      <c r="BC626" s="236"/>
    </row>
    <row r="627" spans="41:55" x14ac:dyDescent="0.25">
      <c r="AO627" s="235"/>
      <c r="AR627" s="239"/>
      <c r="AT627" s="239"/>
      <c r="AV627" s="236"/>
      <c r="AY627" s="239"/>
      <c r="BA627" s="239"/>
      <c r="BC627" s="236"/>
    </row>
    <row r="628" spans="41:55" x14ac:dyDescent="0.25">
      <c r="AO628" s="235"/>
      <c r="AR628" s="239"/>
      <c r="AT628" s="239"/>
      <c r="AV628" s="236"/>
      <c r="AY628" s="239"/>
      <c r="BA628" s="239"/>
      <c r="BC628" s="236"/>
    </row>
    <row r="629" spans="41:55" x14ac:dyDescent="0.25">
      <c r="AO629" s="235"/>
      <c r="AR629" s="239"/>
      <c r="AT629" s="239"/>
      <c r="AV629" s="236"/>
      <c r="AY629" s="239"/>
      <c r="BA629" s="239"/>
      <c r="BC629" s="236"/>
    </row>
    <row r="630" spans="41:55" x14ac:dyDescent="0.25">
      <c r="AO630" s="235"/>
      <c r="AR630" s="239"/>
      <c r="AT630" s="239"/>
      <c r="AV630" s="236"/>
      <c r="AY630" s="239"/>
      <c r="BA630" s="239"/>
      <c r="BC630" s="236"/>
    </row>
    <row r="631" spans="41:55" x14ac:dyDescent="0.25">
      <c r="AO631" s="235"/>
      <c r="AR631" s="239"/>
      <c r="AT631" s="239"/>
      <c r="AV631" s="236"/>
      <c r="AY631" s="239"/>
      <c r="BA631" s="239"/>
      <c r="BC631" s="236"/>
    </row>
    <row r="632" spans="41:55" x14ac:dyDescent="0.25">
      <c r="AO632" s="235"/>
      <c r="AR632" s="239"/>
      <c r="AT632" s="239"/>
      <c r="AV632" s="236"/>
      <c r="AY632" s="239"/>
      <c r="BA632" s="239"/>
      <c r="BC632" s="236"/>
    </row>
    <row r="633" spans="41:55" x14ac:dyDescent="0.25">
      <c r="AO633" s="235"/>
      <c r="AR633" s="239"/>
      <c r="AT633" s="239"/>
      <c r="AV633" s="236"/>
      <c r="AY633" s="239"/>
      <c r="BA633" s="239"/>
      <c r="BC633" s="236"/>
    </row>
    <row r="634" spans="41:55" x14ac:dyDescent="0.25">
      <c r="AO634" s="235"/>
      <c r="AR634" s="239"/>
      <c r="AT634" s="239"/>
      <c r="AV634" s="236"/>
      <c r="AY634" s="239"/>
      <c r="BA634" s="239"/>
      <c r="BC634" s="236"/>
    </row>
    <row r="635" spans="41:55" x14ac:dyDescent="0.25">
      <c r="AO635" s="235"/>
      <c r="AR635" s="239"/>
      <c r="AT635" s="239"/>
      <c r="AV635" s="236"/>
      <c r="AY635" s="239"/>
      <c r="BA635" s="239"/>
      <c r="BC635" s="236"/>
    </row>
    <row r="636" spans="41:55" x14ac:dyDescent="0.25">
      <c r="AO636" s="235"/>
      <c r="AR636" s="239"/>
      <c r="AT636" s="239"/>
      <c r="AV636" s="236"/>
      <c r="AY636" s="239"/>
      <c r="BA636" s="239"/>
      <c r="BC636" s="236"/>
    </row>
    <row r="637" spans="41:55" x14ac:dyDescent="0.25">
      <c r="AO637" s="235"/>
      <c r="AR637" s="239"/>
      <c r="AT637" s="239"/>
      <c r="AV637" s="236"/>
      <c r="AY637" s="239"/>
      <c r="BA637" s="239"/>
      <c r="BC637" s="236"/>
    </row>
    <row r="638" spans="41:55" x14ac:dyDescent="0.25">
      <c r="AO638" s="235"/>
      <c r="AR638" s="239"/>
      <c r="AT638" s="239"/>
      <c r="AV638" s="236"/>
      <c r="AY638" s="239"/>
      <c r="BA638" s="239"/>
      <c r="BC638" s="236"/>
    </row>
    <row r="639" spans="41:55" x14ac:dyDescent="0.25">
      <c r="AO639" s="235"/>
      <c r="AR639" s="239"/>
      <c r="AT639" s="239"/>
      <c r="AV639" s="236"/>
      <c r="AY639" s="239"/>
      <c r="BA639" s="239"/>
      <c r="BC639" s="236"/>
    </row>
    <row r="640" spans="41:55" x14ac:dyDescent="0.25">
      <c r="AO640" s="235"/>
      <c r="AR640" s="239"/>
      <c r="AT640" s="239"/>
      <c r="AV640" s="236"/>
      <c r="AY640" s="239"/>
      <c r="BA640" s="239"/>
      <c r="BC640" s="236"/>
    </row>
    <row r="641" spans="41:55" x14ac:dyDescent="0.25">
      <c r="AO641" s="235"/>
      <c r="AR641" s="239"/>
      <c r="AT641" s="239"/>
      <c r="AV641" s="236"/>
      <c r="AY641" s="239"/>
      <c r="BA641" s="239"/>
      <c r="BC641" s="236"/>
    </row>
    <row r="642" spans="41:55" x14ac:dyDescent="0.25">
      <c r="AO642" s="235"/>
      <c r="AR642" s="239"/>
      <c r="AT642" s="239"/>
      <c r="AV642" s="236"/>
      <c r="AY642" s="239"/>
      <c r="BA642" s="239"/>
      <c r="BC642" s="236"/>
    </row>
    <row r="643" spans="41:55" x14ac:dyDescent="0.25">
      <c r="AO643" s="235"/>
      <c r="AR643" s="239"/>
      <c r="AT643" s="239"/>
      <c r="AV643" s="236"/>
      <c r="AY643" s="239"/>
      <c r="BA643" s="239"/>
      <c r="BC643" s="236"/>
    </row>
    <row r="644" spans="41:55" x14ac:dyDescent="0.25">
      <c r="AO644" s="235"/>
      <c r="AR644" s="239"/>
      <c r="AT644" s="239"/>
      <c r="AV644" s="236"/>
      <c r="AY644" s="239"/>
      <c r="BA644" s="239"/>
      <c r="BC644" s="236"/>
    </row>
    <row r="645" spans="41:55" x14ac:dyDescent="0.25">
      <c r="AO645" s="235"/>
      <c r="AR645" s="239"/>
      <c r="AT645" s="239"/>
      <c r="AV645" s="236"/>
      <c r="AY645" s="239"/>
      <c r="BA645" s="239"/>
      <c r="BC645" s="236"/>
    </row>
    <row r="646" spans="41:55" x14ac:dyDescent="0.25">
      <c r="AO646" s="235"/>
      <c r="AR646" s="239"/>
      <c r="AT646" s="239"/>
      <c r="AV646" s="236"/>
      <c r="AY646" s="239"/>
      <c r="BA646" s="239"/>
      <c r="BC646" s="236"/>
    </row>
    <row r="647" spans="41:55" x14ac:dyDescent="0.25">
      <c r="AO647" s="235"/>
      <c r="AR647" s="239"/>
      <c r="AT647" s="239"/>
      <c r="AV647" s="236"/>
      <c r="AY647" s="239"/>
      <c r="BA647" s="239"/>
      <c r="BC647" s="236"/>
    </row>
    <row r="648" spans="41:55" x14ac:dyDescent="0.25">
      <c r="AO648" s="235"/>
      <c r="AR648" s="239"/>
      <c r="AT648" s="239"/>
      <c r="AV648" s="236"/>
      <c r="AY648" s="239"/>
      <c r="BA648" s="239"/>
      <c r="BC648" s="236"/>
    </row>
    <row r="649" spans="41:55" x14ac:dyDescent="0.25">
      <c r="AO649" s="235"/>
      <c r="AR649" s="239"/>
      <c r="AT649" s="239"/>
      <c r="AV649" s="236"/>
      <c r="AY649" s="239"/>
      <c r="BA649" s="239"/>
      <c r="BC649" s="236"/>
    </row>
    <row r="650" spans="41:55" x14ac:dyDescent="0.25">
      <c r="AO650" s="235"/>
      <c r="AR650" s="239"/>
      <c r="AT650" s="239"/>
      <c r="AV650" s="236"/>
      <c r="AY650" s="239"/>
      <c r="BA650" s="239"/>
      <c r="BC650" s="236"/>
    </row>
    <row r="651" spans="41:55" x14ac:dyDescent="0.25">
      <c r="AO651" s="235"/>
      <c r="AR651" s="239"/>
      <c r="AT651" s="239"/>
      <c r="AV651" s="236"/>
      <c r="AY651" s="239"/>
      <c r="BA651" s="239"/>
      <c r="BC651" s="236"/>
    </row>
    <row r="652" spans="41:55" x14ac:dyDescent="0.25">
      <c r="AO652" s="235"/>
      <c r="AR652" s="239"/>
      <c r="AT652" s="239"/>
      <c r="AV652" s="236"/>
      <c r="AY652" s="239"/>
      <c r="BA652" s="239"/>
      <c r="BC652" s="236"/>
    </row>
    <row r="653" spans="41:55" x14ac:dyDescent="0.25">
      <c r="AO653" s="235"/>
      <c r="AR653" s="239"/>
      <c r="AT653" s="239"/>
      <c r="AV653" s="236"/>
      <c r="AY653" s="239"/>
      <c r="BA653" s="239"/>
      <c r="BC653" s="236"/>
    </row>
    <row r="654" spans="41:55" x14ac:dyDescent="0.25">
      <c r="AO654" s="235"/>
      <c r="AR654" s="239"/>
      <c r="AT654" s="239"/>
      <c r="AV654" s="236"/>
      <c r="AY654" s="239"/>
      <c r="BA654" s="239"/>
      <c r="BC654" s="236"/>
    </row>
    <row r="655" spans="41:55" x14ac:dyDescent="0.25">
      <c r="AO655" s="235"/>
      <c r="AR655" s="239"/>
      <c r="AT655" s="239"/>
      <c r="AV655" s="236"/>
      <c r="AY655" s="239"/>
      <c r="BA655" s="239"/>
      <c r="BC655" s="236"/>
    </row>
    <row r="656" spans="41:55" x14ac:dyDescent="0.25">
      <c r="AO656" s="235"/>
      <c r="AR656" s="239"/>
      <c r="AT656" s="239"/>
      <c r="AV656" s="236"/>
      <c r="AY656" s="239"/>
      <c r="BA656" s="239"/>
      <c r="BC656" s="236"/>
    </row>
    <row r="657" spans="41:55" x14ac:dyDescent="0.25">
      <c r="AO657" s="235"/>
      <c r="AR657" s="239"/>
      <c r="AT657" s="239"/>
      <c r="AV657" s="236"/>
      <c r="AY657" s="239"/>
      <c r="BA657" s="239"/>
      <c r="BC657" s="236"/>
    </row>
    <row r="658" spans="41:55" x14ac:dyDescent="0.25">
      <c r="AO658" s="235"/>
      <c r="AR658" s="239"/>
      <c r="AT658" s="239"/>
      <c r="AV658" s="236"/>
      <c r="AY658" s="239"/>
      <c r="BA658" s="239"/>
      <c r="BC658" s="236"/>
    </row>
    <row r="659" spans="41:55" x14ac:dyDescent="0.25">
      <c r="AO659" s="235"/>
      <c r="AR659" s="239"/>
      <c r="AT659" s="239"/>
      <c r="AV659" s="236"/>
      <c r="AY659" s="239"/>
      <c r="BA659" s="239"/>
      <c r="BC659" s="236"/>
    </row>
    <row r="660" spans="41:55" x14ac:dyDescent="0.25">
      <c r="AO660" s="235"/>
      <c r="AR660" s="239"/>
      <c r="AT660" s="239"/>
      <c r="AV660" s="236"/>
      <c r="AY660" s="239"/>
      <c r="BA660" s="239"/>
      <c r="BC660" s="236"/>
    </row>
    <row r="661" spans="41:55" x14ac:dyDescent="0.25">
      <c r="AO661" s="235"/>
      <c r="AR661" s="239"/>
      <c r="AT661" s="239"/>
      <c r="AV661" s="236"/>
      <c r="AY661" s="239"/>
      <c r="BA661" s="239"/>
      <c r="BC661" s="236"/>
    </row>
    <row r="662" spans="41:55" x14ac:dyDescent="0.25">
      <c r="AO662" s="235"/>
      <c r="AR662" s="239"/>
      <c r="AT662" s="239"/>
      <c r="AV662" s="236"/>
      <c r="AY662" s="239"/>
      <c r="BA662" s="239"/>
      <c r="BC662" s="236"/>
    </row>
    <row r="663" spans="41:55" x14ac:dyDescent="0.25">
      <c r="AO663" s="235"/>
      <c r="AR663" s="239"/>
      <c r="AT663" s="239"/>
      <c r="AV663" s="236"/>
      <c r="AY663" s="239"/>
      <c r="BA663" s="239"/>
      <c r="BC663" s="236"/>
    </row>
    <row r="664" spans="41:55" x14ac:dyDescent="0.25">
      <c r="AO664" s="235"/>
      <c r="AR664" s="239"/>
      <c r="AT664" s="239"/>
      <c r="AV664" s="236"/>
      <c r="AY664" s="239"/>
      <c r="BA664" s="239"/>
      <c r="BC664" s="236"/>
    </row>
    <row r="665" spans="41:55" x14ac:dyDescent="0.25">
      <c r="AO665" s="235"/>
      <c r="AR665" s="239"/>
      <c r="AT665" s="239"/>
      <c r="AV665" s="236"/>
      <c r="AY665" s="239"/>
      <c r="BA665" s="239"/>
      <c r="BC665" s="236"/>
    </row>
    <row r="666" spans="41:55" x14ac:dyDescent="0.25">
      <c r="AO666" s="235"/>
      <c r="AR666" s="239"/>
      <c r="AT666" s="239"/>
      <c r="AV666" s="236"/>
      <c r="AY666" s="239"/>
      <c r="BA666" s="239"/>
      <c r="BC666" s="236"/>
    </row>
    <row r="667" spans="41:55" x14ac:dyDescent="0.25">
      <c r="AO667" s="235"/>
      <c r="AR667" s="239"/>
      <c r="AT667" s="239"/>
      <c r="AV667" s="236"/>
      <c r="AY667" s="239"/>
      <c r="BA667" s="239"/>
      <c r="BC667" s="236"/>
    </row>
    <row r="668" spans="41:55" x14ac:dyDescent="0.25">
      <c r="AO668" s="235"/>
      <c r="AR668" s="239"/>
      <c r="AT668" s="239"/>
      <c r="AV668" s="236"/>
      <c r="AY668" s="239"/>
      <c r="BA668" s="239"/>
      <c r="BC668" s="236"/>
    </row>
    <row r="669" spans="41:55" x14ac:dyDescent="0.25">
      <c r="AO669" s="235"/>
      <c r="AR669" s="239"/>
      <c r="AT669" s="239"/>
      <c r="AV669" s="236"/>
      <c r="AY669" s="239"/>
      <c r="BA669" s="239"/>
      <c r="BC669" s="236"/>
    </row>
    <row r="670" spans="41:55" x14ac:dyDescent="0.25">
      <c r="AO670" s="235"/>
      <c r="AR670" s="239"/>
      <c r="AT670" s="239"/>
      <c r="AV670" s="236"/>
      <c r="AY670" s="239"/>
      <c r="BA670" s="239"/>
      <c r="BC670" s="236"/>
    </row>
    <row r="671" spans="41:55" x14ac:dyDescent="0.25">
      <c r="AO671" s="235"/>
      <c r="AR671" s="239"/>
      <c r="AT671" s="239"/>
      <c r="AV671" s="236"/>
      <c r="AY671" s="239"/>
      <c r="BA671" s="239"/>
      <c r="BC671" s="236"/>
    </row>
    <row r="672" spans="41:55" x14ac:dyDescent="0.25">
      <c r="AO672" s="235"/>
      <c r="AR672" s="239"/>
      <c r="AT672" s="239"/>
      <c r="AV672" s="236"/>
      <c r="AY672" s="239"/>
      <c r="BA672" s="239"/>
      <c r="BC672" s="236"/>
    </row>
    <row r="673" spans="41:55" x14ac:dyDescent="0.25">
      <c r="AO673" s="235"/>
      <c r="AR673" s="239"/>
      <c r="AT673" s="239"/>
      <c r="AV673" s="236"/>
      <c r="AY673" s="239"/>
      <c r="BA673" s="239"/>
      <c r="BC673" s="236"/>
    </row>
    <row r="674" spans="41:55" x14ac:dyDescent="0.25">
      <c r="AO674" s="235"/>
      <c r="AR674" s="239"/>
      <c r="AT674" s="239"/>
      <c r="AV674" s="236"/>
      <c r="AY674" s="239"/>
      <c r="BA674" s="239"/>
      <c r="BC674" s="236"/>
    </row>
    <row r="675" spans="41:55" x14ac:dyDescent="0.25">
      <c r="AO675" s="235"/>
      <c r="AR675" s="239"/>
      <c r="AT675" s="239"/>
      <c r="AV675" s="236"/>
      <c r="AY675" s="239"/>
      <c r="BA675" s="239"/>
      <c r="BC675" s="236"/>
    </row>
    <row r="676" spans="41:55" x14ac:dyDescent="0.25">
      <c r="AO676" s="235"/>
      <c r="AR676" s="239"/>
      <c r="AT676" s="239"/>
      <c r="AV676" s="236"/>
      <c r="AY676" s="239"/>
      <c r="BA676" s="239"/>
      <c r="BC676" s="236"/>
    </row>
    <row r="677" spans="41:55" x14ac:dyDescent="0.25">
      <c r="AO677" s="235"/>
      <c r="AR677" s="239"/>
      <c r="AT677" s="239"/>
      <c r="AV677" s="236"/>
      <c r="AY677" s="239"/>
      <c r="BA677" s="239"/>
      <c r="BC677" s="236"/>
    </row>
    <row r="678" spans="41:55" x14ac:dyDescent="0.25">
      <c r="AO678" s="235"/>
      <c r="AR678" s="239"/>
      <c r="AT678" s="239"/>
      <c r="AV678" s="236"/>
      <c r="AY678" s="239"/>
      <c r="BA678" s="239"/>
      <c r="BC678" s="236"/>
    </row>
    <row r="679" spans="41:55" x14ac:dyDescent="0.25">
      <c r="AO679" s="235"/>
      <c r="AR679" s="239"/>
      <c r="AT679" s="239"/>
      <c r="AV679" s="236"/>
      <c r="AY679" s="239"/>
      <c r="BA679" s="239"/>
      <c r="BC679" s="236"/>
    </row>
    <row r="680" spans="41:55" x14ac:dyDescent="0.25">
      <c r="AO680" s="235"/>
      <c r="AR680" s="239"/>
      <c r="AT680" s="239"/>
      <c r="AV680" s="236"/>
      <c r="AY680" s="239"/>
      <c r="BA680" s="239"/>
      <c r="BC680" s="236"/>
    </row>
    <row r="681" spans="41:55" x14ac:dyDescent="0.25">
      <c r="AO681" s="235"/>
      <c r="AR681" s="239"/>
      <c r="AT681" s="239"/>
      <c r="AV681" s="236"/>
      <c r="AY681" s="239"/>
      <c r="BA681" s="239"/>
      <c r="BC681" s="236"/>
    </row>
    <row r="682" spans="41:55" x14ac:dyDescent="0.25">
      <c r="AO682" s="235"/>
      <c r="AR682" s="239"/>
      <c r="AT682" s="239"/>
      <c r="AV682" s="236"/>
      <c r="AY682" s="239"/>
      <c r="BA682" s="239"/>
      <c r="BC682" s="236"/>
    </row>
    <row r="683" spans="41:55" x14ac:dyDescent="0.25">
      <c r="AO683" s="235"/>
      <c r="AR683" s="239"/>
      <c r="AT683" s="239"/>
      <c r="AV683" s="236"/>
      <c r="AY683" s="239"/>
      <c r="BA683" s="239"/>
      <c r="BC683" s="236"/>
    </row>
    <row r="684" spans="41:55" x14ac:dyDescent="0.25">
      <c r="AO684" s="235"/>
      <c r="AR684" s="239"/>
      <c r="AT684" s="239"/>
      <c r="AV684" s="236"/>
      <c r="AY684" s="239"/>
      <c r="BA684" s="239"/>
      <c r="BC684" s="236"/>
    </row>
    <row r="685" spans="41:55" x14ac:dyDescent="0.25">
      <c r="AO685" s="235"/>
      <c r="AR685" s="239"/>
      <c r="AT685" s="239"/>
      <c r="AV685" s="236"/>
      <c r="AY685" s="239"/>
      <c r="BA685" s="239"/>
      <c r="BC685" s="236"/>
    </row>
    <row r="686" spans="41:55" x14ac:dyDescent="0.25">
      <c r="AO686" s="235"/>
      <c r="AR686" s="239"/>
      <c r="AT686" s="239"/>
      <c r="AV686" s="236"/>
      <c r="AY686" s="239"/>
      <c r="BA686" s="239"/>
      <c r="BC686" s="236"/>
    </row>
    <row r="687" spans="41:55" x14ac:dyDescent="0.25">
      <c r="AO687" s="235"/>
      <c r="AR687" s="239"/>
      <c r="AT687" s="239"/>
      <c r="AV687" s="236"/>
      <c r="AY687" s="239"/>
      <c r="BA687" s="239"/>
      <c r="BC687" s="236"/>
    </row>
    <row r="688" spans="41:55" x14ac:dyDescent="0.25">
      <c r="AO688" s="235"/>
      <c r="AR688" s="239"/>
      <c r="AT688" s="239"/>
      <c r="AV688" s="236"/>
      <c r="AY688" s="239"/>
      <c r="BA688" s="239"/>
      <c r="BC688" s="236"/>
    </row>
    <row r="689" spans="41:55" x14ac:dyDescent="0.25">
      <c r="AO689" s="235"/>
      <c r="AR689" s="239"/>
      <c r="AT689" s="239"/>
      <c r="AV689" s="236"/>
      <c r="AY689" s="239"/>
      <c r="BA689" s="239"/>
      <c r="BC689" s="236"/>
    </row>
    <row r="690" spans="41:55" x14ac:dyDescent="0.25">
      <c r="AO690" s="235"/>
      <c r="AR690" s="239"/>
      <c r="AT690" s="239"/>
      <c r="AV690" s="236"/>
      <c r="AY690" s="239"/>
      <c r="BA690" s="239"/>
      <c r="BC690" s="236"/>
    </row>
    <row r="691" spans="41:55" x14ac:dyDescent="0.25">
      <c r="AO691" s="235"/>
      <c r="AR691" s="239"/>
      <c r="AT691" s="239"/>
      <c r="AV691" s="236"/>
      <c r="AY691" s="239"/>
      <c r="BA691" s="239"/>
      <c r="BC691" s="236"/>
    </row>
    <row r="692" spans="41:55" x14ac:dyDescent="0.25">
      <c r="AO692" s="235"/>
      <c r="AR692" s="239"/>
      <c r="AT692" s="239"/>
      <c r="AV692" s="236"/>
      <c r="AY692" s="239"/>
      <c r="BA692" s="239"/>
      <c r="BC692" s="236"/>
    </row>
    <row r="693" spans="41:55" x14ac:dyDescent="0.25">
      <c r="AO693" s="235"/>
      <c r="AR693" s="239"/>
      <c r="AT693" s="239"/>
      <c r="AV693" s="236"/>
      <c r="AY693" s="239"/>
      <c r="BA693" s="239"/>
      <c r="BC693" s="236"/>
    </row>
    <row r="694" spans="41:55" x14ac:dyDescent="0.25">
      <c r="AO694" s="235"/>
      <c r="AR694" s="239"/>
      <c r="AT694" s="239"/>
      <c r="AV694" s="236"/>
      <c r="AY694" s="239"/>
      <c r="BA694" s="239"/>
      <c r="BC694" s="236"/>
    </row>
    <row r="695" spans="41:55" x14ac:dyDescent="0.25">
      <c r="AO695" s="235"/>
      <c r="AR695" s="239"/>
      <c r="AT695" s="239"/>
      <c r="AV695" s="236"/>
      <c r="AY695" s="239"/>
      <c r="BA695" s="239"/>
      <c r="BC695" s="236"/>
    </row>
    <row r="696" spans="41:55" x14ac:dyDescent="0.25">
      <c r="AO696" s="235"/>
      <c r="AR696" s="239"/>
      <c r="AT696" s="239"/>
      <c r="AV696" s="236"/>
      <c r="AY696" s="239"/>
      <c r="BA696" s="239"/>
      <c r="BC696" s="236"/>
    </row>
    <row r="697" spans="41:55" x14ac:dyDescent="0.25">
      <c r="AO697" s="235"/>
      <c r="AR697" s="239"/>
      <c r="AT697" s="239"/>
      <c r="AV697" s="236"/>
      <c r="AY697" s="239"/>
      <c r="BA697" s="239"/>
      <c r="BC697" s="236"/>
    </row>
    <row r="698" spans="41:55" x14ac:dyDescent="0.25">
      <c r="AO698" s="235"/>
      <c r="AR698" s="239"/>
      <c r="AT698" s="239"/>
      <c r="AV698" s="236"/>
      <c r="AY698" s="239"/>
      <c r="BA698" s="239"/>
      <c r="BC698" s="236"/>
    </row>
    <row r="699" spans="41:55" x14ac:dyDescent="0.25">
      <c r="AO699" s="235"/>
      <c r="AR699" s="239"/>
      <c r="AT699" s="239"/>
      <c r="AV699" s="236"/>
      <c r="AY699" s="239"/>
      <c r="BA699" s="239"/>
      <c r="BC699" s="236"/>
    </row>
    <row r="700" spans="41:55" x14ac:dyDescent="0.25">
      <c r="AO700" s="235"/>
      <c r="AR700" s="239"/>
      <c r="AT700" s="239"/>
      <c r="AV700" s="236"/>
      <c r="AY700" s="239"/>
      <c r="BA700" s="239"/>
      <c r="BC700" s="236"/>
    </row>
    <row r="701" spans="41:55" x14ac:dyDescent="0.25">
      <c r="AO701" s="235"/>
      <c r="AR701" s="239"/>
      <c r="AT701" s="239"/>
      <c r="AV701" s="236"/>
      <c r="AY701" s="239"/>
      <c r="BA701" s="239"/>
      <c r="BC701" s="236"/>
    </row>
    <row r="702" spans="41:55" x14ac:dyDescent="0.25">
      <c r="AO702" s="235"/>
      <c r="AR702" s="239"/>
      <c r="AT702" s="239"/>
      <c r="AV702" s="236"/>
      <c r="AY702" s="239"/>
      <c r="BA702" s="239"/>
      <c r="BC702" s="236"/>
    </row>
    <row r="703" spans="41:55" x14ac:dyDescent="0.25">
      <c r="AO703" s="235"/>
      <c r="AR703" s="239"/>
      <c r="AT703" s="239"/>
      <c r="AV703" s="236"/>
      <c r="AY703" s="239"/>
      <c r="BA703" s="239"/>
      <c r="BC703" s="236"/>
    </row>
    <row r="704" spans="41:55" x14ac:dyDescent="0.25">
      <c r="AO704" s="235"/>
      <c r="AR704" s="239"/>
      <c r="AT704" s="239"/>
      <c r="AV704" s="236"/>
      <c r="AY704" s="239"/>
      <c r="BA704" s="239"/>
      <c r="BC704" s="236"/>
    </row>
    <row r="705" spans="41:55" x14ac:dyDescent="0.25">
      <c r="AO705" s="235"/>
      <c r="AR705" s="239"/>
      <c r="AT705" s="239"/>
      <c r="AV705" s="236"/>
      <c r="AY705" s="239"/>
      <c r="BA705" s="239"/>
      <c r="BC705" s="236"/>
    </row>
    <row r="706" spans="41:55" x14ac:dyDescent="0.25">
      <c r="AO706" s="235"/>
      <c r="AR706" s="239"/>
      <c r="AT706" s="239"/>
      <c r="AV706" s="236"/>
      <c r="AY706" s="239"/>
      <c r="BA706" s="239"/>
      <c r="BC706" s="236"/>
    </row>
    <row r="707" spans="41:55" x14ac:dyDescent="0.25">
      <c r="AO707" s="235"/>
      <c r="AR707" s="239"/>
      <c r="AT707" s="239"/>
      <c r="AV707" s="236"/>
      <c r="AY707" s="239"/>
      <c r="BA707" s="239"/>
      <c r="BC707" s="236"/>
    </row>
    <row r="708" spans="41:55" x14ac:dyDescent="0.25">
      <c r="AO708" s="235"/>
      <c r="AR708" s="239"/>
      <c r="AT708" s="239"/>
      <c r="AV708" s="236"/>
      <c r="AY708" s="239"/>
      <c r="BA708" s="239"/>
      <c r="BC708" s="236"/>
    </row>
    <row r="709" spans="41:55" x14ac:dyDescent="0.25">
      <c r="AO709" s="235"/>
      <c r="AR709" s="239"/>
      <c r="AT709" s="239"/>
      <c r="AV709" s="236"/>
      <c r="AY709" s="239"/>
      <c r="BA709" s="239"/>
      <c r="BC709" s="236"/>
    </row>
    <row r="710" spans="41:55" x14ac:dyDescent="0.25">
      <c r="AO710" s="235"/>
      <c r="AR710" s="239"/>
      <c r="AT710" s="239"/>
      <c r="AV710" s="236"/>
      <c r="AY710" s="239"/>
      <c r="BA710" s="239"/>
      <c r="BC710" s="236"/>
    </row>
    <row r="711" spans="41:55" x14ac:dyDescent="0.25">
      <c r="AO711" s="235"/>
      <c r="AR711" s="239"/>
      <c r="AT711" s="239"/>
      <c r="AV711" s="236"/>
      <c r="AY711" s="239"/>
      <c r="BA711" s="239"/>
      <c r="BC711" s="236"/>
    </row>
    <row r="712" spans="41:55" x14ac:dyDescent="0.25">
      <c r="AO712" s="235"/>
      <c r="AR712" s="239"/>
      <c r="AT712" s="239"/>
      <c r="AV712" s="236"/>
      <c r="AY712" s="239"/>
      <c r="BA712" s="239"/>
      <c r="BC712" s="236"/>
    </row>
    <row r="713" spans="41:55" x14ac:dyDescent="0.25">
      <c r="AO713" s="235"/>
      <c r="AR713" s="239"/>
      <c r="AT713" s="239"/>
      <c r="AV713" s="236"/>
      <c r="AY713" s="239"/>
      <c r="BA713" s="239"/>
      <c r="BC713" s="236"/>
    </row>
    <row r="714" spans="41:55" x14ac:dyDescent="0.25">
      <c r="AO714" s="235"/>
      <c r="AR714" s="239"/>
      <c r="AT714" s="239"/>
      <c r="AV714" s="236"/>
      <c r="AY714" s="239"/>
      <c r="BA714" s="239"/>
      <c r="BC714" s="236"/>
    </row>
    <row r="715" spans="41:55" x14ac:dyDescent="0.25">
      <c r="AO715" s="235"/>
      <c r="AR715" s="239"/>
      <c r="AT715" s="239"/>
      <c r="AV715" s="236"/>
      <c r="AY715" s="239"/>
      <c r="BA715" s="239"/>
      <c r="BC715" s="236"/>
    </row>
    <row r="716" spans="41:55" x14ac:dyDescent="0.25">
      <c r="AO716" s="235"/>
      <c r="AR716" s="239"/>
      <c r="AT716" s="239"/>
      <c r="AV716" s="236"/>
      <c r="AY716" s="239"/>
      <c r="BA716" s="239"/>
      <c r="BC716" s="236"/>
    </row>
    <row r="717" spans="41:55" x14ac:dyDescent="0.25">
      <c r="AO717" s="235"/>
      <c r="AR717" s="239"/>
      <c r="AT717" s="239"/>
      <c r="AV717" s="236"/>
      <c r="AY717" s="239"/>
      <c r="BA717" s="239"/>
      <c r="BC717" s="236"/>
    </row>
    <row r="718" spans="41:55" x14ac:dyDescent="0.25">
      <c r="AO718" s="235"/>
      <c r="AR718" s="239"/>
      <c r="AT718" s="239"/>
      <c r="AV718" s="236"/>
      <c r="AY718" s="239"/>
      <c r="BA718" s="239"/>
      <c r="BC718" s="236"/>
    </row>
    <row r="719" spans="41:55" x14ac:dyDescent="0.25">
      <c r="AO719" s="235"/>
      <c r="AR719" s="239"/>
      <c r="AT719" s="239"/>
      <c r="AV719" s="236"/>
      <c r="AY719" s="239"/>
      <c r="BA719" s="239"/>
      <c r="BC719" s="236"/>
    </row>
    <row r="720" spans="41:55" x14ac:dyDescent="0.25">
      <c r="AO720" s="235"/>
      <c r="AR720" s="239"/>
      <c r="AT720" s="239"/>
      <c r="AV720" s="236"/>
      <c r="AY720" s="239"/>
      <c r="BA720" s="239"/>
      <c r="BC720" s="236"/>
    </row>
    <row r="721" spans="41:55" x14ac:dyDescent="0.25">
      <c r="AO721" s="235"/>
      <c r="AR721" s="239"/>
      <c r="AT721" s="239"/>
      <c r="AV721" s="236"/>
      <c r="AY721" s="239"/>
      <c r="BA721" s="239"/>
      <c r="BC721" s="236"/>
    </row>
    <row r="722" spans="41:55" x14ac:dyDescent="0.25">
      <c r="AO722" s="235"/>
      <c r="AR722" s="239"/>
      <c r="AT722" s="239"/>
      <c r="AV722" s="236"/>
      <c r="AY722" s="239"/>
      <c r="BA722" s="239"/>
      <c r="BC722" s="236"/>
    </row>
    <row r="723" spans="41:55" x14ac:dyDescent="0.25">
      <c r="AO723" s="235"/>
      <c r="AR723" s="239"/>
      <c r="AT723" s="239"/>
      <c r="AV723" s="236"/>
      <c r="AY723" s="239"/>
      <c r="BA723" s="239"/>
      <c r="BC723" s="236"/>
    </row>
    <row r="724" spans="41:55" x14ac:dyDescent="0.25">
      <c r="AO724" s="235"/>
      <c r="AR724" s="239"/>
      <c r="AT724" s="239"/>
      <c r="AV724" s="236"/>
      <c r="AY724" s="239"/>
      <c r="BA724" s="239"/>
      <c r="BC724" s="236"/>
    </row>
    <row r="725" spans="41:55" x14ac:dyDescent="0.25">
      <c r="AO725" s="235"/>
      <c r="AR725" s="239"/>
      <c r="AT725" s="239"/>
      <c r="AV725" s="236"/>
      <c r="AY725" s="239"/>
      <c r="BA725" s="239"/>
      <c r="BC725" s="236"/>
    </row>
    <row r="726" spans="41:55" x14ac:dyDescent="0.25">
      <c r="AO726" s="235"/>
      <c r="AR726" s="239"/>
      <c r="AT726" s="239"/>
      <c r="AV726" s="236"/>
      <c r="AY726" s="239"/>
      <c r="BA726" s="239"/>
      <c r="BC726" s="236"/>
    </row>
    <row r="727" spans="41:55" x14ac:dyDescent="0.25">
      <c r="AO727" s="235"/>
      <c r="AR727" s="239"/>
      <c r="AT727" s="239"/>
      <c r="AV727" s="236"/>
      <c r="AY727" s="239"/>
      <c r="BA727" s="239"/>
      <c r="BC727" s="236"/>
    </row>
    <row r="728" spans="41:55" x14ac:dyDescent="0.25">
      <c r="AO728" s="235"/>
      <c r="AR728" s="239"/>
      <c r="AT728" s="239"/>
      <c r="AV728" s="236"/>
      <c r="AY728" s="239"/>
      <c r="BA728" s="239"/>
      <c r="BC728" s="236"/>
    </row>
    <row r="729" spans="41:55" x14ac:dyDescent="0.25">
      <c r="AO729" s="235"/>
      <c r="AR729" s="239"/>
      <c r="AT729" s="239"/>
      <c r="AV729" s="236"/>
      <c r="AY729" s="239"/>
      <c r="BA729" s="239"/>
      <c r="BC729" s="236"/>
    </row>
    <row r="730" spans="41:55" x14ac:dyDescent="0.25">
      <c r="AO730" s="235"/>
      <c r="AR730" s="239"/>
      <c r="AT730" s="239"/>
      <c r="AV730" s="236"/>
      <c r="AY730" s="239"/>
      <c r="BA730" s="239"/>
      <c r="BC730" s="236"/>
    </row>
    <row r="731" spans="41:55" x14ac:dyDescent="0.25">
      <c r="AO731" s="235"/>
      <c r="AR731" s="239"/>
      <c r="AT731" s="239"/>
      <c r="AV731" s="236"/>
      <c r="AY731" s="239"/>
      <c r="BA731" s="239"/>
      <c r="BC731" s="236"/>
    </row>
    <row r="732" spans="41:55" x14ac:dyDescent="0.25">
      <c r="AO732" s="235"/>
      <c r="AR732" s="239"/>
      <c r="AT732" s="239"/>
      <c r="AV732" s="236"/>
      <c r="AY732" s="239"/>
      <c r="BA732" s="239"/>
      <c r="BC732" s="236"/>
    </row>
    <row r="733" spans="41:55" x14ac:dyDescent="0.25">
      <c r="AO733" s="235"/>
      <c r="AR733" s="239"/>
      <c r="AT733" s="239"/>
      <c r="AV733" s="236"/>
      <c r="AY733" s="239"/>
      <c r="BA733" s="239"/>
      <c r="BC733" s="236"/>
    </row>
    <row r="734" spans="41:55" x14ac:dyDescent="0.25">
      <c r="AO734" s="235"/>
      <c r="AR734" s="239"/>
      <c r="AT734" s="239"/>
      <c r="AV734" s="236"/>
      <c r="AY734" s="239"/>
      <c r="BA734" s="239"/>
      <c r="BC734" s="236"/>
    </row>
    <row r="735" spans="41:55" x14ac:dyDescent="0.25">
      <c r="AO735" s="235"/>
      <c r="AR735" s="239"/>
      <c r="AT735" s="239"/>
      <c r="AV735" s="236"/>
      <c r="AY735" s="239"/>
      <c r="BA735" s="239"/>
      <c r="BC735" s="236"/>
    </row>
    <row r="736" spans="41:55" x14ac:dyDescent="0.25">
      <c r="AO736" s="235"/>
      <c r="AR736" s="239"/>
      <c r="AT736" s="239"/>
      <c r="AV736" s="236"/>
      <c r="AY736" s="239"/>
      <c r="BA736" s="239"/>
      <c r="BC736" s="236"/>
    </row>
    <row r="737" spans="41:55" x14ac:dyDescent="0.25">
      <c r="AO737" s="235"/>
      <c r="AR737" s="239"/>
      <c r="AT737" s="239"/>
      <c r="AV737" s="236"/>
      <c r="AY737" s="239"/>
      <c r="BA737" s="239"/>
      <c r="BC737" s="236"/>
    </row>
    <row r="738" spans="41:55" x14ac:dyDescent="0.25">
      <c r="AO738" s="235"/>
      <c r="AR738" s="239"/>
      <c r="AT738" s="239"/>
      <c r="AV738" s="236"/>
      <c r="AY738" s="239"/>
      <c r="BA738" s="239"/>
      <c r="BC738" s="236"/>
    </row>
    <row r="739" spans="41:55" x14ac:dyDescent="0.25">
      <c r="AO739" s="235"/>
      <c r="AR739" s="239"/>
      <c r="AT739" s="239"/>
      <c r="AV739" s="236"/>
      <c r="AY739" s="239"/>
      <c r="BA739" s="239"/>
      <c r="BC739" s="236"/>
    </row>
    <row r="740" spans="41:55" x14ac:dyDescent="0.25">
      <c r="AO740" s="235"/>
      <c r="AR740" s="239"/>
      <c r="AT740" s="239"/>
      <c r="AV740" s="236"/>
      <c r="AY740" s="239"/>
      <c r="BA740" s="239"/>
      <c r="BC740" s="236"/>
    </row>
    <row r="741" spans="41:55" x14ac:dyDescent="0.25">
      <c r="AO741" s="235"/>
      <c r="AR741" s="239"/>
      <c r="AT741" s="239"/>
      <c r="AV741" s="236"/>
      <c r="AY741" s="239"/>
      <c r="BA741" s="239"/>
      <c r="BC741" s="236"/>
    </row>
    <row r="742" spans="41:55" x14ac:dyDescent="0.25">
      <c r="AO742" s="235"/>
      <c r="AR742" s="239"/>
      <c r="AT742" s="239"/>
      <c r="AV742" s="236"/>
      <c r="AY742" s="239"/>
      <c r="BA742" s="239"/>
      <c r="BC742" s="236"/>
    </row>
    <row r="743" spans="41:55" x14ac:dyDescent="0.25">
      <c r="AO743" s="235"/>
      <c r="AR743" s="239"/>
      <c r="AT743" s="239"/>
      <c r="AV743" s="236"/>
      <c r="AY743" s="239"/>
      <c r="BA743" s="239"/>
      <c r="BC743" s="236"/>
    </row>
    <row r="744" spans="41:55" x14ac:dyDescent="0.25">
      <c r="AO744" s="235"/>
      <c r="AR744" s="239"/>
      <c r="AT744" s="239"/>
      <c r="AV744" s="236"/>
      <c r="AY744" s="239"/>
      <c r="BA744" s="239"/>
      <c r="BC744" s="236"/>
    </row>
    <row r="745" spans="41:55" x14ac:dyDescent="0.25">
      <c r="AO745" s="235"/>
      <c r="AR745" s="239"/>
      <c r="AT745" s="239"/>
      <c r="AV745" s="236"/>
      <c r="AY745" s="239"/>
      <c r="BA745" s="239"/>
      <c r="BC745" s="236"/>
    </row>
    <row r="746" spans="41:55" x14ac:dyDescent="0.25">
      <c r="AO746" s="235"/>
      <c r="AR746" s="239"/>
      <c r="AT746" s="239"/>
      <c r="AV746" s="236"/>
      <c r="AY746" s="239"/>
      <c r="BA746" s="239"/>
      <c r="BC746" s="236"/>
    </row>
    <row r="747" spans="41:55" x14ac:dyDescent="0.25">
      <c r="AO747" s="235"/>
      <c r="AR747" s="239"/>
      <c r="AT747" s="239"/>
      <c r="AV747" s="236"/>
      <c r="AY747" s="239"/>
      <c r="BA747" s="239"/>
      <c r="BC747" s="236"/>
    </row>
    <row r="748" spans="41:55" x14ac:dyDescent="0.25">
      <c r="AO748" s="235"/>
      <c r="AR748" s="239"/>
      <c r="AT748" s="239"/>
      <c r="AV748" s="236"/>
      <c r="AY748" s="239"/>
      <c r="BA748" s="239"/>
      <c r="BC748" s="236"/>
    </row>
    <row r="749" spans="41:55" x14ac:dyDescent="0.25">
      <c r="AO749" s="235"/>
      <c r="AR749" s="239"/>
      <c r="AT749" s="239"/>
      <c r="AV749" s="236"/>
      <c r="AY749" s="239"/>
      <c r="BA749" s="239"/>
      <c r="BC749" s="236"/>
    </row>
    <row r="750" spans="41:55" x14ac:dyDescent="0.25">
      <c r="AO750" s="235"/>
      <c r="AR750" s="239"/>
      <c r="AT750" s="239"/>
      <c r="AV750" s="236"/>
      <c r="AY750" s="239"/>
      <c r="BA750" s="239"/>
      <c r="BC750" s="236"/>
    </row>
    <row r="751" spans="41:55" x14ac:dyDescent="0.25">
      <c r="AO751" s="235"/>
      <c r="AR751" s="239"/>
      <c r="AT751" s="239"/>
      <c r="AV751" s="236"/>
      <c r="AY751" s="239"/>
      <c r="BA751" s="239"/>
      <c r="BC751" s="236"/>
    </row>
    <row r="752" spans="41:55" x14ac:dyDescent="0.25">
      <c r="AO752" s="235"/>
      <c r="AR752" s="239"/>
      <c r="AT752" s="239"/>
      <c r="AV752" s="236"/>
      <c r="AY752" s="239"/>
      <c r="BA752" s="239"/>
      <c r="BC752" s="236"/>
    </row>
    <row r="753" spans="41:55" x14ac:dyDescent="0.25">
      <c r="AO753" s="235"/>
      <c r="AR753" s="239"/>
      <c r="AT753" s="239"/>
      <c r="AV753" s="236"/>
      <c r="AY753" s="239"/>
      <c r="BA753" s="239"/>
      <c r="BC753" s="236"/>
    </row>
    <row r="754" spans="41:55" x14ac:dyDescent="0.25">
      <c r="AO754" s="235"/>
      <c r="AR754" s="239"/>
      <c r="AT754" s="239"/>
      <c r="AV754" s="236"/>
      <c r="AY754" s="239"/>
      <c r="BA754" s="239"/>
      <c r="BC754" s="236"/>
    </row>
    <row r="755" spans="41:55" x14ac:dyDescent="0.25">
      <c r="AO755" s="235"/>
      <c r="AR755" s="239"/>
      <c r="AT755" s="239"/>
      <c r="AV755" s="236"/>
      <c r="AY755" s="239"/>
      <c r="BA755" s="239"/>
      <c r="BC755" s="236"/>
    </row>
    <row r="756" spans="41:55" x14ac:dyDescent="0.25">
      <c r="AO756" s="235"/>
      <c r="AR756" s="239"/>
      <c r="AT756" s="239"/>
      <c r="AV756" s="236"/>
      <c r="AY756" s="239"/>
      <c r="BA756" s="239"/>
      <c r="BC756" s="236"/>
    </row>
    <row r="757" spans="41:55" x14ac:dyDescent="0.25">
      <c r="AO757" s="235"/>
      <c r="AR757" s="239"/>
      <c r="AT757" s="239"/>
      <c r="AV757" s="236"/>
      <c r="AY757" s="239"/>
      <c r="BA757" s="239"/>
      <c r="BC757" s="236"/>
    </row>
    <row r="758" spans="41:55" x14ac:dyDescent="0.25">
      <c r="AO758" s="235"/>
      <c r="AR758" s="239"/>
      <c r="AT758" s="239"/>
      <c r="AV758" s="236"/>
      <c r="AY758" s="239"/>
      <c r="BA758" s="239"/>
      <c r="BC758" s="236"/>
    </row>
    <row r="759" spans="41:55" x14ac:dyDescent="0.25">
      <c r="AO759" s="235"/>
      <c r="AR759" s="239"/>
      <c r="AT759" s="239"/>
      <c r="AV759" s="236"/>
      <c r="AY759" s="239"/>
      <c r="BA759" s="239"/>
      <c r="BC759" s="236"/>
    </row>
    <row r="760" spans="41:55" x14ac:dyDescent="0.25">
      <c r="AO760" s="235"/>
      <c r="AR760" s="239"/>
      <c r="AT760" s="239"/>
      <c r="AV760" s="236"/>
      <c r="AY760" s="239"/>
      <c r="BA760" s="239"/>
      <c r="BC760" s="236"/>
    </row>
    <row r="761" spans="41:55" x14ac:dyDescent="0.25">
      <c r="AO761" s="235"/>
      <c r="AR761" s="239"/>
      <c r="AT761" s="239"/>
      <c r="AV761" s="236"/>
      <c r="AY761" s="239"/>
      <c r="BA761" s="239"/>
      <c r="BC761" s="236"/>
    </row>
    <row r="762" spans="41:55" x14ac:dyDescent="0.25">
      <c r="AO762" s="235"/>
      <c r="AR762" s="239"/>
      <c r="AT762" s="239"/>
      <c r="AV762" s="236"/>
      <c r="AY762" s="239"/>
      <c r="BA762" s="239"/>
      <c r="BC762" s="236"/>
    </row>
    <row r="763" spans="41:55" x14ac:dyDescent="0.25">
      <c r="AO763" s="235"/>
      <c r="AR763" s="239"/>
      <c r="AT763" s="239"/>
      <c r="AV763" s="236"/>
      <c r="AY763" s="239"/>
      <c r="BA763" s="239"/>
      <c r="BC763" s="236"/>
    </row>
    <row r="764" spans="41:55" x14ac:dyDescent="0.25">
      <c r="AO764" s="235"/>
      <c r="AR764" s="239"/>
      <c r="AT764" s="239"/>
      <c r="AV764" s="236"/>
      <c r="AY764" s="239"/>
      <c r="BA764" s="239"/>
      <c r="BC764" s="236"/>
    </row>
    <row r="765" spans="41:55" x14ac:dyDescent="0.25">
      <c r="AO765" s="235"/>
      <c r="AR765" s="239"/>
      <c r="AT765" s="239"/>
      <c r="AV765" s="236"/>
      <c r="AY765" s="239"/>
      <c r="BA765" s="239"/>
      <c r="BC765" s="236"/>
    </row>
    <row r="766" spans="41:55" x14ac:dyDescent="0.25">
      <c r="AO766" s="235"/>
      <c r="AR766" s="239"/>
      <c r="AT766" s="239"/>
      <c r="AV766" s="236"/>
      <c r="AY766" s="239"/>
      <c r="BA766" s="239"/>
      <c r="BC766" s="236"/>
    </row>
    <row r="767" spans="41:55" x14ac:dyDescent="0.25">
      <c r="AO767" s="235"/>
      <c r="AR767" s="239"/>
      <c r="AT767" s="239"/>
      <c r="AV767" s="236"/>
      <c r="AY767" s="239"/>
      <c r="BA767" s="239"/>
      <c r="BC767" s="236"/>
    </row>
    <row r="768" spans="41:55" x14ac:dyDescent="0.25">
      <c r="AO768" s="235"/>
      <c r="AR768" s="239"/>
      <c r="AT768" s="239"/>
      <c r="AV768" s="236"/>
      <c r="AY768" s="239"/>
      <c r="BA768" s="239"/>
      <c r="BC768" s="236"/>
    </row>
    <row r="769" spans="41:55" x14ac:dyDescent="0.25">
      <c r="AO769" s="235"/>
      <c r="AR769" s="239"/>
      <c r="AT769" s="239"/>
      <c r="AV769" s="236"/>
      <c r="AY769" s="239"/>
      <c r="BA769" s="239"/>
      <c r="BC769" s="236"/>
    </row>
    <row r="770" spans="41:55" x14ac:dyDescent="0.25">
      <c r="AO770" s="235"/>
      <c r="AR770" s="239"/>
      <c r="AT770" s="239"/>
      <c r="AV770" s="236"/>
      <c r="AY770" s="239"/>
      <c r="BA770" s="239"/>
      <c r="BC770" s="236"/>
    </row>
    <row r="771" spans="41:55" x14ac:dyDescent="0.25">
      <c r="AO771" s="235"/>
      <c r="AR771" s="239"/>
      <c r="AT771" s="239"/>
      <c r="AV771" s="236"/>
      <c r="AY771" s="239"/>
      <c r="BA771" s="239"/>
      <c r="BC771" s="236"/>
    </row>
    <row r="772" spans="41:55" x14ac:dyDescent="0.25">
      <c r="AO772" s="235"/>
      <c r="AR772" s="239"/>
      <c r="AT772" s="239"/>
      <c r="AV772" s="236"/>
      <c r="AY772" s="239"/>
      <c r="BA772" s="239"/>
      <c r="BC772" s="236"/>
    </row>
    <row r="773" spans="41:55" x14ac:dyDescent="0.25">
      <c r="AO773" s="235"/>
      <c r="AR773" s="239"/>
      <c r="AT773" s="239"/>
      <c r="AV773" s="236"/>
      <c r="AY773" s="239"/>
      <c r="BA773" s="239"/>
      <c r="BC773" s="236"/>
    </row>
    <row r="774" spans="41:55" x14ac:dyDescent="0.25">
      <c r="AO774" s="235"/>
      <c r="AR774" s="239"/>
      <c r="AT774" s="239"/>
      <c r="AV774" s="236"/>
      <c r="AY774" s="239"/>
      <c r="BA774" s="239"/>
      <c r="BC774" s="236"/>
    </row>
    <row r="775" spans="41:55" x14ac:dyDescent="0.25">
      <c r="AO775" s="235"/>
      <c r="AR775" s="239"/>
      <c r="AT775" s="239"/>
      <c r="AV775" s="236"/>
      <c r="AY775" s="239"/>
      <c r="BA775" s="239"/>
      <c r="BC775" s="236"/>
    </row>
    <row r="776" spans="41:55" x14ac:dyDescent="0.25">
      <c r="AO776" s="235"/>
      <c r="AR776" s="239"/>
      <c r="AT776" s="239"/>
      <c r="AV776" s="236"/>
      <c r="AY776" s="239"/>
      <c r="BA776" s="239"/>
      <c r="BC776" s="236"/>
    </row>
    <row r="777" spans="41:55" x14ac:dyDescent="0.25">
      <c r="AO777" s="235"/>
      <c r="AR777" s="239"/>
      <c r="AT777" s="239"/>
      <c r="AV777" s="236"/>
      <c r="AY777" s="239"/>
      <c r="BA777" s="239"/>
      <c r="BC777" s="236"/>
    </row>
    <row r="778" spans="41:55" x14ac:dyDescent="0.25">
      <c r="AO778" s="235"/>
      <c r="AR778" s="239"/>
      <c r="AT778" s="239"/>
      <c r="AV778" s="236"/>
      <c r="AY778" s="239"/>
      <c r="BA778" s="239"/>
      <c r="BC778" s="236"/>
    </row>
    <row r="779" spans="41:55" x14ac:dyDescent="0.25">
      <c r="AO779" s="235"/>
      <c r="AR779" s="239"/>
      <c r="AT779" s="239"/>
      <c r="AV779" s="236"/>
      <c r="AY779" s="239"/>
      <c r="BA779" s="239"/>
      <c r="BC779" s="236"/>
    </row>
    <row r="780" spans="41:55" x14ac:dyDescent="0.25">
      <c r="AO780" s="235"/>
      <c r="AR780" s="239"/>
      <c r="AT780" s="239"/>
      <c r="AV780" s="236"/>
      <c r="AY780" s="239"/>
      <c r="BA780" s="239"/>
      <c r="BC780" s="236"/>
    </row>
    <row r="781" spans="41:55" x14ac:dyDescent="0.25">
      <c r="AO781" s="235"/>
      <c r="AR781" s="239"/>
      <c r="AT781" s="239"/>
      <c r="AV781" s="236"/>
      <c r="AY781" s="239"/>
      <c r="BA781" s="239"/>
      <c r="BC781" s="236"/>
    </row>
    <row r="782" spans="41:55" x14ac:dyDescent="0.25">
      <c r="AO782" s="235"/>
      <c r="AR782" s="239"/>
      <c r="AT782" s="239"/>
      <c r="AV782" s="236"/>
      <c r="AY782" s="239"/>
      <c r="BA782" s="239"/>
      <c r="BC782" s="236"/>
    </row>
    <row r="783" spans="41:55" x14ac:dyDescent="0.25">
      <c r="AO783" s="235"/>
      <c r="AR783" s="239"/>
      <c r="AT783" s="239"/>
      <c r="AV783" s="236"/>
      <c r="AY783" s="239"/>
      <c r="BA783" s="239"/>
      <c r="BC783" s="236"/>
    </row>
    <row r="784" spans="41:55" x14ac:dyDescent="0.25">
      <c r="AO784" s="235"/>
      <c r="AR784" s="239"/>
      <c r="AT784" s="239"/>
      <c r="AV784" s="236"/>
      <c r="AY784" s="239"/>
      <c r="BA784" s="239"/>
      <c r="BC784" s="236"/>
    </row>
    <row r="785" spans="41:55" x14ac:dyDescent="0.25">
      <c r="AO785" s="235"/>
      <c r="AR785" s="239"/>
      <c r="AT785" s="239"/>
      <c r="AV785" s="236"/>
      <c r="AY785" s="239"/>
      <c r="BA785" s="239"/>
      <c r="BC785" s="236"/>
    </row>
    <row r="786" spans="41:55" x14ac:dyDescent="0.25">
      <c r="AO786" s="235"/>
      <c r="AR786" s="239"/>
      <c r="AT786" s="239"/>
      <c r="AV786" s="236"/>
      <c r="AY786" s="239"/>
      <c r="BA786" s="239"/>
      <c r="BC786" s="236"/>
    </row>
    <row r="787" spans="41:55" x14ac:dyDescent="0.25">
      <c r="AO787" s="235"/>
      <c r="AR787" s="239"/>
      <c r="AT787" s="239"/>
      <c r="AV787" s="236"/>
      <c r="AY787" s="239"/>
      <c r="BA787" s="239"/>
      <c r="BC787" s="236"/>
    </row>
    <row r="788" spans="41:55" x14ac:dyDescent="0.25">
      <c r="AO788" s="235"/>
      <c r="AR788" s="239"/>
      <c r="AT788" s="239"/>
      <c r="AV788" s="236"/>
      <c r="AY788" s="239"/>
      <c r="BA788" s="239"/>
      <c r="BC788" s="236"/>
    </row>
    <row r="789" spans="41:55" x14ac:dyDescent="0.25">
      <c r="AO789" s="235"/>
      <c r="AR789" s="239"/>
      <c r="AT789" s="239"/>
      <c r="AV789" s="236"/>
      <c r="AY789" s="239"/>
      <c r="BA789" s="239"/>
      <c r="BC789" s="236"/>
    </row>
    <row r="790" spans="41:55" x14ac:dyDescent="0.25">
      <c r="AO790" s="235"/>
      <c r="AR790" s="239"/>
      <c r="AT790" s="239"/>
      <c r="AV790" s="236"/>
      <c r="AY790" s="239"/>
      <c r="BA790" s="239"/>
      <c r="BC790" s="236"/>
    </row>
    <row r="791" spans="41:55" x14ac:dyDescent="0.25">
      <c r="AO791" s="235"/>
      <c r="AR791" s="239"/>
      <c r="AT791" s="239"/>
      <c r="AV791" s="236"/>
      <c r="AY791" s="239"/>
      <c r="BA791" s="239"/>
      <c r="BC791" s="236"/>
    </row>
    <row r="792" spans="41:55" x14ac:dyDescent="0.25">
      <c r="AO792" s="235"/>
      <c r="AR792" s="239"/>
      <c r="AT792" s="239"/>
      <c r="AV792" s="236"/>
      <c r="AY792" s="239"/>
      <c r="BA792" s="239"/>
      <c r="BC792" s="236"/>
    </row>
    <row r="793" spans="41:55" x14ac:dyDescent="0.25">
      <c r="AO793" s="235"/>
      <c r="AR793" s="239"/>
      <c r="AT793" s="239"/>
      <c r="AV793" s="236"/>
      <c r="AY793" s="239"/>
      <c r="BA793" s="239"/>
      <c r="BC793" s="236"/>
    </row>
    <row r="794" spans="41:55" x14ac:dyDescent="0.25">
      <c r="AO794" s="235"/>
      <c r="AR794" s="239"/>
      <c r="AT794" s="239"/>
      <c r="AV794" s="236"/>
      <c r="AY794" s="239"/>
      <c r="BA794" s="239"/>
      <c r="BC794" s="236"/>
    </row>
    <row r="795" spans="41:55" x14ac:dyDescent="0.25">
      <c r="AO795" s="235"/>
      <c r="AR795" s="239"/>
      <c r="AT795" s="239"/>
      <c r="AV795" s="236"/>
      <c r="AY795" s="239"/>
      <c r="BA795" s="239"/>
      <c r="BC795" s="236"/>
    </row>
    <row r="796" spans="41:55" x14ac:dyDescent="0.25">
      <c r="AO796" s="235"/>
      <c r="AR796" s="239"/>
      <c r="AT796" s="239"/>
      <c r="AV796" s="236"/>
      <c r="AY796" s="239"/>
      <c r="BA796" s="239"/>
      <c r="BC796" s="236"/>
    </row>
    <row r="797" spans="41:55" x14ac:dyDescent="0.25">
      <c r="AO797" s="235"/>
      <c r="AR797" s="239"/>
      <c r="AT797" s="239"/>
      <c r="AV797" s="236"/>
      <c r="AY797" s="239"/>
      <c r="BA797" s="239"/>
      <c r="BC797" s="236"/>
    </row>
    <row r="798" spans="41:55" x14ac:dyDescent="0.25">
      <c r="AO798" s="235"/>
      <c r="AR798" s="239"/>
      <c r="AT798" s="239"/>
      <c r="AV798" s="236"/>
      <c r="AY798" s="239"/>
      <c r="BA798" s="239"/>
      <c r="BC798" s="236"/>
    </row>
    <row r="799" spans="41:55" x14ac:dyDescent="0.25">
      <c r="AO799" s="235"/>
      <c r="AR799" s="239"/>
      <c r="AT799" s="239"/>
      <c r="AV799" s="236"/>
      <c r="AY799" s="239"/>
      <c r="BA799" s="239"/>
      <c r="BC799" s="236"/>
    </row>
    <row r="800" spans="41:55" x14ac:dyDescent="0.25">
      <c r="AO800" s="235"/>
      <c r="AR800" s="239"/>
      <c r="AT800" s="239"/>
      <c r="AV800" s="236"/>
      <c r="AY800" s="239"/>
      <c r="BA800" s="239"/>
      <c r="BC800" s="236"/>
    </row>
    <row r="801" spans="41:55" x14ac:dyDescent="0.25">
      <c r="AO801" s="235"/>
      <c r="AR801" s="239"/>
      <c r="AT801" s="239"/>
      <c r="AV801" s="236"/>
      <c r="AY801" s="239"/>
      <c r="BA801" s="239"/>
      <c r="BC801" s="236"/>
    </row>
    <row r="802" spans="41:55" x14ac:dyDescent="0.25">
      <c r="AO802" s="235"/>
      <c r="AR802" s="239"/>
      <c r="AT802" s="239"/>
      <c r="AV802" s="236"/>
      <c r="AY802" s="239"/>
      <c r="BA802" s="239"/>
      <c r="BC802" s="236"/>
    </row>
    <row r="803" spans="41:55" x14ac:dyDescent="0.25">
      <c r="AO803" s="235"/>
      <c r="AR803" s="239"/>
      <c r="AT803" s="239"/>
      <c r="AV803" s="236"/>
      <c r="AY803" s="239"/>
      <c r="BA803" s="239"/>
      <c r="BC803" s="236"/>
    </row>
    <row r="804" spans="41:55" x14ac:dyDescent="0.25">
      <c r="AO804" s="235"/>
      <c r="AR804" s="239"/>
      <c r="AT804" s="239"/>
      <c r="AV804" s="236"/>
      <c r="AY804" s="239"/>
      <c r="BA804" s="239"/>
      <c r="BC804" s="236"/>
    </row>
    <row r="805" spans="41:55" x14ac:dyDescent="0.25">
      <c r="AO805" s="235"/>
      <c r="AR805" s="239"/>
      <c r="AT805" s="239"/>
      <c r="AV805" s="236"/>
      <c r="AY805" s="239"/>
      <c r="BA805" s="239"/>
      <c r="BC805" s="236"/>
    </row>
    <row r="806" spans="41:55" x14ac:dyDescent="0.25">
      <c r="AO806" s="235"/>
      <c r="AR806" s="239"/>
      <c r="AT806" s="239"/>
      <c r="AV806" s="236"/>
      <c r="AY806" s="239"/>
      <c r="BA806" s="239"/>
      <c r="BC806" s="236"/>
    </row>
    <row r="807" spans="41:55" x14ac:dyDescent="0.25">
      <c r="AO807" s="235"/>
      <c r="AR807" s="239"/>
      <c r="AT807" s="239"/>
      <c r="AV807" s="236"/>
      <c r="AY807" s="239"/>
      <c r="BA807" s="239"/>
      <c r="BC807" s="236"/>
    </row>
    <row r="808" spans="41:55" x14ac:dyDescent="0.25">
      <c r="AO808" s="235"/>
      <c r="AR808" s="239"/>
      <c r="AT808" s="239"/>
      <c r="AV808" s="236"/>
      <c r="AY808" s="239"/>
      <c r="BA808" s="239"/>
      <c r="BC808" s="236"/>
    </row>
    <row r="809" spans="41:55" x14ac:dyDescent="0.25">
      <c r="AO809" s="235"/>
      <c r="AR809" s="239"/>
      <c r="AT809" s="239"/>
      <c r="AV809" s="236"/>
      <c r="AY809" s="239"/>
      <c r="BA809" s="239"/>
      <c r="BC809" s="236"/>
    </row>
    <row r="810" spans="41:55" x14ac:dyDescent="0.25">
      <c r="AO810" s="235"/>
      <c r="AR810" s="239"/>
      <c r="AT810" s="239"/>
      <c r="AV810" s="236"/>
      <c r="AY810" s="239"/>
      <c r="BA810" s="239"/>
      <c r="BC810" s="236"/>
    </row>
    <row r="811" spans="41:55" x14ac:dyDescent="0.25">
      <c r="AO811" s="235"/>
      <c r="AR811" s="239"/>
      <c r="AT811" s="239"/>
      <c r="AV811" s="236"/>
      <c r="AY811" s="239"/>
      <c r="BA811" s="239"/>
      <c r="BC811" s="236"/>
    </row>
    <row r="812" spans="41:55" x14ac:dyDescent="0.25">
      <c r="AO812" s="235"/>
      <c r="AR812" s="239"/>
      <c r="AT812" s="239"/>
      <c r="AV812" s="236"/>
      <c r="AY812" s="239"/>
      <c r="BA812" s="239"/>
      <c r="BC812" s="236"/>
    </row>
    <row r="813" spans="41:55" x14ac:dyDescent="0.25">
      <c r="AO813" s="235"/>
      <c r="AR813" s="239"/>
      <c r="AT813" s="239"/>
      <c r="AV813" s="236"/>
      <c r="AY813" s="239"/>
      <c r="BA813" s="239"/>
      <c r="BC813" s="236"/>
    </row>
    <row r="814" spans="41:55" x14ac:dyDescent="0.25">
      <c r="AO814" s="235"/>
      <c r="AR814" s="239"/>
      <c r="AT814" s="239"/>
      <c r="AV814" s="236"/>
      <c r="AY814" s="239"/>
      <c r="BA814" s="239"/>
      <c r="BC814" s="236"/>
    </row>
    <row r="815" spans="41:55" x14ac:dyDescent="0.25">
      <c r="AO815" s="235"/>
      <c r="AR815" s="239"/>
      <c r="AT815" s="239"/>
      <c r="AV815" s="236"/>
      <c r="AY815" s="239"/>
      <c r="BA815" s="239"/>
      <c r="BC815" s="236"/>
    </row>
    <row r="816" spans="41:55" x14ac:dyDescent="0.25">
      <c r="AO816" s="235"/>
      <c r="AR816" s="239"/>
      <c r="AT816" s="239"/>
      <c r="AV816" s="236"/>
      <c r="AY816" s="239"/>
      <c r="BA816" s="239"/>
      <c r="BC816" s="236"/>
    </row>
    <row r="817" spans="41:55" x14ac:dyDescent="0.25">
      <c r="AO817" s="235"/>
      <c r="AR817" s="239"/>
      <c r="AT817" s="239"/>
      <c r="AV817" s="236"/>
      <c r="AY817" s="239"/>
      <c r="BA817" s="239"/>
      <c r="BC817" s="236"/>
    </row>
    <row r="818" spans="41:55" x14ac:dyDescent="0.25">
      <c r="AO818" s="235"/>
      <c r="AR818" s="239"/>
      <c r="AT818" s="239"/>
      <c r="AV818" s="236"/>
      <c r="AY818" s="239"/>
      <c r="BA818" s="239"/>
      <c r="BC818" s="236"/>
    </row>
    <row r="819" spans="41:55" x14ac:dyDescent="0.25">
      <c r="AO819" s="235"/>
      <c r="AR819" s="239"/>
      <c r="AT819" s="239"/>
      <c r="AV819" s="236"/>
      <c r="AY819" s="239"/>
      <c r="BA819" s="239"/>
      <c r="BC819" s="236"/>
    </row>
    <row r="820" spans="41:55" x14ac:dyDescent="0.25">
      <c r="AO820" s="235"/>
      <c r="AR820" s="239"/>
      <c r="AT820" s="239"/>
      <c r="AV820" s="236"/>
      <c r="AY820" s="239"/>
      <c r="BA820" s="239"/>
      <c r="BC820" s="236"/>
    </row>
    <row r="821" spans="41:55" x14ac:dyDescent="0.25">
      <c r="AO821" s="235"/>
      <c r="AR821" s="239"/>
      <c r="AT821" s="239"/>
      <c r="AV821" s="236"/>
      <c r="AY821" s="239"/>
      <c r="BA821" s="239"/>
      <c r="BC821" s="236"/>
    </row>
    <row r="822" spans="41:55" x14ac:dyDescent="0.25">
      <c r="AO822" s="235"/>
      <c r="AR822" s="239"/>
      <c r="AT822" s="239"/>
      <c r="AV822" s="236"/>
      <c r="AY822" s="239"/>
      <c r="BA822" s="239"/>
      <c r="BC822" s="236"/>
    </row>
    <row r="823" spans="41:55" x14ac:dyDescent="0.25">
      <c r="AO823" s="235"/>
      <c r="AR823" s="239"/>
      <c r="AT823" s="239"/>
      <c r="AV823" s="236"/>
      <c r="AY823" s="239"/>
      <c r="BA823" s="239"/>
      <c r="BC823" s="236"/>
    </row>
    <row r="824" spans="41:55" x14ac:dyDescent="0.25">
      <c r="AO824" s="235"/>
      <c r="AR824" s="239"/>
      <c r="AT824" s="239"/>
      <c r="AV824" s="236"/>
      <c r="AY824" s="239"/>
      <c r="BA824" s="239"/>
      <c r="BC824" s="236"/>
    </row>
    <row r="825" spans="41:55" x14ac:dyDescent="0.25">
      <c r="AO825" s="235"/>
      <c r="AR825" s="239"/>
      <c r="AT825" s="239"/>
      <c r="AV825" s="236"/>
      <c r="AY825" s="239"/>
      <c r="BA825" s="239"/>
      <c r="BC825" s="236"/>
    </row>
    <row r="826" spans="41:55" x14ac:dyDescent="0.25">
      <c r="AO826" s="235"/>
      <c r="AR826" s="239"/>
      <c r="AT826" s="239"/>
      <c r="AV826" s="236"/>
      <c r="AY826" s="239"/>
      <c r="BA826" s="239"/>
      <c r="BC826" s="236"/>
    </row>
    <row r="827" spans="41:55" x14ac:dyDescent="0.25">
      <c r="AO827" s="235"/>
      <c r="AR827" s="239"/>
      <c r="AT827" s="239"/>
      <c r="AV827" s="236"/>
      <c r="AY827" s="239"/>
      <c r="BA827" s="239"/>
      <c r="BC827" s="236"/>
    </row>
    <row r="828" spans="41:55" x14ac:dyDescent="0.25">
      <c r="AO828" s="235"/>
      <c r="AR828" s="239"/>
      <c r="AT828" s="239"/>
      <c r="AV828" s="236"/>
      <c r="AY828" s="239"/>
      <c r="BA828" s="239"/>
      <c r="BC828" s="236"/>
    </row>
    <row r="829" spans="41:55" x14ac:dyDescent="0.25">
      <c r="AO829" s="235"/>
      <c r="AR829" s="239"/>
      <c r="AT829" s="239"/>
      <c r="AV829" s="236"/>
      <c r="AY829" s="239"/>
      <c r="BA829" s="239"/>
      <c r="BC829" s="236"/>
    </row>
    <row r="830" spans="41:55" x14ac:dyDescent="0.25">
      <c r="AO830" s="235"/>
      <c r="AR830" s="239"/>
      <c r="AT830" s="239"/>
      <c r="AV830" s="236"/>
      <c r="AY830" s="239"/>
      <c r="BA830" s="239"/>
      <c r="BC830" s="236"/>
    </row>
    <row r="831" spans="41:55" x14ac:dyDescent="0.25">
      <c r="AO831" s="235"/>
      <c r="AR831" s="239"/>
      <c r="AT831" s="239"/>
      <c r="AV831" s="236"/>
      <c r="AY831" s="239"/>
      <c r="BA831" s="239"/>
      <c r="BC831" s="236"/>
    </row>
    <row r="832" spans="41:55" x14ac:dyDescent="0.25">
      <c r="AO832" s="235"/>
      <c r="AR832" s="239"/>
      <c r="AT832" s="239"/>
      <c r="AV832" s="236"/>
      <c r="AY832" s="239"/>
      <c r="BA832" s="239"/>
      <c r="BC832" s="236"/>
    </row>
    <row r="833" spans="41:55" x14ac:dyDescent="0.25">
      <c r="AO833" s="235"/>
      <c r="AR833" s="239"/>
      <c r="AT833" s="239"/>
      <c r="AV833" s="236"/>
      <c r="AY833" s="239"/>
      <c r="BA833" s="239"/>
      <c r="BC833" s="236"/>
    </row>
    <row r="834" spans="41:55" x14ac:dyDescent="0.25">
      <c r="AO834" s="235"/>
      <c r="AR834" s="239"/>
      <c r="AT834" s="239"/>
      <c r="AV834" s="236"/>
      <c r="AY834" s="239"/>
      <c r="BA834" s="239"/>
      <c r="BC834" s="236"/>
    </row>
    <row r="835" spans="41:55" x14ac:dyDescent="0.25">
      <c r="AO835" s="235"/>
      <c r="AR835" s="239"/>
      <c r="AT835" s="239"/>
      <c r="AV835" s="236"/>
      <c r="AY835" s="239"/>
      <c r="BA835" s="239"/>
      <c r="BC835" s="236"/>
    </row>
    <row r="836" spans="41:55" x14ac:dyDescent="0.25">
      <c r="AO836" s="235"/>
      <c r="AR836" s="239"/>
      <c r="AT836" s="239"/>
      <c r="AV836" s="236"/>
      <c r="AY836" s="239"/>
      <c r="BA836" s="239"/>
      <c r="BC836" s="236"/>
    </row>
    <row r="837" spans="41:55" x14ac:dyDescent="0.25">
      <c r="AO837" s="235"/>
      <c r="AR837" s="239"/>
      <c r="AT837" s="239"/>
      <c r="AV837" s="236"/>
      <c r="AY837" s="239"/>
      <c r="BA837" s="239"/>
      <c r="BC837" s="236"/>
    </row>
    <row r="838" spans="41:55" x14ac:dyDescent="0.25">
      <c r="AO838" s="235"/>
      <c r="AR838" s="239"/>
      <c r="AT838" s="239"/>
      <c r="AV838" s="236"/>
      <c r="AY838" s="239"/>
      <c r="BA838" s="239"/>
      <c r="BC838" s="236"/>
    </row>
    <row r="839" spans="41:55" x14ac:dyDescent="0.25">
      <c r="AO839" s="235"/>
      <c r="AR839" s="239"/>
      <c r="AT839" s="239"/>
      <c r="AV839" s="236"/>
      <c r="AY839" s="239"/>
      <c r="BA839" s="239"/>
      <c r="BC839" s="236"/>
    </row>
    <row r="840" spans="41:55" x14ac:dyDescent="0.25">
      <c r="AO840" s="235"/>
      <c r="AR840" s="239"/>
      <c r="AT840" s="239"/>
      <c r="AV840" s="236"/>
      <c r="AY840" s="239"/>
      <c r="BA840" s="239"/>
      <c r="BC840" s="236"/>
    </row>
    <row r="841" spans="41:55" x14ac:dyDescent="0.25">
      <c r="AO841" s="235"/>
      <c r="AR841" s="239"/>
      <c r="AT841" s="239"/>
      <c r="AV841" s="236"/>
      <c r="AY841" s="239"/>
      <c r="BA841" s="239"/>
      <c r="BC841" s="236"/>
    </row>
    <row r="842" spans="41:55" x14ac:dyDescent="0.25">
      <c r="AO842" s="235"/>
      <c r="AR842" s="239"/>
      <c r="AT842" s="239"/>
      <c r="AV842" s="236"/>
      <c r="AY842" s="239"/>
      <c r="BA842" s="239"/>
      <c r="BC842" s="236"/>
    </row>
    <row r="843" spans="41:55" x14ac:dyDescent="0.25">
      <c r="AO843" s="235"/>
      <c r="AR843" s="239"/>
      <c r="AT843" s="239"/>
      <c r="AV843" s="236"/>
      <c r="AY843" s="239"/>
      <c r="BA843" s="239"/>
      <c r="BC843" s="236"/>
    </row>
    <row r="844" spans="41:55" x14ac:dyDescent="0.25">
      <c r="AO844" s="235"/>
      <c r="AR844" s="239"/>
      <c r="AT844" s="239"/>
      <c r="AV844" s="236"/>
      <c r="AY844" s="239"/>
      <c r="BA844" s="239"/>
      <c r="BC844" s="236"/>
    </row>
    <row r="845" spans="41:55" x14ac:dyDescent="0.25">
      <c r="AO845" s="235"/>
      <c r="AR845" s="239"/>
      <c r="AT845" s="239"/>
      <c r="AV845" s="236"/>
      <c r="AY845" s="239"/>
      <c r="BA845" s="239"/>
      <c r="BC845" s="236"/>
    </row>
    <row r="846" spans="41:55" x14ac:dyDescent="0.25">
      <c r="AO846" s="235"/>
      <c r="AR846" s="239"/>
      <c r="AT846" s="239"/>
      <c r="AV846" s="236"/>
      <c r="AY846" s="239"/>
      <c r="BA846" s="239"/>
      <c r="BC846" s="236"/>
    </row>
    <row r="847" spans="41:55" x14ac:dyDescent="0.25">
      <c r="AO847" s="235"/>
      <c r="AR847" s="239"/>
      <c r="AT847" s="239"/>
      <c r="AV847" s="236"/>
      <c r="AY847" s="239"/>
      <c r="BA847" s="239"/>
      <c r="BC847" s="236"/>
    </row>
    <row r="848" spans="41:55" x14ac:dyDescent="0.25">
      <c r="AO848" s="235"/>
      <c r="AR848" s="239"/>
      <c r="AT848" s="239"/>
      <c r="AV848" s="236"/>
      <c r="AY848" s="239"/>
      <c r="BA848" s="239"/>
      <c r="BC848" s="236"/>
    </row>
    <row r="849" spans="41:55" x14ac:dyDescent="0.25">
      <c r="AO849" s="235"/>
      <c r="AR849" s="239"/>
      <c r="AT849" s="239"/>
      <c r="AV849" s="236"/>
      <c r="AY849" s="239"/>
      <c r="BA849" s="239"/>
      <c r="BC849" s="236"/>
    </row>
    <row r="850" spans="41:55" x14ac:dyDescent="0.25">
      <c r="AO850" s="235"/>
      <c r="AR850" s="239"/>
      <c r="AT850" s="239"/>
      <c r="AV850" s="236"/>
      <c r="AY850" s="239"/>
      <c r="BA850" s="239"/>
      <c r="BC850" s="236"/>
    </row>
    <row r="851" spans="41:55" x14ac:dyDescent="0.25">
      <c r="AO851" s="235"/>
      <c r="AR851" s="239"/>
      <c r="AT851" s="239"/>
      <c r="AV851" s="236"/>
      <c r="AY851" s="239"/>
      <c r="BA851" s="239"/>
      <c r="BC851" s="236"/>
    </row>
    <row r="852" spans="41:55" x14ac:dyDescent="0.25">
      <c r="AO852" s="235"/>
      <c r="AR852" s="239"/>
      <c r="AT852" s="239"/>
      <c r="AV852" s="236"/>
      <c r="AY852" s="239"/>
      <c r="BA852" s="239"/>
      <c r="BC852" s="236"/>
    </row>
    <row r="853" spans="41:55" x14ac:dyDescent="0.25">
      <c r="AO853" s="235"/>
      <c r="AR853" s="239"/>
      <c r="AT853" s="239"/>
      <c r="AV853" s="236"/>
      <c r="AY853" s="239"/>
      <c r="BA853" s="239"/>
      <c r="BC853" s="236"/>
    </row>
    <row r="854" spans="41:55" x14ac:dyDescent="0.25">
      <c r="AO854" s="235"/>
      <c r="AR854" s="239"/>
      <c r="AT854" s="239"/>
      <c r="AV854" s="236"/>
      <c r="AY854" s="239"/>
      <c r="BA854" s="239"/>
      <c r="BC854" s="236"/>
    </row>
    <row r="855" spans="41:55" x14ac:dyDescent="0.25">
      <c r="AO855" s="235"/>
      <c r="AR855" s="239"/>
      <c r="AT855" s="239"/>
      <c r="AV855" s="236"/>
      <c r="AY855" s="239"/>
      <c r="BA855" s="239"/>
      <c r="BC855" s="236"/>
    </row>
    <row r="856" spans="41:55" x14ac:dyDescent="0.25">
      <c r="AO856" s="235"/>
      <c r="AR856" s="239"/>
      <c r="AT856" s="239"/>
      <c r="AV856" s="236"/>
      <c r="AY856" s="239"/>
      <c r="BA856" s="239"/>
      <c r="BC856" s="236"/>
    </row>
    <row r="857" spans="41:55" x14ac:dyDescent="0.25">
      <c r="AO857" s="235"/>
      <c r="AR857" s="239"/>
      <c r="AT857" s="239"/>
      <c r="AV857" s="236"/>
      <c r="AY857" s="239"/>
      <c r="BA857" s="239"/>
      <c r="BC857" s="236"/>
    </row>
    <row r="858" spans="41:55" x14ac:dyDescent="0.25">
      <c r="AO858" s="235"/>
      <c r="AR858" s="239"/>
      <c r="AT858" s="239"/>
      <c r="AV858" s="236"/>
      <c r="AY858" s="239"/>
      <c r="BA858" s="239"/>
      <c r="BC858" s="236"/>
    </row>
    <row r="859" spans="41:55" x14ac:dyDescent="0.25">
      <c r="AO859" s="235"/>
      <c r="AR859" s="239"/>
      <c r="AT859" s="239"/>
      <c r="AV859" s="236"/>
      <c r="AY859" s="239"/>
      <c r="BA859" s="239"/>
      <c r="BC859" s="236"/>
    </row>
    <row r="860" spans="41:55" x14ac:dyDescent="0.25">
      <c r="AO860" s="235"/>
      <c r="AR860" s="239"/>
      <c r="AT860" s="239"/>
      <c r="AV860" s="236"/>
      <c r="AY860" s="239"/>
      <c r="BA860" s="239"/>
      <c r="BC860" s="236"/>
    </row>
    <row r="861" spans="41:55" x14ac:dyDescent="0.25">
      <c r="AO861" s="235"/>
      <c r="AR861" s="239"/>
      <c r="AT861" s="239"/>
      <c r="AV861" s="236"/>
      <c r="AY861" s="239"/>
      <c r="BA861" s="239"/>
      <c r="BC861" s="236"/>
    </row>
    <row r="862" spans="41:55" x14ac:dyDescent="0.25">
      <c r="AO862" s="235"/>
      <c r="AR862" s="239"/>
      <c r="AT862" s="239"/>
      <c r="AV862" s="236"/>
      <c r="AY862" s="239"/>
      <c r="BA862" s="239"/>
      <c r="BC862" s="236"/>
    </row>
    <row r="863" spans="41:55" x14ac:dyDescent="0.25">
      <c r="AO863" s="235"/>
      <c r="AR863" s="239"/>
      <c r="AT863" s="239"/>
      <c r="AV863" s="236"/>
      <c r="AY863" s="239"/>
      <c r="BA863" s="239"/>
      <c r="BC863" s="236"/>
    </row>
    <row r="864" spans="41:55" x14ac:dyDescent="0.25">
      <c r="AO864" s="235"/>
      <c r="AR864" s="239"/>
      <c r="AT864" s="239"/>
      <c r="AV864" s="236"/>
      <c r="AY864" s="239"/>
      <c r="BA864" s="239"/>
      <c r="BC864" s="236"/>
    </row>
    <row r="865" spans="41:55" x14ac:dyDescent="0.25">
      <c r="AO865" s="235"/>
      <c r="AR865" s="239"/>
      <c r="AT865" s="239"/>
      <c r="AV865" s="236"/>
      <c r="AY865" s="239"/>
      <c r="BA865" s="239"/>
      <c r="BC865" s="236"/>
    </row>
    <row r="866" spans="41:55" x14ac:dyDescent="0.25">
      <c r="AO866" s="235"/>
      <c r="AR866" s="239"/>
      <c r="AT866" s="239"/>
      <c r="AV866" s="236"/>
      <c r="AY866" s="239"/>
      <c r="BA866" s="239"/>
      <c r="BC866" s="236"/>
    </row>
    <row r="867" spans="41:55" x14ac:dyDescent="0.25">
      <c r="AO867" s="235"/>
      <c r="AR867" s="239"/>
      <c r="AT867" s="239"/>
      <c r="AV867" s="236"/>
      <c r="AY867" s="239"/>
      <c r="BA867" s="239"/>
      <c r="BC867" s="236"/>
    </row>
    <row r="868" spans="41:55" x14ac:dyDescent="0.25">
      <c r="AO868" s="235"/>
      <c r="AR868" s="239"/>
      <c r="AT868" s="239"/>
      <c r="AV868" s="236"/>
      <c r="AY868" s="239"/>
      <c r="BA868" s="239"/>
      <c r="BC868" s="236"/>
    </row>
    <row r="869" spans="41:55" x14ac:dyDescent="0.25">
      <c r="AO869" s="235"/>
      <c r="AR869" s="239"/>
      <c r="AT869" s="239"/>
      <c r="AV869" s="236"/>
      <c r="AY869" s="239"/>
      <c r="BA869" s="239"/>
      <c r="BC869" s="236"/>
    </row>
    <row r="870" spans="41:55" x14ac:dyDescent="0.25">
      <c r="AO870" s="235"/>
      <c r="AR870" s="239"/>
      <c r="AT870" s="239"/>
      <c r="AV870" s="236"/>
      <c r="AY870" s="239"/>
      <c r="BA870" s="239"/>
      <c r="BC870" s="236"/>
    </row>
    <row r="871" spans="41:55" x14ac:dyDescent="0.25">
      <c r="AO871" s="235"/>
      <c r="AR871" s="239"/>
      <c r="AT871" s="239"/>
      <c r="AV871" s="236"/>
      <c r="AY871" s="239"/>
      <c r="BA871" s="239"/>
      <c r="BC871" s="236"/>
    </row>
    <row r="872" spans="41:55" x14ac:dyDescent="0.25">
      <c r="AO872" s="235"/>
      <c r="AR872" s="239"/>
      <c r="AT872" s="239"/>
      <c r="AV872" s="236"/>
      <c r="AY872" s="239"/>
      <c r="BA872" s="239"/>
      <c r="BC872" s="236"/>
    </row>
    <row r="873" spans="41:55" x14ac:dyDescent="0.25">
      <c r="AO873" s="235"/>
      <c r="AR873" s="239"/>
      <c r="AT873" s="239"/>
      <c r="AV873" s="236"/>
      <c r="AY873" s="239"/>
      <c r="BA873" s="239"/>
      <c r="BC873" s="236"/>
    </row>
    <row r="874" spans="41:55" x14ac:dyDescent="0.25">
      <c r="AO874" s="235"/>
      <c r="AR874" s="239"/>
      <c r="AT874" s="239"/>
      <c r="AV874" s="236"/>
      <c r="AY874" s="239"/>
      <c r="BA874" s="239"/>
      <c r="BC874" s="236"/>
    </row>
    <row r="875" spans="41:55" x14ac:dyDescent="0.25">
      <c r="AO875" s="235"/>
      <c r="AR875" s="239"/>
      <c r="AT875" s="239"/>
      <c r="AV875" s="236"/>
      <c r="AY875" s="239"/>
      <c r="BA875" s="239"/>
      <c r="BC875" s="236"/>
    </row>
    <row r="876" spans="41:55" x14ac:dyDescent="0.25">
      <c r="AO876" s="235"/>
      <c r="AR876" s="239"/>
      <c r="AT876" s="239"/>
      <c r="AV876" s="236"/>
      <c r="AY876" s="239"/>
      <c r="BA876" s="239"/>
      <c r="BC876" s="236"/>
    </row>
    <row r="877" spans="41:55" x14ac:dyDescent="0.25">
      <c r="AO877" s="235"/>
      <c r="AR877" s="239"/>
      <c r="AT877" s="239"/>
      <c r="AV877" s="236"/>
      <c r="AY877" s="239"/>
      <c r="BA877" s="239"/>
      <c r="BC877" s="236"/>
    </row>
    <row r="878" spans="41:55" x14ac:dyDescent="0.25">
      <c r="AO878" s="235"/>
      <c r="AR878" s="239"/>
      <c r="AT878" s="239"/>
      <c r="AV878" s="236"/>
      <c r="AY878" s="239"/>
      <c r="BA878" s="239"/>
      <c r="BC878" s="236"/>
    </row>
    <row r="879" spans="41:55" x14ac:dyDescent="0.25">
      <c r="AO879" s="235"/>
      <c r="AR879" s="239"/>
      <c r="AT879" s="239"/>
      <c r="AV879" s="236"/>
      <c r="AY879" s="239"/>
      <c r="BA879" s="239"/>
      <c r="BC879" s="236"/>
    </row>
    <row r="880" spans="41:55" x14ac:dyDescent="0.25">
      <c r="AO880" s="235"/>
      <c r="AR880" s="239"/>
      <c r="AT880" s="239"/>
      <c r="AV880" s="236"/>
      <c r="AY880" s="239"/>
      <c r="BA880" s="239"/>
      <c r="BC880" s="236"/>
    </row>
    <row r="881" spans="41:55" x14ac:dyDescent="0.25">
      <c r="AO881" s="235"/>
      <c r="AR881" s="239"/>
      <c r="AT881" s="239"/>
      <c r="AV881" s="236"/>
      <c r="AY881" s="239"/>
      <c r="BA881" s="239"/>
      <c r="BC881" s="236"/>
    </row>
    <row r="882" spans="41:55" x14ac:dyDescent="0.25">
      <c r="AO882" s="235"/>
      <c r="AR882" s="239"/>
      <c r="AT882" s="239"/>
      <c r="AV882" s="236"/>
      <c r="AY882" s="239"/>
      <c r="BA882" s="239"/>
      <c r="BC882" s="236"/>
    </row>
    <row r="883" spans="41:55" x14ac:dyDescent="0.25">
      <c r="AO883" s="235"/>
      <c r="AR883" s="239"/>
      <c r="AT883" s="239"/>
      <c r="AV883" s="236"/>
      <c r="AY883" s="239"/>
      <c r="BA883" s="239"/>
      <c r="BC883" s="236"/>
    </row>
    <row r="884" spans="41:55" x14ac:dyDescent="0.25">
      <c r="AO884" s="235"/>
      <c r="AR884" s="239"/>
      <c r="AT884" s="239"/>
      <c r="AV884" s="236"/>
      <c r="AY884" s="239"/>
      <c r="BA884" s="239"/>
      <c r="BC884" s="236"/>
    </row>
    <row r="885" spans="41:55" x14ac:dyDescent="0.25">
      <c r="AO885" s="235"/>
      <c r="AR885" s="239"/>
      <c r="AT885" s="239"/>
      <c r="AV885" s="236"/>
      <c r="AY885" s="239"/>
      <c r="BA885" s="239"/>
      <c r="BC885" s="236"/>
    </row>
    <row r="886" spans="41:55" x14ac:dyDescent="0.25">
      <c r="AO886" s="235"/>
      <c r="AR886" s="239"/>
      <c r="AT886" s="239"/>
      <c r="AV886" s="236"/>
      <c r="AY886" s="239"/>
      <c r="BA886" s="239"/>
      <c r="BC886" s="236"/>
    </row>
    <row r="887" spans="41:55" x14ac:dyDescent="0.25">
      <c r="AO887" s="235"/>
      <c r="AR887" s="239"/>
      <c r="AT887" s="239"/>
      <c r="AV887" s="236"/>
      <c r="AY887" s="239"/>
      <c r="BA887" s="239"/>
      <c r="BC887" s="236"/>
    </row>
    <row r="888" spans="41:55" x14ac:dyDescent="0.25">
      <c r="AO888" s="235"/>
      <c r="AR888" s="239"/>
      <c r="AT888" s="239"/>
      <c r="AV888" s="236"/>
      <c r="AY888" s="239"/>
      <c r="BA888" s="239"/>
      <c r="BC888" s="236"/>
    </row>
    <row r="889" spans="41:55" x14ac:dyDescent="0.25">
      <c r="AO889" s="235"/>
      <c r="AR889" s="239"/>
      <c r="AT889" s="239"/>
      <c r="AV889" s="236"/>
      <c r="AY889" s="239"/>
      <c r="BA889" s="239"/>
      <c r="BC889" s="236"/>
    </row>
    <row r="890" spans="41:55" x14ac:dyDescent="0.25">
      <c r="AO890" s="235"/>
      <c r="AR890" s="239"/>
      <c r="AT890" s="239"/>
      <c r="AV890" s="236"/>
      <c r="AY890" s="239"/>
      <c r="BA890" s="239"/>
      <c r="BC890" s="236"/>
    </row>
    <row r="891" spans="41:55" x14ac:dyDescent="0.25">
      <c r="AO891" s="235"/>
      <c r="AR891" s="239"/>
      <c r="AT891" s="239"/>
      <c r="AV891" s="236"/>
      <c r="AY891" s="239"/>
      <c r="BA891" s="239"/>
      <c r="BC891" s="236"/>
    </row>
    <row r="892" spans="41:55" x14ac:dyDescent="0.25">
      <c r="AO892" s="235"/>
      <c r="AR892" s="239"/>
      <c r="AT892" s="239"/>
      <c r="AV892" s="236"/>
      <c r="AY892" s="239"/>
      <c r="BA892" s="239"/>
      <c r="BC892" s="236"/>
    </row>
    <row r="893" spans="41:55" x14ac:dyDescent="0.25">
      <c r="AO893" s="235"/>
      <c r="AR893" s="239"/>
      <c r="AT893" s="239"/>
      <c r="AV893" s="236"/>
      <c r="AY893" s="239"/>
      <c r="BA893" s="239"/>
      <c r="BC893" s="236"/>
    </row>
    <row r="894" spans="41:55" x14ac:dyDescent="0.25">
      <c r="AO894" s="235"/>
      <c r="AR894" s="239"/>
      <c r="AT894" s="239"/>
      <c r="AV894" s="236"/>
      <c r="AY894" s="239"/>
      <c r="BA894" s="239"/>
      <c r="BC894" s="236"/>
    </row>
    <row r="895" spans="41:55" x14ac:dyDescent="0.25">
      <c r="AO895" s="235"/>
      <c r="AR895" s="239"/>
      <c r="AT895" s="239"/>
      <c r="AV895" s="236"/>
      <c r="AY895" s="239"/>
      <c r="BA895" s="239"/>
      <c r="BC895" s="236"/>
    </row>
    <row r="896" spans="41:55" x14ac:dyDescent="0.25">
      <c r="AO896" s="235"/>
      <c r="AR896" s="239"/>
      <c r="AT896" s="239"/>
      <c r="AV896" s="236"/>
      <c r="AY896" s="239"/>
      <c r="BA896" s="239"/>
      <c r="BC896" s="236"/>
    </row>
    <row r="897" spans="41:55" x14ac:dyDescent="0.25">
      <c r="AO897" s="235"/>
      <c r="AR897" s="239"/>
      <c r="AT897" s="239"/>
      <c r="AV897" s="236"/>
      <c r="AY897" s="239"/>
      <c r="BA897" s="239"/>
      <c r="BC897" s="236"/>
    </row>
    <row r="898" spans="41:55" x14ac:dyDescent="0.25">
      <c r="AO898" s="235"/>
      <c r="AR898" s="239"/>
      <c r="AT898" s="239"/>
      <c r="AV898" s="236"/>
      <c r="AY898" s="239"/>
      <c r="BA898" s="239"/>
      <c r="BC898" s="236"/>
    </row>
    <row r="899" spans="41:55" x14ac:dyDescent="0.25">
      <c r="AO899" s="235"/>
      <c r="AR899" s="239"/>
      <c r="AT899" s="239"/>
      <c r="AV899" s="236"/>
      <c r="AY899" s="239"/>
      <c r="BA899" s="239"/>
      <c r="BC899" s="236"/>
    </row>
    <row r="900" spans="41:55" x14ac:dyDescent="0.25">
      <c r="AO900" s="235"/>
      <c r="AR900" s="239"/>
      <c r="AT900" s="239"/>
      <c r="AV900" s="236"/>
      <c r="AY900" s="239"/>
      <c r="BA900" s="239"/>
      <c r="BC900" s="236"/>
    </row>
    <row r="901" spans="41:55" x14ac:dyDescent="0.25">
      <c r="AO901" s="235"/>
      <c r="AR901" s="239"/>
      <c r="AT901" s="239"/>
      <c r="AV901" s="236"/>
      <c r="AY901" s="239"/>
      <c r="BA901" s="239"/>
      <c r="BC901" s="236"/>
    </row>
    <row r="902" spans="41:55" x14ac:dyDescent="0.25">
      <c r="AO902" s="235"/>
      <c r="AR902" s="239"/>
      <c r="AT902" s="239"/>
      <c r="AV902" s="236"/>
      <c r="AY902" s="239"/>
      <c r="BA902" s="239"/>
      <c r="BC902" s="236"/>
    </row>
    <row r="903" spans="41:55" x14ac:dyDescent="0.25">
      <c r="AO903" s="235"/>
      <c r="AR903" s="239"/>
      <c r="AT903" s="239"/>
      <c r="AV903" s="236"/>
      <c r="AY903" s="239"/>
      <c r="BA903" s="239"/>
      <c r="BC903" s="236"/>
    </row>
    <row r="904" spans="41:55" x14ac:dyDescent="0.25">
      <c r="AO904" s="235"/>
      <c r="AR904" s="239"/>
      <c r="AT904" s="239"/>
      <c r="AV904" s="236"/>
      <c r="AY904" s="239"/>
      <c r="BA904" s="239"/>
      <c r="BC904" s="236"/>
    </row>
    <row r="905" spans="41:55" x14ac:dyDescent="0.25">
      <c r="AO905" s="235"/>
      <c r="AR905" s="239"/>
      <c r="AT905" s="239"/>
      <c r="AV905" s="236"/>
      <c r="AY905" s="239"/>
      <c r="BA905" s="239"/>
      <c r="BC905" s="236"/>
    </row>
    <row r="906" spans="41:55" x14ac:dyDescent="0.25">
      <c r="AO906" s="235"/>
      <c r="AR906" s="239"/>
      <c r="AT906" s="239"/>
      <c r="AV906" s="236"/>
      <c r="AY906" s="239"/>
      <c r="BA906" s="239"/>
      <c r="BC906" s="236"/>
    </row>
    <row r="907" spans="41:55" x14ac:dyDescent="0.25">
      <c r="AO907" s="235"/>
      <c r="AR907" s="239"/>
      <c r="AT907" s="239"/>
      <c r="AV907" s="236"/>
      <c r="AY907" s="239"/>
      <c r="BA907" s="239"/>
      <c r="BC907" s="236"/>
    </row>
    <row r="908" spans="41:55" x14ac:dyDescent="0.25">
      <c r="AO908" s="235"/>
      <c r="AR908" s="239"/>
      <c r="AT908" s="239"/>
      <c r="AV908" s="236"/>
      <c r="AY908" s="239"/>
      <c r="BA908" s="239"/>
      <c r="BC908" s="236"/>
    </row>
    <row r="909" spans="41:55" x14ac:dyDescent="0.25">
      <c r="AO909" s="235"/>
      <c r="AR909" s="239"/>
      <c r="AT909" s="239"/>
      <c r="AV909" s="236"/>
      <c r="AY909" s="239"/>
      <c r="BA909" s="239"/>
      <c r="BC909" s="236"/>
    </row>
    <row r="910" spans="41:55" x14ac:dyDescent="0.25">
      <c r="AO910" s="235"/>
      <c r="AR910" s="239"/>
      <c r="AT910" s="239"/>
      <c r="AV910" s="236"/>
      <c r="AY910" s="239"/>
      <c r="BA910" s="239"/>
      <c r="BC910" s="236"/>
    </row>
    <row r="911" spans="41:55" x14ac:dyDescent="0.25">
      <c r="AO911" s="235"/>
      <c r="AR911" s="239"/>
      <c r="AT911" s="239"/>
      <c r="AV911" s="236"/>
      <c r="AY911" s="239"/>
      <c r="BA911" s="239"/>
      <c r="BC911" s="236"/>
    </row>
    <row r="912" spans="41:55" x14ac:dyDescent="0.25">
      <c r="AO912" s="235"/>
      <c r="AR912" s="239"/>
      <c r="AT912" s="239"/>
      <c r="AV912" s="236"/>
      <c r="AY912" s="239"/>
      <c r="BA912" s="239"/>
      <c r="BC912" s="236"/>
    </row>
    <row r="913" spans="41:55" x14ac:dyDescent="0.25">
      <c r="AO913" s="235"/>
      <c r="AR913" s="239"/>
      <c r="AT913" s="239"/>
      <c r="AV913" s="236"/>
      <c r="AY913" s="239"/>
      <c r="BA913" s="239"/>
      <c r="BC913" s="236"/>
    </row>
    <row r="914" spans="41:55" x14ac:dyDescent="0.25">
      <c r="AO914" s="235"/>
      <c r="AR914" s="239"/>
      <c r="AT914" s="239"/>
      <c r="AV914" s="236"/>
      <c r="AY914" s="239"/>
      <c r="BA914" s="239"/>
      <c r="BC914" s="236"/>
    </row>
    <row r="915" spans="41:55" x14ac:dyDescent="0.25">
      <c r="AO915" s="235"/>
      <c r="AR915" s="239"/>
      <c r="AT915" s="239"/>
      <c r="AV915" s="236"/>
      <c r="AY915" s="239"/>
      <c r="BA915" s="239"/>
      <c r="BC915" s="236"/>
    </row>
    <row r="916" spans="41:55" x14ac:dyDescent="0.25">
      <c r="AO916" s="235"/>
      <c r="AR916" s="239"/>
      <c r="AT916" s="239"/>
      <c r="AV916" s="236"/>
      <c r="AY916" s="239"/>
      <c r="BA916" s="239"/>
      <c r="BC916" s="236"/>
    </row>
    <row r="917" spans="41:55" x14ac:dyDescent="0.25">
      <c r="AO917" s="235"/>
      <c r="AR917" s="239"/>
      <c r="AT917" s="239"/>
      <c r="AV917" s="236"/>
      <c r="AY917" s="239"/>
      <c r="BA917" s="239"/>
      <c r="BC917" s="236"/>
    </row>
    <row r="918" spans="41:55" x14ac:dyDescent="0.25">
      <c r="AO918" s="235"/>
      <c r="AR918" s="239"/>
      <c r="AT918" s="239"/>
      <c r="AV918" s="236"/>
      <c r="AY918" s="239"/>
      <c r="BA918" s="239"/>
      <c r="BC918" s="236"/>
    </row>
    <row r="919" spans="41:55" x14ac:dyDescent="0.25">
      <c r="AO919" s="235"/>
      <c r="AR919" s="239"/>
      <c r="AT919" s="239"/>
      <c r="AV919" s="236"/>
      <c r="AY919" s="239"/>
      <c r="BA919" s="239"/>
      <c r="BC919" s="236"/>
    </row>
    <row r="920" spans="41:55" x14ac:dyDescent="0.25">
      <c r="AO920" s="235"/>
      <c r="AR920" s="239"/>
      <c r="AT920" s="239"/>
      <c r="AV920" s="236"/>
      <c r="AY920" s="239"/>
      <c r="BA920" s="239"/>
      <c r="BC920" s="236"/>
    </row>
    <row r="921" spans="41:55" x14ac:dyDescent="0.25">
      <c r="AO921" s="235"/>
      <c r="AR921" s="239"/>
      <c r="AT921" s="239"/>
      <c r="AV921" s="236"/>
      <c r="AY921" s="239"/>
      <c r="BA921" s="239"/>
      <c r="BC921" s="236"/>
    </row>
    <row r="922" spans="41:55" x14ac:dyDescent="0.25">
      <c r="AO922" s="235"/>
      <c r="AR922" s="239"/>
      <c r="AT922" s="239"/>
      <c r="AV922" s="236"/>
      <c r="AY922" s="239"/>
      <c r="BA922" s="239"/>
      <c r="BC922" s="236"/>
    </row>
    <row r="923" spans="41:55" x14ac:dyDescent="0.25">
      <c r="AO923" s="235"/>
      <c r="AR923" s="239"/>
      <c r="AT923" s="239"/>
      <c r="AV923" s="236"/>
      <c r="AY923" s="239"/>
      <c r="BA923" s="239"/>
      <c r="BC923" s="236"/>
    </row>
    <row r="924" spans="41:55" x14ac:dyDescent="0.25">
      <c r="AO924" s="235"/>
      <c r="AR924" s="239"/>
      <c r="AT924" s="239"/>
      <c r="AV924" s="236"/>
      <c r="AY924" s="239"/>
      <c r="BA924" s="239"/>
      <c r="BC924" s="236"/>
    </row>
    <row r="925" spans="41:55" x14ac:dyDescent="0.25">
      <c r="AO925" s="235"/>
      <c r="AR925" s="239"/>
      <c r="AT925" s="239"/>
      <c r="AV925" s="236"/>
      <c r="AY925" s="239"/>
      <c r="BA925" s="239"/>
      <c r="BC925" s="236"/>
    </row>
    <row r="926" spans="41:55" x14ac:dyDescent="0.25">
      <c r="AO926" s="235"/>
      <c r="AR926" s="239"/>
      <c r="AT926" s="239"/>
      <c r="AV926" s="236"/>
      <c r="AY926" s="239"/>
      <c r="BA926" s="239"/>
      <c r="BC926" s="236"/>
    </row>
    <row r="927" spans="41:55" x14ac:dyDescent="0.25">
      <c r="AO927" s="235"/>
      <c r="AR927" s="239"/>
      <c r="AT927" s="239"/>
      <c r="AV927" s="236"/>
      <c r="AY927" s="239"/>
      <c r="BA927" s="239"/>
      <c r="BC927" s="236"/>
    </row>
    <row r="928" spans="41:55" x14ac:dyDescent="0.25">
      <c r="AO928" s="235"/>
      <c r="AR928" s="239"/>
      <c r="AT928" s="239"/>
      <c r="AV928" s="236"/>
      <c r="AY928" s="239"/>
      <c r="BA928" s="239"/>
      <c r="BC928" s="236"/>
    </row>
    <row r="929" spans="41:55" x14ac:dyDescent="0.25">
      <c r="AO929" s="235"/>
      <c r="AR929" s="239"/>
      <c r="AT929" s="239"/>
      <c r="AV929" s="236"/>
      <c r="AY929" s="239"/>
      <c r="BA929" s="239"/>
      <c r="BC929" s="236"/>
    </row>
    <row r="930" spans="41:55" x14ac:dyDescent="0.25">
      <c r="AO930" s="235"/>
      <c r="AR930" s="239"/>
      <c r="AT930" s="239"/>
      <c r="AV930" s="236"/>
      <c r="AY930" s="239"/>
      <c r="BA930" s="239"/>
      <c r="BC930" s="236"/>
    </row>
    <row r="931" spans="41:55" x14ac:dyDescent="0.25">
      <c r="AO931" s="235"/>
      <c r="AR931" s="239"/>
      <c r="AT931" s="239"/>
      <c r="AV931" s="236"/>
      <c r="AY931" s="239"/>
      <c r="BA931" s="239"/>
      <c r="BC931" s="236"/>
    </row>
    <row r="932" spans="41:55" x14ac:dyDescent="0.25">
      <c r="AO932" s="235"/>
      <c r="AR932" s="239"/>
      <c r="AT932" s="239"/>
      <c r="AV932" s="236"/>
      <c r="AY932" s="239"/>
      <c r="BA932" s="239"/>
      <c r="BC932" s="236"/>
    </row>
    <row r="933" spans="41:55" x14ac:dyDescent="0.25">
      <c r="AO933" s="235"/>
      <c r="AR933" s="239"/>
      <c r="AT933" s="239"/>
      <c r="AV933" s="236"/>
      <c r="AY933" s="239"/>
      <c r="BA933" s="239"/>
      <c r="BC933" s="236"/>
    </row>
    <row r="934" spans="41:55" x14ac:dyDescent="0.25">
      <c r="AO934" s="235"/>
      <c r="AR934" s="239"/>
      <c r="AT934" s="239"/>
      <c r="AV934" s="236"/>
      <c r="AY934" s="239"/>
      <c r="BA934" s="239"/>
      <c r="BC934" s="236"/>
    </row>
    <row r="935" spans="41:55" x14ac:dyDescent="0.25">
      <c r="AO935" s="235"/>
      <c r="AR935" s="239"/>
      <c r="AT935" s="239"/>
      <c r="AV935" s="236"/>
      <c r="AY935" s="239"/>
      <c r="BA935" s="239"/>
      <c r="BC935" s="236"/>
    </row>
    <row r="936" spans="41:55" x14ac:dyDescent="0.25">
      <c r="AO936" s="235"/>
      <c r="AR936" s="239"/>
      <c r="AT936" s="239"/>
      <c r="AV936" s="236"/>
      <c r="AY936" s="239"/>
      <c r="BA936" s="239"/>
      <c r="BC936" s="236"/>
    </row>
    <row r="937" spans="41:55" x14ac:dyDescent="0.25">
      <c r="AO937" s="235"/>
      <c r="AR937" s="239"/>
      <c r="AT937" s="239"/>
      <c r="AV937" s="236"/>
      <c r="AY937" s="239"/>
      <c r="BA937" s="239"/>
      <c r="BC937" s="236"/>
    </row>
    <row r="938" spans="41:55" x14ac:dyDescent="0.25">
      <c r="AO938" s="235"/>
      <c r="AR938" s="239"/>
      <c r="AT938" s="239"/>
      <c r="AV938" s="236"/>
      <c r="AY938" s="239"/>
      <c r="BA938" s="239"/>
      <c r="BC938" s="236"/>
    </row>
    <row r="939" spans="41:55" x14ac:dyDescent="0.25">
      <c r="AO939" s="235"/>
      <c r="AR939" s="239"/>
      <c r="AT939" s="239"/>
      <c r="AV939" s="236"/>
      <c r="AY939" s="239"/>
      <c r="BA939" s="239"/>
      <c r="BC939" s="236"/>
    </row>
    <row r="940" spans="41:55" x14ac:dyDescent="0.25">
      <c r="AO940" s="235"/>
      <c r="AR940" s="239"/>
      <c r="AT940" s="239"/>
      <c r="AV940" s="236"/>
      <c r="AY940" s="239"/>
      <c r="BA940" s="239"/>
      <c r="BC940" s="236"/>
    </row>
    <row r="941" spans="41:55" x14ac:dyDescent="0.25">
      <c r="AO941" s="235"/>
      <c r="AR941" s="239"/>
      <c r="AT941" s="239"/>
      <c r="AV941" s="236"/>
      <c r="AY941" s="239"/>
      <c r="BA941" s="239"/>
      <c r="BC941" s="236"/>
    </row>
    <row r="942" spans="41:55" x14ac:dyDescent="0.25">
      <c r="AO942" s="235"/>
      <c r="AR942" s="239"/>
      <c r="AT942" s="239"/>
      <c r="AV942" s="236"/>
      <c r="AY942" s="239"/>
      <c r="BA942" s="239"/>
      <c r="BC942" s="236"/>
    </row>
    <row r="943" spans="41:55" x14ac:dyDescent="0.25">
      <c r="AO943" s="235"/>
      <c r="AR943" s="239"/>
      <c r="AT943" s="239"/>
      <c r="AV943" s="236"/>
      <c r="AY943" s="239"/>
      <c r="BA943" s="239"/>
      <c r="BC943" s="236"/>
    </row>
    <row r="944" spans="41:55" x14ac:dyDescent="0.25">
      <c r="AO944" s="235"/>
      <c r="AR944" s="239"/>
      <c r="AT944" s="239"/>
      <c r="AV944" s="236"/>
      <c r="AY944" s="239"/>
      <c r="BA944" s="239"/>
      <c r="BC944" s="236"/>
    </row>
    <row r="945" spans="41:55" x14ac:dyDescent="0.25">
      <c r="AO945" s="235"/>
      <c r="AR945" s="239"/>
      <c r="AT945" s="239"/>
      <c r="AV945" s="236"/>
      <c r="AY945" s="239"/>
      <c r="BA945" s="239"/>
      <c r="BC945" s="236"/>
    </row>
    <row r="946" spans="41:55" x14ac:dyDescent="0.25">
      <c r="AO946" s="235"/>
      <c r="AR946" s="239"/>
      <c r="AT946" s="239"/>
      <c r="AV946" s="236"/>
      <c r="AY946" s="239"/>
      <c r="BA946" s="239"/>
      <c r="BC946" s="236"/>
    </row>
    <row r="947" spans="41:55" x14ac:dyDescent="0.25">
      <c r="AO947" s="235"/>
      <c r="AR947" s="239"/>
      <c r="AT947" s="239"/>
      <c r="AV947" s="236"/>
      <c r="AY947" s="239"/>
      <c r="BA947" s="239"/>
      <c r="BC947" s="236"/>
    </row>
    <row r="948" spans="41:55" x14ac:dyDescent="0.25">
      <c r="AO948" s="235"/>
      <c r="AR948" s="239"/>
      <c r="AT948" s="239"/>
      <c r="AV948" s="236"/>
      <c r="AY948" s="239"/>
      <c r="BA948" s="239"/>
      <c r="BC948" s="236"/>
    </row>
    <row r="949" spans="41:55" x14ac:dyDescent="0.25">
      <c r="AO949" s="235"/>
      <c r="AR949" s="239"/>
      <c r="AT949" s="239"/>
      <c r="AV949" s="236"/>
      <c r="AY949" s="239"/>
      <c r="BA949" s="239"/>
      <c r="BC949" s="236"/>
    </row>
    <row r="950" spans="41:55" x14ac:dyDescent="0.25">
      <c r="AO950" s="235"/>
      <c r="AR950" s="239"/>
      <c r="AT950" s="239"/>
      <c r="AV950" s="236"/>
      <c r="AY950" s="239"/>
      <c r="BA950" s="239"/>
      <c r="BC950" s="236"/>
    </row>
    <row r="951" spans="41:55" x14ac:dyDescent="0.25">
      <c r="AO951" s="235"/>
      <c r="AR951" s="239"/>
      <c r="AT951" s="239"/>
      <c r="AV951" s="236"/>
      <c r="AY951" s="239"/>
      <c r="BA951" s="239"/>
      <c r="BC951" s="236"/>
    </row>
    <row r="952" spans="41:55" x14ac:dyDescent="0.25">
      <c r="AO952" s="235"/>
      <c r="AR952" s="239"/>
      <c r="AT952" s="239"/>
      <c r="AV952" s="236"/>
      <c r="AY952" s="239"/>
      <c r="BA952" s="239"/>
      <c r="BC952" s="236"/>
    </row>
    <row r="953" spans="41:55" x14ac:dyDescent="0.25">
      <c r="AO953" s="235"/>
      <c r="AR953" s="239"/>
      <c r="AT953" s="239"/>
      <c r="AV953" s="236"/>
      <c r="AY953" s="239"/>
      <c r="BA953" s="239"/>
      <c r="BC953" s="236"/>
    </row>
    <row r="954" spans="41:55" x14ac:dyDescent="0.25">
      <c r="AO954" s="235"/>
      <c r="AR954" s="239"/>
      <c r="AT954" s="239"/>
      <c r="AV954" s="236"/>
      <c r="AY954" s="239"/>
      <c r="BA954" s="239"/>
      <c r="BC954" s="236"/>
    </row>
    <row r="955" spans="41:55" x14ac:dyDescent="0.25">
      <c r="AO955" s="235"/>
      <c r="AR955" s="239"/>
      <c r="AT955" s="239"/>
      <c r="AV955" s="236"/>
      <c r="AY955" s="239"/>
      <c r="BA955" s="239"/>
      <c r="BC955" s="236"/>
    </row>
    <row r="956" spans="41:55" x14ac:dyDescent="0.25">
      <c r="AO956" s="235"/>
      <c r="AR956" s="239"/>
      <c r="AT956" s="239"/>
      <c r="AV956" s="236"/>
      <c r="AY956" s="239"/>
      <c r="BA956" s="239"/>
      <c r="BC956" s="236"/>
    </row>
    <row r="957" spans="41:55" x14ac:dyDescent="0.25">
      <c r="AO957" s="235"/>
      <c r="AR957" s="239"/>
      <c r="AT957" s="239"/>
      <c r="AV957" s="236"/>
      <c r="AY957" s="239"/>
      <c r="BA957" s="239"/>
      <c r="BC957" s="236"/>
    </row>
    <row r="958" spans="41:55" x14ac:dyDescent="0.25">
      <c r="AO958" s="235"/>
      <c r="AR958" s="239"/>
      <c r="AT958" s="239"/>
      <c r="AV958" s="236"/>
      <c r="AY958" s="239"/>
      <c r="BA958" s="239"/>
      <c r="BC958" s="236"/>
    </row>
    <row r="959" spans="41:55" x14ac:dyDescent="0.25">
      <c r="AO959" s="235"/>
      <c r="AR959" s="239"/>
      <c r="AT959" s="239"/>
      <c r="AV959" s="236"/>
      <c r="AY959" s="239"/>
      <c r="BA959" s="239"/>
      <c r="BC959" s="236"/>
    </row>
    <row r="960" spans="41:55" x14ac:dyDescent="0.25">
      <c r="AO960" s="235"/>
      <c r="AR960" s="239"/>
      <c r="AT960" s="239"/>
      <c r="AV960" s="236"/>
      <c r="AY960" s="239"/>
      <c r="BA960" s="239"/>
      <c r="BC960" s="236"/>
    </row>
    <row r="961" spans="41:55" x14ac:dyDescent="0.25">
      <c r="AO961" s="235"/>
      <c r="AR961" s="239"/>
      <c r="AT961" s="239"/>
      <c r="AV961" s="236"/>
      <c r="AY961" s="239"/>
      <c r="BA961" s="239"/>
      <c r="BC961" s="236"/>
    </row>
    <row r="962" spans="41:55" x14ac:dyDescent="0.25">
      <c r="AO962" s="235"/>
      <c r="AR962" s="239"/>
      <c r="AT962" s="239"/>
      <c r="AV962" s="236"/>
      <c r="AY962" s="239"/>
      <c r="BA962" s="239"/>
      <c r="BC962" s="236"/>
    </row>
    <row r="963" spans="41:55" x14ac:dyDescent="0.25">
      <c r="AO963" s="235"/>
      <c r="AR963" s="239"/>
      <c r="AT963" s="239"/>
      <c r="AV963" s="236"/>
      <c r="AY963" s="239"/>
      <c r="BA963" s="239"/>
      <c r="BC963" s="236"/>
    </row>
    <row r="964" spans="41:55" x14ac:dyDescent="0.25">
      <c r="AO964" s="235"/>
      <c r="AR964" s="239"/>
      <c r="AT964" s="239"/>
      <c r="AV964" s="236"/>
      <c r="AY964" s="239"/>
      <c r="BA964" s="239"/>
      <c r="BC964" s="236"/>
    </row>
    <row r="965" spans="41:55" x14ac:dyDescent="0.25">
      <c r="AO965" s="235"/>
      <c r="AR965" s="239"/>
      <c r="AT965" s="239"/>
      <c r="AV965" s="236"/>
      <c r="AY965" s="239"/>
      <c r="BA965" s="239"/>
      <c r="BC965" s="236"/>
    </row>
    <row r="966" spans="41:55" x14ac:dyDescent="0.25">
      <c r="AO966" s="235"/>
      <c r="AR966" s="239"/>
      <c r="AT966" s="239"/>
      <c r="AV966" s="236"/>
      <c r="AY966" s="239"/>
      <c r="BA966" s="239"/>
      <c r="BC966" s="236"/>
    </row>
    <row r="967" spans="41:55" x14ac:dyDescent="0.25">
      <c r="AO967" s="235"/>
      <c r="AR967" s="239"/>
      <c r="AT967" s="239"/>
      <c r="AV967" s="236"/>
      <c r="AY967" s="239"/>
      <c r="BA967" s="239"/>
      <c r="BC967" s="236"/>
    </row>
    <row r="968" spans="41:55" x14ac:dyDescent="0.25">
      <c r="AO968" s="235"/>
      <c r="AR968" s="239"/>
      <c r="AT968" s="239"/>
      <c r="AV968" s="236"/>
      <c r="AY968" s="239"/>
      <c r="BA968" s="239"/>
      <c r="BC968" s="236"/>
    </row>
    <row r="969" spans="41:55" x14ac:dyDescent="0.25">
      <c r="AO969" s="235"/>
      <c r="AR969" s="239"/>
      <c r="AT969" s="239"/>
      <c r="AV969" s="236"/>
      <c r="AY969" s="239"/>
      <c r="BA969" s="239"/>
      <c r="BC969" s="236"/>
    </row>
    <row r="970" spans="41:55" x14ac:dyDescent="0.25">
      <c r="AO970" s="235"/>
      <c r="AR970" s="239"/>
      <c r="AT970" s="239"/>
      <c r="AV970" s="236"/>
      <c r="AY970" s="239"/>
      <c r="BA970" s="239"/>
      <c r="BC970" s="236"/>
    </row>
    <row r="971" spans="41:55" x14ac:dyDescent="0.25">
      <c r="AO971" s="235"/>
      <c r="AR971" s="239"/>
      <c r="AT971" s="239"/>
      <c r="AV971" s="236"/>
      <c r="AY971" s="239"/>
      <c r="BA971" s="239"/>
      <c r="BC971" s="236"/>
    </row>
    <row r="972" spans="41:55" x14ac:dyDescent="0.25">
      <c r="AO972" s="235"/>
      <c r="AR972" s="239"/>
      <c r="AT972" s="239"/>
      <c r="AV972" s="236"/>
      <c r="AY972" s="239"/>
      <c r="BA972" s="239"/>
      <c r="BC972" s="236"/>
    </row>
    <row r="973" spans="41:55" x14ac:dyDescent="0.25">
      <c r="AO973" s="235"/>
      <c r="AR973" s="239"/>
      <c r="AT973" s="239"/>
      <c r="AV973" s="236"/>
      <c r="AY973" s="239"/>
      <c r="BA973" s="239"/>
      <c r="BC973" s="236"/>
    </row>
    <row r="974" spans="41:55" x14ac:dyDescent="0.25">
      <c r="AO974" s="235"/>
      <c r="AR974" s="239"/>
      <c r="AT974" s="239"/>
      <c r="AV974" s="236"/>
      <c r="AY974" s="239"/>
      <c r="BA974" s="239"/>
      <c r="BC974" s="236"/>
    </row>
    <row r="975" spans="41:55" x14ac:dyDescent="0.25">
      <c r="AO975" s="235"/>
      <c r="AR975" s="239"/>
      <c r="AT975" s="239"/>
      <c r="AV975" s="236"/>
      <c r="AY975" s="239"/>
      <c r="BA975" s="239"/>
      <c r="BC975" s="236"/>
    </row>
    <row r="976" spans="41:55" x14ac:dyDescent="0.25">
      <c r="AO976" s="235"/>
      <c r="AR976" s="239"/>
      <c r="AT976" s="239"/>
      <c r="AV976" s="236"/>
      <c r="AY976" s="239"/>
      <c r="BA976" s="239"/>
      <c r="BC976" s="236"/>
    </row>
    <row r="977" spans="41:55" x14ac:dyDescent="0.25">
      <c r="AO977" s="235"/>
      <c r="AR977" s="239"/>
      <c r="AT977" s="239"/>
      <c r="AV977" s="236"/>
      <c r="AY977" s="239"/>
      <c r="BA977" s="239"/>
      <c r="BC977" s="236"/>
    </row>
    <row r="978" spans="41:55" x14ac:dyDescent="0.25">
      <c r="AO978" s="235"/>
      <c r="AR978" s="239"/>
      <c r="AT978" s="239"/>
      <c r="AV978" s="236"/>
      <c r="AY978" s="239"/>
      <c r="BA978" s="239"/>
      <c r="BC978" s="236"/>
    </row>
    <row r="979" spans="41:55" x14ac:dyDescent="0.25">
      <c r="AO979" s="235"/>
      <c r="AR979" s="239"/>
      <c r="AT979" s="239"/>
      <c r="AV979" s="236"/>
      <c r="AY979" s="239"/>
      <c r="BA979" s="239"/>
      <c r="BC979" s="236"/>
    </row>
    <row r="980" spans="41:55" x14ac:dyDescent="0.25">
      <c r="AO980" s="235"/>
      <c r="AR980" s="239"/>
      <c r="AT980" s="239"/>
      <c r="AV980" s="236"/>
      <c r="AY980" s="239"/>
      <c r="BA980" s="239"/>
      <c r="BC980" s="236"/>
    </row>
    <row r="981" spans="41:55" x14ac:dyDescent="0.25">
      <c r="AO981" s="235"/>
      <c r="AR981" s="239"/>
      <c r="AT981" s="239"/>
      <c r="AV981" s="236"/>
      <c r="AY981" s="239"/>
      <c r="BA981" s="239"/>
      <c r="BC981" s="236"/>
    </row>
    <row r="982" spans="41:55" x14ac:dyDescent="0.25">
      <c r="AO982" s="235"/>
      <c r="AR982" s="239"/>
      <c r="AT982" s="239"/>
      <c r="AV982" s="236"/>
      <c r="AY982" s="239"/>
      <c r="BA982" s="239"/>
      <c r="BC982" s="236"/>
    </row>
    <row r="983" spans="41:55" x14ac:dyDescent="0.25">
      <c r="AO983" s="235"/>
      <c r="AR983" s="239"/>
      <c r="AT983" s="239"/>
      <c r="AV983" s="236"/>
      <c r="AY983" s="239"/>
      <c r="BA983" s="239"/>
      <c r="BC983" s="236"/>
    </row>
    <row r="984" spans="41:55" x14ac:dyDescent="0.25">
      <c r="AO984" s="235"/>
      <c r="AR984" s="239"/>
      <c r="AT984" s="239"/>
      <c r="AV984" s="236"/>
      <c r="AY984" s="239"/>
      <c r="BA984" s="239"/>
      <c r="BC984" s="236"/>
    </row>
    <row r="985" spans="41:55" x14ac:dyDescent="0.25">
      <c r="AO985" s="235"/>
      <c r="AR985" s="239"/>
      <c r="AT985" s="239"/>
      <c r="AV985" s="236"/>
      <c r="AY985" s="239"/>
      <c r="BA985" s="239"/>
      <c r="BC985" s="236"/>
    </row>
    <row r="986" spans="41:55" x14ac:dyDescent="0.25">
      <c r="AO986" s="235"/>
      <c r="AR986" s="239"/>
      <c r="AT986" s="239"/>
      <c r="AV986" s="236"/>
      <c r="AY986" s="239"/>
      <c r="BA986" s="239"/>
      <c r="BC986" s="236"/>
    </row>
    <row r="987" spans="41:55" x14ac:dyDescent="0.25">
      <c r="AO987" s="235"/>
      <c r="AR987" s="239"/>
      <c r="AT987" s="239"/>
      <c r="AV987" s="236"/>
      <c r="AY987" s="239"/>
      <c r="BA987" s="239"/>
      <c r="BC987" s="236"/>
    </row>
    <row r="988" spans="41:55" x14ac:dyDescent="0.25">
      <c r="AO988" s="235"/>
      <c r="AR988" s="239"/>
      <c r="AT988" s="239"/>
      <c r="AV988" s="236"/>
      <c r="AY988" s="239"/>
      <c r="BA988" s="239"/>
      <c r="BC988" s="236"/>
    </row>
    <row r="989" spans="41:55" x14ac:dyDescent="0.25">
      <c r="AO989" s="235"/>
      <c r="AR989" s="239"/>
      <c r="AT989" s="239"/>
      <c r="AV989" s="236"/>
      <c r="AY989" s="239"/>
      <c r="BA989" s="239"/>
      <c r="BC989" s="236"/>
    </row>
    <row r="990" spans="41:55" x14ac:dyDescent="0.25">
      <c r="AO990" s="235"/>
      <c r="AR990" s="239"/>
      <c r="AT990" s="239"/>
      <c r="AV990" s="236"/>
      <c r="AY990" s="239"/>
      <c r="BA990" s="239"/>
      <c r="BC990" s="236"/>
    </row>
    <row r="991" spans="41:55" x14ac:dyDescent="0.25">
      <c r="AO991" s="235"/>
      <c r="AR991" s="239"/>
      <c r="AT991" s="239"/>
      <c r="AV991" s="236"/>
      <c r="AY991" s="239"/>
      <c r="BA991" s="239"/>
      <c r="BC991" s="236"/>
    </row>
    <row r="992" spans="41:55" x14ac:dyDescent="0.25">
      <c r="AO992" s="235"/>
      <c r="AR992" s="239"/>
      <c r="AT992" s="239"/>
      <c r="AV992" s="236"/>
      <c r="AY992" s="239"/>
      <c r="BA992" s="239"/>
      <c r="BC992" s="236"/>
    </row>
    <row r="993" spans="41:55" x14ac:dyDescent="0.25">
      <c r="AO993" s="235"/>
      <c r="AR993" s="239"/>
      <c r="AT993" s="239"/>
      <c r="AV993" s="236"/>
      <c r="AY993" s="239"/>
      <c r="BA993" s="239"/>
      <c r="BC993" s="236"/>
    </row>
    <row r="994" spans="41:55" x14ac:dyDescent="0.25">
      <c r="AO994" s="235"/>
      <c r="AR994" s="239"/>
      <c r="AT994" s="239"/>
      <c r="AV994" s="236"/>
      <c r="AY994" s="239"/>
      <c r="BA994" s="239"/>
      <c r="BC994" s="236"/>
    </row>
    <row r="995" spans="41:55" x14ac:dyDescent="0.25">
      <c r="AO995" s="235"/>
      <c r="AR995" s="239"/>
      <c r="AT995" s="239"/>
      <c r="AV995" s="236"/>
      <c r="AY995" s="239"/>
      <c r="BA995" s="239"/>
      <c r="BC995" s="236"/>
    </row>
    <row r="996" spans="41:55" x14ac:dyDescent="0.25">
      <c r="AO996" s="235"/>
      <c r="AR996" s="239"/>
      <c r="AT996" s="239"/>
      <c r="AV996" s="236"/>
      <c r="AY996" s="239"/>
      <c r="BA996" s="239"/>
      <c r="BC996" s="236"/>
    </row>
    <row r="997" spans="41:55" x14ac:dyDescent="0.25">
      <c r="AO997" s="235"/>
      <c r="AR997" s="239"/>
      <c r="AT997" s="239"/>
      <c r="AV997" s="236"/>
      <c r="AY997" s="239"/>
      <c r="BA997" s="239"/>
      <c r="BC997" s="236"/>
    </row>
    <row r="998" spans="41:55" x14ac:dyDescent="0.25">
      <c r="AO998" s="235"/>
      <c r="AR998" s="239"/>
      <c r="AT998" s="239"/>
      <c r="AV998" s="236"/>
      <c r="AY998" s="239"/>
      <c r="BA998" s="239"/>
      <c r="BC998" s="236"/>
    </row>
    <row r="999" spans="41:55" x14ac:dyDescent="0.25">
      <c r="AO999" s="235"/>
      <c r="AR999" s="239"/>
      <c r="AT999" s="239"/>
      <c r="AV999" s="236"/>
      <c r="AY999" s="239"/>
      <c r="BA999" s="239"/>
      <c r="BC999" s="236"/>
    </row>
    <row r="1000" spans="41:55" x14ac:dyDescent="0.25">
      <c r="AO1000" s="235"/>
      <c r="AR1000" s="239"/>
      <c r="AT1000" s="239"/>
      <c r="AV1000" s="236"/>
      <c r="AY1000" s="239"/>
      <c r="BA1000" s="239"/>
      <c r="BC1000" s="236"/>
    </row>
  </sheetData>
  <autoFilter ref="A5:BC5" xr:uid="{00000000-0009-0000-0000-000002000000}"/>
  <mergeCells count="12">
    <mergeCell ref="AK4:AM4"/>
    <mergeCell ref="E1:H1"/>
    <mergeCell ref="J1:S1"/>
    <mergeCell ref="V1:AC1"/>
    <mergeCell ref="AP1:BC1"/>
    <mergeCell ref="AP2:AV2"/>
    <mergeCell ref="AW2:BC2"/>
    <mergeCell ref="L4:N4"/>
    <mergeCell ref="Q4:S4"/>
    <mergeCell ref="V4:X4"/>
    <mergeCell ref="AA4:AC4"/>
    <mergeCell ref="AF4:AH4"/>
  </mergeCells>
  <conditionalFormatting sqref="L6:M127">
    <cfRule type="cellIs" dxfId="18" priority="281" operator="equal">
      <formula>0</formula>
    </cfRule>
  </conditionalFormatting>
  <conditionalFormatting sqref="J6:J31">
    <cfRule type="dataBar" priority="28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{428F8ECE-7F2C-4E8D-BFC6-A9056597D265}</x14:id>
        </ext>
      </extLst>
    </cfRule>
  </conditionalFormatting>
  <conditionalFormatting sqref="N6:N127">
    <cfRule type="cellIs" dxfId="17" priority="280" stopIfTrue="1" operator="equal">
      <formula>0</formula>
    </cfRule>
  </conditionalFormatting>
  <conditionalFormatting sqref="V6:W127">
    <cfRule type="cellIs" dxfId="16" priority="279" operator="equal">
      <formula>0</formula>
    </cfRule>
  </conditionalFormatting>
  <conditionalFormatting sqref="X6:X127">
    <cfRule type="cellIs" dxfId="15" priority="278" stopIfTrue="1" operator="equal">
      <formula>0</formula>
    </cfRule>
  </conditionalFormatting>
  <conditionalFormatting sqref="AB6:AB127">
    <cfRule type="cellIs" dxfId="14" priority="277" operator="equal">
      <formula>0</formula>
    </cfRule>
  </conditionalFormatting>
  <conditionalFormatting sqref="AC6:AC127">
    <cfRule type="cellIs" dxfId="13" priority="276" stopIfTrue="1" operator="equal">
      <formula>0</formula>
    </cfRule>
  </conditionalFormatting>
  <conditionalFormatting sqref="R6:R127">
    <cfRule type="cellIs" dxfId="12" priority="275" operator="equal">
      <formula>0</formula>
    </cfRule>
  </conditionalFormatting>
  <conditionalFormatting sqref="Q6:Q127">
    <cfRule type="cellIs" dxfId="11" priority="274" operator="equal">
      <formula>0</formula>
    </cfRule>
  </conditionalFormatting>
  <conditionalFormatting sqref="S6:S127">
    <cfRule type="cellIs" dxfId="10" priority="273" stopIfTrue="1" operator="equal">
      <formula>0</formula>
    </cfRule>
  </conditionalFormatting>
  <conditionalFormatting sqref="AA6:AA127">
    <cfRule type="cellIs" dxfId="9" priority="272" operator="equal">
      <formula>0</formula>
    </cfRule>
  </conditionalFormatting>
  <conditionalFormatting sqref="AG6:AG127">
    <cfRule type="cellIs" dxfId="8" priority="270" operator="equal">
      <formula>0</formula>
    </cfRule>
  </conditionalFormatting>
  <conditionalFormatting sqref="AL6:AL127">
    <cfRule type="cellIs" dxfId="7" priority="269" operator="equal">
      <formula>0</formula>
    </cfRule>
  </conditionalFormatting>
  <conditionalFormatting sqref="AH6:AH127">
    <cfRule type="cellIs" dxfId="6" priority="267" stopIfTrue="1" operator="equal">
      <formula>0</formula>
    </cfRule>
  </conditionalFormatting>
  <conditionalFormatting sqref="AM6:AM127">
    <cfRule type="cellIs" dxfId="5" priority="265" stopIfTrue="1" operator="equal">
      <formula>0</formula>
    </cfRule>
  </conditionalFormatting>
  <conditionalFormatting sqref="AO6:AO127">
    <cfRule type="cellIs" dxfId="4" priority="263" operator="lessThanOrEqual">
      <formula>0.01</formula>
    </cfRule>
    <cfRule type="colorScale" priority="264">
      <colorScale>
        <cfvo type="num" val="0.01"/>
        <cfvo type="percentile" val="0.1"/>
        <cfvo type="num" val="0.2"/>
        <color rgb="FF92D050"/>
        <color rgb="FFFFEB84"/>
        <color theme="5"/>
      </colorScale>
    </cfRule>
  </conditionalFormatting>
  <conditionalFormatting sqref="B6:G127">
    <cfRule type="expression" dxfId="3" priority="2">
      <formula>IF($A6=1,TRUE,FALSE)</formula>
    </cfRule>
  </conditionalFormatting>
  <conditionalFormatting sqref="N6:N127">
    <cfRule type="colorScale" priority="289">
      <colorScale>
        <cfvo type="min"/>
        <cfvo type="max"/>
        <color theme="7" tint="0.39997558519241921"/>
        <color theme="5"/>
      </colorScale>
    </cfRule>
  </conditionalFormatting>
  <conditionalFormatting sqref="X6:X127">
    <cfRule type="colorScale" priority="290">
      <colorScale>
        <cfvo type="min"/>
        <cfvo type="max"/>
        <color theme="7" tint="0.39997558519241921"/>
        <color theme="5"/>
      </colorScale>
    </cfRule>
  </conditionalFormatting>
  <conditionalFormatting sqref="AC6:AC127">
    <cfRule type="colorScale" priority="291">
      <colorScale>
        <cfvo type="min"/>
        <cfvo type="max"/>
        <color theme="7" tint="0.39997558519241921"/>
        <color theme="5"/>
      </colorScale>
    </cfRule>
  </conditionalFormatting>
  <conditionalFormatting sqref="S6:S127">
    <cfRule type="colorScale" priority="292">
      <colorScale>
        <cfvo type="min"/>
        <cfvo type="max"/>
        <color theme="7" tint="0.39997558519241921"/>
        <color theme="5"/>
      </colorScale>
    </cfRule>
  </conditionalFormatting>
  <conditionalFormatting sqref="AH6:AH127">
    <cfRule type="colorScale" priority="293">
      <colorScale>
        <cfvo type="min"/>
        <cfvo type="max"/>
        <color theme="7" tint="0.39997558519241921"/>
        <color theme="5"/>
      </colorScale>
    </cfRule>
  </conditionalFormatting>
  <conditionalFormatting sqref="AM6:AM127">
    <cfRule type="colorScale" priority="294">
      <colorScale>
        <cfvo type="min"/>
        <cfvo type="max"/>
        <color theme="7" tint="0.39997558519241921"/>
        <color theme="5"/>
      </colorScale>
    </cfRule>
  </conditionalFormatting>
  <conditionalFormatting sqref="H6:H127">
    <cfRule type="expression" dxfId="0" priority="1">
      <formula>IF($A6=1,TRUE,FALSE)</formula>
    </cfRule>
  </conditionalFormatting>
  <hyperlinks>
    <hyperlink ref="E1" r:id="rId1" display="Concept de mise en œuvre extension RegBL" xr:uid="{00000000-0004-0000-0200-000000000000}"/>
    <hyperlink ref="J1" r:id="rId2" display="Voir les instructions" xr:uid="{00000000-0004-0000-0200-000001000000}"/>
    <hyperlink ref="J1:L1" r:id="rId3" display="Instructions" xr:uid="{00000000-0004-0000-0200-000002000000}"/>
  </hyperlinks>
  <pageMargins left="0.7" right="0.7" top="0.75" bottom="0.75" header="0.3" footer="0.3"/>
  <pageSetup paperSize="9" orientation="portrait"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8F8ECE-7F2C-4E8D-BFC6-A9056597D265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J6:J31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4" tint="0.59999389629810485"/>
  </sheetPr>
  <dimension ref="A1:T5"/>
  <sheetViews>
    <sheetView workbookViewId="0">
      <pane ySplit="5" topLeftCell="A6" activePane="bottomLeft" state="frozen"/>
      <selection pane="bottomLeft"/>
    </sheetView>
  </sheetViews>
  <sheetFormatPr baseColWidth="10" defaultColWidth="11.5" defaultRowHeight="15" x14ac:dyDescent="0.25"/>
  <cols>
    <col min="1" max="1" width="4.625" style="143" customWidth="1"/>
    <col min="2" max="2" width="8.125" style="143" customWidth="1"/>
    <col min="3" max="3" width="16.375" style="143" customWidth="1"/>
    <col min="4" max="4" width="9.375" style="143" customWidth="1"/>
    <col min="5" max="5" width="6.625" style="143" bestFit="1" customWidth="1"/>
    <col min="6" max="6" width="7.5" style="143" bestFit="1" customWidth="1"/>
    <col min="7" max="7" width="8.25" style="143" bestFit="1" customWidth="1"/>
    <col min="8" max="8" width="8.25" style="143" customWidth="1"/>
    <col min="9" max="9" width="9.625" style="143" bestFit="1" customWidth="1"/>
    <col min="10" max="10" width="8.5" style="143" bestFit="1" customWidth="1"/>
    <col min="11" max="11" width="25.625" style="143" bestFit="1" customWidth="1"/>
    <col min="12" max="12" width="8" style="143" bestFit="1" customWidth="1"/>
    <col min="13" max="14" width="6.625" style="143" bestFit="1" customWidth="1"/>
    <col min="15" max="15" width="23.125" style="143" bestFit="1" customWidth="1"/>
    <col min="16" max="16" width="36.875" style="143" bestFit="1" customWidth="1"/>
    <col min="17" max="17" width="8.625" style="143" bestFit="1" customWidth="1"/>
    <col min="18" max="18" width="11.875" style="143" bestFit="1" customWidth="1"/>
    <col min="19" max="19" width="6.625" style="143" bestFit="1" customWidth="1"/>
    <col min="20" max="20" width="14.125" style="143" bestFit="1" customWidth="1"/>
    <col min="21" max="16384" width="11.5" style="143"/>
  </cols>
  <sheetData>
    <row r="1" spans="1:20" s="163" customFormat="1" x14ac:dyDescent="0.25">
      <c r="A1" s="162" t="s">
        <v>5</v>
      </c>
      <c r="G1" s="262" t="s">
        <v>169</v>
      </c>
      <c r="H1" s="262"/>
      <c r="I1" s="262"/>
      <c r="J1" s="262"/>
      <c r="K1" s="262"/>
      <c r="L1" s="182"/>
      <c r="M1" s="182"/>
      <c r="N1" s="182"/>
      <c r="O1" s="182"/>
      <c r="P1" s="182"/>
    </row>
    <row r="2" spans="1:20" x14ac:dyDescent="0.25">
      <c r="A2" s="27"/>
    </row>
    <row r="3" spans="1:20" x14ac:dyDescent="0.25">
      <c r="A3" s="164" t="s">
        <v>32080</v>
      </c>
    </row>
    <row r="5" spans="1:20" s="29" customFormat="1" x14ac:dyDescent="0.25">
      <c r="A5" s="165" t="s">
        <v>23</v>
      </c>
      <c r="B5" s="165" t="s">
        <v>26</v>
      </c>
      <c r="C5" s="165" t="s">
        <v>28</v>
      </c>
      <c r="D5" s="165" t="s">
        <v>30</v>
      </c>
      <c r="E5" s="165" t="s">
        <v>32</v>
      </c>
      <c r="F5" s="165" t="s">
        <v>34</v>
      </c>
      <c r="G5" s="165" t="s">
        <v>36</v>
      </c>
      <c r="H5" s="165" t="s">
        <v>38</v>
      </c>
      <c r="I5" s="165" t="s">
        <v>40</v>
      </c>
      <c r="J5" s="165" t="s">
        <v>44</v>
      </c>
      <c r="K5" s="165" t="s">
        <v>46</v>
      </c>
      <c r="L5" s="165" t="s">
        <v>48</v>
      </c>
      <c r="M5" s="165" t="s">
        <v>50</v>
      </c>
      <c r="N5" s="165" t="s">
        <v>52</v>
      </c>
      <c r="O5" s="165" t="s">
        <v>54</v>
      </c>
      <c r="P5" s="165" t="s">
        <v>63</v>
      </c>
      <c r="Q5" s="165" t="s">
        <v>71</v>
      </c>
      <c r="R5" s="165" t="s">
        <v>73</v>
      </c>
      <c r="S5" s="165" t="s">
        <v>75</v>
      </c>
      <c r="T5" s="165" t="s">
        <v>77</v>
      </c>
    </row>
  </sheetData>
  <autoFilter ref="A5:T5" xr:uid="{00000000-0009-0000-0000-000003000000}"/>
  <mergeCells count="1">
    <mergeCell ref="G1:K1"/>
  </mergeCells>
  <hyperlinks>
    <hyperlink ref="G1" r:id="rId1" display="Voir les instructions" xr:uid="{00000000-0004-0000-0300-000000000000}"/>
    <hyperlink ref="G1:I1" r:id="rId2" display="Instructions" xr:uid="{00000000-0004-0000-0300-000001000000}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theme="5" tint="0.59999389629810485"/>
  </sheetPr>
  <dimension ref="A1:Q6"/>
  <sheetViews>
    <sheetView workbookViewId="0">
      <pane ySplit="6" topLeftCell="A7" activePane="bottomLeft" state="frozen"/>
      <selection pane="bottomLeft"/>
    </sheetView>
  </sheetViews>
  <sheetFormatPr baseColWidth="10" defaultColWidth="8.125" defaultRowHeight="15" x14ac:dyDescent="0.25"/>
  <cols>
    <col min="1" max="1" width="4.625" style="143" customWidth="1"/>
    <col min="2" max="2" width="8.125" style="143" customWidth="1"/>
    <col min="3" max="3" width="16.375" style="143" customWidth="1"/>
    <col min="4" max="4" width="9.375" style="143" customWidth="1"/>
    <col min="5" max="5" width="26.25" style="143" customWidth="1"/>
    <col min="6" max="6" width="8.25" style="143" bestFit="1" customWidth="1"/>
    <col min="7" max="7" width="8.5" style="143" bestFit="1" customWidth="1"/>
    <col min="8" max="8" width="7.5" style="143" bestFit="1" customWidth="1"/>
    <col min="9" max="9" width="8.25" style="143" bestFit="1" customWidth="1"/>
    <col min="10" max="11" width="11" style="143" bestFit="1" customWidth="1"/>
    <col min="12" max="12" width="8.25" style="143" bestFit="1" customWidth="1"/>
    <col min="13" max="14" width="8.25" style="143" customWidth="1"/>
    <col min="15" max="15" width="5.375" style="143" customWidth="1"/>
    <col min="16" max="16" width="8.5" style="143" customWidth="1"/>
    <col min="17" max="17" width="18.5" style="143" customWidth="1"/>
    <col min="18" max="16384" width="8.125" style="143"/>
  </cols>
  <sheetData>
    <row r="1" spans="1:17" s="167" customFormat="1" x14ac:dyDescent="0.25">
      <c r="A1" s="166" t="s">
        <v>8</v>
      </c>
      <c r="G1" s="262" t="s">
        <v>169</v>
      </c>
      <c r="H1" s="262"/>
      <c r="I1" s="262"/>
      <c r="J1" s="262"/>
      <c r="K1" s="262"/>
      <c r="L1" s="182"/>
      <c r="M1" s="182"/>
      <c r="N1" s="182"/>
      <c r="O1" s="182"/>
      <c r="P1" s="182"/>
    </row>
    <row r="3" spans="1:17" x14ac:dyDescent="0.25">
      <c r="A3" s="164" t="s">
        <v>32080</v>
      </c>
    </row>
    <row r="5" spans="1:17" s="165" customFormat="1" x14ac:dyDescent="0.25">
      <c r="A5" s="263" t="s">
        <v>314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168"/>
      <c r="N5" s="168"/>
      <c r="O5" s="265" t="s">
        <v>315</v>
      </c>
      <c r="P5" s="266"/>
      <c r="Q5" s="266"/>
    </row>
    <row r="6" spans="1:17" x14ac:dyDescent="0.25">
      <c r="A6" s="165" t="s">
        <v>23</v>
      </c>
      <c r="B6" s="165" t="s">
        <v>26</v>
      </c>
      <c r="C6" s="165" t="s">
        <v>28</v>
      </c>
      <c r="D6" s="165" t="s">
        <v>30</v>
      </c>
      <c r="E6" s="165" t="s">
        <v>316</v>
      </c>
      <c r="F6" s="165" t="s">
        <v>42</v>
      </c>
      <c r="G6" s="165" t="s">
        <v>38</v>
      </c>
      <c r="H6" s="165" t="s">
        <v>34</v>
      </c>
      <c r="I6" s="165" t="s">
        <v>36</v>
      </c>
      <c r="J6" s="165" t="s">
        <v>65</v>
      </c>
      <c r="K6" s="165" t="s">
        <v>67</v>
      </c>
      <c r="L6" s="165" t="s">
        <v>69</v>
      </c>
      <c r="M6" s="165" t="s">
        <v>73</v>
      </c>
      <c r="N6" s="165" t="s">
        <v>71</v>
      </c>
      <c r="O6" s="169" t="s">
        <v>23</v>
      </c>
      <c r="P6" s="169" t="s">
        <v>26</v>
      </c>
      <c r="Q6" s="169" t="s">
        <v>28</v>
      </c>
    </row>
  </sheetData>
  <autoFilter ref="A6:Q6" xr:uid="{00000000-0009-0000-0000-000004000000}"/>
  <mergeCells count="3">
    <mergeCell ref="A5:L5"/>
    <mergeCell ref="O5:Q5"/>
    <mergeCell ref="G1:K1"/>
  </mergeCells>
  <hyperlinks>
    <hyperlink ref="G1" r:id="rId1" display="Voir les instructions" xr:uid="{00000000-0004-0000-0400-000000000000}"/>
    <hyperlink ref="G1:I1" r:id="rId2" display="Instructions" xr:uid="{00000000-0004-0000-0400-000001000000}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tabColor theme="7" tint="0.59999389629810485"/>
  </sheetPr>
  <dimension ref="A1:Y176"/>
  <sheetViews>
    <sheetView workbookViewId="0">
      <pane ySplit="5" topLeftCell="A6" activePane="bottomLeft" state="frozen"/>
      <selection pane="bottomLeft"/>
    </sheetView>
  </sheetViews>
  <sheetFormatPr baseColWidth="10" defaultColWidth="8.125" defaultRowHeight="15" x14ac:dyDescent="0.25"/>
  <cols>
    <col min="1" max="1" width="4.625" style="29" customWidth="1"/>
    <col min="2" max="2" width="8.125" style="29" customWidth="1"/>
    <col min="3" max="3" width="16.375" style="29" customWidth="1"/>
    <col min="4" max="4" width="9.375" style="29" customWidth="1"/>
    <col min="5" max="5" width="6.625" style="29" bestFit="1" customWidth="1"/>
    <col min="6" max="6" width="17.875" style="29" customWidth="1"/>
    <col min="7" max="7" width="7.625" style="29" bestFit="1" customWidth="1"/>
    <col min="8" max="8" width="6.375" style="29" bestFit="1" customWidth="1"/>
    <col min="9" max="9" width="15.5" style="29" customWidth="1"/>
    <col min="10" max="10" width="6.375" style="29" bestFit="1" customWidth="1"/>
    <col min="11" max="11" width="9.5" style="29" bestFit="1" customWidth="1"/>
    <col min="12" max="12" width="18.625" style="29" customWidth="1"/>
    <col min="13" max="13" width="9.5" style="29" bestFit="1" customWidth="1"/>
    <col min="14" max="14" width="8.125" style="143" bestFit="1" customWidth="1"/>
    <col min="15" max="15" width="8" style="143" bestFit="1" customWidth="1"/>
    <col min="16" max="16" width="7.75" style="29" bestFit="1" customWidth="1"/>
    <col min="17" max="17" width="7" style="29" bestFit="1" customWidth="1"/>
    <col min="18" max="18" width="7.625" style="29" bestFit="1" customWidth="1"/>
    <col min="19" max="19" width="7.875" style="29" bestFit="1" customWidth="1"/>
    <col min="20" max="21" width="11" style="29" bestFit="1" customWidth="1"/>
    <col min="22" max="22" width="7.75" style="29" bestFit="1" customWidth="1"/>
    <col min="23" max="24" width="11" style="29" bestFit="1" customWidth="1"/>
    <col min="25" max="25" width="10.375" style="29" bestFit="1" customWidth="1"/>
    <col min="26" max="16384" width="8.125" style="29"/>
  </cols>
  <sheetData>
    <row r="1" spans="1:25" s="171" customFormat="1" x14ac:dyDescent="0.25">
      <c r="A1" s="170" t="s">
        <v>11</v>
      </c>
      <c r="G1" s="262" t="s">
        <v>169</v>
      </c>
      <c r="H1" s="262"/>
      <c r="I1" s="262"/>
      <c r="J1" s="262"/>
      <c r="K1" s="262"/>
      <c r="L1" s="182"/>
      <c r="M1" s="182"/>
      <c r="N1" s="182"/>
      <c r="O1" s="182"/>
      <c r="P1" s="182"/>
    </row>
    <row r="3" spans="1:25" x14ac:dyDescent="0.25">
      <c r="A3" s="172" t="s">
        <v>32080</v>
      </c>
      <c r="G3" s="183" t="s">
        <v>331</v>
      </c>
    </row>
    <row r="4" spans="1:25" x14ac:dyDescent="0.25">
      <c r="K4" s="267" t="s">
        <v>318</v>
      </c>
      <c r="L4" s="267"/>
      <c r="M4" s="267"/>
    </row>
    <row r="5" spans="1:25" s="165" customFormat="1" x14ac:dyDescent="0.25">
      <c r="A5" s="173" t="s">
        <v>23</v>
      </c>
      <c r="B5" s="173" t="s">
        <v>26</v>
      </c>
      <c r="C5" s="173" t="s">
        <v>28</v>
      </c>
      <c r="D5" s="173" t="s">
        <v>30</v>
      </c>
      <c r="E5" s="173" t="s">
        <v>32</v>
      </c>
      <c r="F5" s="173" t="s">
        <v>46</v>
      </c>
      <c r="G5" s="174" t="s">
        <v>48</v>
      </c>
      <c r="H5" s="173" t="s">
        <v>50</v>
      </c>
      <c r="I5" s="173" t="s">
        <v>54</v>
      </c>
      <c r="J5" s="173" t="s">
        <v>56</v>
      </c>
      <c r="K5" s="175" t="s">
        <v>79</v>
      </c>
      <c r="L5" s="175" t="s">
        <v>81</v>
      </c>
      <c r="M5" s="175" t="s">
        <v>83</v>
      </c>
      <c r="N5" s="173" t="s">
        <v>71</v>
      </c>
      <c r="O5" s="173" t="s">
        <v>73</v>
      </c>
      <c r="P5" s="173" t="s">
        <v>42</v>
      </c>
      <c r="Q5" s="173" t="s">
        <v>34</v>
      </c>
      <c r="R5" s="173" t="s">
        <v>36</v>
      </c>
      <c r="S5" s="173" t="s">
        <v>38</v>
      </c>
      <c r="T5" s="173" t="s">
        <v>65</v>
      </c>
      <c r="U5" s="173" t="s">
        <v>67</v>
      </c>
      <c r="V5" s="173" t="s">
        <v>69</v>
      </c>
      <c r="W5" s="173" t="s">
        <v>58</v>
      </c>
      <c r="X5" s="173" t="s">
        <v>60</v>
      </c>
      <c r="Y5" s="165" t="s">
        <v>85</v>
      </c>
    </row>
    <row r="6" spans="1:25" x14ac:dyDescent="0.25">
      <c r="A6" s="29" t="s">
        <v>160</v>
      </c>
      <c r="B6" s="29">
        <v>6008</v>
      </c>
      <c r="C6" s="29" t="s">
        <v>190</v>
      </c>
      <c r="D6" s="29">
        <v>190496613</v>
      </c>
      <c r="E6" s="29">
        <v>0</v>
      </c>
      <c r="F6" s="29" t="s">
        <v>345</v>
      </c>
      <c r="H6" s="29">
        <v>3911</v>
      </c>
      <c r="I6" s="29" t="s">
        <v>190</v>
      </c>
      <c r="J6" s="29">
        <v>391100</v>
      </c>
      <c r="K6" s="29">
        <v>3901</v>
      </c>
      <c r="L6" s="29" t="s">
        <v>346</v>
      </c>
      <c r="M6" s="29">
        <v>390123</v>
      </c>
      <c r="O6" s="143" t="s">
        <v>1045</v>
      </c>
      <c r="P6" s="29">
        <v>1004</v>
      </c>
      <c r="Q6" s="29">
        <v>1021</v>
      </c>
      <c r="R6" s="29">
        <v>1110</v>
      </c>
      <c r="S6" s="29">
        <v>1950</v>
      </c>
      <c r="T6" s="29">
        <v>2647374</v>
      </c>
      <c r="U6" s="29">
        <v>1126213</v>
      </c>
      <c r="V6" s="29">
        <v>905</v>
      </c>
    </row>
    <row r="7" spans="1:25" x14ac:dyDescent="0.25">
      <c r="A7" s="29" t="s">
        <v>160</v>
      </c>
      <c r="B7" s="29">
        <v>6008</v>
      </c>
      <c r="C7" s="29" t="s">
        <v>190</v>
      </c>
      <c r="D7" s="29">
        <v>191150133</v>
      </c>
      <c r="E7" s="29">
        <v>0</v>
      </c>
      <c r="H7" s="29">
        <v>3911</v>
      </c>
      <c r="I7" s="29" t="s">
        <v>190</v>
      </c>
      <c r="J7" s="29">
        <v>391100</v>
      </c>
      <c r="K7" s="29">
        <v>3901</v>
      </c>
      <c r="L7" s="29" t="s">
        <v>346</v>
      </c>
      <c r="M7" s="29">
        <v>390123</v>
      </c>
      <c r="O7" s="143" t="s">
        <v>723</v>
      </c>
      <c r="P7" s="29">
        <v>1004</v>
      </c>
      <c r="Q7" s="29">
        <v>1021</v>
      </c>
      <c r="R7" s="29">
        <v>1110</v>
      </c>
      <c r="S7" s="29">
        <v>1880</v>
      </c>
      <c r="T7" s="29">
        <v>2646992.801</v>
      </c>
      <c r="U7" s="29">
        <v>1126221.5630000001</v>
      </c>
      <c r="V7" s="29">
        <v>905</v>
      </c>
    </row>
    <row r="8" spans="1:25" x14ac:dyDescent="0.25">
      <c r="A8" s="29" t="s">
        <v>160</v>
      </c>
      <c r="B8" s="29">
        <v>6008</v>
      </c>
      <c r="C8" s="29" t="s">
        <v>190</v>
      </c>
      <c r="D8" s="29">
        <v>191150134</v>
      </c>
      <c r="E8" s="29">
        <v>0</v>
      </c>
      <c r="H8" s="29">
        <v>3911</v>
      </c>
      <c r="I8" s="29" t="s">
        <v>190</v>
      </c>
      <c r="J8" s="29">
        <v>391100</v>
      </c>
      <c r="K8" s="29">
        <v>3901</v>
      </c>
      <c r="L8" s="29" t="s">
        <v>346</v>
      </c>
      <c r="M8" s="29">
        <v>390123</v>
      </c>
      <c r="O8" s="143" t="s">
        <v>727</v>
      </c>
      <c r="P8" s="29">
        <v>1004</v>
      </c>
      <c r="Q8" s="29">
        <v>1021</v>
      </c>
      <c r="R8" s="29">
        <v>1110</v>
      </c>
      <c r="S8" s="29">
        <v>1880</v>
      </c>
      <c r="T8" s="29">
        <v>2646985.801</v>
      </c>
      <c r="U8" s="29">
        <v>1126214.5630000001</v>
      </c>
      <c r="V8" s="29">
        <v>905</v>
      </c>
    </row>
    <row r="9" spans="1:25" x14ac:dyDescent="0.25">
      <c r="A9" s="29" t="s">
        <v>160</v>
      </c>
      <c r="B9" s="29">
        <v>6008</v>
      </c>
      <c r="C9" s="29" t="s">
        <v>190</v>
      </c>
      <c r="D9" s="29">
        <v>191156733</v>
      </c>
      <c r="E9" s="29">
        <v>0</v>
      </c>
      <c r="H9" s="29">
        <v>3911</v>
      </c>
      <c r="I9" s="29" t="s">
        <v>190</v>
      </c>
      <c r="J9" s="29">
        <v>391100</v>
      </c>
      <c r="K9" s="29">
        <v>3913</v>
      </c>
      <c r="L9" s="29" t="s">
        <v>349</v>
      </c>
      <c r="M9" s="29">
        <v>391300</v>
      </c>
      <c r="O9" s="143" t="s">
        <v>734</v>
      </c>
      <c r="P9" s="29">
        <v>1004</v>
      </c>
      <c r="Q9" s="29">
        <v>1021</v>
      </c>
      <c r="R9" s="29">
        <v>1110</v>
      </c>
      <c r="S9" s="29">
        <v>1960</v>
      </c>
      <c r="T9" s="29">
        <v>2646120.8029999998</v>
      </c>
      <c r="U9" s="29">
        <v>1128133.5619999999</v>
      </c>
      <c r="V9" s="29">
        <v>905</v>
      </c>
    </row>
    <row r="10" spans="1:25" x14ac:dyDescent="0.25">
      <c r="A10" s="29" t="s">
        <v>160</v>
      </c>
      <c r="B10" s="29">
        <v>6009</v>
      </c>
      <c r="C10" s="29" t="s">
        <v>191</v>
      </c>
      <c r="D10" s="29">
        <v>191405893</v>
      </c>
      <c r="E10" s="29">
        <v>1</v>
      </c>
      <c r="F10" s="29" t="s">
        <v>7513</v>
      </c>
      <c r="G10" s="29" t="s">
        <v>1827</v>
      </c>
      <c r="H10" s="29">
        <v>3907</v>
      </c>
      <c r="I10" s="29" t="s">
        <v>7514</v>
      </c>
      <c r="J10" s="29">
        <v>390700</v>
      </c>
      <c r="K10" s="29">
        <v>3907</v>
      </c>
      <c r="L10" s="29" t="s">
        <v>7515</v>
      </c>
      <c r="M10" s="29">
        <v>390702</v>
      </c>
      <c r="O10" s="143" t="s">
        <v>7519</v>
      </c>
      <c r="P10" s="29">
        <v>1004</v>
      </c>
      <c r="Q10" s="29">
        <v>1025</v>
      </c>
      <c r="R10" s="29">
        <v>1121</v>
      </c>
      <c r="S10" s="29">
        <v>1986</v>
      </c>
      <c r="T10" s="29">
        <v>2644471.5469999998</v>
      </c>
      <c r="U10" s="29">
        <v>1119485.077</v>
      </c>
      <c r="V10" s="29">
        <v>901</v>
      </c>
    </row>
    <row r="11" spans="1:25" x14ac:dyDescent="0.25">
      <c r="A11" s="29" t="s">
        <v>160</v>
      </c>
      <c r="B11" s="29">
        <v>6009</v>
      </c>
      <c r="C11" s="29" t="s">
        <v>191</v>
      </c>
      <c r="D11" s="29">
        <v>191424930</v>
      </c>
      <c r="E11" s="29">
        <v>1</v>
      </c>
      <c r="F11" s="29" t="s">
        <v>345</v>
      </c>
      <c r="G11" s="29" t="s">
        <v>7520</v>
      </c>
      <c r="H11" s="29">
        <v>3907</v>
      </c>
      <c r="I11" s="29" t="s">
        <v>7514</v>
      </c>
      <c r="J11" s="29">
        <v>390700</v>
      </c>
      <c r="K11" s="29">
        <v>3907</v>
      </c>
      <c r="L11" s="29" t="s">
        <v>7516</v>
      </c>
      <c r="M11" s="29">
        <v>390703</v>
      </c>
      <c r="O11" s="143" t="s">
        <v>7517</v>
      </c>
      <c r="P11" s="29">
        <v>1004</v>
      </c>
      <c r="Q11" s="29">
        <v>1040</v>
      </c>
      <c r="S11" s="29">
        <v>1998</v>
      </c>
      <c r="T11" s="29">
        <v>2648927.5150000001</v>
      </c>
      <c r="U11" s="29">
        <v>1114540.622</v>
      </c>
      <c r="V11" s="29">
        <v>901</v>
      </c>
    </row>
    <row r="12" spans="1:25" x14ac:dyDescent="0.25">
      <c r="A12" s="29" t="s">
        <v>160</v>
      </c>
      <c r="B12" s="29">
        <v>6034</v>
      </c>
      <c r="C12" s="29" t="s">
        <v>201</v>
      </c>
      <c r="D12" s="29">
        <v>903333</v>
      </c>
      <c r="E12" s="29">
        <v>0</v>
      </c>
      <c r="F12" s="29" t="s">
        <v>23984</v>
      </c>
      <c r="G12" s="29" t="s">
        <v>1614</v>
      </c>
      <c r="H12" s="29">
        <v>1937</v>
      </c>
      <c r="I12" s="29" t="s">
        <v>201</v>
      </c>
      <c r="J12" s="29">
        <v>193700</v>
      </c>
      <c r="K12" s="29">
        <v>1938</v>
      </c>
      <c r="L12" s="29" t="s">
        <v>363</v>
      </c>
      <c r="M12" s="29">
        <v>193800</v>
      </c>
      <c r="N12" s="143" t="s">
        <v>1484</v>
      </c>
      <c r="O12" s="143" t="s">
        <v>7522</v>
      </c>
      <c r="P12" s="29">
        <v>1004</v>
      </c>
      <c r="Q12" s="29">
        <v>1030</v>
      </c>
      <c r="R12" s="29">
        <v>1110</v>
      </c>
      <c r="T12" s="29">
        <v>2575347</v>
      </c>
      <c r="U12" s="29">
        <v>1096367</v>
      </c>
      <c r="V12" s="29">
        <v>905</v>
      </c>
    </row>
    <row r="13" spans="1:25" x14ac:dyDescent="0.25">
      <c r="A13" s="29" t="s">
        <v>160</v>
      </c>
      <c r="B13" s="29">
        <v>6034</v>
      </c>
      <c r="C13" s="29" t="s">
        <v>201</v>
      </c>
      <c r="D13" s="29">
        <v>191023504</v>
      </c>
      <c r="E13" s="29">
        <v>0</v>
      </c>
      <c r="F13" s="29" t="s">
        <v>23984</v>
      </c>
      <c r="G13" s="29" t="s">
        <v>336</v>
      </c>
      <c r="H13" s="29">
        <v>1937</v>
      </c>
      <c r="I13" s="29" t="s">
        <v>201</v>
      </c>
      <c r="J13" s="29">
        <v>193700</v>
      </c>
      <c r="K13" s="29">
        <v>1938</v>
      </c>
      <c r="L13" s="29" t="s">
        <v>363</v>
      </c>
      <c r="M13" s="29">
        <v>193800</v>
      </c>
      <c r="N13" s="143" t="s">
        <v>7523</v>
      </c>
      <c r="O13" s="143" t="s">
        <v>7522</v>
      </c>
      <c r="P13" s="29">
        <v>1004</v>
      </c>
      <c r="Q13" s="29">
        <v>1021</v>
      </c>
      <c r="R13" s="29">
        <v>1110</v>
      </c>
      <c r="S13" s="29">
        <v>1900</v>
      </c>
      <c r="T13" s="29">
        <v>2575351.5699999998</v>
      </c>
      <c r="U13" s="29">
        <v>1096379.7720000001</v>
      </c>
      <c r="V13" s="29">
        <v>905</v>
      </c>
    </row>
    <row r="14" spans="1:25" x14ac:dyDescent="0.25">
      <c r="A14" s="29" t="s">
        <v>160</v>
      </c>
      <c r="B14" s="29">
        <v>6034</v>
      </c>
      <c r="C14" s="29" t="s">
        <v>201</v>
      </c>
      <c r="D14" s="29">
        <v>191041830</v>
      </c>
      <c r="E14" s="29">
        <v>0</v>
      </c>
      <c r="F14" s="29" t="s">
        <v>364</v>
      </c>
      <c r="G14" s="29" t="s">
        <v>336</v>
      </c>
      <c r="H14" s="29">
        <v>1943</v>
      </c>
      <c r="I14" s="29" t="s">
        <v>365</v>
      </c>
      <c r="J14" s="29">
        <v>194300</v>
      </c>
      <c r="K14" s="29">
        <v>1944</v>
      </c>
      <c r="L14" s="29" t="s">
        <v>366</v>
      </c>
      <c r="M14" s="29">
        <v>194400</v>
      </c>
      <c r="N14" s="143" t="s">
        <v>7524</v>
      </c>
      <c r="O14" s="143" t="s">
        <v>2666</v>
      </c>
      <c r="P14" s="29">
        <v>1004</v>
      </c>
      <c r="Q14" s="29">
        <v>1060</v>
      </c>
      <c r="R14" s="29">
        <v>1271</v>
      </c>
      <c r="T14" s="29">
        <v>2576322</v>
      </c>
      <c r="U14" s="29">
        <v>1090968</v>
      </c>
      <c r="V14" s="29">
        <v>909</v>
      </c>
    </row>
    <row r="15" spans="1:25" x14ac:dyDescent="0.25">
      <c r="A15" s="29" t="s">
        <v>160</v>
      </c>
      <c r="B15" s="29">
        <v>6034</v>
      </c>
      <c r="C15" s="29" t="s">
        <v>201</v>
      </c>
      <c r="D15" s="29">
        <v>191041850</v>
      </c>
      <c r="E15" s="29">
        <v>0</v>
      </c>
      <c r="F15" s="29" t="s">
        <v>364</v>
      </c>
      <c r="G15" s="29" t="s">
        <v>1614</v>
      </c>
      <c r="H15" s="29">
        <v>1943</v>
      </c>
      <c r="I15" s="29" t="s">
        <v>365</v>
      </c>
      <c r="J15" s="29">
        <v>194300</v>
      </c>
      <c r="K15" s="29">
        <v>1944</v>
      </c>
      <c r="L15" s="29" t="s">
        <v>366</v>
      </c>
      <c r="M15" s="29">
        <v>194400</v>
      </c>
      <c r="N15" s="143" t="s">
        <v>7525</v>
      </c>
      <c r="O15" s="143" t="s">
        <v>2666</v>
      </c>
      <c r="P15" s="29">
        <v>1004</v>
      </c>
      <c r="Q15" s="29">
        <v>1040</v>
      </c>
      <c r="R15" s="29">
        <v>1271</v>
      </c>
      <c r="S15" s="29">
        <v>1900</v>
      </c>
      <c r="T15" s="29">
        <v>2576352</v>
      </c>
      <c r="U15" s="29">
        <v>1090967</v>
      </c>
      <c r="V15" s="29">
        <v>909</v>
      </c>
    </row>
    <row r="16" spans="1:25" x14ac:dyDescent="0.25">
      <c r="A16" s="29" t="s">
        <v>160</v>
      </c>
      <c r="B16" s="29">
        <v>6082</v>
      </c>
      <c r="C16" s="29" t="s">
        <v>211</v>
      </c>
      <c r="D16" s="29">
        <v>192042574</v>
      </c>
      <c r="E16" s="29">
        <v>0</v>
      </c>
      <c r="F16" s="29" t="s">
        <v>28587</v>
      </c>
      <c r="G16" s="29" t="s">
        <v>1405</v>
      </c>
      <c r="H16" s="29">
        <v>1966</v>
      </c>
      <c r="I16" s="29" t="s">
        <v>28588</v>
      </c>
      <c r="J16" s="29">
        <v>196610</v>
      </c>
      <c r="K16" s="29">
        <v>1966</v>
      </c>
      <c r="L16" s="29" t="s">
        <v>1515</v>
      </c>
      <c r="M16" s="29">
        <v>196609</v>
      </c>
      <c r="O16" s="143" t="s">
        <v>28589</v>
      </c>
      <c r="P16" s="29">
        <v>1004</v>
      </c>
      <c r="Q16" s="29">
        <v>1060</v>
      </c>
      <c r="R16" s="29">
        <v>1251</v>
      </c>
      <c r="T16" s="29">
        <v>2597082.25</v>
      </c>
      <c r="U16" s="29">
        <v>1124218.5</v>
      </c>
      <c r="V16" s="29">
        <v>904</v>
      </c>
    </row>
    <row r="17" spans="1:22" x14ac:dyDescent="0.25">
      <c r="A17" s="29" t="s">
        <v>160</v>
      </c>
      <c r="B17" s="29">
        <v>6087</v>
      </c>
      <c r="C17" s="29" t="s">
        <v>214</v>
      </c>
      <c r="D17" s="29">
        <v>190102216</v>
      </c>
      <c r="E17" s="29">
        <v>0</v>
      </c>
      <c r="H17" s="29">
        <v>1969</v>
      </c>
      <c r="I17" s="29" t="s">
        <v>370</v>
      </c>
      <c r="J17" s="29">
        <v>196900</v>
      </c>
      <c r="K17" s="29">
        <v>1969</v>
      </c>
      <c r="L17" s="29" t="s">
        <v>371</v>
      </c>
      <c r="M17" s="29">
        <v>196905</v>
      </c>
      <c r="O17" s="143" t="s">
        <v>31516</v>
      </c>
      <c r="P17" s="29">
        <v>1004</v>
      </c>
      <c r="Q17" s="29">
        <v>1040</v>
      </c>
      <c r="R17" s="29">
        <v>1212</v>
      </c>
      <c r="S17" s="29">
        <v>1997</v>
      </c>
      <c r="T17" s="29">
        <v>2605987.7050000001</v>
      </c>
      <c r="U17" s="29">
        <v>1112490.6740000001</v>
      </c>
      <c r="V17" s="29">
        <v>901</v>
      </c>
    </row>
    <row r="18" spans="1:22" x14ac:dyDescent="0.25">
      <c r="A18" s="29" t="s">
        <v>160</v>
      </c>
      <c r="B18" s="29">
        <v>6087</v>
      </c>
      <c r="C18" s="29" t="s">
        <v>214</v>
      </c>
      <c r="D18" s="29">
        <v>504196877</v>
      </c>
      <c r="E18" s="29">
        <v>0</v>
      </c>
      <c r="F18" s="29" t="s">
        <v>31517</v>
      </c>
      <c r="G18" s="29" t="s">
        <v>1522</v>
      </c>
      <c r="H18" s="29">
        <v>1982</v>
      </c>
      <c r="I18" s="29" t="s">
        <v>374</v>
      </c>
      <c r="J18" s="29">
        <v>198200</v>
      </c>
      <c r="K18" s="29">
        <v>1969</v>
      </c>
      <c r="L18" s="29" t="s">
        <v>370</v>
      </c>
      <c r="M18" s="29">
        <v>196900</v>
      </c>
      <c r="O18" s="143" t="s">
        <v>31518</v>
      </c>
      <c r="P18" s="29">
        <v>1004</v>
      </c>
      <c r="Q18" s="29">
        <v>1060</v>
      </c>
      <c r="R18" s="29">
        <v>1274</v>
      </c>
      <c r="T18" s="29">
        <v>2600201.7799999998</v>
      </c>
      <c r="U18" s="29">
        <v>1112751.27</v>
      </c>
      <c r="V18" s="29">
        <v>901</v>
      </c>
    </row>
    <row r="19" spans="1:22" x14ac:dyDescent="0.25">
      <c r="A19" s="29" t="s">
        <v>160</v>
      </c>
      <c r="B19" s="29">
        <v>6089</v>
      </c>
      <c r="C19" s="29" t="s">
        <v>215</v>
      </c>
      <c r="D19" s="29">
        <v>502369489</v>
      </c>
      <c r="E19" s="29">
        <v>0</v>
      </c>
      <c r="F19" s="29" t="s">
        <v>25387</v>
      </c>
      <c r="G19" s="29" t="s">
        <v>26822</v>
      </c>
      <c r="H19" s="29">
        <v>1981</v>
      </c>
      <c r="I19" s="29" t="s">
        <v>215</v>
      </c>
      <c r="J19" s="29">
        <v>198100</v>
      </c>
      <c r="K19" s="29">
        <v>1967</v>
      </c>
      <c r="L19" s="29" t="s">
        <v>404</v>
      </c>
      <c r="M19" s="29">
        <v>196700</v>
      </c>
      <c r="O19" s="143" t="s">
        <v>25388</v>
      </c>
      <c r="P19" s="29">
        <v>1004</v>
      </c>
      <c r="Q19" s="29">
        <v>1060</v>
      </c>
      <c r="R19" s="29">
        <v>1251</v>
      </c>
      <c r="S19" s="29">
        <v>2011</v>
      </c>
      <c r="T19" s="29">
        <v>2597414.7059999998</v>
      </c>
      <c r="U19" s="29">
        <v>1119373.5560000001</v>
      </c>
      <c r="V19" s="29">
        <v>901</v>
      </c>
    </row>
    <row r="20" spans="1:22" x14ac:dyDescent="0.25">
      <c r="A20" s="29" t="s">
        <v>160</v>
      </c>
      <c r="B20" s="29">
        <v>6089</v>
      </c>
      <c r="C20" s="29" t="s">
        <v>215</v>
      </c>
      <c r="D20" s="29">
        <v>502369490</v>
      </c>
      <c r="E20" s="29">
        <v>0</v>
      </c>
      <c r="F20" s="29" t="s">
        <v>25387</v>
      </c>
      <c r="G20" s="29" t="s">
        <v>26823</v>
      </c>
      <c r="H20" s="29">
        <v>1981</v>
      </c>
      <c r="I20" s="29" t="s">
        <v>215</v>
      </c>
      <c r="J20" s="29">
        <v>198100</v>
      </c>
      <c r="K20" s="29">
        <v>1967</v>
      </c>
      <c r="L20" s="29" t="s">
        <v>404</v>
      </c>
      <c r="M20" s="29">
        <v>196700</v>
      </c>
      <c r="O20" s="143" t="s">
        <v>25388</v>
      </c>
      <c r="P20" s="29">
        <v>1004</v>
      </c>
      <c r="Q20" s="29">
        <v>1060</v>
      </c>
      <c r="R20" s="29">
        <v>1251</v>
      </c>
      <c r="T20" s="29">
        <v>2597430.696</v>
      </c>
      <c r="U20" s="29">
        <v>1119356.7860000001</v>
      </c>
      <c r="V20" s="29">
        <v>901</v>
      </c>
    </row>
    <row r="21" spans="1:22" x14ac:dyDescent="0.25">
      <c r="A21" s="29" t="s">
        <v>160</v>
      </c>
      <c r="B21" s="29">
        <v>6089</v>
      </c>
      <c r="C21" s="29" t="s">
        <v>215</v>
      </c>
      <c r="D21" s="29">
        <v>502369491</v>
      </c>
      <c r="E21" s="29">
        <v>0</v>
      </c>
      <c r="F21" s="29" t="s">
        <v>25387</v>
      </c>
      <c r="G21" s="29" t="s">
        <v>26824</v>
      </c>
      <c r="H21" s="29">
        <v>1981</v>
      </c>
      <c r="I21" s="29" t="s">
        <v>215</v>
      </c>
      <c r="J21" s="29">
        <v>198100</v>
      </c>
      <c r="K21" s="29">
        <v>1967</v>
      </c>
      <c r="L21" s="29" t="s">
        <v>404</v>
      </c>
      <c r="M21" s="29">
        <v>196700</v>
      </c>
      <c r="O21" s="143" t="s">
        <v>25388</v>
      </c>
      <c r="P21" s="29">
        <v>1004</v>
      </c>
      <c r="Q21" s="29">
        <v>1060</v>
      </c>
      <c r="R21" s="29">
        <v>1251</v>
      </c>
      <c r="S21" s="29">
        <v>2006</v>
      </c>
      <c r="T21" s="29">
        <v>2597434.0099999998</v>
      </c>
      <c r="U21" s="29">
        <v>1119367.406</v>
      </c>
      <c r="V21" s="29">
        <v>901</v>
      </c>
    </row>
    <row r="22" spans="1:22" x14ac:dyDescent="0.25">
      <c r="A22" s="29" t="s">
        <v>160</v>
      </c>
      <c r="B22" s="29">
        <v>6089</v>
      </c>
      <c r="C22" s="29" t="s">
        <v>215</v>
      </c>
      <c r="D22" s="29">
        <v>502369492</v>
      </c>
      <c r="E22" s="29">
        <v>0</v>
      </c>
      <c r="F22" s="29" t="s">
        <v>25387</v>
      </c>
      <c r="G22" s="29" t="s">
        <v>26825</v>
      </c>
      <c r="H22" s="29">
        <v>1981</v>
      </c>
      <c r="I22" s="29" t="s">
        <v>215</v>
      </c>
      <c r="J22" s="29">
        <v>198100</v>
      </c>
      <c r="K22" s="29">
        <v>1967</v>
      </c>
      <c r="L22" s="29" t="s">
        <v>404</v>
      </c>
      <c r="M22" s="29">
        <v>196700</v>
      </c>
      <c r="O22" s="143" t="s">
        <v>25388</v>
      </c>
      <c r="P22" s="29">
        <v>1004</v>
      </c>
      <c r="Q22" s="29">
        <v>1060</v>
      </c>
      <c r="R22" s="29">
        <v>1251</v>
      </c>
      <c r="T22" s="29">
        <v>2597465.56</v>
      </c>
      <c r="U22" s="29">
        <v>1119385.017</v>
      </c>
      <c r="V22" s="29">
        <v>901</v>
      </c>
    </row>
    <row r="23" spans="1:22" x14ac:dyDescent="0.25">
      <c r="A23" s="29" t="s">
        <v>160</v>
      </c>
      <c r="B23" s="29">
        <v>6104</v>
      </c>
      <c r="C23" s="29" t="s">
        <v>219</v>
      </c>
      <c r="D23" s="29">
        <v>191852319</v>
      </c>
      <c r="E23" s="29">
        <v>0</v>
      </c>
      <c r="G23" s="29" t="s">
        <v>336</v>
      </c>
      <c r="H23" s="29">
        <v>3947</v>
      </c>
      <c r="I23" s="29" t="s">
        <v>219</v>
      </c>
      <c r="J23" s="29">
        <v>394700</v>
      </c>
      <c r="K23" s="29">
        <v>3946</v>
      </c>
      <c r="L23" s="29" t="s">
        <v>375</v>
      </c>
      <c r="M23" s="29">
        <v>394602</v>
      </c>
      <c r="O23" s="143" t="s">
        <v>7529</v>
      </c>
      <c r="P23" s="29">
        <v>1004</v>
      </c>
      <c r="Q23" s="29">
        <v>1040</v>
      </c>
      <c r="S23" s="29">
        <v>1900</v>
      </c>
      <c r="T23" s="29">
        <v>2621200</v>
      </c>
      <c r="U23" s="29">
        <v>1119158</v>
      </c>
      <c r="V23" s="29">
        <v>909</v>
      </c>
    </row>
    <row r="24" spans="1:22" x14ac:dyDescent="0.25">
      <c r="A24" s="29" t="s">
        <v>160</v>
      </c>
      <c r="B24" s="29">
        <v>6104</v>
      </c>
      <c r="C24" s="29" t="s">
        <v>219</v>
      </c>
      <c r="D24" s="29">
        <v>191852320</v>
      </c>
      <c r="E24" s="29">
        <v>0</v>
      </c>
      <c r="G24" s="29" t="s">
        <v>1614</v>
      </c>
      <c r="H24" s="29">
        <v>3947</v>
      </c>
      <c r="I24" s="29" t="s">
        <v>219</v>
      </c>
      <c r="J24" s="29">
        <v>394700</v>
      </c>
      <c r="K24" s="29">
        <v>3946</v>
      </c>
      <c r="L24" s="29" t="s">
        <v>375</v>
      </c>
      <c r="M24" s="29">
        <v>394602</v>
      </c>
      <c r="O24" s="143" t="s">
        <v>7530</v>
      </c>
      <c r="P24" s="29">
        <v>1004</v>
      </c>
      <c r="Q24" s="29">
        <v>1030</v>
      </c>
      <c r="R24" s="29">
        <v>1110</v>
      </c>
      <c r="S24" s="29">
        <v>1900</v>
      </c>
      <c r="T24" s="29">
        <v>2621142</v>
      </c>
      <c r="U24" s="29">
        <v>1119156</v>
      </c>
      <c r="V24" s="29">
        <v>909</v>
      </c>
    </row>
    <row r="25" spans="1:22" x14ac:dyDescent="0.25">
      <c r="A25" s="29" t="s">
        <v>160</v>
      </c>
      <c r="B25" s="29">
        <v>6104</v>
      </c>
      <c r="C25" s="29" t="s">
        <v>219</v>
      </c>
      <c r="D25" s="29">
        <v>191852321</v>
      </c>
      <c r="E25" s="29">
        <v>0</v>
      </c>
      <c r="G25" s="29" t="s">
        <v>535</v>
      </c>
      <c r="H25" s="29">
        <v>3947</v>
      </c>
      <c r="I25" s="29" t="s">
        <v>219</v>
      </c>
      <c r="J25" s="29">
        <v>394700</v>
      </c>
      <c r="K25" s="29">
        <v>3946</v>
      </c>
      <c r="L25" s="29" t="s">
        <v>375</v>
      </c>
      <c r="M25" s="29">
        <v>394602</v>
      </c>
      <c r="O25" s="143" t="s">
        <v>1616</v>
      </c>
      <c r="P25" s="29">
        <v>1004</v>
      </c>
      <c r="Q25" s="29">
        <v>1030</v>
      </c>
      <c r="R25" s="29">
        <v>1110</v>
      </c>
      <c r="S25" s="29">
        <v>1900</v>
      </c>
      <c r="T25" s="29">
        <v>2621140</v>
      </c>
      <c r="U25" s="29">
        <v>1119142</v>
      </c>
      <c r="V25" s="29">
        <v>909</v>
      </c>
    </row>
    <row r="26" spans="1:22" x14ac:dyDescent="0.25">
      <c r="A26" s="29" t="s">
        <v>160</v>
      </c>
      <c r="B26" s="29">
        <v>6104</v>
      </c>
      <c r="C26" s="29" t="s">
        <v>219</v>
      </c>
      <c r="D26" s="29">
        <v>191852323</v>
      </c>
      <c r="E26" s="29">
        <v>0</v>
      </c>
      <c r="G26" s="29" t="s">
        <v>1489</v>
      </c>
      <c r="H26" s="29">
        <v>3947</v>
      </c>
      <c r="I26" s="29" t="s">
        <v>219</v>
      </c>
      <c r="J26" s="29">
        <v>394700</v>
      </c>
      <c r="K26" s="29">
        <v>3946</v>
      </c>
      <c r="L26" s="29" t="s">
        <v>375</v>
      </c>
      <c r="M26" s="29">
        <v>394602</v>
      </c>
      <c r="O26" s="143" t="s">
        <v>7531</v>
      </c>
      <c r="P26" s="29">
        <v>1004</v>
      </c>
      <c r="Q26" s="29">
        <v>1030</v>
      </c>
      <c r="R26" s="29">
        <v>1110</v>
      </c>
      <c r="S26" s="29">
        <v>1900</v>
      </c>
      <c r="T26" s="29">
        <v>2621132</v>
      </c>
      <c r="U26" s="29">
        <v>1119145</v>
      </c>
      <c r="V26" s="29">
        <v>909</v>
      </c>
    </row>
    <row r="27" spans="1:22" x14ac:dyDescent="0.25">
      <c r="A27" s="29" t="s">
        <v>160</v>
      </c>
      <c r="B27" s="29">
        <v>6104</v>
      </c>
      <c r="C27" s="29" t="s">
        <v>219</v>
      </c>
      <c r="D27" s="29">
        <v>191852324</v>
      </c>
      <c r="E27" s="29">
        <v>0</v>
      </c>
      <c r="G27" s="29" t="s">
        <v>569</v>
      </c>
      <c r="H27" s="29">
        <v>3947</v>
      </c>
      <c r="I27" s="29" t="s">
        <v>219</v>
      </c>
      <c r="J27" s="29">
        <v>394700</v>
      </c>
      <c r="K27" s="29">
        <v>3946</v>
      </c>
      <c r="L27" s="29" t="s">
        <v>375</v>
      </c>
      <c r="M27" s="29">
        <v>394602</v>
      </c>
      <c r="O27" s="143" t="s">
        <v>7532</v>
      </c>
      <c r="P27" s="29">
        <v>1004</v>
      </c>
      <c r="Q27" s="29">
        <v>1030</v>
      </c>
      <c r="R27" s="29">
        <v>1110</v>
      </c>
      <c r="S27" s="29">
        <v>1900</v>
      </c>
      <c r="T27" s="29">
        <v>2621135</v>
      </c>
      <c r="U27" s="29">
        <v>1119124</v>
      </c>
      <c r="V27" s="29">
        <v>909</v>
      </c>
    </row>
    <row r="28" spans="1:22" x14ac:dyDescent="0.25">
      <c r="A28" s="29" t="s">
        <v>160</v>
      </c>
      <c r="B28" s="29">
        <v>6104</v>
      </c>
      <c r="C28" s="29" t="s">
        <v>219</v>
      </c>
      <c r="D28" s="29">
        <v>191852325</v>
      </c>
      <c r="E28" s="29">
        <v>0</v>
      </c>
      <c r="G28" s="29" t="s">
        <v>1405</v>
      </c>
      <c r="H28" s="29">
        <v>3947</v>
      </c>
      <c r="I28" s="29" t="s">
        <v>219</v>
      </c>
      <c r="J28" s="29">
        <v>394700</v>
      </c>
      <c r="K28" s="29">
        <v>3946</v>
      </c>
      <c r="L28" s="29" t="s">
        <v>375</v>
      </c>
      <c r="M28" s="29">
        <v>394602</v>
      </c>
      <c r="O28" s="143" t="s">
        <v>7533</v>
      </c>
      <c r="P28" s="29">
        <v>1004</v>
      </c>
      <c r="Q28" s="29">
        <v>1030</v>
      </c>
      <c r="R28" s="29">
        <v>1110</v>
      </c>
      <c r="S28" s="29">
        <v>1900</v>
      </c>
      <c r="T28" s="29">
        <v>2621165</v>
      </c>
      <c r="U28" s="29">
        <v>1119134</v>
      </c>
      <c r="V28" s="29">
        <v>909</v>
      </c>
    </row>
    <row r="29" spans="1:22" x14ac:dyDescent="0.25">
      <c r="A29" s="29" t="s">
        <v>160</v>
      </c>
      <c r="B29" s="29">
        <v>6104</v>
      </c>
      <c r="C29" s="29" t="s">
        <v>219</v>
      </c>
      <c r="D29" s="29">
        <v>191852327</v>
      </c>
      <c r="E29" s="29">
        <v>0</v>
      </c>
      <c r="G29" s="29" t="s">
        <v>334</v>
      </c>
      <c r="H29" s="29">
        <v>3947</v>
      </c>
      <c r="I29" s="29" t="s">
        <v>219</v>
      </c>
      <c r="J29" s="29">
        <v>394700</v>
      </c>
      <c r="K29" s="29">
        <v>3946</v>
      </c>
      <c r="L29" s="29" t="s">
        <v>375</v>
      </c>
      <c r="M29" s="29">
        <v>394602</v>
      </c>
      <c r="O29" s="143" t="s">
        <v>7534</v>
      </c>
      <c r="P29" s="29">
        <v>1004</v>
      </c>
      <c r="Q29" s="29">
        <v>1030</v>
      </c>
      <c r="R29" s="29">
        <v>1110</v>
      </c>
      <c r="S29" s="29">
        <v>1900</v>
      </c>
      <c r="T29" s="29">
        <v>2621117</v>
      </c>
      <c r="U29" s="29">
        <v>1119123</v>
      </c>
      <c r="V29" s="29">
        <v>909</v>
      </c>
    </row>
    <row r="30" spans="1:22" x14ac:dyDescent="0.25">
      <c r="A30" s="29" t="s">
        <v>160</v>
      </c>
      <c r="B30" s="29">
        <v>6104</v>
      </c>
      <c r="C30" s="29" t="s">
        <v>219</v>
      </c>
      <c r="D30" s="29">
        <v>191852332</v>
      </c>
      <c r="E30" s="29">
        <v>0</v>
      </c>
      <c r="G30" s="29" t="s">
        <v>569</v>
      </c>
      <c r="H30" s="29">
        <v>3947</v>
      </c>
      <c r="I30" s="29" t="s">
        <v>219</v>
      </c>
      <c r="J30" s="29">
        <v>394700</v>
      </c>
      <c r="K30" s="29">
        <v>3946</v>
      </c>
      <c r="L30" s="29" t="s">
        <v>375</v>
      </c>
      <c r="M30" s="29">
        <v>394602</v>
      </c>
      <c r="O30" s="143" t="s">
        <v>7535</v>
      </c>
      <c r="P30" s="29">
        <v>1004</v>
      </c>
      <c r="Q30" s="29">
        <v>1030</v>
      </c>
      <c r="R30" s="29">
        <v>1110</v>
      </c>
      <c r="S30" s="29">
        <v>1900</v>
      </c>
      <c r="T30" s="29">
        <v>2621107</v>
      </c>
      <c r="U30" s="29">
        <v>1120382</v>
      </c>
      <c r="V30" s="29">
        <v>909</v>
      </c>
    </row>
    <row r="31" spans="1:22" x14ac:dyDescent="0.25">
      <c r="A31" s="29" t="s">
        <v>160</v>
      </c>
      <c r="B31" s="29">
        <v>6104</v>
      </c>
      <c r="C31" s="29" t="s">
        <v>219</v>
      </c>
      <c r="D31" s="29">
        <v>191852333</v>
      </c>
      <c r="E31" s="29">
        <v>0</v>
      </c>
      <c r="G31" s="29" t="s">
        <v>535</v>
      </c>
      <c r="H31" s="29">
        <v>3947</v>
      </c>
      <c r="I31" s="29" t="s">
        <v>219</v>
      </c>
      <c r="J31" s="29">
        <v>394700</v>
      </c>
      <c r="K31" s="29">
        <v>3946</v>
      </c>
      <c r="L31" s="29" t="s">
        <v>375</v>
      </c>
      <c r="M31" s="29">
        <v>394602</v>
      </c>
      <c r="O31" s="143" t="s">
        <v>7536</v>
      </c>
      <c r="P31" s="29">
        <v>1004</v>
      </c>
      <c r="Q31" s="29">
        <v>1030</v>
      </c>
      <c r="R31" s="29">
        <v>1110</v>
      </c>
      <c r="S31" s="29">
        <v>1900</v>
      </c>
      <c r="T31" s="29">
        <v>2621103</v>
      </c>
      <c r="U31" s="29">
        <v>1120394</v>
      </c>
      <c r="V31" s="29">
        <v>909</v>
      </c>
    </row>
    <row r="32" spans="1:22" x14ac:dyDescent="0.25">
      <c r="A32" s="29" t="s">
        <v>160</v>
      </c>
      <c r="B32" s="29">
        <v>6104</v>
      </c>
      <c r="C32" s="29" t="s">
        <v>219</v>
      </c>
      <c r="D32" s="29">
        <v>191852334</v>
      </c>
      <c r="E32" s="29">
        <v>0</v>
      </c>
      <c r="G32" s="29" t="s">
        <v>1489</v>
      </c>
      <c r="H32" s="29">
        <v>3947</v>
      </c>
      <c r="I32" s="29" t="s">
        <v>219</v>
      </c>
      <c r="J32" s="29">
        <v>394700</v>
      </c>
      <c r="K32" s="29">
        <v>3946</v>
      </c>
      <c r="L32" s="29" t="s">
        <v>375</v>
      </c>
      <c r="M32" s="29">
        <v>394602</v>
      </c>
      <c r="O32" s="143" t="s">
        <v>7537</v>
      </c>
      <c r="P32" s="29">
        <v>1004</v>
      </c>
      <c r="Q32" s="29">
        <v>1030</v>
      </c>
      <c r="R32" s="29">
        <v>1110</v>
      </c>
      <c r="S32" s="29">
        <v>1900</v>
      </c>
      <c r="T32" s="29">
        <v>2621099</v>
      </c>
      <c r="U32" s="29">
        <v>1120404</v>
      </c>
      <c r="V32" s="29">
        <v>909</v>
      </c>
    </row>
    <row r="33" spans="1:22" x14ac:dyDescent="0.25">
      <c r="A33" s="29" t="s">
        <v>160</v>
      </c>
      <c r="B33" s="29">
        <v>6104</v>
      </c>
      <c r="C33" s="29" t="s">
        <v>219</v>
      </c>
      <c r="D33" s="29">
        <v>191852336</v>
      </c>
      <c r="E33" s="29">
        <v>0</v>
      </c>
      <c r="G33" s="29" t="s">
        <v>1614</v>
      </c>
      <c r="H33" s="29">
        <v>3947</v>
      </c>
      <c r="I33" s="29" t="s">
        <v>219</v>
      </c>
      <c r="J33" s="29">
        <v>394700</v>
      </c>
      <c r="K33" s="29">
        <v>3946</v>
      </c>
      <c r="L33" s="29" t="s">
        <v>375</v>
      </c>
      <c r="M33" s="29">
        <v>394602</v>
      </c>
      <c r="O33" s="143" t="s">
        <v>7538</v>
      </c>
      <c r="P33" s="29">
        <v>1004</v>
      </c>
      <c r="Q33" s="29">
        <v>1030</v>
      </c>
      <c r="R33" s="29">
        <v>1110</v>
      </c>
      <c r="S33" s="29">
        <v>1900</v>
      </c>
      <c r="T33" s="29">
        <v>2621101</v>
      </c>
      <c r="U33" s="29">
        <v>1120413</v>
      </c>
      <c r="V33" s="29">
        <v>909</v>
      </c>
    </row>
    <row r="34" spans="1:22" x14ac:dyDescent="0.25">
      <c r="A34" s="29" t="s">
        <v>160</v>
      </c>
      <c r="B34" s="29">
        <v>6104</v>
      </c>
      <c r="C34" s="29" t="s">
        <v>219</v>
      </c>
      <c r="D34" s="29">
        <v>191852337</v>
      </c>
      <c r="E34" s="29">
        <v>0</v>
      </c>
      <c r="G34" s="29" t="s">
        <v>334</v>
      </c>
      <c r="H34" s="29">
        <v>3947</v>
      </c>
      <c r="I34" s="29" t="s">
        <v>219</v>
      </c>
      <c r="J34" s="29">
        <v>394700</v>
      </c>
      <c r="K34" s="29">
        <v>3946</v>
      </c>
      <c r="L34" s="29" t="s">
        <v>375</v>
      </c>
      <c r="M34" s="29">
        <v>394602</v>
      </c>
      <c r="O34" s="143" t="s">
        <v>7539</v>
      </c>
      <c r="P34" s="29">
        <v>1004</v>
      </c>
      <c r="Q34" s="29">
        <v>1030</v>
      </c>
      <c r="R34" s="29">
        <v>1110</v>
      </c>
      <c r="S34" s="29">
        <v>1900</v>
      </c>
      <c r="T34" s="29">
        <v>2621112</v>
      </c>
      <c r="U34" s="29">
        <v>1120392</v>
      </c>
      <c r="V34" s="29">
        <v>909</v>
      </c>
    </row>
    <row r="35" spans="1:22" x14ac:dyDescent="0.25">
      <c r="A35" s="29" t="s">
        <v>160</v>
      </c>
      <c r="B35" s="29">
        <v>6104</v>
      </c>
      <c r="C35" s="29" t="s">
        <v>219</v>
      </c>
      <c r="D35" s="29">
        <v>191852338</v>
      </c>
      <c r="E35" s="29">
        <v>0</v>
      </c>
      <c r="G35" s="29" t="s">
        <v>1625</v>
      </c>
      <c r="H35" s="29">
        <v>3947</v>
      </c>
      <c r="I35" s="29" t="s">
        <v>219</v>
      </c>
      <c r="J35" s="29">
        <v>394700</v>
      </c>
      <c r="K35" s="29">
        <v>3946</v>
      </c>
      <c r="L35" s="29" t="s">
        <v>375</v>
      </c>
      <c r="M35" s="29">
        <v>394602</v>
      </c>
      <c r="O35" s="143" t="s">
        <v>7540</v>
      </c>
      <c r="P35" s="29">
        <v>1004</v>
      </c>
      <c r="Q35" s="29">
        <v>1021</v>
      </c>
      <c r="R35" s="29">
        <v>1110</v>
      </c>
      <c r="S35" s="29">
        <v>1972</v>
      </c>
      <c r="T35" s="29">
        <v>2621127</v>
      </c>
      <c r="U35" s="29">
        <v>1120386</v>
      </c>
      <c r="V35" s="29">
        <v>909</v>
      </c>
    </row>
    <row r="36" spans="1:22" x14ac:dyDescent="0.25">
      <c r="A36" s="29" t="s">
        <v>160</v>
      </c>
      <c r="B36" s="29">
        <v>6104</v>
      </c>
      <c r="C36" s="29" t="s">
        <v>219</v>
      </c>
      <c r="D36" s="29">
        <v>191852346</v>
      </c>
      <c r="E36" s="29">
        <v>0</v>
      </c>
      <c r="G36" s="29" t="s">
        <v>1614</v>
      </c>
      <c r="H36" s="29">
        <v>3947</v>
      </c>
      <c r="I36" s="29" t="s">
        <v>219</v>
      </c>
      <c r="J36" s="29">
        <v>394700</v>
      </c>
      <c r="K36" s="29">
        <v>3946</v>
      </c>
      <c r="L36" s="29" t="s">
        <v>375</v>
      </c>
      <c r="M36" s="29">
        <v>394602</v>
      </c>
      <c r="O36" s="143" t="s">
        <v>7541</v>
      </c>
      <c r="P36" s="29">
        <v>1004</v>
      </c>
      <c r="Q36" s="29">
        <v>1030</v>
      </c>
      <c r="R36" s="29">
        <v>1110</v>
      </c>
      <c r="S36" s="29">
        <v>1900</v>
      </c>
      <c r="T36" s="29">
        <v>2621286</v>
      </c>
      <c r="U36" s="29">
        <v>1121023</v>
      </c>
      <c r="V36" s="29">
        <v>909</v>
      </c>
    </row>
    <row r="37" spans="1:22" x14ac:dyDescent="0.25">
      <c r="A37" s="29" t="s">
        <v>160</v>
      </c>
      <c r="B37" s="29">
        <v>6104</v>
      </c>
      <c r="C37" s="29" t="s">
        <v>219</v>
      </c>
      <c r="D37" s="29">
        <v>191852347</v>
      </c>
      <c r="E37" s="29">
        <v>0</v>
      </c>
      <c r="G37" s="29" t="s">
        <v>1489</v>
      </c>
      <c r="H37" s="29">
        <v>3947</v>
      </c>
      <c r="I37" s="29" t="s">
        <v>219</v>
      </c>
      <c r="J37" s="29">
        <v>394700</v>
      </c>
      <c r="K37" s="29">
        <v>3946</v>
      </c>
      <c r="L37" s="29" t="s">
        <v>375</v>
      </c>
      <c r="M37" s="29">
        <v>394602</v>
      </c>
      <c r="O37" s="143" t="s">
        <v>1666</v>
      </c>
      <c r="P37" s="29">
        <v>1004</v>
      </c>
      <c r="Q37" s="29">
        <v>1030</v>
      </c>
      <c r="R37" s="29">
        <v>1110</v>
      </c>
      <c r="S37" s="29">
        <v>1900</v>
      </c>
      <c r="T37" s="29">
        <v>2621296</v>
      </c>
      <c r="U37" s="29">
        <v>1121019</v>
      </c>
      <c r="V37" s="29">
        <v>909</v>
      </c>
    </row>
    <row r="38" spans="1:22" x14ac:dyDescent="0.25">
      <c r="A38" s="29" t="s">
        <v>160</v>
      </c>
      <c r="B38" s="29">
        <v>6104</v>
      </c>
      <c r="C38" s="29" t="s">
        <v>219</v>
      </c>
      <c r="D38" s="29">
        <v>191852348</v>
      </c>
      <c r="E38" s="29">
        <v>0</v>
      </c>
      <c r="G38" s="29" t="s">
        <v>535</v>
      </c>
      <c r="H38" s="29">
        <v>3947</v>
      </c>
      <c r="I38" s="29" t="s">
        <v>219</v>
      </c>
      <c r="J38" s="29">
        <v>394700</v>
      </c>
      <c r="K38" s="29">
        <v>3946</v>
      </c>
      <c r="L38" s="29" t="s">
        <v>375</v>
      </c>
      <c r="M38" s="29">
        <v>394602</v>
      </c>
      <c r="O38" s="143" t="s">
        <v>1667</v>
      </c>
      <c r="P38" s="29">
        <v>1004</v>
      </c>
      <c r="Q38" s="29">
        <v>1030</v>
      </c>
      <c r="R38" s="29">
        <v>1110</v>
      </c>
      <c r="S38" s="29">
        <v>1900</v>
      </c>
      <c r="T38" s="29">
        <v>2621312</v>
      </c>
      <c r="U38" s="29">
        <v>1121018</v>
      </c>
      <c r="V38" s="29">
        <v>909</v>
      </c>
    </row>
    <row r="39" spans="1:22" x14ac:dyDescent="0.25">
      <c r="A39" s="29" t="s">
        <v>160</v>
      </c>
      <c r="B39" s="29">
        <v>6104</v>
      </c>
      <c r="C39" s="29" t="s">
        <v>219</v>
      </c>
      <c r="D39" s="29">
        <v>191852350</v>
      </c>
      <c r="E39" s="29">
        <v>0</v>
      </c>
      <c r="G39" s="29" t="s">
        <v>336</v>
      </c>
      <c r="H39" s="29">
        <v>3947</v>
      </c>
      <c r="I39" s="29" t="s">
        <v>219</v>
      </c>
      <c r="J39" s="29">
        <v>394700</v>
      </c>
      <c r="K39" s="29">
        <v>3946</v>
      </c>
      <c r="L39" s="29" t="s">
        <v>375</v>
      </c>
      <c r="M39" s="29">
        <v>394602</v>
      </c>
      <c r="O39" s="143" t="s">
        <v>1623</v>
      </c>
      <c r="P39" s="29">
        <v>1004</v>
      </c>
      <c r="Q39" s="29">
        <v>1060</v>
      </c>
      <c r="R39" s="29">
        <v>1272</v>
      </c>
      <c r="S39" s="29">
        <v>1900</v>
      </c>
      <c r="T39" s="29">
        <v>2621158</v>
      </c>
      <c r="U39" s="29">
        <v>1119522</v>
      </c>
      <c r="V39" s="29">
        <v>909</v>
      </c>
    </row>
    <row r="40" spans="1:22" x14ac:dyDescent="0.25">
      <c r="A40" s="29" t="s">
        <v>160</v>
      </c>
      <c r="B40" s="29">
        <v>6104</v>
      </c>
      <c r="C40" s="29" t="s">
        <v>219</v>
      </c>
      <c r="D40" s="29">
        <v>191852351</v>
      </c>
      <c r="E40" s="29">
        <v>0</v>
      </c>
      <c r="G40" s="29" t="s">
        <v>1405</v>
      </c>
      <c r="H40" s="29">
        <v>3947</v>
      </c>
      <c r="I40" s="29" t="s">
        <v>219</v>
      </c>
      <c r="J40" s="29">
        <v>394700</v>
      </c>
      <c r="K40" s="29">
        <v>3946</v>
      </c>
      <c r="L40" s="29" t="s">
        <v>375</v>
      </c>
      <c r="M40" s="29">
        <v>394602</v>
      </c>
      <c r="O40" s="143" t="s">
        <v>7542</v>
      </c>
      <c r="P40" s="29">
        <v>1004</v>
      </c>
      <c r="Q40" s="29">
        <v>1030</v>
      </c>
      <c r="R40" s="29">
        <v>1110</v>
      </c>
      <c r="S40" s="29">
        <v>1900</v>
      </c>
      <c r="T40" s="29">
        <v>2621157</v>
      </c>
      <c r="U40" s="29">
        <v>1119506</v>
      </c>
      <c r="V40" s="29">
        <v>909</v>
      </c>
    </row>
    <row r="41" spans="1:22" x14ac:dyDescent="0.25">
      <c r="A41" s="29" t="s">
        <v>160</v>
      </c>
      <c r="B41" s="29">
        <v>6104</v>
      </c>
      <c r="C41" s="29" t="s">
        <v>219</v>
      </c>
      <c r="D41" s="29">
        <v>191852466</v>
      </c>
      <c r="E41" s="29">
        <v>0</v>
      </c>
      <c r="G41" s="29" t="s">
        <v>1685</v>
      </c>
      <c r="H41" s="29">
        <v>3947</v>
      </c>
      <c r="I41" s="29" t="s">
        <v>219</v>
      </c>
      <c r="J41" s="29">
        <v>394700</v>
      </c>
      <c r="K41" s="29">
        <v>3946</v>
      </c>
      <c r="L41" s="29" t="s">
        <v>375</v>
      </c>
      <c r="M41" s="29">
        <v>394602</v>
      </c>
      <c r="O41" s="143" t="s">
        <v>7543</v>
      </c>
      <c r="P41" s="29">
        <v>1004</v>
      </c>
      <c r="Q41" s="29">
        <v>1030</v>
      </c>
      <c r="R41" s="29">
        <v>1110</v>
      </c>
      <c r="S41" s="29">
        <v>1900</v>
      </c>
      <c r="T41" s="29">
        <v>2621169</v>
      </c>
      <c r="U41" s="29">
        <v>1119482</v>
      </c>
      <c r="V41" s="29">
        <v>909</v>
      </c>
    </row>
    <row r="42" spans="1:22" x14ac:dyDescent="0.25">
      <c r="A42" s="29" t="s">
        <v>160</v>
      </c>
      <c r="B42" s="29">
        <v>6104</v>
      </c>
      <c r="C42" s="29" t="s">
        <v>219</v>
      </c>
      <c r="D42" s="29">
        <v>191852467</v>
      </c>
      <c r="E42" s="29">
        <v>0</v>
      </c>
      <c r="G42" s="29" t="s">
        <v>1018</v>
      </c>
      <c r="H42" s="29">
        <v>3947</v>
      </c>
      <c r="I42" s="29" t="s">
        <v>219</v>
      </c>
      <c r="J42" s="29">
        <v>394700</v>
      </c>
      <c r="K42" s="29">
        <v>3946</v>
      </c>
      <c r="L42" s="29" t="s">
        <v>375</v>
      </c>
      <c r="M42" s="29">
        <v>394602</v>
      </c>
      <c r="O42" s="143" t="s">
        <v>7544</v>
      </c>
      <c r="P42" s="29">
        <v>1004</v>
      </c>
      <c r="Q42" s="29">
        <v>1030</v>
      </c>
      <c r="R42" s="29">
        <v>1121</v>
      </c>
      <c r="S42" s="29">
        <v>1900</v>
      </c>
      <c r="T42" s="29">
        <v>2621183</v>
      </c>
      <c r="U42" s="29">
        <v>1119450</v>
      </c>
      <c r="V42" s="29">
        <v>909</v>
      </c>
    </row>
    <row r="43" spans="1:22" x14ac:dyDescent="0.25">
      <c r="A43" s="29" t="s">
        <v>160</v>
      </c>
      <c r="B43" s="29">
        <v>6104</v>
      </c>
      <c r="C43" s="29" t="s">
        <v>219</v>
      </c>
      <c r="D43" s="29">
        <v>191852469</v>
      </c>
      <c r="E43" s="29">
        <v>0</v>
      </c>
      <c r="G43" s="29" t="s">
        <v>1072</v>
      </c>
      <c r="H43" s="29">
        <v>3947</v>
      </c>
      <c r="I43" s="29" t="s">
        <v>219</v>
      </c>
      <c r="J43" s="29">
        <v>394700</v>
      </c>
      <c r="K43" s="29">
        <v>3946</v>
      </c>
      <c r="L43" s="29" t="s">
        <v>375</v>
      </c>
      <c r="M43" s="29">
        <v>394602</v>
      </c>
      <c r="O43" s="143" t="s">
        <v>991</v>
      </c>
      <c r="P43" s="29">
        <v>1004</v>
      </c>
      <c r="Q43" s="29">
        <v>1030</v>
      </c>
      <c r="R43" s="29">
        <v>1121</v>
      </c>
      <c r="S43" s="29">
        <v>1900</v>
      </c>
      <c r="T43" s="29">
        <v>2621175</v>
      </c>
      <c r="U43" s="29">
        <v>1119461</v>
      </c>
      <c r="V43" s="29">
        <v>909</v>
      </c>
    </row>
    <row r="44" spans="1:22" x14ac:dyDescent="0.25">
      <c r="A44" s="29" t="s">
        <v>160</v>
      </c>
      <c r="B44" s="29">
        <v>6104</v>
      </c>
      <c r="C44" s="29" t="s">
        <v>219</v>
      </c>
      <c r="D44" s="29">
        <v>191852472</v>
      </c>
      <c r="E44" s="29">
        <v>0</v>
      </c>
      <c r="G44" s="29" t="s">
        <v>1626</v>
      </c>
      <c r="H44" s="29">
        <v>3947</v>
      </c>
      <c r="I44" s="29" t="s">
        <v>219</v>
      </c>
      <c r="J44" s="29">
        <v>394700</v>
      </c>
      <c r="K44" s="29">
        <v>3946</v>
      </c>
      <c r="L44" s="29" t="s">
        <v>375</v>
      </c>
      <c r="M44" s="29">
        <v>394602</v>
      </c>
      <c r="O44" s="143" t="s">
        <v>7545</v>
      </c>
      <c r="P44" s="29">
        <v>1004</v>
      </c>
      <c r="Q44" s="29">
        <v>1025</v>
      </c>
      <c r="R44" s="29">
        <v>1121</v>
      </c>
      <c r="S44" s="29">
        <v>1900</v>
      </c>
      <c r="T44" s="29">
        <v>2621151</v>
      </c>
      <c r="U44" s="29">
        <v>1119483</v>
      </c>
      <c r="V44" s="29">
        <v>909</v>
      </c>
    </row>
    <row r="45" spans="1:22" x14ac:dyDescent="0.25">
      <c r="A45" s="29" t="s">
        <v>160</v>
      </c>
      <c r="B45" s="29">
        <v>6104</v>
      </c>
      <c r="C45" s="29" t="s">
        <v>219</v>
      </c>
      <c r="D45" s="29">
        <v>191852476</v>
      </c>
      <c r="E45" s="29">
        <v>0</v>
      </c>
      <c r="G45" s="29" t="s">
        <v>1625</v>
      </c>
      <c r="H45" s="29">
        <v>3947</v>
      </c>
      <c r="I45" s="29" t="s">
        <v>219</v>
      </c>
      <c r="J45" s="29">
        <v>394700</v>
      </c>
      <c r="K45" s="29">
        <v>3946</v>
      </c>
      <c r="L45" s="29" t="s">
        <v>375</v>
      </c>
      <c r="M45" s="29">
        <v>394602</v>
      </c>
      <c r="O45" s="143" t="s">
        <v>7546</v>
      </c>
      <c r="P45" s="29">
        <v>1004</v>
      </c>
      <c r="Q45" s="29">
        <v>1030</v>
      </c>
      <c r="R45" s="29">
        <v>1110</v>
      </c>
      <c r="S45" s="29">
        <v>1900</v>
      </c>
      <c r="T45" s="29">
        <v>2621153</v>
      </c>
      <c r="U45" s="29">
        <v>1119467</v>
      </c>
      <c r="V45" s="29">
        <v>909</v>
      </c>
    </row>
    <row r="46" spans="1:22" x14ac:dyDescent="0.25">
      <c r="A46" s="29" t="s">
        <v>160</v>
      </c>
      <c r="B46" s="29">
        <v>6104</v>
      </c>
      <c r="C46" s="29" t="s">
        <v>219</v>
      </c>
      <c r="D46" s="29">
        <v>191852479</v>
      </c>
      <c r="E46" s="29">
        <v>0</v>
      </c>
      <c r="G46" s="29" t="s">
        <v>1614</v>
      </c>
      <c r="H46" s="29">
        <v>3947</v>
      </c>
      <c r="I46" s="29" t="s">
        <v>219</v>
      </c>
      <c r="J46" s="29">
        <v>394700</v>
      </c>
      <c r="K46" s="29">
        <v>3946</v>
      </c>
      <c r="L46" s="29" t="s">
        <v>375</v>
      </c>
      <c r="M46" s="29">
        <v>394602</v>
      </c>
      <c r="O46" s="143" t="s">
        <v>7547</v>
      </c>
      <c r="P46" s="29">
        <v>1004</v>
      </c>
      <c r="Q46" s="29">
        <v>1030</v>
      </c>
      <c r="R46" s="29">
        <v>1121</v>
      </c>
      <c r="S46" s="29">
        <v>1900</v>
      </c>
      <c r="T46" s="29">
        <v>2621137</v>
      </c>
      <c r="U46" s="29">
        <v>1119469</v>
      </c>
      <c r="V46" s="29">
        <v>909</v>
      </c>
    </row>
    <row r="47" spans="1:22" x14ac:dyDescent="0.25">
      <c r="A47" s="29" t="s">
        <v>160</v>
      </c>
      <c r="B47" s="29">
        <v>6104</v>
      </c>
      <c r="C47" s="29" t="s">
        <v>219</v>
      </c>
      <c r="D47" s="29">
        <v>191852488</v>
      </c>
      <c r="E47" s="29">
        <v>0</v>
      </c>
      <c r="G47" s="29" t="s">
        <v>321</v>
      </c>
      <c r="H47" s="29">
        <v>3947</v>
      </c>
      <c r="I47" s="29" t="s">
        <v>219</v>
      </c>
      <c r="J47" s="29">
        <v>394700</v>
      </c>
      <c r="K47" s="29">
        <v>3946</v>
      </c>
      <c r="L47" s="29" t="s">
        <v>375</v>
      </c>
      <c r="M47" s="29">
        <v>394602</v>
      </c>
      <c r="O47" s="143" t="s">
        <v>7548</v>
      </c>
      <c r="P47" s="29">
        <v>1004</v>
      </c>
      <c r="Q47" s="29">
        <v>1060</v>
      </c>
      <c r="R47" s="29">
        <v>1271</v>
      </c>
      <c r="S47" s="29">
        <v>1900</v>
      </c>
      <c r="T47" s="29">
        <v>2621151</v>
      </c>
      <c r="U47" s="29">
        <v>1119463</v>
      </c>
      <c r="V47" s="29">
        <v>909</v>
      </c>
    </row>
    <row r="48" spans="1:22" x14ac:dyDescent="0.25">
      <c r="A48" s="29" t="s">
        <v>160</v>
      </c>
      <c r="B48" s="29">
        <v>6104</v>
      </c>
      <c r="C48" s="29" t="s">
        <v>219</v>
      </c>
      <c r="D48" s="29">
        <v>191852489</v>
      </c>
      <c r="E48" s="29">
        <v>0</v>
      </c>
      <c r="G48" s="29" t="s">
        <v>319</v>
      </c>
      <c r="H48" s="29">
        <v>3947</v>
      </c>
      <c r="I48" s="29" t="s">
        <v>219</v>
      </c>
      <c r="J48" s="29">
        <v>394700</v>
      </c>
      <c r="K48" s="29">
        <v>3946</v>
      </c>
      <c r="L48" s="29" t="s">
        <v>375</v>
      </c>
      <c r="M48" s="29">
        <v>394602</v>
      </c>
      <c r="O48" s="143" t="s">
        <v>7549</v>
      </c>
      <c r="P48" s="29">
        <v>1004</v>
      </c>
      <c r="Q48" s="29">
        <v>1030</v>
      </c>
      <c r="R48" s="29">
        <v>1110</v>
      </c>
      <c r="S48" s="29">
        <v>1900</v>
      </c>
      <c r="T48" s="29">
        <v>2621150</v>
      </c>
      <c r="U48" s="29">
        <v>1119446</v>
      </c>
      <c r="V48" s="29">
        <v>909</v>
      </c>
    </row>
    <row r="49" spans="1:22" x14ac:dyDescent="0.25">
      <c r="A49" s="29" t="s">
        <v>160</v>
      </c>
      <c r="B49" s="29">
        <v>6104</v>
      </c>
      <c r="C49" s="29" t="s">
        <v>219</v>
      </c>
      <c r="D49" s="29">
        <v>191852492</v>
      </c>
      <c r="E49" s="29">
        <v>0</v>
      </c>
      <c r="G49" s="29" t="s">
        <v>334</v>
      </c>
      <c r="H49" s="29">
        <v>3947</v>
      </c>
      <c r="I49" s="29" t="s">
        <v>219</v>
      </c>
      <c r="J49" s="29">
        <v>394700</v>
      </c>
      <c r="K49" s="29">
        <v>3946</v>
      </c>
      <c r="L49" s="29" t="s">
        <v>375</v>
      </c>
      <c r="M49" s="29">
        <v>394602</v>
      </c>
      <c r="O49" s="143" t="s">
        <v>7550</v>
      </c>
      <c r="P49" s="29">
        <v>1004</v>
      </c>
      <c r="Q49" s="29">
        <v>1030</v>
      </c>
      <c r="R49" s="29">
        <v>1110</v>
      </c>
      <c r="S49" s="29">
        <v>1900</v>
      </c>
      <c r="T49" s="29">
        <v>2621142</v>
      </c>
      <c r="U49" s="29">
        <v>1119451</v>
      </c>
      <c r="V49" s="29">
        <v>909</v>
      </c>
    </row>
    <row r="50" spans="1:22" x14ac:dyDescent="0.25">
      <c r="A50" s="29" t="s">
        <v>160</v>
      </c>
      <c r="B50" s="29">
        <v>6104</v>
      </c>
      <c r="C50" s="29" t="s">
        <v>219</v>
      </c>
      <c r="D50" s="29">
        <v>191852493</v>
      </c>
      <c r="E50" s="29">
        <v>0</v>
      </c>
      <c r="G50" s="29" t="s">
        <v>569</v>
      </c>
      <c r="H50" s="29">
        <v>3947</v>
      </c>
      <c r="I50" s="29" t="s">
        <v>219</v>
      </c>
      <c r="J50" s="29">
        <v>394700</v>
      </c>
      <c r="K50" s="29">
        <v>3946</v>
      </c>
      <c r="L50" s="29" t="s">
        <v>375</v>
      </c>
      <c r="M50" s="29">
        <v>394602</v>
      </c>
      <c r="O50" s="143" t="s">
        <v>7551</v>
      </c>
      <c r="P50" s="29">
        <v>1004</v>
      </c>
      <c r="Q50" s="29">
        <v>1030</v>
      </c>
      <c r="R50" s="29">
        <v>1110</v>
      </c>
      <c r="S50" s="29">
        <v>1900</v>
      </c>
      <c r="T50" s="29">
        <v>2621135</v>
      </c>
      <c r="U50" s="29">
        <v>1119456</v>
      </c>
      <c r="V50" s="29">
        <v>909</v>
      </c>
    </row>
    <row r="51" spans="1:22" x14ac:dyDescent="0.25">
      <c r="A51" s="29" t="s">
        <v>160</v>
      </c>
      <c r="B51" s="29">
        <v>6104</v>
      </c>
      <c r="C51" s="29" t="s">
        <v>219</v>
      </c>
      <c r="D51" s="29">
        <v>191852496</v>
      </c>
      <c r="E51" s="29">
        <v>0</v>
      </c>
      <c r="G51" s="29" t="s">
        <v>1489</v>
      </c>
      <c r="H51" s="29">
        <v>3947</v>
      </c>
      <c r="I51" s="29" t="s">
        <v>219</v>
      </c>
      <c r="J51" s="29">
        <v>394700</v>
      </c>
      <c r="K51" s="29">
        <v>3946</v>
      </c>
      <c r="L51" s="29" t="s">
        <v>375</v>
      </c>
      <c r="M51" s="29">
        <v>394602</v>
      </c>
      <c r="O51" s="143" t="s">
        <v>7552</v>
      </c>
      <c r="P51" s="29">
        <v>1004</v>
      </c>
      <c r="Q51" s="29">
        <v>1030</v>
      </c>
      <c r="R51" s="29">
        <v>1110</v>
      </c>
      <c r="S51" s="29">
        <v>1900</v>
      </c>
      <c r="T51" s="29">
        <v>2621121</v>
      </c>
      <c r="U51" s="29">
        <v>1119465</v>
      </c>
      <c r="V51" s="29">
        <v>909</v>
      </c>
    </row>
    <row r="52" spans="1:22" x14ac:dyDescent="0.25">
      <c r="A52" s="29" t="s">
        <v>160</v>
      </c>
      <c r="B52" s="29">
        <v>6104</v>
      </c>
      <c r="C52" s="29" t="s">
        <v>219</v>
      </c>
      <c r="D52" s="29">
        <v>191852498</v>
      </c>
      <c r="E52" s="29">
        <v>0</v>
      </c>
      <c r="G52" s="29" t="s">
        <v>535</v>
      </c>
      <c r="H52" s="29">
        <v>3947</v>
      </c>
      <c r="I52" s="29" t="s">
        <v>219</v>
      </c>
      <c r="J52" s="29">
        <v>394700</v>
      </c>
      <c r="K52" s="29">
        <v>3946</v>
      </c>
      <c r="L52" s="29" t="s">
        <v>375</v>
      </c>
      <c r="M52" s="29">
        <v>394602</v>
      </c>
      <c r="O52" s="143" t="s">
        <v>7553</v>
      </c>
      <c r="P52" s="29">
        <v>1004</v>
      </c>
      <c r="Q52" s="29">
        <v>1030</v>
      </c>
      <c r="R52" s="29">
        <v>1110</v>
      </c>
      <c r="S52" s="29">
        <v>1900</v>
      </c>
      <c r="T52" s="29">
        <v>2621113</v>
      </c>
      <c r="U52" s="29">
        <v>1119456</v>
      </c>
      <c r="V52" s="29">
        <v>909</v>
      </c>
    </row>
    <row r="53" spans="1:22" x14ac:dyDescent="0.25">
      <c r="A53" s="29" t="s">
        <v>160</v>
      </c>
      <c r="B53" s="29">
        <v>6104</v>
      </c>
      <c r="C53" s="29" t="s">
        <v>219</v>
      </c>
      <c r="D53" s="29">
        <v>191852500</v>
      </c>
      <c r="E53" s="29">
        <v>0</v>
      </c>
      <c r="G53" s="29" t="s">
        <v>1626</v>
      </c>
      <c r="H53" s="29">
        <v>3947</v>
      </c>
      <c r="I53" s="29" t="s">
        <v>219</v>
      </c>
      <c r="J53" s="29">
        <v>394700</v>
      </c>
      <c r="K53" s="29">
        <v>3946</v>
      </c>
      <c r="L53" s="29" t="s">
        <v>375</v>
      </c>
      <c r="M53" s="29">
        <v>394602</v>
      </c>
      <c r="O53" s="143" t="s">
        <v>7554</v>
      </c>
      <c r="P53" s="29">
        <v>1004</v>
      </c>
      <c r="Q53" s="29">
        <v>1030</v>
      </c>
      <c r="R53" s="29">
        <v>1110</v>
      </c>
      <c r="S53" s="29">
        <v>1900</v>
      </c>
      <c r="T53" s="29">
        <v>2620950</v>
      </c>
      <c r="U53" s="29">
        <v>1118716</v>
      </c>
      <c r="V53" s="29">
        <v>909</v>
      </c>
    </row>
    <row r="54" spans="1:22" x14ac:dyDescent="0.25">
      <c r="A54" s="29" t="s">
        <v>160</v>
      </c>
      <c r="B54" s="29">
        <v>6104</v>
      </c>
      <c r="C54" s="29" t="s">
        <v>219</v>
      </c>
      <c r="D54" s="29">
        <v>191852501</v>
      </c>
      <c r="E54" s="29">
        <v>0</v>
      </c>
      <c r="G54" s="29" t="s">
        <v>1072</v>
      </c>
      <c r="H54" s="29">
        <v>3947</v>
      </c>
      <c r="I54" s="29" t="s">
        <v>219</v>
      </c>
      <c r="J54" s="29">
        <v>394700</v>
      </c>
      <c r="K54" s="29">
        <v>3946</v>
      </c>
      <c r="L54" s="29" t="s">
        <v>375</v>
      </c>
      <c r="M54" s="29">
        <v>394602</v>
      </c>
      <c r="O54" s="143" t="s">
        <v>7555</v>
      </c>
      <c r="P54" s="29">
        <v>1004</v>
      </c>
      <c r="Q54" s="29">
        <v>1030</v>
      </c>
      <c r="R54" s="29">
        <v>1110</v>
      </c>
      <c r="S54" s="29">
        <v>1900</v>
      </c>
      <c r="T54" s="29">
        <v>2620946</v>
      </c>
      <c r="U54" s="29">
        <v>1118637</v>
      </c>
      <c r="V54" s="29">
        <v>909</v>
      </c>
    </row>
    <row r="55" spans="1:22" x14ac:dyDescent="0.25">
      <c r="A55" s="29" t="s">
        <v>160</v>
      </c>
      <c r="B55" s="29">
        <v>6104</v>
      </c>
      <c r="C55" s="29" t="s">
        <v>219</v>
      </c>
      <c r="D55" s="29">
        <v>191852503</v>
      </c>
      <c r="E55" s="29">
        <v>0</v>
      </c>
      <c r="G55" s="29" t="s">
        <v>1018</v>
      </c>
      <c r="H55" s="29">
        <v>3947</v>
      </c>
      <c r="I55" s="29" t="s">
        <v>219</v>
      </c>
      <c r="J55" s="29">
        <v>394700</v>
      </c>
      <c r="K55" s="29">
        <v>3946</v>
      </c>
      <c r="L55" s="29" t="s">
        <v>375</v>
      </c>
      <c r="M55" s="29">
        <v>394602</v>
      </c>
      <c r="O55" s="143" t="s">
        <v>7556</v>
      </c>
      <c r="P55" s="29">
        <v>1004</v>
      </c>
      <c r="Q55" s="29">
        <v>1030</v>
      </c>
      <c r="R55" s="29">
        <v>1110</v>
      </c>
      <c r="S55" s="29">
        <v>1900</v>
      </c>
      <c r="T55" s="29">
        <v>2620946</v>
      </c>
      <c r="U55" s="29">
        <v>1118606</v>
      </c>
      <c r="V55" s="29">
        <v>909</v>
      </c>
    </row>
    <row r="56" spans="1:22" x14ac:dyDescent="0.25">
      <c r="A56" s="29" t="s">
        <v>160</v>
      </c>
      <c r="B56" s="29">
        <v>6104</v>
      </c>
      <c r="C56" s="29" t="s">
        <v>219</v>
      </c>
      <c r="D56" s="29">
        <v>191852511</v>
      </c>
      <c r="E56" s="29">
        <v>0</v>
      </c>
      <c r="G56" s="29" t="s">
        <v>336</v>
      </c>
      <c r="H56" s="29">
        <v>3947</v>
      </c>
      <c r="I56" s="29" t="s">
        <v>219</v>
      </c>
      <c r="J56" s="29">
        <v>394700</v>
      </c>
      <c r="K56" s="29">
        <v>3946</v>
      </c>
      <c r="L56" s="29" t="s">
        <v>375</v>
      </c>
      <c r="M56" s="29">
        <v>394602</v>
      </c>
      <c r="O56" s="143" t="s">
        <v>2299</v>
      </c>
      <c r="P56" s="29">
        <v>1004</v>
      </c>
      <c r="Q56" s="29">
        <v>1060</v>
      </c>
      <c r="R56" s="29">
        <v>1271</v>
      </c>
      <c r="S56" s="29">
        <v>1900</v>
      </c>
      <c r="T56" s="29">
        <v>2621531</v>
      </c>
      <c r="U56" s="29">
        <v>1118926</v>
      </c>
      <c r="V56" s="29">
        <v>909</v>
      </c>
    </row>
    <row r="57" spans="1:22" x14ac:dyDescent="0.25">
      <c r="A57" s="29" t="s">
        <v>160</v>
      </c>
      <c r="B57" s="29">
        <v>6104</v>
      </c>
      <c r="C57" s="29" t="s">
        <v>219</v>
      </c>
      <c r="D57" s="29">
        <v>191852512</v>
      </c>
      <c r="E57" s="29">
        <v>0</v>
      </c>
      <c r="G57" s="29" t="s">
        <v>1614</v>
      </c>
      <c r="H57" s="29">
        <v>3947</v>
      </c>
      <c r="I57" s="29" t="s">
        <v>219</v>
      </c>
      <c r="J57" s="29">
        <v>394700</v>
      </c>
      <c r="K57" s="29">
        <v>3946</v>
      </c>
      <c r="L57" s="29" t="s">
        <v>375</v>
      </c>
      <c r="M57" s="29">
        <v>394602</v>
      </c>
      <c r="O57" s="143" t="s">
        <v>662</v>
      </c>
      <c r="P57" s="29">
        <v>1004</v>
      </c>
      <c r="Q57" s="29">
        <v>1030</v>
      </c>
      <c r="R57" s="29">
        <v>1110</v>
      </c>
      <c r="S57" s="29">
        <v>1900</v>
      </c>
      <c r="T57" s="29">
        <v>2621533</v>
      </c>
      <c r="U57" s="29">
        <v>1118925</v>
      </c>
      <c r="V57" s="29">
        <v>909</v>
      </c>
    </row>
    <row r="58" spans="1:22" x14ac:dyDescent="0.25">
      <c r="A58" s="29" t="s">
        <v>160</v>
      </c>
      <c r="B58" s="29">
        <v>6104</v>
      </c>
      <c r="C58" s="29" t="s">
        <v>219</v>
      </c>
      <c r="D58" s="29">
        <v>191852514</v>
      </c>
      <c r="E58" s="29">
        <v>0</v>
      </c>
      <c r="G58" s="29" t="s">
        <v>1405</v>
      </c>
      <c r="H58" s="29">
        <v>3947</v>
      </c>
      <c r="I58" s="29" t="s">
        <v>219</v>
      </c>
      <c r="J58" s="29">
        <v>394700</v>
      </c>
      <c r="K58" s="29">
        <v>3946</v>
      </c>
      <c r="L58" s="29" t="s">
        <v>375</v>
      </c>
      <c r="M58" s="29">
        <v>394602</v>
      </c>
      <c r="O58" s="143" t="s">
        <v>7557</v>
      </c>
      <c r="P58" s="29">
        <v>1004</v>
      </c>
      <c r="Q58" s="29">
        <v>1030</v>
      </c>
      <c r="R58" s="29">
        <v>1110</v>
      </c>
      <c r="S58" s="29">
        <v>1900</v>
      </c>
      <c r="T58" s="29">
        <v>2621526</v>
      </c>
      <c r="U58" s="29">
        <v>1118932</v>
      </c>
      <c r="V58" s="29">
        <v>909</v>
      </c>
    </row>
    <row r="59" spans="1:22" x14ac:dyDescent="0.25">
      <c r="A59" s="29" t="s">
        <v>160</v>
      </c>
      <c r="B59" s="29">
        <v>6104</v>
      </c>
      <c r="C59" s="29" t="s">
        <v>219</v>
      </c>
      <c r="D59" s="29">
        <v>191852515</v>
      </c>
      <c r="E59" s="29">
        <v>0</v>
      </c>
      <c r="G59" s="29" t="s">
        <v>1626</v>
      </c>
      <c r="H59" s="29">
        <v>3947</v>
      </c>
      <c r="I59" s="29" t="s">
        <v>219</v>
      </c>
      <c r="J59" s="29">
        <v>394700</v>
      </c>
      <c r="K59" s="29">
        <v>3946</v>
      </c>
      <c r="L59" s="29" t="s">
        <v>375</v>
      </c>
      <c r="M59" s="29">
        <v>394602</v>
      </c>
      <c r="O59" s="143" t="s">
        <v>7558</v>
      </c>
      <c r="P59" s="29">
        <v>1004</v>
      </c>
      <c r="Q59" s="29">
        <v>1030</v>
      </c>
      <c r="R59" s="29">
        <v>1110</v>
      </c>
      <c r="S59" s="29">
        <v>1900</v>
      </c>
      <c r="T59" s="29">
        <v>2621540</v>
      </c>
      <c r="U59" s="29">
        <v>1118961</v>
      </c>
      <c r="V59" s="29">
        <v>909</v>
      </c>
    </row>
    <row r="60" spans="1:22" x14ac:dyDescent="0.25">
      <c r="A60" s="29" t="s">
        <v>160</v>
      </c>
      <c r="B60" s="29">
        <v>6104</v>
      </c>
      <c r="C60" s="29" t="s">
        <v>219</v>
      </c>
      <c r="D60" s="29">
        <v>191852516</v>
      </c>
      <c r="E60" s="29">
        <v>0</v>
      </c>
      <c r="G60" s="29" t="s">
        <v>1489</v>
      </c>
      <c r="H60" s="29">
        <v>3947</v>
      </c>
      <c r="I60" s="29" t="s">
        <v>219</v>
      </c>
      <c r="J60" s="29">
        <v>394700</v>
      </c>
      <c r="K60" s="29">
        <v>3946</v>
      </c>
      <c r="L60" s="29" t="s">
        <v>375</v>
      </c>
      <c r="M60" s="29">
        <v>394602</v>
      </c>
      <c r="O60" s="143" t="s">
        <v>951</v>
      </c>
      <c r="P60" s="29">
        <v>1004</v>
      </c>
      <c r="Q60" s="29">
        <v>1030</v>
      </c>
      <c r="R60" s="29">
        <v>1110</v>
      </c>
      <c r="S60" s="29">
        <v>1900</v>
      </c>
      <c r="T60" s="29">
        <v>2621531</v>
      </c>
      <c r="U60" s="29">
        <v>1118941</v>
      </c>
      <c r="V60" s="29">
        <v>909</v>
      </c>
    </row>
    <row r="61" spans="1:22" x14ac:dyDescent="0.25">
      <c r="A61" s="29" t="s">
        <v>160</v>
      </c>
      <c r="B61" s="29">
        <v>6104</v>
      </c>
      <c r="C61" s="29" t="s">
        <v>219</v>
      </c>
      <c r="D61" s="29">
        <v>191852517</v>
      </c>
      <c r="E61" s="29">
        <v>0</v>
      </c>
      <c r="G61" s="29" t="s">
        <v>336</v>
      </c>
      <c r="H61" s="29">
        <v>3947</v>
      </c>
      <c r="I61" s="29" t="s">
        <v>219</v>
      </c>
      <c r="J61" s="29">
        <v>394700</v>
      </c>
      <c r="K61" s="29">
        <v>3946</v>
      </c>
      <c r="L61" s="29" t="s">
        <v>375</v>
      </c>
      <c r="M61" s="29">
        <v>394602</v>
      </c>
      <c r="O61" s="143" t="s">
        <v>7559</v>
      </c>
      <c r="P61" s="29">
        <v>1004</v>
      </c>
      <c r="Q61" s="29">
        <v>1030</v>
      </c>
      <c r="R61" s="29">
        <v>1110</v>
      </c>
      <c r="S61" s="29">
        <v>1900</v>
      </c>
      <c r="T61" s="29">
        <v>2621972</v>
      </c>
      <c r="U61" s="29">
        <v>1119132</v>
      </c>
      <c r="V61" s="29">
        <v>909</v>
      </c>
    </row>
    <row r="62" spans="1:22" x14ac:dyDescent="0.25">
      <c r="A62" s="29" t="s">
        <v>160</v>
      </c>
      <c r="B62" s="29">
        <v>6104</v>
      </c>
      <c r="C62" s="29" t="s">
        <v>219</v>
      </c>
      <c r="D62" s="29">
        <v>191852519</v>
      </c>
      <c r="E62" s="29">
        <v>0</v>
      </c>
      <c r="G62" s="29" t="s">
        <v>1614</v>
      </c>
      <c r="H62" s="29">
        <v>3947</v>
      </c>
      <c r="I62" s="29" t="s">
        <v>219</v>
      </c>
      <c r="J62" s="29">
        <v>394700</v>
      </c>
      <c r="K62" s="29">
        <v>3946</v>
      </c>
      <c r="L62" s="29" t="s">
        <v>375</v>
      </c>
      <c r="M62" s="29">
        <v>394602</v>
      </c>
      <c r="O62" s="143" t="s">
        <v>7560</v>
      </c>
      <c r="P62" s="29">
        <v>1004</v>
      </c>
      <c r="Q62" s="29">
        <v>1030</v>
      </c>
      <c r="R62" s="29">
        <v>1110</v>
      </c>
      <c r="S62" s="29">
        <v>1900</v>
      </c>
      <c r="T62" s="29">
        <v>2621966</v>
      </c>
      <c r="U62" s="29">
        <v>1119139</v>
      </c>
      <c r="V62" s="29">
        <v>909</v>
      </c>
    </row>
    <row r="63" spans="1:22" x14ac:dyDescent="0.25">
      <c r="A63" s="29" t="s">
        <v>160</v>
      </c>
      <c r="B63" s="29">
        <v>6104</v>
      </c>
      <c r="C63" s="29" t="s">
        <v>219</v>
      </c>
      <c r="D63" s="29">
        <v>191852521</v>
      </c>
      <c r="E63" s="29">
        <v>0</v>
      </c>
      <c r="G63" s="29" t="s">
        <v>336</v>
      </c>
      <c r="H63" s="29">
        <v>3947</v>
      </c>
      <c r="I63" s="29" t="s">
        <v>219</v>
      </c>
      <c r="J63" s="29">
        <v>394700</v>
      </c>
      <c r="K63" s="29">
        <v>3946</v>
      </c>
      <c r="L63" s="29" t="s">
        <v>375</v>
      </c>
      <c r="M63" s="29">
        <v>394602</v>
      </c>
      <c r="O63" s="143" t="s">
        <v>664</v>
      </c>
      <c r="P63" s="29">
        <v>1004</v>
      </c>
      <c r="Q63" s="29">
        <v>1030</v>
      </c>
      <c r="R63" s="29">
        <v>1110</v>
      </c>
      <c r="S63" s="29">
        <v>1900</v>
      </c>
      <c r="T63" s="29">
        <v>2621538</v>
      </c>
      <c r="U63" s="29">
        <v>1118015</v>
      </c>
      <c r="V63" s="29">
        <v>909</v>
      </c>
    </row>
    <row r="64" spans="1:22" x14ac:dyDescent="0.25">
      <c r="A64" s="29" t="s">
        <v>160</v>
      </c>
      <c r="B64" s="29">
        <v>6104</v>
      </c>
      <c r="C64" s="29" t="s">
        <v>219</v>
      </c>
      <c r="D64" s="29">
        <v>191852522</v>
      </c>
      <c r="E64" s="29">
        <v>0</v>
      </c>
      <c r="G64" s="29" t="s">
        <v>1614</v>
      </c>
      <c r="H64" s="29">
        <v>3947</v>
      </c>
      <c r="I64" s="29" t="s">
        <v>219</v>
      </c>
      <c r="J64" s="29">
        <v>394700</v>
      </c>
      <c r="K64" s="29">
        <v>3946</v>
      </c>
      <c r="L64" s="29" t="s">
        <v>375</v>
      </c>
      <c r="M64" s="29">
        <v>394602</v>
      </c>
      <c r="O64" s="143" t="s">
        <v>7561</v>
      </c>
      <c r="P64" s="29">
        <v>1004</v>
      </c>
      <c r="Q64" s="29">
        <v>1030</v>
      </c>
      <c r="R64" s="29">
        <v>1110</v>
      </c>
      <c r="S64" s="29">
        <v>1900</v>
      </c>
      <c r="T64" s="29">
        <v>2621535</v>
      </c>
      <c r="U64" s="29">
        <v>1118000</v>
      </c>
      <c r="V64" s="29">
        <v>909</v>
      </c>
    </row>
    <row r="65" spans="1:22" x14ac:dyDescent="0.25">
      <c r="A65" s="29" t="s">
        <v>160</v>
      </c>
      <c r="B65" s="29">
        <v>6104</v>
      </c>
      <c r="C65" s="29" t="s">
        <v>219</v>
      </c>
      <c r="D65" s="29">
        <v>191852523</v>
      </c>
      <c r="E65" s="29">
        <v>0</v>
      </c>
      <c r="G65" s="29" t="s">
        <v>1405</v>
      </c>
      <c r="H65" s="29">
        <v>3947</v>
      </c>
      <c r="I65" s="29" t="s">
        <v>219</v>
      </c>
      <c r="J65" s="29">
        <v>394700</v>
      </c>
      <c r="K65" s="29">
        <v>3946</v>
      </c>
      <c r="L65" s="29" t="s">
        <v>375</v>
      </c>
      <c r="M65" s="29">
        <v>394602</v>
      </c>
      <c r="O65" s="143" t="s">
        <v>1624</v>
      </c>
      <c r="P65" s="29">
        <v>1004</v>
      </c>
      <c r="Q65" s="29">
        <v>1030</v>
      </c>
      <c r="R65" s="29">
        <v>1110</v>
      </c>
      <c r="S65" s="29">
        <v>1900</v>
      </c>
      <c r="T65" s="29">
        <v>2621921</v>
      </c>
      <c r="U65" s="29">
        <v>1117822</v>
      </c>
      <c r="V65" s="29">
        <v>909</v>
      </c>
    </row>
    <row r="66" spans="1:22" x14ac:dyDescent="0.25">
      <c r="A66" s="29" t="s">
        <v>160</v>
      </c>
      <c r="B66" s="29">
        <v>6104</v>
      </c>
      <c r="C66" s="29" t="s">
        <v>219</v>
      </c>
      <c r="D66" s="29">
        <v>191852526</v>
      </c>
      <c r="E66" s="29">
        <v>0</v>
      </c>
      <c r="G66" s="29" t="s">
        <v>336</v>
      </c>
      <c r="H66" s="29">
        <v>3947</v>
      </c>
      <c r="I66" s="29" t="s">
        <v>219</v>
      </c>
      <c r="J66" s="29">
        <v>394700</v>
      </c>
      <c r="K66" s="29">
        <v>3946</v>
      </c>
      <c r="L66" s="29" t="s">
        <v>375</v>
      </c>
      <c r="M66" s="29">
        <v>394602</v>
      </c>
      <c r="O66" s="143" t="s">
        <v>7562</v>
      </c>
      <c r="P66" s="29">
        <v>1004</v>
      </c>
      <c r="Q66" s="29">
        <v>1030</v>
      </c>
      <c r="R66" s="29">
        <v>1110</v>
      </c>
      <c r="S66" s="29">
        <v>1900</v>
      </c>
      <c r="T66" s="29">
        <v>2621916</v>
      </c>
      <c r="U66" s="29">
        <v>1117818</v>
      </c>
      <c r="V66" s="29">
        <v>909</v>
      </c>
    </row>
    <row r="67" spans="1:22" x14ac:dyDescent="0.25">
      <c r="A67" s="29" t="s">
        <v>160</v>
      </c>
      <c r="B67" s="29">
        <v>6104</v>
      </c>
      <c r="C67" s="29" t="s">
        <v>219</v>
      </c>
      <c r="D67" s="29">
        <v>191852535</v>
      </c>
      <c r="E67" s="29">
        <v>0</v>
      </c>
      <c r="G67" s="29" t="s">
        <v>334</v>
      </c>
      <c r="H67" s="29">
        <v>3947</v>
      </c>
      <c r="I67" s="29" t="s">
        <v>219</v>
      </c>
      <c r="J67" s="29">
        <v>394700</v>
      </c>
      <c r="K67" s="29">
        <v>3946</v>
      </c>
      <c r="L67" s="29" t="s">
        <v>375</v>
      </c>
      <c r="M67" s="29">
        <v>394602</v>
      </c>
      <c r="O67" s="143" t="s">
        <v>7563</v>
      </c>
      <c r="P67" s="29">
        <v>1004</v>
      </c>
      <c r="Q67" s="29">
        <v>1030</v>
      </c>
      <c r="R67" s="29">
        <v>1122</v>
      </c>
      <c r="S67" s="29">
        <v>1970</v>
      </c>
      <c r="T67" s="29">
        <v>2620702</v>
      </c>
      <c r="U67" s="29">
        <v>1117983</v>
      </c>
      <c r="V67" s="29">
        <v>909</v>
      </c>
    </row>
    <row r="68" spans="1:22" x14ac:dyDescent="0.25">
      <c r="A68" s="29" t="s">
        <v>160</v>
      </c>
      <c r="B68" s="29">
        <v>6104</v>
      </c>
      <c r="C68" s="29" t="s">
        <v>219</v>
      </c>
      <c r="D68" s="29">
        <v>191852537</v>
      </c>
      <c r="E68" s="29">
        <v>0</v>
      </c>
      <c r="G68" s="29" t="s">
        <v>1489</v>
      </c>
      <c r="H68" s="29">
        <v>3947</v>
      </c>
      <c r="I68" s="29" t="s">
        <v>219</v>
      </c>
      <c r="J68" s="29">
        <v>394700</v>
      </c>
      <c r="K68" s="29">
        <v>3946</v>
      </c>
      <c r="L68" s="29" t="s">
        <v>375</v>
      </c>
      <c r="M68" s="29">
        <v>394602</v>
      </c>
      <c r="O68" s="143" t="s">
        <v>7564</v>
      </c>
      <c r="P68" s="29">
        <v>1004</v>
      </c>
      <c r="Q68" s="29">
        <v>1030</v>
      </c>
      <c r="R68" s="29">
        <v>1110</v>
      </c>
      <c r="S68" s="29">
        <v>1900</v>
      </c>
      <c r="T68" s="29">
        <v>2620772</v>
      </c>
      <c r="U68" s="29">
        <v>1118073</v>
      </c>
      <c r="V68" s="29">
        <v>909</v>
      </c>
    </row>
    <row r="69" spans="1:22" x14ac:dyDescent="0.25">
      <c r="A69" s="29" t="s">
        <v>160</v>
      </c>
      <c r="B69" s="29">
        <v>6104</v>
      </c>
      <c r="C69" s="29" t="s">
        <v>219</v>
      </c>
      <c r="D69" s="29">
        <v>191852539</v>
      </c>
      <c r="E69" s="29">
        <v>0</v>
      </c>
      <c r="G69" s="29" t="s">
        <v>1405</v>
      </c>
      <c r="H69" s="29">
        <v>3947</v>
      </c>
      <c r="I69" s="29" t="s">
        <v>219</v>
      </c>
      <c r="J69" s="29">
        <v>394700</v>
      </c>
      <c r="K69" s="29">
        <v>3946</v>
      </c>
      <c r="L69" s="29" t="s">
        <v>375</v>
      </c>
      <c r="M69" s="29">
        <v>394602</v>
      </c>
      <c r="O69" s="143" t="s">
        <v>7565</v>
      </c>
      <c r="P69" s="29">
        <v>1004</v>
      </c>
      <c r="Q69" s="29">
        <v>1030</v>
      </c>
      <c r="R69" s="29">
        <v>1110</v>
      </c>
      <c r="S69" s="29">
        <v>1900</v>
      </c>
      <c r="T69" s="29">
        <v>2620796</v>
      </c>
      <c r="U69" s="29">
        <v>1118055</v>
      </c>
      <c r="V69" s="29">
        <v>909</v>
      </c>
    </row>
    <row r="70" spans="1:22" x14ac:dyDescent="0.25">
      <c r="A70" s="29" t="s">
        <v>160</v>
      </c>
      <c r="B70" s="29">
        <v>6104</v>
      </c>
      <c r="C70" s="29" t="s">
        <v>219</v>
      </c>
      <c r="D70" s="29">
        <v>191852542</v>
      </c>
      <c r="E70" s="29">
        <v>0</v>
      </c>
      <c r="G70" s="29" t="s">
        <v>1626</v>
      </c>
      <c r="H70" s="29">
        <v>3947</v>
      </c>
      <c r="I70" s="29" t="s">
        <v>219</v>
      </c>
      <c r="J70" s="29">
        <v>394700</v>
      </c>
      <c r="K70" s="29">
        <v>3946</v>
      </c>
      <c r="L70" s="29" t="s">
        <v>375</v>
      </c>
      <c r="M70" s="29">
        <v>394602</v>
      </c>
      <c r="O70" s="143" t="s">
        <v>7566</v>
      </c>
      <c r="P70" s="29">
        <v>1004</v>
      </c>
      <c r="Q70" s="29">
        <v>1030</v>
      </c>
      <c r="R70" s="29">
        <v>1121</v>
      </c>
      <c r="S70" s="29">
        <v>1900</v>
      </c>
      <c r="T70" s="29">
        <v>2620789</v>
      </c>
      <c r="U70" s="29">
        <v>1118035</v>
      </c>
      <c r="V70" s="29">
        <v>909</v>
      </c>
    </row>
    <row r="71" spans="1:22" x14ac:dyDescent="0.25">
      <c r="A71" s="29" t="s">
        <v>160</v>
      </c>
      <c r="B71" s="29">
        <v>6104</v>
      </c>
      <c r="C71" s="29" t="s">
        <v>219</v>
      </c>
      <c r="D71" s="29">
        <v>191852563</v>
      </c>
      <c r="E71" s="29">
        <v>0</v>
      </c>
      <c r="H71" s="29">
        <v>3947</v>
      </c>
      <c r="I71" s="29" t="s">
        <v>219</v>
      </c>
      <c r="J71" s="29">
        <v>394700</v>
      </c>
      <c r="K71" s="29">
        <v>3948</v>
      </c>
      <c r="L71" s="29" t="s">
        <v>223</v>
      </c>
      <c r="M71" s="29">
        <v>394801</v>
      </c>
      <c r="O71" s="143" t="s">
        <v>1680</v>
      </c>
      <c r="P71" s="29">
        <v>1004</v>
      </c>
      <c r="Q71" s="29">
        <v>1030</v>
      </c>
      <c r="R71" s="29">
        <v>1110</v>
      </c>
      <c r="S71" s="29">
        <v>1900</v>
      </c>
      <c r="T71" s="29">
        <v>2621248</v>
      </c>
      <c r="U71" s="29">
        <v>1122837</v>
      </c>
      <c r="V71" s="29">
        <v>904</v>
      </c>
    </row>
    <row r="72" spans="1:22" x14ac:dyDescent="0.25">
      <c r="A72" s="29" t="s">
        <v>160</v>
      </c>
      <c r="B72" s="29">
        <v>6104</v>
      </c>
      <c r="C72" s="29" t="s">
        <v>219</v>
      </c>
      <c r="D72" s="29">
        <v>191852577</v>
      </c>
      <c r="E72" s="29">
        <v>0</v>
      </c>
      <c r="G72" s="29" t="s">
        <v>336</v>
      </c>
      <c r="H72" s="29">
        <v>3947</v>
      </c>
      <c r="I72" s="29" t="s">
        <v>219</v>
      </c>
      <c r="J72" s="29">
        <v>394700</v>
      </c>
      <c r="K72" s="29">
        <v>3948</v>
      </c>
      <c r="L72" s="29" t="s">
        <v>223</v>
      </c>
      <c r="M72" s="29">
        <v>394801</v>
      </c>
      <c r="O72" s="143" t="s">
        <v>7567</v>
      </c>
      <c r="P72" s="29">
        <v>1004</v>
      </c>
      <c r="Q72" s="29">
        <v>1030</v>
      </c>
      <c r="R72" s="29">
        <v>1110</v>
      </c>
      <c r="S72" s="29">
        <v>1900</v>
      </c>
      <c r="T72" s="29">
        <v>2621284</v>
      </c>
      <c r="U72" s="29">
        <v>1122666</v>
      </c>
      <c r="V72" s="29">
        <v>909</v>
      </c>
    </row>
    <row r="73" spans="1:22" x14ac:dyDescent="0.25">
      <c r="A73" s="29" t="s">
        <v>160</v>
      </c>
      <c r="B73" s="29">
        <v>6104</v>
      </c>
      <c r="C73" s="29" t="s">
        <v>219</v>
      </c>
      <c r="D73" s="29">
        <v>191852654</v>
      </c>
      <c r="E73" s="29">
        <v>0</v>
      </c>
      <c r="G73" s="29" t="s">
        <v>336</v>
      </c>
      <c r="H73" s="29">
        <v>3947</v>
      </c>
      <c r="I73" s="29" t="s">
        <v>219</v>
      </c>
      <c r="J73" s="29">
        <v>394700</v>
      </c>
      <c r="K73" s="29">
        <v>3948</v>
      </c>
      <c r="L73" s="29" t="s">
        <v>223</v>
      </c>
      <c r="M73" s="29">
        <v>394801</v>
      </c>
      <c r="O73" s="143" t="s">
        <v>7568</v>
      </c>
      <c r="P73" s="29">
        <v>1004</v>
      </c>
      <c r="Q73" s="29">
        <v>1030</v>
      </c>
      <c r="R73" s="29">
        <v>1110</v>
      </c>
      <c r="S73" s="29">
        <v>1900</v>
      </c>
      <c r="T73" s="29">
        <v>2621464</v>
      </c>
      <c r="U73" s="29">
        <v>1122639</v>
      </c>
      <c r="V73" s="29">
        <v>904</v>
      </c>
    </row>
    <row r="74" spans="1:22" x14ac:dyDescent="0.25">
      <c r="A74" s="29" t="s">
        <v>160</v>
      </c>
      <c r="B74" s="29">
        <v>6104</v>
      </c>
      <c r="C74" s="29" t="s">
        <v>219</v>
      </c>
      <c r="D74" s="29">
        <v>191852691</v>
      </c>
      <c r="E74" s="29">
        <v>0</v>
      </c>
      <c r="G74" s="29" t="s">
        <v>336</v>
      </c>
      <c r="H74" s="29">
        <v>3947</v>
      </c>
      <c r="I74" s="29" t="s">
        <v>219</v>
      </c>
      <c r="J74" s="29">
        <v>394700</v>
      </c>
      <c r="K74" s="29">
        <v>3946</v>
      </c>
      <c r="L74" s="29" t="s">
        <v>375</v>
      </c>
      <c r="M74" s="29">
        <v>394602</v>
      </c>
      <c r="O74" s="143" t="s">
        <v>7569</v>
      </c>
      <c r="P74" s="29">
        <v>1004</v>
      </c>
      <c r="Q74" s="29">
        <v>1030</v>
      </c>
      <c r="R74" s="29">
        <v>1110</v>
      </c>
      <c r="S74" s="29">
        <v>1900</v>
      </c>
      <c r="T74" s="29">
        <v>2621832</v>
      </c>
      <c r="U74" s="29">
        <v>1119535</v>
      </c>
      <c r="V74" s="29">
        <v>909</v>
      </c>
    </row>
    <row r="75" spans="1:22" x14ac:dyDescent="0.25">
      <c r="A75" s="29" t="s">
        <v>160</v>
      </c>
      <c r="B75" s="29">
        <v>6104</v>
      </c>
      <c r="C75" s="29" t="s">
        <v>219</v>
      </c>
      <c r="D75" s="29">
        <v>191852693</v>
      </c>
      <c r="E75" s="29">
        <v>0</v>
      </c>
      <c r="G75" s="29" t="s">
        <v>1405</v>
      </c>
      <c r="H75" s="29">
        <v>3947</v>
      </c>
      <c r="I75" s="29" t="s">
        <v>219</v>
      </c>
      <c r="J75" s="29">
        <v>394700</v>
      </c>
      <c r="K75" s="29">
        <v>3946</v>
      </c>
      <c r="L75" s="29" t="s">
        <v>375</v>
      </c>
      <c r="M75" s="29">
        <v>394602</v>
      </c>
      <c r="O75" s="143" t="s">
        <v>1611</v>
      </c>
      <c r="P75" s="29">
        <v>1004</v>
      </c>
      <c r="Q75" s="29">
        <v>1030</v>
      </c>
      <c r="R75" s="29">
        <v>1122</v>
      </c>
      <c r="S75" s="29">
        <v>1900</v>
      </c>
      <c r="T75" s="29">
        <v>2622171</v>
      </c>
      <c r="U75" s="29">
        <v>1119314</v>
      </c>
      <c r="V75" s="29">
        <v>909</v>
      </c>
    </row>
    <row r="76" spans="1:22" x14ac:dyDescent="0.25">
      <c r="A76" s="29" t="s">
        <v>160</v>
      </c>
      <c r="B76" s="29">
        <v>6104</v>
      </c>
      <c r="C76" s="29" t="s">
        <v>219</v>
      </c>
      <c r="D76" s="29">
        <v>191852693</v>
      </c>
      <c r="E76" s="29">
        <v>1</v>
      </c>
      <c r="G76" s="29" t="s">
        <v>1489</v>
      </c>
      <c r="H76" s="29">
        <v>3947</v>
      </c>
      <c r="I76" s="29" t="s">
        <v>219</v>
      </c>
      <c r="J76" s="29">
        <v>394700</v>
      </c>
      <c r="K76" s="29">
        <v>3946</v>
      </c>
      <c r="L76" s="29" t="s">
        <v>375</v>
      </c>
      <c r="M76" s="29">
        <v>394602</v>
      </c>
      <c r="O76" s="143" t="s">
        <v>1611</v>
      </c>
      <c r="P76" s="29">
        <v>1004</v>
      </c>
      <c r="Q76" s="29">
        <v>1030</v>
      </c>
      <c r="R76" s="29">
        <v>1122</v>
      </c>
      <c r="S76" s="29">
        <v>1900</v>
      </c>
      <c r="T76" s="29">
        <v>2622171</v>
      </c>
      <c r="U76" s="29">
        <v>1119314</v>
      </c>
      <c r="V76" s="29">
        <v>909</v>
      </c>
    </row>
    <row r="77" spans="1:22" x14ac:dyDescent="0.25">
      <c r="A77" s="29" t="s">
        <v>160</v>
      </c>
      <c r="B77" s="29">
        <v>6104</v>
      </c>
      <c r="C77" s="29" t="s">
        <v>219</v>
      </c>
      <c r="D77" s="29">
        <v>191852693</v>
      </c>
      <c r="E77" s="29">
        <v>2</v>
      </c>
      <c r="G77" s="29" t="s">
        <v>1626</v>
      </c>
      <c r="H77" s="29">
        <v>3947</v>
      </c>
      <c r="I77" s="29" t="s">
        <v>219</v>
      </c>
      <c r="J77" s="29">
        <v>394700</v>
      </c>
      <c r="K77" s="29">
        <v>3946</v>
      </c>
      <c r="L77" s="29" t="s">
        <v>375</v>
      </c>
      <c r="M77" s="29">
        <v>394602</v>
      </c>
      <c r="O77" s="143" t="s">
        <v>1611</v>
      </c>
      <c r="P77" s="29">
        <v>1004</v>
      </c>
      <c r="Q77" s="29">
        <v>1030</v>
      </c>
      <c r="R77" s="29">
        <v>1122</v>
      </c>
      <c r="S77" s="29">
        <v>1900</v>
      </c>
      <c r="T77" s="29">
        <v>2622171</v>
      </c>
      <c r="U77" s="29">
        <v>1119314</v>
      </c>
      <c r="V77" s="29">
        <v>909</v>
      </c>
    </row>
    <row r="78" spans="1:22" x14ac:dyDescent="0.25">
      <c r="A78" s="29" t="s">
        <v>160</v>
      </c>
      <c r="B78" s="29">
        <v>6104</v>
      </c>
      <c r="C78" s="29" t="s">
        <v>219</v>
      </c>
      <c r="D78" s="29">
        <v>191852693</v>
      </c>
      <c r="E78" s="29">
        <v>3</v>
      </c>
      <c r="G78" s="29" t="s">
        <v>535</v>
      </c>
      <c r="H78" s="29">
        <v>3947</v>
      </c>
      <c r="I78" s="29" t="s">
        <v>219</v>
      </c>
      <c r="J78" s="29">
        <v>394700</v>
      </c>
      <c r="K78" s="29">
        <v>3946</v>
      </c>
      <c r="L78" s="29" t="s">
        <v>375</v>
      </c>
      <c r="M78" s="29">
        <v>394602</v>
      </c>
      <c r="O78" s="143" t="s">
        <v>1611</v>
      </c>
      <c r="P78" s="29">
        <v>1004</v>
      </c>
      <c r="Q78" s="29">
        <v>1030</v>
      </c>
      <c r="R78" s="29">
        <v>1122</v>
      </c>
      <c r="S78" s="29">
        <v>1900</v>
      </c>
      <c r="T78" s="29">
        <v>2622171</v>
      </c>
      <c r="U78" s="29">
        <v>1119314</v>
      </c>
      <c r="V78" s="29">
        <v>909</v>
      </c>
    </row>
    <row r="79" spans="1:22" x14ac:dyDescent="0.25">
      <c r="A79" s="29" t="s">
        <v>160</v>
      </c>
      <c r="B79" s="29">
        <v>6104</v>
      </c>
      <c r="C79" s="29" t="s">
        <v>219</v>
      </c>
      <c r="D79" s="29">
        <v>191852696</v>
      </c>
      <c r="E79" s="29">
        <v>0</v>
      </c>
      <c r="G79" s="29" t="s">
        <v>1405</v>
      </c>
      <c r="H79" s="29">
        <v>3947</v>
      </c>
      <c r="I79" s="29" t="s">
        <v>219</v>
      </c>
      <c r="J79" s="29">
        <v>394700</v>
      </c>
      <c r="K79" s="29">
        <v>3946</v>
      </c>
      <c r="L79" s="29" t="s">
        <v>375</v>
      </c>
      <c r="M79" s="29">
        <v>394602</v>
      </c>
      <c r="O79" s="143" t="s">
        <v>668</v>
      </c>
      <c r="P79" s="29">
        <v>1004</v>
      </c>
      <c r="Q79" s="29">
        <v>1060</v>
      </c>
      <c r="R79" s="29">
        <v>1271</v>
      </c>
      <c r="S79" s="29">
        <v>1900</v>
      </c>
      <c r="T79" s="29">
        <v>2621979</v>
      </c>
      <c r="U79" s="29">
        <v>1119167</v>
      </c>
      <c r="V79" s="29">
        <v>909</v>
      </c>
    </row>
    <row r="80" spans="1:22" x14ac:dyDescent="0.25">
      <c r="A80" s="29" t="s">
        <v>160</v>
      </c>
      <c r="B80" s="29">
        <v>6104</v>
      </c>
      <c r="C80" s="29" t="s">
        <v>219</v>
      </c>
      <c r="D80" s="29">
        <v>191852698</v>
      </c>
      <c r="E80" s="29">
        <v>0</v>
      </c>
      <c r="H80" s="29">
        <v>3947</v>
      </c>
      <c r="I80" s="29" t="s">
        <v>219</v>
      </c>
      <c r="J80" s="29">
        <v>394700</v>
      </c>
      <c r="K80" s="29">
        <v>3948</v>
      </c>
      <c r="L80" s="29" t="s">
        <v>223</v>
      </c>
      <c r="M80" s="29">
        <v>394801</v>
      </c>
      <c r="O80" s="143" t="s">
        <v>1678</v>
      </c>
      <c r="P80" s="29">
        <v>1004</v>
      </c>
      <c r="Q80" s="29">
        <v>1030</v>
      </c>
      <c r="R80" s="29">
        <v>1110</v>
      </c>
      <c r="S80" s="29">
        <v>1900</v>
      </c>
      <c r="T80" s="29">
        <v>2621390</v>
      </c>
      <c r="U80" s="29">
        <v>1122851</v>
      </c>
      <c r="V80" s="29">
        <v>909</v>
      </c>
    </row>
    <row r="81" spans="1:24" x14ac:dyDescent="0.25">
      <c r="A81" s="29" t="s">
        <v>160</v>
      </c>
      <c r="B81" s="29">
        <v>6104</v>
      </c>
      <c r="C81" s="29" t="s">
        <v>219</v>
      </c>
      <c r="D81" s="29">
        <v>191852854</v>
      </c>
      <c r="E81" s="29">
        <v>0</v>
      </c>
      <c r="H81" s="29">
        <v>3947</v>
      </c>
      <c r="I81" s="29" t="s">
        <v>219</v>
      </c>
      <c r="J81" s="29">
        <v>394700</v>
      </c>
      <c r="K81" s="29">
        <v>3946</v>
      </c>
      <c r="L81" s="29" t="s">
        <v>375</v>
      </c>
      <c r="M81" s="29">
        <v>394602</v>
      </c>
      <c r="O81" s="143" t="s">
        <v>7570</v>
      </c>
      <c r="P81" s="29">
        <v>1004</v>
      </c>
      <c r="Q81" s="29">
        <v>1021</v>
      </c>
      <c r="R81" s="29">
        <v>1110</v>
      </c>
      <c r="S81" s="29">
        <v>1900</v>
      </c>
      <c r="T81" s="29">
        <v>2621854</v>
      </c>
      <c r="U81" s="29">
        <v>1119533</v>
      </c>
      <c r="V81" s="29">
        <v>909</v>
      </c>
    </row>
    <row r="82" spans="1:24" x14ac:dyDescent="0.25">
      <c r="A82" s="29" t="s">
        <v>160</v>
      </c>
      <c r="B82" s="29">
        <v>6112</v>
      </c>
      <c r="C82" s="29" t="s">
        <v>223</v>
      </c>
      <c r="D82" s="29">
        <v>190023285</v>
      </c>
      <c r="E82" s="29">
        <v>0</v>
      </c>
      <c r="H82" s="29">
        <v>3948</v>
      </c>
      <c r="I82" s="29" t="s">
        <v>223</v>
      </c>
      <c r="J82" s="29">
        <v>394801</v>
      </c>
      <c r="K82" s="29">
        <v>3946</v>
      </c>
      <c r="L82" s="29" t="s">
        <v>375</v>
      </c>
      <c r="M82" s="29">
        <v>394602</v>
      </c>
      <c r="O82" s="143" t="s">
        <v>7571</v>
      </c>
      <c r="P82" s="29">
        <v>1004</v>
      </c>
      <c r="Q82" s="29">
        <v>1021</v>
      </c>
      <c r="R82" s="29">
        <v>1110</v>
      </c>
      <c r="S82" s="29">
        <v>1980</v>
      </c>
      <c r="T82" s="29">
        <v>2620174</v>
      </c>
      <c r="U82" s="29">
        <v>1118532</v>
      </c>
      <c r="V82" s="29">
        <v>905</v>
      </c>
    </row>
    <row r="83" spans="1:24" x14ac:dyDescent="0.25">
      <c r="A83" s="29" t="s">
        <v>160</v>
      </c>
      <c r="B83" s="29">
        <v>6112</v>
      </c>
      <c r="C83" s="29" t="s">
        <v>223</v>
      </c>
      <c r="D83" s="29">
        <v>190023292</v>
      </c>
      <c r="E83" s="29">
        <v>0</v>
      </c>
      <c r="H83" s="29">
        <v>3948</v>
      </c>
      <c r="I83" s="29" t="s">
        <v>223</v>
      </c>
      <c r="J83" s="29">
        <v>394801</v>
      </c>
      <c r="K83" s="29">
        <v>3946</v>
      </c>
      <c r="L83" s="29" t="s">
        <v>375</v>
      </c>
      <c r="M83" s="29">
        <v>394602</v>
      </c>
      <c r="O83" s="143" t="s">
        <v>1615</v>
      </c>
      <c r="P83" s="29">
        <v>1004</v>
      </c>
      <c r="Q83" s="29">
        <v>1021</v>
      </c>
      <c r="R83" s="29">
        <v>1110</v>
      </c>
      <c r="S83" s="29">
        <v>1975</v>
      </c>
      <c r="T83" s="29">
        <v>2619769</v>
      </c>
      <c r="U83" s="29">
        <v>1117874</v>
      </c>
      <c r="V83" s="29">
        <v>905</v>
      </c>
    </row>
    <row r="84" spans="1:24" x14ac:dyDescent="0.25">
      <c r="A84" s="29" t="s">
        <v>160</v>
      </c>
      <c r="B84" s="29">
        <v>6112</v>
      </c>
      <c r="C84" s="29" t="s">
        <v>223</v>
      </c>
      <c r="D84" s="29">
        <v>190484308</v>
      </c>
      <c r="E84" s="29">
        <v>0</v>
      </c>
      <c r="H84" s="29">
        <v>3948</v>
      </c>
      <c r="I84" s="29" t="s">
        <v>223</v>
      </c>
      <c r="J84" s="29">
        <v>394801</v>
      </c>
      <c r="K84" s="29">
        <v>3946</v>
      </c>
      <c r="L84" s="29" t="s">
        <v>375</v>
      </c>
      <c r="M84" s="29">
        <v>394602</v>
      </c>
      <c r="O84" s="143" t="s">
        <v>7572</v>
      </c>
      <c r="P84" s="29">
        <v>1004</v>
      </c>
      <c r="Q84" s="29">
        <v>1040</v>
      </c>
      <c r="R84" s="29">
        <v>1274</v>
      </c>
      <c r="S84" s="29">
        <v>2008</v>
      </c>
      <c r="T84" s="29">
        <v>2619600</v>
      </c>
      <c r="U84" s="29">
        <v>1118100</v>
      </c>
      <c r="V84" s="29">
        <v>909</v>
      </c>
    </row>
    <row r="85" spans="1:24" x14ac:dyDescent="0.25">
      <c r="A85" s="29" t="s">
        <v>160</v>
      </c>
      <c r="B85" s="29">
        <v>6119</v>
      </c>
      <c r="C85" s="29" t="s">
        <v>228</v>
      </c>
      <c r="D85" s="29">
        <v>915087</v>
      </c>
      <c r="E85" s="29">
        <v>0</v>
      </c>
      <c r="F85" s="29" t="s">
        <v>8484</v>
      </c>
      <c r="G85" s="29" t="s">
        <v>1614</v>
      </c>
      <c r="H85" s="29">
        <v>3946</v>
      </c>
      <c r="I85" s="29" t="s">
        <v>8485</v>
      </c>
      <c r="J85" s="29">
        <v>394600</v>
      </c>
      <c r="K85" s="29">
        <v>3951</v>
      </c>
      <c r="L85" s="29" t="s">
        <v>217</v>
      </c>
      <c r="M85" s="29">
        <v>395100</v>
      </c>
      <c r="O85" s="143" t="s">
        <v>8486</v>
      </c>
      <c r="P85" s="29">
        <v>1004</v>
      </c>
      <c r="Q85" s="29">
        <v>1021</v>
      </c>
      <c r="R85" s="29">
        <v>1110</v>
      </c>
      <c r="T85" s="29">
        <v>2618612.1490000002</v>
      </c>
      <c r="U85" s="29">
        <v>1127075.324</v>
      </c>
      <c r="V85" s="29">
        <v>901</v>
      </c>
      <c r="W85" s="29">
        <v>2618608.42</v>
      </c>
      <c r="X85" s="29">
        <v>1127078.5319999999</v>
      </c>
    </row>
    <row r="86" spans="1:24" x14ac:dyDescent="0.25">
      <c r="A86" s="29" t="s">
        <v>160</v>
      </c>
      <c r="B86" s="29">
        <v>6119</v>
      </c>
      <c r="C86" s="29" t="s">
        <v>228</v>
      </c>
      <c r="D86" s="29">
        <v>190264248</v>
      </c>
      <c r="E86" s="29">
        <v>0</v>
      </c>
      <c r="F86" s="29" t="s">
        <v>8484</v>
      </c>
      <c r="G86" s="29" t="s">
        <v>569</v>
      </c>
      <c r="H86" s="29">
        <v>3946</v>
      </c>
      <c r="I86" s="29" t="s">
        <v>8485</v>
      </c>
      <c r="J86" s="29">
        <v>394600</v>
      </c>
      <c r="K86" s="29">
        <v>3951</v>
      </c>
      <c r="L86" s="29" t="s">
        <v>217</v>
      </c>
      <c r="M86" s="29">
        <v>395100</v>
      </c>
      <c r="O86" s="143" t="s">
        <v>8487</v>
      </c>
      <c r="P86" s="29">
        <v>1004</v>
      </c>
      <c r="Q86" s="29">
        <v>1025</v>
      </c>
      <c r="R86" s="29">
        <v>1121</v>
      </c>
      <c r="S86" s="29">
        <v>2009</v>
      </c>
      <c r="T86" s="29">
        <v>2618657.676</v>
      </c>
      <c r="U86" s="29">
        <v>1127016.348</v>
      </c>
      <c r="V86" s="29">
        <v>901</v>
      </c>
      <c r="W86" s="29">
        <v>2618658.6379999998</v>
      </c>
      <c r="X86" s="29">
        <v>1127021.5379999999</v>
      </c>
    </row>
    <row r="87" spans="1:24" x14ac:dyDescent="0.25">
      <c r="A87" s="29" t="s">
        <v>160</v>
      </c>
      <c r="B87" s="29">
        <v>6119</v>
      </c>
      <c r="C87" s="29" t="s">
        <v>228</v>
      </c>
      <c r="D87" s="29">
        <v>500006558</v>
      </c>
      <c r="E87" s="29">
        <v>0</v>
      </c>
      <c r="F87" s="29" t="s">
        <v>8484</v>
      </c>
      <c r="G87" s="29" t="s">
        <v>1489</v>
      </c>
      <c r="H87" s="29">
        <v>3946</v>
      </c>
      <c r="I87" s="29" t="s">
        <v>8485</v>
      </c>
      <c r="J87" s="29">
        <v>394600</v>
      </c>
      <c r="K87" s="29">
        <v>3951</v>
      </c>
      <c r="L87" s="29" t="s">
        <v>217</v>
      </c>
      <c r="M87" s="29">
        <v>395100</v>
      </c>
      <c r="O87" s="143" t="s">
        <v>8486</v>
      </c>
      <c r="P87" s="29">
        <v>1004</v>
      </c>
      <c r="Q87" s="29">
        <v>1060</v>
      </c>
      <c r="R87" s="29">
        <v>1110</v>
      </c>
      <c r="T87" s="29">
        <v>2618615.2680000002</v>
      </c>
      <c r="U87" s="29">
        <v>1127067.4550000001</v>
      </c>
      <c r="V87" s="29">
        <v>901</v>
      </c>
      <c r="W87" s="29">
        <v>2618618.4210000001</v>
      </c>
      <c r="X87" s="29">
        <v>1127066.7620000001</v>
      </c>
    </row>
    <row r="88" spans="1:24" x14ac:dyDescent="0.25">
      <c r="A88" s="29" t="s">
        <v>160</v>
      </c>
      <c r="B88" s="29">
        <v>6119</v>
      </c>
      <c r="C88" s="29" t="s">
        <v>228</v>
      </c>
      <c r="D88" s="29">
        <v>502245713</v>
      </c>
      <c r="E88" s="29">
        <v>0</v>
      </c>
      <c r="F88" s="29" t="s">
        <v>8484</v>
      </c>
      <c r="G88" s="29" t="s">
        <v>335</v>
      </c>
      <c r="H88" s="29">
        <v>3946</v>
      </c>
      <c r="I88" s="29" t="s">
        <v>8485</v>
      </c>
      <c r="J88" s="29">
        <v>394600</v>
      </c>
      <c r="K88" s="29">
        <v>3951</v>
      </c>
      <c r="L88" s="29" t="s">
        <v>217</v>
      </c>
      <c r="M88" s="29">
        <v>395100</v>
      </c>
      <c r="O88" s="143" t="s">
        <v>884</v>
      </c>
      <c r="P88" s="29">
        <v>1004</v>
      </c>
      <c r="Q88" s="29">
        <v>1060</v>
      </c>
      <c r="R88" s="29">
        <v>1271</v>
      </c>
      <c r="T88" s="29">
        <v>2618622.5419999999</v>
      </c>
      <c r="U88" s="29">
        <v>1127302.8670000001</v>
      </c>
      <c r="V88" s="29">
        <v>901</v>
      </c>
      <c r="W88" s="29">
        <v>2618666.3739999998</v>
      </c>
      <c r="X88" s="29">
        <v>1127299.791</v>
      </c>
    </row>
    <row r="89" spans="1:24" x14ac:dyDescent="0.25">
      <c r="A89" s="29" t="s">
        <v>160</v>
      </c>
      <c r="B89" s="29">
        <v>6119</v>
      </c>
      <c r="C89" s="29" t="s">
        <v>228</v>
      </c>
      <c r="D89" s="29">
        <v>502245714</v>
      </c>
      <c r="E89" s="29">
        <v>0</v>
      </c>
      <c r="F89" s="29" t="s">
        <v>8484</v>
      </c>
      <c r="G89" s="29" t="s">
        <v>312</v>
      </c>
      <c r="H89" s="29">
        <v>3946</v>
      </c>
      <c r="I89" s="29" t="s">
        <v>8485</v>
      </c>
      <c r="J89" s="29">
        <v>394600</v>
      </c>
      <c r="K89" s="29">
        <v>3951</v>
      </c>
      <c r="L89" s="29" t="s">
        <v>217</v>
      </c>
      <c r="M89" s="29">
        <v>395100</v>
      </c>
      <c r="O89" s="143" t="s">
        <v>541</v>
      </c>
      <c r="P89" s="29">
        <v>1004</v>
      </c>
      <c r="Q89" s="29">
        <v>1060</v>
      </c>
      <c r="R89" s="29">
        <v>1271</v>
      </c>
      <c r="T89" s="29">
        <v>2618885.8790000002</v>
      </c>
      <c r="U89" s="29">
        <v>1127105.554</v>
      </c>
      <c r="V89" s="29">
        <v>901</v>
      </c>
      <c r="W89" s="29">
        <v>2618890.1379999998</v>
      </c>
      <c r="X89" s="29">
        <v>1127105.446</v>
      </c>
    </row>
    <row r="90" spans="1:24" x14ac:dyDescent="0.25">
      <c r="A90" s="29" t="s">
        <v>160</v>
      </c>
      <c r="B90" s="29">
        <v>6119</v>
      </c>
      <c r="C90" s="29" t="s">
        <v>228</v>
      </c>
      <c r="D90" s="29">
        <v>502245715</v>
      </c>
      <c r="E90" s="29">
        <v>0</v>
      </c>
      <c r="F90" s="29" t="s">
        <v>8484</v>
      </c>
      <c r="G90" s="29" t="s">
        <v>334</v>
      </c>
      <c r="H90" s="29">
        <v>3946</v>
      </c>
      <c r="I90" s="29" t="s">
        <v>8485</v>
      </c>
      <c r="J90" s="29">
        <v>394600</v>
      </c>
      <c r="K90" s="29">
        <v>3951</v>
      </c>
      <c r="L90" s="29" t="s">
        <v>217</v>
      </c>
      <c r="M90" s="29">
        <v>395100</v>
      </c>
      <c r="O90" s="143" t="s">
        <v>8487</v>
      </c>
      <c r="P90" s="29">
        <v>1004</v>
      </c>
      <c r="Q90" s="29">
        <v>1060</v>
      </c>
      <c r="R90" s="29">
        <v>1271</v>
      </c>
      <c r="T90" s="29">
        <v>2618732.395</v>
      </c>
      <c r="U90" s="29">
        <v>1127003.8489999999</v>
      </c>
      <c r="V90" s="29">
        <v>901</v>
      </c>
      <c r="W90" s="29">
        <v>2618733.0279999999</v>
      </c>
      <c r="X90" s="29">
        <v>1127006.0789999999</v>
      </c>
    </row>
    <row r="91" spans="1:24" x14ac:dyDescent="0.25">
      <c r="A91" s="29" t="s">
        <v>160</v>
      </c>
      <c r="B91" s="29">
        <v>6119</v>
      </c>
      <c r="C91" s="29" t="s">
        <v>228</v>
      </c>
      <c r="D91" s="29">
        <v>502245716</v>
      </c>
      <c r="E91" s="29">
        <v>0</v>
      </c>
      <c r="F91" s="29" t="s">
        <v>8484</v>
      </c>
      <c r="G91" s="29" t="s">
        <v>8488</v>
      </c>
      <c r="H91" s="29">
        <v>3946</v>
      </c>
      <c r="I91" s="29" t="s">
        <v>8485</v>
      </c>
      <c r="J91" s="29">
        <v>394600</v>
      </c>
      <c r="K91" s="29">
        <v>3951</v>
      </c>
      <c r="L91" s="29" t="s">
        <v>217</v>
      </c>
      <c r="M91" s="29">
        <v>395100</v>
      </c>
      <c r="O91" s="143" t="s">
        <v>8487</v>
      </c>
      <c r="P91" s="29">
        <v>1004</v>
      </c>
      <c r="Q91" s="29">
        <v>1060</v>
      </c>
      <c r="R91" s="29">
        <v>1271</v>
      </c>
      <c r="T91" s="29">
        <v>2618693.969</v>
      </c>
      <c r="U91" s="29">
        <v>1127016.483</v>
      </c>
      <c r="V91" s="29">
        <v>901</v>
      </c>
      <c r="W91" s="29">
        <v>2618693.173</v>
      </c>
      <c r="X91" s="29">
        <v>1127015.8359999999</v>
      </c>
    </row>
    <row r="92" spans="1:24" x14ac:dyDescent="0.25">
      <c r="A92" s="29" t="s">
        <v>160</v>
      </c>
      <c r="B92" s="29">
        <v>6119</v>
      </c>
      <c r="C92" s="29" t="s">
        <v>228</v>
      </c>
      <c r="D92" s="29">
        <v>502245717</v>
      </c>
      <c r="E92" s="29">
        <v>0</v>
      </c>
      <c r="F92" s="29" t="s">
        <v>8484</v>
      </c>
      <c r="G92" s="29" t="s">
        <v>8489</v>
      </c>
      <c r="H92" s="29">
        <v>3946</v>
      </c>
      <c r="I92" s="29" t="s">
        <v>8485</v>
      </c>
      <c r="J92" s="29">
        <v>394600</v>
      </c>
      <c r="K92" s="29">
        <v>3951</v>
      </c>
      <c r="L92" s="29" t="s">
        <v>217</v>
      </c>
      <c r="M92" s="29">
        <v>395100</v>
      </c>
      <c r="O92" s="143" t="s">
        <v>8487</v>
      </c>
      <c r="P92" s="29">
        <v>1004</v>
      </c>
      <c r="Q92" s="29">
        <v>1060</v>
      </c>
      <c r="R92" s="29">
        <v>1271</v>
      </c>
      <c r="T92" s="29">
        <v>2618667.787</v>
      </c>
      <c r="U92" s="29">
        <v>1127030.0449999999</v>
      </c>
      <c r="V92" s="29">
        <v>901</v>
      </c>
      <c r="W92" s="29">
        <v>2618667.571</v>
      </c>
      <c r="X92" s="29">
        <v>1127029.6340000001</v>
      </c>
    </row>
    <row r="93" spans="1:24" x14ac:dyDescent="0.25">
      <c r="A93" s="29" t="s">
        <v>160</v>
      </c>
      <c r="B93" s="29">
        <v>6119</v>
      </c>
      <c r="C93" s="29" t="s">
        <v>228</v>
      </c>
      <c r="D93" s="29">
        <v>502245718</v>
      </c>
      <c r="E93" s="29">
        <v>0</v>
      </c>
      <c r="F93" s="29" t="s">
        <v>8484</v>
      </c>
      <c r="G93" s="29" t="s">
        <v>8490</v>
      </c>
      <c r="H93" s="29">
        <v>3946</v>
      </c>
      <c r="I93" s="29" t="s">
        <v>8485</v>
      </c>
      <c r="J93" s="29">
        <v>394600</v>
      </c>
      <c r="K93" s="29">
        <v>3951</v>
      </c>
      <c r="L93" s="29" t="s">
        <v>217</v>
      </c>
      <c r="M93" s="29">
        <v>395100</v>
      </c>
      <c r="O93" s="143" t="s">
        <v>8487</v>
      </c>
      <c r="P93" s="29">
        <v>1004</v>
      </c>
      <c r="Q93" s="29">
        <v>1060</v>
      </c>
      <c r="R93" s="29">
        <v>1271</v>
      </c>
      <c r="T93" s="29">
        <v>2618665.2910000002</v>
      </c>
      <c r="U93" s="29">
        <v>1127031.615</v>
      </c>
      <c r="V93" s="29">
        <v>901</v>
      </c>
      <c r="W93" s="29">
        <v>2618665.0809999998</v>
      </c>
      <c r="X93" s="29">
        <v>1127031.19</v>
      </c>
    </row>
    <row r="94" spans="1:24" x14ac:dyDescent="0.25">
      <c r="A94" s="29" t="s">
        <v>160</v>
      </c>
      <c r="B94" s="29">
        <v>6119</v>
      </c>
      <c r="C94" s="29" t="s">
        <v>228</v>
      </c>
      <c r="D94" s="29">
        <v>502245719</v>
      </c>
      <c r="E94" s="29">
        <v>0</v>
      </c>
      <c r="F94" s="29" t="s">
        <v>8484</v>
      </c>
      <c r="G94" s="29" t="s">
        <v>8491</v>
      </c>
      <c r="H94" s="29">
        <v>3946</v>
      </c>
      <c r="I94" s="29" t="s">
        <v>8485</v>
      </c>
      <c r="J94" s="29">
        <v>394600</v>
      </c>
      <c r="K94" s="29">
        <v>3951</v>
      </c>
      <c r="L94" s="29" t="s">
        <v>217</v>
      </c>
      <c r="M94" s="29">
        <v>395100</v>
      </c>
      <c r="O94" s="143" t="s">
        <v>8492</v>
      </c>
      <c r="P94" s="29">
        <v>1004</v>
      </c>
      <c r="Q94" s="29">
        <v>1060</v>
      </c>
      <c r="R94" s="29">
        <v>1271</v>
      </c>
      <c r="T94" s="29">
        <v>2618635.8280000002</v>
      </c>
      <c r="U94" s="29">
        <v>1127034.193</v>
      </c>
      <c r="V94" s="29">
        <v>901</v>
      </c>
      <c r="W94" s="29">
        <v>2618637.023</v>
      </c>
      <c r="X94" s="29">
        <v>1127033.8570000001</v>
      </c>
    </row>
    <row r="95" spans="1:24" x14ac:dyDescent="0.25">
      <c r="A95" s="29" t="s">
        <v>160</v>
      </c>
      <c r="B95" s="29">
        <v>6134</v>
      </c>
      <c r="C95" s="29" t="s">
        <v>232</v>
      </c>
      <c r="D95" s="29">
        <v>917734</v>
      </c>
      <c r="E95" s="29">
        <v>0</v>
      </c>
      <c r="F95" s="29" t="s">
        <v>29347</v>
      </c>
      <c r="G95" s="29" t="s">
        <v>1147</v>
      </c>
      <c r="H95" s="29">
        <v>1914</v>
      </c>
      <c r="I95" s="29" t="s">
        <v>232</v>
      </c>
      <c r="J95" s="29">
        <v>191400</v>
      </c>
      <c r="K95" s="29">
        <v>1997</v>
      </c>
      <c r="L95" s="29" t="s">
        <v>361</v>
      </c>
      <c r="M95" s="29">
        <v>199700</v>
      </c>
      <c r="O95" s="143" t="s">
        <v>7575</v>
      </c>
      <c r="P95" s="29">
        <v>1004</v>
      </c>
      <c r="Q95" s="29">
        <v>1040</v>
      </c>
      <c r="S95" s="29">
        <v>1980</v>
      </c>
      <c r="T95" s="29">
        <v>2585520</v>
      </c>
      <c r="U95" s="29">
        <v>1112787</v>
      </c>
      <c r="V95" s="29">
        <v>905</v>
      </c>
    </row>
    <row r="96" spans="1:24" x14ac:dyDescent="0.25">
      <c r="A96" s="29" t="s">
        <v>160</v>
      </c>
      <c r="B96" s="29">
        <v>6134</v>
      </c>
      <c r="C96" s="29" t="s">
        <v>232</v>
      </c>
      <c r="D96" s="29">
        <v>917741</v>
      </c>
      <c r="E96" s="29">
        <v>0</v>
      </c>
      <c r="F96" s="29" t="s">
        <v>12022</v>
      </c>
      <c r="G96" s="29" t="s">
        <v>535</v>
      </c>
      <c r="H96" s="29">
        <v>1914</v>
      </c>
      <c r="I96" s="29" t="s">
        <v>232</v>
      </c>
      <c r="J96" s="29">
        <v>191400</v>
      </c>
      <c r="K96" s="29">
        <v>1997</v>
      </c>
      <c r="L96" s="29" t="s">
        <v>361</v>
      </c>
      <c r="M96" s="29">
        <v>199700</v>
      </c>
      <c r="O96" s="143" t="s">
        <v>12023</v>
      </c>
      <c r="P96" s="29">
        <v>1004</v>
      </c>
      <c r="Q96" s="29">
        <v>1021</v>
      </c>
      <c r="R96" s="29">
        <v>1110</v>
      </c>
      <c r="S96" s="29">
        <v>1990</v>
      </c>
      <c r="T96" s="29">
        <v>2585471.6529999999</v>
      </c>
      <c r="U96" s="29">
        <v>1112846.182</v>
      </c>
      <c r="V96" s="29">
        <v>901</v>
      </c>
      <c r="W96" s="29">
        <v>2585472.6150000002</v>
      </c>
      <c r="X96" s="29">
        <v>1112848.0260000001</v>
      </c>
    </row>
    <row r="97" spans="1:24" x14ac:dyDescent="0.25">
      <c r="A97" s="29" t="s">
        <v>160</v>
      </c>
      <c r="B97" s="29">
        <v>6134</v>
      </c>
      <c r="C97" s="29" t="s">
        <v>232</v>
      </c>
      <c r="D97" s="29">
        <v>917747</v>
      </c>
      <c r="E97" s="29">
        <v>0</v>
      </c>
      <c r="F97" s="29" t="s">
        <v>29347</v>
      </c>
      <c r="G97" s="29" t="s">
        <v>1521</v>
      </c>
      <c r="H97" s="29">
        <v>1914</v>
      </c>
      <c r="I97" s="29" t="s">
        <v>232</v>
      </c>
      <c r="J97" s="29">
        <v>191400</v>
      </c>
      <c r="K97" s="29">
        <v>1997</v>
      </c>
      <c r="L97" s="29" t="s">
        <v>361</v>
      </c>
      <c r="M97" s="29">
        <v>199700</v>
      </c>
      <c r="O97" s="143" t="s">
        <v>7576</v>
      </c>
      <c r="P97" s="29">
        <v>1004</v>
      </c>
      <c r="Q97" s="29">
        <v>1021</v>
      </c>
      <c r="R97" s="29">
        <v>1110</v>
      </c>
      <c r="S97" s="29">
        <v>1995</v>
      </c>
      <c r="T97" s="29">
        <v>2585584</v>
      </c>
      <c r="U97" s="29">
        <v>1112963</v>
      </c>
      <c r="V97" s="29">
        <v>905</v>
      </c>
    </row>
    <row r="98" spans="1:24" x14ac:dyDescent="0.25">
      <c r="A98" s="29" t="s">
        <v>160</v>
      </c>
      <c r="B98" s="29">
        <v>6134</v>
      </c>
      <c r="C98" s="29" t="s">
        <v>232</v>
      </c>
      <c r="D98" s="29">
        <v>917748</v>
      </c>
      <c r="E98" s="29">
        <v>0</v>
      </c>
      <c r="F98" s="29" t="s">
        <v>12024</v>
      </c>
      <c r="G98" s="29" t="s">
        <v>569</v>
      </c>
      <c r="H98" s="29">
        <v>1914</v>
      </c>
      <c r="I98" s="29" t="s">
        <v>232</v>
      </c>
      <c r="J98" s="29">
        <v>191400</v>
      </c>
      <c r="K98" s="29">
        <v>1997</v>
      </c>
      <c r="L98" s="29" t="s">
        <v>361</v>
      </c>
      <c r="M98" s="29">
        <v>199700</v>
      </c>
      <c r="O98" s="143" t="s">
        <v>12025</v>
      </c>
      <c r="P98" s="29">
        <v>1004</v>
      </c>
      <c r="Q98" s="29">
        <v>1021</v>
      </c>
      <c r="R98" s="29">
        <v>1110</v>
      </c>
      <c r="S98" s="29">
        <v>1990</v>
      </c>
      <c r="T98" s="29">
        <v>2585499.0449999999</v>
      </c>
      <c r="U98" s="29">
        <v>1112890.4450000001</v>
      </c>
      <c r="V98" s="29">
        <v>901</v>
      </c>
      <c r="W98" s="29">
        <v>2585500.0260000001</v>
      </c>
      <c r="X98" s="29">
        <v>1112891.6000000001</v>
      </c>
    </row>
    <row r="99" spans="1:24" x14ac:dyDescent="0.25">
      <c r="A99" s="29" t="s">
        <v>160</v>
      </c>
      <c r="B99" s="29">
        <v>6134</v>
      </c>
      <c r="C99" s="29" t="s">
        <v>232</v>
      </c>
      <c r="D99" s="29">
        <v>917752</v>
      </c>
      <c r="E99" s="29">
        <v>0</v>
      </c>
      <c r="F99" s="29" t="s">
        <v>29347</v>
      </c>
      <c r="G99" s="29" t="s">
        <v>7527</v>
      </c>
      <c r="H99" s="29">
        <v>1914</v>
      </c>
      <c r="I99" s="29" t="s">
        <v>232</v>
      </c>
      <c r="J99" s="29">
        <v>191400</v>
      </c>
      <c r="K99" s="29">
        <v>1997</v>
      </c>
      <c r="L99" s="29" t="s">
        <v>361</v>
      </c>
      <c r="M99" s="29">
        <v>199700</v>
      </c>
      <c r="O99" s="143" t="s">
        <v>551</v>
      </c>
      <c r="P99" s="29">
        <v>1004</v>
      </c>
      <c r="Q99" s="29">
        <v>1021</v>
      </c>
      <c r="R99" s="29">
        <v>1110</v>
      </c>
      <c r="S99" s="29">
        <v>1996</v>
      </c>
      <c r="T99" s="29">
        <v>2585866</v>
      </c>
      <c r="U99" s="29">
        <v>1113195</v>
      </c>
      <c r="V99" s="29">
        <v>905</v>
      </c>
    </row>
    <row r="100" spans="1:24" x14ac:dyDescent="0.25">
      <c r="A100" s="29" t="s">
        <v>160</v>
      </c>
      <c r="B100" s="29">
        <v>6134</v>
      </c>
      <c r="C100" s="29" t="s">
        <v>232</v>
      </c>
      <c r="D100" s="29">
        <v>3109153</v>
      </c>
      <c r="E100" s="29">
        <v>0</v>
      </c>
      <c r="F100" s="29" t="s">
        <v>29347</v>
      </c>
      <c r="G100" s="29" t="s">
        <v>440</v>
      </c>
      <c r="H100" s="29">
        <v>1914</v>
      </c>
      <c r="I100" s="29" t="s">
        <v>232</v>
      </c>
      <c r="J100" s="29">
        <v>191400</v>
      </c>
      <c r="K100" s="29">
        <v>1997</v>
      </c>
      <c r="L100" s="29" t="s">
        <v>361</v>
      </c>
      <c r="M100" s="29">
        <v>199700</v>
      </c>
      <c r="O100" s="143" t="s">
        <v>7577</v>
      </c>
      <c r="P100" s="29">
        <v>1004</v>
      </c>
      <c r="Q100" s="29">
        <v>1021</v>
      </c>
      <c r="R100" s="29">
        <v>1110</v>
      </c>
      <c r="S100" s="29">
        <v>1948</v>
      </c>
      <c r="T100" s="29">
        <v>2585774</v>
      </c>
      <c r="U100" s="29">
        <v>1113120</v>
      </c>
      <c r="V100" s="29">
        <v>905</v>
      </c>
    </row>
    <row r="101" spans="1:24" x14ac:dyDescent="0.25">
      <c r="A101" s="29" t="s">
        <v>160</v>
      </c>
      <c r="B101" s="29">
        <v>6134</v>
      </c>
      <c r="C101" s="29" t="s">
        <v>232</v>
      </c>
      <c r="D101" s="29">
        <v>3109158</v>
      </c>
      <c r="E101" s="29">
        <v>0</v>
      </c>
      <c r="F101" s="29" t="s">
        <v>12024</v>
      </c>
      <c r="G101" s="29" t="s">
        <v>1685</v>
      </c>
      <c r="H101" s="29">
        <v>1914</v>
      </c>
      <c r="I101" s="29" t="s">
        <v>232</v>
      </c>
      <c r="J101" s="29">
        <v>191400</v>
      </c>
      <c r="K101" s="29">
        <v>1997</v>
      </c>
      <c r="L101" s="29" t="s">
        <v>361</v>
      </c>
      <c r="M101" s="29">
        <v>199700</v>
      </c>
      <c r="O101" s="143" t="s">
        <v>7586</v>
      </c>
      <c r="P101" s="29">
        <v>1004</v>
      </c>
      <c r="Q101" s="29">
        <v>1021</v>
      </c>
      <c r="R101" s="29">
        <v>1110</v>
      </c>
      <c r="S101" s="29">
        <v>1951</v>
      </c>
      <c r="T101" s="29">
        <v>2585494.7599999998</v>
      </c>
      <c r="U101" s="29">
        <v>1112931.01</v>
      </c>
      <c r="V101" s="29">
        <v>901</v>
      </c>
      <c r="W101" s="29">
        <v>2585493.4920000001</v>
      </c>
      <c r="X101" s="29">
        <v>1112927.76</v>
      </c>
    </row>
    <row r="102" spans="1:24" x14ac:dyDescent="0.25">
      <c r="A102" s="29" t="s">
        <v>160</v>
      </c>
      <c r="B102" s="29">
        <v>6134</v>
      </c>
      <c r="C102" s="29" t="s">
        <v>232</v>
      </c>
      <c r="D102" s="29">
        <v>9038473</v>
      </c>
      <c r="E102" s="29">
        <v>0</v>
      </c>
      <c r="F102" s="29" t="s">
        <v>29348</v>
      </c>
      <c r="G102" s="29" t="s">
        <v>1614</v>
      </c>
      <c r="H102" s="29">
        <v>1914</v>
      </c>
      <c r="I102" s="29" t="s">
        <v>232</v>
      </c>
      <c r="J102" s="29">
        <v>191400</v>
      </c>
      <c r="K102" s="29">
        <v>1997</v>
      </c>
      <c r="L102" s="29" t="s">
        <v>361</v>
      </c>
      <c r="M102" s="29">
        <v>199700</v>
      </c>
      <c r="O102" s="143" t="s">
        <v>12026</v>
      </c>
      <c r="P102" s="29">
        <v>1004</v>
      </c>
      <c r="Q102" s="29">
        <v>1021</v>
      </c>
      <c r="R102" s="29">
        <v>1110</v>
      </c>
      <c r="S102" s="29">
        <v>1900</v>
      </c>
      <c r="T102" s="29">
        <v>2585701.7230000002</v>
      </c>
      <c r="U102" s="29">
        <v>1112538.57</v>
      </c>
      <c r="V102" s="29">
        <v>901</v>
      </c>
      <c r="W102" s="29">
        <v>2585702.15</v>
      </c>
      <c r="X102" s="29">
        <v>1112535.8810000001</v>
      </c>
    </row>
    <row r="103" spans="1:24" x14ac:dyDescent="0.25">
      <c r="A103" s="29" t="s">
        <v>160</v>
      </c>
      <c r="B103" s="29">
        <v>6134</v>
      </c>
      <c r="C103" s="29" t="s">
        <v>232</v>
      </c>
      <c r="D103" s="29">
        <v>190307628</v>
      </c>
      <c r="E103" s="29">
        <v>0</v>
      </c>
      <c r="F103" s="29" t="s">
        <v>12024</v>
      </c>
      <c r="G103" s="29" t="s">
        <v>1405</v>
      </c>
      <c r="H103" s="29">
        <v>1914</v>
      </c>
      <c r="I103" s="29" t="s">
        <v>232</v>
      </c>
      <c r="J103" s="29">
        <v>191400</v>
      </c>
      <c r="K103" s="29">
        <v>1997</v>
      </c>
      <c r="L103" s="29" t="s">
        <v>361</v>
      </c>
      <c r="M103" s="29">
        <v>199700</v>
      </c>
      <c r="O103" s="143" t="s">
        <v>1532</v>
      </c>
      <c r="P103" s="29">
        <v>1004</v>
      </c>
      <c r="Q103" s="29">
        <v>1025</v>
      </c>
      <c r="R103" s="29">
        <v>1121</v>
      </c>
      <c r="S103" s="29">
        <v>2010</v>
      </c>
      <c r="T103" s="29">
        <v>2585498.2910000002</v>
      </c>
      <c r="U103" s="29">
        <v>1112861.5020000001</v>
      </c>
      <c r="V103" s="29">
        <v>901</v>
      </c>
      <c r="W103" s="29">
        <v>2585497.8080000002</v>
      </c>
      <c r="X103" s="29">
        <v>1112855.2309999999</v>
      </c>
    </row>
    <row r="104" spans="1:24" x14ac:dyDescent="0.25">
      <c r="A104" s="29" t="s">
        <v>160</v>
      </c>
      <c r="B104" s="29">
        <v>6134</v>
      </c>
      <c r="C104" s="29" t="s">
        <v>232</v>
      </c>
      <c r="D104" s="29">
        <v>190614232</v>
      </c>
      <c r="E104" s="29">
        <v>0</v>
      </c>
      <c r="F104" s="29" t="s">
        <v>29347</v>
      </c>
      <c r="G104" s="29" t="s">
        <v>506</v>
      </c>
      <c r="H104" s="29">
        <v>1914</v>
      </c>
      <c r="I104" s="29" t="s">
        <v>232</v>
      </c>
      <c r="J104" s="29">
        <v>191400</v>
      </c>
      <c r="K104" s="29">
        <v>1997</v>
      </c>
      <c r="L104" s="29" t="s">
        <v>361</v>
      </c>
      <c r="M104" s="29">
        <v>199700</v>
      </c>
      <c r="O104" s="143" t="s">
        <v>11681</v>
      </c>
      <c r="P104" s="29">
        <v>1004</v>
      </c>
      <c r="Q104" s="29">
        <v>1021</v>
      </c>
      <c r="R104" s="29">
        <v>1110</v>
      </c>
      <c r="S104" s="29">
        <v>2011</v>
      </c>
      <c r="T104" s="29">
        <v>2585680.6719999998</v>
      </c>
      <c r="U104" s="29">
        <v>1112962.723</v>
      </c>
      <c r="V104" s="29">
        <v>901</v>
      </c>
      <c r="W104" s="29">
        <v>2585678.236</v>
      </c>
      <c r="X104" s="29">
        <v>1112965.3899999999</v>
      </c>
    </row>
    <row r="105" spans="1:24" x14ac:dyDescent="0.25">
      <c r="A105" s="29" t="s">
        <v>160</v>
      </c>
      <c r="B105" s="29">
        <v>6134</v>
      </c>
      <c r="C105" s="29" t="s">
        <v>232</v>
      </c>
      <c r="D105" s="29">
        <v>190614233</v>
      </c>
      <c r="E105" s="29">
        <v>0</v>
      </c>
      <c r="F105" s="29" t="s">
        <v>29347</v>
      </c>
      <c r="G105" s="29" t="s">
        <v>508</v>
      </c>
      <c r="H105" s="29">
        <v>1914</v>
      </c>
      <c r="I105" s="29" t="s">
        <v>232</v>
      </c>
      <c r="J105" s="29">
        <v>191400</v>
      </c>
      <c r="K105" s="29">
        <v>1997</v>
      </c>
      <c r="L105" s="29" t="s">
        <v>361</v>
      </c>
      <c r="M105" s="29">
        <v>199700</v>
      </c>
      <c r="O105" s="143" t="s">
        <v>7578</v>
      </c>
      <c r="P105" s="29">
        <v>1004</v>
      </c>
      <c r="Q105" s="29">
        <v>1021</v>
      </c>
      <c r="R105" s="29">
        <v>1110</v>
      </c>
      <c r="S105" s="29">
        <v>2010</v>
      </c>
      <c r="T105" s="29">
        <v>2585667</v>
      </c>
      <c r="U105" s="29">
        <v>1112942</v>
      </c>
      <c r="V105" s="29">
        <v>905</v>
      </c>
    </row>
    <row r="106" spans="1:24" x14ac:dyDescent="0.25">
      <c r="A106" s="29" t="s">
        <v>160</v>
      </c>
      <c r="B106" s="29">
        <v>6134</v>
      </c>
      <c r="C106" s="29" t="s">
        <v>232</v>
      </c>
      <c r="D106" s="29">
        <v>190954769</v>
      </c>
      <c r="E106" s="29">
        <v>0</v>
      </c>
      <c r="F106" s="29" t="s">
        <v>29347</v>
      </c>
      <c r="G106" s="29" t="s">
        <v>1896</v>
      </c>
      <c r="H106" s="29">
        <v>1914</v>
      </c>
      <c r="I106" s="29" t="s">
        <v>232</v>
      </c>
      <c r="J106" s="29">
        <v>191400</v>
      </c>
      <c r="K106" s="29">
        <v>1997</v>
      </c>
      <c r="L106" s="29" t="s">
        <v>361</v>
      </c>
      <c r="M106" s="29">
        <v>199700</v>
      </c>
      <c r="O106" s="143" t="s">
        <v>11682</v>
      </c>
      <c r="P106" s="29">
        <v>1004</v>
      </c>
      <c r="Q106" s="29">
        <v>1021</v>
      </c>
      <c r="R106" s="29">
        <v>1110</v>
      </c>
      <c r="S106" s="29">
        <v>2013</v>
      </c>
      <c r="T106" s="29">
        <v>2585867.2340000002</v>
      </c>
      <c r="U106" s="29">
        <v>1113112.4350000001</v>
      </c>
      <c r="V106" s="29">
        <v>901</v>
      </c>
      <c r="W106" s="29">
        <v>2585872.673</v>
      </c>
      <c r="X106" s="29">
        <v>1113111.652</v>
      </c>
    </row>
    <row r="107" spans="1:24" x14ac:dyDescent="0.25">
      <c r="A107" s="29" t="s">
        <v>160</v>
      </c>
      <c r="B107" s="29">
        <v>6134</v>
      </c>
      <c r="C107" s="29" t="s">
        <v>232</v>
      </c>
      <c r="D107" s="29">
        <v>191041991</v>
      </c>
      <c r="E107" s="29">
        <v>0</v>
      </c>
      <c r="F107" s="29" t="s">
        <v>29349</v>
      </c>
      <c r="H107" s="29">
        <v>1914</v>
      </c>
      <c r="I107" s="29" t="s">
        <v>232</v>
      </c>
      <c r="J107" s="29">
        <v>191400</v>
      </c>
      <c r="K107" s="29">
        <v>1997</v>
      </c>
      <c r="L107" s="29" t="s">
        <v>28997</v>
      </c>
      <c r="M107" s="29">
        <v>199701</v>
      </c>
      <c r="O107" s="143" t="s">
        <v>358</v>
      </c>
      <c r="P107" s="29">
        <v>1004</v>
      </c>
      <c r="Q107" s="29">
        <v>1060</v>
      </c>
      <c r="R107" s="29">
        <v>1274</v>
      </c>
      <c r="S107" s="29">
        <v>1980</v>
      </c>
      <c r="T107" s="29">
        <v>2588793</v>
      </c>
      <c r="U107" s="29">
        <v>1109820</v>
      </c>
      <c r="V107" s="29">
        <v>905</v>
      </c>
    </row>
    <row r="108" spans="1:24" x14ac:dyDescent="0.25">
      <c r="A108" s="29" t="s">
        <v>160</v>
      </c>
      <c r="B108" s="29">
        <v>6134</v>
      </c>
      <c r="C108" s="29" t="s">
        <v>232</v>
      </c>
      <c r="D108" s="29">
        <v>191127238</v>
      </c>
      <c r="E108" s="29">
        <v>0</v>
      </c>
      <c r="F108" s="29" t="s">
        <v>12022</v>
      </c>
      <c r="G108" s="29" t="s">
        <v>1828</v>
      </c>
      <c r="H108" s="29">
        <v>1914</v>
      </c>
      <c r="I108" s="29" t="s">
        <v>232</v>
      </c>
      <c r="J108" s="29">
        <v>191400</v>
      </c>
      <c r="K108" s="29">
        <v>1997</v>
      </c>
      <c r="L108" s="29" t="s">
        <v>361</v>
      </c>
      <c r="M108" s="29">
        <v>199700</v>
      </c>
      <c r="O108" s="143" t="s">
        <v>7526</v>
      </c>
      <c r="P108" s="29">
        <v>1004</v>
      </c>
      <c r="Q108" s="29">
        <v>1021</v>
      </c>
      <c r="R108" s="29">
        <v>1110</v>
      </c>
      <c r="S108" s="29">
        <v>1996</v>
      </c>
      <c r="T108" s="29">
        <v>2585415.068</v>
      </c>
      <c r="U108" s="29">
        <v>1112817.6869999999</v>
      </c>
      <c r="V108" s="29">
        <v>901</v>
      </c>
      <c r="W108" s="29">
        <v>2585416.6230000001</v>
      </c>
      <c r="X108" s="29">
        <v>1112815.2150000001</v>
      </c>
    </row>
    <row r="109" spans="1:24" x14ac:dyDescent="0.25">
      <c r="A109" s="29" t="s">
        <v>160</v>
      </c>
      <c r="B109" s="29">
        <v>6134</v>
      </c>
      <c r="C109" s="29" t="s">
        <v>232</v>
      </c>
      <c r="D109" s="29">
        <v>191127250</v>
      </c>
      <c r="E109" s="29">
        <v>0</v>
      </c>
      <c r="F109" s="29" t="s">
        <v>12022</v>
      </c>
      <c r="G109" s="29" t="s">
        <v>1625</v>
      </c>
      <c r="H109" s="29">
        <v>1914</v>
      </c>
      <c r="I109" s="29" t="s">
        <v>232</v>
      </c>
      <c r="J109" s="29">
        <v>191400</v>
      </c>
      <c r="K109" s="29">
        <v>1997</v>
      </c>
      <c r="L109" s="29" t="s">
        <v>361</v>
      </c>
      <c r="M109" s="29">
        <v>199700</v>
      </c>
      <c r="O109" s="143" t="s">
        <v>12027</v>
      </c>
      <c r="P109" s="29">
        <v>1004</v>
      </c>
      <c r="Q109" s="29">
        <v>1021</v>
      </c>
      <c r="R109" s="29">
        <v>1110</v>
      </c>
      <c r="S109" s="29">
        <v>1949</v>
      </c>
      <c r="T109" s="29">
        <v>2585448.9670000002</v>
      </c>
      <c r="U109" s="29">
        <v>1112863.6070000001</v>
      </c>
      <c r="V109" s="29">
        <v>901</v>
      </c>
      <c r="W109" s="29">
        <v>2585451.4849999999</v>
      </c>
      <c r="X109" s="29">
        <v>1112862.432</v>
      </c>
    </row>
    <row r="110" spans="1:24" x14ac:dyDescent="0.25">
      <c r="A110" s="29" t="s">
        <v>160</v>
      </c>
      <c r="B110" s="29">
        <v>6134</v>
      </c>
      <c r="C110" s="29" t="s">
        <v>232</v>
      </c>
      <c r="D110" s="29">
        <v>191127251</v>
      </c>
      <c r="E110" s="29">
        <v>0</v>
      </c>
      <c r="F110" s="29" t="s">
        <v>12024</v>
      </c>
      <c r="G110" s="29" t="s">
        <v>1614</v>
      </c>
      <c r="H110" s="29">
        <v>1914</v>
      </c>
      <c r="I110" s="29" t="s">
        <v>232</v>
      </c>
      <c r="J110" s="29">
        <v>191400</v>
      </c>
      <c r="K110" s="29">
        <v>1997</v>
      </c>
      <c r="L110" s="29" t="s">
        <v>361</v>
      </c>
      <c r="M110" s="29">
        <v>199700</v>
      </c>
      <c r="O110" s="143" t="s">
        <v>12028</v>
      </c>
      <c r="P110" s="29">
        <v>1004</v>
      </c>
      <c r="Q110" s="29">
        <v>1021</v>
      </c>
      <c r="R110" s="29">
        <v>1110</v>
      </c>
      <c r="S110" s="29">
        <v>1991</v>
      </c>
      <c r="T110" s="29">
        <v>2585541.5249999999</v>
      </c>
      <c r="U110" s="29">
        <v>1112869.7450000001</v>
      </c>
      <c r="V110" s="29">
        <v>901</v>
      </c>
      <c r="W110" s="29">
        <v>2585540.7880000002</v>
      </c>
      <c r="X110" s="29">
        <v>1112867.132</v>
      </c>
    </row>
    <row r="111" spans="1:24" x14ac:dyDescent="0.25">
      <c r="A111" s="29" t="s">
        <v>160</v>
      </c>
      <c r="B111" s="29">
        <v>6134</v>
      </c>
      <c r="C111" s="29" t="s">
        <v>232</v>
      </c>
      <c r="D111" s="29">
        <v>191127396</v>
      </c>
      <c r="E111" s="29">
        <v>0</v>
      </c>
      <c r="F111" s="29" t="s">
        <v>29348</v>
      </c>
      <c r="G111" s="29" t="s">
        <v>321</v>
      </c>
      <c r="H111" s="29">
        <v>1997</v>
      </c>
      <c r="I111" s="29" t="s">
        <v>361</v>
      </c>
      <c r="J111" s="29">
        <v>199700</v>
      </c>
      <c r="K111" s="29">
        <v>1914</v>
      </c>
      <c r="L111" s="29" t="s">
        <v>232</v>
      </c>
      <c r="M111" s="29">
        <v>191400</v>
      </c>
      <c r="O111" s="143" t="s">
        <v>11755</v>
      </c>
      <c r="P111" s="29">
        <v>1004</v>
      </c>
      <c r="Q111" s="29">
        <v>1021</v>
      </c>
      <c r="R111" s="29">
        <v>1110</v>
      </c>
      <c r="S111" s="29">
        <v>1993</v>
      </c>
      <c r="T111" s="29">
        <v>2586192.2480000001</v>
      </c>
      <c r="U111" s="29">
        <v>1111875.2930000001</v>
      </c>
      <c r="V111" s="29">
        <v>901</v>
      </c>
      <c r="W111" s="29">
        <v>2586196.2710000002</v>
      </c>
      <c r="X111" s="29">
        <v>1111877.4790000001</v>
      </c>
    </row>
    <row r="112" spans="1:24" x14ac:dyDescent="0.25">
      <c r="A112" s="29" t="s">
        <v>160</v>
      </c>
      <c r="B112" s="29">
        <v>6134</v>
      </c>
      <c r="C112" s="29" t="s">
        <v>232</v>
      </c>
      <c r="D112" s="29">
        <v>191496152</v>
      </c>
      <c r="E112" s="29">
        <v>0</v>
      </c>
      <c r="F112" s="29" t="s">
        <v>29347</v>
      </c>
      <c r="G112" s="29" t="s">
        <v>522</v>
      </c>
      <c r="H112" s="29">
        <v>1914</v>
      </c>
      <c r="I112" s="29" t="s">
        <v>232</v>
      </c>
      <c r="J112" s="29">
        <v>191400</v>
      </c>
      <c r="K112" s="29">
        <v>1997</v>
      </c>
      <c r="L112" s="29" t="s">
        <v>361</v>
      </c>
      <c r="M112" s="29">
        <v>199700</v>
      </c>
      <c r="O112" s="143" t="s">
        <v>7579</v>
      </c>
      <c r="P112" s="29">
        <v>1004</v>
      </c>
      <c r="Q112" s="29">
        <v>1021</v>
      </c>
      <c r="R112" s="29">
        <v>1110</v>
      </c>
      <c r="S112" s="29">
        <v>2017</v>
      </c>
      <c r="T112" s="29">
        <v>2585816</v>
      </c>
      <c r="U112" s="29">
        <v>1113090</v>
      </c>
      <c r="V112" s="29">
        <v>905</v>
      </c>
    </row>
    <row r="113" spans="1:24" x14ac:dyDescent="0.25">
      <c r="A113" s="29" t="s">
        <v>160</v>
      </c>
      <c r="B113" s="29">
        <v>6134</v>
      </c>
      <c r="C113" s="29" t="s">
        <v>232</v>
      </c>
      <c r="D113" s="29">
        <v>192012625</v>
      </c>
      <c r="E113" s="29">
        <v>0</v>
      </c>
      <c r="F113" s="29" t="s">
        <v>12024</v>
      </c>
      <c r="G113" s="29" t="s">
        <v>336</v>
      </c>
      <c r="H113" s="29">
        <v>1914</v>
      </c>
      <c r="I113" s="29" t="s">
        <v>232</v>
      </c>
      <c r="J113" s="29">
        <v>191400</v>
      </c>
      <c r="K113" s="29">
        <v>1997</v>
      </c>
      <c r="L113" s="29" t="s">
        <v>361</v>
      </c>
      <c r="M113" s="29">
        <v>199700</v>
      </c>
      <c r="O113" s="143" t="s">
        <v>28131</v>
      </c>
      <c r="P113" s="29">
        <v>1004</v>
      </c>
      <c r="Q113" s="29">
        <v>1025</v>
      </c>
      <c r="R113" s="29">
        <v>1121</v>
      </c>
      <c r="S113" s="29">
        <v>2018</v>
      </c>
      <c r="T113" s="29">
        <v>2585521.5</v>
      </c>
      <c r="U113" s="29">
        <v>1112862.25</v>
      </c>
      <c r="V113" s="29">
        <v>904</v>
      </c>
    </row>
    <row r="114" spans="1:24" x14ac:dyDescent="0.25">
      <c r="A114" s="29" t="s">
        <v>160</v>
      </c>
      <c r="B114" s="29">
        <v>6134</v>
      </c>
      <c r="C114" s="29" t="s">
        <v>232</v>
      </c>
      <c r="D114" s="29">
        <v>192037308</v>
      </c>
      <c r="E114" s="29">
        <v>0</v>
      </c>
      <c r="F114" s="29" t="s">
        <v>12024</v>
      </c>
      <c r="G114" s="29" t="s">
        <v>1626</v>
      </c>
      <c r="H114" s="29">
        <v>1914</v>
      </c>
      <c r="I114" s="29" t="s">
        <v>232</v>
      </c>
      <c r="J114" s="29">
        <v>191400</v>
      </c>
      <c r="K114" s="29">
        <v>1997</v>
      </c>
      <c r="L114" s="29" t="s">
        <v>361</v>
      </c>
      <c r="M114" s="29">
        <v>199700</v>
      </c>
      <c r="O114" s="143" t="s">
        <v>1579</v>
      </c>
      <c r="P114" s="29">
        <v>1004</v>
      </c>
      <c r="Q114" s="29">
        <v>1021</v>
      </c>
      <c r="R114" s="29">
        <v>1110</v>
      </c>
      <c r="S114" s="29">
        <v>2018</v>
      </c>
      <c r="T114" s="29">
        <v>2585506.5</v>
      </c>
      <c r="U114" s="29">
        <v>1112830.375</v>
      </c>
      <c r="V114" s="29">
        <v>904</v>
      </c>
    </row>
    <row r="115" spans="1:24" x14ac:dyDescent="0.25">
      <c r="A115" s="29" t="s">
        <v>160</v>
      </c>
      <c r="B115" s="29">
        <v>6136</v>
      </c>
      <c r="C115" s="29" t="s">
        <v>234</v>
      </c>
      <c r="D115" s="29">
        <v>915927</v>
      </c>
      <c r="E115" s="29">
        <v>0</v>
      </c>
      <c r="F115" s="29" t="s">
        <v>23985</v>
      </c>
      <c r="G115" s="29" t="s">
        <v>313</v>
      </c>
      <c r="H115" s="29">
        <v>1920</v>
      </c>
      <c r="I115" s="29" t="s">
        <v>234</v>
      </c>
      <c r="J115" s="29">
        <v>192000</v>
      </c>
      <c r="K115" s="29">
        <v>1906</v>
      </c>
      <c r="L115" s="29" t="s">
        <v>230</v>
      </c>
      <c r="M115" s="29">
        <v>190600</v>
      </c>
      <c r="O115" s="143" t="s">
        <v>7580</v>
      </c>
      <c r="P115" s="29">
        <v>1004</v>
      </c>
      <c r="Q115" s="29">
        <v>1030</v>
      </c>
      <c r="R115" s="29">
        <v>1110</v>
      </c>
      <c r="T115" s="29">
        <v>2575153.7769999998</v>
      </c>
      <c r="U115" s="29">
        <v>1106577.135</v>
      </c>
      <c r="V115" s="29">
        <v>901</v>
      </c>
      <c r="W115" s="29">
        <v>2575158.0019999999</v>
      </c>
      <c r="X115" s="29">
        <v>1106573.4879999999</v>
      </c>
    </row>
    <row r="116" spans="1:24" x14ac:dyDescent="0.25">
      <c r="A116" s="29" t="s">
        <v>160</v>
      </c>
      <c r="B116" s="29">
        <v>6136</v>
      </c>
      <c r="C116" s="29" t="s">
        <v>234</v>
      </c>
      <c r="D116" s="29">
        <v>191132710</v>
      </c>
      <c r="E116" s="29">
        <v>0</v>
      </c>
      <c r="F116" s="29" t="s">
        <v>23985</v>
      </c>
      <c r="G116" s="29" t="s">
        <v>1361</v>
      </c>
      <c r="H116" s="29">
        <v>1920</v>
      </c>
      <c r="I116" s="29" t="s">
        <v>234</v>
      </c>
      <c r="J116" s="29">
        <v>192000</v>
      </c>
      <c r="K116" s="29">
        <v>1906</v>
      </c>
      <c r="L116" s="29" t="s">
        <v>230</v>
      </c>
      <c r="M116" s="29">
        <v>190600</v>
      </c>
      <c r="O116" s="143" t="s">
        <v>7581</v>
      </c>
      <c r="P116" s="29">
        <v>1004</v>
      </c>
      <c r="Q116" s="29">
        <v>1040</v>
      </c>
      <c r="S116" s="29">
        <v>1980</v>
      </c>
      <c r="T116" s="29">
        <v>2575158.227</v>
      </c>
      <c r="U116" s="29">
        <v>1106605.466</v>
      </c>
      <c r="V116" s="29">
        <v>901</v>
      </c>
      <c r="W116" s="29">
        <v>2575149.7289999998</v>
      </c>
      <c r="X116" s="29">
        <v>1106615.1340000001</v>
      </c>
    </row>
    <row r="117" spans="1:24" x14ac:dyDescent="0.25">
      <c r="A117" s="29" t="s">
        <v>160</v>
      </c>
      <c r="B117" s="29">
        <v>6136</v>
      </c>
      <c r="C117" s="29" t="s">
        <v>234</v>
      </c>
      <c r="D117" s="29">
        <v>191345671</v>
      </c>
      <c r="E117" s="29">
        <v>0</v>
      </c>
      <c r="F117" s="29" t="s">
        <v>379</v>
      </c>
      <c r="G117" s="29" t="s">
        <v>336</v>
      </c>
      <c r="H117" s="29">
        <v>1927</v>
      </c>
      <c r="I117" s="29" t="s">
        <v>368</v>
      </c>
      <c r="J117" s="29">
        <v>192700</v>
      </c>
      <c r="K117" s="29">
        <v>1920</v>
      </c>
      <c r="L117" s="29" t="s">
        <v>234</v>
      </c>
      <c r="M117" s="29">
        <v>192000</v>
      </c>
      <c r="O117" s="143" t="s">
        <v>7582</v>
      </c>
      <c r="P117" s="29">
        <v>1004</v>
      </c>
      <c r="Q117" s="29">
        <v>1040</v>
      </c>
      <c r="R117" s="29">
        <v>1271</v>
      </c>
      <c r="S117" s="29">
        <v>1900</v>
      </c>
      <c r="T117" s="29">
        <v>2576003</v>
      </c>
      <c r="U117" s="29">
        <v>1105625</v>
      </c>
      <c r="V117" s="29">
        <v>905</v>
      </c>
    </row>
    <row r="118" spans="1:24" x14ac:dyDescent="0.25">
      <c r="A118" s="29" t="s">
        <v>160</v>
      </c>
      <c r="B118" s="29">
        <v>6136</v>
      </c>
      <c r="C118" s="29" t="s">
        <v>234</v>
      </c>
      <c r="D118" s="29">
        <v>191963789</v>
      </c>
      <c r="E118" s="29">
        <v>0</v>
      </c>
      <c r="F118" s="29" t="s">
        <v>23985</v>
      </c>
      <c r="G118" s="29" t="s">
        <v>1828</v>
      </c>
      <c r="H118" s="29">
        <v>1920</v>
      </c>
      <c r="I118" s="29" t="s">
        <v>234</v>
      </c>
      <c r="J118" s="29">
        <v>192000</v>
      </c>
      <c r="K118" s="29">
        <v>1906</v>
      </c>
      <c r="L118" s="29" t="s">
        <v>230</v>
      </c>
      <c r="M118" s="29">
        <v>190600</v>
      </c>
      <c r="O118" s="143" t="s">
        <v>7580</v>
      </c>
      <c r="P118" s="29">
        <v>1004</v>
      </c>
      <c r="Q118" s="29">
        <v>1021</v>
      </c>
      <c r="R118" s="29">
        <v>1110</v>
      </c>
      <c r="S118" s="29">
        <v>1950</v>
      </c>
      <c r="T118" s="29">
        <v>2575156</v>
      </c>
      <c r="U118" s="29">
        <v>1106561</v>
      </c>
      <c r="V118" s="29">
        <v>906</v>
      </c>
    </row>
    <row r="119" spans="1:24" x14ac:dyDescent="0.25">
      <c r="A119" s="29" t="s">
        <v>160</v>
      </c>
      <c r="B119" s="29">
        <v>6156</v>
      </c>
      <c r="C119" s="29" t="s">
        <v>245</v>
      </c>
      <c r="D119" s="29">
        <v>928829</v>
      </c>
      <c r="E119" s="29">
        <v>0</v>
      </c>
      <c r="F119" s="29" t="s">
        <v>383</v>
      </c>
      <c r="G119" s="29" t="s">
        <v>1614</v>
      </c>
      <c r="H119" s="29">
        <v>1872</v>
      </c>
      <c r="I119" s="29" t="s">
        <v>245</v>
      </c>
      <c r="J119" s="29">
        <v>187200</v>
      </c>
      <c r="K119" s="29">
        <v>1871</v>
      </c>
      <c r="L119" s="29" t="s">
        <v>382</v>
      </c>
      <c r="M119" s="29">
        <v>187102</v>
      </c>
      <c r="O119" s="143" t="s">
        <v>11815</v>
      </c>
      <c r="P119" s="29">
        <v>1004</v>
      </c>
      <c r="Q119" s="29">
        <v>1021</v>
      </c>
      <c r="R119" s="29">
        <v>1110</v>
      </c>
      <c r="T119" s="29">
        <v>2561286.4449999998</v>
      </c>
      <c r="U119" s="29">
        <v>1119157.9339999999</v>
      </c>
      <c r="V119" s="29">
        <v>901</v>
      </c>
      <c r="W119" s="29">
        <v>2561286.372</v>
      </c>
      <c r="X119" s="29">
        <v>1119152.933</v>
      </c>
    </row>
    <row r="120" spans="1:24" x14ac:dyDescent="0.25">
      <c r="A120" s="29" t="s">
        <v>160</v>
      </c>
      <c r="B120" s="29">
        <v>6156</v>
      </c>
      <c r="C120" s="29" t="s">
        <v>245</v>
      </c>
      <c r="D120" s="29">
        <v>928830</v>
      </c>
      <c r="E120" s="29">
        <v>0</v>
      </c>
      <c r="F120" s="29" t="s">
        <v>383</v>
      </c>
      <c r="G120" s="29" t="s">
        <v>1405</v>
      </c>
      <c r="H120" s="29">
        <v>1872</v>
      </c>
      <c r="I120" s="29" t="s">
        <v>245</v>
      </c>
      <c r="J120" s="29">
        <v>187200</v>
      </c>
      <c r="K120" s="29">
        <v>1871</v>
      </c>
      <c r="L120" s="29" t="s">
        <v>382</v>
      </c>
      <c r="M120" s="29">
        <v>187102</v>
      </c>
      <c r="O120" s="143" t="s">
        <v>7583</v>
      </c>
      <c r="P120" s="29">
        <v>1004</v>
      </c>
      <c r="Q120" s="29">
        <v>1025</v>
      </c>
      <c r="R120" s="29">
        <v>1121</v>
      </c>
      <c r="T120" s="29">
        <v>2561333.5249999999</v>
      </c>
      <c r="U120" s="29">
        <v>1119674.21</v>
      </c>
      <c r="V120" s="29">
        <v>901</v>
      </c>
      <c r="W120" s="29">
        <v>2561335.335</v>
      </c>
      <c r="X120" s="29">
        <v>1119670.513</v>
      </c>
    </row>
    <row r="121" spans="1:24" x14ac:dyDescent="0.25">
      <c r="A121" s="29" t="s">
        <v>160</v>
      </c>
      <c r="B121" s="29">
        <v>6156</v>
      </c>
      <c r="C121" s="29" t="s">
        <v>245</v>
      </c>
      <c r="D121" s="29">
        <v>928831</v>
      </c>
      <c r="E121" s="29">
        <v>0</v>
      </c>
      <c r="F121" s="29" t="s">
        <v>383</v>
      </c>
      <c r="G121" s="29" t="s">
        <v>336</v>
      </c>
      <c r="H121" s="29">
        <v>1872</v>
      </c>
      <c r="I121" s="29" t="s">
        <v>245</v>
      </c>
      <c r="J121" s="29">
        <v>187200</v>
      </c>
      <c r="K121" s="29">
        <v>1871</v>
      </c>
      <c r="L121" s="29" t="s">
        <v>382</v>
      </c>
      <c r="M121" s="29">
        <v>187102</v>
      </c>
      <c r="O121" s="143" t="s">
        <v>1030</v>
      </c>
      <c r="P121" s="29">
        <v>1004</v>
      </c>
      <c r="Q121" s="29">
        <v>1021</v>
      </c>
      <c r="R121" s="29">
        <v>1110</v>
      </c>
      <c r="T121" s="29">
        <v>2561352.5619999999</v>
      </c>
      <c r="U121" s="29">
        <v>1119682.7919999999</v>
      </c>
      <c r="V121" s="29">
        <v>901</v>
      </c>
      <c r="W121" s="29">
        <v>2561353.1090000002</v>
      </c>
      <c r="X121" s="29">
        <v>1119679.9140000001</v>
      </c>
    </row>
    <row r="122" spans="1:24" x14ac:dyDescent="0.25">
      <c r="A122" s="29" t="s">
        <v>160</v>
      </c>
      <c r="B122" s="29">
        <v>6156</v>
      </c>
      <c r="C122" s="29" t="s">
        <v>245</v>
      </c>
      <c r="D122" s="29">
        <v>191665571</v>
      </c>
      <c r="E122" s="29">
        <v>0</v>
      </c>
      <c r="F122" s="29" t="s">
        <v>383</v>
      </c>
      <c r="G122" s="29" t="s">
        <v>1626</v>
      </c>
      <c r="H122" s="29">
        <v>1872</v>
      </c>
      <c r="I122" s="29" t="s">
        <v>245</v>
      </c>
      <c r="J122" s="29">
        <v>187200</v>
      </c>
      <c r="K122" s="29">
        <v>1871</v>
      </c>
      <c r="L122" s="29" t="s">
        <v>382</v>
      </c>
      <c r="M122" s="29">
        <v>187102</v>
      </c>
      <c r="O122" s="143" t="s">
        <v>7583</v>
      </c>
      <c r="P122" s="29">
        <v>1004</v>
      </c>
      <c r="Q122" s="29">
        <v>1060</v>
      </c>
      <c r="R122" s="29">
        <v>1271</v>
      </c>
      <c r="S122" s="29">
        <v>1999</v>
      </c>
      <c r="T122" s="29">
        <v>2561327.06</v>
      </c>
      <c r="U122" s="29">
        <v>1119689.541</v>
      </c>
      <c r="V122" s="29">
        <v>904</v>
      </c>
      <c r="W122" s="29">
        <v>2561326.6490000002</v>
      </c>
      <c r="X122" s="29">
        <v>1119687.6399999999</v>
      </c>
    </row>
    <row r="123" spans="1:24" x14ac:dyDescent="0.25">
      <c r="A123" s="29" t="s">
        <v>160</v>
      </c>
      <c r="B123" s="29">
        <v>6156</v>
      </c>
      <c r="C123" s="29" t="s">
        <v>245</v>
      </c>
      <c r="D123" s="29">
        <v>192023447</v>
      </c>
      <c r="E123" s="29">
        <v>0</v>
      </c>
      <c r="F123" s="29" t="s">
        <v>24777</v>
      </c>
      <c r="G123" s="29" t="s">
        <v>496</v>
      </c>
      <c r="H123" s="29">
        <v>1872</v>
      </c>
      <c r="I123" s="29" t="s">
        <v>245</v>
      </c>
      <c r="J123" s="29">
        <v>187200</v>
      </c>
      <c r="K123" s="29">
        <v>1871</v>
      </c>
      <c r="L123" s="29" t="s">
        <v>382</v>
      </c>
      <c r="M123" s="29">
        <v>187102</v>
      </c>
      <c r="O123" s="143" t="s">
        <v>24778</v>
      </c>
      <c r="P123" s="29">
        <v>1004</v>
      </c>
      <c r="Q123" s="29">
        <v>1060</v>
      </c>
      <c r="R123" s="29">
        <v>1274</v>
      </c>
      <c r="S123" s="29">
        <v>2023</v>
      </c>
      <c r="T123" s="29">
        <v>2561360</v>
      </c>
      <c r="U123" s="29">
        <v>1119932</v>
      </c>
      <c r="V123" s="29">
        <v>904</v>
      </c>
    </row>
    <row r="124" spans="1:24" x14ac:dyDescent="0.25">
      <c r="A124" s="29" t="s">
        <v>160</v>
      </c>
      <c r="B124" s="29">
        <v>6159</v>
      </c>
      <c r="C124" s="29" t="s">
        <v>248</v>
      </c>
      <c r="D124" s="29">
        <v>931149</v>
      </c>
      <c r="E124" s="29">
        <v>0</v>
      </c>
      <c r="F124" s="29" t="s">
        <v>384</v>
      </c>
      <c r="G124" s="29" t="s">
        <v>7528</v>
      </c>
      <c r="H124" s="29">
        <v>1896</v>
      </c>
      <c r="I124" s="29" t="s">
        <v>248</v>
      </c>
      <c r="J124" s="29">
        <v>189600</v>
      </c>
      <c r="K124" s="29">
        <v>1897</v>
      </c>
      <c r="L124" s="29" t="s">
        <v>385</v>
      </c>
      <c r="M124" s="29">
        <v>189703</v>
      </c>
      <c r="O124" s="143" t="s">
        <v>7584</v>
      </c>
      <c r="P124" s="29">
        <v>1004</v>
      </c>
      <c r="Q124" s="29">
        <v>1025</v>
      </c>
      <c r="R124" s="29">
        <v>1121</v>
      </c>
      <c r="T124" s="29">
        <v>2556961</v>
      </c>
      <c r="U124" s="29">
        <v>1133843</v>
      </c>
      <c r="V124" s="29">
        <v>905</v>
      </c>
    </row>
    <row r="125" spans="1:24" x14ac:dyDescent="0.25">
      <c r="A125" s="29" t="s">
        <v>160</v>
      </c>
      <c r="B125" s="29">
        <v>6159</v>
      </c>
      <c r="C125" s="29" t="s">
        <v>248</v>
      </c>
      <c r="D125" s="29">
        <v>931149</v>
      </c>
      <c r="E125" s="29">
        <v>1</v>
      </c>
      <c r="F125" s="29" t="s">
        <v>384</v>
      </c>
      <c r="G125" s="29" t="s">
        <v>386</v>
      </c>
      <c r="H125" s="29">
        <v>1896</v>
      </c>
      <c r="I125" s="29" t="s">
        <v>248</v>
      </c>
      <c r="J125" s="29">
        <v>189600</v>
      </c>
      <c r="K125" s="29">
        <v>1897</v>
      </c>
      <c r="L125" s="29" t="s">
        <v>385</v>
      </c>
      <c r="M125" s="29">
        <v>189703</v>
      </c>
      <c r="O125" s="143" t="s">
        <v>7584</v>
      </c>
      <c r="P125" s="29">
        <v>1004</v>
      </c>
      <c r="Q125" s="29">
        <v>1025</v>
      </c>
      <c r="R125" s="29">
        <v>1121</v>
      </c>
      <c r="T125" s="29">
        <v>2556961</v>
      </c>
      <c r="U125" s="29">
        <v>1133843</v>
      </c>
      <c r="V125" s="29">
        <v>905</v>
      </c>
    </row>
    <row r="126" spans="1:24" x14ac:dyDescent="0.25">
      <c r="A126" s="29" t="s">
        <v>160</v>
      </c>
      <c r="B126" s="29">
        <v>6159</v>
      </c>
      <c r="C126" s="29" t="s">
        <v>248</v>
      </c>
      <c r="D126" s="29">
        <v>191629276</v>
      </c>
      <c r="E126" s="29">
        <v>0</v>
      </c>
      <c r="F126" s="29" t="s">
        <v>31977</v>
      </c>
      <c r="G126" s="29" t="s">
        <v>336</v>
      </c>
      <c r="H126" s="29">
        <v>1896</v>
      </c>
      <c r="I126" s="29" t="s">
        <v>248</v>
      </c>
      <c r="J126" s="29">
        <v>189600</v>
      </c>
      <c r="K126" s="29">
        <v>1899</v>
      </c>
      <c r="L126" s="29" t="s">
        <v>387</v>
      </c>
      <c r="M126" s="29">
        <v>189900</v>
      </c>
      <c r="O126" s="143" t="s">
        <v>1712</v>
      </c>
      <c r="P126" s="29">
        <v>1004</v>
      </c>
      <c r="Q126" s="29">
        <v>1060</v>
      </c>
      <c r="R126" s="29">
        <v>1271</v>
      </c>
      <c r="S126" s="29">
        <v>1940</v>
      </c>
      <c r="T126" s="29">
        <v>2556611.3119999999</v>
      </c>
      <c r="U126" s="29">
        <v>1130599.923</v>
      </c>
      <c r="V126" s="29">
        <v>904</v>
      </c>
    </row>
    <row r="127" spans="1:24" x14ac:dyDescent="0.25">
      <c r="A127" s="29" t="s">
        <v>160</v>
      </c>
      <c r="B127" s="29">
        <v>6191</v>
      </c>
      <c r="C127" s="29" t="s">
        <v>253</v>
      </c>
      <c r="D127" s="29">
        <v>933244</v>
      </c>
      <c r="E127" s="29">
        <v>0</v>
      </c>
      <c r="F127" s="29" t="s">
        <v>391</v>
      </c>
      <c r="G127" s="29" t="s">
        <v>1822</v>
      </c>
      <c r="H127" s="29">
        <v>3938</v>
      </c>
      <c r="I127" s="29" t="s">
        <v>253</v>
      </c>
      <c r="J127" s="29">
        <v>393800</v>
      </c>
      <c r="K127" s="29">
        <v>3942</v>
      </c>
      <c r="L127" s="29" t="s">
        <v>392</v>
      </c>
      <c r="M127" s="29">
        <v>394203</v>
      </c>
      <c r="O127" s="143" t="s">
        <v>7585</v>
      </c>
      <c r="P127" s="29">
        <v>1004</v>
      </c>
      <c r="Q127" s="29">
        <v>1021</v>
      </c>
      <c r="R127" s="29">
        <v>1110</v>
      </c>
      <c r="T127" s="29">
        <v>2629608</v>
      </c>
      <c r="U127" s="29">
        <v>1129303</v>
      </c>
      <c r="V127" s="29">
        <v>905</v>
      </c>
    </row>
    <row r="128" spans="1:24" x14ac:dyDescent="0.25">
      <c r="A128" s="29" t="s">
        <v>160</v>
      </c>
      <c r="B128" s="29">
        <v>6191</v>
      </c>
      <c r="C128" s="29" t="s">
        <v>253</v>
      </c>
      <c r="D128" s="29">
        <v>933245</v>
      </c>
      <c r="E128" s="29">
        <v>0</v>
      </c>
      <c r="F128" s="29" t="s">
        <v>391</v>
      </c>
      <c r="G128" s="29" t="s">
        <v>322</v>
      </c>
      <c r="H128" s="29">
        <v>3938</v>
      </c>
      <c r="I128" s="29" t="s">
        <v>253</v>
      </c>
      <c r="J128" s="29">
        <v>393800</v>
      </c>
      <c r="K128" s="29">
        <v>3942</v>
      </c>
      <c r="L128" s="29" t="s">
        <v>392</v>
      </c>
      <c r="M128" s="29">
        <v>394203</v>
      </c>
      <c r="O128" s="143" t="s">
        <v>7586</v>
      </c>
      <c r="P128" s="29">
        <v>1004</v>
      </c>
      <c r="Q128" s="29">
        <v>1021</v>
      </c>
      <c r="R128" s="29">
        <v>1110</v>
      </c>
      <c r="T128" s="29">
        <v>2629628</v>
      </c>
      <c r="U128" s="29">
        <v>1129288</v>
      </c>
      <c r="V128" s="29">
        <v>905</v>
      </c>
    </row>
    <row r="129" spans="1:22" x14ac:dyDescent="0.25">
      <c r="A129" s="29" t="s">
        <v>160</v>
      </c>
      <c r="B129" s="29">
        <v>6191</v>
      </c>
      <c r="C129" s="29" t="s">
        <v>253</v>
      </c>
      <c r="D129" s="29">
        <v>933246</v>
      </c>
      <c r="E129" s="29">
        <v>0</v>
      </c>
      <c r="F129" s="29" t="s">
        <v>391</v>
      </c>
      <c r="G129" s="29" t="s">
        <v>7587</v>
      </c>
      <c r="H129" s="29">
        <v>3938</v>
      </c>
      <c r="I129" s="29" t="s">
        <v>253</v>
      </c>
      <c r="J129" s="29">
        <v>393800</v>
      </c>
      <c r="K129" s="29">
        <v>3942</v>
      </c>
      <c r="L129" s="29" t="s">
        <v>392</v>
      </c>
      <c r="M129" s="29">
        <v>394203</v>
      </c>
      <c r="O129" s="143" t="s">
        <v>7588</v>
      </c>
      <c r="P129" s="29">
        <v>1004</v>
      </c>
      <c r="Q129" s="29">
        <v>1021</v>
      </c>
      <c r="R129" s="29">
        <v>1110</v>
      </c>
      <c r="T129" s="29">
        <v>2629600</v>
      </c>
      <c r="U129" s="29">
        <v>1129250</v>
      </c>
      <c r="V129" s="29">
        <v>905</v>
      </c>
    </row>
    <row r="130" spans="1:22" x14ac:dyDescent="0.25">
      <c r="A130" s="29" t="s">
        <v>160</v>
      </c>
      <c r="B130" s="29">
        <v>6191</v>
      </c>
      <c r="C130" s="29" t="s">
        <v>253</v>
      </c>
      <c r="D130" s="29">
        <v>190196961</v>
      </c>
      <c r="E130" s="29">
        <v>0</v>
      </c>
      <c r="F130" s="29" t="s">
        <v>391</v>
      </c>
      <c r="G130" s="29" t="s">
        <v>2386</v>
      </c>
      <c r="H130" s="29">
        <v>3938</v>
      </c>
      <c r="I130" s="29" t="s">
        <v>253</v>
      </c>
      <c r="J130" s="29">
        <v>393800</v>
      </c>
      <c r="K130" s="29">
        <v>3942</v>
      </c>
      <c r="L130" s="29" t="s">
        <v>392</v>
      </c>
      <c r="M130" s="29">
        <v>394203</v>
      </c>
      <c r="O130" s="143" t="s">
        <v>7589</v>
      </c>
      <c r="P130" s="29">
        <v>1004</v>
      </c>
      <c r="Q130" s="29">
        <v>1021</v>
      </c>
      <c r="R130" s="29">
        <v>1110</v>
      </c>
      <c r="S130" s="29">
        <v>1919</v>
      </c>
      <c r="T130" s="29">
        <v>2629685</v>
      </c>
      <c r="U130" s="29">
        <v>1129245</v>
      </c>
      <c r="V130" s="29">
        <v>909</v>
      </c>
    </row>
    <row r="131" spans="1:22" x14ac:dyDescent="0.25">
      <c r="A131" s="29" t="s">
        <v>160</v>
      </c>
      <c r="B131" s="29">
        <v>6191</v>
      </c>
      <c r="C131" s="29" t="s">
        <v>253</v>
      </c>
      <c r="D131" s="29">
        <v>190836949</v>
      </c>
      <c r="E131" s="29">
        <v>0</v>
      </c>
      <c r="F131" s="29" t="s">
        <v>391</v>
      </c>
      <c r="G131" s="29" t="s">
        <v>2355</v>
      </c>
      <c r="H131" s="29">
        <v>3938</v>
      </c>
      <c r="I131" s="29" t="s">
        <v>253</v>
      </c>
      <c r="J131" s="29">
        <v>393800</v>
      </c>
      <c r="K131" s="29">
        <v>3942</v>
      </c>
      <c r="L131" s="29" t="s">
        <v>392</v>
      </c>
      <c r="M131" s="29">
        <v>394203</v>
      </c>
      <c r="O131" s="143" t="s">
        <v>7590</v>
      </c>
      <c r="P131" s="29">
        <v>1004</v>
      </c>
      <c r="Q131" s="29">
        <v>1021</v>
      </c>
      <c r="R131" s="29">
        <v>1110</v>
      </c>
      <c r="S131" s="29">
        <v>1850</v>
      </c>
      <c r="T131" s="29">
        <v>2629881</v>
      </c>
      <c r="U131" s="29">
        <v>1129252</v>
      </c>
      <c r="V131" s="29">
        <v>903</v>
      </c>
    </row>
    <row r="132" spans="1:22" x14ac:dyDescent="0.25">
      <c r="A132" s="29" t="s">
        <v>160</v>
      </c>
      <c r="B132" s="29">
        <v>6191</v>
      </c>
      <c r="C132" s="29" t="s">
        <v>253</v>
      </c>
      <c r="D132" s="29">
        <v>191577451</v>
      </c>
      <c r="E132" s="29">
        <v>0</v>
      </c>
      <c r="F132" s="29" t="s">
        <v>393</v>
      </c>
      <c r="G132" s="29" t="s">
        <v>319</v>
      </c>
      <c r="H132" s="29">
        <v>3938</v>
      </c>
      <c r="I132" s="29" t="s">
        <v>253</v>
      </c>
      <c r="J132" s="29">
        <v>393800</v>
      </c>
      <c r="K132" s="29">
        <v>3942</v>
      </c>
      <c r="L132" s="29" t="s">
        <v>392</v>
      </c>
      <c r="M132" s="29">
        <v>394203</v>
      </c>
      <c r="O132" s="143" t="s">
        <v>7591</v>
      </c>
      <c r="P132" s="29">
        <v>1004</v>
      </c>
      <c r="Q132" s="29">
        <v>1021</v>
      </c>
      <c r="R132" s="29">
        <v>1110</v>
      </c>
      <c r="S132" s="29">
        <v>1900</v>
      </c>
      <c r="T132" s="29">
        <v>2629899.6860000002</v>
      </c>
      <c r="U132" s="29">
        <v>1129249.8259999999</v>
      </c>
      <c r="V132" s="29">
        <v>909</v>
      </c>
    </row>
    <row r="133" spans="1:22" x14ac:dyDescent="0.25">
      <c r="A133" s="29" t="s">
        <v>160</v>
      </c>
      <c r="B133" s="29">
        <v>6199</v>
      </c>
      <c r="C133" s="29" t="s">
        <v>260</v>
      </c>
      <c r="D133" s="29">
        <v>934857</v>
      </c>
      <c r="E133" s="29">
        <v>0</v>
      </c>
      <c r="F133" s="29" t="s">
        <v>398</v>
      </c>
      <c r="G133" s="29" t="s">
        <v>2354</v>
      </c>
      <c r="H133" s="29">
        <v>3942</v>
      </c>
      <c r="I133" s="29" t="s">
        <v>260</v>
      </c>
      <c r="J133" s="29">
        <v>394200</v>
      </c>
      <c r="K133" s="29">
        <v>3942</v>
      </c>
      <c r="L133" s="29" t="s">
        <v>259</v>
      </c>
      <c r="M133" s="29">
        <v>394202</v>
      </c>
      <c r="O133" s="143" t="s">
        <v>2077</v>
      </c>
      <c r="P133" s="29">
        <v>1004</v>
      </c>
      <c r="Q133" s="29">
        <v>1030</v>
      </c>
      <c r="R133" s="29">
        <v>1122</v>
      </c>
      <c r="T133" s="29">
        <v>2628546</v>
      </c>
      <c r="U133" s="29">
        <v>1130188</v>
      </c>
      <c r="V133" s="29">
        <v>904</v>
      </c>
    </row>
    <row r="134" spans="1:22" x14ac:dyDescent="0.25">
      <c r="A134" s="29" t="s">
        <v>160</v>
      </c>
      <c r="B134" s="29">
        <v>6199</v>
      </c>
      <c r="C134" s="29" t="s">
        <v>260</v>
      </c>
      <c r="D134" s="29">
        <v>934859</v>
      </c>
      <c r="E134" s="29">
        <v>0</v>
      </c>
      <c r="F134" s="29" t="s">
        <v>398</v>
      </c>
      <c r="G134" s="29" t="s">
        <v>29350</v>
      </c>
      <c r="H134" s="29">
        <v>3942</v>
      </c>
      <c r="I134" s="29" t="s">
        <v>260</v>
      </c>
      <c r="J134" s="29">
        <v>394200</v>
      </c>
      <c r="K134" s="29">
        <v>3942</v>
      </c>
      <c r="L134" s="29" t="s">
        <v>259</v>
      </c>
      <c r="M134" s="29">
        <v>394202</v>
      </c>
      <c r="O134" s="143" t="s">
        <v>2071</v>
      </c>
      <c r="P134" s="29">
        <v>1004</v>
      </c>
      <c r="Q134" s="29">
        <v>1021</v>
      </c>
      <c r="R134" s="29">
        <v>1110</v>
      </c>
      <c r="T134" s="29">
        <v>2628545</v>
      </c>
      <c r="U134" s="29">
        <v>1130137</v>
      </c>
      <c r="V134" s="29">
        <v>904</v>
      </c>
    </row>
    <row r="135" spans="1:22" x14ac:dyDescent="0.25">
      <c r="A135" s="29" t="s">
        <v>160</v>
      </c>
      <c r="B135" s="29">
        <v>6199</v>
      </c>
      <c r="C135" s="29" t="s">
        <v>260</v>
      </c>
      <c r="D135" s="29">
        <v>934860</v>
      </c>
      <c r="E135" s="29">
        <v>0</v>
      </c>
      <c r="F135" s="29" t="s">
        <v>398</v>
      </c>
      <c r="G135" s="29" t="s">
        <v>1521</v>
      </c>
      <c r="H135" s="29">
        <v>3942</v>
      </c>
      <c r="I135" s="29" t="s">
        <v>260</v>
      </c>
      <c r="J135" s="29">
        <v>394200</v>
      </c>
      <c r="K135" s="29">
        <v>3942</v>
      </c>
      <c r="L135" s="29" t="s">
        <v>259</v>
      </c>
      <c r="M135" s="29">
        <v>394202</v>
      </c>
      <c r="O135" s="143" t="s">
        <v>2069</v>
      </c>
      <c r="P135" s="29">
        <v>1004</v>
      </c>
      <c r="Q135" s="29">
        <v>1040</v>
      </c>
      <c r="T135" s="29">
        <v>2628379</v>
      </c>
      <c r="U135" s="29">
        <v>1129840</v>
      </c>
      <c r="V135" s="29">
        <v>904</v>
      </c>
    </row>
    <row r="136" spans="1:22" x14ac:dyDescent="0.25">
      <c r="A136" s="29" t="s">
        <v>160</v>
      </c>
      <c r="B136" s="29">
        <v>6199</v>
      </c>
      <c r="C136" s="29" t="s">
        <v>260</v>
      </c>
      <c r="D136" s="29">
        <v>934861</v>
      </c>
      <c r="E136" s="29">
        <v>0</v>
      </c>
      <c r="F136" s="29" t="s">
        <v>398</v>
      </c>
      <c r="G136" s="29" t="s">
        <v>1823</v>
      </c>
      <c r="H136" s="29">
        <v>3942</v>
      </c>
      <c r="I136" s="29" t="s">
        <v>260</v>
      </c>
      <c r="J136" s="29">
        <v>394200</v>
      </c>
      <c r="K136" s="29">
        <v>3942</v>
      </c>
      <c r="L136" s="29" t="s">
        <v>259</v>
      </c>
      <c r="M136" s="29">
        <v>394202</v>
      </c>
      <c r="O136" s="143" t="s">
        <v>2070</v>
      </c>
      <c r="P136" s="29">
        <v>1004</v>
      </c>
      <c r="Q136" s="29">
        <v>1021</v>
      </c>
      <c r="R136" s="29">
        <v>1110</v>
      </c>
      <c r="T136" s="29">
        <v>2628325</v>
      </c>
      <c r="U136" s="29">
        <v>1129883</v>
      </c>
      <c r="V136" s="29">
        <v>904</v>
      </c>
    </row>
    <row r="137" spans="1:22" x14ac:dyDescent="0.25">
      <c r="A137" s="29" t="s">
        <v>160</v>
      </c>
      <c r="B137" s="29">
        <v>6199</v>
      </c>
      <c r="C137" s="29" t="s">
        <v>260</v>
      </c>
      <c r="D137" s="29">
        <v>934862</v>
      </c>
      <c r="E137" s="29">
        <v>0</v>
      </c>
      <c r="F137" s="29" t="s">
        <v>397</v>
      </c>
      <c r="G137" s="29" t="s">
        <v>1128</v>
      </c>
      <c r="H137" s="29">
        <v>3942</v>
      </c>
      <c r="I137" s="29" t="s">
        <v>260</v>
      </c>
      <c r="J137" s="29">
        <v>394200</v>
      </c>
      <c r="K137" s="29">
        <v>3942</v>
      </c>
      <c r="L137" s="29" t="s">
        <v>259</v>
      </c>
      <c r="M137" s="29">
        <v>394202</v>
      </c>
      <c r="O137" s="143" t="s">
        <v>2080</v>
      </c>
      <c r="P137" s="29">
        <v>1004</v>
      </c>
      <c r="Q137" s="29">
        <v>1021</v>
      </c>
      <c r="R137" s="29">
        <v>1110</v>
      </c>
      <c r="T137" s="29">
        <v>2628148</v>
      </c>
      <c r="U137" s="29">
        <v>1129617</v>
      </c>
      <c r="V137" s="29">
        <v>904</v>
      </c>
    </row>
    <row r="138" spans="1:22" x14ac:dyDescent="0.25">
      <c r="A138" s="29" t="s">
        <v>160</v>
      </c>
      <c r="B138" s="29">
        <v>6199</v>
      </c>
      <c r="C138" s="29" t="s">
        <v>260</v>
      </c>
      <c r="D138" s="29">
        <v>934865</v>
      </c>
      <c r="E138" s="29">
        <v>0</v>
      </c>
      <c r="G138" s="29" t="s">
        <v>394</v>
      </c>
      <c r="H138" s="29">
        <v>3942</v>
      </c>
      <c r="I138" s="29" t="s">
        <v>260</v>
      </c>
      <c r="J138" s="29">
        <v>394200</v>
      </c>
      <c r="K138" s="29">
        <v>3942</v>
      </c>
      <c r="L138" s="29" t="s">
        <v>259</v>
      </c>
      <c r="M138" s="29">
        <v>394202</v>
      </c>
      <c r="O138" s="143" t="s">
        <v>7592</v>
      </c>
      <c r="P138" s="29">
        <v>1004</v>
      </c>
      <c r="Q138" s="29">
        <v>1021</v>
      </c>
      <c r="R138" s="29">
        <v>1110</v>
      </c>
      <c r="T138" s="29">
        <v>2628140</v>
      </c>
      <c r="U138" s="29">
        <v>1129595</v>
      </c>
      <c r="V138" s="29">
        <v>905</v>
      </c>
    </row>
    <row r="139" spans="1:22" x14ac:dyDescent="0.25">
      <c r="A139" s="29" t="s">
        <v>160</v>
      </c>
      <c r="B139" s="29">
        <v>6199</v>
      </c>
      <c r="C139" s="29" t="s">
        <v>260</v>
      </c>
      <c r="D139" s="29">
        <v>934957</v>
      </c>
      <c r="E139" s="29">
        <v>0</v>
      </c>
      <c r="F139" s="29" t="s">
        <v>398</v>
      </c>
      <c r="G139" s="29" t="s">
        <v>7528</v>
      </c>
      <c r="H139" s="29">
        <v>3942</v>
      </c>
      <c r="I139" s="29" t="s">
        <v>260</v>
      </c>
      <c r="J139" s="29">
        <v>394200</v>
      </c>
      <c r="K139" s="29">
        <v>3942</v>
      </c>
      <c r="L139" s="29" t="s">
        <v>259</v>
      </c>
      <c r="M139" s="29">
        <v>394202</v>
      </c>
      <c r="O139" s="143" t="s">
        <v>2078</v>
      </c>
      <c r="P139" s="29">
        <v>1004</v>
      </c>
      <c r="Q139" s="29">
        <v>1021</v>
      </c>
      <c r="R139" s="29">
        <v>1110</v>
      </c>
      <c r="T139" s="29">
        <v>2628576</v>
      </c>
      <c r="U139" s="29">
        <v>1130141</v>
      </c>
      <c r="V139" s="29">
        <v>904</v>
      </c>
    </row>
    <row r="140" spans="1:22" x14ac:dyDescent="0.25">
      <c r="A140" s="29" t="s">
        <v>160</v>
      </c>
      <c r="B140" s="29">
        <v>6199</v>
      </c>
      <c r="C140" s="29" t="s">
        <v>260</v>
      </c>
      <c r="D140" s="29">
        <v>934961</v>
      </c>
      <c r="E140" s="29">
        <v>0</v>
      </c>
      <c r="F140" s="29" t="s">
        <v>397</v>
      </c>
      <c r="G140" s="29" t="s">
        <v>1133</v>
      </c>
      <c r="H140" s="29">
        <v>3942</v>
      </c>
      <c r="I140" s="29" t="s">
        <v>260</v>
      </c>
      <c r="J140" s="29">
        <v>394200</v>
      </c>
      <c r="K140" s="29">
        <v>3942</v>
      </c>
      <c r="L140" s="29" t="s">
        <v>259</v>
      </c>
      <c r="M140" s="29">
        <v>394202</v>
      </c>
      <c r="O140" s="143" t="s">
        <v>2073</v>
      </c>
      <c r="P140" s="29">
        <v>1004</v>
      </c>
      <c r="Q140" s="29">
        <v>1060</v>
      </c>
      <c r="R140" s="29">
        <v>1271</v>
      </c>
      <c r="T140" s="29">
        <v>2628141</v>
      </c>
      <c r="U140" s="29">
        <v>1129628</v>
      </c>
      <c r="V140" s="29">
        <v>904</v>
      </c>
    </row>
    <row r="141" spans="1:22" x14ac:dyDescent="0.25">
      <c r="A141" s="29" t="s">
        <v>160</v>
      </c>
      <c r="B141" s="29">
        <v>6199</v>
      </c>
      <c r="C141" s="29" t="s">
        <v>260</v>
      </c>
      <c r="D141" s="29">
        <v>934962</v>
      </c>
      <c r="E141" s="29">
        <v>0</v>
      </c>
      <c r="F141" s="29" t="s">
        <v>397</v>
      </c>
      <c r="G141" s="29" t="s">
        <v>1663</v>
      </c>
      <c r="H141" s="29">
        <v>3942</v>
      </c>
      <c r="I141" s="29" t="s">
        <v>260</v>
      </c>
      <c r="J141" s="29">
        <v>394200</v>
      </c>
      <c r="K141" s="29">
        <v>3942</v>
      </c>
      <c r="L141" s="29" t="s">
        <v>259</v>
      </c>
      <c r="M141" s="29">
        <v>394202</v>
      </c>
      <c r="O141" s="143" t="s">
        <v>425</v>
      </c>
      <c r="P141" s="29">
        <v>1004</v>
      </c>
      <c r="Q141" s="29">
        <v>1021</v>
      </c>
      <c r="R141" s="29">
        <v>1110</v>
      </c>
      <c r="T141" s="29">
        <v>2628176</v>
      </c>
      <c r="U141" s="29">
        <v>1129630</v>
      </c>
      <c r="V141" s="29">
        <v>904</v>
      </c>
    </row>
    <row r="142" spans="1:22" x14ac:dyDescent="0.25">
      <c r="A142" s="29" t="s">
        <v>160</v>
      </c>
      <c r="B142" s="29">
        <v>6199</v>
      </c>
      <c r="C142" s="29" t="s">
        <v>260</v>
      </c>
      <c r="D142" s="29">
        <v>934963</v>
      </c>
      <c r="E142" s="29">
        <v>0</v>
      </c>
      <c r="F142" s="29" t="s">
        <v>397</v>
      </c>
      <c r="G142" s="29" t="s">
        <v>543</v>
      </c>
      <c r="H142" s="29">
        <v>3942</v>
      </c>
      <c r="I142" s="29" t="s">
        <v>260</v>
      </c>
      <c r="J142" s="29">
        <v>394200</v>
      </c>
      <c r="K142" s="29">
        <v>3942</v>
      </c>
      <c r="L142" s="29" t="s">
        <v>259</v>
      </c>
      <c r="M142" s="29">
        <v>394202</v>
      </c>
      <c r="O142" s="143" t="s">
        <v>2075</v>
      </c>
      <c r="P142" s="29">
        <v>1004</v>
      </c>
      <c r="Q142" s="29">
        <v>1030</v>
      </c>
      <c r="R142" s="29">
        <v>1110</v>
      </c>
      <c r="T142" s="29">
        <v>2628165</v>
      </c>
      <c r="U142" s="29">
        <v>1129646</v>
      </c>
      <c r="V142" s="29">
        <v>904</v>
      </c>
    </row>
    <row r="143" spans="1:22" x14ac:dyDescent="0.25">
      <c r="A143" s="29" t="s">
        <v>160</v>
      </c>
      <c r="B143" s="29">
        <v>6199</v>
      </c>
      <c r="C143" s="29" t="s">
        <v>260</v>
      </c>
      <c r="D143" s="29">
        <v>934965</v>
      </c>
      <c r="E143" s="29">
        <v>0</v>
      </c>
      <c r="G143" s="29" t="s">
        <v>395</v>
      </c>
      <c r="H143" s="29">
        <v>3942</v>
      </c>
      <c r="I143" s="29" t="s">
        <v>260</v>
      </c>
      <c r="J143" s="29">
        <v>394200</v>
      </c>
      <c r="K143" s="29">
        <v>3942</v>
      </c>
      <c r="L143" s="29" t="s">
        <v>259</v>
      </c>
      <c r="M143" s="29">
        <v>394202</v>
      </c>
      <c r="O143" s="143" t="s">
        <v>7593</v>
      </c>
      <c r="P143" s="29">
        <v>1004</v>
      </c>
      <c r="Q143" s="29">
        <v>1021</v>
      </c>
      <c r="R143" s="29">
        <v>1110</v>
      </c>
      <c r="T143" s="29">
        <v>2628243</v>
      </c>
      <c r="U143" s="29">
        <v>1129602</v>
      </c>
      <c r="V143" s="29">
        <v>905</v>
      </c>
    </row>
    <row r="144" spans="1:22" x14ac:dyDescent="0.25">
      <c r="A144" s="29" t="s">
        <v>160</v>
      </c>
      <c r="B144" s="29">
        <v>6199</v>
      </c>
      <c r="C144" s="29" t="s">
        <v>260</v>
      </c>
      <c r="D144" s="29">
        <v>3111081</v>
      </c>
      <c r="E144" s="29">
        <v>0</v>
      </c>
      <c r="F144" s="29" t="s">
        <v>398</v>
      </c>
      <c r="G144" s="29" t="s">
        <v>1818</v>
      </c>
      <c r="H144" s="29">
        <v>3942</v>
      </c>
      <c r="I144" s="29" t="s">
        <v>260</v>
      </c>
      <c r="J144" s="29">
        <v>394200</v>
      </c>
      <c r="K144" s="29">
        <v>3942</v>
      </c>
      <c r="L144" s="29" t="s">
        <v>259</v>
      </c>
      <c r="M144" s="29">
        <v>394202</v>
      </c>
      <c r="O144" s="143" t="s">
        <v>2072</v>
      </c>
      <c r="P144" s="29">
        <v>1004</v>
      </c>
      <c r="Q144" s="29">
        <v>1021</v>
      </c>
      <c r="R144" s="29">
        <v>1110</v>
      </c>
      <c r="T144" s="29">
        <v>2628600</v>
      </c>
      <c r="U144" s="29">
        <v>1129899</v>
      </c>
      <c r="V144" s="29">
        <v>904</v>
      </c>
    </row>
    <row r="145" spans="1:22" x14ac:dyDescent="0.25">
      <c r="A145" s="29" t="s">
        <v>160</v>
      </c>
      <c r="B145" s="29">
        <v>6199</v>
      </c>
      <c r="C145" s="29" t="s">
        <v>260</v>
      </c>
      <c r="D145" s="29">
        <v>3111084</v>
      </c>
      <c r="E145" s="29">
        <v>0</v>
      </c>
      <c r="F145" s="29" t="s">
        <v>397</v>
      </c>
      <c r="G145" s="29" t="s">
        <v>529</v>
      </c>
      <c r="H145" s="29">
        <v>3942</v>
      </c>
      <c r="I145" s="29" t="s">
        <v>260</v>
      </c>
      <c r="J145" s="29">
        <v>394200</v>
      </c>
      <c r="K145" s="29">
        <v>3942</v>
      </c>
      <c r="L145" s="29" t="s">
        <v>259</v>
      </c>
      <c r="M145" s="29">
        <v>394202</v>
      </c>
      <c r="O145" s="143" t="s">
        <v>2079</v>
      </c>
      <c r="P145" s="29">
        <v>1004</v>
      </c>
      <c r="Q145" s="29">
        <v>1021</v>
      </c>
      <c r="R145" s="29">
        <v>1110</v>
      </c>
      <c r="T145" s="29">
        <v>2628161</v>
      </c>
      <c r="U145" s="29">
        <v>1129659</v>
      </c>
      <c r="V145" s="29">
        <v>904</v>
      </c>
    </row>
    <row r="146" spans="1:22" x14ac:dyDescent="0.25">
      <c r="A146" s="29" t="s">
        <v>160</v>
      </c>
      <c r="B146" s="29">
        <v>6199</v>
      </c>
      <c r="C146" s="29" t="s">
        <v>260</v>
      </c>
      <c r="D146" s="29">
        <v>3111098</v>
      </c>
      <c r="E146" s="29">
        <v>0</v>
      </c>
      <c r="F146" s="29" t="s">
        <v>397</v>
      </c>
      <c r="G146" s="29" t="s">
        <v>454</v>
      </c>
      <c r="H146" s="29">
        <v>3942</v>
      </c>
      <c r="I146" s="29" t="s">
        <v>260</v>
      </c>
      <c r="J146" s="29">
        <v>394200</v>
      </c>
      <c r="K146" s="29">
        <v>3942</v>
      </c>
      <c r="L146" s="29" t="s">
        <v>259</v>
      </c>
      <c r="M146" s="29">
        <v>394202</v>
      </c>
      <c r="O146" s="143" t="s">
        <v>2074</v>
      </c>
      <c r="P146" s="29">
        <v>1004</v>
      </c>
      <c r="Q146" s="29">
        <v>1021</v>
      </c>
      <c r="R146" s="29">
        <v>1110</v>
      </c>
      <c r="T146" s="29">
        <v>2628161</v>
      </c>
      <c r="U146" s="29">
        <v>1129633</v>
      </c>
      <c r="V146" s="29">
        <v>904</v>
      </c>
    </row>
    <row r="147" spans="1:22" x14ac:dyDescent="0.25">
      <c r="A147" s="29" t="s">
        <v>160</v>
      </c>
      <c r="B147" s="29">
        <v>6199</v>
      </c>
      <c r="C147" s="29" t="s">
        <v>260</v>
      </c>
      <c r="D147" s="29">
        <v>3111116</v>
      </c>
      <c r="E147" s="29">
        <v>0</v>
      </c>
      <c r="F147" s="29" t="s">
        <v>397</v>
      </c>
      <c r="G147" s="29" t="s">
        <v>1000</v>
      </c>
      <c r="H147" s="29">
        <v>3942</v>
      </c>
      <c r="I147" s="29" t="s">
        <v>260</v>
      </c>
      <c r="J147" s="29">
        <v>394200</v>
      </c>
      <c r="K147" s="29">
        <v>3942</v>
      </c>
      <c r="L147" s="29" t="s">
        <v>259</v>
      </c>
      <c r="M147" s="29">
        <v>394202</v>
      </c>
      <c r="O147" s="143" t="s">
        <v>2081</v>
      </c>
      <c r="P147" s="29">
        <v>1004</v>
      </c>
      <c r="Q147" s="29">
        <v>1021</v>
      </c>
      <c r="R147" s="29">
        <v>1110</v>
      </c>
      <c r="T147" s="29">
        <v>2628140</v>
      </c>
      <c r="U147" s="29">
        <v>1129605</v>
      </c>
      <c r="V147" s="29">
        <v>904</v>
      </c>
    </row>
    <row r="148" spans="1:22" x14ac:dyDescent="0.25">
      <c r="A148" s="29" t="s">
        <v>160</v>
      </c>
      <c r="B148" s="29">
        <v>6199</v>
      </c>
      <c r="C148" s="29" t="s">
        <v>260</v>
      </c>
      <c r="D148" s="29">
        <v>3111117</v>
      </c>
      <c r="E148" s="29">
        <v>0</v>
      </c>
      <c r="F148" s="29" t="s">
        <v>397</v>
      </c>
      <c r="G148" s="29" t="s">
        <v>499</v>
      </c>
      <c r="H148" s="29">
        <v>3942</v>
      </c>
      <c r="I148" s="29" t="s">
        <v>260</v>
      </c>
      <c r="J148" s="29">
        <v>394200</v>
      </c>
      <c r="K148" s="29">
        <v>3942</v>
      </c>
      <c r="L148" s="29" t="s">
        <v>259</v>
      </c>
      <c r="M148" s="29">
        <v>394202</v>
      </c>
      <c r="O148" s="143" t="s">
        <v>29351</v>
      </c>
      <c r="P148" s="29">
        <v>1004</v>
      </c>
      <c r="Q148" s="29">
        <v>1030</v>
      </c>
      <c r="R148" s="29">
        <v>1110</v>
      </c>
      <c r="T148" s="29">
        <v>2628157</v>
      </c>
      <c r="U148" s="29">
        <v>1129667</v>
      </c>
      <c r="V148" s="29">
        <v>904</v>
      </c>
    </row>
    <row r="149" spans="1:22" x14ac:dyDescent="0.25">
      <c r="A149" s="29" t="s">
        <v>160</v>
      </c>
      <c r="B149" s="29">
        <v>6199</v>
      </c>
      <c r="C149" s="29" t="s">
        <v>260</v>
      </c>
      <c r="D149" s="29">
        <v>3111133</v>
      </c>
      <c r="E149" s="29">
        <v>0</v>
      </c>
      <c r="F149" s="29" t="s">
        <v>397</v>
      </c>
      <c r="G149" s="29" t="s">
        <v>335</v>
      </c>
      <c r="H149" s="29">
        <v>3942</v>
      </c>
      <c r="I149" s="29" t="s">
        <v>260</v>
      </c>
      <c r="J149" s="29">
        <v>394200</v>
      </c>
      <c r="K149" s="29">
        <v>3942</v>
      </c>
      <c r="L149" s="29" t="s">
        <v>259</v>
      </c>
      <c r="M149" s="29">
        <v>394202</v>
      </c>
      <c r="O149" s="143" t="s">
        <v>2076</v>
      </c>
      <c r="P149" s="29">
        <v>1004</v>
      </c>
      <c r="Q149" s="29">
        <v>1021</v>
      </c>
      <c r="R149" s="29">
        <v>1110</v>
      </c>
      <c r="T149" s="29">
        <v>2628154</v>
      </c>
      <c r="U149" s="29">
        <v>1129603</v>
      </c>
      <c r="V149" s="29">
        <v>904</v>
      </c>
    </row>
    <row r="150" spans="1:22" x14ac:dyDescent="0.25">
      <c r="A150" s="29" t="s">
        <v>160</v>
      </c>
      <c r="B150" s="29">
        <v>6199</v>
      </c>
      <c r="C150" s="29" t="s">
        <v>260</v>
      </c>
      <c r="D150" s="29">
        <v>9062046</v>
      </c>
      <c r="E150" s="29">
        <v>0</v>
      </c>
      <c r="F150" s="29" t="s">
        <v>398</v>
      </c>
      <c r="G150" s="29" t="s">
        <v>2355</v>
      </c>
      <c r="H150" s="29">
        <v>3942</v>
      </c>
      <c r="I150" s="29" t="s">
        <v>260</v>
      </c>
      <c r="J150" s="29">
        <v>394200</v>
      </c>
      <c r="K150" s="29">
        <v>3942</v>
      </c>
      <c r="L150" s="29" t="s">
        <v>259</v>
      </c>
      <c r="M150" s="29">
        <v>394202</v>
      </c>
      <c r="O150" s="143" t="s">
        <v>29352</v>
      </c>
      <c r="P150" s="29">
        <v>1004</v>
      </c>
      <c r="Q150" s="29">
        <v>1060</v>
      </c>
      <c r="S150" s="29">
        <v>1968</v>
      </c>
      <c r="T150" s="29">
        <v>2628407</v>
      </c>
      <c r="U150" s="29">
        <v>1129861</v>
      </c>
      <c r="V150" s="29">
        <v>904</v>
      </c>
    </row>
    <row r="151" spans="1:22" x14ac:dyDescent="0.25">
      <c r="A151" s="29" t="s">
        <v>160</v>
      </c>
      <c r="B151" s="29">
        <v>6199</v>
      </c>
      <c r="C151" s="29" t="s">
        <v>260</v>
      </c>
      <c r="D151" s="29">
        <v>191728231</v>
      </c>
      <c r="E151" s="29">
        <v>0</v>
      </c>
      <c r="F151" s="29" t="s">
        <v>397</v>
      </c>
      <c r="G151" s="29" t="s">
        <v>1661</v>
      </c>
      <c r="H151" s="29">
        <v>3942</v>
      </c>
      <c r="I151" s="29" t="s">
        <v>260</v>
      </c>
      <c r="J151" s="29">
        <v>394200</v>
      </c>
      <c r="K151" s="29">
        <v>3942</v>
      </c>
      <c r="L151" s="29" t="s">
        <v>259</v>
      </c>
      <c r="M151" s="29">
        <v>394202</v>
      </c>
      <c r="O151" s="143" t="s">
        <v>974</v>
      </c>
      <c r="P151" s="29">
        <v>1004</v>
      </c>
      <c r="Q151" s="29">
        <v>1021</v>
      </c>
      <c r="R151" s="29">
        <v>1110</v>
      </c>
      <c r="S151" s="29">
        <v>1990</v>
      </c>
      <c r="T151" s="29">
        <v>2628136.6</v>
      </c>
      <c r="U151" s="29">
        <v>1129583.3999999999</v>
      </c>
      <c r="V151" s="29">
        <v>904</v>
      </c>
    </row>
    <row r="152" spans="1:22" x14ac:dyDescent="0.25">
      <c r="A152" s="29" t="s">
        <v>160</v>
      </c>
      <c r="B152" s="29">
        <v>6199</v>
      </c>
      <c r="C152" s="29" t="s">
        <v>260</v>
      </c>
      <c r="D152" s="29">
        <v>191806855</v>
      </c>
      <c r="E152" s="29">
        <v>0</v>
      </c>
      <c r="F152" s="29" t="s">
        <v>398</v>
      </c>
      <c r="G152" s="29" t="s">
        <v>502</v>
      </c>
      <c r="H152" s="29">
        <v>3942</v>
      </c>
      <c r="I152" s="29" t="s">
        <v>260</v>
      </c>
      <c r="J152" s="29">
        <v>394200</v>
      </c>
      <c r="K152" s="29">
        <v>3942</v>
      </c>
      <c r="L152" s="29" t="s">
        <v>259</v>
      </c>
      <c r="M152" s="29">
        <v>394202</v>
      </c>
      <c r="O152" s="143" t="s">
        <v>1622</v>
      </c>
      <c r="P152" s="29">
        <v>1004</v>
      </c>
      <c r="Q152" s="29">
        <v>1060</v>
      </c>
      <c r="R152" s="29">
        <v>1271</v>
      </c>
      <c r="T152" s="29">
        <v>2628592</v>
      </c>
      <c r="U152" s="29">
        <v>1129929</v>
      </c>
      <c r="V152" s="29">
        <v>909</v>
      </c>
    </row>
    <row r="153" spans="1:22" x14ac:dyDescent="0.25">
      <c r="A153" s="29" t="s">
        <v>160</v>
      </c>
      <c r="B153" s="29">
        <v>6214</v>
      </c>
      <c r="C153" s="29" t="s">
        <v>269</v>
      </c>
      <c r="D153" s="29">
        <v>936505</v>
      </c>
      <c r="E153" s="29">
        <v>0</v>
      </c>
      <c r="H153" s="29">
        <v>1925</v>
      </c>
      <c r="I153" s="29" t="s">
        <v>269</v>
      </c>
      <c r="J153" s="29">
        <v>192500</v>
      </c>
      <c r="K153" s="29">
        <v>1925</v>
      </c>
      <c r="L153" s="29" t="s">
        <v>401</v>
      </c>
      <c r="M153" s="29">
        <v>192501</v>
      </c>
      <c r="O153" s="143" t="s">
        <v>2226</v>
      </c>
      <c r="P153" s="29">
        <v>1004</v>
      </c>
      <c r="Q153" s="29">
        <v>1021</v>
      </c>
      <c r="R153" s="29">
        <v>1110</v>
      </c>
      <c r="T153" s="29">
        <v>2563121</v>
      </c>
      <c r="U153" s="29">
        <v>1101683</v>
      </c>
      <c r="V153" s="29">
        <v>905</v>
      </c>
    </row>
    <row r="154" spans="1:22" x14ac:dyDescent="0.25">
      <c r="A154" s="29" t="s">
        <v>160</v>
      </c>
      <c r="B154" s="29">
        <v>6217</v>
      </c>
      <c r="C154" s="29" t="s">
        <v>271</v>
      </c>
      <c r="D154" s="29">
        <v>192039611</v>
      </c>
      <c r="E154" s="29">
        <v>0</v>
      </c>
      <c r="F154" s="29" t="s">
        <v>29353</v>
      </c>
      <c r="G154" s="29" t="s">
        <v>1489</v>
      </c>
      <c r="H154" s="29">
        <v>1902</v>
      </c>
      <c r="I154" s="29" t="s">
        <v>268</v>
      </c>
      <c r="J154" s="29">
        <v>190200</v>
      </c>
      <c r="K154" s="29">
        <v>1890</v>
      </c>
      <c r="L154" s="29" t="s">
        <v>2264</v>
      </c>
      <c r="M154" s="29">
        <v>189000</v>
      </c>
      <c r="O154" s="143" t="s">
        <v>28299</v>
      </c>
      <c r="P154" s="29">
        <v>1004</v>
      </c>
      <c r="Q154" s="29">
        <v>1060</v>
      </c>
      <c r="R154" s="29">
        <v>1242</v>
      </c>
      <c r="S154" s="29">
        <v>1950</v>
      </c>
      <c r="T154" s="29">
        <v>2568724</v>
      </c>
      <c r="U154" s="29">
        <v>1114847.625</v>
      </c>
      <c r="V154" s="29">
        <v>904</v>
      </c>
    </row>
    <row r="155" spans="1:22" x14ac:dyDescent="0.25">
      <c r="A155" s="29" t="s">
        <v>160</v>
      </c>
      <c r="B155" s="29">
        <v>6217</v>
      </c>
      <c r="C155" s="29" t="s">
        <v>271</v>
      </c>
      <c r="D155" s="29">
        <v>192039612</v>
      </c>
      <c r="E155" s="29">
        <v>0</v>
      </c>
      <c r="F155" s="29" t="s">
        <v>29353</v>
      </c>
      <c r="G155" s="29" t="s">
        <v>28300</v>
      </c>
      <c r="H155" s="29">
        <v>1902</v>
      </c>
      <c r="I155" s="29" t="s">
        <v>268</v>
      </c>
      <c r="J155" s="29">
        <v>190200</v>
      </c>
      <c r="K155" s="29">
        <v>1890</v>
      </c>
      <c r="L155" s="29" t="s">
        <v>2264</v>
      </c>
      <c r="M155" s="29">
        <v>189000</v>
      </c>
      <c r="O155" s="143" t="s">
        <v>28299</v>
      </c>
      <c r="P155" s="29">
        <v>1004</v>
      </c>
      <c r="Q155" s="29">
        <v>1060</v>
      </c>
      <c r="R155" s="29">
        <v>1242</v>
      </c>
      <c r="S155" s="29">
        <v>1950</v>
      </c>
      <c r="T155" s="29">
        <v>2568727</v>
      </c>
      <c r="U155" s="29">
        <v>1114839.125</v>
      </c>
      <c r="V155" s="29">
        <v>904</v>
      </c>
    </row>
    <row r="156" spans="1:22" x14ac:dyDescent="0.25">
      <c r="A156" s="29" t="s">
        <v>160</v>
      </c>
      <c r="B156" s="29">
        <v>6217</v>
      </c>
      <c r="C156" s="29" t="s">
        <v>271</v>
      </c>
      <c r="D156" s="29">
        <v>192039614</v>
      </c>
      <c r="E156" s="29">
        <v>0</v>
      </c>
      <c r="F156" s="29" t="s">
        <v>29353</v>
      </c>
      <c r="G156" s="29" t="s">
        <v>28301</v>
      </c>
      <c r="H156" s="29">
        <v>1902</v>
      </c>
      <c r="I156" s="29" t="s">
        <v>268</v>
      </c>
      <c r="J156" s="29">
        <v>190200</v>
      </c>
      <c r="K156" s="29">
        <v>1890</v>
      </c>
      <c r="L156" s="29" t="s">
        <v>2264</v>
      </c>
      <c r="M156" s="29">
        <v>189000</v>
      </c>
      <c r="O156" s="143" t="s">
        <v>28299</v>
      </c>
      <c r="P156" s="29">
        <v>1004</v>
      </c>
      <c r="Q156" s="29">
        <v>1060</v>
      </c>
      <c r="R156" s="29">
        <v>1242</v>
      </c>
      <c r="S156" s="29">
        <v>1950</v>
      </c>
      <c r="T156" s="29">
        <v>2568725</v>
      </c>
      <c r="U156" s="29">
        <v>1114858.625</v>
      </c>
      <c r="V156" s="29">
        <v>904</v>
      </c>
    </row>
    <row r="157" spans="1:22" x14ac:dyDescent="0.25">
      <c r="A157" s="29" t="s">
        <v>160</v>
      </c>
      <c r="B157" s="29">
        <v>6217</v>
      </c>
      <c r="C157" s="29" t="s">
        <v>271</v>
      </c>
      <c r="D157" s="29">
        <v>192039616</v>
      </c>
      <c r="E157" s="29">
        <v>0</v>
      </c>
      <c r="F157" s="29" t="s">
        <v>29353</v>
      </c>
      <c r="G157" s="29" t="s">
        <v>28302</v>
      </c>
      <c r="H157" s="29">
        <v>1902</v>
      </c>
      <c r="I157" s="29" t="s">
        <v>268</v>
      </c>
      <c r="J157" s="29">
        <v>190200</v>
      </c>
      <c r="K157" s="29">
        <v>1890</v>
      </c>
      <c r="L157" s="29" t="s">
        <v>2264</v>
      </c>
      <c r="M157" s="29">
        <v>189000</v>
      </c>
      <c r="O157" s="143" t="s">
        <v>28299</v>
      </c>
      <c r="P157" s="29">
        <v>1004</v>
      </c>
      <c r="Q157" s="29">
        <v>1060</v>
      </c>
      <c r="R157" s="29">
        <v>1242</v>
      </c>
      <c r="S157" s="29">
        <v>1950</v>
      </c>
      <c r="T157" s="29">
        <v>2568743</v>
      </c>
      <c r="U157" s="29">
        <v>1114865.625</v>
      </c>
      <c r="V157" s="29">
        <v>904</v>
      </c>
    </row>
    <row r="158" spans="1:22" x14ac:dyDescent="0.25">
      <c r="A158" s="29" t="s">
        <v>160</v>
      </c>
      <c r="B158" s="29">
        <v>6217</v>
      </c>
      <c r="C158" s="29" t="s">
        <v>271</v>
      </c>
      <c r="D158" s="29">
        <v>192039617</v>
      </c>
      <c r="E158" s="29">
        <v>0</v>
      </c>
      <c r="F158" s="29" t="s">
        <v>29353</v>
      </c>
      <c r="G158" s="29" t="s">
        <v>28303</v>
      </c>
      <c r="H158" s="29">
        <v>1902</v>
      </c>
      <c r="I158" s="29" t="s">
        <v>268</v>
      </c>
      <c r="J158" s="29">
        <v>190200</v>
      </c>
      <c r="K158" s="29">
        <v>1890</v>
      </c>
      <c r="L158" s="29" t="s">
        <v>2264</v>
      </c>
      <c r="M158" s="29">
        <v>189000</v>
      </c>
      <c r="O158" s="143" t="s">
        <v>28299</v>
      </c>
      <c r="P158" s="29">
        <v>1004</v>
      </c>
      <c r="Q158" s="29">
        <v>1060</v>
      </c>
      <c r="R158" s="29">
        <v>1242</v>
      </c>
      <c r="S158" s="29">
        <v>1950</v>
      </c>
      <c r="T158" s="29">
        <v>2568758.25</v>
      </c>
      <c r="U158" s="29">
        <v>1114871.875</v>
      </c>
      <c r="V158" s="29">
        <v>904</v>
      </c>
    </row>
    <row r="159" spans="1:22" x14ac:dyDescent="0.25">
      <c r="A159" s="29" t="s">
        <v>160</v>
      </c>
      <c r="B159" s="29">
        <v>6217</v>
      </c>
      <c r="C159" s="29" t="s">
        <v>271</v>
      </c>
      <c r="D159" s="29">
        <v>192039618</v>
      </c>
      <c r="E159" s="29">
        <v>0</v>
      </c>
      <c r="F159" s="29" t="s">
        <v>29353</v>
      </c>
      <c r="G159" s="29" t="s">
        <v>28304</v>
      </c>
      <c r="H159" s="29">
        <v>1902</v>
      </c>
      <c r="I159" s="29" t="s">
        <v>268</v>
      </c>
      <c r="J159" s="29">
        <v>190200</v>
      </c>
      <c r="K159" s="29">
        <v>1890</v>
      </c>
      <c r="L159" s="29" t="s">
        <v>2264</v>
      </c>
      <c r="M159" s="29">
        <v>189000</v>
      </c>
      <c r="O159" s="143" t="s">
        <v>28299</v>
      </c>
      <c r="P159" s="29">
        <v>1004</v>
      </c>
      <c r="Q159" s="29">
        <v>1060</v>
      </c>
      <c r="R159" s="29">
        <v>1242</v>
      </c>
      <c r="S159" s="29">
        <v>1950</v>
      </c>
      <c r="T159" s="29">
        <v>2568774.25</v>
      </c>
      <c r="U159" s="29">
        <v>1114877.125</v>
      </c>
      <c r="V159" s="29">
        <v>904</v>
      </c>
    </row>
    <row r="160" spans="1:22" x14ac:dyDescent="0.25">
      <c r="A160" s="29" t="s">
        <v>160</v>
      </c>
      <c r="B160" s="29">
        <v>6232</v>
      </c>
      <c r="C160" s="29" t="s">
        <v>275</v>
      </c>
      <c r="D160" s="29">
        <v>192044881</v>
      </c>
      <c r="E160" s="29">
        <v>0</v>
      </c>
      <c r="F160" s="29" t="s">
        <v>28843</v>
      </c>
      <c r="G160" s="29" t="s">
        <v>2434</v>
      </c>
      <c r="H160" s="29">
        <v>3966</v>
      </c>
      <c r="I160" s="29" t="s">
        <v>275</v>
      </c>
      <c r="J160" s="29">
        <v>396600</v>
      </c>
      <c r="K160" s="29">
        <v>3967</v>
      </c>
      <c r="L160" s="29" t="s">
        <v>28844</v>
      </c>
      <c r="M160" s="29">
        <v>396700</v>
      </c>
      <c r="O160" s="143" t="s">
        <v>28845</v>
      </c>
      <c r="P160" s="29">
        <v>1004</v>
      </c>
      <c r="Q160" s="29">
        <v>1060</v>
      </c>
      <c r="R160" s="29">
        <v>1274</v>
      </c>
      <c r="T160" s="29">
        <v>2607576.1359999999</v>
      </c>
      <c r="U160" s="29">
        <v>1123862.4269999999</v>
      </c>
      <c r="V160" s="29">
        <v>904</v>
      </c>
    </row>
    <row r="161" spans="1:24" x14ac:dyDescent="0.25">
      <c r="A161" s="29" t="s">
        <v>160</v>
      </c>
      <c r="B161" s="29">
        <v>6232</v>
      </c>
      <c r="C161" s="29" t="s">
        <v>275</v>
      </c>
      <c r="D161" s="29">
        <v>192044883</v>
      </c>
      <c r="E161" s="29">
        <v>0</v>
      </c>
      <c r="F161" s="29" t="s">
        <v>28846</v>
      </c>
      <c r="G161" s="29" t="s">
        <v>7520</v>
      </c>
      <c r="H161" s="29">
        <v>3966</v>
      </c>
      <c r="I161" s="29" t="s">
        <v>275</v>
      </c>
      <c r="J161" s="29">
        <v>396600</v>
      </c>
      <c r="K161" s="29">
        <v>3967</v>
      </c>
      <c r="L161" s="29" t="s">
        <v>28844</v>
      </c>
      <c r="M161" s="29">
        <v>396700</v>
      </c>
      <c r="O161" s="143" t="s">
        <v>28847</v>
      </c>
      <c r="P161" s="29">
        <v>1004</v>
      </c>
      <c r="Q161" s="29">
        <v>1060</v>
      </c>
      <c r="R161" s="29">
        <v>1272</v>
      </c>
      <c r="T161" s="29">
        <v>2606726.247</v>
      </c>
      <c r="U161" s="29">
        <v>1123275.426</v>
      </c>
      <c r="V161" s="29">
        <v>904</v>
      </c>
    </row>
    <row r="162" spans="1:24" x14ac:dyDescent="0.25">
      <c r="A162" s="29" t="s">
        <v>160</v>
      </c>
      <c r="B162" s="29">
        <v>6240</v>
      </c>
      <c r="C162" s="29" t="s">
        <v>279</v>
      </c>
      <c r="D162" s="29">
        <v>943860</v>
      </c>
      <c r="E162" s="29">
        <v>0</v>
      </c>
      <c r="F162" s="29" t="s">
        <v>29354</v>
      </c>
      <c r="G162" s="29" t="s">
        <v>12029</v>
      </c>
      <c r="H162" s="29">
        <v>3963</v>
      </c>
      <c r="I162" s="29" t="s">
        <v>11829</v>
      </c>
      <c r="K162" s="29">
        <v>3963</v>
      </c>
      <c r="L162" s="29" t="s">
        <v>284</v>
      </c>
      <c r="M162" s="29">
        <v>396300</v>
      </c>
      <c r="O162" s="143" t="s">
        <v>12030</v>
      </c>
      <c r="P162" s="29">
        <v>1004</v>
      </c>
      <c r="Q162" s="29">
        <v>1025</v>
      </c>
      <c r="R162" s="29">
        <v>1122</v>
      </c>
      <c r="T162" s="29">
        <v>2602236.2620000001</v>
      </c>
      <c r="U162" s="29">
        <v>1128431.639</v>
      </c>
      <c r="V162" s="29">
        <v>901</v>
      </c>
      <c r="W162" s="29">
        <v>2602237.6669999999</v>
      </c>
      <c r="X162" s="29">
        <v>1128437.324</v>
      </c>
    </row>
    <row r="163" spans="1:24" x14ac:dyDescent="0.25">
      <c r="A163" s="29" t="s">
        <v>160</v>
      </c>
      <c r="B163" s="29">
        <v>6240</v>
      </c>
      <c r="C163" s="29" t="s">
        <v>279</v>
      </c>
      <c r="D163" s="29">
        <v>500007118</v>
      </c>
      <c r="E163" s="29">
        <v>0</v>
      </c>
      <c r="F163" s="29" t="s">
        <v>29355</v>
      </c>
      <c r="G163" s="29" t="s">
        <v>491</v>
      </c>
      <c r="H163" s="29">
        <v>3963</v>
      </c>
      <c r="I163" s="29" t="s">
        <v>11829</v>
      </c>
      <c r="K163" s="29">
        <v>3963</v>
      </c>
      <c r="L163" s="29" t="s">
        <v>284</v>
      </c>
      <c r="M163" s="29">
        <v>396300</v>
      </c>
      <c r="O163" s="143" t="s">
        <v>1538</v>
      </c>
      <c r="P163" s="29">
        <v>1004</v>
      </c>
      <c r="Q163" s="29">
        <v>1060</v>
      </c>
      <c r="R163" s="29">
        <v>1110</v>
      </c>
      <c r="T163" s="29">
        <v>2602182.341</v>
      </c>
      <c r="U163" s="29">
        <v>1128598.5719999999</v>
      </c>
      <c r="V163" s="29">
        <v>901</v>
      </c>
      <c r="W163" s="29">
        <v>2602184.8930000002</v>
      </c>
      <c r="X163" s="29">
        <v>1128589.92</v>
      </c>
    </row>
    <row r="164" spans="1:24" x14ac:dyDescent="0.25">
      <c r="A164" s="29" t="s">
        <v>160</v>
      </c>
      <c r="B164" s="29">
        <v>6240</v>
      </c>
      <c r="C164" s="29" t="s">
        <v>279</v>
      </c>
      <c r="D164" s="29">
        <v>504165544</v>
      </c>
      <c r="E164" s="29">
        <v>0</v>
      </c>
      <c r="F164" s="29" t="s">
        <v>29356</v>
      </c>
      <c r="G164" s="29" t="s">
        <v>11830</v>
      </c>
      <c r="H164" s="29">
        <v>1978</v>
      </c>
      <c r="I164" s="29" t="s">
        <v>279</v>
      </c>
      <c r="J164" s="29">
        <v>197800</v>
      </c>
      <c r="K164" s="29">
        <v>3963</v>
      </c>
      <c r="L164" s="29" t="s">
        <v>11829</v>
      </c>
      <c r="O164" s="143" t="s">
        <v>11831</v>
      </c>
      <c r="P164" s="29">
        <v>1004</v>
      </c>
      <c r="Q164" s="29">
        <v>1060</v>
      </c>
      <c r="R164" s="29">
        <v>1274</v>
      </c>
      <c r="T164" s="29">
        <v>2601102.29</v>
      </c>
      <c r="U164" s="29">
        <v>1126798.835</v>
      </c>
      <c r="V164" s="29">
        <v>901</v>
      </c>
    </row>
    <row r="165" spans="1:24" x14ac:dyDescent="0.25">
      <c r="A165" s="29" t="s">
        <v>160</v>
      </c>
      <c r="B165" s="29">
        <v>6248</v>
      </c>
      <c r="C165" s="29" t="s">
        <v>281</v>
      </c>
      <c r="D165" s="29">
        <v>192000593</v>
      </c>
      <c r="E165" s="29">
        <v>0</v>
      </c>
      <c r="F165" s="29" t="s">
        <v>8515</v>
      </c>
      <c r="H165" s="29">
        <v>3960</v>
      </c>
      <c r="I165" s="29" t="s">
        <v>281</v>
      </c>
      <c r="J165" s="29">
        <v>396000</v>
      </c>
      <c r="K165" s="29">
        <v>3960</v>
      </c>
      <c r="L165" s="29" t="s">
        <v>402</v>
      </c>
      <c r="M165" s="29">
        <v>396005</v>
      </c>
      <c r="O165" s="143" t="s">
        <v>8516</v>
      </c>
      <c r="P165" s="29">
        <v>1004</v>
      </c>
      <c r="Q165" s="29">
        <v>1060</v>
      </c>
      <c r="R165" s="29">
        <v>1252</v>
      </c>
      <c r="T165" s="29">
        <v>2606990</v>
      </c>
      <c r="U165" s="29">
        <v>1127040</v>
      </c>
      <c r="V165" s="29">
        <v>909</v>
      </c>
    </row>
    <row r="166" spans="1:24" x14ac:dyDescent="0.25">
      <c r="A166" s="29" t="s">
        <v>160</v>
      </c>
      <c r="B166" s="29">
        <v>6248</v>
      </c>
      <c r="C166" s="29" t="s">
        <v>281</v>
      </c>
      <c r="D166" s="29">
        <v>192035117</v>
      </c>
      <c r="E166" s="29">
        <v>0</v>
      </c>
      <c r="F166" s="29" t="s">
        <v>27194</v>
      </c>
      <c r="H166" s="29">
        <v>3960</v>
      </c>
      <c r="I166" s="29" t="s">
        <v>281</v>
      </c>
      <c r="J166" s="29">
        <v>396000</v>
      </c>
      <c r="K166" s="29">
        <v>3960</v>
      </c>
      <c r="L166" s="29" t="s">
        <v>402</v>
      </c>
      <c r="M166" s="29">
        <v>396005</v>
      </c>
      <c r="O166" s="143" t="s">
        <v>27195</v>
      </c>
      <c r="P166" s="29">
        <v>1001</v>
      </c>
      <c r="Q166" s="29">
        <v>1025</v>
      </c>
      <c r="R166" s="29">
        <v>1122</v>
      </c>
      <c r="T166" s="29">
        <v>2607286</v>
      </c>
      <c r="U166" s="29">
        <v>1127430</v>
      </c>
      <c r="V166" s="29">
        <v>905</v>
      </c>
    </row>
    <row r="167" spans="1:24" x14ac:dyDescent="0.25">
      <c r="A167" s="29" t="s">
        <v>160</v>
      </c>
      <c r="B167" s="29">
        <v>6248</v>
      </c>
      <c r="C167" s="29" t="s">
        <v>281</v>
      </c>
      <c r="D167" s="29">
        <v>192035117</v>
      </c>
      <c r="E167" s="29">
        <v>1</v>
      </c>
      <c r="F167" s="29" t="s">
        <v>27194</v>
      </c>
      <c r="H167" s="29">
        <v>3960</v>
      </c>
      <c r="I167" s="29" t="s">
        <v>281</v>
      </c>
      <c r="J167" s="29">
        <v>396000</v>
      </c>
      <c r="K167" s="29">
        <v>3960</v>
      </c>
      <c r="L167" s="29" t="s">
        <v>402</v>
      </c>
      <c r="M167" s="29">
        <v>396005</v>
      </c>
      <c r="O167" s="143" t="s">
        <v>27195</v>
      </c>
      <c r="P167" s="29">
        <v>1001</v>
      </c>
      <c r="Q167" s="29">
        <v>1025</v>
      </c>
      <c r="R167" s="29">
        <v>1122</v>
      </c>
      <c r="T167" s="29">
        <v>2607286</v>
      </c>
      <c r="U167" s="29">
        <v>1127430</v>
      </c>
      <c r="V167" s="29">
        <v>905</v>
      </c>
    </row>
    <row r="168" spans="1:24" x14ac:dyDescent="0.25">
      <c r="A168" s="29" t="s">
        <v>160</v>
      </c>
      <c r="B168" s="29">
        <v>6248</v>
      </c>
      <c r="C168" s="29" t="s">
        <v>281</v>
      </c>
      <c r="D168" s="29">
        <v>192035117</v>
      </c>
      <c r="E168" s="29">
        <v>2</v>
      </c>
      <c r="F168" s="29" t="s">
        <v>27194</v>
      </c>
      <c r="H168" s="29">
        <v>3960</v>
      </c>
      <c r="I168" s="29" t="s">
        <v>281</v>
      </c>
      <c r="J168" s="29">
        <v>396000</v>
      </c>
      <c r="K168" s="29">
        <v>3960</v>
      </c>
      <c r="L168" s="29" t="s">
        <v>402</v>
      </c>
      <c r="M168" s="29">
        <v>396005</v>
      </c>
      <c r="O168" s="143" t="s">
        <v>27195</v>
      </c>
      <c r="P168" s="29">
        <v>1001</v>
      </c>
      <c r="Q168" s="29">
        <v>1025</v>
      </c>
      <c r="R168" s="29">
        <v>1122</v>
      </c>
      <c r="T168" s="29">
        <v>2607286</v>
      </c>
      <c r="U168" s="29">
        <v>1127430</v>
      </c>
      <c r="V168" s="29">
        <v>905</v>
      </c>
    </row>
    <row r="169" spans="1:24" x14ac:dyDescent="0.25">
      <c r="A169" s="29" t="s">
        <v>160</v>
      </c>
      <c r="B169" s="29">
        <v>6248</v>
      </c>
      <c r="C169" s="29" t="s">
        <v>281</v>
      </c>
      <c r="D169" s="29">
        <v>192046540</v>
      </c>
      <c r="E169" s="29">
        <v>0</v>
      </c>
      <c r="F169" s="29" t="s">
        <v>29070</v>
      </c>
      <c r="H169" s="29">
        <v>3977</v>
      </c>
      <c r="I169" s="29" t="s">
        <v>2321</v>
      </c>
      <c r="J169" s="29">
        <v>397700</v>
      </c>
      <c r="K169" s="29">
        <v>3965</v>
      </c>
      <c r="L169" s="29" t="s">
        <v>276</v>
      </c>
      <c r="M169" s="29">
        <v>396500</v>
      </c>
      <c r="O169" s="143" t="s">
        <v>29071</v>
      </c>
      <c r="P169" s="29">
        <v>1001</v>
      </c>
      <c r="Q169" s="29">
        <v>1025</v>
      </c>
      <c r="R169" s="29">
        <v>1122</v>
      </c>
      <c r="T169" s="29">
        <v>2607496</v>
      </c>
      <c r="U169" s="29">
        <v>1125464</v>
      </c>
      <c r="V169" s="29">
        <v>904</v>
      </c>
    </row>
    <row r="170" spans="1:24" x14ac:dyDescent="0.25">
      <c r="A170" s="29" t="s">
        <v>160</v>
      </c>
      <c r="B170" s="29">
        <v>6286</v>
      </c>
      <c r="C170" s="29" t="s">
        <v>294</v>
      </c>
      <c r="D170" s="29">
        <v>956335</v>
      </c>
      <c r="E170" s="29">
        <v>0</v>
      </c>
      <c r="G170" s="29" t="s">
        <v>1661</v>
      </c>
      <c r="H170" s="29">
        <v>3931</v>
      </c>
      <c r="I170" s="29" t="s">
        <v>294</v>
      </c>
      <c r="J170" s="29">
        <v>393101</v>
      </c>
      <c r="K170" s="29">
        <v>3937</v>
      </c>
      <c r="L170" s="29" t="s">
        <v>290</v>
      </c>
      <c r="M170" s="29">
        <v>393700</v>
      </c>
      <c r="O170" s="143" t="s">
        <v>569</v>
      </c>
      <c r="P170" s="29">
        <v>1004</v>
      </c>
      <c r="Q170" s="29">
        <v>1025</v>
      </c>
      <c r="R170" s="29">
        <v>1121</v>
      </c>
      <c r="T170" s="29">
        <v>2633994</v>
      </c>
      <c r="U170" s="29">
        <v>1128087</v>
      </c>
      <c r="V170" s="29">
        <v>905</v>
      </c>
    </row>
    <row r="171" spans="1:24" x14ac:dyDescent="0.25">
      <c r="A171" s="29" t="s">
        <v>160</v>
      </c>
      <c r="B171" s="29">
        <v>6286</v>
      </c>
      <c r="C171" s="29" t="s">
        <v>294</v>
      </c>
      <c r="D171" s="29">
        <v>956336</v>
      </c>
      <c r="E171" s="29">
        <v>0</v>
      </c>
      <c r="G171" s="29" t="s">
        <v>513</v>
      </c>
      <c r="H171" s="29">
        <v>3931</v>
      </c>
      <c r="I171" s="29" t="s">
        <v>294</v>
      </c>
      <c r="J171" s="29">
        <v>393101</v>
      </c>
      <c r="K171" s="29">
        <v>3937</v>
      </c>
      <c r="L171" s="29" t="s">
        <v>290</v>
      </c>
      <c r="M171" s="29">
        <v>393700</v>
      </c>
      <c r="O171" s="143" t="s">
        <v>335</v>
      </c>
      <c r="P171" s="29">
        <v>1004</v>
      </c>
      <c r="Q171" s="29">
        <v>1025</v>
      </c>
      <c r="R171" s="29">
        <v>1122</v>
      </c>
      <c r="T171" s="29">
        <v>2634147</v>
      </c>
      <c r="U171" s="29">
        <v>1128022</v>
      </c>
      <c r="V171" s="29">
        <v>905</v>
      </c>
    </row>
    <row r="172" spans="1:24" x14ac:dyDescent="0.25">
      <c r="A172" s="29" t="s">
        <v>160</v>
      </c>
      <c r="B172" s="29">
        <v>6286</v>
      </c>
      <c r="C172" s="29" t="s">
        <v>294</v>
      </c>
      <c r="D172" s="29">
        <v>190174988</v>
      </c>
      <c r="E172" s="29">
        <v>0</v>
      </c>
      <c r="G172" s="29" t="s">
        <v>1625</v>
      </c>
      <c r="H172" s="29">
        <v>3931</v>
      </c>
      <c r="I172" s="29" t="s">
        <v>294</v>
      </c>
      <c r="J172" s="29">
        <v>393101</v>
      </c>
      <c r="K172" s="29">
        <v>3937</v>
      </c>
      <c r="L172" s="29" t="s">
        <v>290</v>
      </c>
      <c r="M172" s="29">
        <v>393700</v>
      </c>
      <c r="O172" s="143" t="s">
        <v>1522</v>
      </c>
      <c r="P172" s="29">
        <v>1004</v>
      </c>
      <c r="Q172" s="29">
        <v>1021</v>
      </c>
      <c r="R172" s="29">
        <v>1110</v>
      </c>
      <c r="S172" s="29">
        <v>2000</v>
      </c>
      <c r="T172" s="29">
        <v>2633821</v>
      </c>
      <c r="U172" s="29">
        <v>1128101</v>
      </c>
      <c r="V172" s="29">
        <v>905</v>
      </c>
    </row>
    <row r="173" spans="1:24" x14ac:dyDescent="0.25">
      <c r="A173" s="29" t="s">
        <v>160</v>
      </c>
      <c r="B173" s="29">
        <v>6286</v>
      </c>
      <c r="C173" s="29" t="s">
        <v>294</v>
      </c>
      <c r="D173" s="29">
        <v>190174989</v>
      </c>
      <c r="E173" s="29">
        <v>0</v>
      </c>
      <c r="G173" s="29" t="s">
        <v>334</v>
      </c>
      <c r="H173" s="29">
        <v>3931</v>
      </c>
      <c r="I173" s="29" t="s">
        <v>294</v>
      </c>
      <c r="J173" s="29">
        <v>393101</v>
      </c>
      <c r="K173" s="29">
        <v>3937</v>
      </c>
      <c r="L173" s="29" t="s">
        <v>290</v>
      </c>
      <c r="M173" s="29">
        <v>393700</v>
      </c>
      <c r="O173" s="143" t="s">
        <v>1522</v>
      </c>
      <c r="P173" s="29">
        <v>1004</v>
      </c>
      <c r="Q173" s="29">
        <v>1021</v>
      </c>
      <c r="R173" s="29">
        <v>1110</v>
      </c>
      <c r="S173" s="29">
        <v>2000</v>
      </c>
      <c r="T173" s="29">
        <v>2633810</v>
      </c>
      <c r="U173" s="29">
        <v>1128104</v>
      </c>
      <c r="V173" s="29">
        <v>905</v>
      </c>
    </row>
    <row r="174" spans="1:24" x14ac:dyDescent="0.25">
      <c r="A174" s="29" t="s">
        <v>160</v>
      </c>
      <c r="B174" s="29">
        <v>6298</v>
      </c>
      <c r="C174" s="29" t="s">
        <v>306</v>
      </c>
      <c r="D174" s="29">
        <v>502326413</v>
      </c>
      <c r="E174" s="29">
        <v>0</v>
      </c>
      <c r="F174" s="29" t="s">
        <v>23986</v>
      </c>
      <c r="G174" s="29" t="s">
        <v>1921</v>
      </c>
      <c r="H174" s="29">
        <v>3930</v>
      </c>
      <c r="I174" s="29" t="s">
        <v>305</v>
      </c>
      <c r="J174" s="29">
        <v>393000</v>
      </c>
      <c r="K174" s="29">
        <v>3932</v>
      </c>
      <c r="L174" s="29" t="s">
        <v>306</v>
      </c>
      <c r="M174" s="29">
        <v>393200</v>
      </c>
      <c r="O174" s="143" t="s">
        <v>8589</v>
      </c>
      <c r="P174" s="29">
        <v>1004</v>
      </c>
      <c r="Q174" s="29">
        <v>1060</v>
      </c>
      <c r="R174" s="29">
        <v>1271</v>
      </c>
      <c r="S174" s="29">
        <v>1919</v>
      </c>
      <c r="T174" s="29">
        <v>2634206.3220000002</v>
      </c>
      <c r="U174" s="29">
        <v>1124920.852</v>
      </c>
      <c r="V174" s="29">
        <v>901</v>
      </c>
      <c r="W174" s="29">
        <v>2634209.3629999999</v>
      </c>
      <c r="X174" s="29">
        <v>1124921.44</v>
      </c>
    </row>
    <row r="175" spans="1:24" x14ac:dyDescent="0.25">
      <c r="A175" s="29" t="s">
        <v>160</v>
      </c>
      <c r="B175" s="29">
        <v>6298</v>
      </c>
      <c r="C175" s="29" t="s">
        <v>306</v>
      </c>
      <c r="D175" s="29">
        <v>502326417</v>
      </c>
      <c r="E175" s="29">
        <v>0</v>
      </c>
      <c r="F175" s="29" t="s">
        <v>23986</v>
      </c>
      <c r="G175" s="29" t="s">
        <v>545</v>
      </c>
      <c r="H175" s="29">
        <v>3930</v>
      </c>
      <c r="I175" s="29" t="s">
        <v>305</v>
      </c>
      <c r="J175" s="29">
        <v>393000</v>
      </c>
      <c r="K175" s="29">
        <v>3932</v>
      </c>
      <c r="L175" s="29" t="s">
        <v>306</v>
      </c>
      <c r="M175" s="29">
        <v>393200</v>
      </c>
      <c r="O175" s="143" t="s">
        <v>8590</v>
      </c>
      <c r="P175" s="29">
        <v>1004</v>
      </c>
      <c r="Q175" s="29">
        <v>1060</v>
      </c>
      <c r="R175" s="29">
        <v>1271</v>
      </c>
      <c r="S175" s="29">
        <v>1919</v>
      </c>
      <c r="T175" s="29">
        <v>2634320.247</v>
      </c>
      <c r="U175" s="29">
        <v>1124728.352</v>
      </c>
      <c r="V175" s="29">
        <v>901</v>
      </c>
      <c r="W175" s="29">
        <v>2634321.5419999999</v>
      </c>
      <c r="X175" s="29">
        <v>1124726.3910000001</v>
      </c>
    </row>
    <row r="176" spans="1:24" x14ac:dyDescent="0.25">
      <c r="A176" s="29" t="s">
        <v>160</v>
      </c>
      <c r="B176" s="29">
        <v>6298</v>
      </c>
      <c r="C176" s="29" t="s">
        <v>306</v>
      </c>
      <c r="D176" s="29">
        <v>502326418</v>
      </c>
      <c r="E176" s="29">
        <v>0</v>
      </c>
      <c r="F176" s="29" t="s">
        <v>23986</v>
      </c>
      <c r="G176" s="29" t="s">
        <v>498</v>
      </c>
      <c r="H176" s="29">
        <v>3930</v>
      </c>
      <c r="I176" s="29" t="s">
        <v>305</v>
      </c>
      <c r="J176" s="29">
        <v>393000</v>
      </c>
      <c r="K176" s="29">
        <v>3932</v>
      </c>
      <c r="L176" s="29" t="s">
        <v>306</v>
      </c>
      <c r="M176" s="29">
        <v>393200</v>
      </c>
      <c r="O176" s="143" t="s">
        <v>8591</v>
      </c>
      <c r="P176" s="29">
        <v>1004</v>
      </c>
      <c r="Q176" s="29">
        <v>1060</v>
      </c>
      <c r="R176" s="29">
        <v>1271</v>
      </c>
      <c r="S176" s="29">
        <v>1919</v>
      </c>
      <c r="T176" s="29">
        <v>2634328.0159999998</v>
      </c>
      <c r="U176" s="29">
        <v>1124674.7990000001</v>
      </c>
      <c r="V176" s="29">
        <v>901</v>
      </c>
      <c r="W176" s="29">
        <v>2634328.5269999998</v>
      </c>
      <c r="X176" s="29">
        <v>1124676.2080000001</v>
      </c>
    </row>
  </sheetData>
  <autoFilter ref="A5:Y5" xr:uid="{00000000-0009-0000-0000-000005000000}"/>
  <mergeCells count="2">
    <mergeCell ref="K4:M4"/>
    <mergeCell ref="G1:K1"/>
  </mergeCells>
  <hyperlinks>
    <hyperlink ref="G1" r:id="rId1" display="Voir les instructions" xr:uid="{00000000-0004-0000-0500-000000000000}"/>
    <hyperlink ref="G1:I1" r:id="rId2" display="Instructions" xr:uid="{00000000-0004-0000-0500-000001000000}"/>
    <hyperlink ref="G3" r:id="rId3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tabColor theme="9" tint="0.59999389629810485"/>
  </sheetPr>
  <dimension ref="A1:X1363"/>
  <sheetViews>
    <sheetView workbookViewId="0">
      <pane ySplit="5" topLeftCell="A6" activePane="bottomLeft" state="frozen"/>
      <selection pane="bottomLeft"/>
    </sheetView>
  </sheetViews>
  <sheetFormatPr baseColWidth="10" defaultColWidth="10.5" defaultRowHeight="15" x14ac:dyDescent="0.25"/>
  <cols>
    <col min="1" max="1" width="4.625" style="29" customWidth="1"/>
    <col min="2" max="2" width="8.125" style="29" customWidth="1"/>
    <col min="3" max="3" width="16.375" style="29" customWidth="1"/>
    <col min="4" max="4" width="9.375" style="29" customWidth="1"/>
    <col min="5" max="5" width="6.625" style="29" bestFit="1" customWidth="1"/>
    <col min="6" max="6" width="7" style="29" bestFit="1" customWidth="1"/>
    <col min="7" max="8" width="10.875" style="29" bestFit="1" customWidth="1"/>
    <col min="9" max="9" width="7.75" style="29" bestFit="1" customWidth="1"/>
    <col min="10" max="10" width="8.125" style="29" bestFit="1" customWidth="1"/>
    <col min="11" max="11" width="18.75" style="29" customWidth="1"/>
    <col min="12" max="12" width="7.625" style="179" bestFit="1" customWidth="1"/>
    <col min="13" max="13" width="6.375" style="29" bestFit="1" customWidth="1"/>
    <col min="14" max="14" width="15.5" style="29" customWidth="1"/>
    <col min="15" max="15" width="6.625" style="29" bestFit="1" customWidth="1"/>
    <col min="16" max="17" width="11" style="29" bestFit="1" customWidth="1"/>
    <col min="18" max="18" width="19.625" style="29" customWidth="1"/>
    <col min="19" max="19" width="8.875" style="29" bestFit="1" customWidth="1"/>
    <col min="20" max="20" width="13.875" style="29" bestFit="1" customWidth="1"/>
    <col min="21" max="21" width="8.125" style="29" bestFit="1" customWidth="1"/>
    <col min="22" max="22" width="8" style="29" bestFit="1" customWidth="1"/>
    <col min="23" max="23" width="8.125" style="29" bestFit="1" customWidth="1"/>
    <col min="24" max="16384" width="10.5" style="29"/>
  </cols>
  <sheetData>
    <row r="1" spans="1:24" s="177" customFormat="1" x14ac:dyDescent="0.25">
      <c r="A1" s="176" t="s">
        <v>14</v>
      </c>
      <c r="G1" s="262" t="s">
        <v>169</v>
      </c>
      <c r="H1" s="262"/>
      <c r="I1" s="262"/>
      <c r="J1" s="262"/>
      <c r="K1" s="262"/>
      <c r="L1" s="182"/>
      <c r="M1" s="182"/>
      <c r="N1" s="182"/>
      <c r="O1" s="182"/>
      <c r="P1" s="182"/>
    </row>
    <row r="2" spans="1:24" x14ac:dyDescent="0.25">
      <c r="A2" s="178"/>
    </row>
    <row r="3" spans="1:24" x14ac:dyDescent="0.25">
      <c r="A3" s="164" t="s">
        <v>32080</v>
      </c>
    </row>
    <row r="5" spans="1:24" s="165" customFormat="1" x14ac:dyDescent="0.25">
      <c r="A5" s="165" t="s">
        <v>23</v>
      </c>
      <c r="B5" s="165" t="s">
        <v>26</v>
      </c>
      <c r="C5" s="165" t="s">
        <v>28</v>
      </c>
      <c r="D5" s="165" t="s">
        <v>30</v>
      </c>
      <c r="E5" s="165" t="s">
        <v>32</v>
      </c>
      <c r="F5" s="165" t="s">
        <v>34</v>
      </c>
      <c r="G5" s="165" t="s">
        <v>65</v>
      </c>
      <c r="H5" s="165" t="s">
        <v>67</v>
      </c>
      <c r="I5" s="165" t="s">
        <v>69</v>
      </c>
      <c r="J5" s="165" t="s">
        <v>44</v>
      </c>
      <c r="K5" s="165" t="s">
        <v>46</v>
      </c>
      <c r="L5" s="165" t="s">
        <v>48</v>
      </c>
      <c r="M5" s="165" t="s">
        <v>50</v>
      </c>
      <c r="N5" s="165" t="s">
        <v>54</v>
      </c>
      <c r="O5" s="165" t="s">
        <v>56</v>
      </c>
      <c r="P5" s="165" t="s">
        <v>58</v>
      </c>
      <c r="Q5" s="165" t="s">
        <v>60</v>
      </c>
      <c r="R5" s="165" t="s">
        <v>63</v>
      </c>
      <c r="S5" s="165" t="s">
        <v>62</v>
      </c>
      <c r="T5" s="165" t="s">
        <v>324</v>
      </c>
      <c r="U5" s="165" t="s">
        <v>75</v>
      </c>
      <c r="V5" s="165" t="s">
        <v>73</v>
      </c>
      <c r="W5" s="165" t="s">
        <v>71</v>
      </c>
      <c r="X5" s="165" t="s">
        <v>85</v>
      </c>
    </row>
    <row r="6" spans="1:24" x14ac:dyDescent="0.25">
      <c r="A6" s="29" t="s">
        <v>160</v>
      </c>
      <c r="B6" s="29">
        <v>6002</v>
      </c>
      <c r="C6" s="29" t="s">
        <v>187</v>
      </c>
      <c r="D6" s="29">
        <v>191242680</v>
      </c>
      <c r="E6" s="29">
        <v>0</v>
      </c>
      <c r="F6" s="29">
        <v>1060</v>
      </c>
      <c r="G6" s="29">
        <v>2639416.91</v>
      </c>
      <c r="H6" s="29">
        <v>1127201.92</v>
      </c>
      <c r="I6" s="29">
        <v>905</v>
      </c>
      <c r="J6" s="29">
        <v>1142916</v>
      </c>
      <c r="K6" s="29" t="s">
        <v>406</v>
      </c>
      <c r="M6" s="29">
        <v>3900</v>
      </c>
      <c r="N6" s="29" t="s">
        <v>342</v>
      </c>
      <c r="O6" s="29">
        <v>390002</v>
      </c>
      <c r="P6" s="29">
        <v>2639416</v>
      </c>
      <c r="Q6" s="29">
        <v>1127194</v>
      </c>
      <c r="S6" s="29">
        <v>115</v>
      </c>
      <c r="T6" s="29" t="s">
        <v>409</v>
      </c>
      <c r="U6" s="29">
        <v>0</v>
      </c>
      <c r="V6" s="29" t="s">
        <v>410</v>
      </c>
      <c r="X6" s="29" t="s">
        <v>320</v>
      </c>
    </row>
    <row r="7" spans="1:24" x14ac:dyDescent="0.25">
      <c r="A7" s="29" t="s">
        <v>160</v>
      </c>
      <c r="B7" s="29">
        <v>6002</v>
      </c>
      <c r="C7" s="29" t="s">
        <v>187</v>
      </c>
      <c r="D7" s="29">
        <v>190625348</v>
      </c>
      <c r="E7" s="29">
        <v>0</v>
      </c>
      <c r="F7" s="29">
        <v>1060</v>
      </c>
      <c r="G7" s="29">
        <v>2639445.2999999998</v>
      </c>
      <c r="H7" s="29">
        <v>1127652.3600000001</v>
      </c>
      <c r="I7" s="29">
        <v>905</v>
      </c>
      <c r="J7" s="29">
        <v>1142916</v>
      </c>
      <c r="K7" s="29" t="s">
        <v>406</v>
      </c>
      <c r="M7" s="29">
        <v>3900</v>
      </c>
      <c r="N7" s="29" t="s">
        <v>342</v>
      </c>
      <c r="O7" s="29">
        <v>390002</v>
      </c>
      <c r="S7" s="29">
        <v>115</v>
      </c>
      <c r="T7" s="29" t="s">
        <v>411</v>
      </c>
      <c r="U7" s="29">
        <v>0</v>
      </c>
      <c r="V7" s="29" t="s">
        <v>412</v>
      </c>
      <c r="X7" s="29" t="s">
        <v>320</v>
      </c>
    </row>
    <row r="8" spans="1:24" x14ac:dyDescent="0.25">
      <c r="A8" s="29" t="s">
        <v>160</v>
      </c>
      <c r="B8" s="29">
        <v>6002</v>
      </c>
      <c r="C8" s="29" t="s">
        <v>187</v>
      </c>
      <c r="D8" s="29">
        <v>190919051</v>
      </c>
      <c r="E8" s="29">
        <v>0</v>
      </c>
      <c r="F8" s="29">
        <v>1060</v>
      </c>
      <c r="G8" s="29">
        <v>2639349</v>
      </c>
      <c r="H8" s="29">
        <v>1127557</v>
      </c>
      <c r="I8" s="29">
        <v>909</v>
      </c>
      <c r="J8" s="29">
        <v>1142916</v>
      </c>
      <c r="K8" s="29" t="s">
        <v>406</v>
      </c>
      <c r="M8" s="29">
        <v>3900</v>
      </c>
      <c r="N8" s="29" t="s">
        <v>342</v>
      </c>
      <c r="O8" s="29">
        <v>390002</v>
      </c>
      <c r="P8" s="29">
        <v>2639349</v>
      </c>
      <c r="Q8" s="29">
        <v>1127557</v>
      </c>
      <c r="S8" s="29">
        <v>115</v>
      </c>
      <c r="T8" s="29" t="s">
        <v>407</v>
      </c>
      <c r="U8" s="29">
        <v>0</v>
      </c>
      <c r="V8" s="29" t="s">
        <v>408</v>
      </c>
      <c r="X8" s="29" t="s">
        <v>320</v>
      </c>
    </row>
    <row r="9" spans="1:24" x14ac:dyDescent="0.25">
      <c r="A9" s="29" t="s">
        <v>160</v>
      </c>
      <c r="B9" s="29">
        <v>6002</v>
      </c>
      <c r="C9" s="29" t="s">
        <v>187</v>
      </c>
      <c r="D9" s="29">
        <v>191478131</v>
      </c>
      <c r="E9" s="29">
        <v>0</v>
      </c>
      <c r="F9" s="29">
        <v>1080</v>
      </c>
      <c r="G9" s="29">
        <v>2638519.84</v>
      </c>
      <c r="H9" s="29">
        <v>1127656.47</v>
      </c>
      <c r="I9" s="29">
        <v>905</v>
      </c>
      <c r="J9" s="29">
        <v>1142942</v>
      </c>
      <c r="K9" s="29" t="s">
        <v>341</v>
      </c>
      <c r="M9" s="29">
        <v>3900</v>
      </c>
      <c r="N9" s="29" t="s">
        <v>342</v>
      </c>
      <c r="O9" s="29">
        <v>390002</v>
      </c>
      <c r="P9" s="29">
        <v>2638400</v>
      </c>
      <c r="Q9" s="29">
        <v>1127830</v>
      </c>
      <c r="R9" s="29" t="s">
        <v>414</v>
      </c>
      <c r="S9" s="29">
        <v>101</v>
      </c>
      <c r="T9" s="29" t="s">
        <v>415</v>
      </c>
      <c r="U9" s="29">
        <v>0</v>
      </c>
      <c r="V9" s="29" t="s">
        <v>416</v>
      </c>
      <c r="X9" s="29" t="s">
        <v>320</v>
      </c>
    </row>
    <row r="10" spans="1:24" x14ac:dyDescent="0.25">
      <c r="A10" s="29" t="s">
        <v>160</v>
      </c>
      <c r="B10" s="29">
        <v>6002</v>
      </c>
      <c r="C10" s="29" t="s">
        <v>187</v>
      </c>
      <c r="D10" s="29">
        <v>160015075</v>
      </c>
      <c r="E10" s="29">
        <v>0</v>
      </c>
      <c r="F10" s="29">
        <v>1060</v>
      </c>
      <c r="G10" s="29">
        <v>2639743</v>
      </c>
      <c r="H10" s="29">
        <v>1128474</v>
      </c>
      <c r="I10" s="29">
        <v>905</v>
      </c>
      <c r="J10" s="29">
        <v>1142942</v>
      </c>
      <c r="K10" s="29" t="s">
        <v>341</v>
      </c>
      <c r="M10" s="29">
        <v>3900</v>
      </c>
      <c r="N10" s="29" t="s">
        <v>342</v>
      </c>
      <c r="O10" s="29">
        <v>390002</v>
      </c>
      <c r="S10" s="29">
        <v>150</v>
      </c>
      <c r="T10" s="29" t="s">
        <v>417</v>
      </c>
      <c r="U10" s="29">
        <v>0</v>
      </c>
      <c r="V10" s="29" t="s">
        <v>418</v>
      </c>
      <c r="X10" s="29" t="s">
        <v>419</v>
      </c>
    </row>
    <row r="11" spans="1:24" x14ac:dyDescent="0.25">
      <c r="A11" s="29" t="s">
        <v>160</v>
      </c>
      <c r="B11" s="29">
        <v>6002</v>
      </c>
      <c r="C11" s="29" t="s">
        <v>187</v>
      </c>
      <c r="D11" s="29">
        <v>191105152</v>
      </c>
      <c r="E11" s="29">
        <v>0</v>
      </c>
      <c r="F11" s="29">
        <v>1060</v>
      </c>
      <c r="G11" s="29">
        <v>2642265.1</v>
      </c>
      <c r="H11" s="29">
        <v>1129227.81</v>
      </c>
      <c r="I11" s="29">
        <v>905</v>
      </c>
      <c r="J11" s="29">
        <v>1142944</v>
      </c>
      <c r="K11" s="29" t="s">
        <v>420</v>
      </c>
      <c r="M11" s="29">
        <v>3902</v>
      </c>
      <c r="N11" s="29" t="s">
        <v>343</v>
      </c>
      <c r="O11" s="29">
        <v>390200</v>
      </c>
      <c r="P11" s="29">
        <v>2642286</v>
      </c>
      <c r="Q11" s="29">
        <v>1129245</v>
      </c>
      <c r="R11" s="29" t="s">
        <v>421</v>
      </c>
      <c r="S11" s="29">
        <v>115</v>
      </c>
      <c r="T11" s="29" t="s">
        <v>422</v>
      </c>
      <c r="U11" s="29">
        <v>0</v>
      </c>
      <c r="V11" s="29" t="s">
        <v>423</v>
      </c>
      <c r="X11" s="29" t="s">
        <v>320</v>
      </c>
    </row>
    <row r="12" spans="1:24" x14ac:dyDescent="0.25">
      <c r="A12" s="29" t="s">
        <v>160</v>
      </c>
      <c r="B12" s="29">
        <v>6002</v>
      </c>
      <c r="C12" s="29" t="s">
        <v>187</v>
      </c>
      <c r="D12" s="29">
        <v>160017213</v>
      </c>
      <c r="E12" s="29">
        <v>0</v>
      </c>
      <c r="F12" s="29">
        <v>1060</v>
      </c>
      <c r="G12" s="29">
        <v>2642340</v>
      </c>
      <c r="H12" s="29">
        <v>1129370</v>
      </c>
      <c r="I12" s="29">
        <v>909</v>
      </c>
      <c r="J12" s="29">
        <v>1142944</v>
      </c>
      <c r="K12" s="29" t="s">
        <v>420</v>
      </c>
      <c r="M12" s="29">
        <v>3902</v>
      </c>
      <c r="N12" s="29" t="s">
        <v>343</v>
      </c>
      <c r="O12" s="29">
        <v>390200</v>
      </c>
      <c r="S12" s="29">
        <v>150</v>
      </c>
      <c r="T12" s="29" t="s">
        <v>424</v>
      </c>
      <c r="U12" s="29">
        <v>0</v>
      </c>
      <c r="V12" s="29" t="s">
        <v>425</v>
      </c>
      <c r="X12" s="29" t="s">
        <v>419</v>
      </c>
    </row>
    <row r="13" spans="1:24" x14ac:dyDescent="0.25">
      <c r="A13" s="29" t="s">
        <v>160</v>
      </c>
      <c r="B13" s="29">
        <v>6002</v>
      </c>
      <c r="C13" s="29" t="s">
        <v>187</v>
      </c>
      <c r="D13" s="29">
        <v>191994386</v>
      </c>
      <c r="E13" s="29">
        <v>0</v>
      </c>
      <c r="F13" s="29">
        <v>1060</v>
      </c>
      <c r="G13" s="29">
        <v>2639571</v>
      </c>
      <c r="H13" s="29">
        <v>1128561</v>
      </c>
      <c r="I13" s="29">
        <v>905</v>
      </c>
      <c r="J13" s="29">
        <v>1142962</v>
      </c>
      <c r="K13" s="29" t="s">
        <v>8295</v>
      </c>
      <c r="L13" s="179" t="s">
        <v>1187</v>
      </c>
      <c r="M13" s="29">
        <v>3900</v>
      </c>
      <c r="N13" s="29" t="s">
        <v>342</v>
      </c>
      <c r="O13" s="29">
        <v>390002</v>
      </c>
      <c r="R13" s="29" t="s">
        <v>8296</v>
      </c>
      <c r="S13" s="29">
        <v>115</v>
      </c>
      <c r="U13" s="29">
        <v>0</v>
      </c>
      <c r="V13" s="29" t="s">
        <v>8297</v>
      </c>
      <c r="X13" s="29" t="s">
        <v>320</v>
      </c>
    </row>
    <row r="14" spans="1:24" x14ac:dyDescent="0.25">
      <c r="A14" s="29" t="s">
        <v>160</v>
      </c>
      <c r="B14" s="29">
        <v>6002</v>
      </c>
      <c r="C14" s="29" t="s">
        <v>187</v>
      </c>
      <c r="D14" s="29">
        <v>191208897</v>
      </c>
      <c r="E14" s="29">
        <v>0</v>
      </c>
      <c r="F14" s="29">
        <v>1060</v>
      </c>
      <c r="G14" s="29">
        <v>2639575.0729999999</v>
      </c>
      <c r="H14" s="29">
        <v>1128564.7779999999</v>
      </c>
      <c r="I14" s="29">
        <v>901</v>
      </c>
      <c r="J14" s="29">
        <v>1142962</v>
      </c>
      <c r="K14" s="29" t="s">
        <v>8295</v>
      </c>
      <c r="L14" s="179" t="s">
        <v>1187</v>
      </c>
      <c r="M14" s="29">
        <v>3900</v>
      </c>
      <c r="N14" s="29" t="s">
        <v>342</v>
      </c>
      <c r="O14" s="29">
        <v>390002</v>
      </c>
      <c r="P14" s="29">
        <v>2639563.4219999998</v>
      </c>
      <c r="Q14" s="29">
        <v>1128550.4140000001</v>
      </c>
      <c r="S14" s="29">
        <v>150</v>
      </c>
      <c r="T14" s="29" t="s">
        <v>8298</v>
      </c>
      <c r="U14" s="29">
        <v>0</v>
      </c>
      <c r="V14" s="29" t="s">
        <v>8297</v>
      </c>
      <c r="X14" s="29" t="s">
        <v>419</v>
      </c>
    </row>
    <row r="15" spans="1:24" x14ac:dyDescent="0.25">
      <c r="A15" s="29" t="s">
        <v>160</v>
      </c>
      <c r="B15" s="29">
        <v>6002</v>
      </c>
      <c r="C15" s="29" t="s">
        <v>187</v>
      </c>
      <c r="D15" s="29">
        <v>9014458</v>
      </c>
      <c r="E15" s="29">
        <v>0</v>
      </c>
      <c r="F15" s="29">
        <v>1060</v>
      </c>
      <c r="G15" s="29">
        <v>2642852.0159999998</v>
      </c>
      <c r="H15" s="29">
        <v>1129975.139</v>
      </c>
      <c r="I15" s="29">
        <v>901</v>
      </c>
      <c r="J15" s="29">
        <v>1142968</v>
      </c>
      <c r="K15" s="29" t="s">
        <v>391</v>
      </c>
      <c r="L15" s="179" t="s">
        <v>454</v>
      </c>
      <c r="M15" s="29">
        <v>3900</v>
      </c>
      <c r="N15" s="29" t="s">
        <v>344</v>
      </c>
      <c r="O15" s="29">
        <v>390000</v>
      </c>
      <c r="P15" s="29">
        <v>2642863.0180000002</v>
      </c>
      <c r="Q15" s="29">
        <v>1129973.182</v>
      </c>
      <c r="R15" s="29" t="s">
        <v>11928</v>
      </c>
      <c r="S15" s="29">
        <v>115</v>
      </c>
      <c r="U15" s="29">
        <v>0</v>
      </c>
      <c r="V15" s="29" t="s">
        <v>11929</v>
      </c>
      <c r="X15" s="29" t="s">
        <v>419</v>
      </c>
    </row>
    <row r="16" spans="1:24" x14ac:dyDescent="0.25">
      <c r="A16" s="29" t="s">
        <v>160</v>
      </c>
      <c r="B16" s="29">
        <v>6002</v>
      </c>
      <c r="C16" s="29" t="s">
        <v>187</v>
      </c>
      <c r="D16" s="29">
        <v>192012994</v>
      </c>
      <c r="E16" s="29">
        <v>0</v>
      </c>
      <c r="F16" s="29">
        <v>1060</v>
      </c>
      <c r="G16" s="29">
        <v>2642848</v>
      </c>
      <c r="H16" s="29">
        <v>1129971</v>
      </c>
      <c r="I16" s="29">
        <v>905</v>
      </c>
      <c r="J16" s="29">
        <v>1142968</v>
      </c>
      <c r="K16" s="29" t="s">
        <v>391</v>
      </c>
      <c r="L16" s="179" t="s">
        <v>454</v>
      </c>
      <c r="M16" s="29">
        <v>3900</v>
      </c>
      <c r="N16" s="29" t="s">
        <v>344</v>
      </c>
      <c r="O16" s="29">
        <v>390000</v>
      </c>
      <c r="S16" s="29">
        <v>115</v>
      </c>
      <c r="U16" s="29">
        <v>0</v>
      </c>
      <c r="V16" s="29" t="s">
        <v>11930</v>
      </c>
      <c r="X16" s="29" t="s">
        <v>320</v>
      </c>
    </row>
    <row r="17" spans="1:24" x14ac:dyDescent="0.25">
      <c r="A17" s="29" t="s">
        <v>160</v>
      </c>
      <c r="B17" s="29">
        <v>6002</v>
      </c>
      <c r="C17" s="29" t="s">
        <v>187</v>
      </c>
      <c r="D17" s="29">
        <v>191467574</v>
      </c>
      <c r="E17" s="29">
        <v>0</v>
      </c>
      <c r="F17" s="29">
        <v>1060</v>
      </c>
      <c r="G17" s="29">
        <v>2637354.85</v>
      </c>
      <c r="H17" s="29">
        <v>1127876.96</v>
      </c>
      <c r="I17" s="29">
        <v>905</v>
      </c>
      <c r="J17" s="29">
        <v>1143001</v>
      </c>
      <c r="K17" s="29" t="s">
        <v>426</v>
      </c>
      <c r="M17" s="29">
        <v>3900</v>
      </c>
      <c r="N17" s="29" t="s">
        <v>427</v>
      </c>
      <c r="O17" s="29">
        <v>390003</v>
      </c>
      <c r="P17" s="29">
        <v>2637356</v>
      </c>
      <c r="Q17" s="29">
        <v>1127867</v>
      </c>
      <c r="R17" s="29" t="s">
        <v>428</v>
      </c>
      <c r="S17" s="29">
        <v>115</v>
      </c>
      <c r="U17" s="29">
        <v>0</v>
      </c>
      <c r="V17" s="29" t="s">
        <v>429</v>
      </c>
      <c r="X17" s="29" t="s">
        <v>320</v>
      </c>
    </row>
    <row r="18" spans="1:24" x14ac:dyDescent="0.25">
      <c r="A18" s="29" t="s">
        <v>160</v>
      </c>
      <c r="B18" s="29">
        <v>6002</v>
      </c>
      <c r="C18" s="29" t="s">
        <v>187</v>
      </c>
      <c r="D18" s="29">
        <v>191240751</v>
      </c>
      <c r="E18" s="29">
        <v>0</v>
      </c>
      <c r="F18" s="29">
        <v>1060</v>
      </c>
      <c r="G18" s="29">
        <v>2637228</v>
      </c>
      <c r="H18" s="29">
        <v>1127811</v>
      </c>
      <c r="I18" s="29">
        <v>904</v>
      </c>
      <c r="J18" s="29">
        <v>1143001</v>
      </c>
      <c r="K18" s="29" t="s">
        <v>426</v>
      </c>
      <c r="M18" s="29">
        <v>3900</v>
      </c>
      <c r="N18" s="29" t="s">
        <v>427</v>
      </c>
      <c r="O18" s="29">
        <v>390003</v>
      </c>
      <c r="P18" s="29">
        <v>2637228</v>
      </c>
      <c r="Q18" s="29">
        <v>1127811</v>
      </c>
      <c r="S18" s="29">
        <v>115</v>
      </c>
      <c r="T18" s="29" t="s">
        <v>430</v>
      </c>
      <c r="U18" s="29">
        <v>0</v>
      </c>
      <c r="V18" s="29" t="s">
        <v>431</v>
      </c>
      <c r="X18" s="29" t="s">
        <v>419</v>
      </c>
    </row>
    <row r="19" spans="1:24" x14ac:dyDescent="0.25">
      <c r="A19" s="29" t="s">
        <v>160</v>
      </c>
      <c r="B19" s="29">
        <v>6002</v>
      </c>
      <c r="C19" s="29" t="s">
        <v>187</v>
      </c>
      <c r="D19" s="29">
        <v>191852345</v>
      </c>
      <c r="E19" s="29">
        <v>0</v>
      </c>
      <c r="F19" s="29">
        <v>1040</v>
      </c>
      <c r="G19" s="29">
        <v>2641968.2999999998</v>
      </c>
      <c r="H19" s="29">
        <v>1129740.1000000001</v>
      </c>
      <c r="I19" s="29">
        <v>904</v>
      </c>
      <c r="J19" s="29">
        <v>2473047</v>
      </c>
      <c r="K19" s="29" t="s">
        <v>11777</v>
      </c>
      <c r="L19" s="179" t="s">
        <v>334</v>
      </c>
      <c r="M19" s="29">
        <v>3900</v>
      </c>
      <c r="N19" s="29" t="s">
        <v>344</v>
      </c>
      <c r="O19" s="29">
        <v>390000</v>
      </c>
      <c r="S19" s="29">
        <v>115</v>
      </c>
      <c r="U19" s="29">
        <v>0</v>
      </c>
      <c r="V19" s="29" t="s">
        <v>7518</v>
      </c>
      <c r="X19" s="29" t="s">
        <v>320</v>
      </c>
    </row>
    <row r="20" spans="1:24" x14ac:dyDescent="0.25">
      <c r="A20" s="29" t="s">
        <v>160</v>
      </c>
      <c r="B20" s="29">
        <v>6002</v>
      </c>
      <c r="C20" s="29" t="s">
        <v>187</v>
      </c>
      <c r="D20" s="29">
        <v>890156</v>
      </c>
      <c r="E20" s="29">
        <v>0</v>
      </c>
      <c r="F20" s="29">
        <v>1025</v>
      </c>
      <c r="G20" s="29">
        <v>2641966</v>
      </c>
      <c r="H20" s="29">
        <v>1129747</v>
      </c>
      <c r="I20" s="29">
        <v>905</v>
      </c>
      <c r="J20" s="29">
        <v>2473047</v>
      </c>
      <c r="K20" s="29" t="s">
        <v>11777</v>
      </c>
      <c r="L20" s="179" t="s">
        <v>334</v>
      </c>
      <c r="M20" s="29">
        <v>3900</v>
      </c>
      <c r="N20" s="29" t="s">
        <v>344</v>
      </c>
      <c r="O20" s="29">
        <v>390000</v>
      </c>
      <c r="S20" s="29">
        <v>115</v>
      </c>
      <c r="U20" s="29">
        <v>0</v>
      </c>
      <c r="V20" s="29" t="s">
        <v>7518</v>
      </c>
      <c r="X20" s="29" t="s">
        <v>320</v>
      </c>
    </row>
    <row r="21" spans="1:24" x14ac:dyDescent="0.25">
      <c r="A21" s="29" t="s">
        <v>160</v>
      </c>
      <c r="B21" s="29">
        <v>6004</v>
      </c>
      <c r="C21" s="29" t="s">
        <v>188</v>
      </c>
      <c r="D21" s="29">
        <v>891537</v>
      </c>
      <c r="E21" s="29">
        <v>0</v>
      </c>
      <c r="F21" s="29">
        <v>1025</v>
      </c>
      <c r="G21" s="29">
        <v>2634513</v>
      </c>
      <c r="H21" s="29">
        <v>1128821</v>
      </c>
      <c r="I21" s="29">
        <v>905</v>
      </c>
      <c r="J21" s="29">
        <v>1143026</v>
      </c>
      <c r="K21" s="29" t="s">
        <v>432</v>
      </c>
      <c r="M21" s="29">
        <v>3939</v>
      </c>
      <c r="N21" s="29" t="s">
        <v>188</v>
      </c>
      <c r="O21" s="29">
        <v>393900</v>
      </c>
      <c r="S21" s="29">
        <v>150</v>
      </c>
      <c r="T21" s="29" t="s">
        <v>435</v>
      </c>
      <c r="U21" s="29">
        <v>0</v>
      </c>
      <c r="V21" s="29" t="s">
        <v>436</v>
      </c>
      <c r="X21" s="29" t="s">
        <v>320</v>
      </c>
    </row>
    <row r="22" spans="1:24" x14ac:dyDescent="0.25">
      <c r="A22" s="29" t="s">
        <v>160</v>
      </c>
      <c r="B22" s="29">
        <v>6004</v>
      </c>
      <c r="C22" s="29" t="s">
        <v>188</v>
      </c>
      <c r="D22" s="29">
        <v>891538</v>
      </c>
      <c r="E22" s="29">
        <v>0</v>
      </c>
      <c r="F22" s="29">
        <v>1030</v>
      </c>
      <c r="G22" s="29">
        <v>2634555</v>
      </c>
      <c r="H22" s="29">
        <v>1128807</v>
      </c>
      <c r="I22" s="29">
        <v>905</v>
      </c>
      <c r="J22" s="29">
        <v>1143026</v>
      </c>
      <c r="K22" s="29" t="s">
        <v>432</v>
      </c>
      <c r="M22" s="29">
        <v>3939</v>
      </c>
      <c r="N22" s="29" t="s">
        <v>188</v>
      </c>
      <c r="O22" s="29">
        <v>393900</v>
      </c>
      <c r="S22" s="29">
        <v>115</v>
      </c>
      <c r="T22" s="29" t="s">
        <v>433</v>
      </c>
      <c r="U22" s="29">
        <v>0</v>
      </c>
      <c r="V22" s="29" t="s">
        <v>434</v>
      </c>
      <c r="X22" s="29" t="s">
        <v>320</v>
      </c>
    </row>
    <row r="23" spans="1:24" x14ac:dyDescent="0.25">
      <c r="A23" s="29" t="s">
        <v>160</v>
      </c>
      <c r="B23" s="29">
        <v>6004</v>
      </c>
      <c r="C23" s="29" t="s">
        <v>188</v>
      </c>
      <c r="D23" s="29">
        <v>190572250</v>
      </c>
      <c r="E23" s="29">
        <v>0</v>
      </c>
      <c r="F23" s="29">
        <v>1025</v>
      </c>
      <c r="G23" s="29">
        <v>2635366.02</v>
      </c>
      <c r="H23" s="29">
        <v>1129565.6299999999</v>
      </c>
      <c r="I23" s="29">
        <v>905</v>
      </c>
      <c r="J23" s="29">
        <v>1143032</v>
      </c>
      <c r="K23" s="29" t="s">
        <v>437</v>
      </c>
      <c r="M23" s="29">
        <v>3939</v>
      </c>
      <c r="N23" s="29" t="s">
        <v>188</v>
      </c>
      <c r="O23" s="29">
        <v>393900</v>
      </c>
      <c r="R23" s="29" t="s">
        <v>441</v>
      </c>
      <c r="S23" s="29">
        <v>150</v>
      </c>
      <c r="U23" s="29">
        <v>0</v>
      </c>
      <c r="V23" s="29" t="s">
        <v>442</v>
      </c>
      <c r="X23" s="29" t="s">
        <v>320</v>
      </c>
    </row>
    <row r="24" spans="1:24" x14ac:dyDescent="0.25">
      <c r="A24" s="29" t="s">
        <v>160</v>
      </c>
      <c r="B24" s="29">
        <v>6004</v>
      </c>
      <c r="C24" s="29" t="s">
        <v>188</v>
      </c>
      <c r="D24" s="29">
        <v>190572268</v>
      </c>
      <c r="E24" s="29">
        <v>0</v>
      </c>
      <c r="F24" s="29">
        <v>1021</v>
      </c>
      <c r="G24" s="29">
        <v>2635382.4130000002</v>
      </c>
      <c r="H24" s="29">
        <v>1129499.67</v>
      </c>
      <c r="I24" s="29">
        <v>905</v>
      </c>
      <c r="J24" s="29">
        <v>1143032</v>
      </c>
      <c r="K24" s="29" t="s">
        <v>437</v>
      </c>
      <c r="M24" s="29">
        <v>3939</v>
      </c>
      <c r="N24" s="29" t="s">
        <v>188</v>
      </c>
      <c r="O24" s="29">
        <v>393900</v>
      </c>
      <c r="R24" s="29" t="s">
        <v>443</v>
      </c>
      <c r="S24" s="29">
        <v>150</v>
      </c>
      <c r="T24" s="29" t="s">
        <v>444</v>
      </c>
      <c r="U24" s="29">
        <v>0</v>
      </c>
      <c r="V24" s="29" t="s">
        <v>445</v>
      </c>
      <c r="X24" s="29" t="s">
        <v>320</v>
      </c>
    </row>
    <row r="25" spans="1:24" x14ac:dyDescent="0.25">
      <c r="A25" s="29" t="s">
        <v>160</v>
      </c>
      <c r="B25" s="29">
        <v>6004</v>
      </c>
      <c r="C25" s="29" t="s">
        <v>188</v>
      </c>
      <c r="D25" s="29">
        <v>190572108</v>
      </c>
      <c r="E25" s="29">
        <v>0</v>
      </c>
      <c r="F25" s="29">
        <v>1021</v>
      </c>
      <c r="G25" s="29">
        <v>2635154.91</v>
      </c>
      <c r="H25" s="29">
        <v>1129258.5</v>
      </c>
      <c r="I25" s="29">
        <v>905</v>
      </c>
      <c r="J25" s="29">
        <v>1143032</v>
      </c>
      <c r="K25" s="29" t="s">
        <v>437</v>
      </c>
      <c r="M25" s="29">
        <v>3939</v>
      </c>
      <c r="N25" s="29" t="s">
        <v>188</v>
      </c>
      <c r="O25" s="29">
        <v>393900</v>
      </c>
      <c r="R25" s="29" t="s">
        <v>446</v>
      </c>
      <c r="S25" s="29">
        <v>150</v>
      </c>
      <c r="T25" s="29" t="s">
        <v>447</v>
      </c>
      <c r="U25" s="29">
        <v>0</v>
      </c>
      <c r="V25" s="29" t="s">
        <v>448</v>
      </c>
      <c r="X25" s="29" t="s">
        <v>320</v>
      </c>
    </row>
    <row r="26" spans="1:24" x14ac:dyDescent="0.25">
      <c r="A26" s="29" t="s">
        <v>160</v>
      </c>
      <c r="B26" s="29">
        <v>6004</v>
      </c>
      <c r="C26" s="29" t="s">
        <v>188</v>
      </c>
      <c r="D26" s="29">
        <v>891554</v>
      </c>
      <c r="E26" s="29">
        <v>0</v>
      </c>
      <c r="F26" s="29">
        <v>1021</v>
      </c>
      <c r="G26" s="29">
        <v>2635215</v>
      </c>
      <c r="H26" s="29">
        <v>1129358</v>
      </c>
      <c r="I26" s="29">
        <v>905</v>
      </c>
      <c r="J26" s="29">
        <v>1143032</v>
      </c>
      <c r="K26" s="29" t="s">
        <v>437</v>
      </c>
      <c r="M26" s="29">
        <v>3939</v>
      </c>
      <c r="N26" s="29" t="s">
        <v>188</v>
      </c>
      <c r="O26" s="29">
        <v>393900</v>
      </c>
      <c r="R26" s="29" t="s">
        <v>449</v>
      </c>
      <c r="S26" s="29">
        <v>115</v>
      </c>
      <c r="U26" s="29">
        <v>0</v>
      </c>
      <c r="V26" s="29" t="s">
        <v>450</v>
      </c>
      <c r="X26" s="29" t="s">
        <v>320</v>
      </c>
    </row>
    <row r="27" spans="1:24" x14ac:dyDescent="0.25">
      <c r="A27" s="29" t="s">
        <v>160</v>
      </c>
      <c r="B27" s="29">
        <v>6004</v>
      </c>
      <c r="C27" s="29" t="s">
        <v>188</v>
      </c>
      <c r="D27" s="29">
        <v>190773589</v>
      </c>
      <c r="E27" s="29">
        <v>0</v>
      </c>
      <c r="F27" s="29">
        <v>1021</v>
      </c>
      <c r="G27" s="29">
        <v>2633677.7549999999</v>
      </c>
      <c r="H27" s="29">
        <v>1128491.7690000001</v>
      </c>
      <c r="I27" s="29">
        <v>905</v>
      </c>
      <c r="J27" s="29">
        <v>1143032</v>
      </c>
      <c r="K27" s="29" t="s">
        <v>437</v>
      </c>
      <c r="M27" s="29">
        <v>3939</v>
      </c>
      <c r="N27" s="29" t="s">
        <v>188</v>
      </c>
      <c r="O27" s="29">
        <v>393900</v>
      </c>
      <c r="R27" s="29" t="s">
        <v>438</v>
      </c>
      <c r="S27" s="29">
        <v>150</v>
      </c>
      <c r="T27" s="29" t="s">
        <v>439</v>
      </c>
      <c r="U27" s="29">
        <v>0</v>
      </c>
      <c r="V27" s="29" t="s">
        <v>440</v>
      </c>
      <c r="X27" s="29" t="s">
        <v>320</v>
      </c>
    </row>
    <row r="28" spans="1:24" x14ac:dyDescent="0.25">
      <c r="A28" s="29" t="s">
        <v>160</v>
      </c>
      <c r="B28" s="29">
        <v>6004</v>
      </c>
      <c r="C28" s="29" t="s">
        <v>188</v>
      </c>
      <c r="D28" s="29">
        <v>891577</v>
      </c>
      <c r="E28" s="29">
        <v>0</v>
      </c>
      <c r="F28" s="29">
        <v>1040</v>
      </c>
      <c r="G28" s="29">
        <v>2635287</v>
      </c>
      <c r="H28" s="29">
        <v>1129288</v>
      </c>
      <c r="I28" s="29">
        <v>905</v>
      </c>
      <c r="J28" s="29">
        <v>1143032</v>
      </c>
      <c r="K28" s="29" t="s">
        <v>437</v>
      </c>
      <c r="M28" s="29">
        <v>3939</v>
      </c>
      <c r="N28" s="29" t="s">
        <v>188</v>
      </c>
      <c r="O28" s="29">
        <v>393900</v>
      </c>
      <c r="R28" s="29" t="s">
        <v>451</v>
      </c>
      <c r="S28" s="29">
        <v>115</v>
      </c>
      <c r="U28" s="29">
        <v>0</v>
      </c>
      <c r="V28" s="29" t="s">
        <v>452</v>
      </c>
      <c r="X28" s="29" t="s">
        <v>419</v>
      </c>
    </row>
    <row r="29" spans="1:24" x14ac:dyDescent="0.25">
      <c r="A29" s="29" t="s">
        <v>160</v>
      </c>
      <c r="B29" s="29">
        <v>6004</v>
      </c>
      <c r="C29" s="29" t="s">
        <v>188</v>
      </c>
      <c r="D29" s="29">
        <v>891562</v>
      </c>
      <c r="E29" s="29">
        <v>0</v>
      </c>
      <c r="F29" s="29">
        <v>1030</v>
      </c>
      <c r="G29" s="29">
        <v>2635251</v>
      </c>
      <c r="H29" s="29">
        <v>1129327</v>
      </c>
      <c r="I29" s="29">
        <v>905</v>
      </c>
      <c r="J29" s="29">
        <v>1143032</v>
      </c>
      <c r="K29" s="29" t="s">
        <v>437</v>
      </c>
      <c r="M29" s="29">
        <v>3939</v>
      </c>
      <c r="N29" s="29" t="s">
        <v>188</v>
      </c>
      <c r="O29" s="29">
        <v>393900</v>
      </c>
      <c r="S29" s="29">
        <v>115</v>
      </c>
      <c r="T29" s="29" t="s">
        <v>528</v>
      </c>
      <c r="U29" s="29">
        <v>0</v>
      </c>
      <c r="V29" s="29" t="s">
        <v>529</v>
      </c>
      <c r="X29" s="29" t="s">
        <v>320</v>
      </c>
    </row>
    <row r="30" spans="1:24" x14ac:dyDescent="0.25">
      <c r="A30" s="29" t="s">
        <v>160</v>
      </c>
      <c r="B30" s="29">
        <v>6004</v>
      </c>
      <c r="C30" s="29" t="s">
        <v>188</v>
      </c>
      <c r="D30" s="29">
        <v>891566</v>
      </c>
      <c r="E30" s="29">
        <v>0</v>
      </c>
      <c r="F30" s="29">
        <v>1030</v>
      </c>
      <c r="G30" s="29">
        <v>2635217</v>
      </c>
      <c r="H30" s="29">
        <v>1129333</v>
      </c>
      <c r="I30" s="29">
        <v>905</v>
      </c>
      <c r="J30" s="29">
        <v>1143032</v>
      </c>
      <c r="K30" s="29" t="s">
        <v>437</v>
      </c>
      <c r="M30" s="29">
        <v>3939</v>
      </c>
      <c r="N30" s="29" t="s">
        <v>188</v>
      </c>
      <c r="O30" s="29">
        <v>393900</v>
      </c>
      <c r="S30" s="29">
        <v>115</v>
      </c>
      <c r="T30" s="29" t="s">
        <v>471</v>
      </c>
      <c r="U30" s="29">
        <v>0</v>
      </c>
      <c r="V30" s="29" t="s">
        <v>472</v>
      </c>
      <c r="X30" s="29" t="s">
        <v>320</v>
      </c>
    </row>
    <row r="31" spans="1:24" x14ac:dyDescent="0.25">
      <c r="A31" s="29" t="s">
        <v>160</v>
      </c>
      <c r="B31" s="29">
        <v>6004</v>
      </c>
      <c r="C31" s="29" t="s">
        <v>188</v>
      </c>
      <c r="D31" s="29">
        <v>891584</v>
      </c>
      <c r="E31" s="29">
        <v>0</v>
      </c>
      <c r="F31" s="29">
        <v>1021</v>
      </c>
      <c r="G31" s="29">
        <v>2635103</v>
      </c>
      <c r="H31" s="29">
        <v>1129244</v>
      </c>
      <c r="I31" s="29">
        <v>905</v>
      </c>
      <c r="J31" s="29">
        <v>1143032</v>
      </c>
      <c r="K31" s="29" t="s">
        <v>437</v>
      </c>
      <c r="M31" s="29">
        <v>3939</v>
      </c>
      <c r="N31" s="29" t="s">
        <v>188</v>
      </c>
      <c r="O31" s="29">
        <v>393900</v>
      </c>
      <c r="S31" s="29">
        <v>115</v>
      </c>
      <c r="U31" s="29">
        <v>0</v>
      </c>
      <c r="V31" s="29" t="s">
        <v>509</v>
      </c>
      <c r="X31" s="29" t="s">
        <v>320</v>
      </c>
    </row>
    <row r="32" spans="1:24" x14ac:dyDescent="0.25">
      <c r="A32" s="29" t="s">
        <v>160</v>
      </c>
      <c r="B32" s="29">
        <v>6004</v>
      </c>
      <c r="C32" s="29" t="s">
        <v>188</v>
      </c>
      <c r="D32" s="29">
        <v>3175260</v>
      </c>
      <c r="E32" s="29">
        <v>0</v>
      </c>
      <c r="F32" s="29">
        <v>1021</v>
      </c>
      <c r="G32" s="29">
        <v>2635218</v>
      </c>
      <c r="H32" s="29">
        <v>1129347</v>
      </c>
      <c r="I32" s="29">
        <v>905</v>
      </c>
      <c r="J32" s="29">
        <v>1143032</v>
      </c>
      <c r="K32" s="29" t="s">
        <v>437</v>
      </c>
      <c r="M32" s="29">
        <v>3939</v>
      </c>
      <c r="N32" s="29" t="s">
        <v>188</v>
      </c>
      <c r="O32" s="29">
        <v>393900</v>
      </c>
      <c r="S32" s="29">
        <v>115</v>
      </c>
      <c r="T32" s="29" t="s">
        <v>518</v>
      </c>
      <c r="U32" s="29">
        <v>0</v>
      </c>
      <c r="V32" s="29" t="s">
        <v>519</v>
      </c>
      <c r="X32" s="29" t="s">
        <v>320</v>
      </c>
    </row>
    <row r="33" spans="1:24" x14ac:dyDescent="0.25">
      <c r="A33" s="29" t="s">
        <v>160</v>
      </c>
      <c r="B33" s="29">
        <v>6004</v>
      </c>
      <c r="C33" s="29" t="s">
        <v>188</v>
      </c>
      <c r="D33" s="29">
        <v>891563</v>
      </c>
      <c r="E33" s="29">
        <v>0</v>
      </c>
      <c r="F33" s="29">
        <v>1021</v>
      </c>
      <c r="G33" s="29">
        <v>2635255.5300000003</v>
      </c>
      <c r="H33" s="29">
        <v>1129312.2819999999</v>
      </c>
      <c r="I33" s="29">
        <v>905</v>
      </c>
      <c r="J33" s="29">
        <v>1143032</v>
      </c>
      <c r="K33" s="29" t="s">
        <v>437</v>
      </c>
      <c r="M33" s="29">
        <v>3939</v>
      </c>
      <c r="N33" s="29" t="s">
        <v>188</v>
      </c>
      <c r="O33" s="29">
        <v>393900</v>
      </c>
      <c r="S33" s="29">
        <v>115</v>
      </c>
      <c r="T33" s="29" t="s">
        <v>505</v>
      </c>
      <c r="U33" s="29">
        <v>0</v>
      </c>
      <c r="V33" s="29" t="s">
        <v>506</v>
      </c>
      <c r="X33" s="29" t="s">
        <v>320</v>
      </c>
    </row>
    <row r="34" spans="1:24" x14ac:dyDescent="0.25">
      <c r="A34" s="29" t="s">
        <v>160</v>
      </c>
      <c r="B34" s="29">
        <v>6004</v>
      </c>
      <c r="C34" s="29" t="s">
        <v>188</v>
      </c>
      <c r="D34" s="29">
        <v>891564</v>
      </c>
      <c r="E34" s="29">
        <v>0</v>
      </c>
      <c r="F34" s="29">
        <v>1021</v>
      </c>
      <c r="G34" s="29">
        <v>2635229</v>
      </c>
      <c r="H34" s="29">
        <v>1129321</v>
      </c>
      <c r="I34" s="29">
        <v>905</v>
      </c>
      <c r="J34" s="29">
        <v>1143032</v>
      </c>
      <c r="K34" s="29" t="s">
        <v>437</v>
      </c>
      <c r="M34" s="29">
        <v>3939</v>
      </c>
      <c r="N34" s="29" t="s">
        <v>188</v>
      </c>
      <c r="O34" s="29">
        <v>393900</v>
      </c>
      <c r="S34" s="29">
        <v>115</v>
      </c>
      <c r="T34" s="29" t="s">
        <v>507</v>
      </c>
      <c r="U34" s="29">
        <v>0</v>
      </c>
      <c r="V34" s="29" t="s">
        <v>508</v>
      </c>
      <c r="X34" s="29" t="s">
        <v>320</v>
      </c>
    </row>
    <row r="35" spans="1:24" x14ac:dyDescent="0.25">
      <c r="A35" s="29" t="s">
        <v>160</v>
      </c>
      <c r="B35" s="29">
        <v>6004</v>
      </c>
      <c r="C35" s="29" t="s">
        <v>188</v>
      </c>
      <c r="D35" s="29">
        <v>891565</v>
      </c>
      <c r="E35" s="29">
        <v>0</v>
      </c>
      <c r="F35" s="29">
        <v>1030</v>
      </c>
      <c r="G35" s="29">
        <v>2635209</v>
      </c>
      <c r="H35" s="29">
        <v>1129320</v>
      </c>
      <c r="I35" s="29">
        <v>905</v>
      </c>
      <c r="J35" s="29">
        <v>1143032</v>
      </c>
      <c r="K35" s="29" t="s">
        <v>437</v>
      </c>
      <c r="M35" s="29">
        <v>3939</v>
      </c>
      <c r="N35" s="29" t="s">
        <v>188</v>
      </c>
      <c r="O35" s="29">
        <v>393900</v>
      </c>
      <c r="S35" s="29">
        <v>115</v>
      </c>
      <c r="U35" s="29">
        <v>0</v>
      </c>
      <c r="V35" s="29" t="s">
        <v>499</v>
      </c>
      <c r="X35" s="29" t="s">
        <v>320</v>
      </c>
    </row>
    <row r="36" spans="1:24" x14ac:dyDescent="0.25">
      <c r="A36" s="29" t="s">
        <v>160</v>
      </c>
      <c r="B36" s="29">
        <v>6004</v>
      </c>
      <c r="C36" s="29" t="s">
        <v>188</v>
      </c>
      <c r="D36" s="29">
        <v>891567</v>
      </c>
      <c r="E36" s="29">
        <v>0</v>
      </c>
      <c r="F36" s="29">
        <v>1021</v>
      </c>
      <c r="G36" s="29">
        <v>2635189</v>
      </c>
      <c r="H36" s="29">
        <v>1129307</v>
      </c>
      <c r="I36" s="29">
        <v>905</v>
      </c>
      <c r="J36" s="29">
        <v>1143032</v>
      </c>
      <c r="K36" s="29" t="s">
        <v>437</v>
      </c>
      <c r="M36" s="29">
        <v>3939</v>
      </c>
      <c r="N36" s="29" t="s">
        <v>188</v>
      </c>
      <c r="O36" s="29">
        <v>393900</v>
      </c>
      <c r="S36" s="29">
        <v>115</v>
      </c>
      <c r="T36" s="29" t="s">
        <v>544</v>
      </c>
      <c r="U36" s="29">
        <v>0</v>
      </c>
      <c r="V36" s="29" t="s">
        <v>545</v>
      </c>
      <c r="X36" s="29" t="s">
        <v>320</v>
      </c>
    </row>
    <row r="37" spans="1:24" x14ac:dyDescent="0.25">
      <c r="A37" s="29" t="s">
        <v>160</v>
      </c>
      <c r="B37" s="29">
        <v>6004</v>
      </c>
      <c r="C37" s="29" t="s">
        <v>188</v>
      </c>
      <c r="D37" s="29">
        <v>891568</v>
      </c>
      <c r="E37" s="29">
        <v>0</v>
      </c>
      <c r="F37" s="29">
        <v>1030</v>
      </c>
      <c r="G37" s="29">
        <v>2635199.7999999998</v>
      </c>
      <c r="H37" s="29">
        <v>1129303.6000000001</v>
      </c>
      <c r="I37" s="29">
        <v>905</v>
      </c>
      <c r="J37" s="29">
        <v>1143032</v>
      </c>
      <c r="K37" s="29" t="s">
        <v>437</v>
      </c>
      <c r="M37" s="29">
        <v>3939</v>
      </c>
      <c r="N37" s="29" t="s">
        <v>188</v>
      </c>
      <c r="O37" s="29">
        <v>393900</v>
      </c>
      <c r="S37" s="29">
        <v>115</v>
      </c>
      <c r="T37" s="29" t="s">
        <v>530</v>
      </c>
      <c r="U37" s="29">
        <v>0</v>
      </c>
      <c r="V37" s="29" t="s">
        <v>531</v>
      </c>
      <c r="X37" s="29" t="s">
        <v>320</v>
      </c>
    </row>
    <row r="38" spans="1:24" x14ac:dyDescent="0.25">
      <c r="A38" s="29" t="s">
        <v>160</v>
      </c>
      <c r="B38" s="29">
        <v>6004</v>
      </c>
      <c r="C38" s="29" t="s">
        <v>188</v>
      </c>
      <c r="D38" s="29">
        <v>891569</v>
      </c>
      <c r="E38" s="29">
        <v>0</v>
      </c>
      <c r="F38" s="29">
        <v>1021</v>
      </c>
      <c r="G38" s="29">
        <v>2635214</v>
      </c>
      <c r="H38" s="29">
        <v>1129303</v>
      </c>
      <c r="I38" s="29">
        <v>905</v>
      </c>
      <c r="J38" s="29">
        <v>1143032</v>
      </c>
      <c r="K38" s="29" t="s">
        <v>437</v>
      </c>
      <c r="M38" s="29">
        <v>3939</v>
      </c>
      <c r="N38" s="29" t="s">
        <v>188</v>
      </c>
      <c r="O38" s="29">
        <v>393900</v>
      </c>
      <c r="S38" s="29">
        <v>150</v>
      </c>
      <c r="T38" s="29" t="s">
        <v>546</v>
      </c>
      <c r="U38" s="29">
        <v>0</v>
      </c>
      <c r="V38" s="29" t="s">
        <v>547</v>
      </c>
      <c r="X38" s="29" t="s">
        <v>320</v>
      </c>
    </row>
    <row r="39" spans="1:24" x14ac:dyDescent="0.25">
      <c r="A39" s="29" t="s">
        <v>160</v>
      </c>
      <c r="B39" s="29">
        <v>6004</v>
      </c>
      <c r="C39" s="29" t="s">
        <v>188</v>
      </c>
      <c r="D39" s="29">
        <v>891570</v>
      </c>
      <c r="E39" s="29">
        <v>0</v>
      </c>
      <c r="F39" s="29">
        <v>1021</v>
      </c>
      <c r="G39" s="29">
        <v>2635190</v>
      </c>
      <c r="H39" s="29">
        <v>1129282</v>
      </c>
      <c r="I39" s="29">
        <v>905</v>
      </c>
      <c r="J39" s="29">
        <v>1143032</v>
      </c>
      <c r="K39" s="29" t="s">
        <v>437</v>
      </c>
      <c r="M39" s="29">
        <v>3939</v>
      </c>
      <c r="N39" s="29" t="s">
        <v>188</v>
      </c>
      <c r="O39" s="29">
        <v>393900</v>
      </c>
      <c r="S39" s="29">
        <v>115</v>
      </c>
      <c r="U39" s="29">
        <v>0</v>
      </c>
      <c r="V39" s="29" t="s">
        <v>496</v>
      </c>
      <c r="X39" s="29" t="s">
        <v>320</v>
      </c>
    </row>
    <row r="40" spans="1:24" x14ac:dyDescent="0.25">
      <c r="A40" s="29" t="s">
        <v>160</v>
      </c>
      <c r="B40" s="29">
        <v>6004</v>
      </c>
      <c r="C40" s="29" t="s">
        <v>188</v>
      </c>
      <c r="D40" s="29">
        <v>891571</v>
      </c>
      <c r="E40" s="29">
        <v>0</v>
      </c>
      <c r="F40" s="29">
        <v>1060</v>
      </c>
      <c r="G40" s="29">
        <v>2635205</v>
      </c>
      <c r="H40" s="29">
        <v>1129283</v>
      </c>
      <c r="I40" s="29">
        <v>905</v>
      </c>
      <c r="J40" s="29">
        <v>1143032</v>
      </c>
      <c r="K40" s="29" t="s">
        <v>437</v>
      </c>
      <c r="M40" s="29">
        <v>3939</v>
      </c>
      <c r="N40" s="29" t="s">
        <v>188</v>
      </c>
      <c r="O40" s="29">
        <v>393900</v>
      </c>
      <c r="S40" s="29">
        <v>115</v>
      </c>
      <c r="T40" s="29" t="s">
        <v>476</v>
      </c>
      <c r="U40" s="29">
        <v>0</v>
      </c>
      <c r="V40" s="29" t="s">
        <v>477</v>
      </c>
      <c r="X40" s="29" t="s">
        <v>320</v>
      </c>
    </row>
    <row r="41" spans="1:24" x14ac:dyDescent="0.25">
      <c r="A41" s="29" t="s">
        <v>160</v>
      </c>
      <c r="B41" s="29">
        <v>6004</v>
      </c>
      <c r="C41" s="29" t="s">
        <v>188</v>
      </c>
      <c r="D41" s="29">
        <v>891572</v>
      </c>
      <c r="E41" s="29">
        <v>0</v>
      </c>
      <c r="F41" s="29">
        <v>1021</v>
      </c>
      <c r="G41" s="29">
        <v>2635221</v>
      </c>
      <c r="H41" s="29">
        <v>1129282</v>
      </c>
      <c r="I41" s="29">
        <v>905</v>
      </c>
      <c r="J41" s="29">
        <v>1143032</v>
      </c>
      <c r="K41" s="29" t="s">
        <v>437</v>
      </c>
      <c r="M41" s="29">
        <v>3939</v>
      </c>
      <c r="N41" s="29" t="s">
        <v>188</v>
      </c>
      <c r="O41" s="29">
        <v>393900</v>
      </c>
      <c r="S41" s="29">
        <v>115</v>
      </c>
      <c r="T41" s="29" t="s">
        <v>500</v>
      </c>
      <c r="U41" s="29">
        <v>0</v>
      </c>
      <c r="V41" s="29" t="s">
        <v>322</v>
      </c>
      <c r="X41" s="29" t="s">
        <v>320</v>
      </c>
    </row>
    <row r="42" spans="1:24" x14ac:dyDescent="0.25">
      <c r="A42" s="29" t="s">
        <v>160</v>
      </c>
      <c r="B42" s="29">
        <v>6004</v>
      </c>
      <c r="C42" s="29" t="s">
        <v>188</v>
      </c>
      <c r="D42" s="29">
        <v>891573</v>
      </c>
      <c r="E42" s="29">
        <v>0</v>
      </c>
      <c r="F42" s="29">
        <v>1021</v>
      </c>
      <c r="G42" s="29">
        <v>2635233</v>
      </c>
      <c r="H42" s="29">
        <v>1129287</v>
      </c>
      <c r="I42" s="29">
        <v>905</v>
      </c>
      <c r="J42" s="29">
        <v>1143032</v>
      </c>
      <c r="K42" s="29" t="s">
        <v>437</v>
      </c>
      <c r="M42" s="29">
        <v>3939</v>
      </c>
      <c r="N42" s="29" t="s">
        <v>188</v>
      </c>
      <c r="O42" s="29">
        <v>393900</v>
      </c>
      <c r="S42" s="29">
        <v>115</v>
      </c>
      <c r="T42" s="29" t="s">
        <v>501</v>
      </c>
      <c r="U42" s="29">
        <v>0</v>
      </c>
      <c r="V42" s="29" t="s">
        <v>502</v>
      </c>
      <c r="X42" s="29" t="s">
        <v>320</v>
      </c>
    </row>
    <row r="43" spans="1:24" x14ac:dyDescent="0.25">
      <c r="A43" s="29" t="s">
        <v>160</v>
      </c>
      <c r="B43" s="29">
        <v>6004</v>
      </c>
      <c r="C43" s="29" t="s">
        <v>188</v>
      </c>
      <c r="D43" s="29">
        <v>891574</v>
      </c>
      <c r="E43" s="29">
        <v>0</v>
      </c>
      <c r="F43" s="29">
        <v>1021</v>
      </c>
      <c r="G43" s="29">
        <v>2635254</v>
      </c>
      <c r="H43" s="29">
        <v>1129278</v>
      </c>
      <c r="I43" s="29">
        <v>905</v>
      </c>
      <c r="J43" s="29">
        <v>1143032</v>
      </c>
      <c r="K43" s="29" t="s">
        <v>437</v>
      </c>
      <c r="M43" s="29">
        <v>3939</v>
      </c>
      <c r="N43" s="29" t="s">
        <v>188</v>
      </c>
      <c r="O43" s="29">
        <v>393900</v>
      </c>
      <c r="S43" s="29">
        <v>115</v>
      </c>
      <c r="T43" s="29" t="s">
        <v>516</v>
      </c>
      <c r="U43" s="29">
        <v>0</v>
      </c>
      <c r="V43" s="29" t="s">
        <v>517</v>
      </c>
      <c r="X43" s="29" t="s">
        <v>320</v>
      </c>
    </row>
    <row r="44" spans="1:24" x14ac:dyDescent="0.25">
      <c r="A44" s="29" t="s">
        <v>160</v>
      </c>
      <c r="B44" s="29">
        <v>6004</v>
      </c>
      <c r="C44" s="29" t="s">
        <v>188</v>
      </c>
      <c r="D44" s="29">
        <v>891575</v>
      </c>
      <c r="E44" s="29">
        <v>0</v>
      </c>
      <c r="F44" s="29">
        <v>1021</v>
      </c>
      <c r="G44" s="29">
        <v>2635279</v>
      </c>
      <c r="H44" s="29">
        <v>1129308</v>
      </c>
      <c r="I44" s="29">
        <v>905</v>
      </c>
      <c r="J44" s="29">
        <v>1143032</v>
      </c>
      <c r="K44" s="29" t="s">
        <v>437</v>
      </c>
      <c r="M44" s="29">
        <v>3939</v>
      </c>
      <c r="N44" s="29" t="s">
        <v>188</v>
      </c>
      <c r="O44" s="29">
        <v>393900</v>
      </c>
      <c r="S44" s="29">
        <v>115</v>
      </c>
      <c r="T44" s="29" t="s">
        <v>464</v>
      </c>
      <c r="U44" s="29">
        <v>0</v>
      </c>
      <c r="V44" s="29" t="s">
        <v>465</v>
      </c>
      <c r="X44" s="29" t="s">
        <v>320</v>
      </c>
    </row>
    <row r="45" spans="1:24" x14ac:dyDescent="0.25">
      <c r="A45" s="29" t="s">
        <v>160</v>
      </c>
      <c r="B45" s="29">
        <v>6004</v>
      </c>
      <c r="C45" s="29" t="s">
        <v>188</v>
      </c>
      <c r="D45" s="29">
        <v>891576</v>
      </c>
      <c r="E45" s="29">
        <v>0</v>
      </c>
      <c r="F45" s="29">
        <v>1021</v>
      </c>
      <c r="G45" s="29">
        <v>2635284</v>
      </c>
      <c r="H45" s="29">
        <v>1129300</v>
      </c>
      <c r="I45" s="29">
        <v>905</v>
      </c>
      <c r="J45" s="29">
        <v>1143032</v>
      </c>
      <c r="K45" s="29" t="s">
        <v>437</v>
      </c>
      <c r="M45" s="29">
        <v>3939</v>
      </c>
      <c r="N45" s="29" t="s">
        <v>188</v>
      </c>
      <c r="O45" s="29">
        <v>393900</v>
      </c>
      <c r="S45" s="29">
        <v>115</v>
      </c>
      <c r="T45" s="29" t="s">
        <v>473</v>
      </c>
      <c r="U45" s="29">
        <v>0</v>
      </c>
      <c r="V45" s="29" t="s">
        <v>474</v>
      </c>
      <c r="X45" s="29" t="s">
        <v>320</v>
      </c>
    </row>
    <row r="46" spans="1:24" x14ac:dyDescent="0.25">
      <c r="A46" s="29" t="s">
        <v>160</v>
      </c>
      <c r="B46" s="29">
        <v>6004</v>
      </c>
      <c r="C46" s="29" t="s">
        <v>188</v>
      </c>
      <c r="D46" s="29">
        <v>891578</v>
      </c>
      <c r="E46" s="29">
        <v>0</v>
      </c>
      <c r="F46" s="29">
        <v>1030</v>
      </c>
      <c r="G46" s="29">
        <v>2635286</v>
      </c>
      <c r="H46" s="29">
        <v>1129259</v>
      </c>
      <c r="I46" s="29">
        <v>905</v>
      </c>
      <c r="J46" s="29">
        <v>1143032</v>
      </c>
      <c r="K46" s="29" t="s">
        <v>437</v>
      </c>
      <c r="M46" s="29">
        <v>3939</v>
      </c>
      <c r="N46" s="29" t="s">
        <v>188</v>
      </c>
      <c r="O46" s="29">
        <v>393900</v>
      </c>
      <c r="S46" s="29">
        <v>115</v>
      </c>
      <c r="T46" s="29" t="s">
        <v>475</v>
      </c>
      <c r="U46" s="29">
        <v>0</v>
      </c>
      <c r="V46" s="29" t="s">
        <v>336</v>
      </c>
      <c r="X46" s="29" t="s">
        <v>320</v>
      </c>
    </row>
    <row r="47" spans="1:24" x14ac:dyDescent="0.25">
      <c r="A47" s="29" t="s">
        <v>160</v>
      </c>
      <c r="B47" s="29">
        <v>6004</v>
      </c>
      <c r="C47" s="29" t="s">
        <v>188</v>
      </c>
      <c r="D47" s="29">
        <v>891580</v>
      </c>
      <c r="E47" s="29">
        <v>0</v>
      </c>
      <c r="F47" s="29">
        <v>1021</v>
      </c>
      <c r="G47" s="29">
        <v>2635341</v>
      </c>
      <c r="H47" s="29">
        <v>1129274</v>
      </c>
      <c r="I47" s="29">
        <v>905</v>
      </c>
      <c r="J47" s="29">
        <v>1143032</v>
      </c>
      <c r="K47" s="29" t="s">
        <v>437</v>
      </c>
      <c r="M47" s="29">
        <v>3939</v>
      </c>
      <c r="N47" s="29" t="s">
        <v>188</v>
      </c>
      <c r="O47" s="29">
        <v>393900</v>
      </c>
      <c r="S47" s="29">
        <v>115</v>
      </c>
      <c r="T47" s="29" t="s">
        <v>503</v>
      </c>
      <c r="U47" s="29">
        <v>0</v>
      </c>
      <c r="V47" s="29" t="s">
        <v>504</v>
      </c>
      <c r="X47" s="29" t="s">
        <v>320</v>
      </c>
    </row>
    <row r="48" spans="1:24" x14ac:dyDescent="0.25">
      <c r="A48" s="29" t="s">
        <v>160</v>
      </c>
      <c r="B48" s="29">
        <v>6004</v>
      </c>
      <c r="C48" s="29" t="s">
        <v>188</v>
      </c>
      <c r="D48" s="29">
        <v>891581</v>
      </c>
      <c r="E48" s="29">
        <v>0</v>
      </c>
      <c r="F48" s="29">
        <v>1021</v>
      </c>
      <c r="G48" s="29">
        <v>2635326</v>
      </c>
      <c r="H48" s="29">
        <v>1129290</v>
      </c>
      <c r="I48" s="29">
        <v>905</v>
      </c>
      <c r="J48" s="29">
        <v>1143032</v>
      </c>
      <c r="K48" s="29" t="s">
        <v>437</v>
      </c>
      <c r="M48" s="29">
        <v>3939</v>
      </c>
      <c r="N48" s="29" t="s">
        <v>188</v>
      </c>
      <c r="O48" s="29">
        <v>393900</v>
      </c>
      <c r="S48" s="29">
        <v>115</v>
      </c>
      <c r="T48" s="29" t="s">
        <v>455</v>
      </c>
      <c r="U48" s="29">
        <v>0</v>
      </c>
      <c r="V48" s="29" t="s">
        <v>456</v>
      </c>
      <c r="X48" s="29" t="s">
        <v>320</v>
      </c>
    </row>
    <row r="49" spans="1:24" x14ac:dyDescent="0.25">
      <c r="A49" s="29" t="s">
        <v>160</v>
      </c>
      <c r="B49" s="29">
        <v>6004</v>
      </c>
      <c r="C49" s="29" t="s">
        <v>188</v>
      </c>
      <c r="D49" s="29">
        <v>891582</v>
      </c>
      <c r="E49" s="29">
        <v>0</v>
      </c>
      <c r="F49" s="29">
        <v>1021</v>
      </c>
      <c r="G49" s="29">
        <v>2635302.6490000002</v>
      </c>
      <c r="H49" s="29">
        <v>1129291.79</v>
      </c>
      <c r="I49" s="29">
        <v>905</v>
      </c>
      <c r="J49" s="29">
        <v>1143032</v>
      </c>
      <c r="K49" s="29" t="s">
        <v>437</v>
      </c>
      <c r="M49" s="29">
        <v>3939</v>
      </c>
      <c r="N49" s="29" t="s">
        <v>188</v>
      </c>
      <c r="O49" s="29">
        <v>393900</v>
      </c>
      <c r="S49" s="29">
        <v>115</v>
      </c>
      <c r="T49" s="29" t="s">
        <v>469</v>
      </c>
      <c r="U49" s="29">
        <v>0</v>
      </c>
      <c r="V49" s="29" t="s">
        <v>470</v>
      </c>
      <c r="X49" s="29" t="s">
        <v>320</v>
      </c>
    </row>
    <row r="50" spans="1:24" x14ac:dyDescent="0.25">
      <c r="A50" s="29" t="s">
        <v>160</v>
      </c>
      <c r="B50" s="29">
        <v>6004</v>
      </c>
      <c r="C50" s="29" t="s">
        <v>188</v>
      </c>
      <c r="D50" s="29">
        <v>891585</v>
      </c>
      <c r="E50" s="29">
        <v>0</v>
      </c>
      <c r="F50" s="29">
        <v>1021</v>
      </c>
      <c r="G50" s="29">
        <v>2635010</v>
      </c>
      <c r="H50" s="29">
        <v>1129260</v>
      </c>
      <c r="I50" s="29">
        <v>905</v>
      </c>
      <c r="J50" s="29">
        <v>1143032</v>
      </c>
      <c r="K50" s="29" t="s">
        <v>437</v>
      </c>
      <c r="M50" s="29">
        <v>3939</v>
      </c>
      <c r="N50" s="29" t="s">
        <v>188</v>
      </c>
      <c r="O50" s="29">
        <v>393900</v>
      </c>
      <c r="S50" s="29">
        <v>115</v>
      </c>
      <c r="T50" s="29" t="s">
        <v>520</v>
      </c>
      <c r="U50" s="29">
        <v>0</v>
      </c>
      <c r="V50" s="29" t="s">
        <v>521</v>
      </c>
      <c r="X50" s="29" t="s">
        <v>320</v>
      </c>
    </row>
    <row r="51" spans="1:24" x14ac:dyDescent="0.25">
      <c r="A51" s="29" t="s">
        <v>160</v>
      </c>
      <c r="B51" s="29">
        <v>6004</v>
      </c>
      <c r="C51" s="29" t="s">
        <v>188</v>
      </c>
      <c r="D51" s="29">
        <v>891586</v>
      </c>
      <c r="E51" s="29">
        <v>0</v>
      </c>
      <c r="F51" s="29">
        <v>1025</v>
      </c>
      <c r="G51" s="29">
        <v>2635103</v>
      </c>
      <c r="H51" s="29">
        <v>1129304</v>
      </c>
      <c r="I51" s="29">
        <v>905</v>
      </c>
      <c r="J51" s="29">
        <v>1143032</v>
      </c>
      <c r="K51" s="29" t="s">
        <v>437</v>
      </c>
      <c r="M51" s="29">
        <v>3939</v>
      </c>
      <c r="N51" s="29" t="s">
        <v>188</v>
      </c>
      <c r="O51" s="29">
        <v>393900</v>
      </c>
      <c r="S51" s="29">
        <v>115</v>
      </c>
      <c r="T51" s="29" t="s">
        <v>492</v>
      </c>
      <c r="U51" s="29">
        <v>0</v>
      </c>
      <c r="V51" s="29" t="s">
        <v>493</v>
      </c>
      <c r="X51" s="29" t="s">
        <v>320</v>
      </c>
    </row>
    <row r="52" spans="1:24" x14ac:dyDescent="0.25">
      <c r="A52" s="29" t="s">
        <v>160</v>
      </c>
      <c r="B52" s="29">
        <v>6004</v>
      </c>
      <c r="C52" s="29" t="s">
        <v>188</v>
      </c>
      <c r="D52" s="29">
        <v>891587</v>
      </c>
      <c r="E52" s="29">
        <v>0</v>
      </c>
      <c r="F52" s="29">
        <v>1021</v>
      </c>
      <c r="G52" s="29">
        <v>2635118</v>
      </c>
      <c r="H52" s="29">
        <v>1129342</v>
      </c>
      <c r="I52" s="29">
        <v>905</v>
      </c>
      <c r="J52" s="29">
        <v>1143032</v>
      </c>
      <c r="K52" s="29" t="s">
        <v>437</v>
      </c>
      <c r="M52" s="29">
        <v>3939</v>
      </c>
      <c r="N52" s="29" t="s">
        <v>188</v>
      </c>
      <c r="O52" s="29">
        <v>393900</v>
      </c>
      <c r="S52" s="29">
        <v>115</v>
      </c>
      <c r="T52" s="29" t="s">
        <v>532</v>
      </c>
      <c r="U52" s="29">
        <v>0</v>
      </c>
      <c r="V52" s="29" t="s">
        <v>533</v>
      </c>
      <c r="X52" s="29" t="s">
        <v>320</v>
      </c>
    </row>
    <row r="53" spans="1:24" x14ac:dyDescent="0.25">
      <c r="A53" s="29" t="s">
        <v>160</v>
      </c>
      <c r="B53" s="29">
        <v>6004</v>
      </c>
      <c r="C53" s="29" t="s">
        <v>188</v>
      </c>
      <c r="D53" s="29">
        <v>891588</v>
      </c>
      <c r="E53" s="29">
        <v>0</v>
      </c>
      <c r="F53" s="29">
        <v>1021</v>
      </c>
      <c r="G53" s="29">
        <v>2635094</v>
      </c>
      <c r="H53" s="29">
        <v>1129347</v>
      </c>
      <c r="I53" s="29">
        <v>905</v>
      </c>
      <c r="J53" s="29">
        <v>1143032</v>
      </c>
      <c r="K53" s="29" t="s">
        <v>437</v>
      </c>
      <c r="M53" s="29">
        <v>3939</v>
      </c>
      <c r="N53" s="29" t="s">
        <v>188</v>
      </c>
      <c r="O53" s="29">
        <v>393900</v>
      </c>
      <c r="S53" s="29">
        <v>115</v>
      </c>
      <c r="T53" s="29" t="s">
        <v>478</v>
      </c>
      <c r="U53" s="29">
        <v>0</v>
      </c>
      <c r="V53" s="29" t="s">
        <v>479</v>
      </c>
      <c r="X53" s="29" t="s">
        <v>320</v>
      </c>
    </row>
    <row r="54" spans="1:24" x14ac:dyDescent="0.25">
      <c r="A54" s="29" t="s">
        <v>160</v>
      </c>
      <c r="B54" s="29">
        <v>6004</v>
      </c>
      <c r="C54" s="29" t="s">
        <v>188</v>
      </c>
      <c r="D54" s="29">
        <v>891590</v>
      </c>
      <c r="E54" s="29">
        <v>0</v>
      </c>
      <c r="F54" s="29">
        <v>1025</v>
      </c>
      <c r="G54" s="29">
        <v>2635395</v>
      </c>
      <c r="H54" s="29">
        <v>1129395</v>
      </c>
      <c r="I54" s="29">
        <v>905</v>
      </c>
      <c r="J54" s="29">
        <v>1143032</v>
      </c>
      <c r="K54" s="29" t="s">
        <v>437</v>
      </c>
      <c r="M54" s="29">
        <v>3939</v>
      </c>
      <c r="N54" s="29" t="s">
        <v>188</v>
      </c>
      <c r="O54" s="29">
        <v>393900</v>
      </c>
      <c r="S54" s="29">
        <v>115</v>
      </c>
      <c r="T54" s="29" t="s">
        <v>482</v>
      </c>
      <c r="U54" s="29">
        <v>0</v>
      </c>
      <c r="V54" s="29" t="s">
        <v>483</v>
      </c>
      <c r="X54" s="29" t="s">
        <v>320</v>
      </c>
    </row>
    <row r="55" spans="1:24" x14ac:dyDescent="0.25">
      <c r="A55" s="29" t="s">
        <v>160</v>
      </c>
      <c r="B55" s="29">
        <v>6004</v>
      </c>
      <c r="C55" s="29" t="s">
        <v>188</v>
      </c>
      <c r="D55" s="29">
        <v>891550</v>
      </c>
      <c r="E55" s="29">
        <v>0</v>
      </c>
      <c r="F55" s="29">
        <v>1021</v>
      </c>
      <c r="G55" s="29">
        <v>2635173.415</v>
      </c>
      <c r="H55" s="29">
        <v>1129341.3</v>
      </c>
      <c r="I55" s="29">
        <v>905</v>
      </c>
      <c r="J55" s="29">
        <v>1143032</v>
      </c>
      <c r="K55" s="29" t="s">
        <v>437</v>
      </c>
      <c r="M55" s="29">
        <v>3939</v>
      </c>
      <c r="N55" s="29" t="s">
        <v>188</v>
      </c>
      <c r="O55" s="29">
        <v>393900</v>
      </c>
      <c r="S55" s="29">
        <v>115</v>
      </c>
      <c r="T55" s="29" t="s">
        <v>468</v>
      </c>
      <c r="U55" s="29">
        <v>0</v>
      </c>
      <c r="V55" s="29" t="s">
        <v>312</v>
      </c>
      <c r="X55" s="29" t="s">
        <v>419</v>
      </c>
    </row>
    <row r="56" spans="1:24" x14ac:dyDescent="0.25">
      <c r="A56" s="29" t="s">
        <v>160</v>
      </c>
      <c r="B56" s="29">
        <v>6004</v>
      </c>
      <c r="C56" s="29" t="s">
        <v>188</v>
      </c>
      <c r="D56" s="29">
        <v>891551</v>
      </c>
      <c r="E56" s="29">
        <v>0</v>
      </c>
      <c r="F56" s="29">
        <v>1021</v>
      </c>
      <c r="G56" s="29">
        <v>2635176</v>
      </c>
      <c r="H56" s="29">
        <v>1129359</v>
      </c>
      <c r="I56" s="29">
        <v>905</v>
      </c>
      <c r="J56" s="29">
        <v>1143032</v>
      </c>
      <c r="K56" s="29" t="s">
        <v>437</v>
      </c>
      <c r="M56" s="29">
        <v>3939</v>
      </c>
      <c r="N56" s="29" t="s">
        <v>188</v>
      </c>
      <c r="O56" s="29">
        <v>393900</v>
      </c>
      <c r="S56" s="29">
        <v>115</v>
      </c>
      <c r="T56" s="29" t="s">
        <v>512</v>
      </c>
      <c r="U56" s="29">
        <v>0</v>
      </c>
      <c r="V56" s="29" t="s">
        <v>513</v>
      </c>
      <c r="X56" s="29" t="s">
        <v>320</v>
      </c>
    </row>
    <row r="57" spans="1:24" x14ac:dyDescent="0.25">
      <c r="A57" s="29" t="s">
        <v>160</v>
      </c>
      <c r="B57" s="29">
        <v>6004</v>
      </c>
      <c r="C57" s="29" t="s">
        <v>188</v>
      </c>
      <c r="D57" s="29">
        <v>891552</v>
      </c>
      <c r="E57" s="29">
        <v>0</v>
      </c>
      <c r="F57" s="29">
        <v>1021</v>
      </c>
      <c r="G57" s="29">
        <v>2635200</v>
      </c>
      <c r="H57" s="29">
        <v>1129360</v>
      </c>
      <c r="I57" s="29">
        <v>905</v>
      </c>
      <c r="J57" s="29">
        <v>1143032</v>
      </c>
      <c r="K57" s="29" t="s">
        <v>437</v>
      </c>
      <c r="M57" s="29">
        <v>3939</v>
      </c>
      <c r="N57" s="29" t="s">
        <v>188</v>
      </c>
      <c r="O57" s="29">
        <v>393900</v>
      </c>
      <c r="S57" s="29">
        <v>115</v>
      </c>
      <c r="T57" s="29" t="s">
        <v>540</v>
      </c>
      <c r="U57" s="29">
        <v>0</v>
      </c>
      <c r="V57" s="29" t="s">
        <v>541</v>
      </c>
      <c r="X57" s="29" t="s">
        <v>320</v>
      </c>
    </row>
    <row r="58" spans="1:24" x14ac:dyDescent="0.25">
      <c r="A58" s="29" t="s">
        <v>160</v>
      </c>
      <c r="B58" s="29">
        <v>6004</v>
      </c>
      <c r="C58" s="29" t="s">
        <v>188</v>
      </c>
      <c r="D58" s="29">
        <v>891553</v>
      </c>
      <c r="E58" s="29">
        <v>0</v>
      </c>
      <c r="F58" s="29">
        <v>1021</v>
      </c>
      <c r="G58" s="29">
        <v>2635207</v>
      </c>
      <c r="H58" s="29">
        <v>1129358</v>
      </c>
      <c r="I58" s="29">
        <v>905</v>
      </c>
      <c r="J58" s="29">
        <v>1143032</v>
      </c>
      <c r="K58" s="29" t="s">
        <v>437</v>
      </c>
      <c r="M58" s="29">
        <v>3939</v>
      </c>
      <c r="N58" s="29" t="s">
        <v>188</v>
      </c>
      <c r="O58" s="29">
        <v>393900</v>
      </c>
      <c r="S58" s="29">
        <v>115</v>
      </c>
      <c r="T58" s="29" t="s">
        <v>527</v>
      </c>
      <c r="U58" s="29">
        <v>0</v>
      </c>
      <c r="V58" s="29" t="s">
        <v>334</v>
      </c>
      <c r="X58" s="29" t="s">
        <v>320</v>
      </c>
    </row>
    <row r="59" spans="1:24" x14ac:dyDescent="0.25">
      <c r="A59" s="29" t="s">
        <v>160</v>
      </c>
      <c r="B59" s="29">
        <v>6004</v>
      </c>
      <c r="C59" s="29" t="s">
        <v>188</v>
      </c>
      <c r="D59" s="29">
        <v>891555</v>
      </c>
      <c r="E59" s="29">
        <v>0</v>
      </c>
      <c r="F59" s="29">
        <v>1025</v>
      </c>
      <c r="G59" s="29">
        <v>2635229</v>
      </c>
      <c r="H59" s="29">
        <v>1129353</v>
      </c>
      <c r="I59" s="29">
        <v>905</v>
      </c>
      <c r="J59" s="29">
        <v>1143032</v>
      </c>
      <c r="K59" s="29" t="s">
        <v>437</v>
      </c>
      <c r="M59" s="29">
        <v>3939</v>
      </c>
      <c r="N59" s="29" t="s">
        <v>188</v>
      </c>
      <c r="O59" s="29">
        <v>393900</v>
      </c>
      <c r="S59" s="29">
        <v>115</v>
      </c>
      <c r="T59" s="29" t="s">
        <v>480</v>
      </c>
      <c r="U59" s="29">
        <v>0</v>
      </c>
      <c r="V59" s="29" t="s">
        <v>481</v>
      </c>
      <c r="X59" s="29" t="s">
        <v>320</v>
      </c>
    </row>
    <row r="60" spans="1:24" x14ac:dyDescent="0.25">
      <c r="A60" s="29" t="s">
        <v>160</v>
      </c>
      <c r="B60" s="29">
        <v>6004</v>
      </c>
      <c r="C60" s="29" t="s">
        <v>188</v>
      </c>
      <c r="D60" s="29">
        <v>891556</v>
      </c>
      <c r="E60" s="29">
        <v>0</v>
      </c>
      <c r="F60" s="29">
        <v>1021</v>
      </c>
      <c r="G60" s="29">
        <v>2635240</v>
      </c>
      <c r="H60" s="29">
        <v>1129356</v>
      </c>
      <c r="I60" s="29">
        <v>905</v>
      </c>
      <c r="J60" s="29">
        <v>1143032</v>
      </c>
      <c r="K60" s="29" t="s">
        <v>437</v>
      </c>
      <c r="M60" s="29">
        <v>3939</v>
      </c>
      <c r="N60" s="29" t="s">
        <v>188</v>
      </c>
      <c r="O60" s="29">
        <v>393900</v>
      </c>
      <c r="S60" s="29">
        <v>115</v>
      </c>
      <c r="T60" s="29" t="s">
        <v>534</v>
      </c>
      <c r="U60" s="29">
        <v>0</v>
      </c>
      <c r="V60" s="29" t="s">
        <v>535</v>
      </c>
      <c r="X60" s="29" t="s">
        <v>320</v>
      </c>
    </row>
    <row r="61" spans="1:24" x14ac:dyDescent="0.25">
      <c r="A61" s="29" t="s">
        <v>160</v>
      </c>
      <c r="B61" s="29">
        <v>6004</v>
      </c>
      <c r="C61" s="29" t="s">
        <v>188</v>
      </c>
      <c r="D61" s="29">
        <v>891557</v>
      </c>
      <c r="E61" s="29">
        <v>0</v>
      </c>
      <c r="F61" s="29">
        <v>1030</v>
      </c>
      <c r="G61" s="29">
        <v>2635262</v>
      </c>
      <c r="H61" s="29">
        <v>1129349</v>
      </c>
      <c r="I61" s="29">
        <v>905</v>
      </c>
      <c r="J61" s="29">
        <v>1143032</v>
      </c>
      <c r="K61" s="29" t="s">
        <v>437</v>
      </c>
      <c r="M61" s="29">
        <v>3939</v>
      </c>
      <c r="N61" s="29" t="s">
        <v>188</v>
      </c>
      <c r="O61" s="29">
        <v>393900</v>
      </c>
      <c r="S61" s="29">
        <v>115</v>
      </c>
      <c r="T61" s="29" t="s">
        <v>453</v>
      </c>
      <c r="U61" s="29">
        <v>0</v>
      </c>
      <c r="V61" s="29" t="s">
        <v>454</v>
      </c>
      <c r="X61" s="29" t="s">
        <v>320</v>
      </c>
    </row>
    <row r="62" spans="1:24" x14ac:dyDescent="0.25">
      <c r="A62" s="29" t="s">
        <v>160</v>
      </c>
      <c r="B62" s="29">
        <v>6004</v>
      </c>
      <c r="C62" s="29" t="s">
        <v>188</v>
      </c>
      <c r="D62" s="29">
        <v>891558</v>
      </c>
      <c r="E62" s="29">
        <v>0</v>
      </c>
      <c r="F62" s="29">
        <v>1021</v>
      </c>
      <c r="G62" s="29">
        <v>2635268</v>
      </c>
      <c r="H62" s="29">
        <v>1129351</v>
      </c>
      <c r="I62" s="29">
        <v>905</v>
      </c>
      <c r="J62" s="29">
        <v>1143032</v>
      </c>
      <c r="K62" s="29" t="s">
        <v>437</v>
      </c>
      <c r="M62" s="29">
        <v>3939</v>
      </c>
      <c r="N62" s="29" t="s">
        <v>188</v>
      </c>
      <c r="O62" s="29">
        <v>393900</v>
      </c>
      <c r="S62" s="29">
        <v>115</v>
      </c>
      <c r="T62" s="29" t="s">
        <v>490</v>
      </c>
      <c r="U62" s="29">
        <v>0</v>
      </c>
      <c r="V62" s="29" t="s">
        <v>491</v>
      </c>
      <c r="X62" s="29" t="s">
        <v>320</v>
      </c>
    </row>
    <row r="63" spans="1:24" x14ac:dyDescent="0.25">
      <c r="A63" s="29" t="s">
        <v>160</v>
      </c>
      <c r="B63" s="29">
        <v>6004</v>
      </c>
      <c r="C63" s="29" t="s">
        <v>188</v>
      </c>
      <c r="D63" s="29">
        <v>891559</v>
      </c>
      <c r="E63" s="29">
        <v>0</v>
      </c>
      <c r="F63" s="29">
        <v>1040</v>
      </c>
      <c r="G63" s="29">
        <v>2635275</v>
      </c>
      <c r="H63" s="29">
        <v>1129356</v>
      </c>
      <c r="I63" s="29">
        <v>905</v>
      </c>
      <c r="J63" s="29">
        <v>1143032</v>
      </c>
      <c r="K63" s="29" t="s">
        <v>437</v>
      </c>
      <c r="M63" s="29">
        <v>3939</v>
      </c>
      <c r="N63" s="29" t="s">
        <v>188</v>
      </c>
      <c r="O63" s="29">
        <v>393900</v>
      </c>
      <c r="S63" s="29">
        <v>150</v>
      </c>
      <c r="T63" s="29" t="s">
        <v>542</v>
      </c>
      <c r="U63" s="29">
        <v>0</v>
      </c>
      <c r="V63" s="29" t="s">
        <v>543</v>
      </c>
      <c r="X63" s="29" t="s">
        <v>320</v>
      </c>
    </row>
    <row r="64" spans="1:24" x14ac:dyDescent="0.25">
      <c r="A64" s="29" t="s">
        <v>160</v>
      </c>
      <c r="B64" s="29">
        <v>6004</v>
      </c>
      <c r="C64" s="29" t="s">
        <v>188</v>
      </c>
      <c r="D64" s="29">
        <v>891591</v>
      </c>
      <c r="E64" s="29">
        <v>0</v>
      </c>
      <c r="F64" s="29">
        <v>1025</v>
      </c>
      <c r="G64" s="29">
        <v>2635412</v>
      </c>
      <c r="H64" s="29">
        <v>1129546</v>
      </c>
      <c r="I64" s="29">
        <v>905</v>
      </c>
      <c r="J64" s="29">
        <v>1143032</v>
      </c>
      <c r="K64" s="29" t="s">
        <v>437</v>
      </c>
      <c r="M64" s="29">
        <v>3939</v>
      </c>
      <c r="N64" s="29" t="s">
        <v>188</v>
      </c>
      <c r="O64" s="29">
        <v>393900</v>
      </c>
      <c r="S64" s="29">
        <v>115</v>
      </c>
      <c r="T64" s="29" t="s">
        <v>494</v>
      </c>
      <c r="U64" s="29">
        <v>0</v>
      </c>
      <c r="V64" s="29" t="s">
        <v>495</v>
      </c>
      <c r="X64" s="29" t="s">
        <v>320</v>
      </c>
    </row>
    <row r="65" spans="1:24" x14ac:dyDescent="0.25">
      <c r="A65" s="29" t="s">
        <v>160</v>
      </c>
      <c r="B65" s="29">
        <v>6004</v>
      </c>
      <c r="C65" s="29" t="s">
        <v>188</v>
      </c>
      <c r="D65" s="29">
        <v>891593</v>
      </c>
      <c r="E65" s="29">
        <v>0</v>
      </c>
      <c r="F65" s="29">
        <v>1025</v>
      </c>
      <c r="G65" s="29">
        <v>2635587</v>
      </c>
      <c r="H65" s="29">
        <v>1129609</v>
      </c>
      <c r="I65" s="29">
        <v>905</v>
      </c>
      <c r="J65" s="29">
        <v>1143032</v>
      </c>
      <c r="K65" s="29" t="s">
        <v>437</v>
      </c>
      <c r="M65" s="29">
        <v>3939</v>
      </c>
      <c r="N65" s="29" t="s">
        <v>188</v>
      </c>
      <c r="O65" s="29">
        <v>393900</v>
      </c>
      <c r="S65" s="29">
        <v>115</v>
      </c>
      <c r="T65" s="29" t="s">
        <v>466</v>
      </c>
      <c r="U65" s="29">
        <v>0</v>
      </c>
      <c r="V65" s="29" t="s">
        <v>467</v>
      </c>
      <c r="X65" s="29" t="s">
        <v>320</v>
      </c>
    </row>
    <row r="66" spans="1:24" x14ac:dyDescent="0.25">
      <c r="A66" s="29" t="s">
        <v>160</v>
      </c>
      <c r="B66" s="29">
        <v>6004</v>
      </c>
      <c r="C66" s="29" t="s">
        <v>188</v>
      </c>
      <c r="D66" s="29">
        <v>891560</v>
      </c>
      <c r="E66" s="29">
        <v>0</v>
      </c>
      <c r="F66" s="29">
        <v>1021</v>
      </c>
      <c r="G66" s="29">
        <v>2635276</v>
      </c>
      <c r="H66" s="29">
        <v>1129340</v>
      </c>
      <c r="I66" s="29">
        <v>905</v>
      </c>
      <c r="J66" s="29">
        <v>1143032</v>
      </c>
      <c r="K66" s="29" t="s">
        <v>437</v>
      </c>
      <c r="M66" s="29">
        <v>3939</v>
      </c>
      <c r="N66" s="29" t="s">
        <v>188</v>
      </c>
      <c r="O66" s="29">
        <v>393900</v>
      </c>
      <c r="S66" s="29">
        <v>115</v>
      </c>
      <c r="T66" s="29" t="s">
        <v>514</v>
      </c>
      <c r="U66" s="29">
        <v>0</v>
      </c>
      <c r="V66" s="29" t="s">
        <v>515</v>
      </c>
      <c r="X66" s="29" t="s">
        <v>320</v>
      </c>
    </row>
    <row r="67" spans="1:24" x14ac:dyDescent="0.25">
      <c r="A67" s="29" t="s">
        <v>160</v>
      </c>
      <c r="B67" s="29">
        <v>6004</v>
      </c>
      <c r="C67" s="29" t="s">
        <v>188</v>
      </c>
      <c r="D67" s="29">
        <v>891561</v>
      </c>
      <c r="E67" s="29">
        <v>0</v>
      </c>
      <c r="F67" s="29">
        <v>1021</v>
      </c>
      <c r="G67" s="29">
        <v>2635279</v>
      </c>
      <c r="H67" s="29">
        <v>1129325</v>
      </c>
      <c r="I67" s="29">
        <v>905</v>
      </c>
      <c r="J67" s="29">
        <v>1143032</v>
      </c>
      <c r="K67" s="29" t="s">
        <v>437</v>
      </c>
      <c r="M67" s="29">
        <v>3939</v>
      </c>
      <c r="N67" s="29" t="s">
        <v>188</v>
      </c>
      <c r="O67" s="29">
        <v>393900</v>
      </c>
      <c r="S67" s="29">
        <v>150</v>
      </c>
      <c r="T67" s="29" t="s">
        <v>497</v>
      </c>
      <c r="U67" s="29">
        <v>0</v>
      </c>
      <c r="V67" s="29" t="s">
        <v>498</v>
      </c>
      <c r="X67" s="29" t="s">
        <v>320</v>
      </c>
    </row>
    <row r="68" spans="1:24" x14ac:dyDescent="0.25">
      <c r="A68" s="29" t="s">
        <v>160</v>
      </c>
      <c r="B68" s="29">
        <v>6004</v>
      </c>
      <c r="C68" s="29" t="s">
        <v>188</v>
      </c>
      <c r="D68" s="29">
        <v>190910309</v>
      </c>
      <c r="E68" s="29">
        <v>0</v>
      </c>
      <c r="F68" s="29">
        <v>1021</v>
      </c>
      <c r="G68" s="29">
        <v>2635056</v>
      </c>
      <c r="H68" s="29">
        <v>1129248</v>
      </c>
      <c r="I68" s="29">
        <v>909</v>
      </c>
      <c r="J68" s="29">
        <v>1143032</v>
      </c>
      <c r="K68" s="29" t="s">
        <v>437</v>
      </c>
      <c r="M68" s="29">
        <v>3939</v>
      </c>
      <c r="N68" s="29" t="s">
        <v>188</v>
      </c>
      <c r="O68" s="29">
        <v>393900</v>
      </c>
      <c r="S68" s="29">
        <v>150</v>
      </c>
      <c r="T68" s="29" t="s">
        <v>523</v>
      </c>
      <c r="U68" s="29">
        <v>0</v>
      </c>
      <c r="V68" s="29" t="s">
        <v>524</v>
      </c>
      <c r="X68" s="29" t="s">
        <v>320</v>
      </c>
    </row>
    <row r="69" spans="1:24" x14ac:dyDescent="0.25">
      <c r="A69" s="29" t="s">
        <v>160</v>
      </c>
      <c r="B69" s="29">
        <v>6004</v>
      </c>
      <c r="C69" s="29" t="s">
        <v>188</v>
      </c>
      <c r="D69" s="29">
        <v>190910330</v>
      </c>
      <c r="E69" s="29">
        <v>0</v>
      </c>
      <c r="F69" s="29">
        <v>1060</v>
      </c>
      <c r="G69" s="29">
        <v>2635240</v>
      </c>
      <c r="H69" s="29">
        <v>1129055</v>
      </c>
      <c r="I69" s="29">
        <v>909</v>
      </c>
      <c r="J69" s="29">
        <v>1143032</v>
      </c>
      <c r="K69" s="29" t="s">
        <v>437</v>
      </c>
      <c r="M69" s="29">
        <v>3939</v>
      </c>
      <c r="N69" s="29" t="s">
        <v>188</v>
      </c>
      <c r="O69" s="29">
        <v>393900</v>
      </c>
      <c r="S69" s="29">
        <v>150</v>
      </c>
      <c r="T69" s="29" t="s">
        <v>538</v>
      </c>
      <c r="U69" s="29">
        <v>0</v>
      </c>
      <c r="V69" s="29" t="s">
        <v>539</v>
      </c>
      <c r="X69" s="29" t="s">
        <v>320</v>
      </c>
    </row>
    <row r="70" spans="1:24" x14ac:dyDescent="0.25">
      <c r="A70" s="29" t="s">
        <v>160</v>
      </c>
      <c r="B70" s="29">
        <v>6004</v>
      </c>
      <c r="C70" s="29" t="s">
        <v>188</v>
      </c>
      <c r="D70" s="29">
        <v>190571716</v>
      </c>
      <c r="E70" s="29">
        <v>0</v>
      </c>
      <c r="F70" s="29">
        <v>1021</v>
      </c>
      <c r="G70" s="29">
        <v>2635525.088</v>
      </c>
      <c r="H70" s="29">
        <v>1129512.67</v>
      </c>
      <c r="I70" s="29">
        <v>905</v>
      </c>
      <c r="J70" s="29">
        <v>1143032</v>
      </c>
      <c r="K70" s="29" t="s">
        <v>437</v>
      </c>
      <c r="M70" s="29">
        <v>3939</v>
      </c>
      <c r="N70" s="29" t="s">
        <v>188</v>
      </c>
      <c r="O70" s="29">
        <v>393900</v>
      </c>
      <c r="S70" s="29">
        <v>150</v>
      </c>
      <c r="T70" s="29" t="s">
        <v>486</v>
      </c>
      <c r="U70" s="29">
        <v>0</v>
      </c>
      <c r="V70" s="29" t="s">
        <v>487</v>
      </c>
      <c r="X70" s="29" t="s">
        <v>320</v>
      </c>
    </row>
    <row r="71" spans="1:24" x14ac:dyDescent="0.25">
      <c r="A71" s="29" t="s">
        <v>160</v>
      </c>
      <c r="B71" s="29">
        <v>6004</v>
      </c>
      <c r="C71" s="29" t="s">
        <v>188</v>
      </c>
      <c r="D71" s="29">
        <v>190021505</v>
      </c>
      <c r="E71" s="29">
        <v>0</v>
      </c>
      <c r="F71" s="29">
        <v>1025</v>
      </c>
      <c r="G71" s="29">
        <v>2635121</v>
      </c>
      <c r="H71" s="29">
        <v>1129314</v>
      </c>
      <c r="I71" s="29">
        <v>905</v>
      </c>
      <c r="J71" s="29">
        <v>1143032</v>
      </c>
      <c r="K71" s="29" t="s">
        <v>437</v>
      </c>
      <c r="M71" s="29">
        <v>3939</v>
      </c>
      <c r="N71" s="29" t="s">
        <v>188</v>
      </c>
      <c r="O71" s="29">
        <v>393900</v>
      </c>
      <c r="S71" s="29">
        <v>150</v>
      </c>
      <c r="T71" s="29" t="s">
        <v>461</v>
      </c>
      <c r="U71" s="29">
        <v>0</v>
      </c>
      <c r="V71" s="29" t="s">
        <v>462</v>
      </c>
      <c r="X71" s="29" t="s">
        <v>320</v>
      </c>
    </row>
    <row r="72" spans="1:24" x14ac:dyDescent="0.25">
      <c r="A72" s="29" t="s">
        <v>160</v>
      </c>
      <c r="B72" s="29">
        <v>6004</v>
      </c>
      <c r="C72" s="29" t="s">
        <v>188</v>
      </c>
      <c r="D72" s="29">
        <v>3175249</v>
      </c>
      <c r="E72" s="29">
        <v>0</v>
      </c>
      <c r="F72" s="29">
        <v>1021</v>
      </c>
      <c r="G72" s="29">
        <v>2635152</v>
      </c>
      <c r="H72" s="29">
        <v>1129281</v>
      </c>
      <c r="I72" s="29">
        <v>905</v>
      </c>
      <c r="J72" s="29">
        <v>1143032</v>
      </c>
      <c r="K72" s="29" t="s">
        <v>437</v>
      </c>
      <c r="M72" s="29">
        <v>3939</v>
      </c>
      <c r="N72" s="29" t="s">
        <v>188</v>
      </c>
      <c r="O72" s="29">
        <v>393900</v>
      </c>
      <c r="S72" s="29">
        <v>150</v>
      </c>
      <c r="T72" s="29" t="s">
        <v>536</v>
      </c>
      <c r="U72" s="29">
        <v>0</v>
      </c>
      <c r="V72" s="29" t="s">
        <v>537</v>
      </c>
      <c r="X72" s="29" t="s">
        <v>320</v>
      </c>
    </row>
    <row r="73" spans="1:24" x14ac:dyDescent="0.25">
      <c r="A73" s="29" t="s">
        <v>160</v>
      </c>
      <c r="B73" s="29">
        <v>6004</v>
      </c>
      <c r="C73" s="29" t="s">
        <v>188</v>
      </c>
      <c r="D73" s="29">
        <v>3175258</v>
      </c>
      <c r="E73" s="29">
        <v>0</v>
      </c>
      <c r="F73" s="29">
        <v>1025</v>
      </c>
      <c r="G73" s="29">
        <v>2635175</v>
      </c>
      <c r="H73" s="29">
        <v>1129326</v>
      </c>
      <c r="I73" s="29">
        <v>905</v>
      </c>
      <c r="J73" s="29">
        <v>1143032</v>
      </c>
      <c r="K73" s="29" t="s">
        <v>437</v>
      </c>
      <c r="M73" s="29">
        <v>3939</v>
      </c>
      <c r="N73" s="29" t="s">
        <v>188</v>
      </c>
      <c r="O73" s="29">
        <v>393900</v>
      </c>
      <c r="S73" s="29">
        <v>150</v>
      </c>
      <c r="T73" s="29" t="s">
        <v>484</v>
      </c>
      <c r="U73" s="29">
        <v>0</v>
      </c>
      <c r="V73" s="29" t="s">
        <v>485</v>
      </c>
      <c r="X73" s="29" t="s">
        <v>320</v>
      </c>
    </row>
    <row r="74" spans="1:24" x14ac:dyDescent="0.25">
      <c r="A74" s="29" t="s">
        <v>160</v>
      </c>
      <c r="B74" s="29">
        <v>6004</v>
      </c>
      <c r="C74" s="29" t="s">
        <v>188</v>
      </c>
      <c r="D74" s="29">
        <v>3175259</v>
      </c>
      <c r="E74" s="29">
        <v>0</v>
      </c>
      <c r="F74" s="29">
        <v>1021</v>
      </c>
      <c r="G74" s="29">
        <v>2635475</v>
      </c>
      <c r="H74" s="29">
        <v>1129436</v>
      </c>
      <c r="I74" s="29">
        <v>905</v>
      </c>
      <c r="J74" s="29">
        <v>1143032</v>
      </c>
      <c r="K74" s="29" t="s">
        <v>437</v>
      </c>
      <c r="M74" s="29">
        <v>3939</v>
      </c>
      <c r="N74" s="29" t="s">
        <v>188</v>
      </c>
      <c r="O74" s="29">
        <v>393900</v>
      </c>
      <c r="S74" s="29">
        <v>150</v>
      </c>
      <c r="T74" s="29" t="s">
        <v>463</v>
      </c>
      <c r="U74" s="29">
        <v>0</v>
      </c>
      <c r="V74" s="29" t="s">
        <v>317</v>
      </c>
      <c r="X74" s="29" t="s">
        <v>320</v>
      </c>
    </row>
    <row r="75" spans="1:24" x14ac:dyDescent="0.25">
      <c r="A75" s="29" t="s">
        <v>160</v>
      </c>
      <c r="B75" s="29">
        <v>6004</v>
      </c>
      <c r="C75" s="29" t="s">
        <v>188</v>
      </c>
      <c r="D75" s="29">
        <v>3175261</v>
      </c>
      <c r="E75" s="29">
        <v>0</v>
      </c>
      <c r="F75" s="29">
        <v>1030</v>
      </c>
      <c r="G75" s="29">
        <v>2635348</v>
      </c>
      <c r="H75" s="29">
        <v>1129417</v>
      </c>
      <c r="I75" s="29">
        <v>905</v>
      </c>
      <c r="J75" s="29">
        <v>1143032</v>
      </c>
      <c r="K75" s="29" t="s">
        <v>437</v>
      </c>
      <c r="M75" s="29">
        <v>3939</v>
      </c>
      <c r="N75" s="29" t="s">
        <v>188</v>
      </c>
      <c r="O75" s="29">
        <v>393900</v>
      </c>
      <c r="S75" s="29">
        <v>150</v>
      </c>
      <c r="T75" s="29" t="s">
        <v>488</v>
      </c>
      <c r="U75" s="29">
        <v>0</v>
      </c>
      <c r="V75" s="29" t="s">
        <v>489</v>
      </c>
      <c r="X75" s="29" t="s">
        <v>320</v>
      </c>
    </row>
    <row r="76" spans="1:24" x14ac:dyDescent="0.25">
      <c r="A76" s="29" t="s">
        <v>160</v>
      </c>
      <c r="B76" s="29">
        <v>6004</v>
      </c>
      <c r="C76" s="29" t="s">
        <v>188</v>
      </c>
      <c r="D76" s="29">
        <v>3175262</v>
      </c>
      <c r="E76" s="29">
        <v>0</v>
      </c>
      <c r="F76" s="29">
        <v>1040</v>
      </c>
      <c r="G76" s="29">
        <v>2635299</v>
      </c>
      <c r="H76" s="29">
        <v>1129471</v>
      </c>
      <c r="I76" s="29">
        <v>905</v>
      </c>
      <c r="J76" s="29">
        <v>1143032</v>
      </c>
      <c r="K76" s="29" t="s">
        <v>437</v>
      </c>
      <c r="M76" s="29">
        <v>3939</v>
      </c>
      <c r="N76" s="29" t="s">
        <v>188</v>
      </c>
      <c r="O76" s="29">
        <v>393900</v>
      </c>
      <c r="S76" s="29">
        <v>150</v>
      </c>
      <c r="T76" s="29" t="s">
        <v>510</v>
      </c>
      <c r="U76" s="29">
        <v>0</v>
      </c>
      <c r="V76" s="29" t="s">
        <v>511</v>
      </c>
      <c r="X76" s="29" t="s">
        <v>320</v>
      </c>
    </row>
    <row r="77" spans="1:24" x14ac:dyDescent="0.25">
      <c r="A77" s="29" t="s">
        <v>160</v>
      </c>
      <c r="B77" s="29">
        <v>6004</v>
      </c>
      <c r="C77" s="29" t="s">
        <v>188</v>
      </c>
      <c r="D77" s="29">
        <v>3175267</v>
      </c>
      <c r="E77" s="29">
        <v>0</v>
      </c>
      <c r="F77" s="29">
        <v>1021</v>
      </c>
      <c r="G77" s="29">
        <v>2635424</v>
      </c>
      <c r="H77" s="29">
        <v>1129576</v>
      </c>
      <c r="I77" s="29">
        <v>905</v>
      </c>
      <c r="J77" s="29">
        <v>1143032</v>
      </c>
      <c r="K77" s="29" t="s">
        <v>437</v>
      </c>
      <c r="M77" s="29">
        <v>3939</v>
      </c>
      <c r="N77" s="29" t="s">
        <v>188</v>
      </c>
      <c r="O77" s="29">
        <v>393900</v>
      </c>
      <c r="S77" s="29">
        <v>115</v>
      </c>
      <c r="T77" s="29" t="s">
        <v>459</v>
      </c>
      <c r="U77" s="29">
        <v>0</v>
      </c>
      <c r="V77" s="29" t="s">
        <v>460</v>
      </c>
      <c r="X77" s="29" t="s">
        <v>320</v>
      </c>
    </row>
    <row r="78" spans="1:24" x14ac:dyDescent="0.25">
      <c r="A78" s="29" t="s">
        <v>160</v>
      </c>
      <c r="B78" s="29">
        <v>6004</v>
      </c>
      <c r="C78" s="29" t="s">
        <v>188</v>
      </c>
      <c r="D78" s="29">
        <v>3175268</v>
      </c>
      <c r="E78" s="29">
        <v>0</v>
      </c>
      <c r="F78" s="29">
        <v>1021</v>
      </c>
      <c r="G78" s="29">
        <v>2635430</v>
      </c>
      <c r="H78" s="29">
        <v>1129581</v>
      </c>
      <c r="I78" s="29">
        <v>905</v>
      </c>
      <c r="J78" s="29">
        <v>1143032</v>
      </c>
      <c r="K78" s="29" t="s">
        <v>437</v>
      </c>
      <c r="M78" s="29">
        <v>3939</v>
      </c>
      <c r="N78" s="29" t="s">
        <v>188</v>
      </c>
      <c r="O78" s="29">
        <v>393900</v>
      </c>
      <c r="S78" s="29">
        <v>150</v>
      </c>
      <c r="T78" s="29" t="s">
        <v>459</v>
      </c>
      <c r="U78" s="29">
        <v>0</v>
      </c>
      <c r="V78" s="29" t="s">
        <v>460</v>
      </c>
      <c r="X78" s="29" t="s">
        <v>320</v>
      </c>
    </row>
    <row r="79" spans="1:24" x14ac:dyDescent="0.25">
      <c r="A79" s="29" t="s">
        <v>160</v>
      </c>
      <c r="B79" s="29">
        <v>6004</v>
      </c>
      <c r="C79" s="29" t="s">
        <v>188</v>
      </c>
      <c r="D79" s="29">
        <v>891583</v>
      </c>
      <c r="E79" s="29">
        <v>0</v>
      </c>
      <c r="F79" s="29">
        <v>1021</v>
      </c>
      <c r="G79" s="29">
        <v>2635169</v>
      </c>
      <c r="H79" s="29">
        <v>1129260</v>
      </c>
      <c r="I79" s="29">
        <v>905</v>
      </c>
      <c r="J79" s="29">
        <v>1143032</v>
      </c>
      <c r="K79" s="29" t="s">
        <v>437</v>
      </c>
      <c r="M79" s="29">
        <v>3939</v>
      </c>
      <c r="N79" s="29" t="s">
        <v>188</v>
      </c>
      <c r="O79" s="29">
        <v>393900</v>
      </c>
      <c r="S79" s="29">
        <v>115</v>
      </c>
      <c r="T79" s="29" t="s">
        <v>457</v>
      </c>
      <c r="U79" s="29">
        <v>0</v>
      </c>
      <c r="V79" s="29" t="s">
        <v>458</v>
      </c>
      <c r="X79" s="29" t="s">
        <v>320</v>
      </c>
    </row>
    <row r="80" spans="1:24" x14ac:dyDescent="0.25">
      <c r="A80" s="29" t="s">
        <v>160</v>
      </c>
      <c r="B80" s="29">
        <v>6004</v>
      </c>
      <c r="C80" s="29" t="s">
        <v>188</v>
      </c>
      <c r="D80" s="29">
        <v>190572249</v>
      </c>
      <c r="E80" s="29">
        <v>0</v>
      </c>
      <c r="F80" s="29">
        <v>1021</v>
      </c>
      <c r="G80" s="29">
        <v>2635377.67</v>
      </c>
      <c r="H80" s="29">
        <v>1129549.76</v>
      </c>
      <c r="I80" s="29">
        <v>905</v>
      </c>
      <c r="J80" s="29">
        <v>1143032</v>
      </c>
      <c r="K80" s="29" t="s">
        <v>437</v>
      </c>
      <c r="M80" s="29">
        <v>3939</v>
      </c>
      <c r="N80" s="29" t="s">
        <v>188</v>
      </c>
      <c r="O80" s="29">
        <v>393900</v>
      </c>
      <c r="S80" s="29">
        <v>150</v>
      </c>
      <c r="T80" s="29" t="s">
        <v>525</v>
      </c>
      <c r="U80" s="29">
        <v>0</v>
      </c>
      <c r="V80" s="29" t="s">
        <v>526</v>
      </c>
      <c r="X80" s="29" t="s">
        <v>320</v>
      </c>
    </row>
    <row r="81" spans="1:24" x14ac:dyDescent="0.25">
      <c r="A81" s="29" t="s">
        <v>160</v>
      </c>
      <c r="B81" s="29">
        <v>6004</v>
      </c>
      <c r="C81" s="29" t="s">
        <v>188</v>
      </c>
      <c r="D81" s="29">
        <v>891540</v>
      </c>
      <c r="E81" s="29">
        <v>0</v>
      </c>
      <c r="F81" s="29">
        <v>1021</v>
      </c>
      <c r="G81" s="29">
        <v>2635069</v>
      </c>
      <c r="H81" s="29">
        <v>1128844</v>
      </c>
      <c r="I81" s="29">
        <v>905</v>
      </c>
      <c r="J81" s="29">
        <v>1143037</v>
      </c>
      <c r="K81" s="29" t="s">
        <v>548</v>
      </c>
      <c r="L81" s="179" t="s">
        <v>336</v>
      </c>
      <c r="M81" s="29">
        <v>3939</v>
      </c>
      <c r="N81" s="29" t="s">
        <v>188</v>
      </c>
      <c r="O81" s="29">
        <v>393900</v>
      </c>
      <c r="R81" s="29" t="s">
        <v>549</v>
      </c>
      <c r="S81" s="29">
        <v>150</v>
      </c>
      <c r="T81" s="29" t="s">
        <v>550</v>
      </c>
      <c r="U81" s="29">
        <v>0</v>
      </c>
      <c r="V81" s="29" t="s">
        <v>551</v>
      </c>
      <c r="X81" s="29" t="s">
        <v>320</v>
      </c>
    </row>
    <row r="82" spans="1:24" x14ac:dyDescent="0.25">
      <c r="A82" s="29" t="s">
        <v>160</v>
      </c>
      <c r="B82" s="29">
        <v>6004</v>
      </c>
      <c r="C82" s="29" t="s">
        <v>188</v>
      </c>
      <c r="D82" s="29">
        <v>190001063</v>
      </c>
      <c r="E82" s="29">
        <v>0</v>
      </c>
      <c r="F82" s="29">
        <v>1021</v>
      </c>
      <c r="G82" s="29">
        <v>2634883</v>
      </c>
      <c r="H82" s="29">
        <v>1128764</v>
      </c>
      <c r="I82" s="29">
        <v>905</v>
      </c>
      <c r="J82" s="29">
        <v>1143037</v>
      </c>
      <c r="K82" s="29" t="s">
        <v>548</v>
      </c>
      <c r="L82" s="179" t="s">
        <v>336</v>
      </c>
      <c r="M82" s="29">
        <v>3939</v>
      </c>
      <c r="N82" s="29" t="s">
        <v>188</v>
      </c>
      <c r="O82" s="29">
        <v>393900</v>
      </c>
      <c r="S82" s="29">
        <v>150</v>
      </c>
      <c r="T82" s="29" t="s">
        <v>552</v>
      </c>
      <c r="U82" s="29">
        <v>0</v>
      </c>
      <c r="V82" s="29" t="s">
        <v>553</v>
      </c>
      <c r="X82" s="29" t="s">
        <v>320</v>
      </c>
    </row>
    <row r="83" spans="1:24" x14ac:dyDescent="0.25">
      <c r="A83" s="29" t="s">
        <v>160</v>
      </c>
      <c r="B83" s="29">
        <v>6004</v>
      </c>
      <c r="C83" s="29" t="s">
        <v>188</v>
      </c>
      <c r="D83" s="29">
        <v>891544</v>
      </c>
      <c r="E83" s="29">
        <v>0</v>
      </c>
      <c r="F83" s="29">
        <v>1021</v>
      </c>
      <c r="G83" s="29">
        <v>2634829</v>
      </c>
      <c r="H83" s="29">
        <v>1129548</v>
      </c>
      <c r="I83" s="29">
        <v>905</v>
      </c>
      <c r="J83" s="29">
        <v>1143045</v>
      </c>
      <c r="K83" s="29" t="s">
        <v>554</v>
      </c>
      <c r="M83" s="29">
        <v>3939</v>
      </c>
      <c r="N83" s="29" t="s">
        <v>188</v>
      </c>
      <c r="O83" s="29">
        <v>393900</v>
      </c>
      <c r="S83" s="29">
        <v>115</v>
      </c>
      <c r="U83" s="29">
        <v>0</v>
      </c>
      <c r="V83" s="29" t="s">
        <v>555</v>
      </c>
      <c r="X83" s="29" t="s">
        <v>320</v>
      </c>
    </row>
    <row r="84" spans="1:24" x14ac:dyDescent="0.25">
      <c r="A84" s="29" t="s">
        <v>160</v>
      </c>
      <c r="B84" s="29">
        <v>6004</v>
      </c>
      <c r="C84" s="29" t="s">
        <v>188</v>
      </c>
      <c r="D84" s="29">
        <v>891543</v>
      </c>
      <c r="E84" s="29">
        <v>0</v>
      </c>
      <c r="F84" s="29">
        <v>1021</v>
      </c>
      <c r="G84" s="29">
        <v>2634833</v>
      </c>
      <c r="H84" s="29">
        <v>1129559</v>
      </c>
      <c r="I84" s="29">
        <v>905</v>
      </c>
      <c r="J84" s="29">
        <v>1143045</v>
      </c>
      <c r="K84" s="29" t="s">
        <v>554</v>
      </c>
      <c r="M84" s="29">
        <v>3939</v>
      </c>
      <c r="N84" s="29" t="s">
        <v>188</v>
      </c>
      <c r="O84" s="29">
        <v>393900</v>
      </c>
      <c r="S84" s="29">
        <v>115</v>
      </c>
      <c r="T84" s="29" t="s">
        <v>505</v>
      </c>
      <c r="U84" s="29">
        <v>0</v>
      </c>
      <c r="V84" s="29" t="s">
        <v>506</v>
      </c>
      <c r="X84" s="29" t="s">
        <v>320</v>
      </c>
    </row>
    <row r="85" spans="1:24" x14ac:dyDescent="0.25">
      <c r="A85" s="29" t="s">
        <v>160</v>
      </c>
      <c r="B85" s="29">
        <v>6004</v>
      </c>
      <c r="C85" s="29" t="s">
        <v>188</v>
      </c>
      <c r="D85" s="29">
        <v>191062530</v>
      </c>
      <c r="E85" s="29">
        <v>0</v>
      </c>
      <c r="F85" s="29">
        <v>1021</v>
      </c>
      <c r="G85" s="29">
        <v>2635352</v>
      </c>
      <c r="H85" s="29">
        <v>1129025</v>
      </c>
      <c r="I85" s="29">
        <v>909</v>
      </c>
      <c r="J85" s="29">
        <v>1143051</v>
      </c>
      <c r="K85" s="29" t="s">
        <v>556</v>
      </c>
      <c r="M85" s="29">
        <v>3939</v>
      </c>
      <c r="N85" s="29" t="s">
        <v>188</v>
      </c>
      <c r="O85" s="29">
        <v>393900</v>
      </c>
      <c r="R85" s="29" t="s">
        <v>559</v>
      </c>
      <c r="S85" s="29">
        <v>150</v>
      </c>
      <c r="T85" s="29" t="s">
        <v>560</v>
      </c>
      <c r="U85" s="29">
        <v>0</v>
      </c>
      <c r="V85" s="29" t="s">
        <v>561</v>
      </c>
      <c r="X85" s="29" t="s">
        <v>320</v>
      </c>
    </row>
    <row r="86" spans="1:24" x14ac:dyDescent="0.25">
      <c r="A86" s="29" t="s">
        <v>160</v>
      </c>
      <c r="B86" s="29">
        <v>6004</v>
      </c>
      <c r="C86" s="29" t="s">
        <v>188</v>
      </c>
      <c r="D86" s="29">
        <v>191009871</v>
      </c>
      <c r="E86" s="29">
        <v>0</v>
      </c>
      <c r="F86" s="29">
        <v>1021</v>
      </c>
      <c r="G86" s="29">
        <v>2635244.9699999997</v>
      </c>
      <c r="H86" s="29">
        <v>1129054.875</v>
      </c>
      <c r="I86" s="29">
        <v>905</v>
      </c>
      <c r="J86" s="29">
        <v>1143051</v>
      </c>
      <c r="K86" s="29" t="s">
        <v>556</v>
      </c>
      <c r="M86" s="29">
        <v>3939</v>
      </c>
      <c r="N86" s="29" t="s">
        <v>188</v>
      </c>
      <c r="O86" s="29">
        <v>393900</v>
      </c>
      <c r="R86" s="29" t="s">
        <v>562</v>
      </c>
      <c r="S86" s="29">
        <v>150</v>
      </c>
      <c r="T86" s="29" t="s">
        <v>538</v>
      </c>
      <c r="U86" s="29">
        <v>0</v>
      </c>
      <c r="V86" s="29" t="s">
        <v>539</v>
      </c>
      <c r="X86" s="29" t="s">
        <v>320</v>
      </c>
    </row>
    <row r="87" spans="1:24" x14ac:dyDescent="0.25">
      <c r="A87" s="29" t="s">
        <v>160</v>
      </c>
      <c r="B87" s="29">
        <v>6004</v>
      </c>
      <c r="C87" s="29" t="s">
        <v>188</v>
      </c>
      <c r="D87" s="29">
        <v>891546</v>
      </c>
      <c r="E87" s="29">
        <v>0</v>
      </c>
      <c r="F87" s="29">
        <v>1021</v>
      </c>
      <c r="G87" s="29">
        <v>2635322</v>
      </c>
      <c r="H87" s="29">
        <v>1129055</v>
      </c>
      <c r="I87" s="29">
        <v>905</v>
      </c>
      <c r="J87" s="29">
        <v>1143051</v>
      </c>
      <c r="K87" s="29" t="s">
        <v>556</v>
      </c>
      <c r="M87" s="29">
        <v>3939</v>
      </c>
      <c r="N87" s="29" t="s">
        <v>188</v>
      </c>
      <c r="O87" s="29">
        <v>393900</v>
      </c>
      <c r="S87" s="29">
        <v>115</v>
      </c>
      <c r="T87" s="29" t="s">
        <v>563</v>
      </c>
      <c r="U87" s="29">
        <v>0</v>
      </c>
      <c r="V87" s="29" t="s">
        <v>564</v>
      </c>
      <c r="X87" s="29" t="s">
        <v>320</v>
      </c>
    </row>
    <row r="88" spans="1:24" x14ac:dyDescent="0.25">
      <c r="A88" s="29" t="s">
        <v>160</v>
      </c>
      <c r="B88" s="29">
        <v>6004</v>
      </c>
      <c r="C88" s="29" t="s">
        <v>188</v>
      </c>
      <c r="D88" s="29">
        <v>891545</v>
      </c>
      <c r="E88" s="29">
        <v>0</v>
      </c>
      <c r="F88" s="29">
        <v>1021</v>
      </c>
      <c r="G88" s="29">
        <v>2635337</v>
      </c>
      <c r="H88" s="29">
        <v>1129036</v>
      </c>
      <c r="I88" s="29">
        <v>905</v>
      </c>
      <c r="J88" s="29">
        <v>1143051</v>
      </c>
      <c r="K88" s="29" t="s">
        <v>556</v>
      </c>
      <c r="M88" s="29">
        <v>3939</v>
      </c>
      <c r="N88" s="29" t="s">
        <v>188</v>
      </c>
      <c r="O88" s="29">
        <v>393900</v>
      </c>
      <c r="S88" s="29">
        <v>115</v>
      </c>
      <c r="T88" s="29" t="s">
        <v>565</v>
      </c>
      <c r="U88" s="29">
        <v>0</v>
      </c>
      <c r="V88" s="29" t="s">
        <v>566</v>
      </c>
      <c r="X88" s="29" t="s">
        <v>320</v>
      </c>
    </row>
    <row r="89" spans="1:24" x14ac:dyDescent="0.25">
      <c r="A89" s="29" t="s">
        <v>160</v>
      </c>
      <c r="B89" s="29">
        <v>6004</v>
      </c>
      <c r="C89" s="29" t="s">
        <v>188</v>
      </c>
      <c r="D89" s="29">
        <v>891548</v>
      </c>
      <c r="E89" s="29">
        <v>0</v>
      </c>
      <c r="F89" s="29">
        <v>1021</v>
      </c>
      <c r="G89" s="29">
        <v>2635278</v>
      </c>
      <c r="H89" s="29">
        <v>1129080</v>
      </c>
      <c r="I89" s="29">
        <v>905</v>
      </c>
      <c r="J89" s="29">
        <v>1143051</v>
      </c>
      <c r="K89" s="29" t="s">
        <v>556</v>
      </c>
      <c r="M89" s="29">
        <v>3939</v>
      </c>
      <c r="N89" s="29" t="s">
        <v>188</v>
      </c>
      <c r="O89" s="29">
        <v>393900</v>
      </c>
      <c r="S89" s="29">
        <v>150</v>
      </c>
      <c r="T89" s="29" t="s">
        <v>557</v>
      </c>
      <c r="U89" s="29">
        <v>0</v>
      </c>
      <c r="V89" s="29" t="s">
        <v>558</v>
      </c>
      <c r="X89" s="29" t="s">
        <v>320</v>
      </c>
    </row>
    <row r="90" spans="1:24" x14ac:dyDescent="0.25">
      <c r="A90" s="29" t="s">
        <v>160</v>
      </c>
      <c r="B90" s="29">
        <v>6007</v>
      </c>
      <c r="C90" s="29" t="s">
        <v>189</v>
      </c>
      <c r="D90" s="29">
        <v>191713523</v>
      </c>
      <c r="E90" s="29">
        <v>0</v>
      </c>
      <c r="F90" s="29">
        <v>1080</v>
      </c>
      <c r="G90" s="29">
        <v>2642565</v>
      </c>
      <c r="H90" s="29">
        <v>1131665</v>
      </c>
      <c r="I90" s="29">
        <v>909</v>
      </c>
      <c r="J90" s="29">
        <v>1143151</v>
      </c>
      <c r="K90" s="29" t="s">
        <v>568</v>
      </c>
      <c r="L90" s="179" t="s">
        <v>569</v>
      </c>
      <c r="M90" s="29">
        <v>3904</v>
      </c>
      <c r="N90" s="29" t="s">
        <v>189</v>
      </c>
      <c r="O90" s="29">
        <v>390400</v>
      </c>
      <c r="R90" s="29" t="s">
        <v>570</v>
      </c>
      <c r="S90" s="29">
        <v>101</v>
      </c>
      <c r="U90" s="29">
        <v>6007</v>
      </c>
      <c r="V90" s="29" t="s">
        <v>571</v>
      </c>
      <c r="X90" s="29" t="s">
        <v>320</v>
      </c>
    </row>
    <row r="91" spans="1:24" x14ac:dyDescent="0.25">
      <c r="A91" s="29" t="s">
        <v>160</v>
      </c>
      <c r="B91" s="29">
        <v>6007</v>
      </c>
      <c r="C91" s="29" t="s">
        <v>189</v>
      </c>
      <c r="D91" s="29">
        <v>191662418</v>
      </c>
      <c r="E91" s="29">
        <v>0</v>
      </c>
      <c r="F91" s="29">
        <v>1080</v>
      </c>
      <c r="G91" s="29">
        <v>2642566.7940000002</v>
      </c>
      <c r="H91" s="29">
        <v>1131663.7849999999</v>
      </c>
      <c r="I91" s="29">
        <v>909</v>
      </c>
      <c r="J91" s="29">
        <v>1143151</v>
      </c>
      <c r="K91" s="29" t="s">
        <v>568</v>
      </c>
      <c r="L91" s="179" t="s">
        <v>569</v>
      </c>
      <c r="M91" s="29">
        <v>3904</v>
      </c>
      <c r="N91" s="29" t="s">
        <v>189</v>
      </c>
      <c r="O91" s="29">
        <v>390400</v>
      </c>
      <c r="R91" s="29" t="s">
        <v>413</v>
      </c>
      <c r="S91" s="29">
        <v>101</v>
      </c>
      <c r="U91" s="29">
        <v>6007</v>
      </c>
      <c r="V91" s="29" t="s">
        <v>571</v>
      </c>
      <c r="X91" s="29" t="s">
        <v>320</v>
      </c>
    </row>
    <row r="92" spans="1:24" x14ac:dyDescent="0.25">
      <c r="A92" s="29" t="s">
        <v>160</v>
      </c>
      <c r="B92" s="29">
        <v>6008</v>
      </c>
      <c r="C92" s="29" t="s">
        <v>190</v>
      </c>
      <c r="D92" s="29">
        <v>191143990</v>
      </c>
      <c r="E92" s="29">
        <v>0</v>
      </c>
      <c r="F92" s="29">
        <v>1025</v>
      </c>
      <c r="G92" s="29">
        <v>2648077.8020000001</v>
      </c>
      <c r="H92" s="29">
        <v>1127409.5759999999</v>
      </c>
      <c r="I92" s="29">
        <v>905</v>
      </c>
      <c r="J92" s="29">
        <v>2279618</v>
      </c>
      <c r="K92" s="29" t="s">
        <v>580</v>
      </c>
      <c r="M92" s="29">
        <v>3911</v>
      </c>
      <c r="N92" s="29" t="s">
        <v>190</v>
      </c>
      <c r="O92" s="29">
        <v>391100</v>
      </c>
      <c r="R92" s="29" t="s">
        <v>333</v>
      </c>
      <c r="S92" s="29">
        <v>150</v>
      </c>
      <c r="T92" s="29" t="s">
        <v>589</v>
      </c>
      <c r="U92" s="29">
        <v>0</v>
      </c>
      <c r="V92" s="29" t="s">
        <v>590</v>
      </c>
      <c r="X92" s="29" t="s">
        <v>320</v>
      </c>
    </row>
    <row r="93" spans="1:24" x14ac:dyDescent="0.25">
      <c r="A93" s="29" t="s">
        <v>160</v>
      </c>
      <c r="B93" s="29">
        <v>6008</v>
      </c>
      <c r="C93" s="29" t="s">
        <v>190</v>
      </c>
      <c r="D93" s="29">
        <v>191150032</v>
      </c>
      <c r="E93" s="29">
        <v>0</v>
      </c>
      <c r="F93" s="29">
        <v>1021</v>
      </c>
      <c r="G93" s="29">
        <v>2647682.8059999999</v>
      </c>
      <c r="H93" s="29">
        <v>1127140.578</v>
      </c>
      <c r="I93" s="29">
        <v>905</v>
      </c>
      <c r="J93" s="29">
        <v>2279618</v>
      </c>
      <c r="K93" s="29" t="s">
        <v>580</v>
      </c>
      <c r="M93" s="29">
        <v>3911</v>
      </c>
      <c r="N93" s="29" t="s">
        <v>190</v>
      </c>
      <c r="O93" s="29">
        <v>391100</v>
      </c>
      <c r="R93" s="29" t="s">
        <v>333</v>
      </c>
      <c r="S93" s="29">
        <v>150</v>
      </c>
      <c r="T93" s="29" t="s">
        <v>595</v>
      </c>
      <c r="U93" s="29">
        <v>0</v>
      </c>
      <c r="V93" s="29" t="s">
        <v>596</v>
      </c>
      <c r="X93" s="29" t="s">
        <v>320</v>
      </c>
    </row>
    <row r="94" spans="1:24" x14ac:dyDescent="0.25">
      <c r="A94" s="29" t="s">
        <v>160</v>
      </c>
      <c r="B94" s="29">
        <v>6008</v>
      </c>
      <c r="C94" s="29" t="s">
        <v>190</v>
      </c>
      <c r="D94" s="29">
        <v>191149933</v>
      </c>
      <c r="E94" s="29">
        <v>0</v>
      </c>
      <c r="F94" s="29">
        <v>1021</v>
      </c>
      <c r="G94" s="29">
        <v>2648098.7999999998</v>
      </c>
      <c r="H94" s="29">
        <v>1127159.5759999999</v>
      </c>
      <c r="I94" s="29">
        <v>905</v>
      </c>
      <c r="J94" s="29">
        <v>2279618</v>
      </c>
      <c r="K94" s="29" t="s">
        <v>580</v>
      </c>
      <c r="M94" s="29">
        <v>3911</v>
      </c>
      <c r="N94" s="29" t="s">
        <v>190</v>
      </c>
      <c r="O94" s="29">
        <v>391100</v>
      </c>
      <c r="R94" s="29" t="s">
        <v>333</v>
      </c>
      <c r="S94" s="29">
        <v>150</v>
      </c>
      <c r="T94" s="29" t="s">
        <v>591</v>
      </c>
      <c r="U94" s="29">
        <v>0</v>
      </c>
      <c r="V94" s="29" t="s">
        <v>592</v>
      </c>
      <c r="X94" s="29" t="s">
        <v>320</v>
      </c>
    </row>
    <row r="95" spans="1:24" x14ac:dyDescent="0.25">
      <c r="A95" s="29" t="s">
        <v>160</v>
      </c>
      <c r="B95" s="29">
        <v>6008</v>
      </c>
      <c r="C95" s="29" t="s">
        <v>190</v>
      </c>
      <c r="D95" s="29">
        <v>191149930</v>
      </c>
      <c r="E95" s="29">
        <v>0</v>
      </c>
      <c r="F95" s="29">
        <v>1021</v>
      </c>
      <c r="G95" s="29">
        <v>2648103</v>
      </c>
      <c r="H95" s="29">
        <v>1127197</v>
      </c>
      <c r="I95" s="29">
        <v>905</v>
      </c>
      <c r="J95" s="29">
        <v>2279618</v>
      </c>
      <c r="K95" s="29" t="s">
        <v>580</v>
      </c>
      <c r="M95" s="29">
        <v>3911</v>
      </c>
      <c r="N95" s="29" t="s">
        <v>190</v>
      </c>
      <c r="O95" s="29">
        <v>391100</v>
      </c>
      <c r="R95" s="29" t="s">
        <v>333</v>
      </c>
      <c r="S95" s="29">
        <v>150</v>
      </c>
      <c r="T95" s="29" t="s">
        <v>593</v>
      </c>
      <c r="U95" s="29">
        <v>0</v>
      </c>
      <c r="V95" s="29" t="s">
        <v>594</v>
      </c>
      <c r="X95" s="29" t="s">
        <v>320</v>
      </c>
    </row>
    <row r="96" spans="1:24" x14ac:dyDescent="0.25">
      <c r="A96" s="29" t="s">
        <v>160</v>
      </c>
      <c r="B96" s="29">
        <v>6008</v>
      </c>
      <c r="C96" s="29" t="s">
        <v>190</v>
      </c>
      <c r="D96" s="29">
        <v>191144031</v>
      </c>
      <c r="E96" s="29">
        <v>0</v>
      </c>
      <c r="F96" s="29">
        <v>1021</v>
      </c>
      <c r="G96" s="29">
        <v>2648075</v>
      </c>
      <c r="H96" s="29">
        <v>1127367</v>
      </c>
      <c r="I96" s="29">
        <v>905</v>
      </c>
      <c r="J96" s="29">
        <v>2279618</v>
      </c>
      <c r="K96" s="29" t="s">
        <v>580</v>
      </c>
      <c r="M96" s="29">
        <v>3911</v>
      </c>
      <c r="N96" s="29" t="s">
        <v>190</v>
      </c>
      <c r="O96" s="29">
        <v>391100</v>
      </c>
      <c r="R96" s="29" t="s">
        <v>333</v>
      </c>
      <c r="S96" s="29">
        <v>150</v>
      </c>
      <c r="T96" s="29" t="s">
        <v>597</v>
      </c>
      <c r="U96" s="29">
        <v>0</v>
      </c>
      <c r="V96" s="29" t="s">
        <v>598</v>
      </c>
      <c r="X96" s="29" t="s">
        <v>320</v>
      </c>
    </row>
    <row r="97" spans="1:24" x14ac:dyDescent="0.25">
      <c r="A97" s="29" t="s">
        <v>160</v>
      </c>
      <c r="B97" s="29">
        <v>6008</v>
      </c>
      <c r="C97" s="29" t="s">
        <v>190</v>
      </c>
      <c r="D97" s="29">
        <v>191143970</v>
      </c>
      <c r="E97" s="29">
        <v>0</v>
      </c>
      <c r="F97" s="29">
        <v>1021</v>
      </c>
      <c r="G97" s="29">
        <v>2648052</v>
      </c>
      <c r="H97" s="29">
        <v>1127365</v>
      </c>
      <c r="I97" s="29">
        <v>905</v>
      </c>
      <c r="J97" s="29">
        <v>2279618</v>
      </c>
      <c r="K97" s="29" t="s">
        <v>580</v>
      </c>
      <c r="M97" s="29">
        <v>3911</v>
      </c>
      <c r="N97" s="29" t="s">
        <v>190</v>
      </c>
      <c r="O97" s="29">
        <v>391100</v>
      </c>
      <c r="R97" s="29" t="s">
        <v>333</v>
      </c>
      <c r="S97" s="29">
        <v>150</v>
      </c>
      <c r="T97" s="29" t="s">
        <v>585</v>
      </c>
      <c r="U97" s="29">
        <v>0</v>
      </c>
      <c r="V97" s="29" t="s">
        <v>586</v>
      </c>
      <c r="X97" s="29" t="s">
        <v>320</v>
      </c>
    </row>
    <row r="98" spans="1:24" x14ac:dyDescent="0.25">
      <c r="A98" s="29" t="s">
        <v>160</v>
      </c>
      <c r="B98" s="29">
        <v>6008</v>
      </c>
      <c r="C98" s="29" t="s">
        <v>190</v>
      </c>
      <c r="D98" s="29">
        <v>191144052</v>
      </c>
      <c r="E98" s="29">
        <v>0</v>
      </c>
      <c r="F98" s="29">
        <v>1021</v>
      </c>
      <c r="G98" s="29">
        <v>2648092</v>
      </c>
      <c r="H98" s="29">
        <v>1127380</v>
      </c>
      <c r="I98" s="29">
        <v>905</v>
      </c>
      <c r="J98" s="29">
        <v>2279618</v>
      </c>
      <c r="K98" s="29" t="s">
        <v>580</v>
      </c>
      <c r="M98" s="29">
        <v>3911</v>
      </c>
      <c r="N98" s="29" t="s">
        <v>190</v>
      </c>
      <c r="O98" s="29">
        <v>391100</v>
      </c>
      <c r="R98" s="29" t="s">
        <v>333</v>
      </c>
      <c r="S98" s="29">
        <v>150</v>
      </c>
      <c r="T98" s="29" t="s">
        <v>597</v>
      </c>
      <c r="U98" s="29">
        <v>0</v>
      </c>
      <c r="V98" s="29" t="s">
        <v>598</v>
      </c>
      <c r="X98" s="29" t="s">
        <v>320</v>
      </c>
    </row>
    <row r="99" spans="1:24" x14ac:dyDescent="0.25">
      <c r="A99" s="29" t="s">
        <v>160</v>
      </c>
      <c r="B99" s="29">
        <v>6008</v>
      </c>
      <c r="C99" s="29" t="s">
        <v>190</v>
      </c>
      <c r="D99" s="29">
        <v>191150034</v>
      </c>
      <c r="E99" s="29">
        <v>0</v>
      </c>
      <c r="F99" s="29">
        <v>1025</v>
      </c>
      <c r="G99" s="29">
        <v>2647715.8050000002</v>
      </c>
      <c r="H99" s="29">
        <v>1127172.578</v>
      </c>
      <c r="I99" s="29">
        <v>905</v>
      </c>
      <c r="J99" s="29">
        <v>2279618</v>
      </c>
      <c r="K99" s="29" t="s">
        <v>580</v>
      </c>
      <c r="M99" s="29">
        <v>3911</v>
      </c>
      <c r="N99" s="29" t="s">
        <v>190</v>
      </c>
      <c r="O99" s="29">
        <v>391100</v>
      </c>
      <c r="R99" s="29" t="s">
        <v>333</v>
      </c>
      <c r="S99" s="29">
        <v>150</v>
      </c>
      <c r="T99" s="29" t="s">
        <v>587</v>
      </c>
      <c r="U99" s="29">
        <v>0</v>
      </c>
      <c r="V99" s="29" t="s">
        <v>588</v>
      </c>
      <c r="X99" s="29" t="s">
        <v>320</v>
      </c>
    </row>
    <row r="100" spans="1:24" x14ac:dyDescent="0.25">
      <c r="A100" s="29" t="s">
        <v>160</v>
      </c>
      <c r="B100" s="29">
        <v>6008</v>
      </c>
      <c r="C100" s="29" t="s">
        <v>190</v>
      </c>
      <c r="D100" s="29">
        <v>191150033</v>
      </c>
      <c r="E100" s="29">
        <v>0</v>
      </c>
      <c r="F100" s="29">
        <v>1021</v>
      </c>
      <c r="G100" s="29">
        <v>2647702.8050000002</v>
      </c>
      <c r="H100" s="29">
        <v>1127167.578</v>
      </c>
      <c r="I100" s="29">
        <v>905</v>
      </c>
      <c r="J100" s="29">
        <v>2279618</v>
      </c>
      <c r="K100" s="29" t="s">
        <v>580</v>
      </c>
      <c r="M100" s="29">
        <v>3911</v>
      </c>
      <c r="N100" s="29" t="s">
        <v>190</v>
      </c>
      <c r="O100" s="29">
        <v>391100</v>
      </c>
      <c r="R100" s="29" t="s">
        <v>333</v>
      </c>
      <c r="S100" s="29">
        <v>150</v>
      </c>
      <c r="T100" s="29" t="s">
        <v>583</v>
      </c>
      <c r="U100" s="29">
        <v>0</v>
      </c>
      <c r="V100" s="29" t="s">
        <v>584</v>
      </c>
      <c r="X100" s="29" t="s">
        <v>320</v>
      </c>
    </row>
    <row r="101" spans="1:24" x14ac:dyDescent="0.25">
      <c r="A101" s="29" t="s">
        <v>160</v>
      </c>
      <c r="B101" s="29">
        <v>6008</v>
      </c>
      <c r="C101" s="29" t="s">
        <v>190</v>
      </c>
      <c r="D101" s="29">
        <v>191143971</v>
      </c>
      <c r="E101" s="29">
        <v>0</v>
      </c>
      <c r="F101" s="29">
        <v>1021</v>
      </c>
      <c r="G101" s="29">
        <v>2648067.8029999998</v>
      </c>
      <c r="H101" s="29">
        <v>1127405.5759999999</v>
      </c>
      <c r="I101" s="29">
        <v>905</v>
      </c>
      <c r="J101" s="29">
        <v>2279618</v>
      </c>
      <c r="K101" s="29" t="s">
        <v>580</v>
      </c>
      <c r="M101" s="29">
        <v>3911</v>
      </c>
      <c r="N101" s="29" t="s">
        <v>190</v>
      </c>
      <c r="O101" s="29">
        <v>391100</v>
      </c>
      <c r="R101" s="29" t="s">
        <v>333</v>
      </c>
      <c r="S101" s="29">
        <v>150</v>
      </c>
      <c r="T101" s="29" t="s">
        <v>581</v>
      </c>
      <c r="U101" s="29">
        <v>0</v>
      </c>
      <c r="V101" s="29" t="s">
        <v>582</v>
      </c>
      <c r="X101" s="29" t="s">
        <v>320</v>
      </c>
    </row>
    <row r="102" spans="1:24" x14ac:dyDescent="0.25">
      <c r="A102" s="29" t="s">
        <v>160</v>
      </c>
      <c r="B102" s="29">
        <v>6008</v>
      </c>
      <c r="C102" s="29" t="s">
        <v>190</v>
      </c>
      <c r="D102" s="29">
        <v>191149931</v>
      </c>
      <c r="E102" s="29">
        <v>0</v>
      </c>
      <c r="F102" s="29">
        <v>1025</v>
      </c>
      <c r="G102" s="29">
        <v>2648116</v>
      </c>
      <c r="H102" s="29">
        <v>1127171</v>
      </c>
      <c r="I102" s="29">
        <v>905</v>
      </c>
      <c r="J102" s="29">
        <v>2279618</v>
      </c>
      <c r="K102" s="29" t="s">
        <v>580</v>
      </c>
      <c r="M102" s="29">
        <v>3911</v>
      </c>
      <c r="N102" s="29" t="s">
        <v>190</v>
      </c>
      <c r="O102" s="29">
        <v>391100</v>
      </c>
      <c r="R102" s="29" t="s">
        <v>333</v>
      </c>
      <c r="S102" s="29">
        <v>150</v>
      </c>
      <c r="T102" s="29" t="s">
        <v>593</v>
      </c>
      <c r="U102" s="29">
        <v>0</v>
      </c>
      <c r="V102" s="29" t="s">
        <v>594</v>
      </c>
      <c r="X102" s="29" t="s">
        <v>320</v>
      </c>
    </row>
    <row r="103" spans="1:24" x14ac:dyDescent="0.25">
      <c r="A103" s="29" t="s">
        <v>160</v>
      </c>
      <c r="B103" s="29">
        <v>6008</v>
      </c>
      <c r="C103" s="29" t="s">
        <v>190</v>
      </c>
      <c r="D103" s="29">
        <v>191149912</v>
      </c>
      <c r="E103" s="29">
        <v>0</v>
      </c>
      <c r="F103" s="29">
        <v>1040</v>
      </c>
      <c r="G103" s="29">
        <v>2647938.8059999999</v>
      </c>
      <c r="H103" s="29">
        <v>1127551.5759999999</v>
      </c>
      <c r="I103" s="29">
        <v>905</v>
      </c>
      <c r="J103" s="29">
        <v>2279618</v>
      </c>
      <c r="K103" s="29" t="s">
        <v>580</v>
      </c>
      <c r="M103" s="29">
        <v>3911</v>
      </c>
      <c r="N103" s="29" t="s">
        <v>190</v>
      </c>
      <c r="O103" s="29">
        <v>391100</v>
      </c>
      <c r="R103" s="29" t="s">
        <v>599</v>
      </c>
      <c r="S103" s="29">
        <v>150</v>
      </c>
      <c r="T103" s="29" t="s">
        <v>600</v>
      </c>
      <c r="U103" s="29">
        <v>0</v>
      </c>
      <c r="V103" s="29" t="s">
        <v>601</v>
      </c>
      <c r="X103" s="29" t="s">
        <v>320</v>
      </c>
    </row>
    <row r="104" spans="1:24" x14ac:dyDescent="0.25">
      <c r="A104" s="29" t="s">
        <v>160</v>
      </c>
      <c r="B104" s="29">
        <v>6008</v>
      </c>
      <c r="C104" s="29" t="s">
        <v>190</v>
      </c>
      <c r="D104" s="29">
        <v>191149913</v>
      </c>
      <c r="E104" s="29">
        <v>0</v>
      </c>
      <c r="F104" s="29">
        <v>1060</v>
      </c>
      <c r="G104" s="29">
        <v>2648123.7999999998</v>
      </c>
      <c r="H104" s="29">
        <v>1127202.5759999999</v>
      </c>
      <c r="I104" s="29">
        <v>905</v>
      </c>
      <c r="J104" s="29">
        <v>2279618</v>
      </c>
      <c r="K104" s="29" t="s">
        <v>580</v>
      </c>
      <c r="M104" s="29">
        <v>3911</v>
      </c>
      <c r="N104" s="29" t="s">
        <v>190</v>
      </c>
      <c r="O104" s="29">
        <v>391100</v>
      </c>
      <c r="R104" s="29" t="s">
        <v>602</v>
      </c>
      <c r="S104" s="29">
        <v>150</v>
      </c>
      <c r="T104" s="29" t="s">
        <v>603</v>
      </c>
      <c r="U104" s="29">
        <v>0</v>
      </c>
      <c r="V104" s="29" t="s">
        <v>604</v>
      </c>
      <c r="X104" s="29" t="s">
        <v>320</v>
      </c>
    </row>
    <row r="105" spans="1:24" x14ac:dyDescent="0.25">
      <c r="A105" s="29" t="s">
        <v>160</v>
      </c>
      <c r="B105" s="29">
        <v>6008</v>
      </c>
      <c r="C105" s="29" t="s">
        <v>190</v>
      </c>
      <c r="D105" s="29">
        <v>191149934</v>
      </c>
      <c r="E105" s="29">
        <v>0</v>
      </c>
      <c r="F105" s="29">
        <v>1021</v>
      </c>
      <c r="G105" s="29">
        <v>2648213</v>
      </c>
      <c r="H105" s="29">
        <v>1126971</v>
      </c>
      <c r="I105" s="29">
        <v>905</v>
      </c>
      <c r="J105" s="29">
        <v>2279618</v>
      </c>
      <c r="K105" s="29" t="s">
        <v>580</v>
      </c>
      <c r="M105" s="29">
        <v>3911</v>
      </c>
      <c r="N105" s="29" t="s">
        <v>190</v>
      </c>
      <c r="O105" s="29">
        <v>391100</v>
      </c>
      <c r="S105" s="29">
        <v>150</v>
      </c>
      <c r="T105" s="29" t="s">
        <v>605</v>
      </c>
      <c r="U105" s="29">
        <v>0</v>
      </c>
      <c r="V105" s="29" t="s">
        <v>606</v>
      </c>
      <c r="X105" s="29" t="s">
        <v>320</v>
      </c>
    </row>
    <row r="106" spans="1:24" x14ac:dyDescent="0.25">
      <c r="A106" s="29" t="s">
        <v>160</v>
      </c>
      <c r="B106" s="29">
        <v>6008</v>
      </c>
      <c r="C106" s="29" t="s">
        <v>190</v>
      </c>
      <c r="D106" s="29">
        <v>191150038</v>
      </c>
      <c r="E106" s="29">
        <v>0</v>
      </c>
      <c r="F106" s="29">
        <v>1025</v>
      </c>
      <c r="G106" s="29">
        <v>2647213</v>
      </c>
      <c r="H106" s="29">
        <v>1127158</v>
      </c>
      <c r="I106" s="29">
        <v>905</v>
      </c>
      <c r="J106" s="29">
        <v>2280538</v>
      </c>
      <c r="K106" s="29" t="s">
        <v>607</v>
      </c>
      <c r="M106" s="29">
        <v>3911</v>
      </c>
      <c r="N106" s="29" t="s">
        <v>190</v>
      </c>
      <c r="O106" s="29">
        <v>391100</v>
      </c>
      <c r="R106" s="29" t="s">
        <v>333</v>
      </c>
      <c r="S106" s="29">
        <v>150</v>
      </c>
      <c r="T106" s="29" t="s">
        <v>610</v>
      </c>
      <c r="U106" s="29">
        <v>0</v>
      </c>
      <c r="V106" s="29" t="s">
        <v>611</v>
      </c>
      <c r="X106" s="29" t="s">
        <v>320</v>
      </c>
    </row>
    <row r="107" spans="1:24" x14ac:dyDescent="0.25">
      <c r="A107" s="29" t="s">
        <v>160</v>
      </c>
      <c r="B107" s="29">
        <v>6008</v>
      </c>
      <c r="C107" s="29" t="s">
        <v>190</v>
      </c>
      <c r="D107" s="29">
        <v>191150036</v>
      </c>
      <c r="E107" s="29">
        <v>0</v>
      </c>
      <c r="F107" s="29">
        <v>1021</v>
      </c>
      <c r="G107" s="29">
        <v>2647191</v>
      </c>
      <c r="H107" s="29">
        <v>1127157</v>
      </c>
      <c r="I107" s="29">
        <v>905</v>
      </c>
      <c r="J107" s="29">
        <v>2280538</v>
      </c>
      <c r="K107" s="29" t="s">
        <v>607</v>
      </c>
      <c r="M107" s="29">
        <v>3911</v>
      </c>
      <c r="N107" s="29" t="s">
        <v>190</v>
      </c>
      <c r="O107" s="29">
        <v>391100</v>
      </c>
      <c r="R107" s="29" t="s">
        <v>333</v>
      </c>
      <c r="S107" s="29">
        <v>150</v>
      </c>
      <c r="T107" s="29" t="s">
        <v>608</v>
      </c>
      <c r="U107" s="29">
        <v>0</v>
      </c>
      <c r="V107" s="29" t="s">
        <v>609</v>
      </c>
      <c r="X107" s="29" t="s">
        <v>320</v>
      </c>
    </row>
    <row r="108" spans="1:24" x14ac:dyDescent="0.25">
      <c r="A108" s="29" t="s">
        <v>160</v>
      </c>
      <c r="B108" s="29">
        <v>6008</v>
      </c>
      <c r="C108" s="29" t="s">
        <v>190</v>
      </c>
      <c r="D108" s="29">
        <v>191143930</v>
      </c>
      <c r="E108" s="29">
        <v>0</v>
      </c>
      <c r="F108" s="29">
        <v>1021</v>
      </c>
      <c r="G108" s="29">
        <v>2647271</v>
      </c>
      <c r="H108" s="29">
        <v>1127213</v>
      </c>
      <c r="I108" s="29">
        <v>905</v>
      </c>
      <c r="J108" s="29">
        <v>2279598</v>
      </c>
      <c r="K108" s="29" t="s">
        <v>612</v>
      </c>
      <c r="M108" s="29">
        <v>3911</v>
      </c>
      <c r="N108" s="29" t="s">
        <v>190</v>
      </c>
      <c r="O108" s="29">
        <v>391100</v>
      </c>
      <c r="R108" s="29" t="s">
        <v>333</v>
      </c>
      <c r="S108" s="29">
        <v>150</v>
      </c>
      <c r="T108" s="29" t="s">
        <v>615</v>
      </c>
      <c r="U108" s="29">
        <v>0</v>
      </c>
      <c r="V108" s="29" t="s">
        <v>616</v>
      </c>
      <c r="X108" s="29" t="s">
        <v>320</v>
      </c>
    </row>
    <row r="109" spans="1:24" x14ac:dyDescent="0.25">
      <c r="A109" s="29" t="s">
        <v>160</v>
      </c>
      <c r="B109" s="29">
        <v>6008</v>
      </c>
      <c r="C109" s="29" t="s">
        <v>190</v>
      </c>
      <c r="D109" s="29">
        <v>191143951</v>
      </c>
      <c r="E109" s="29">
        <v>0</v>
      </c>
      <c r="F109" s="29">
        <v>1021</v>
      </c>
      <c r="G109" s="29">
        <v>2647233</v>
      </c>
      <c r="H109" s="29">
        <v>1127417</v>
      </c>
      <c r="I109" s="29">
        <v>905</v>
      </c>
      <c r="J109" s="29">
        <v>2279598</v>
      </c>
      <c r="K109" s="29" t="s">
        <v>612</v>
      </c>
      <c r="M109" s="29">
        <v>3911</v>
      </c>
      <c r="N109" s="29" t="s">
        <v>190</v>
      </c>
      <c r="O109" s="29">
        <v>391100</v>
      </c>
      <c r="R109" s="29" t="s">
        <v>333</v>
      </c>
      <c r="S109" s="29">
        <v>150</v>
      </c>
      <c r="T109" s="29" t="s">
        <v>617</v>
      </c>
      <c r="U109" s="29">
        <v>0</v>
      </c>
      <c r="V109" s="29" t="s">
        <v>618</v>
      </c>
      <c r="X109" s="29" t="s">
        <v>320</v>
      </c>
    </row>
    <row r="110" spans="1:24" x14ac:dyDescent="0.25">
      <c r="A110" s="29" t="s">
        <v>160</v>
      </c>
      <c r="B110" s="29">
        <v>6008</v>
      </c>
      <c r="C110" s="29" t="s">
        <v>190</v>
      </c>
      <c r="D110" s="29">
        <v>190773669</v>
      </c>
      <c r="E110" s="29">
        <v>0</v>
      </c>
      <c r="F110" s="29">
        <v>1021</v>
      </c>
      <c r="G110" s="29">
        <v>2647275</v>
      </c>
      <c r="H110" s="29">
        <v>1127205</v>
      </c>
      <c r="I110" s="29">
        <v>905</v>
      </c>
      <c r="J110" s="29">
        <v>2279598</v>
      </c>
      <c r="K110" s="29" t="s">
        <v>612</v>
      </c>
      <c r="M110" s="29">
        <v>3911</v>
      </c>
      <c r="N110" s="29" t="s">
        <v>190</v>
      </c>
      <c r="O110" s="29">
        <v>391100</v>
      </c>
      <c r="R110" s="29" t="s">
        <v>333</v>
      </c>
      <c r="S110" s="29">
        <v>150</v>
      </c>
      <c r="T110" s="29" t="s">
        <v>615</v>
      </c>
      <c r="U110" s="29">
        <v>0</v>
      </c>
      <c r="V110" s="29" t="s">
        <v>616</v>
      </c>
      <c r="X110" s="29" t="s">
        <v>320</v>
      </c>
    </row>
    <row r="111" spans="1:24" x14ac:dyDescent="0.25">
      <c r="A111" s="29" t="s">
        <v>160</v>
      </c>
      <c r="B111" s="29">
        <v>6008</v>
      </c>
      <c r="C111" s="29" t="s">
        <v>190</v>
      </c>
      <c r="D111" s="29">
        <v>191143950</v>
      </c>
      <c r="E111" s="29">
        <v>0</v>
      </c>
      <c r="F111" s="29">
        <v>1025</v>
      </c>
      <c r="G111" s="29">
        <v>2647439</v>
      </c>
      <c r="H111" s="29">
        <v>1127342</v>
      </c>
      <c r="I111" s="29">
        <v>905</v>
      </c>
      <c r="J111" s="29">
        <v>2279598</v>
      </c>
      <c r="K111" s="29" t="s">
        <v>612</v>
      </c>
      <c r="M111" s="29">
        <v>3911</v>
      </c>
      <c r="N111" s="29" t="s">
        <v>190</v>
      </c>
      <c r="O111" s="29">
        <v>391100</v>
      </c>
      <c r="R111" s="29" t="s">
        <v>333</v>
      </c>
      <c r="S111" s="29">
        <v>150</v>
      </c>
      <c r="T111" s="29" t="s">
        <v>613</v>
      </c>
      <c r="U111" s="29">
        <v>0</v>
      </c>
      <c r="V111" s="29" t="s">
        <v>614</v>
      </c>
      <c r="X111" s="29" t="s">
        <v>320</v>
      </c>
    </row>
    <row r="112" spans="1:24" x14ac:dyDescent="0.25">
      <c r="A112" s="29" t="s">
        <v>160</v>
      </c>
      <c r="B112" s="29">
        <v>6008</v>
      </c>
      <c r="C112" s="29" t="s">
        <v>190</v>
      </c>
      <c r="D112" s="29">
        <v>191426571</v>
      </c>
      <c r="E112" s="29">
        <v>0</v>
      </c>
      <c r="F112" s="29">
        <v>1021</v>
      </c>
      <c r="G112" s="29">
        <v>2646703.7999999998</v>
      </c>
      <c r="H112" s="29">
        <v>1127045.5630000001</v>
      </c>
      <c r="I112" s="29">
        <v>905</v>
      </c>
      <c r="J112" s="29">
        <v>2280558</v>
      </c>
      <c r="K112" s="29" t="s">
        <v>619</v>
      </c>
      <c r="M112" s="29">
        <v>3911</v>
      </c>
      <c r="N112" s="29" t="s">
        <v>190</v>
      </c>
      <c r="O112" s="29">
        <v>391100</v>
      </c>
      <c r="R112" s="29" t="s">
        <v>333</v>
      </c>
      <c r="S112" s="29">
        <v>150</v>
      </c>
      <c r="T112" s="29" t="s">
        <v>620</v>
      </c>
      <c r="U112" s="29">
        <v>0</v>
      </c>
      <c r="V112" s="29" t="s">
        <v>621</v>
      </c>
      <c r="X112" s="29" t="s">
        <v>320</v>
      </c>
    </row>
    <row r="113" spans="1:24" x14ac:dyDescent="0.25">
      <c r="A113" s="29" t="s">
        <v>160</v>
      </c>
      <c r="B113" s="29">
        <v>6008</v>
      </c>
      <c r="C113" s="29" t="s">
        <v>190</v>
      </c>
      <c r="D113" s="29">
        <v>191150071</v>
      </c>
      <c r="E113" s="29">
        <v>0</v>
      </c>
      <c r="F113" s="29">
        <v>1025</v>
      </c>
      <c r="G113" s="29">
        <v>2646615.8020000001</v>
      </c>
      <c r="H113" s="29">
        <v>1127011.5619999999</v>
      </c>
      <c r="I113" s="29">
        <v>905</v>
      </c>
      <c r="J113" s="29">
        <v>2280558</v>
      </c>
      <c r="K113" s="29" t="s">
        <v>619</v>
      </c>
      <c r="M113" s="29">
        <v>3911</v>
      </c>
      <c r="N113" s="29" t="s">
        <v>190</v>
      </c>
      <c r="O113" s="29">
        <v>391100</v>
      </c>
      <c r="R113" s="29" t="s">
        <v>333</v>
      </c>
      <c r="S113" s="29">
        <v>150</v>
      </c>
      <c r="T113" s="29" t="s">
        <v>622</v>
      </c>
      <c r="U113" s="29">
        <v>0</v>
      </c>
      <c r="V113" s="29" t="s">
        <v>623</v>
      </c>
      <c r="X113" s="29" t="s">
        <v>320</v>
      </c>
    </row>
    <row r="114" spans="1:24" x14ac:dyDescent="0.25">
      <c r="A114" s="29" t="s">
        <v>160</v>
      </c>
      <c r="B114" s="29">
        <v>6008</v>
      </c>
      <c r="C114" s="29" t="s">
        <v>190</v>
      </c>
      <c r="D114" s="29">
        <v>191449782</v>
      </c>
      <c r="E114" s="29">
        <v>0</v>
      </c>
      <c r="F114" s="29">
        <v>1021</v>
      </c>
      <c r="G114" s="29">
        <v>2650372</v>
      </c>
      <c r="H114" s="29">
        <v>1127134</v>
      </c>
      <c r="I114" s="29">
        <v>905</v>
      </c>
      <c r="J114" s="29">
        <v>2338979</v>
      </c>
      <c r="K114" s="29" t="s">
        <v>352</v>
      </c>
      <c r="M114" s="29">
        <v>3901</v>
      </c>
      <c r="N114" s="29" t="s">
        <v>346</v>
      </c>
      <c r="O114" s="29">
        <v>390123</v>
      </c>
      <c r="R114" s="29" t="s">
        <v>624</v>
      </c>
      <c r="S114" s="29">
        <v>150</v>
      </c>
      <c r="U114" s="29">
        <v>0</v>
      </c>
      <c r="V114" s="29" t="s">
        <v>625</v>
      </c>
      <c r="X114" s="29" t="s">
        <v>320</v>
      </c>
    </row>
    <row r="115" spans="1:24" x14ac:dyDescent="0.25">
      <c r="A115" s="29" t="s">
        <v>160</v>
      </c>
      <c r="B115" s="29">
        <v>6008</v>
      </c>
      <c r="C115" s="29" t="s">
        <v>190</v>
      </c>
      <c r="D115" s="29">
        <v>191449778</v>
      </c>
      <c r="E115" s="29">
        <v>0</v>
      </c>
      <c r="F115" s="29">
        <v>1040</v>
      </c>
      <c r="G115" s="29">
        <v>2650342</v>
      </c>
      <c r="H115" s="29">
        <v>1127142</v>
      </c>
      <c r="I115" s="29">
        <v>905</v>
      </c>
      <c r="J115" s="29">
        <v>2338979</v>
      </c>
      <c r="K115" s="29" t="s">
        <v>352</v>
      </c>
      <c r="M115" s="29">
        <v>3901</v>
      </c>
      <c r="N115" s="29" t="s">
        <v>346</v>
      </c>
      <c r="O115" s="29">
        <v>390123</v>
      </c>
      <c r="R115" s="29" t="s">
        <v>626</v>
      </c>
      <c r="S115" s="29">
        <v>150</v>
      </c>
      <c r="U115" s="29">
        <v>0</v>
      </c>
      <c r="V115" s="29" t="s">
        <v>625</v>
      </c>
      <c r="X115" s="29" t="s">
        <v>320</v>
      </c>
    </row>
    <row r="116" spans="1:24" x14ac:dyDescent="0.25">
      <c r="A116" s="29" t="s">
        <v>160</v>
      </c>
      <c r="B116" s="29">
        <v>6008</v>
      </c>
      <c r="C116" s="29" t="s">
        <v>190</v>
      </c>
      <c r="D116" s="29">
        <v>191449780</v>
      </c>
      <c r="E116" s="29">
        <v>0</v>
      </c>
      <c r="F116" s="29">
        <v>1021</v>
      </c>
      <c r="G116" s="29">
        <v>2650420</v>
      </c>
      <c r="H116" s="29">
        <v>1127168</v>
      </c>
      <c r="I116" s="29">
        <v>909</v>
      </c>
      <c r="J116" s="29">
        <v>2338979</v>
      </c>
      <c r="K116" s="29" t="s">
        <v>352</v>
      </c>
      <c r="M116" s="29">
        <v>3901</v>
      </c>
      <c r="N116" s="29" t="s">
        <v>346</v>
      </c>
      <c r="O116" s="29">
        <v>390123</v>
      </c>
      <c r="R116" s="29" t="s">
        <v>627</v>
      </c>
      <c r="S116" s="29">
        <v>150</v>
      </c>
      <c r="T116" s="29" t="s">
        <v>628</v>
      </c>
      <c r="U116" s="29">
        <v>0</v>
      </c>
      <c r="V116" s="29" t="s">
        <v>629</v>
      </c>
      <c r="X116" s="29" t="s">
        <v>320</v>
      </c>
    </row>
    <row r="117" spans="1:24" x14ac:dyDescent="0.25">
      <c r="A117" s="29" t="s">
        <v>160</v>
      </c>
      <c r="B117" s="29">
        <v>6008</v>
      </c>
      <c r="C117" s="29" t="s">
        <v>190</v>
      </c>
      <c r="D117" s="29">
        <v>191452611</v>
      </c>
      <c r="E117" s="29">
        <v>0</v>
      </c>
      <c r="F117" s="29">
        <v>1030</v>
      </c>
      <c r="G117" s="29">
        <v>2652113.7409999999</v>
      </c>
      <c r="H117" s="29">
        <v>1126593.5630000001</v>
      </c>
      <c r="I117" s="29">
        <v>909</v>
      </c>
      <c r="J117" s="29">
        <v>2338979</v>
      </c>
      <c r="K117" s="29" t="s">
        <v>352</v>
      </c>
      <c r="M117" s="29">
        <v>3901</v>
      </c>
      <c r="N117" s="29" t="s">
        <v>346</v>
      </c>
      <c r="O117" s="29">
        <v>390123</v>
      </c>
      <c r="R117" s="29" t="s">
        <v>5853</v>
      </c>
      <c r="S117" s="29">
        <v>150</v>
      </c>
      <c r="U117" s="29">
        <v>0</v>
      </c>
      <c r="V117" s="29" t="s">
        <v>625</v>
      </c>
      <c r="X117" s="29" t="s">
        <v>320</v>
      </c>
    </row>
    <row r="118" spans="1:24" x14ac:dyDescent="0.25">
      <c r="A118" s="29" t="s">
        <v>160</v>
      </c>
      <c r="B118" s="29">
        <v>6008</v>
      </c>
      <c r="C118" s="29" t="s">
        <v>190</v>
      </c>
      <c r="D118" s="29">
        <v>191149952</v>
      </c>
      <c r="E118" s="29">
        <v>0</v>
      </c>
      <c r="F118" s="29">
        <v>1021</v>
      </c>
      <c r="G118" s="29">
        <v>2647439.7949999999</v>
      </c>
      <c r="H118" s="29">
        <v>1127096.5730000001</v>
      </c>
      <c r="I118" s="29">
        <v>905</v>
      </c>
      <c r="J118" s="29">
        <v>2280518</v>
      </c>
      <c r="K118" s="29" t="s">
        <v>630</v>
      </c>
      <c r="M118" s="29">
        <v>3911</v>
      </c>
      <c r="N118" s="29" t="s">
        <v>190</v>
      </c>
      <c r="O118" s="29">
        <v>391100</v>
      </c>
      <c r="R118" s="29" t="s">
        <v>333</v>
      </c>
      <c r="S118" s="29">
        <v>150</v>
      </c>
      <c r="T118" s="29" t="s">
        <v>635</v>
      </c>
      <c r="U118" s="29">
        <v>0</v>
      </c>
      <c r="V118" s="29" t="s">
        <v>636</v>
      </c>
      <c r="X118" s="29" t="s">
        <v>320</v>
      </c>
    </row>
    <row r="119" spans="1:24" x14ac:dyDescent="0.25">
      <c r="A119" s="29" t="s">
        <v>160</v>
      </c>
      <c r="B119" s="29">
        <v>6008</v>
      </c>
      <c r="C119" s="29" t="s">
        <v>190</v>
      </c>
      <c r="D119" s="29">
        <v>191149953</v>
      </c>
      <c r="E119" s="29">
        <v>0</v>
      </c>
      <c r="F119" s="29">
        <v>1021</v>
      </c>
      <c r="G119" s="29">
        <v>2647454</v>
      </c>
      <c r="H119" s="29">
        <v>1127095</v>
      </c>
      <c r="I119" s="29">
        <v>905</v>
      </c>
      <c r="J119" s="29">
        <v>2280518</v>
      </c>
      <c r="K119" s="29" t="s">
        <v>630</v>
      </c>
      <c r="M119" s="29">
        <v>3911</v>
      </c>
      <c r="N119" s="29" t="s">
        <v>190</v>
      </c>
      <c r="O119" s="29">
        <v>391100</v>
      </c>
      <c r="R119" s="29" t="s">
        <v>333</v>
      </c>
      <c r="S119" s="29">
        <v>150</v>
      </c>
      <c r="T119" s="29" t="s">
        <v>643</v>
      </c>
      <c r="U119" s="29">
        <v>0</v>
      </c>
      <c r="V119" s="29" t="s">
        <v>644</v>
      </c>
      <c r="X119" s="29" t="s">
        <v>320</v>
      </c>
    </row>
    <row r="120" spans="1:24" x14ac:dyDescent="0.25">
      <c r="A120" s="29" t="s">
        <v>160</v>
      </c>
      <c r="B120" s="29">
        <v>6008</v>
      </c>
      <c r="C120" s="29" t="s">
        <v>190</v>
      </c>
      <c r="D120" s="29">
        <v>191149992</v>
      </c>
      <c r="E120" s="29">
        <v>0</v>
      </c>
      <c r="F120" s="29">
        <v>1021</v>
      </c>
      <c r="G120" s="29">
        <v>2647510.8050000002</v>
      </c>
      <c r="H120" s="29">
        <v>1127127.578</v>
      </c>
      <c r="I120" s="29">
        <v>905</v>
      </c>
      <c r="J120" s="29">
        <v>2280518</v>
      </c>
      <c r="K120" s="29" t="s">
        <v>630</v>
      </c>
      <c r="M120" s="29">
        <v>3911</v>
      </c>
      <c r="N120" s="29" t="s">
        <v>190</v>
      </c>
      <c r="O120" s="29">
        <v>391100</v>
      </c>
      <c r="R120" s="29" t="s">
        <v>333</v>
      </c>
      <c r="S120" s="29">
        <v>150</v>
      </c>
      <c r="T120" s="29" t="s">
        <v>645</v>
      </c>
      <c r="U120" s="29">
        <v>0</v>
      </c>
      <c r="V120" s="29" t="s">
        <v>646</v>
      </c>
      <c r="X120" s="29" t="s">
        <v>320</v>
      </c>
    </row>
    <row r="121" spans="1:24" x14ac:dyDescent="0.25">
      <c r="A121" s="29" t="s">
        <v>160</v>
      </c>
      <c r="B121" s="29">
        <v>6008</v>
      </c>
      <c r="C121" s="29" t="s">
        <v>190</v>
      </c>
      <c r="D121" s="29">
        <v>191149972</v>
      </c>
      <c r="E121" s="29">
        <v>0</v>
      </c>
      <c r="F121" s="29">
        <v>1021</v>
      </c>
      <c r="G121" s="29">
        <v>2647467.7990000001</v>
      </c>
      <c r="H121" s="29">
        <v>1127106.575</v>
      </c>
      <c r="I121" s="29">
        <v>905</v>
      </c>
      <c r="J121" s="29">
        <v>2280518</v>
      </c>
      <c r="K121" s="29" t="s">
        <v>630</v>
      </c>
      <c r="M121" s="29">
        <v>3911</v>
      </c>
      <c r="N121" s="29" t="s">
        <v>190</v>
      </c>
      <c r="O121" s="29">
        <v>391100</v>
      </c>
      <c r="R121" s="29" t="s">
        <v>333</v>
      </c>
      <c r="S121" s="29">
        <v>150</v>
      </c>
      <c r="T121" s="29" t="s">
        <v>637</v>
      </c>
      <c r="U121" s="29">
        <v>0</v>
      </c>
      <c r="V121" s="29" t="s">
        <v>638</v>
      </c>
      <c r="X121" s="29" t="s">
        <v>320</v>
      </c>
    </row>
    <row r="122" spans="1:24" x14ac:dyDescent="0.25">
      <c r="A122" s="29" t="s">
        <v>160</v>
      </c>
      <c r="B122" s="29">
        <v>6008</v>
      </c>
      <c r="C122" s="29" t="s">
        <v>190</v>
      </c>
      <c r="D122" s="29">
        <v>191150010</v>
      </c>
      <c r="E122" s="29">
        <v>0</v>
      </c>
      <c r="F122" s="29">
        <v>1021</v>
      </c>
      <c r="G122" s="29">
        <v>2647524.8080000002</v>
      </c>
      <c r="H122" s="29">
        <v>1127141.5789999999</v>
      </c>
      <c r="I122" s="29">
        <v>905</v>
      </c>
      <c r="J122" s="29">
        <v>2280518</v>
      </c>
      <c r="K122" s="29" t="s">
        <v>630</v>
      </c>
      <c r="M122" s="29">
        <v>3911</v>
      </c>
      <c r="N122" s="29" t="s">
        <v>190</v>
      </c>
      <c r="O122" s="29">
        <v>391100</v>
      </c>
      <c r="R122" s="29" t="s">
        <v>333</v>
      </c>
      <c r="S122" s="29">
        <v>150</v>
      </c>
      <c r="T122" s="29" t="s">
        <v>641</v>
      </c>
      <c r="U122" s="29">
        <v>0</v>
      </c>
      <c r="V122" s="29" t="s">
        <v>642</v>
      </c>
      <c r="X122" s="29" t="s">
        <v>320</v>
      </c>
    </row>
    <row r="123" spans="1:24" x14ac:dyDescent="0.25">
      <c r="A123" s="29" t="s">
        <v>160</v>
      </c>
      <c r="B123" s="29">
        <v>6008</v>
      </c>
      <c r="C123" s="29" t="s">
        <v>190</v>
      </c>
      <c r="D123" s="29">
        <v>191144090</v>
      </c>
      <c r="E123" s="29">
        <v>0</v>
      </c>
      <c r="F123" s="29">
        <v>1021</v>
      </c>
      <c r="G123" s="29">
        <v>2647428.7930000001</v>
      </c>
      <c r="H123" s="29">
        <v>1127091.5730000001</v>
      </c>
      <c r="I123" s="29">
        <v>905</v>
      </c>
      <c r="J123" s="29">
        <v>2280518</v>
      </c>
      <c r="K123" s="29" t="s">
        <v>630</v>
      </c>
      <c r="M123" s="29">
        <v>3911</v>
      </c>
      <c r="N123" s="29" t="s">
        <v>190</v>
      </c>
      <c r="O123" s="29">
        <v>391100</v>
      </c>
      <c r="R123" s="29" t="s">
        <v>333</v>
      </c>
      <c r="S123" s="29">
        <v>150</v>
      </c>
      <c r="T123" s="29" t="s">
        <v>639</v>
      </c>
      <c r="U123" s="29">
        <v>0</v>
      </c>
      <c r="V123" s="29" t="s">
        <v>640</v>
      </c>
      <c r="X123" s="29" t="s">
        <v>320</v>
      </c>
    </row>
    <row r="124" spans="1:24" x14ac:dyDescent="0.25">
      <c r="A124" s="29" t="s">
        <v>160</v>
      </c>
      <c r="B124" s="29">
        <v>6008</v>
      </c>
      <c r="C124" s="29" t="s">
        <v>190</v>
      </c>
      <c r="D124" s="29">
        <v>191150012</v>
      </c>
      <c r="E124" s="29">
        <v>0</v>
      </c>
      <c r="F124" s="29">
        <v>1025</v>
      </c>
      <c r="G124" s="29">
        <v>2647505.787</v>
      </c>
      <c r="H124" s="29">
        <v>1126949.571</v>
      </c>
      <c r="I124" s="29">
        <v>905</v>
      </c>
      <c r="J124" s="29">
        <v>2280518</v>
      </c>
      <c r="K124" s="29" t="s">
        <v>630</v>
      </c>
      <c r="M124" s="29">
        <v>3911</v>
      </c>
      <c r="N124" s="29" t="s">
        <v>190</v>
      </c>
      <c r="O124" s="29">
        <v>391100</v>
      </c>
      <c r="R124" s="29" t="s">
        <v>333</v>
      </c>
      <c r="S124" s="29">
        <v>150</v>
      </c>
      <c r="T124" s="29" t="s">
        <v>647</v>
      </c>
      <c r="U124" s="29">
        <v>0</v>
      </c>
      <c r="V124" s="29" t="s">
        <v>648</v>
      </c>
      <c r="X124" s="29" t="s">
        <v>320</v>
      </c>
    </row>
    <row r="125" spans="1:24" x14ac:dyDescent="0.25">
      <c r="A125" s="29" t="s">
        <v>160</v>
      </c>
      <c r="B125" s="29">
        <v>6008</v>
      </c>
      <c r="C125" s="29" t="s">
        <v>190</v>
      </c>
      <c r="D125" s="29">
        <v>191150035</v>
      </c>
      <c r="E125" s="29">
        <v>0</v>
      </c>
      <c r="F125" s="29">
        <v>1021</v>
      </c>
      <c r="G125" s="29">
        <v>2647625.801</v>
      </c>
      <c r="H125" s="29">
        <v>1126965.577</v>
      </c>
      <c r="I125" s="29">
        <v>905</v>
      </c>
      <c r="J125" s="29">
        <v>2280518</v>
      </c>
      <c r="K125" s="29" t="s">
        <v>630</v>
      </c>
      <c r="M125" s="29">
        <v>3911</v>
      </c>
      <c r="N125" s="29" t="s">
        <v>190</v>
      </c>
      <c r="O125" s="29">
        <v>391100</v>
      </c>
      <c r="R125" s="29" t="s">
        <v>333</v>
      </c>
      <c r="S125" s="29">
        <v>150</v>
      </c>
      <c r="T125" s="29" t="s">
        <v>653</v>
      </c>
      <c r="U125" s="29">
        <v>0</v>
      </c>
      <c r="V125" s="29" t="s">
        <v>654</v>
      </c>
      <c r="X125" s="29" t="s">
        <v>320</v>
      </c>
    </row>
    <row r="126" spans="1:24" x14ac:dyDescent="0.25">
      <c r="A126" s="29" t="s">
        <v>160</v>
      </c>
      <c r="B126" s="29">
        <v>6008</v>
      </c>
      <c r="C126" s="29" t="s">
        <v>190</v>
      </c>
      <c r="D126" s="29">
        <v>191150011</v>
      </c>
      <c r="E126" s="29">
        <v>0</v>
      </c>
      <c r="F126" s="29">
        <v>1021</v>
      </c>
      <c r="G126" s="29">
        <v>2647666</v>
      </c>
      <c r="H126" s="29">
        <v>1127146</v>
      </c>
      <c r="I126" s="29">
        <v>905</v>
      </c>
      <c r="J126" s="29">
        <v>2280518</v>
      </c>
      <c r="K126" s="29" t="s">
        <v>630</v>
      </c>
      <c r="M126" s="29">
        <v>3911</v>
      </c>
      <c r="N126" s="29" t="s">
        <v>190</v>
      </c>
      <c r="O126" s="29">
        <v>391100</v>
      </c>
      <c r="R126" s="29" t="s">
        <v>333</v>
      </c>
      <c r="S126" s="29">
        <v>150</v>
      </c>
      <c r="T126" s="29" t="s">
        <v>651</v>
      </c>
      <c r="U126" s="29">
        <v>0</v>
      </c>
      <c r="V126" s="29" t="s">
        <v>652</v>
      </c>
      <c r="X126" s="29" t="s">
        <v>320</v>
      </c>
    </row>
    <row r="127" spans="1:24" x14ac:dyDescent="0.25">
      <c r="A127" s="29" t="s">
        <v>160</v>
      </c>
      <c r="B127" s="29">
        <v>6008</v>
      </c>
      <c r="C127" s="29" t="s">
        <v>190</v>
      </c>
      <c r="D127" s="29">
        <v>191149970</v>
      </c>
      <c r="E127" s="29">
        <v>0</v>
      </c>
      <c r="F127" s="29">
        <v>1021</v>
      </c>
      <c r="G127" s="29">
        <v>2647459.7969999998</v>
      </c>
      <c r="H127" s="29">
        <v>1127104.574</v>
      </c>
      <c r="I127" s="29">
        <v>905</v>
      </c>
      <c r="J127" s="29">
        <v>2280518</v>
      </c>
      <c r="K127" s="29" t="s">
        <v>630</v>
      </c>
      <c r="M127" s="29">
        <v>3911</v>
      </c>
      <c r="N127" s="29" t="s">
        <v>190</v>
      </c>
      <c r="O127" s="29">
        <v>391100</v>
      </c>
      <c r="R127" s="29" t="s">
        <v>333</v>
      </c>
      <c r="S127" s="29">
        <v>150</v>
      </c>
      <c r="T127" s="29" t="s">
        <v>633</v>
      </c>
      <c r="U127" s="29">
        <v>0</v>
      </c>
      <c r="V127" s="29" t="s">
        <v>634</v>
      </c>
      <c r="X127" s="29" t="s">
        <v>320</v>
      </c>
    </row>
    <row r="128" spans="1:24" x14ac:dyDescent="0.25">
      <c r="A128" s="29" t="s">
        <v>160</v>
      </c>
      <c r="B128" s="29">
        <v>6008</v>
      </c>
      <c r="C128" s="29" t="s">
        <v>190</v>
      </c>
      <c r="D128" s="29">
        <v>191149991</v>
      </c>
      <c r="E128" s="29">
        <v>0</v>
      </c>
      <c r="F128" s="29">
        <v>1021</v>
      </c>
      <c r="G128" s="29">
        <v>2647474.798</v>
      </c>
      <c r="H128" s="29">
        <v>1127094.575</v>
      </c>
      <c r="I128" s="29">
        <v>905</v>
      </c>
      <c r="J128" s="29">
        <v>2280518</v>
      </c>
      <c r="K128" s="29" t="s">
        <v>630</v>
      </c>
      <c r="M128" s="29">
        <v>3911</v>
      </c>
      <c r="N128" s="29" t="s">
        <v>190</v>
      </c>
      <c r="O128" s="29">
        <v>391100</v>
      </c>
      <c r="R128" s="29" t="s">
        <v>333</v>
      </c>
      <c r="S128" s="29">
        <v>150</v>
      </c>
      <c r="T128" s="29" t="s">
        <v>631</v>
      </c>
      <c r="U128" s="29">
        <v>0</v>
      </c>
      <c r="V128" s="29" t="s">
        <v>632</v>
      </c>
      <c r="X128" s="29" t="s">
        <v>320</v>
      </c>
    </row>
    <row r="129" spans="1:24" x14ac:dyDescent="0.25">
      <c r="A129" s="29" t="s">
        <v>160</v>
      </c>
      <c r="B129" s="29">
        <v>6008</v>
      </c>
      <c r="C129" s="29" t="s">
        <v>190</v>
      </c>
      <c r="D129" s="29">
        <v>191149955</v>
      </c>
      <c r="E129" s="29">
        <v>0</v>
      </c>
      <c r="F129" s="29">
        <v>1021</v>
      </c>
      <c r="G129" s="29">
        <v>2647444.7940000002</v>
      </c>
      <c r="H129" s="29">
        <v>1127082.5730000001</v>
      </c>
      <c r="I129" s="29">
        <v>905</v>
      </c>
      <c r="J129" s="29">
        <v>2280518</v>
      </c>
      <c r="K129" s="29" t="s">
        <v>630</v>
      </c>
      <c r="M129" s="29">
        <v>3911</v>
      </c>
      <c r="N129" s="29" t="s">
        <v>190</v>
      </c>
      <c r="O129" s="29">
        <v>391100</v>
      </c>
      <c r="R129" s="29" t="s">
        <v>333</v>
      </c>
      <c r="S129" s="29">
        <v>150</v>
      </c>
      <c r="T129" s="29" t="s">
        <v>649</v>
      </c>
      <c r="U129" s="29">
        <v>0</v>
      </c>
      <c r="V129" s="29" t="s">
        <v>650</v>
      </c>
      <c r="X129" s="29" t="s">
        <v>320</v>
      </c>
    </row>
    <row r="130" spans="1:24" x14ac:dyDescent="0.25">
      <c r="A130" s="29" t="s">
        <v>160</v>
      </c>
      <c r="B130" s="29">
        <v>6008</v>
      </c>
      <c r="C130" s="29" t="s">
        <v>190</v>
      </c>
      <c r="D130" s="29">
        <v>191173110</v>
      </c>
      <c r="E130" s="29">
        <v>0</v>
      </c>
      <c r="F130" s="29">
        <v>1021</v>
      </c>
      <c r="G130" s="29">
        <v>2647624</v>
      </c>
      <c r="H130" s="29">
        <v>1125426</v>
      </c>
      <c r="I130" s="29">
        <v>905</v>
      </c>
      <c r="J130" s="29">
        <v>2283818</v>
      </c>
      <c r="K130" s="29" t="s">
        <v>573</v>
      </c>
      <c r="M130" s="29">
        <v>3901</v>
      </c>
      <c r="N130" s="29" t="s">
        <v>346</v>
      </c>
      <c r="O130" s="29">
        <v>390123</v>
      </c>
      <c r="R130" s="29" t="s">
        <v>333</v>
      </c>
      <c r="S130" s="29">
        <v>150</v>
      </c>
      <c r="T130" s="29" t="s">
        <v>578</v>
      </c>
      <c r="U130" s="29">
        <v>0</v>
      </c>
      <c r="V130" s="29" t="s">
        <v>579</v>
      </c>
      <c r="X130" s="29" t="s">
        <v>320</v>
      </c>
    </row>
    <row r="131" spans="1:24" x14ac:dyDescent="0.25">
      <c r="A131" s="29" t="s">
        <v>160</v>
      </c>
      <c r="B131" s="29">
        <v>6008</v>
      </c>
      <c r="C131" s="29" t="s">
        <v>190</v>
      </c>
      <c r="D131" s="29">
        <v>191173092</v>
      </c>
      <c r="E131" s="29">
        <v>0</v>
      </c>
      <c r="F131" s="29">
        <v>1021</v>
      </c>
      <c r="G131" s="29">
        <v>2647636</v>
      </c>
      <c r="H131" s="29">
        <v>1125424</v>
      </c>
      <c r="I131" s="29">
        <v>905</v>
      </c>
      <c r="J131" s="29">
        <v>2283818</v>
      </c>
      <c r="K131" s="29" t="s">
        <v>573</v>
      </c>
      <c r="M131" s="29">
        <v>3901</v>
      </c>
      <c r="N131" s="29" t="s">
        <v>346</v>
      </c>
      <c r="O131" s="29">
        <v>390123</v>
      </c>
      <c r="R131" s="29" t="s">
        <v>333</v>
      </c>
      <c r="S131" s="29">
        <v>150</v>
      </c>
      <c r="T131" s="29" t="s">
        <v>574</v>
      </c>
      <c r="U131" s="29">
        <v>0</v>
      </c>
      <c r="V131" s="29" t="s">
        <v>575</v>
      </c>
      <c r="X131" s="29" t="s">
        <v>320</v>
      </c>
    </row>
    <row r="132" spans="1:24" x14ac:dyDescent="0.25">
      <c r="A132" s="29" t="s">
        <v>160</v>
      </c>
      <c r="B132" s="29">
        <v>6008</v>
      </c>
      <c r="C132" s="29" t="s">
        <v>190</v>
      </c>
      <c r="D132" s="29">
        <v>191173112</v>
      </c>
      <c r="E132" s="29">
        <v>0</v>
      </c>
      <c r="F132" s="29">
        <v>1021</v>
      </c>
      <c r="G132" s="29">
        <v>2647631</v>
      </c>
      <c r="H132" s="29">
        <v>1125400</v>
      </c>
      <c r="I132" s="29">
        <v>905</v>
      </c>
      <c r="J132" s="29">
        <v>2283818</v>
      </c>
      <c r="K132" s="29" t="s">
        <v>573</v>
      </c>
      <c r="M132" s="29">
        <v>3901</v>
      </c>
      <c r="N132" s="29" t="s">
        <v>346</v>
      </c>
      <c r="O132" s="29">
        <v>390123</v>
      </c>
      <c r="R132" s="29" t="s">
        <v>333</v>
      </c>
      <c r="S132" s="29">
        <v>150</v>
      </c>
      <c r="T132" s="29" t="s">
        <v>576</v>
      </c>
      <c r="U132" s="29">
        <v>0</v>
      </c>
      <c r="V132" s="29" t="s">
        <v>577</v>
      </c>
      <c r="X132" s="29" t="s">
        <v>320</v>
      </c>
    </row>
    <row r="133" spans="1:24" x14ac:dyDescent="0.25">
      <c r="A133" s="29" t="s">
        <v>160</v>
      </c>
      <c r="B133" s="29">
        <v>6008</v>
      </c>
      <c r="C133" s="29" t="s">
        <v>190</v>
      </c>
      <c r="D133" s="29">
        <v>191219072</v>
      </c>
      <c r="E133" s="29">
        <v>0</v>
      </c>
      <c r="F133" s="29">
        <v>1021</v>
      </c>
      <c r="G133" s="29">
        <v>2646546</v>
      </c>
      <c r="H133" s="29">
        <v>1123652</v>
      </c>
      <c r="I133" s="29">
        <v>905</v>
      </c>
      <c r="J133" s="29">
        <v>2293118</v>
      </c>
      <c r="K133" s="29" t="s">
        <v>655</v>
      </c>
      <c r="M133" s="29">
        <v>3901</v>
      </c>
      <c r="N133" s="29" t="s">
        <v>346</v>
      </c>
      <c r="O133" s="29">
        <v>390123</v>
      </c>
      <c r="R133" s="29" t="s">
        <v>656</v>
      </c>
      <c r="S133" s="29">
        <v>150</v>
      </c>
      <c r="T133" s="29" t="s">
        <v>657</v>
      </c>
      <c r="U133" s="29">
        <v>0</v>
      </c>
      <c r="V133" s="29" t="s">
        <v>658</v>
      </c>
      <c r="X133" s="29" t="s">
        <v>320</v>
      </c>
    </row>
    <row r="134" spans="1:24" x14ac:dyDescent="0.25">
      <c r="A134" s="29" t="s">
        <v>160</v>
      </c>
      <c r="B134" s="29">
        <v>6008</v>
      </c>
      <c r="C134" s="29" t="s">
        <v>190</v>
      </c>
      <c r="D134" s="29">
        <v>191219071</v>
      </c>
      <c r="E134" s="29">
        <v>0</v>
      </c>
      <c r="F134" s="29">
        <v>1060</v>
      </c>
      <c r="G134" s="29">
        <v>2646539</v>
      </c>
      <c r="H134" s="29">
        <v>1123661</v>
      </c>
      <c r="I134" s="29">
        <v>905</v>
      </c>
      <c r="J134" s="29">
        <v>2293118</v>
      </c>
      <c r="K134" s="29" t="s">
        <v>655</v>
      </c>
      <c r="M134" s="29">
        <v>3901</v>
      </c>
      <c r="N134" s="29" t="s">
        <v>346</v>
      </c>
      <c r="O134" s="29">
        <v>390123</v>
      </c>
      <c r="R134" s="29" t="s">
        <v>659</v>
      </c>
      <c r="S134" s="29">
        <v>150</v>
      </c>
      <c r="T134" s="29" t="s">
        <v>657</v>
      </c>
      <c r="U134" s="29">
        <v>0</v>
      </c>
      <c r="V134" s="29" t="s">
        <v>658</v>
      </c>
      <c r="X134" s="29" t="s">
        <v>320</v>
      </c>
    </row>
    <row r="135" spans="1:24" x14ac:dyDescent="0.25">
      <c r="A135" s="29" t="s">
        <v>160</v>
      </c>
      <c r="B135" s="29">
        <v>6008</v>
      </c>
      <c r="C135" s="29" t="s">
        <v>190</v>
      </c>
      <c r="D135" s="29">
        <v>191239451</v>
      </c>
      <c r="E135" s="29">
        <v>0</v>
      </c>
      <c r="F135" s="29">
        <v>1021</v>
      </c>
      <c r="G135" s="29">
        <v>2645895.818</v>
      </c>
      <c r="H135" s="29">
        <v>1127248.557</v>
      </c>
      <c r="I135" s="29">
        <v>905</v>
      </c>
      <c r="J135" s="29">
        <v>2279558</v>
      </c>
      <c r="K135" s="29" t="s">
        <v>660</v>
      </c>
      <c r="M135" s="29">
        <v>3911</v>
      </c>
      <c r="N135" s="29" t="s">
        <v>190</v>
      </c>
      <c r="O135" s="29">
        <v>391100</v>
      </c>
      <c r="R135" s="29" t="s">
        <v>333</v>
      </c>
      <c r="S135" s="29">
        <v>150</v>
      </c>
      <c r="T135" s="29" t="s">
        <v>665</v>
      </c>
      <c r="U135" s="29">
        <v>0</v>
      </c>
      <c r="V135" s="29" t="s">
        <v>666</v>
      </c>
      <c r="X135" s="29" t="s">
        <v>320</v>
      </c>
    </row>
    <row r="136" spans="1:24" x14ac:dyDescent="0.25">
      <c r="A136" s="29" t="s">
        <v>160</v>
      </c>
      <c r="B136" s="29">
        <v>6008</v>
      </c>
      <c r="C136" s="29" t="s">
        <v>190</v>
      </c>
      <c r="D136" s="29">
        <v>191446550</v>
      </c>
      <c r="E136" s="29">
        <v>0</v>
      </c>
      <c r="F136" s="29">
        <v>1021</v>
      </c>
      <c r="G136" s="29">
        <v>2645871.8190000001</v>
      </c>
      <c r="H136" s="29">
        <v>1127269.557</v>
      </c>
      <c r="I136" s="29">
        <v>905</v>
      </c>
      <c r="J136" s="29">
        <v>2279558</v>
      </c>
      <c r="K136" s="29" t="s">
        <v>660</v>
      </c>
      <c r="M136" s="29">
        <v>3911</v>
      </c>
      <c r="N136" s="29" t="s">
        <v>190</v>
      </c>
      <c r="O136" s="29">
        <v>391100</v>
      </c>
      <c r="R136" s="29" t="s">
        <v>333</v>
      </c>
      <c r="S136" s="29">
        <v>150</v>
      </c>
      <c r="T136" s="29" t="s">
        <v>663</v>
      </c>
      <c r="U136" s="29">
        <v>0</v>
      </c>
      <c r="V136" s="29" t="s">
        <v>664</v>
      </c>
      <c r="X136" s="29" t="s">
        <v>320</v>
      </c>
    </row>
    <row r="137" spans="1:24" x14ac:dyDescent="0.25">
      <c r="A137" s="29" t="s">
        <v>160</v>
      </c>
      <c r="B137" s="29">
        <v>6008</v>
      </c>
      <c r="C137" s="29" t="s">
        <v>190</v>
      </c>
      <c r="D137" s="29">
        <v>191143851</v>
      </c>
      <c r="E137" s="29">
        <v>0</v>
      </c>
      <c r="F137" s="29">
        <v>1021</v>
      </c>
      <c r="G137" s="29">
        <v>2645948.8169999998</v>
      </c>
      <c r="H137" s="29">
        <v>1127238.558</v>
      </c>
      <c r="I137" s="29">
        <v>905</v>
      </c>
      <c r="J137" s="29">
        <v>2279558</v>
      </c>
      <c r="K137" s="29" t="s">
        <v>660</v>
      </c>
      <c r="M137" s="29">
        <v>3911</v>
      </c>
      <c r="N137" s="29" t="s">
        <v>190</v>
      </c>
      <c r="O137" s="29">
        <v>391100</v>
      </c>
      <c r="R137" s="29" t="s">
        <v>333</v>
      </c>
      <c r="S137" s="29">
        <v>150</v>
      </c>
      <c r="T137" s="29" t="s">
        <v>661</v>
      </c>
      <c r="U137" s="29">
        <v>0</v>
      </c>
      <c r="V137" s="29" t="s">
        <v>662</v>
      </c>
      <c r="X137" s="29" t="s">
        <v>320</v>
      </c>
    </row>
    <row r="138" spans="1:24" x14ac:dyDescent="0.25">
      <c r="A138" s="29" t="s">
        <v>160</v>
      </c>
      <c r="B138" s="29">
        <v>6008</v>
      </c>
      <c r="C138" s="29" t="s">
        <v>190</v>
      </c>
      <c r="D138" s="29">
        <v>191143850</v>
      </c>
      <c r="E138" s="29">
        <v>0</v>
      </c>
      <c r="F138" s="29">
        <v>1021</v>
      </c>
      <c r="G138" s="29">
        <v>2645914</v>
      </c>
      <c r="H138" s="29">
        <v>1127255</v>
      </c>
      <c r="I138" s="29">
        <v>905</v>
      </c>
      <c r="J138" s="29">
        <v>2279558</v>
      </c>
      <c r="K138" s="29" t="s">
        <v>660</v>
      </c>
      <c r="M138" s="29">
        <v>3911</v>
      </c>
      <c r="N138" s="29" t="s">
        <v>190</v>
      </c>
      <c r="O138" s="29">
        <v>391100</v>
      </c>
      <c r="R138" s="29" t="s">
        <v>333</v>
      </c>
      <c r="S138" s="29">
        <v>150</v>
      </c>
      <c r="T138" s="29" t="s">
        <v>667</v>
      </c>
      <c r="U138" s="29">
        <v>0</v>
      </c>
      <c r="V138" s="29" t="s">
        <v>668</v>
      </c>
      <c r="X138" s="29" t="s">
        <v>320</v>
      </c>
    </row>
    <row r="139" spans="1:24" x14ac:dyDescent="0.25">
      <c r="A139" s="29" t="s">
        <v>160</v>
      </c>
      <c r="B139" s="29">
        <v>6008</v>
      </c>
      <c r="C139" s="29" t="s">
        <v>190</v>
      </c>
      <c r="D139" s="29">
        <v>191218995</v>
      </c>
      <c r="E139" s="29">
        <v>0</v>
      </c>
      <c r="F139" s="29">
        <v>1021</v>
      </c>
      <c r="G139" s="29">
        <v>2646331</v>
      </c>
      <c r="H139" s="29">
        <v>1123240</v>
      </c>
      <c r="I139" s="29">
        <v>905</v>
      </c>
      <c r="J139" s="29">
        <v>2293065</v>
      </c>
      <c r="K139" s="29" t="s">
        <v>350</v>
      </c>
      <c r="M139" s="29">
        <v>3901</v>
      </c>
      <c r="N139" s="29" t="s">
        <v>346</v>
      </c>
      <c r="O139" s="29">
        <v>390123</v>
      </c>
      <c r="R139" s="29" t="s">
        <v>333</v>
      </c>
      <c r="S139" s="29">
        <v>150</v>
      </c>
      <c r="T139" s="29" t="s">
        <v>671</v>
      </c>
      <c r="U139" s="29">
        <v>0</v>
      </c>
      <c r="V139" s="29" t="s">
        <v>672</v>
      </c>
      <c r="X139" s="29" t="s">
        <v>320</v>
      </c>
    </row>
    <row r="140" spans="1:24" x14ac:dyDescent="0.25">
      <c r="A140" s="29" t="s">
        <v>160</v>
      </c>
      <c r="B140" s="29">
        <v>6008</v>
      </c>
      <c r="C140" s="29" t="s">
        <v>190</v>
      </c>
      <c r="D140" s="29">
        <v>191218994</v>
      </c>
      <c r="E140" s="29">
        <v>0</v>
      </c>
      <c r="F140" s="29">
        <v>1021</v>
      </c>
      <c r="G140" s="29">
        <v>2646280.6719999998</v>
      </c>
      <c r="H140" s="29">
        <v>1123141.588</v>
      </c>
      <c r="I140" s="29">
        <v>905</v>
      </c>
      <c r="J140" s="29">
        <v>2293065</v>
      </c>
      <c r="K140" s="29" t="s">
        <v>350</v>
      </c>
      <c r="M140" s="29">
        <v>3901</v>
      </c>
      <c r="N140" s="29" t="s">
        <v>346</v>
      </c>
      <c r="O140" s="29">
        <v>390123</v>
      </c>
      <c r="R140" s="29" t="s">
        <v>333</v>
      </c>
      <c r="S140" s="29">
        <v>150</v>
      </c>
      <c r="T140" s="29" t="s">
        <v>669</v>
      </c>
      <c r="U140" s="29">
        <v>0</v>
      </c>
      <c r="V140" s="29" t="s">
        <v>670</v>
      </c>
      <c r="X140" s="29" t="s">
        <v>320</v>
      </c>
    </row>
    <row r="141" spans="1:24" x14ac:dyDescent="0.25">
      <c r="A141" s="29" t="s">
        <v>160</v>
      </c>
      <c r="B141" s="29">
        <v>6008</v>
      </c>
      <c r="C141" s="29" t="s">
        <v>190</v>
      </c>
      <c r="D141" s="29">
        <v>191218996</v>
      </c>
      <c r="E141" s="29">
        <v>0</v>
      </c>
      <c r="F141" s="29">
        <v>1060</v>
      </c>
      <c r="G141" s="29">
        <v>2646332</v>
      </c>
      <c r="H141" s="29">
        <v>1123249</v>
      </c>
      <c r="I141" s="29">
        <v>905</v>
      </c>
      <c r="J141" s="29">
        <v>2293065</v>
      </c>
      <c r="K141" s="29" t="s">
        <v>350</v>
      </c>
      <c r="M141" s="29">
        <v>3901</v>
      </c>
      <c r="N141" s="29" t="s">
        <v>346</v>
      </c>
      <c r="O141" s="29">
        <v>390123</v>
      </c>
      <c r="R141" s="29" t="s">
        <v>5854</v>
      </c>
      <c r="S141" s="29">
        <v>150</v>
      </c>
      <c r="T141" s="29" t="s">
        <v>671</v>
      </c>
      <c r="U141" s="29">
        <v>0</v>
      </c>
      <c r="V141" s="29" t="s">
        <v>672</v>
      </c>
      <c r="X141" s="29" t="s">
        <v>320</v>
      </c>
    </row>
    <row r="142" spans="1:24" x14ac:dyDescent="0.25">
      <c r="A142" s="29" t="s">
        <v>160</v>
      </c>
      <c r="B142" s="29">
        <v>6008</v>
      </c>
      <c r="C142" s="29" t="s">
        <v>190</v>
      </c>
      <c r="D142" s="29">
        <v>191231233</v>
      </c>
      <c r="E142" s="29">
        <v>0</v>
      </c>
      <c r="F142" s="29">
        <v>1021</v>
      </c>
      <c r="G142" s="29">
        <v>2647393.8160000001</v>
      </c>
      <c r="H142" s="29">
        <v>1127948.5759999999</v>
      </c>
      <c r="I142" s="29">
        <v>905</v>
      </c>
      <c r="J142" s="29">
        <v>2279538</v>
      </c>
      <c r="K142" s="29" t="s">
        <v>673</v>
      </c>
      <c r="M142" s="29">
        <v>3911</v>
      </c>
      <c r="N142" s="29" t="s">
        <v>190</v>
      </c>
      <c r="O142" s="29">
        <v>391100</v>
      </c>
      <c r="R142" s="29" t="s">
        <v>333</v>
      </c>
      <c r="S142" s="29">
        <v>150</v>
      </c>
      <c r="T142" s="29" t="s">
        <v>690</v>
      </c>
      <c r="U142" s="29">
        <v>0</v>
      </c>
      <c r="V142" s="29" t="s">
        <v>691</v>
      </c>
      <c r="X142" s="29" t="s">
        <v>320</v>
      </c>
    </row>
    <row r="143" spans="1:24" x14ac:dyDescent="0.25">
      <c r="A143" s="29" t="s">
        <v>160</v>
      </c>
      <c r="B143" s="29">
        <v>6008</v>
      </c>
      <c r="C143" s="29" t="s">
        <v>190</v>
      </c>
      <c r="D143" s="29">
        <v>191143836</v>
      </c>
      <c r="E143" s="29">
        <v>0</v>
      </c>
      <c r="F143" s="29">
        <v>1021</v>
      </c>
      <c r="G143" s="29">
        <v>2646913</v>
      </c>
      <c r="H143" s="29">
        <v>1127891</v>
      </c>
      <c r="I143" s="29">
        <v>905</v>
      </c>
      <c r="J143" s="29">
        <v>2279538</v>
      </c>
      <c r="K143" s="29" t="s">
        <v>673</v>
      </c>
      <c r="M143" s="29">
        <v>3911</v>
      </c>
      <c r="N143" s="29" t="s">
        <v>190</v>
      </c>
      <c r="O143" s="29">
        <v>391100</v>
      </c>
      <c r="R143" s="29" t="s">
        <v>333</v>
      </c>
      <c r="S143" s="29">
        <v>150</v>
      </c>
      <c r="T143" s="29" t="s">
        <v>686</v>
      </c>
      <c r="U143" s="29">
        <v>0</v>
      </c>
      <c r="V143" s="29" t="s">
        <v>687</v>
      </c>
      <c r="X143" s="29" t="s">
        <v>320</v>
      </c>
    </row>
    <row r="144" spans="1:24" x14ac:dyDescent="0.25">
      <c r="A144" s="29" t="s">
        <v>160</v>
      </c>
      <c r="B144" s="29">
        <v>6008</v>
      </c>
      <c r="C144" s="29" t="s">
        <v>190</v>
      </c>
      <c r="D144" s="29">
        <v>191143834</v>
      </c>
      <c r="E144" s="29">
        <v>0</v>
      </c>
      <c r="F144" s="29">
        <v>1021</v>
      </c>
      <c r="G144" s="29">
        <v>2647182.818</v>
      </c>
      <c r="H144" s="29">
        <v>1127803.578</v>
      </c>
      <c r="I144" s="29">
        <v>905</v>
      </c>
      <c r="J144" s="29">
        <v>2279538</v>
      </c>
      <c r="K144" s="29" t="s">
        <v>673</v>
      </c>
      <c r="M144" s="29">
        <v>3911</v>
      </c>
      <c r="N144" s="29" t="s">
        <v>190</v>
      </c>
      <c r="O144" s="29">
        <v>391100</v>
      </c>
      <c r="R144" s="29" t="s">
        <v>333</v>
      </c>
      <c r="S144" s="29">
        <v>150</v>
      </c>
      <c r="T144" s="29" t="s">
        <v>696</v>
      </c>
      <c r="U144" s="29">
        <v>0</v>
      </c>
      <c r="V144" s="29" t="s">
        <v>697</v>
      </c>
      <c r="X144" s="29" t="s">
        <v>320</v>
      </c>
    </row>
    <row r="145" spans="1:24" x14ac:dyDescent="0.25">
      <c r="A145" s="29" t="s">
        <v>160</v>
      </c>
      <c r="B145" s="29">
        <v>6008</v>
      </c>
      <c r="C145" s="29" t="s">
        <v>190</v>
      </c>
      <c r="D145" s="29">
        <v>191143838</v>
      </c>
      <c r="E145" s="29">
        <v>0</v>
      </c>
      <c r="F145" s="29">
        <v>1021</v>
      </c>
      <c r="G145" s="29">
        <v>2646823.7960000001</v>
      </c>
      <c r="H145" s="29">
        <v>1127754.568</v>
      </c>
      <c r="I145" s="29">
        <v>905</v>
      </c>
      <c r="J145" s="29">
        <v>2279538</v>
      </c>
      <c r="K145" s="29" t="s">
        <v>673</v>
      </c>
      <c r="M145" s="29">
        <v>3911</v>
      </c>
      <c r="N145" s="29" t="s">
        <v>190</v>
      </c>
      <c r="O145" s="29">
        <v>391100</v>
      </c>
      <c r="R145" s="29" t="s">
        <v>333</v>
      </c>
      <c r="S145" s="29">
        <v>150</v>
      </c>
      <c r="T145" s="29" t="s">
        <v>684</v>
      </c>
      <c r="U145" s="29">
        <v>0</v>
      </c>
      <c r="V145" s="29" t="s">
        <v>685</v>
      </c>
      <c r="X145" s="29" t="s">
        <v>320</v>
      </c>
    </row>
    <row r="146" spans="1:24" x14ac:dyDescent="0.25">
      <c r="A146" s="29" t="s">
        <v>160</v>
      </c>
      <c r="B146" s="29">
        <v>6008</v>
      </c>
      <c r="C146" s="29" t="s">
        <v>190</v>
      </c>
      <c r="D146" s="29">
        <v>191449211</v>
      </c>
      <c r="E146" s="29">
        <v>0</v>
      </c>
      <c r="F146" s="29">
        <v>1021</v>
      </c>
      <c r="G146" s="29">
        <v>2647067.8190000001</v>
      </c>
      <c r="H146" s="29">
        <v>1127763.578</v>
      </c>
      <c r="I146" s="29">
        <v>905</v>
      </c>
      <c r="J146" s="29">
        <v>2279538</v>
      </c>
      <c r="K146" s="29" t="s">
        <v>673</v>
      </c>
      <c r="M146" s="29">
        <v>3911</v>
      </c>
      <c r="N146" s="29" t="s">
        <v>190</v>
      </c>
      <c r="O146" s="29">
        <v>391100</v>
      </c>
      <c r="R146" s="29" t="s">
        <v>333</v>
      </c>
      <c r="S146" s="29">
        <v>150</v>
      </c>
      <c r="T146" s="29" t="s">
        <v>676</v>
      </c>
      <c r="U146" s="29">
        <v>0</v>
      </c>
      <c r="V146" s="29" t="s">
        <v>677</v>
      </c>
      <c r="X146" s="29" t="s">
        <v>320</v>
      </c>
    </row>
    <row r="147" spans="1:24" x14ac:dyDescent="0.25">
      <c r="A147" s="29" t="s">
        <v>160</v>
      </c>
      <c r="B147" s="29">
        <v>6008</v>
      </c>
      <c r="C147" s="29" t="s">
        <v>190</v>
      </c>
      <c r="D147" s="29">
        <v>191426591</v>
      </c>
      <c r="E147" s="29">
        <v>0</v>
      </c>
      <c r="F147" s="29">
        <v>1021</v>
      </c>
      <c r="G147" s="29">
        <v>2647076.8190000001</v>
      </c>
      <c r="H147" s="29">
        <v>1127766.578</v>
      </c>
      <c r="I147" s="29">
        <v>905</v>
      </c>
      <c r="J147" s="29">
        <v>2279538</v>
      </c>
      <c r="K147" s="29" t="s">
        <v>673</v>
      </c>
      <c r="M147" s="29">
        <v>3911</v>
      </c>
      <c r="N147" s="29" t="s">
        <v>190</v>
      </c>
      <c r="O147" s="29">
        <v>391100</v>
      </c>
      <c r="R147" s="29" t="s">
        <v>333</v>
      </c>
      <c r="S147" s="29">
        <v>150</v>
      </c>
      <c r="T147" s="29" t="s">
        <v>678</v>
      </c>
      <c r="U147" s="29">
        <v>0</v>
      </c>
      <c r="V147" s="29" t="s">
        <v>679</v>
      </c>
      <c r="X147" s="29" t="s">
        <v>320</v>
      </c>
    </row>
    <row r="148" spans="1:24" x14ac:dyDescent="0.25">
      <c r="A148" s="29" t="s">
        <v>160</v>
      </c>
      <c r="B148" s="29">
        <v>6008</v>
      </c>
      <c r="C148" s="29" t="s">
        <v>190</v>
      </c>
      <c r="D148" s="29">
        <v>191426590</v>
      </c>
      <c r="E148" s="29">
        <v>0</v>
      </c>
      <c r="F148" s="29">
        <v>1021</v>
      </c>
      <c r="G148" s="29">
        <v>2647180.818</v>
      </c>
      <c r="H148" s="29">
        <v>1127824.578</v>
      </c>
      <c r="I148" s="29">
        <v>905</v>
      </c>
      <c r="J148" s="29">
        <v>2279538</v>
      </c>
      <c r="K148" s="29" t="s">
        <v>673</v>
      </c>
      <c r="M148" s="29">
        <v>3911</v>
      </c>
      <c r="N148" s="29" t="s">
        <v>190</v>
      </c>
      <c r="O148" s="29">
        <v>391100</v>
      </c>
      <c r="R148" s="29" t="s">
        <v>333</v>
      </c>
      <c r="S148" s="29">
        <v>150</v>
      </c>
      <c r="T148" s="29" t="s">
        <v>682</v>
      </c>
      <c r="U148" s="29">
        <v>0</v>
      </c>
      <c r="V148" s="29" t="s">
        <v>683</v>
      </c>
      <c r="X148" s="29" t="s">
        <v>320</v>
      </c>
    </row>
    <row r="149" spans="1:24" x14ac:dyDescent="0.25">
      <c r="A149" s="29" t="s">
        <v>160</v>
      </c>
      <c r="B149" s="29">
        <v>6008</v>
      </c>
      <c r="C149" s="29" t="s">
        <v>190</v>
      </c>
      <c r="D149" s="29">
        <v>191426593</v>
      </c>
      <c r="E149" s="29">
        <v>0</v>
      </c>
      <c r="F149" s="29">
        <v>1021</v>
      </c>
      <c r="G149" s="29">
        <v>2647062.8190000001</v>
      </c>
      <c r="H149" s="29">
        <v>1127741.578</v>
      </c>
      <c r="I149" s="29">
        <v>905</v>
      </c>
      <c r="J149" s="29">
        <v>2279538</v>
      </c>
      <c r="K149" s="29" t="s">
        <v>673</v>
      </c>
      <c r="M149" s="29">
        <v>3911</v>
      </c>
      <c r="N149" s="29" t="s">
        <v>190</v>
      </c>
      <c r="O149" s="29">
        <v>391100</v>
      </c>
      <c r="R149" s="29" t="s">
        <v>333</v>
      </c>
      <c r="S149" s="29">
        <v>150</v>
      </c>
      <c r="T149" s="29" t="s">
        <v>694</v>
      </c>
      <c r="U149" s="29">
        <v>0</v>
      </c>
      <c r="V149" s="29" t="s">
        <v>695</v>
      </c>
      <c r="X149" s="29" t="s">
        <v>320</v>
      </c>
    </row>
    <row r="150" spans="1:24" x14ac:dyDescent="0.25">
      <c r="A150" s="29" t="s">
        <v>160</v>
      </c>
      <c r="B150" s="29">
        <v>6008</v>
      </c>
      <c r="C150" s="29" t="s">
        <v>190</v>
      </c>
      <c r="D150" s="29">
        <v>191426592</v>
      </c>
      <c r="E150" s="29">
        <v>0</v>
      </c>
      <c r="F150" s="29">
        <v>1021</v>
      </c>
      <c r="G150" s="29">
        <v>2647070.8190000001</v>
      </c>
      <c r="H150" s="29">
        <v>1127758.578</v>
      </c>
      <c r="I150" s="29">
        <v>905</v>
      </c>
      <c r="J150" s="29">
        <v>2279538</v>
      </c>
      <c r="K150" s="29" t="s">
        <v>673</v>
      </c>
      <c r="M150" s="29">
        <v>3911</v>
      </c>
      <c r="N150" s="29" t="s">
        <v>190</v>
      </c>
      <c r="O150" s="29">
        <v>391100</v>
      </c>
      <c r="R150" s="29" t="s">
        <v>333</v>
      </c>
      <c r="S150" s="29">
        <v>150</v>
      </c>
      <c r="T150" s="29" t="s">
        <v>692</v>
      </c>
      <c r="U150" s="29">
        <v>0</v>
      </c>
      <c r="V150" s="29" t="s">
        <v>693</v>
      </c>
      <c r="X150" s="29" t="s">
        <v>320</v>
      </c>
    </row>
    <row r="151" spans="1:24" x14ac:dyDescent="0.25">
      <c r="A151" s="29" t="s">
        <v>160</v>
      </c>
      <c r="B151" s="29">
        <v>6008</v>
      </c>
      <c r="C151" s="29" t="s">
        <v>190</v>
      </c>
      <c r="D151" s="29">
        <v>191426594</v>
      </c>
      <c r="E151" s="29">
        <v>0</v>
      </c>
      <c r="F151" s="29">
        <v>1021</v>
      </c>
      <c r="G151" s="29">
        <v>2646813.7949999999</v>
      </c>
      <c r="H151" s="29">
        <v>1127756.568</v>
      </c>
      <c r="I151" s="29">
        <v>905</v>
      </c>
      <c r="J151" s="29">
        <v>2279538</v>
      </c>
      <c r="K151" s="29" t="s">
        <v>673</v>
      </c>
      <c r="M151" s="29">
        <v>3911</v>
      </c>
      <c r="N151" s="29" t="s">
        <v>190</v>
      </c>
      <c r="O151" s="29">
        <v>391100</v>
      </c>
      <c r="R151" s="29" t="s">
        <v>333</v>
      </c>
      <c r="S151" s="29">
        <v>150</v>
      </c>
      <c r="T151" s="29" t="s">
        <v>674</v>
      </c>
      <c r="U151" s="29">
        <v>0</v>
      </c>
      <c r="V151" s="29" t="s">
        <v>675</v>
      </c>
      <c r="X151" s="29" t="s">
        <v>320</v>
      </c>
    </row>
    <row r="152" spans="1:24" x14ac:dyDescent="0.25">
      <c r="A152" s="29" t="s">
        <v>160</v>
      </c>
      <c r="B152" s="29">
        <v>6008</v>
      </c>
      <c r="C152" s="29" t="s">
        <v>190</v>
      </c>
      <c r="D152" s="29">
        <v>191143840</v>
      </c>
      <c r="E152" s="29">
        <v>0</v>
      </c>
      <c r="F152" s="29">
        <v>1021</v>
      </c>
      <c r="G152" s="29">
        <v>2646806.7940000002</v>
      </c>
      <c r="H152" s="29">
        <v>1127759.568</v>
      </c>
      <c r="I152" s="29">
        <v>905</v>
      </c>
      <c r="J152" s="29">
        <v>2279538</v>
      </c>
      <c r="K152" s="29" t="s">
        <v>673</v>
      </c>
      <c r="M152" s="29">
        <v>3911</v>
      </c>
      <c r="N152" s="29" t="s">
        <v>190</v>
      </c>
      <c r="O152" s="29">
        <v>391100</v>
      </c>
      <c r="R152" s="29" t="s">
        <v>333</v>
      </c>
      <c r="S152" s="29">
        <v>150</v>
      </c>
      <c r="T152" s="29" t="s">
        <v>680</v>
      </c>
      <c r="U152" s="29">
        <v>0</v>
      </c>
      <c r="V152" s="29" t="s">
        <v>681</v>
      </c>
      <c r="X152" s="29" t="s">
        <v>320</v>
      </c>
    </row>
    <row r="153" spans="1:24" x14ac:dyDescent="0.25">
      <c r="A153" s="29" t="s">
        <v>160</v>
      </c>
      <c r="B153" s="29">
        <v>6008</v>
      </c>
      <c r="C153" s="29" t="s">
        <v>190</v>
      </c>
      <c r="D153" s="29">
        <v>191143831</v>
      </c>
      <c r="E153" s="29">
        <v>0</v>
      </c>
      <c r="F153" s="29">
        <v>1021</v>
      </c>
      <c r="G153" s="29">
        <v>2647179.818</v>
      </c>
      <c r="H153" s="29">
        <v>1127813.578</v>
      </c>
      <c r="I153" s="29">
        <v>905</v>
      </c>
      <c r="J153" s="29">
        <v>2279538</v>
      </c>
      <c r="K153" s="29" t="s">
        <v>673</v>
      </c>
      <c r="M153" s="29">
        <v>3911</v>
      </c>
      <c r="N153" s="29" t="s">
        <v>190</v>
      </c>
      <c r="O153" s="29">
        <v>391100</v>
      </c>
      <c r="R153" s="29" t="s">
        <v>333</v>
      </c>
      <c r="S153" s="29">
        <v>150</v>
      </c>
      <c r="T153" s="29" t="s">
        <v>688</v>
      </c>
      <c r="U153" s="29">
        <v>0</v>
      </c>
      <c r="V153" s="29" t="s">
        <v>689</v>
      </c>
      <c r="X153" s="29" t="s">
        <v>320</v>
      </c>
    </row>
    <row r="154" spans="1:24" x14ac:dyDescent="0.25">
      <c r="A154" s="29" t="s">
        <v>160</v>
      </c>
      <c r="B154" s="29">
        <v>6008</v>
      </c>
      <c r="C154" s="29" t="s">
        <v>190</v>
      </c>
      <c r="D154" s="29">
        <v>191446594</v>
      </c>
      <c r="E154" s="29">
        <v>0</v>
      </c>
      <c r="F154" s="29">
        <v>1021</v>
      </c>
      <c r="G154" s="29">
        <v>2647072.8190000001</v>
      </c>
      <c r="H154" s="29">
        <v>1127748.578</v>
      </c>
      <c r="I154" s="29">
        <v>905</v>
      </c>
      <c r="J154" s="29">
        <v>2279538</v>
      </c>
      <c r="K154" s="29" t="s">
        <v>673</v>
      </c>
      <c r="M154" s="29">
        <v>3911</v>
      </c>
      <c r="N154" s="29" t="s">
        <v>190</v>
      </c>
      <c r="O154" s="29">
        <v>391100</v>
      </c>
      <c r="R154" s="29" t="s">
        <v>698</v>
      </c>
      <c r="S154" s="29">
        <v>150</v>
      </c>
      <c r="T154" s="29" t="s">
        <v>699</v>
      </c>
      <c r="U154" s="29">
        <v>0</v>
      </c>
      <c r="V154" s="29" t="s">
        <v>700</v>
      </c>
      <c r="X154" s="29" t="s">
        <v>320</v>
      </c>
    </row>
    <row r="155" spans="1:24" x14ac:dyDescent="0.25">
      <c r="A155" s="29" t="s">
        <v>160</v>
      </c>
      <c r="B155" s="29">
        <v>6008</v>
      </c>
      <c r="C155" s="29" t="s">
        <v>190</v>
      </c>
      <c r="D155" s="29">
        <v>191239631</v>
      </c>
      <c r="E155" s="29">
        <v>0</v>
      </c>
      <c r="F155" s="29">
        <v>1021</v>
      </c>
      <c r="G155" s="29">
        <v>2645509</v>
      </c>
      <c r="H155" s="29">
        <v>1126872</v>
      </c>
      <c r="I155" s="29">
        <v>905</v>
      </c>
      <c r="J155" s="29">
        <v>2297518</v>
      </c>
      <c r="K155" s="29" t="s">
        <v>701</v>
      </c>
      <c r="M155" s="29">
        <v>3911</v>
      </c>
      <c r="N155" s="29" t="s">
        <v>190</v>
      </c>
      <c r="O155" s="29">
        <v>391100</v>
      </c>
      <c r="R155" s="29" t="s">
        <v>333</v>
      </c>
      <c r="S155" s="29">
        <v>150</v>
      </c>
      <c r="T155" s="29" t="s">
        <v>704</v>
      </c>
      <c r="U155" s="29">
        <v>0</v>
      </c>
      <c r="V155" s="29" t="s">
        <v>705</v>
      </c>
      <c r="X155" s="29" t="s">
        <v>320</v>
      </c>
    </row>
    <row r="156" spans="1:24" x14ac:dyDescent="0.25">
      <c r="A156" s="29" t="s">
        <v>160</v>
      </c>
      <c r="B156" s="29">
        <v>6008</v>
      </c>
      <c r="C156" s="29" t="s">
        <v>190</v>
      </c>
      <c r="D156" s="29">
        <v>191239610</v>
      </c>
      <c r="E156" s="29">
        <v>0</v>
      </c>
      <c r="F156" s="29">
        <v>1025</v>
      </c>
      <c r="G156" s="29">
        <v>2645138</v>
      </c>
      <c r="H156" s="29">
        <v>1126544</v>
      </c>
      <c r="I156" s="29">
        <v>905</v>
      </c>
      <c r="J156" s="29">
        <v>2297518</v>
      </c>
      <c r="K156" s="29" t="s">
        <v>701</v>
      </c>
      <c r="M156" s="29">
        <v>3911</v>
      </c>
      <c r="N156" s="29" t="s">
        <v>190</v>
      </c>
      <c r="O156" s="29">
        <v>391100</v>
      </c>
      <c r="R156" s="29" t="s">
        <v>333</v>
      </c>
      <c r="S156" s="29">
        <v>150</v>
      </c>
      <c r="T156" s="29" t="s">
        <v>706</v>
      </c>
      <c r="U156" s="29">
        <v>0</v>
      </c>
      <c r="V156" s="29" t="s">
        <v>707</v>
      </c>
      <c r="X156" s="29" t="s">
        <v>320</v>
      </c>
    </row>
    <row r="157" spans="1:24" x14ac:dyDescent="0.25">
      <c r="A157" s="29" t="s">
        <v>160</v>
      </c>
      <c r="B157" s="29">
        <v>6008</v>
      </c>
      <c r="C157" s="29" t="s">
        <v>190</v>
      </c>
      <c r="D157" s="29">
        <v>191239650</v>
      </c>
      <c r="E157" s="29">
        <v>0</v>
      </c>
      <c r="F157" s="29">
        <v>1040</v>
      </c>
      <c r="G157" s="29">
        <v>2645472</v>
      </c>
      <c r="H157" s="29">
        <v>1126910</v>
      </c>
      <c r="I157" s="29">
        <v>905</v>
      </c>
      <c r="J157" s="29">
        <v>2297518</v>
      </c>
      <c r="K157" s="29" t="s">
        <v>701</v>
      </c>
      <c r="M157" s="29">
        <v>3911</v>
      </c>
      <c r="N157" s="29" t="s">
        <v>190</v>
      </c>
      <c r="O157" s="29">
        <v>391100</v>
      </c>
      <c r="R157" s="29" t="s">
        <v>333</v>
      </c>
      <c r="S157" s="29">
        <v>150</v>
      </c>
      <c r="T157" s="29" t="s">
        <v>702</v>
      </c>
      <c r="U157" s="29">
        <v>0</v>
      </c>
      <c r="V157" s="29" t="s">
        <v>703</v>
      </c>
      <c r="X157" s="29" t="s">
        <v>320</v>
      </c>
    </row>
    <row r="158" spans="1:24" x14ac:dyDescent="0.25">
      <c r="A158" s="29" t="s">
        <v>160</v>
      </c>
      <c r="B158" s="29">
        <v>6008</v>
      </c>
      <c r="C158" s="29" t="s">
        <v>190</v>
      </c>
      <c r="D158" s="29">
        <v>191173012</v>
      </c>
      <c r="E158" s="29">
        <v>0</v>
      </c>
      <c r="F158" s="29">
        <v>1021</v>
      </c>
      <c r="G158" s="29">
        <v>2647998</v>
      </c>
      <c r="H158" s="29">
        <v>1126222</v>
      </c>
      <c r="I158" s="29">
        <v>905</v>
      </c>
      <c r="J158" s="29">
        <v>2283799</v>
      </c>
      <c r="K158" s="29" t="s">
        <v>708</v>
      </c>
      <c r="M158" s="29">
        <v>3901</v>
      </c>
      <c r="N158" s="29" t="s">
        <v>346</v>
      </c>
      <c r="O158" s="29">
        <v>390123</v>
      </c>
      <c r="R158" s="29" t="s">
        <v>708</v>
      </c>
      <c r="S158" s="29">
        <v>150</v>
      </c>
      <c r="T158" s="29" t="s">
        <v>709</v>
      </c>
      <c r="U158" s="29">
        <v>0</v>
      </c>
      <c r="V158" s="29" t="s">
        <v>710</v>
      </c>
      <c r="X158" s="29" t="s">
        <v>320</v>
      </c>
    </row>
    <row r="159" spans="1:24" x14ac:dyDescent="0.25">
      <c r="A159" s="29" t="s">
        <v>160</v>
      </c>
      <c r="B159" s="29">
        <v>6008</v>
      </c>
      <c r="C159" s="29" t="s">
        <v>190</v>
      </c>
      <c r="D159" s="29">
        <v>191173014</v>
      </c>
      <c r="E159" s="29">
        <v>0</v>
      </c>
      <c r="F159" s="29">
        <v>1021</v>
      </c>
      <c r="G159" s="29">
        <v>2647991</v>
      </c>
      <c r="H159" s="29">
        <v>1126215</v>
      </c>
      <c r="I159" s="29">
        <v>905</v>
      </c>
      <c r="J159" s="29">
        <v>2283799</v>
      </c>
      <c r="K159" s="29" t="s">
        <v>708</v>
      </c>
      <c r="M159" s="29">
        <v>3901</v>
      </c>
      <c r="N159" s="29" t="s">
        <v>346</v>
      </c>
      <c r="O159" s="29">
        <v>390123</v>
      </c>
      <c r="R159" s="29" t="s">
        <v>333</v>
      </c>
      <c r="S159" s="29">
        <v>150</v>
      </c>
      <c r="T159" s="29" t="s">
        <v>709</v>
      </c>
      <c r="U159" s="29">
        <v>0</v>
      </c>
      <c r="V159" s="29" t="s">
        <v>710</v>
      </c>
      <c r="X159" s="29" t="s">
        <v>320</v>
      </c>
    </row>
    <row r="160" spans="1:24" x14ac:dyDescent="0.25">
      <c r="A160" s="29" t="s">
        <v>160</v>
      </c>
      <c r="B160" s="29">
        <v>6008</v>
      </c>
      <c r="C160" s="29" t="s">
        <v>190</v>
      </c>
      <c r="D160" s="29">
        <v>191172991</v>
      </c>
      <c r="E160" s="29">
        <v>0</v>
      </c>
      <c r="F160" s="29">
        <v>1021</v>
      </c>
      <c r="G160" s="29">
        <v>2647704</v>
      </c>
      <c r="H160" s="29">
        <v>1126094</v>
      </c>
      <c r="I160" s="29">
        <v>905</v>
      </c>
      <c r="J160" s="29">
        <v>2283778</v>
      </c>
      <c r="K160" s="29" t="s">
        <v>711</v>
      </c>
      <c r="M160" s="29">
        <v>3901</v>
      </c>
      <c r="N160" s="29" t="s">
        <v>346</v>
      </c>
      <c r="O160" s="29">
        <v>390123</v>
      </c>
      <c r="R160" s="29" t="s">
        <v>333</v>
      </c>
      <c r="S160" s="29">
        <v>150</v>
      </c>
      <c r="T160" s="29" t="s">
        <v>714</v>
      </c>
      <c r="U160" s="29">
        <v>0</v>
      </c>
      <c r="V160" s="29" t="s">
        <v>715</v>
      </c>
      <c r="X160" s="29" t="s">
        <v>320</v>
      </c>
    </row>
    <row r="161" spans="1:24" x14ac:dyDescent="0.25">
      <c r="A161" s="29" t="s">
        <v>160</v>
      </c>
      <c r="B161" s="29">
        <v>6008</v>
      </c>
      <c r="C161" s="29" t="s">
        <v>190</v>
      </c>
      <c r="D161" s="29">
        <v>191172990</v>
      </c>
      <c r="E161" s="29">
        <v>0</v>
      </c>
      <c r="F161" s="29">
        <v>1021</v>
      </c>
      <c r="G161" s="29">
        <v>2647758</v>
      </c>
      <c r="H161" s="29">
        <v>1126032</v>
      </c>
      <c r="I161" s="29">
        <v>905</v>
      </c>
      <c r="J161" s="29">
        <v>2283778</v>
      </c>
      <c r="K161" s="29" t="s">
        <v>711</v>
      </c>
      <c r="M161" s="29">
        <v>3901</v>
      </c>
      <c r="N161" s="29" t="s">
        <v>346</v>
      </c>
      <c r="O161" s="29">
        <v>390123</v>
      </c>
      <c r="R161" s="29" t="s">
        <v>333</v>
      </c>
      <c r="S161" s="29">
        <v>150</v>
      </c>
      <c r="T161" s="29" t="s">
        <v>716</v>
      </c>
      <c r="U161" s="29">
        <v>0</v>
      </c>
      <c r="V161" s="29" t="s">
        <v>717</v>
      </c>
      <c r="X161" s="29" t="s">
        <v>320</v>
      </c>
    </row>
    <row r="162" spans="1:24" x14ac:dyDescent="0.25">
      <c r="A162" s="29" t="s">
        <v>160</v>
      </c>
      <c r="B162" s="29">
        <v>6008</v>
      </c>
      <c r="C162" s="29" t="s">
        <v>190</v>
      </c>
      <c r="D162" s="29">
        <v>191172993</v>
      </c>
      <c r="E162" s="29">
        <v>0</v>
      </c>
      <c r="F162" s="29">
        <v>1021</v>
      </c>
      <c r="G162" s="29">
        <v>2647687.7850000001</v>
      </c>
      <c r="H162" s="29">
        <v>1126102.568</v>
      </c>
      <c r="I162" s="29">
        <v>905</v>
      </c>
      <c r="J162" s="29">
        <v>2283778</v>
      </c>
      <c r="K162" s="29" t="s">
        <v>711</v>
      </c>
      <c r="M162" s="29">
        <v>3901</v>
      </c>
      <c r="N162" s="29" t="s">
        <v>346</v>
      </c>
      <c r="O162" s="29">
        <v>390123</v>
      </c>
      <c r="R162" s="29" t="s">
        <v>333</v>
      </c>
      <c r="S162" s="29">
        <v>150</v>
      </c>
      <c r="T162" s="29" t="s">
        <v>712</v>
      </c>
      <c r="U162" s="29">
        <v>0</v>
      </c>
      <c r="V162" s="29" t="s">
        <v>713</v>
      </c>
      <c r="X162" s="29" t="s">
        <v>320</v>
      </c>
    </row>
    <row r="163" spans="1:24" x14ac:dyDescent="0.25">
      <c r="A163" s="29" t="s">
        <v>160</v>
      </c>
      <c r="B163" s="29">
        <v>6008</v>
      </c>
      <c r="C163" s="29" t="s">
        <v>190</v>
      </c>
      <c r="D163" s="29">
        <v>191150134</v>
      </c>
      <c r="E163" s="29">
        <v>0</v>
      </c>
      <c r="F163" s="29">
        <v>1021</v>
      </c>
      <c r="G163" s="29">
        <v>2646985.801</v>
      </c>
      <c r="H163" s="29">
        <v>1126214.5630000001</v>
      </c>
      <c r="I163" s="29">
        <v>905</v>
      </c>
      <c r="J163" s="29">
        <v>2280598</v>
      </c>
      <c r="K163" s="29" t="s">
        <v>347</v>
      </c>
      <c r="M163" s="29">
        <v>3911</v>
      </c>
      <c r="N163" s="29" t="s">
        <v>190</v>
      </c>
      <c r="O163" s="29">
        <v>391100</v>
      </c>
      <c r="R163" s="29" t="s">
        <v>333</v>
      </c>
      <c r="S163" s="29">
        <v>150</v>
      </c>
      <c r="T163" s="29" t="s">
        <v>726</v>
      </c>
      <c r="U163" s="29">
        <v>0</v>
      </c>
      <c r="V163" s="29" t="s">
        <v>727</v>
      </c>
      <c r="X163" s="29" t="s">
        <v>320</v>
      </c>
    </row>
    <row r="164" spans="1:24" x14ac:dyDescent="0.25">
      <c r="A164" s="29" t="s">
        <v>160</v>
      </c>
      <c r="B164" s="29">
        <v>6008</v>
      </c>
      <c r="C164" s="29" t="s">
        <v>190</v>
      </c>
      <c r="D164" s="29">
        <v>191150131</v>
      </c>
      <c r="E164" s="29">
        <v>0</v>
      </c>
      <c r="F164" s="29">
        <v>1021</v>
      </c>
      <c r="G164" s="29">
        <v>2646708</v>
      </c>
      <c r="H164" s="29">
        <v>1126432</v>
      </c>
      <c r="I164" s="29">
        <v>905</v>
      </c>
      <c r="J164" s="29">
        <v>2280598</v>
      </c>
      <c r="K164" s="29" t="s">
        <v>347</v>
      </c>
      <c r="M164" s="29">
        <v>3911</v>
      </c>
      <c r="N164" s="29" t="s">
        <v>190</v>
      </c>
      <c r="O164" s="29">
        <v>391100</v>
      </c>
      <c r="R164" s="29" t="s">
        <v>333</v>
      </c>
      <c r="S164" s="29">
        <v>150</v>
      </c>
      <c r="T164" s="29" t="s">
        <v>724</v>
      </c>
      <c r="U164" s="29">
        <v>0</v>
      </c>
      <c r="V164" s="29" t="s">
        <v>725</v>
      </c>
      <c r="X164" s="29" t="s">
        <v>320</v>
      </c>
    </row>
    <row r="165" spans="1:24" x14ac:dyDescent="0.25">
      <c r="A165" s="29" t="s">
        <v>160</v>
      </c>
      <c r="B165" s="29">
        <v>6008</v>
      </c>
      <c r="C165" s="29" t="s">
        <v>190</v>
      </c>
      <c r="D165" s="29">
        <v>191150132</v>
      </c>
      <c r="E165" s="29">
        <v>0</v>
      </c>
      <c r="F165" s="29">
        <v>1021</v>
      </c>
      <c r="G165" s="29">
        <v>2646706</v>
      </c>
      <c r="H165" s="29">
        <v>1126421</v>
      </c>
      <c r="I165" s="29">
        <v>905</v>
      </c>
      <c r="J165" s="29">
        <v>2280598</v>
      </c>
      <c r="K165" s="29" t="s">
        <v>347</v>
      </c>
      <c r="M165" s="29">
        <v>3911</v>
      </c>
      <c r="N165" s="29" t="s">
        <v>190</v>
      </c>
      <c r="O165" s="29">
        <v>391100</v>
      </c>
      <c r="R165" s="29" t="s">
        <v>333</v>
      </c>
      <c r="S165" s="29">
        <v>150</v>
      </c>
      <c r="T165" s="29" t="s">
        <v>718</v>
      </c>
      <c r="U165" s="29">
        <v>0</v>
      </c>
      <c r="V165" s="29" t="s">
        <v>719</v>
      </c>
      <c r="X165" s="29" t="s">
        <v>320</v>
      </c>
    </row>
    <row r="166" spans="1:24" x14ac:dyDescent="0.25">
      <c r="A166" s="29" t="s">
        <v>160</v>
      </c>
      <c r="B166" s="29">
        <v>6008</v>
      </c>
      <c r="C166" s="29" t="s">
        <v>190</v>
      </c>
      <c r="D166" s="29">
        <v>191150133</v>
      </c>
      <c r="E166" s="29">
        <v>0</v>
      </c>
      <c r="F166" s="29">
        <v>1021</v>
      </c>
      <c r="G166" s="29">
        <v>2646992.801</v>
      </c>
      <c r="H166" s="29">
        <v>1126221.5630000001</v>
      </c>
      <c r="I166" s="29">
        <v>905</v>
      </c>
      <c r="J166" s="29">
        <v>2280598</v>
      </c>
      <c r="K166" s="29" t="s">
        <v>347</v>
      </c>
      <c r="M166" s="29">
        <v>3911</v>
      </c>
      <c r="N166" s="29" t="s">
        <v>190</v>
      </c>
      <c r="O166" s="29">
        <v>391100</v>
      </c>
      <c r="R166" s="29" t="s">
        <v>333</v>
      </c>
      <c r="S166" s="29">
        <v>150</v>
      </c>
      <c r="T166" s="29" t="s">
        <v>722</v>
      </c>
      <c r="U166" s="29">
        <v>0</v>
      </c>
      <c r="V166" s="29" t="s">
        <v>723</v>
      </c>
      <c r="X166" s="29" t="s">
        <v>320</v>
      </c>
    </row>
    <row r="167" spans="1:24" x14ac:dyDescent="0.25">
      <c r="A167" s="29" t="s">
        <v>160</v>
      </c>
      <c r="B167" s="29">
        <v>6008</v>
      </c>
      <c r="C167" s="29" t="s">
        <v>190</v>
      </c>
      <c r="D167" s="29">
        <v>191426595</v>
      </c>
      <c r="E167" s="29">
        <v>0</v>
      </c>
      <c r="F167" s="29">
        <v>1021</v>
      </c>
      <c r="G167" s="29">
        <v>2647018.798</v>
      </c>
      <c r="H167" s="29">
        <v>1126448.564</v>
      </c>
      <c r="I167" s="29">
        <v>905</v>
      </c>
      <c r="J167" s="29">
        <v>2280598</v>
      </c>
      <c r="K167" s="29" t="s">
        <v>347</v>
      </c>
      <c r="M167" s="29">
        <v>3911</v>
      </c>
      <c r="N167" s="29" t="s">
        <v>190</v>
      </c>
      <c r="O167" s="29">
        <v>391100</v>
      </c>
      <c r="R167" s="29" t="s">
        <v>333</v>
      </c>
      <c r="S167" s="29">
        <v>150</v>
      </c>
      <c r="T167" s="29" t="s">
        <v>720</v>
      </c>
      <c r="U167" s="29">
        <v>0</v>
      </c>
      <c r="V167" s="29" t="s">
        <v>721</v>
      </c>
      <c r="X167" s="29" t="s">
        <v>320</v>
      </c>
    </row>
    <row r="168" spans="1:24" x14ac:dyDescent="0.25">
      <c r="A168" s="29" t="s">
        <v>160</v>
      </c>
      <c r="B168" s="29">
        <v>6008</v>
      </c>
      <c r="C168" s="29" t="s">
        <v>190</v>
      </c>
      <c r="D168" s="29">
        <v>191446690</v>
      </c>
      <c r="E168" s="29">
        <v>0</v>
      </c>
      <c r="F168" s="29">
        <v>1021</v>
      </c>
      <c r="G168" s="29">
        <v>2646843.8029999998</v>
      </c>
      <c r="H168" s="29">
        <v>1126353.5619999999</v>
      </c>
      <c r="I168" s="29">
        <v>905</v>
      </c>
      <c r="J168" s="29">
        <v>2280598</v>
      </c>
      <c r="K168" s="29" t="s">
        <v>347</v>
      </c>
      <c r="M168" s="29">
        <v>3911</v>
      </c>
      <c r="N168" s="29" t="s">
        <v>190</v>
      </c>
      <c r="O168" s="29">
        <v>391100</v>
      </c>
      <c r="R168" s="29" t="s">
        <v>728</v>
      </c>
      <c r="S168" s="29">
        <v>150</v>
      </c>
      <c r="T168" s="29" t="s">
        <v>729</v>
      </c>
      <c r="U168" s="29">
        <v>0</v>
      </c>
      <c r="V168" s="29" t="s">
        <v>730</v>
      </c>
      <c r="X168" s="29" t="s">
        <v>320</v>
      </c>
    </row>
    <row r="169" spans="1:24" x14ac:dyDescent="0.25">
      <c r="A169" s="29" t="s">
        <v>160</v>
      </c>
      <c r="B169" s="29">
        <v>6008</v>
      </c>
      <c r="C169" s="29" t="s">
        <v>190</v>
      </c>
      <c r="D169" s="29">
        <v>191156770</v>
      </c>
      <c r="E169" s="29">
        <v>0</v>
      </c>
      <c r="F169" s="29">
        <v>1021</v>
      </c>
      <c r="G169" s="29">
        <v>2645849.8110000002</v>
      </c>
      <c r="H169" s="29">
        <v>1128034.571</v>
      </c>
      <c r="I169" s="29">
        <v>905</v>
      </c>
      <c r="J169" s="29">
        <v>2281829</v>
      </c>
      <c r="K169" s="29" t="s">
        <v>348</v>
      </c>
      <c r="M169" s="29">
        <v>3911</v>
      </c>
      <c r="N169" s="29" t="s">
        <v>190</v>
      </c>
      <c r="O169" s="29">
        <v>391100</v>
      </c>
      <c r="R169" s="29" t="s">
        <v>333</v>
      </c>
      <c r="S169" s="29">
        <v>150</v>
      </c>
      <c r="T169" s="29" t="s">
        <v>737</v>
      </c>
      <c r="U169" s="29">
        <v>0</v>
      </c>
      <c r="V169" s="29" t="s">
        <v>738</v>
      </c>
      <c r="X169" s="29" t="s">
        <v>320</v>
      </c>
    </row>
    <row r="170" spans="1:24" x14ac:dyDescent="0.25">
      <c r="A170" s="29" t="s">
        <v>160</v>
      </c>
      <c r="B170" s="29">
        <v>6008</v>
      </c>
      <c r="C170" s="29" t="s">
        <v>190</v>
      </c>
      <c r="D170" s="29">
        <v>191156771</v>
      </c>
      <c r="E170" s="29">
        <v>0</v>
      </c>
      <c r="F170" s="29">
        <v>1021</v>
      </c>
      <c r="G170" s="29">
        <v>2644835</v>
      </c>
      <c r="H170" s="29">
        <v>1127767</v>
      </c>
      <c r="I170" s="29">
        <v>905</v>
      </c>
      <c r="J170" s="29">
        <v>2281829</v>
      </c>
      <c r="K170" s="29" t="s">
        <v>348</v>
      </c>
      <c r="M170" s="29">
        <v>3911</v>
      </c>
      <c r="N170" s="29" t="s">
        <v>190</v>
      </c>
      <c r="O170" s="29">
        <v>391100</v>
      </c>
      <c r="R170" s="29" t="s">
        <v>333</v>
      </c>
      <c r="S170" s="29">
        <v>150</v>
      </c>
      <c r="T170" s="29" t="s">
        <v>741</v>
      </c>
      <c r="U170" s="29">
        <v>0</v>
      </c>
      <c r="V170" s="29" t="s">
        <v>742</v>
      </c>
      <c r="X170" s="29" t="s">
        <v>320</v>
      </c>
    </row>
    <row r="171" spans="1:24" x14ac:dyDescent="0.25">
      <c r="A171" s="29" t="s">
        <v>160</v>
      </c>
      <c r="B171" s="29">
        <v>6008</v>
      </c>
      <c r="C171" s="29" t="s">
        <v>190</v>
      </c>
      <c r="D171" s="29">
        <v>191156735</v>
      </c>
      <c r="E171" s="29">
        <v>0</v>
      </c>
      <c r="F171" s="29">
        <v>1025</v>
      </c>
      <c r="G171" s="29">
        <v>2645824</v>
      </c>
      <c r="H171" s="29">
        <v>1128034</v>
      </c>
      <c r="I171" s="29">
        <v>905</v>
      </c>
      <c r="J171" s="29">
        <v>2281829</v>
      </c>
      <c r="K171" s="29" t="s">
        <v>348</v>
      </c>
      <c r="M171" s="29">
        <v>3911</v>
      </c>
      <c r="N171" s="29" t="s">
        <v>190</v>
      </c>
      <c r="O171" s="29">
        <v>391100</v>
      </c>
      <c r="R171" s="29" t="s">
        <v>333</v>
      </c>
      <c r="S171" s="29">
        <v>150</v>
      </c>
      <c r="T171" s="29" t="s">
        <v>731</v>
      </c>
      <c r="U171" s="29">
        <v>0</v>
      </c>
      <c r="V171" s="29" t="s">
        <v>732</v>
      </c>
      <c r="X171" s="29" t="s">
        <v>320</v>
      </c>
    </row>
    <row r="172" spans="1:24" x14ac:dyDescent="0.25">
      <c r="A172" s="29" t="s">
        <v>160</v>
      </c>
      <c r="B172" s="29">
        <v>6008</v>
      </c>
      <c r="C172" s="29" t="s">
        <v>190</v>
      </c>
      <c r="D172" s="29">
        <v>191156734</v>
      </c>
      <c r="E172" s="29">
        <v>0</v>
      </c>
      <c r="F172" s="29">
        <v>1021</v>
      </c>
      <c r="G172" s="29">
        <v>2645807.8119999999</v>
      </c>
      <c r="H172" s="29">
        <v>1128029.5730000001</v>
      </c>
      <c r="I172" s="29">
        <v>905</v>
      </c>
      <c r="J172" s="29">
        <v>2281829</v>
      </c>
      <c r="K172" s="29" t="s">
        <v>348</v>
      </c>
      <c r="M172" s="29">
        <v>3911</v>
      </c>
      <c r="N172" s="29" t="s">
        <v>190</v>
      </c>
      <c r="O172" s="29">
        <v>391100</v>
      </c>
      <c r="R172" s="29" t="s">
        <v>333</v>
      </c>
      <c r="S172" s="29">
        <v>150</v>
      </c>
      <c r="T172" s="29" t="s">
        <v>739</v>
      </c>
      <c r="U172" s="29">
        <v>0</v>
      </c>
      <c r="V172" s="29" t="s">
        <v>740</v>
      </c>
      <c r="X172" s="29" t="s">
        <v>320</v>
      </c>
    </row>
    <row r="173" spans="1:24" x14ac:dyDescent="0.25">
      <c r="A173" s="29" t="s">
        <v>160</v>
      </c>
      <c r="B173" s="29">
        <v>6008</v>
      </c>
      <c r="C173" s="29" t="s">
        <v>190</v>
      </c>
      <c r="D173" s="29">
        <v>191156750</v>
      </c>
      <c r="E173" s="29">
        <v>0</v>
      </c>
      <c r="F173" s="29">
        <v>1021</v>
      </c>
      <c r="G173" s="29">
        <v>2645838.8110000002</v>
      </c>
      <c r="H173" s="29">
        <v>1128033.5719999999</v>
      </c>
      <c r="I173" s="29">
        <v>905</v>
      </c>
      <c r="J173" s="29">
        <v>2281829</v>
      </c>
      <c r="K173" s="29" t="s">
        <v>348</v>
      </c>
      <c r="M173" s="29">
        <v>3911</v>
      </c>
      <c r="N173" s="29" t="s">
        <v>190</v>
      </c>
      <c r="O173" s="29">
        <v>391100</v>
      </c>
      <c r="R173" s="29" t="s">
        <v>333</v>
      </c>
      <c r="S173" s="29">
        <v>150</v>
      </c>
      <c r="T173" s="29" t="s">
        <v>735</v>
      </c>
      <c r="U173" s="29">
        <v>0</v>
      </c>
      <c r="V173" s="29" t="s">
        <v>736</v>
      </c>
      <c r="X173" s="29" t="s">
        <v>320</v>
      </c>
    </row>
    <row r="174" spans="1:24" x14ac:dyDescent="0.25">
      <c r="A174" s="29" t="s">
        <v>160</v>
      </c>
      <c r="B174" s="29">
        <v>6008</v>
      </c>
      <c r="C174" s="29" t="s">
        <v>190</v>
      </c>
      <c r="D174" s="29">
        <v>191156733</v>
      </c>
      <c r="E174" s="29">
        <v>0</v>
      </c>
      <c r="F174" s="29">
        <v>1021</v>
      </c>
      <c r="G174" s="29">
        <v>2646120.8029999998</v>
      </c>
      <c r="H174" s="29">
        <v>1128133.5619999999</v>
      </c>
      <c r="I174" s="29">
        <v>905</v>
      </c>
      <c r="J174" s="29">
        <v>2281829</v>
      </c>
      <c r="K174" s="29" t="s">
        <v>348</v>
      </c>
      <c r="M174" s="29">
        <v>3911</v>
      </c>
      <c r="N174" s="29" t="s">
        <v>190</v>
      </c>
      <c r="O174" s="29">
        <v>391100</v>
      </c>
      <c r="R174" s="29" t="s">
        <v>333</v>
      </c>
      <c r="S174" s="29">
        <v>150</v>
      </c>
      <c r="T174" s="29" t="s">
        <v>733</v>
      </c>
      <c r="U174" s="29">
        <v>0</v>
      </c>
      <c r="V174" s="29" t="s">
        <v>734</v>
      </c>
      <c r="X174" s="29" t="s">
        <v>320</v>
      </c>
    </row>
    <row r="175" spans="1:24" x14ac:dyDescent="0.25">
      <c r="A175" s="29" t="s">
        <v>160</v>
      </c>
      <c r="B175" s="29">
        <v>6008</v>
      </c>
      <c r="C175" s="29" t="s">
        <v>190</v>
      </c>
      <c r="D175" s="29">
        <v>191156698</v>
      </c>
      <c r="E175" s="29">
        <v>0</v>
      </c>
      <c r="F175" s="29">
        <v>1021</v>
      </c>
      <c r="G175" s="29">
        <v>2646392</v>
      </c>
      <c r="H175" s="29">
        <v>1129252</v>
      </c>
      <c r="I175" s="29">
        <v>905</v>
      </c>
      <c r="J175" s="29">
        <v>2281778</v>
      </c>
      <c r="K175" s="29" t="s">
        <v>743</v>
      </c>
      <c r="M175" s="29">
        <v>3911</v>
      </c>
      <c r="N175" s="29" t="s">
        <v>190</v>
      </c>
      <c r="O175" s="29">
        <v>391100</v>
      </c>
      <c r="R175" s="29" t="s">
        <v>333</v>
      </c>
      <c r="S175" s="29">
        <v>150</v>
      </c>
      <c r="T175" s="29" t="s">
        <v>746</v>
      </c>
      <c r="U175" s="29">
        <v>0</v>
      </c>
      <c r="V175" s="29" t="s">
        <v>747</v>
      </c>
      <c r="X175" s="29" t="s">
        <v>320</v>
      </c>
    </row>
    <row r="176" spans="1:24" x14ac:dyDescent="0.25">
      <c r="A176" s="29" t="s">
        <v>160</v>
      </c>
      <c r="B176" s="29">
        <v>6008</v>
      </c>
      <c r="C176" s="29" t="s">
        <v>190</v>
      </c>
      <c r="D176" s="29">
        <v>191156701</v>
      </c>
      <c r="E176" s="29">
        <v>0</v>
      </c>
      <c r="F176" s="29">
        <v>1021</v>
      </c>
      <c r="G176" s="29">
        <v>2646516.7910000002</v>
      </c>
      <c r="H176" s="29">
        <v>1129225.5889999999</v>
      </c>
      <c r="I176" s="29">
        <v>905</v>
      </c>
      <c r="J176" s="29">
        <v>2281778</v>
      </c>
      <c r="K176" s="29" t="s">
        <v>743</v>
      </c>
      <c r="M176" s="29">
        <v>3911</v>
      </c>
      <c r="N176" s="29" t="s">
        <v>190</v>
      </c>
      <c r="O176" s="29">
        <v>391100</v>
      </c>
      <c r="R176" s="29" t="s">
        <v>333</v>
      </c>
      <c r="S176" s="29">
        <v>150</v>
      </c>
      <c r="T176" s="29" t="s">
        <v>744</v>
      </c>
      <c r="U176" s="29">
        <v>0</v>
      </c>
      <c r="V176" s="29" t="s">
        <v>745</v>
      </c>
      <c r="X176" s="29" t="s">
        <v>320</v>
      </c>
    </row>
    <row r="177" spans="1:24" x14ac:dyDescent="0.25">
      <c r="A177" s="29" t="s">
        <v>160</v>
      </c>
      <c r="B177" s="29">
        <v>6008</v>
      </c>
      <c r="C177" s="29" t="s">
        <v>190</v>
      </c>
      <c r="D177" s="29">
        <v>191156672</v>
      </c>
      <c r="E177" s="29">
        <v>0</v>
      </c>
      <c r="F177" s="29">
        <v>1021</v>
      </c>
      <c r="G177" s="29">
        <v>2646544.79</v>
      </c>
      <c r="H177" s="29">
        <v>1129240.588</v>
      </c>
      <c r="I177" s="29">
        <v>905</v>
      </c>
      <c r="J177" s="29">
        <v>2281778</v>
      </c>
      <c r="K177" s="29" t="s">
        <v>743</v>
      </c>
      <c r="M177" s="29">
        <v>3911</v>
      </c>
      <c r="N177" s="29" t="s">
        <v>190</v>
      </c>
      <c r="O177" s="29">
        <v>391100</v>
      </c>
      <c r="R177" s="29" t="s">
        <v>333</v>
      </c>
      <c r="S177" s="29">
        <v>150</v>
      </c>
      <c r="T177" s="29" t="s">
        <v>764</v>
      </c>
      <c r="U177" s="29">
        <v>0</v>
      </c>
      <c r="V177" s="29" t="s">
        <v>765</v>
      </c>
      <c r="X177" s="29" t="s">
        <v>320</v>
      </c>
    </row>
    <row r="178" spans="1:24" x14ac:dyDescent="0.25">
      <c r="A178" s="29" t="s">
        <v>160</v>
      </c>
      <c r="B178" s="29">
        <v>6008</v>
      </c>
      <c r="C178" s="29" t="s">
        <v>190</v>
      </c>
      <c r="D178" s="29">
        <v>191156697</v>
      </c>
      <c r="E178" s="29">
        <v>0</v>
      </c>
      <c r="F178" s="29">
        <v>1021</v>
      </c>
      <c r="G178" s="29">
        <v>2646532</v>
      </c>
      <c r="H178" s="29">
        <v>1129140</v>
      </c>
      <c r="I178" s="29">
        <v>905</v>
      </c>
      <c r="J178" s="29">
        <v>2281778</v>
      </c>
      <c r="K178" s="29" t="s">
        <v>743</v>
      </c>
      <c r="M178" s="29">
        <v>3911</v>
      </c>
      <c r="N178" s="29" t="s">
        <v>190</v>
      </c>
      <c r="O178" s="29">
        <v>391100</v>
      </c>
      <c r="R178" s="29" t="s">
        <v>333</v>
      </c>
      <c r="S178" s="29">
        <v>150</v>
      </c>
      <c r="T178" s="29" t="s">
        <v>758</v>
      </c>
      <c r="U178" s="29">
        <v>0</v>
      </c>
      <c r="V178" s="29" t="s">
        <v>759</v>
      </c>
      <c r="X178" s="29" t="s">
        <v>320</v>
      </c>
    </row>
    <row r="179" spans="1:24" x14ac:dyDescent="0.25">
      <c r="A179" s="29" t="s">
        <v>160</v>
      </c>
      <c r="B179" s="29">
        <v>6008</v>
      </c>
      <c r="C179" s="29" t="s">
        <v>190</v>
      </c>
      <c r="D179" s="29">
        <v>191156692</v>
      </c>
      <c r="E179" s="29">
        <v>0</v>
      </c>
      <c r="F179" s="29">
        <v>1021</v>
      </c>
      <c r="G179" s="29">
        <v>2646504.7919999999</v>
      </c>
      <c r="H179" s="29">
        <v>1129234.591</v>
      </c>
      <c r="I179" s="29">
        <v>905</v>
      </c>
      <c r="J179" s="29">
        <v>2281778</v>
      </c>
      <c r="K179" s="29" t="s">
        <v>743</v>
      </c>
      <c r="M179" s="29">
        <v>3911</v>
      </c>
      <c r="N179" s="29" t="s">
        <v>190</v>
      </c>
      <c r="O179" s="29">
        <v>391100</v>
      </c>
      <c r="R179" s="29" t="s">
        <v>333</v>
      </c>
      <c r="S179" s="29">
        <v>150</v>
      </c>
      <c r="T179" s="29" t="s">
        <v>752</v>
      </c>
      <c r="U179" s="29">
        <v>0</v>
      </c>
      <c r="V179" s="29" t="s">
        <v>753</v>
      </c>
      <c r="X179" s="29" t="s">
        <v>320</v>
      </c>
    </row>
    <row r="180" spans="1:24" x14ac:dyDescent="0.25">
      <c r="A180" s="29" t="s">
        <v>160</v>
      </c>
      <c r="B180" s="29">
        <v>6008</v>
      </c>
      <c r="C180" s="29" t="s">
        <v>190</v>
      </c>
      <c r="D180" s="29">
        <v>191156695</v>
      </c>
      <c r="E180" s="29">
        <v>0</v>
      </c>
      <c r="F180" s="29">
        <v>1021</v>
      </c>
      <c r="G180" s="29">
        <v>2646490.7919999999</v>
      </c>
      <c r="H180" s="29">
        <v>1129218.591</v>
      </c>
      <c r="I180" s="29">
        <v>905</v>
      </c>
      <c r="J180" s="29">
        <v>2281778</v>
      </c>
      <c r="K180" s="29" t="s">
        <v>743</v>
      </c>
      <c r="M180" s="29">
        <v>3911</v>
      </c>
      <c r="N180" s="29" t="s">
        <v>190</v>
      </c>
      <c r="O180" s="29">
        <v>391100</v>
      </c>
      <c r="R180" s="29" t="s">
        <v>333</v>
      </c>
      <c r="S180" s="29">
        <v>150</v>
      </c>
      <c r="T180" s="29" t="s">
        <v>756</v>
      </c>
      <c r="U180" s="29">
        <v>0</v>
      </c>
      <c r="V180" s="29" t="s">
        <v>757</v>
      </c>
      <c r="X180" s="29" t="s">
        <v>320</v>
      </c>
    </row>
    <row r="181" spans="1:24" x14ac:dyDescent="0.25">
      <c r="A181" s="29" t="s">
        <v>160</v>
      </c>
      <c r="B181" s="29">
        <v>6008</v>
      </c>
      <c r="C181" s="29" t="s">
        <v>190</v>
      </c>
      <c r="D181" s="29">
        <v>191156693</v>
      </c>
      <c r="E181" s="29">
        <v>0</v>
      </c>
      <c r="F181" s="29">
        <v>1021</v>
      </c>
      <c r="G181" s="29">
        <v>2646503.7919999999</v>
      </c>
      <c r="H181" s="29">
        <v>1129245.591</v>
      </c>
      <c r="I181" s="29">
        <v>905</v>
      </c>
      <c r="J181" s="29">
        <v>2281778</v>
      </c>
      <c r="K181" s="29" t="s">
        <v>743</v>
      </c>
      <c r="M181" s="29">
        <v>3911</v>
      </c>
      <c r="N181" s="29" t="s">
        <v>190</v>
      </c>
      <c r="O181" s="29">
        <v>391100</v>
      </c>
      <c r="R181" s="29" t="s">
        <v>333</v>
      </c>
      <c r="S181" s="29">
        <v>150</v>
      </c>
      <c r="T181" s="29" t="s">
        <v>748</v>
      </c>
      <c r="U181" s="29">
        <v>0</v>
      </c>
      <c r="V181" s="29" t="s">
        <v>749</v>
      </c>
      <c r="X181" s="29" t="s">
        <v>320</v>
      </c>
    </row>
    <row r="182" spans="1:24" x14ac:dyDescent="0.25">
      <c r="A182" s="29" t="s">
        <v>160</v>
      </c>
      <c r="B182" s="29">
        <v>6008</v>
      </c>
      <c r="C182" s="29" t="s">
        <v>190</v>
      </c>
      <c r="D182" s="29">
        <v>191156691</v>
      </c>
      <c r="E182" s="29">
        <v>0</v>
      </c>
      <c r="F182" s="29">
        <v>1021</v>
      </c>
      <c r="G182" s="29">
        <v>2646519.7910000002</v>
      </c>
      <c r="H182" s="29">
        <v>1129240.5900000001</v>
      </c>
      <c r="I182" s="29">
        <v>905</v>
      </c>
      <c r="J182" s="29">
        <v>2281778</v>
      </c>
      <c r="K182" s="29" t="s">
        <v>743</v>
      </c>
      <c r="M182" s="29">
        <v>3911</v>
      </c>
      <c r="N182" s="29" t="s">
        <v>190</v>
      </c>
      <c r="O182" s="29">
        <v>391100</v>
      </c>
      <c r="R182" s="29" t="s">
        <v>333</v>
      </c>
      <c r="S182" s="29">
        <v>150</v>
      </c>
      <c r="T182" s="29" t="s">
        <v>754</v>
      </c>
      <c r="U182" s="29">
        <v>0</v>
      </c>
      <c r="V182" s="29" t="s">
        <v>755</v>
      </c>
      <c r="X182" s="29" t="s">
        <v>320</v>
      </c>
    </row>
    <row r="183" spans="1:24" x14ac:dyDescent="0.25">
      <c r="A183" s="29" t="s">
        <v>160</v>
      </c>
      <c r="B183" s="29">
        <v>6008</v>
      </c>
      <c r="C183" s="29" t="s">
        <v>190</v>
      </c>
      <c r="D183" s="29">
        <v>191156700</v>
      </c>
      <c r="E183" s="29">
        <v>0</v>
      </c>
      <c r="F183" s="29">
        <v>1021</v>
      </c>
      <c r="G183" s="29">
        <v>2646462.7930000001</v>
      </c>
      <c r="H183" s="29">
        <v>1129210.5930000001</v>
      </c>
      <c r="I183" s="29">
        <v>905</v>
      </c>
      <c r="J183" s="29">
        <v>2281778</v>
      </c>
      <c r="K183" s="29" t="s">
        <v>743</v>
      </c>
      <c r="M183" s="29">
        <v>3911</v>
      </c>
      <c r="N183" s="29" t="s">
        <v>190</v>
      </c>
      <c r="O183" s="29">
        <v>391100</v>
      </c>
      <c r="R183" s="29" t="s">
        <v>333</v>
      </c>
      <c r="S183" s="29">
        <v>150</v>
      </c>
      <c r="T183" s="29" t="s">
        <v>750</v>
      </c>
      <c r="U183" s="29">
        <v>0</v>
      </c>
      <c r="V183" s="29" t="s">
        <v>751</v>
      </c>
      <c r="X183" s="29" t="s">
        <v>320</v>
      </c>
    </row>
    <row r="184" spans="1:24" x14ac:dyDescent="0.25">
      <c r="A184" s="29" t="s">
        <v>160</v>
      </c>
      <c r="B184" s="29">
        <v>6008</v>
      </c>
      <c r="C184" s="29" t="s">
        <v>190</v>
      </c>
      <c r="D184" s="29">
        <v>191156699</v>
      </c>
      <c r="E184" s="29">
        <v>0</v>
      </c>
      <c r="F184" s="29">
        <v>1025</v>
      </c>
      <c r="G184" s="29">
        <v>2646624</v>
      </c>
      <c r="H184" s="29">
        <v>1127015</v>
      </c>
      <c r="I184" s="29">
        <v>905</v>
      </c>
      <c r="J184" s="29">
        <v>2281778</v>
      </c>
      <c r="K184" s="29" t="s">
        <v>743</v>
      </c>
      <c r="M184" s="29">
        <v>3911</v>
      </c>
      <c r="N184" s="29" t="s">
        <v>190</v>
      </c>
      <c r="O184" s="29">
        <v>391100</v>
      </c>
      <c r="R184" s="29" t="s">
        <v>333</v>
      </c>
      <c r="S184" s="29">
        <v>150</v>
      </c>
      <c r="T184" s="29" t="s">
        <v>746</v>
      </c>
      <c r="U184" s="29">
        <v>0</v>
      </c>
      <c r="V184" s="29" t="s">
        <v>747</v>
      </c>
      <c r="X184" s="29" t="s">
        <v>320</v>
      </c>
    </row>
    <row r="185" spans="1:24" x14ac:dyDescent="0.25">
      <c r="A185" s="29" t="s">
        <v>160</v>
      </c>
      <c r="B185" s="29">
        <v>6008</v>
      </c>
      <c r="C185" s="29" t="s">
        <v>190</v>
      </c>
      <c r="D185" s="29">
        <v>191156696</v>
      </c>
      <c r="E185" s="29">
        <v>0</v>
      </c>
      <c r="F185" s="29">
        <v>1021</v>
      </c>
      <c r="G185" s="29">
        <v>2646540.79</v>
      </c>
      <c r="H185" s="29">
        <v>1129280.5900000001</v>
      </c>
      <c r="I185" s="29">
        <v>905</v>
      </c>
      <c r="J185" s="29">
        <v>2281778</v>
      </c>
      <c r="K185" s="29" t="s">
        <v>743</v>
      </c>
      <c r="M185" s="29">
        <v>3911</v>
      </c>
      <c r="N185" s="29" t="s">
        <v>190</v>
      </c>
      <c r="O185" s="29">
        <v>391100</v>
      </c>
      <c r="R185" s="29" t="s">
        <v>333</v>
      </c>
      <c r="S185" s="29">
        <v>150</v>
      </c>
      <c r="T185" s="29" t="s">
        <v>760</v>
      </c>
      <c r="U185" s="29">
        <v>0</v>
      </c>
      <c r="V185" s="29" t="s">
        <v>761</v>
      </c>
      <c r="X185" s="29" t="s">
        <v>320</v>
      </c>
    </row>
    <row r="186" spans="1:24" x14ac:dyDescent="0.25">
      <c r="A186" s="29" t="s">
        <v>160</v>
      </c>
      <c r="B186" s="29">
        <v>6008</v>
      </c>
      <c r="C186" s="29" t="s">
        <v>190</v>
      </c>
      <c r="D186" s="29">
        <v>191156690</v>
      </c>
      <c r="E186" s="29">
        <v>0</v>
      </c>
      <c r="F186" s="29">
        <v>1021</v>
      </c>
      <c r="G186" s="29">
        <v>2646521.7910000002</v>
      </c>
      <c r="H186" s="29">
        <v>1129218.5889999999</v>
      </c>
      <c r="I186" s="29">
        <v>905</v>
      </c>
      <c r="J186" s="29">
        <v>2281778</v>
      </c>
      <c r="K186" s="29" t="s">
        <v>743</v>
      </c>
      <c r="M186" s="29">
        <v>3911</v>
      </c>
      <c r="N186" s="29" t="s">
        <v>190</v>
      </c>
      <c r="O186" s="29">
        <v>391100</v>
      </c>
      <c r="R186" s="29" t="s">
        <v>333</v>
      </c>
      <c r="S186" s="29">
        <v>150</v>
      </c>
      <c r="T186" s="29" t="s">
        <v>762</v>
      </c>
      <c r="U186" s="29">
        <v>0</v>
      </c>
      <c r="V186" s="29" t="s">
        <v>763</v>
      </c>
      <c r="X186" s="29" t="s">
        <v>320</v>
      </c>
    </row>
    <row r="187" spans="1:24" x14ac:dyDescent="0.25">
      <c r="A187" s="29" t="s">
        <v>160</v>
      </c>
      <c r="B187" s="29">
        <v>6008</v>
      </c>
      <c r="C187" s="29" t="s">
        <v>190</v>
      </c>
      <c r="D187" s="29">
        <v>191219094</v>
      </c>
      <c r="E187" s="29">
        <v>0</v>
      </c>
      <c r="F187" s="29">
        <v>1021</v>
      </c>
      <c r="G187" s="29">
        <v>2646535.7880000002</v>
      </c>
      <c r="H187" s="29">
        <v>1125673.564</v>
      </c>
      <c r="I187" s="29">
        <v>905</v>
      </c>
      <c r="J187" s="29">
        <v>2293119</v>
      </c>
      <c r="K187" s="29" t="s">
        <v>766</v>
      </c>
      <c r="M187" s="29">
        <v>3901</v>
      </c>
      <c r="N187" s="29" t="s">
        <v>346</v>
      </c>
      <c r="O187" s="29">
        <v>390123</v>
      </c>
      <c r="R187" s="29" t="s">
        <v>333</v>
      </c>
      <c r="S187" s="29">
        <v>150</v>
      </c>
      <c r="T187" s="29" t="s">
        <v>771</v>
      </c>
      <c r="U187" s="29">
        <v>0</v>
      </c>
      <c r="V187" s="29" t="s">
        <v>772</v>
      </c>
      <c r="X187" s="29" t="s">
        <v>320</v>
      </c>
    </row>
    <row r="188" spans="1:24" x14ac:dyDescent="0.25">
      <c r="A188" s="29" t="s">
        <v>160</v>
      </c>
      <c r="B188" s="29">
        <v>6008</v>
      </c>
      <c r="C188" s="29" t="s">
        <v>190</v>
      </c>
      <c r="D188" s="29">
        <v>191231010</v>
      </c>
      <c r="E188" s="29">
        <v>0</v>
      </c>
      <c r="F188" s="29">
        <v>1021</v>
      </c>
      <c r="G188" s="29">
        <v>2646638.79</v>
      </c>
      <c r="H188" s="29">
        <v>1125676.564</v>
      </c>
      <c r="I188" s="29">
        <v>905</v>
      </c>
      <c r="J188" s="29">
        <v>2293119</v>
      </c>
      <c r="K188" s="29" t="s">
        <v>766</v>
      </c>
      <c r="M188" s="29">
        <v>3901</v>
      </c>
      <c r="N188" s="29" t="s">
        <v>346</v>
      </c>
      <c r="O188" s="29">
        <v>390123</v>
      </c>
      <c r="R188" s="29" t="s">
        <v>333</v>
      </c>
      <c r="S188" s="29">
        <v>150</v>
      </c>
      <c r="T188" s="29" t="s">
        <v>769</v>
      </c>
      <c r="U188" s="29">
        <v>0</v>
      </c>
      <c r="V188" s="29" t="s">
        <v>770</v>
      </c>
      <c r="X188" s="29" t="s">
        <v>320</v>
      </c>
    </row>
    <row r="189" spans="1:24" x14ac:dyDescent="0.25">
      <c r="A189" s="29" t="s">
        <v>160</v>
      </c>
      <c r="B189" s="29">
        <v>6008</v>
      </c>
      <c r="C189" s="29" t="s">
        <v>190</v>
      </c>
      <c r="D189" s="29">
        <v>191230990</v>
      </c>
      <c r="E189" s="29">
        <v>0</v>
      </c>
      <c r="F189" s="29">
        <v>1021</v>
      </c>
      <c r="G189" s="29">
        <v>2646684</v>
      </c>
      <c r="H189" s="29">
        <v>1125833</v>
      </c>
      <c r="I189" s="29">
        <v>905</v>
      </c>
      <c r="J189" s="29">
        <v>2293119</v>
      </c>
      <c r="K189" s="29" t="s">
        <v>766</v>
      </c>
      <c r="M189" s="29">
        <v>3901</v>
      </c>
      <c r="N189" s="29" t="s">
        <v>346</v>
      </c>
      <c r="O189" s="29">
        <v>390123</v>
      </c>
      <c r="R189" s="29" t="s">
        <v>333</v>
      </c>
      <c r="S189" s="29">
        <v>150</v>
      </c>
      <c r="T189" s="29" t="s">
        <v>767</v>
      </c>
      <c r="U189" s="29">
        <v>0</v>
      </c>
      <c r="V189" s="29" t="s">
        <v>768</v>
      </c>
      <c r="X189" s="29" t="s">
        <v>320</v>
      </c>
    </row>
    <row r="190" spans="1:24" x14ac:dyDescent="0.25">
      <c r="A190" s="29" t="s">
        <v>160</v>
      </c>
      <c r="B190" s="29">
        <v>6008</v>
      </c>
      <c r="C190" s="29" t="s">
        <v>190</v>
      </c>
      <c r="D190" s="29">
        <v>191230991</v>
      </c>
      <c r="E190" s="29">
        <v>0</v>
      </c>
      <c r="F190" s="29">
        <v>1025</v>
      </c>
      <c r="G190" s="29">
        <v>2646607.7969999998</v>
      </c>
      <c r="H190" s="29">
        <v>1125847.5630000001</v>
      </c>
      <c r="I190" s="29">
        <v>905</v>
      </c>
      <c r="J190" s="29">
        <v>2293119</v>
      </c>
      <c r="K190" s="29" t="s">
        <v>766</v>
      </c>
      <c r="M190" s="29">
        <v>3901</v>
      </c>
      <c r="N190" s="29" t="s">
        <v>346</v>
      </c>
      <c r="O190" s="29">
        <v>390123</v>
      </c>
      <c r="R190" s="29" t="s">
        <v>333</v>
      </c>
      <c r="S190" s="29">
        <v>150</v>
      </c>
      <c r="U190" s="29">
        <v>0</v>
      </c>
      <c r="V190" s="29" t="s">
        <v>773</v>
      </c>
      <c r="X190" s="29" t="s">
        <v>320</v>
      </c>
    </row>
    <row r="191" spans="1:24" x14ac:dyDescent="0.25">
      <c r="A191" s="29" t="s">
        <v>160</v>
      </c>
      <c r="B191" s="29">
        <v>6008</v>
      </c>
      <c r="C191" s="29" t="s">
        <v>190</v>
      </c>
      <c r="D191" s="29">
        <v>191230970</v>
      </c>
      <c r="E191" s="29">
        <v>0</v>
      </c>
      <c r="F191" s="29">
        <v>1021</v>
      </c>
      <c r="G191" s="29">
        <v>2646431.7919999999</v>
      </c>
      <c r="H191" s="29">
        <v>1125781.5630000001</v>
      </c>
      <c r="I191" s="29">
        <v>905</v>
      </c>
      <c r="J191" s="29">
        <v>2293119</v>
      </c>
      <c r="K191" s="29" t="s">
        <v>766</v>
      </c>
      <c r="M191" s="29">
        <v>3901</v>
      </c>
      <c r="N191" s="29" t="s">
        <v>346</v>
      </c>
      <c r="O191" s="29">
        <v>390123</v>
      </c>
      <c r="R191" s="29" t="s">
        <v>774</v>
      </c>
      <c r="S191" s="29">
        <v>150</v>
      </c>
      <c r="T191" s="29" t="s">
        <v>825</v>
      </c>
      <c r="U191" s="29">
        <v>0</v>
      </c>
      <c r="V191" s="29" t="s">
        <v>826</v>
      </c>
      <c r="X191" s="29" t="s">
        <v>320</v>
      </c>
    </row>
    <row r="192" spans="1:24" x14ac:dyDescent="0.25">
      <c r="A192" s="29" t="s">
        <v>160</v>
      </c>
      <c r="B192" s="29">
        <v>6008</v>
      </c>
      <c r="C192" s="29" t="s">
        <v>190</v>
      </c>
      <c r="D192" s="29">
        <v>9030045</v>
      </c>
      <c r="E192" s="29">
        <v>0</v>
      </c>
      <c r="F192" s="29">
        <v>1025</v>
      </c>
      <c r="G192" s="29">
        <v>2646330</v>
      </c>
      <c r="H192" s="29">
        <v>1125679</v>
      </c>
      <c r="I192" s="29">
        <v>905</v>
      </c>
      <c r="J192" s="29">
        <v>2293119</v>
      </c>
      <c r="K192" s="29" t="s">
        <v>766</v>
      </c>
      <c r="M192" s="29">
        <v>3901</v>
      </c>
      <c r="N192" s="29" t="s">
        <v>346</v>
      </c>
      <c r="O192" s="29">
        <v>390123</v>
      </c>
      <c r="R192" s="29" t="s">
        <v>774</v>
      </c>
      <c r="S192" s="29">
        <v>115</v>
      </c>
      <c r="T192" s="29" t="s">
        <v>807</v>
      </c>
      <c r="U192" s="29">
        <v>0</v>
      </c>
      <c r="V192" s="29" t="s">
        <v>808</v>
      </c>
      <c r="X192" s="29" t="s">
        <v>419</v>
      </c>
    </row>
    <row r="193" spans="1:24" x14ac:dyDescent="0.25">
      <c r="A193" s="29" t="s">
        <v>160</v>
      </c>
      <c r="B193" s="29">
        <v>6008</v>
      </c>
      <c r="C193" s="29" t="s">
        <v>190</v>
      </c>
      <c r="D193" s="29">
        <v>191219095</v>
      </c>
      <c r="E193" s="29">
        <v>0</v>
      </c>
      <c r="F193" s="29">
        <v>1021</v>
      </c>
      <c r="G193" s="29">
        <v>2646458</v>
      </c>
      <c r="H193" s="29">
        <v>1125659</v>
      </c>
      <c r="I193" s="29">
        <v>905</v>
      </c>
      <c r="J193" s="29">
        <v>2293119</v>
      </c>
      <c r="K193" s="29" t="s">
        <v>766</v>
      </c>
      <c r="M193" s="29">
        <v>3901</v>
      </c>
      <c r="N193" s="29" t="s">
        <v>346</v>
      </c>
      <c r="O193" s="29">
        <v>390123</v>
      </c>
      <c r="R193" s="29" t="s">
        <v>774</v>
      </c>
      <c r="S193" s="29">
        <v>150</v>
      </c>
      <c r="T193" s="29" t="s">
        <v>783</v>
      </c>
      <c r="U193" s="29">
        <v>0</v>
      </c>
      <c r="V193" s="29" t="s">
        <v>784</v>
      </c>
      <c r="X193" s="29" t="s">
        <v>320</v>
      </c>
    </row>
    <row r="194" spans="1:24" x14ac:dyDescent="0.25">
      <c r="A194" s="29" t="s">
        <v>160</v>
      </c>
      <c r="B194" s="29">
        <v>6008</v>
      </c>
      <c r="C194" s="29" t="s">
        <v>190</v>
      </c>
      <c r="D194" s="29">
        <v>191242930</v>
      </c>
      <c r="E194" s="29">
        <v>0</v>
      </c>
      <c r="F194" s="29">
        <v>1025</v>
      </c>
      <c r="G194" s="29">
        <v>2646436.7940000002</v>
      </c>
      <c r="H194" s="29">
        <v>1125828.5630000001</v>
      </c>
      <c r="I194" s="29">
        <v>905</v>
      </c>
      <c r="J194" s="29">
        <v>2293119</v>
      </c>
      <c r="K194" s="29" t="s">
        <v>766</v>
      </c>
      <c r="M194" s="29">
        <v>3901</v>
      </c>
      <c r="N194" s="29" t="s">
        <v>346</v>
      </c>
      <c r="O194" s="29">
        <v>390123</v>
      </c>
      <c r="R194" s="29" t="s">
        <v>774</v>
      </c>
      <c r="S194" s="29">
        <v>150</v>
      </c>
      <c r="T194" s="29" t="s">
        <v>813</v>
      </c>
      <c r="U194" s="29">
        <v>0</v>
      </c>
      <c r="V194" s="29" t="s">
        <v>814</v>
      </c>
      <c r="X194" s="29" t="s">
        <v>320</v>
      </c>
    </row>
    <row r="195" spans="1:24" x14ac:dyDescent="0.25">
      <c r="A195" s="29" t="s">
        <v>160</v>
      </c>
      <c r="B195" s="29">
        <v>6008</v>
      </c>
      <c r="C195" s="29" t="s">
        <v>190</v>
      </c>
      <c r="D195" s="29">
        <v>191242990</v>
      </c>
      <c r="E195" s="29">
        <v>0</v>
      </c>
      <c r="F195" s="29">
        <v>1025</v>
      </c>
      <c r="G195" s="29">
        <v>2646357.787</v>
      </c>
      <c r="H195" s="29">
        <v>1125677.564</v>
      </c>
      <c r="I195" s="29">
        <v>905</v>
      </c>
      <c r="J195" s="29">
        <v>2293119</v>
      </c>
      <c r="K195" s="29" t="s">
        <v>766</v>
      </c>
      <c r="M195" s="29">
        <v>3901</v>
      </c>
      <c r="N195" s="29" t="s">
        <v>346</v>
      </c>
      <c r="O195" s="29">
        <v>390123</v>
      </c>
      <c r="R195" s="29" t="s">
        <v>774</v>
      </c>
      <c r="S195" s="29">
        <v>150</v>
      </c>
      <c r="T195" s="29" t="s">
        <v>795</v>
      </c>
      <c r="U195" s="29">
        <v>0</v>
      </c>
      <c r="V195" s="29" t="s">
        <v>796</v>
      </c>
      <c r="X195" s="29" t="s">
        <v>320</v>
      </c>
    </row>
    <row r="196" spans="1:24" x14ac:dyDescent="0.25">
      <c r="A196" s="29" t="s">
        <v>160</v>
      </c>
      <c r="B196" s="29">
        <v>6008</v>
      </c>
      <c r="C196" s="29" t="s">
        <v>190</v>
      </c>
      <c r="D196" s="29">
        <v>191230951</v>
      </c>
      <c r="E196" s="29">
        <v>0</v>
      </c>
      <c r="F196" s="29">
        <v>1025</v>
      </c>
      <c r="G196" s="29">
        <v>2646826.79</v>
      </c>
      <c r="H196" s="29">
        <v>1125649.5649999999</v>
      </c>
      <c r="I196" s="29">
        <v>905</v>
      </c>
      <c r="J196" s="29">
        <v>2293119</v>
      </c>
      <c r="K196" s="29" t="s">
        <v>766</v>
      </c>
      <c r="M196" s="29">
        <v>3901</v>
      </c>
      <c r="N196" s="29" t="s">
        <v>346</v>
      </c>
      <c r="O196" s="29">
        <v>390123</v>
      </c>
      <c r="R196" s="29" t="s">
        <v>774</v>
      </c>
      <c r="S196" s="29">
        <v>150</v>
      </c>
      <c r="T196" s="29" t="s">
        <v>829</v>
      </c>
      <c r="U196" s="29">
        <v>0</v>
      </c>
      <c r="V196" s="29" t="s">
        <v>830</v>
      </c>
      <c r="X196" s="29" t="s">
        <v>320</v>
      </c>
    </row>
    <row r="197" spans="1:24" x14ac:dyDescent="0.25">
      <c r="A197" s="29" t="s">
        <v>160</v>
      </c>
      <c r="B197" s="29">
        <v>6008</v>
      </c>
      <c r="C197" s="29" t="s">
        <v>190</v>
      </c>
      <c r="D197" s="29">
        <v>191231231</v>
      </c>
      <c r="E197" s="29">
        <v>0</v>
      </c>
      <c r="F197" s="29">
        <v>1021</v>
      </c>
      <c r="G197" s="29">
        <v>2646291.7919999999</v>
      </c>
      <c r="H197" s="29">
        <v>1125808.5630000001</v>
      </c>
      <c r="I197" s="29">
        <v>905</v>
      </c>
      <c r="J197" s="29">
        <v>2293119</v>
      </c>
      <c r="K197" s="29" t="s">
        <v>766</v>
      </c>
      <c r="M197" s="29">
        <v>3901</v>
      </c>
      <c r="N197" s="29" t="s">
        <v>346</v>
      </c>
      <c r="O197" s="29">
        <v>390123</v>
      </c>
      <c r="R197" s="29" t="s">
        <v>774</v>
      </c>
      <c r="S197" s="29">
        <v>150</v>
      </c>
      <c r="T197" s="29" t="s">
        <v>809</v>
      </c>
      <c r="U197" s="29">
        <v>0</v>
      </c>
      <c r="V197" s="29" t="s">
        <v>810</v>
      </c>
      <c r="X197" s="29" t="s">
        <v>320</v>
      </c>
    </row>
    <row r="198" spans="1:24" x14ac:dyDescent="0.25">
      <c r="A198" s="29" t="s">
        <v>160</v>
      </c>
      <c r="B198" s="29">
        <v>6008</v>
      </c>
      <c r="C198" s="29" t="s">
        <v>190</v>
      </c>
      <c r="D198" s="29">
        <v>191230960</v>
      </c>
      <c r="E198" s="29">
        <v>0</v>
      </c>
      <c r="F198" s="29">
        <v>1021</v>
      </c>
      <c r="G198" s="29">
        <v>2646385.7949999999</v>
      </c>
      <c r="H198" s="29">
        <v>1125856.5619999999</v>
      </c>
      <c r="I198" s="29">
        <v>905</v>
      </c>
      <c r="J198" s="29">
        <v>2293119</v>
      </c>
      <c r="K198" s="29" t="s">
        <v>766</v>
      </c>
      <c r="M198" s="29">
        <v>3901</v>
      </c>
      <c r="N198" s="29" t="s">
        <v>346</v>
      </c>
      <c r="O198" s="29">
        <v>390123</v>
      </c>
      <c r="R198" s="29" t="s">
        <v>774</v>
      </c>
      <c r="S198" s="29">
        <v>150</v>
      </c>
      <c r="T198" s="29" t="s">
        <v>785</v>
      </c>
      <c r="U198" s="29">
        <v>0</v>
      </c>
      <c r="V198" s="29" t="s">
        <v>786</v>
      </c>
      <c r="X198" s="29" t="s">
        <v>320</v>
      </c>
    </row>
    <row r="199" spans="1:24" x14ac:dyDescent="0.25">
      <c r="A199" s="29" t="s">
        <v>160</v>
      </c>
      <c r="B199" s="29">
        <v>6008</v>
      </c>
      <c r="C199" s="29" t="s">
        <v>190</v>
      </c>
      <c r="D199" s="29">
        <v>191230955</v>
      </c>
      <c r="E199" s="29">
        <v>0</v>
      </c>
      <c r="F199" s="29">
        <v>1021</v>
      </c>
      <c r="G199" s="29">
        <v>2646490.79</v>
      </c>
      <c r="H199" s="29">
        <v>1125707.564</v>
      </c>
      <c r="I199" s="29">
        <v>905</v>
      </c>
      <c r="J199" s="29">
        <v>2293119</v>
      </c>
      <c r="K199" s="29" t="s">
        <v>766</v>
      </c>
      <c r="M199" s="29">
        <v>3901</v>
      </c>
      <c r="N199" s="29" t="s">
        <v>346</v>
      </c>
      <c r="O199" s="29">
        <v>390123</v>
      </c>
      <c r="R199" s="29" t="s">
        <v>774</v>
      </c>
      <c r="S199" s="29">
        <v>150</v>
      </c>
      <c r="T199" s="29" t="s">
        <v>793</v>
      </c>
      <c r="U199" s="29">
        <v>0</v>
      </c>
      <c r="V199" s="29" t="s">
        <v>794</v>
      </c>
      <c r="X199" s="29" t="s">
        <v>320</v>
      </c>
    </row>
    <row r="200" spans="1:24" x14ac:dyDescent="0.25">
      <c r="A200" s="29" t="s">
        <v>160</v>
      </c>
      <c r="B200" s="29">
        <v>6008</v>
      </c>
      <c r="C200" s="29" t="s">
        <v>190</v>
      </c>
      <c r="D200" s="29">
        <v>191230953</v>
      </c>
      <c r="E200" s="29">
        <v>0</v>
      </c>
      <c r="F200" s="29">
        <v>1021</v>
      </c>
      <c r="G200" s="29">
        <v>2646758.7880000002</v>
      </c>
      <c r="H200" s="29">
        <v>1125617.5649999999</v>
      </c>
      <c r="I200" s="29">
        <v>905</v>
      </c>
      <c r="J200" s="29">
        <v>2293119</v>
      </c>
      <c r="K200" s="29" t="s">
        <v>766</v>
      </c>
      <c r="M200" s="29">
        <v>3901</v>
      </c>
      <c r="N200" s="29" t="s">
        <v>346</v>
      </c>
      <c r="O200" s="29">
        <v>390123</v>
      </c>
      <c r="R200" s="29" t="s">
        <v>774</v>
      </c>
      <c r="S200" s="29">
        <v>150</v>
      </c>
      <c r="T200" s="29" t="s">
        <v>801</v>
      </c>
      <c r="U200" s="29">
        <v>0</v>
      </c>
      <c r="V200" s="29" t="s">
        <v>802</v>
      </c>
      <c r="X200" s="29" t="s">
        <v>320</v>
      </c>
    </row>
    <row r="201" spans="1:24" x14ac:dyDescent="0.25">
      <c r="A201" s="29" t="s">
        <v>160</v>
      </c>
      <c r="B201" s="29">
        <v>6008</v>
      </c>
      <c r="C201" s="29" t="s">
        <v>190</v>
      </c>
      <c r="D201" s="29">
        <v>191230952</v>
      </c>
      <c r="E201" s="29">
        <v>0</v>
      </c>
      <c r="F201" s="29">
        <v>1021</v>
      </c>
      <c r="G201" s="29">
        <v>2646796.7889999999</v>
      </c>
      <c r="H201" s="29">
        <v>1125629.5649999999</v>
      </c>
      <c r="I201" s="29">
        <v>905</v>
      </c>
      <c r="J201" s="29">
        <v>2293119</v>
      </c>
      <c r="K201" s="29" t="s">
        <v>766</v>
      </c>
      <c r="M201" s="29">
        <v>3901</v>
      </c>
      <c r="N201" s="29" t="s">
        <v>346</v>
      </c>
      <c r="O201" s="29">
        <v>390123</v>
      </c>
      <c r="R201" s="29" t="s">
        <v>774</v>
      </c>
      <c r="S201" s="29">
        <v>150</v>
      </c>
      <c r="T201" s="29" t="s">
        <v>805</v>
      </c>
      <c r="U201" s="29">
        <v>0</v>
      </c>
      <c r="V201" s="29" t="s">
        <v>806</v>
      </c>
      <c r="X201" s="29" t="s">
        <v>320</v>
      </c>
    </row>
    <row r="202" spans="1:24" x14ac:dyDescent="0.25">
      <c r="A202" s="29" t="s">
        <v>160</v>
      </c>
      <c r="B202" s="29">
        <v>6008</v>
      </c>
      <c r="C202" s="29" t="s">
        <v>190</v>
      </c>
      <c r="D202" s="29">
        <v>191230995</v>
      </c>
      <c r="E202" s="29">
        <v>0</v>
      </c>
      <c r="F202" s="29">
        <v>1021</v>
      </c>
      <c r="G202" s="29">
        <v>2646711.7930000001</v>
      </c>
      <c r="H202" s="29">
        <v>1125738.564</v>
      </c>
      <c r="I202" s="29">
        <v>905</v>
      </c>
      <c r="J202" s="29">
        <v>2293119</v>
      </c>
      <c r="K202" s="29" t="s">
        <v>766</v>
      </c>
      <c r="M202" s="29">
        <v>3901</v>
      </c>
      <c r="N202" s="29" t="s">
        <v>346</v>
      </c>
      <c r="O202" s="29">
        <v>390123</v>
      </c>
      <c r="R202" s="29" t="s">
        <v>774</v>
      </c>
      <c r="S202" s="29">
        <v>150</v>
      </c>
      <c r="T202" s="29" t="s">
        <v>791</v>
      </c>
      <c r="U202" s="29">
        <v>0</v>
      </c>
      <c r="V202" s="29" t="s">
        <v>792</v>
      </c>
      <c r="X202" s="29" t="s">
        <v>320</v>
      </c>
    </row>
    <row r="203" spans="1:24" x14ac:dyDescent="0.25">
      <c r="A203" s="29" t="s">
        <v>160</v>
      </c>
      <c r="B203" s="29">
        <v>6008</v>
      </c>
      <c r="C203" s="29" t="s">
        <v>190</v>
      </c>
      <c r="D203" s="29">
        <v>191219112</v>
      </c>
      <c r="E203" s="29">
        <v>0</v>
      </c>
      <c r="F203" s="29">
        <v>1021</v>
      </c>
      <c r="G203" s="29">
        <v>2646472.79</v>
      </c>
      <c r="H203" s="29">
        <v>1125730.564</v>
      </c>
      <c r="I203" s="29">
        <v>905</v>
      </c>
      <c r="J203" s="29">
        <v>2293119</v>
      </c>
      <c r="K203" s="29" t="s">
        <v>766</v>
      </c>
      <c r="M203" s="29">
        <v>3901</v>
      </c>
      <c r="N203" s="29" t="s">
        <v>346</v>
      </c>
      <c r="O203" s="29">
        <v>390123</v>
      </c>
      <c r="R203" s="29" t="s">
        <v>774</v>
      </c>
      <c r="S203" s="29">
        <v>150</v>
      </c>
      <c r="T203" s="29" t="s">
        <v>787</v>
      </c>
      <c r="U203" s="29">
        <v>0</v>
      </c>
      <c r="V203" s="29" t="s">
        <v>788</v>
      </c>
      <c r="X203" s="29" t="s">
        <v>320</v>
      </c>
    </row>
    <row r="204" spans="1:24" x14ac:dyDescent="0.25">
      <c r="A204" s="29" t="s">
        <v>160</v>
      </c>
      <c r="B204" s="29">
        <v>6008</v>
      </c>
      <c r="C204" s="29" t="s">
        <v>190</v>
      </c>
      <c r="D204" s="29">
        <v>191219073</v>
      </c>
      <c r="E204" s="29">
        <v>0</v>
      </c>
      <c r="F204" s="29">
        <v>1021</v>
      </c>
      <c r="G204" s="29">
        <v>2646624.7880000002</v>
      </c>
      <c r="H204" s="29">
        <v>1125650.564</v>
      </c>
      <c r="I204" s="29">
        <v>905</v>
      </c>
      <c r="J204" s="29">
        <v>2293119</v>
      </c>
      <c r="K204" s="29" t="s">
        <v>766</v>
      </c>
      <c r="M204" s="29">
        <v>3901</v>
      </c>
      <c r="N204" s="29" t="s">
        <v>346</v>
      </c>
      <c r="O204" s="29">
        <v>390123</v>
      </c>
      <c r="R204" s="29" t="s">
        <v>774</v>
      </c>
      <c r="S204" s="29">
        <v>150</v>
      </c>
      <c r="T204" s="29" t="s">
        <v>777</v>
      </c>
      <c r="U204" s="29">
        <v>0</v>
      </c>
      <c r="V204" s="29" t="s">
        <v>778</v>
      </c>
      <c r="X204" s="29" t="s">
        <v>320</v>
      </c>
    </row>
    <row r="205" spans="1:24" x14ac:dyDescent="0.25">
      <c r="A205" s="29" t="s">
        <v>160</v>
      </c>
      <c r="B205" s="29">
        <v>6008</v>
      </c>
      <c r="C205" s="29" t="s">
        <v>190</v>
      </c>
      <c r="D205" s="29">
        <v>191230956</v>
      </c>
      <c r="E205" s="29">
        <v>0</v>
      </c>
      <c r="F205" s="29">
        <v>1021</v>
      </c>
      <c r="G205" s="29">
        <v>2646518.79</v>
      </c>
      <c r="H205" s="29">
        <v>1125707.564</v>
      </c>
      <c r="I205" s="29">
        <v>905</v>
      </c>
      <c r="J205" s="29">
        <v>2293119</v>
      </c>
      <c r="K205" s="29" t="s">
        <v>766</v>
      </c>
      <c r="M205" s="29">
        <v>3901</v>
      </c>
      <c r="N205" s="29" t="s">
        <v>346</v>
      </c>
      <c r="O205" s="29">
        <v>390123</v>
      </c>
      <c r="R205" s="29" t="s">
        <v>774</v>
      </c>
      <c r="S205" s="29">
        <v>150</v>
      </c>
      <c r="T205" s="29" t="s">
        <v>775</v>
      </c>
      <c r="U205" s="29">
        <v>0</v>
      </c>
      <c r="V205" s="29" t="s">
        <v>776</v>
      </c>
      <c r="X205" s="29" t="s">
        <v>320</v>
      </c>
    </row>
    <row r="206" spans="1:24" x14ac:dyDescent="0.25">
      <c r="A206" s="29" t="s">
        <v>160</v>
      </c>
      <c r="B206" s="29">
        <v>6008</v>
      </c>
      <c r="C206" s="29" t="s">
        <v>190</v>
      </c>
      <c r="D206" s="29">
        <v>191230994</v>
      </c>
      <c r="E206" s="29">
        <v>0</v>
      </c>
      <c r="F206" s="29">
        <v>1021</v>
      </c>
      <c r="G206" s="29">
        <v>2646679.7940000002</v>
      </c>
      <c r="H206" s="29">
        <v>1125759.5630000001</v>
      </c>
      <c r="I206" s="29">
        <v>905</v>
      </c>
      <c r="J206" s="29">
        <v>2293119</v>
      </c>
      <c r="K206" s="29" t="s">
        <v>766</v>
      </c>
      <c r="M206" s="29">
        <v>3901</v>
      </c>
      <c r="N206" s="29" t="s">
        <v>346</v>
      </c>
      <c r="O206" s="29">
        <v>390123</v>
      </c>
      <c r="R206" s="29" t="s">
        <v>774</v>
      </c>
      <c r="S206" s="29">
        <v>150</v>
      </c>
      <c r="T206" s="29" t="s">
        <v>781</v>
      </c>
      <c r="U206" s="29">
        <v>0</v>
      </c>
      <c r="V206" s="29" t="s">
        <v>782</v>
      </c>
      <c r="X206" s="29" t="s">
        <v>320</v>
      </c>
    </row>
    <row r="207" spans="1:24" x14ac:dyDescent="0.25">
      <c r="A207" s="29" t="s">
        <v>160</v>
      </c>
      <c r="B207" s="29">
        <v>6008</v>
      </c>
      <c r="C207" s="29" t="s">
        <v>190</v>
      </c>
      <c r="D207" s="29">
        <v>191219096</v>
      </c>
      <c r="E207" s="29">
        <v>0</v>
      </c>
      <c r="F207" s="29">
        <v>1021</v>
      </c>
      <c r="G207" s="29">
        <v>2646375</v>
      </c>
      <c r="H207" s="29">
        <v>1125598</v>
      </c>
      <c r="I207" s="29">
        <v>905</v>
      </c>
      <c r="J207" s="29">
        <v>2293119</v>
      </c>
      <c r="K207" s="29" t="s">
        <v>766</v>
      </c>
      <c r="M207" s="29">
        <v>3901</v>
      </c>
      <c r="N207" s="29" t="s">
        <v>346</v>
      </c>
      <c r="O207" s="29">
        <v>390123</v>
      </c>
      <c r="R207" s="29" t="s">
        <v>774</v>
      </c>
      <c r="S207" s="29">
        <v>150</v>
      </c>
      <c r="T207" s="29" t="s">
        <v>823</v>
      </c>
      <c r="U207" s="29">
        <v>0</v>
      </c>
      <c r="V207" s="29" t="s">
        <v>824</v>
      </c>
      <c r="X207" s="29" t="s">
        <v>320</v>
      </c>
    </row>
    <row r="208" spans="1:24" x14ac:dyDescent="0.25">
      <c r="A208" s="29" t="s">
        <v>160</v>
      </c>
      <c r="B208" s="29">
        <v>6008</v>
      </c>
      <c r="C208" s="29" t="s">
        <v>190</v>
      </c>
      <c r="D208" s="29">
        <v>191219110</v>
      </c>
      <c r="E208" s="29">
        <v>0</v>
      </c>
      <c r="F208" s="29">
        <v>1021</v>
      </c>
      <c r="G208" s="29">
        <v>2646503</v>
      </c>
      <c r="H208" s="29">
        <v>1125637</v>
      </c>
      <c r="I208" s="29">
        <v>905</v>
      </c>
      <c r="J208" s="29">
        <v>2293119</v>
      </c>
      <c r="K208" s="29" t="s">
        <v>766</v>
      </c>
      <c r="M208" s="29">
        <v>3901</v>
      </c>
      <c r="N208" s="29" t="s">
        <v>346</v>
      </c>
      <c r="O208" s="29">
        <v>390123</v>
      </c>
      <c r="R208" s="29" t="s">
        <v>774</v>
      </c>
      <c r="S208" s="29">
        <v>150</v>
      </c>
      <c r="T208" s="29" t="s">
        <v>815</v>
      </c>
      <c r="U208" s="29">
        <v>0</v>
      </c>
      <c r="V208" s="29" t="s">
        <v>816</v>
      </c>
      <c r="X208" s="29" t="s">
        <v>320</v>
      </c>
    </row>
    <row r="209" spans="1:24" x14ac:dyDescent="0.25">
      <c r="A209" s="29" t="s">
        <v>160</v>
      </c>
      <c r="B209" s="29">
        <v>6008</v>
      </c>
      <c r="C209" s="29" t="s">
        <v>190</v>
      </c>
      <c r="D209" s="29">
        <v>191219130</v>
      </c>
      <c r="E209" s="29">
        <v>0</v>
      </c>
      <c r="F209" s="29">
        <v>1021</v>
      </c>
      <c r="G209" s="29">
        <v>2646382.7859999998</v>
      </c>
      <c r="H209" s="29">
        <v>1125647.564</v>
      </c>
      <c r="I209" s="29">
        <v>905</v>
      </c>
      <c r="J209" s="29">
        <v>2293119</v>
      </c>
      <c r="K209" s="29" t="s">
        <v>766</v>
      </c>
      <c r="M209" s="29">
        <v>3901</v>
      </c>
      <c r="N209" s="29" t="s">
        <v>346</v>
      </c>
      <c r="O209" s="29">
        <v>390123</v>
      </c>
      <c r="R209" s="29" t="s">
        <v>774</v>
      </c>
      <c r="S209" s="29">
        <v>150</v>
      </c>
      <c r="T209" s="29" t="s">
        <v>803</v>
      </c>
      <c r="U209" s="29">
        <v>0</v>
      </c>
      <c r="V209" s="29" t="s">
        <v>804</v>
      </c>
      <c r="X209" s="29" t="s">
        <v>320</v>
      </c>
    </row>
    <row r="210" spans="1:24" x14ac:dyDescent="0.25">
      <c r="A210" s="29" t="s">
        <v>160</v>
      </c>
      <c r="B210" s="29">
        <v>6008</v>
      </c>
      <c r="C210" s="29" t="s">
        <v>190</v>
      </c>
      <c r="D210" s="29">
        <v>191219074</v>
      </c>
      <c r="E210" s="29">
        <v>0</v>
      </c>
      <c r="F210" s="29">
        <v>1021</v>
      </c>
      <c r="G210" s="29">
        <v>2646604.787</v>
      </c>
      <c r="H210" s="29">
        <v>1125631.5649999999</v>
      </c>
      <c r="I210" s="29">
        <v>905</v>
      </c>
      <c r="J210" s="29">
        <v>2293119</v>
      </c>
      <c r="K210" s="29" t="s">
        <v>766</v>
      </c>
      <c r="M210" s="29">
        <v>3901</v>
      </c>
      <c r="N210" s="29" t="s">
        <v>346</v>
      </c>
      <c r="O210" s="29">
        <v>390123</v>
      </c>
      <c r="R210" s="29" t="s">
        <v>774</v>
      </c>
      <c r="S210" s="29">
        <v>150</v>
      </c>
      <c r="T210" s="29" t="s">
        <v>817</v>
      </c>
      <c r="U210" s="29">
        <v>0</v>
      </c>
      <c r="V210" s="29" t="s">
        <v>818</v>
      </c>
      <c r="X210" s="29" t="s">
        <v>320</v>
      </c>
    </row>
    <row r="211" spans="1:24" x14ac:dyDescent="0.25">
      <c r="A211" s="29" t="s">
        <v>160</v>
      </c>
      <c r="B211" s="29">
        <v>6008</v>
      </c>
      <c r="C211" s="29" t="s">
        <v>190</v>
      </c>
      <c r="D211" s="29">
        <v>191219092</v>
      </c>
      <c r="E211" s="29">
        <v>0</v>
      </c>
      <c r="F211" s="29">
        <v>1021</v>
      </c>
      <c r="G211" s="29">
        <v>2646452</v>
      </c>
      <c r="H211" s="29">
        <v>1125542</v>
      </c>
      <c r="I211" s="29">
        <v>905</v>
      </c>
      <c r="J211" s="29">
        <v>2293119</v>
      </c>
      <c r="K211" s="29" t="s">
        <v>766</v>
      </c>
      <c r="M211" s="29">
        <v>3901</v>
      </c>
      <c r="N211" s="29" t="s">
        <v>346</v>
      </c>
      <c r="O211" s="29">
        <v>390123</v>
      </c>
      <c r="R211" s="29" t="s">
        <v>774</v>
      </c>
      <c r="S211" s="29">
        <v>150</v>
      </c>
      <c r="T211" s="29" t="s">
        <v>779</v>
      </c>
      <c r="U211" s="29">
        <v>0</v>
      </c>
      <c r="V211" s="29" t="s">
        <v>780</v>
      </c>
      <c r="X211" s="29" t="s">
        <v>320</v>
      </c>
    </row>
    <row r="212" spans="1:24" x14ac:dyDescent="0.25">
      <c r="A212" s="29" t="s">
        <v>160</v>
      </c>
      <c r="B212" s="29">
        <v>6008</v>
      </c>
      <c r="C212" s="29" t="s">
        <v>190</v>
      </c>
      <c r="D212" s="29">
        <v>191219097</v>
      </c>
      <c r="E212" s="29">
        <v>0</v>
      </c>
      <c r="F212" s="29">
        <v>1021</v>
      </c>
      <c r="G212" s="29">
        <v>2646419.7880000002</v>
      </c>
      <c r="H212" s="29">
        <v>1125689.564</v>
      </c>
      <c r="I212" s="29">
        <v>905</v>
      </c>
      <c r="J212" s="29">
        <v>2293119</v>
      </c>
      <c r="K212" s="29" t="s">
        <v>766</v>
      </c>
      <c r="M212" s="29">
        <v>3901</v>
      </c>
      <c r="N212" s="29" t="s">
        <v>346</v>
      </c>
      <c r="O212" s="29">
        <v>390123</v>
      </c>
      <c r="R212" s="29" t="s">
        <v>774</v>
      </c>
      <c r="S212" s="29">
        <v>150</v>
      </c>
      <c r="T212" s="29" t="s">
        <v>821</v>
      </c>
      <c r="U212" s="29">
        <v>0</v>
      </c>
      <c r="V212" s="29" t="s">
        <v>822</v>
      </c>
      <c r="X212" s="29" t="s">
        <v>320</v>
      </c>
    </row>
    <row r="213" spans="1:24" x14ac:dyDescent="0.25">
      <c r="A213" s="29" t="s">
        <v>160</v>
      </c>
      <c r="B213" s="29">
        <v>6008</v>
      </c>
      <c r="C213" s="29" t="s">
        <v>190</v>
      </c>
      <c r="D213" s="29">
        <v>191219111</v>
      </c>
      <c r="E213" s="29">
        <v>0</v>
      </c>
      <c r="F213" s="29">
        <v>1021</v>
      </c>
      <c r="G213" s="29">
        <v>2646446.79</v>
      </c>
      <c r="H213" s="29">
        <v>1125729.564</v>
      </c>
      <c r="I213" s="29">
        <v>905</v>
      </c>
      <c r="J213" s="29">
        <v>2293119</v>
      </c>
      <c r="K213" s="29" t="s">
        <v>766</v>
      </c>
      <c r="M213" s="29">
        <v>3901</v>
      </c>
      <c r="N213" s="29" t="s">
        <v>346</v>
      </c>
      <c r="O213" s="29">
        <v>390123</v>
      </c>
      <c r="R213" s="29" t="s">
        <v>774</v>
      </c>
      <c r="S213" s="29">
        <v>150</v>
      </c>
      <c r="T213" s="29" t="s">
        <v>797</v>
      </c>
      <c r="U213" s="29">
        <v>0</v>
      </c>
      <c r="V213" s="29" t="s">
        <v>798</v>
      </c>
      <c r="X213" s="29" t="s">
        <v>320</v>
      </c>
    </row>
    <row r="214" spans="1:24" x14ac:dyDescent="0.25">
      <c r="A214" s="29" t="s">
        <v>160</v>
      </c>
      <c r="B214" s="29">
        <v>6008</v>
      </c>
      <c r="C214" s="29" t="s">
        <v>190</v>
      </c>
      <c r="D214" s="29">
        <v>191219091</v>
      </c>
      <c r="E214" s="29">
        <v>0</v>
      </c>
      <c r="F214" s="29">
        <v>1021</v>
      </c>
      <c r="G214" s="29">
        <v>2646609.7829999998</v>
      </c>
      <c r="H214" s="29">
        <v>1125547.5649999999</v>
      </c>
      <c r="I214" s="29">
        <v>905</v>
      </c>
      <c r="J214" s="29">
        <v>2293119</v>
      </c>
      <c r="K214" s="29" t="s">
        <v>766</v>
      </c>
      <c r="M214" s="29">
        <v>3901</v>
      </c>
      <c r="N214" s="29" t="s">
        <v>346</v>
      </c>
      <c r="O214" s="29">
        <v>390123</v>
      </c>
      <c r="R214" s="29" t="s">
        <v>774</v>
      </c>
      <c r="S214" s="29">
        <v>150</v>
      </c>
      <c r="T214" s="29" t="s">
        <v>827</v>
      </c>
      <c r="U214" s="29">
        <v>0</v>
      </c>
      <c r="V214" s="29" t="s">
        <v>828</v>
      </c>
      <c r="X214" s="29" t="s">
        <v>320</v>
      </c>
    </row>
    <row r="215" spans="1:24" x14ac:dyDescent="0.25">
      <c r="A215" s="29" t="s">
        <v>160</v>
      </c>
      <c r="B215" s="29">
        <v>6008</v>
      </c>
      <c r="C215" s="29" t="s">
        <v>190</v>
      </c>
      <c r="D215" s="29">
        <v>191230974</v>
      </c>
      <c r="E215" s="29">
        <v>0</v>
      </c>
      <c r="F215" s="29">
        <v>1021</v>
      </c>
      <c r="G215" s="29">
        <v>2646279.7889999999</v>
      </c>
      <c r="H215" s="29">
        <v>1125735.564</v>
      </c>
      <c r="I215" s="29">
        <v>905</v>
      </c>
      <c r="J215" s="29">
        <v>2293119</v>
      </c>
      <c r="K215" s="29" t="s">
        <v>766</v>
      </c>
      <c r="M215" s="29">
        <v>3901</v>
      </c>
      <c r="N215" s="29" t="s">
        <v>346</v>
      </c>
      <c r="O215" s="29">
        <v>390123</v>
      </c>
      <c r="R215" s="29" t="s">
        <v>774</v>
      </c>
      <c r="S215" s="29">
        <v>150</v>
      </c>
      <c r="T215" s="29" t="s">
        <v>799</v>
      </c>
      <c r="U215" s="29">
        <v>0</v>
      </c>
      <c r="V215" s="29" t="s">
        <v>800</v>
      </c>
      <c r="X215" s="29" t="s">
        <v>320</v>
      </c>
    </row>
    <row r="216" spans="1:24" x14ac:dyDescent="0.25">
      <c r="A216" s="29" t="s">
        <v>160</v>
      </c>
      <c r="B216" s="29">
        <v>6008</v>
      </c>
      <c r="C216" s="29" t="s">
        <v>190</v>
      </c>
      <c r="D216" s="29">
        <v>191230972</v>
      </c>
      <c r="E216" s="29">
        <v>0</v>
      </c>
      <c r="F216" s="29">
        <v>1021</v>
      </c>
      <c r="G216" s="29">
        <v>2646273.7880000002</v>
      </c>
      <c r="H216" s="29">
        <v>1125717.564</v>
      </c>
      <c r="I216" s="29">
        <v>905</v>
      </c>
      <c r="J216" s="29">
        <v>2293119</v>
      </c>
      <c r="K216" s="29" t="s">
        <v>766</v>
      </c>
      <c r="M216" s="29">
        <v>3901</v>
      </c>
      <c r="N216" s="29" t="s">
        <v>346</v>
      </c>
      <c r="O216" s="29">
        <v>390123</v>
      </c>
      <c r="R216" s="29" t="s">
        <v>774</v>
      </c>
      <c r="S216" s="29">
        <v>150</v>
      </c>
      <c r="T216" s="29" t="s">
        <v>819</v>
      </c>
      <c r="U216" s="29">
        <v>0</v>
      </c>
      <c r="V216" s="29" t="s">
        <v>820</v>
      </c>
      <c r="X216" s="29" t="s">
        <v>320</v>
      </c>
    </row>
    <row r="217" spans="1:24" x14ac:dyDescent="0.25">
      <c r="A217" s="29" t="s">
        <v>160</v>
      </c>
      <c r="B217" s="29">
        <v>6008</v>
      </c>
      <c r="C217" s="29" t="s">
        <v>190</v>
      </c>
      <c r="D217" s="29">
        <v>191230971</v>
      </c>
      <c r="E217" s="29">
        <v>0</v>
      </c>
      <c r="F217" s="29">
        <v>1021</v>
      </c>
      <c r="G217" s="29">
        <v>2646417.7910000002</v>
      </c>
      <c r="H217" s="29">
        <v>1125763.5630000001</v>
      </c>
      <c r="I217" s="29">
        <v>905</v>
      </c>
      <c r="J217" s="29">
        <v>2293119</v>
      </c>
      <c r="K217" s="29" t="s">
        <v>766</v>
      </c>
      <c r="M217" s="29">
        <v>3901</v>
      </c>
      <c r="N217" s="29" t="s">
        <v>346</v>
      </c>
      <c r="O217" s="29">
        <v>390123</v>
      </c>
      <c r="R217" s="29" t="s">
        <v>774</v>
      </c>
      <c r="S217" s="29">
        <v>150</v>
      </c>
      <c r="T217" s="29" t="s">
        <v>811</v>
      </c>
      <c r="U217" s="29">
        <v>0</v>
      </c>
      <c r="V217" s="29" t="s">
        <v>812</v>
      </c>
      <c r="X217" s="29" t="s">
        <v>320</v>
      </c>
    </row>
    <row r="218" spans="1:24" x14ac:dyDescent="0.25">
      <c r="A218" s="29" t="s">
        <v>160</v>
      </c>
      <c r="B218" s="29">
        <v>6008</v>
      </c>
      <c r="C218" s="29" t="s">
        <v>190</v>
      </c>
      <c r="D218" s="29">
        <v>191231232</v>
      </c>
      <c r="E218" s="29">
        <v>0</v>
      </c>
      <c r="F218" s="29">
        <v>1021</v>
      </c>
      <c r="G218" s="29">
        <v>2646320</v>
      </c>
      <c r="H218" s="29">
        <v>1125806</v>
      </c>
      <c r="I218" s="29">
        <v>905</v>
      </c>
      <c r="J218" s="29">
        <v>2293119</v>
      </c>
      <c r="K218" s="29" t="s">
        <v>766</v>
      </c>
      <c r="M218" s="29">
        <v>3901</v>
      </c>
      <c r="N218" s="29" t="s">
        <v>346</v>
      </c>
      <c r="O218" s="29">
        <v>390123</v>
      </c>
      <c r="R218" s="29" t="s">
        <v>774</v>
      </c>
      <c r="S218" s="29">
        <v>150</v>
      </c>
      <c r="T218" s="29" t="s">
        <v>789</v>
      </c>
      <c r="U218" s="29">
        <v>0</v>
      </c>
      <c r="V218" s="29" t="s">
        <v>790</v>
      </c>
      <c r="X218" s="29" t="s">
        <v>320</v>
      </c>
    </row>
    <row r="219" spans="1:24" x14ac:dyDescent="0.25">
      <c r="A219" s="29" t="s">
        <v>160</v>
      </c>
      <c r="B219" s="29">
        <v>6008</v>
      </c>
      <c r="C219" s="29" t="s">
        <v>190</v>
      </c>
      <c r="D219" s="29">
        <v>191242911</v>
      </c>
      <c r="E219" s="29">
        <v>0</v>
      </c>
      <c r="F219" s="29">
        <v>1021</v>
      </c>
      <c r="G219" s="29">
        <v>2646330</v>
      </c>
      <c r="H219" s="29">
        <v>1125724</v>
      </c>
      <c r="I219" s="29">
        <v>905</v>
      </c>
      <c r="J219" s="29">
        <v>2293119</v>
      </c>
      <c r="K219" s="29" t="s">
        <v>766</v>
      </c>
      <c r="M219" s="29">
        <v>3901</v>
      </c>
      <c r="N219" s="29" t="s">
        <v>346</v>
      </c>
      <c r="O219" s="29">
        <v>390123</v>
      </c>
      <c r="R219" s="29" t="s">
        <v>831</v>
      </c>
      <c r="S219" s="29">
        <v>150</v>
      </c>
      <c r="T219" s="29" t="s">
        <v>832</v>
      </c>
      <c r="U219" s="29">
        <v>0</v>
      </c>
      <c r="V219" s="29" t="s">
        <v>833</v>
      </c>
      <c r="X219" s="29" t="s">
        <v>320</v>
      </c>
    </row>
    <row r="220" spans="1:24" x14ac:dyDescent="0.25">
      <c r="A220" s="29" t="s">
        <v>160</v>
      </c>
      <c r="B220" s="29">
        <v>6008</v>
      </c>
      <c r="C220" s="29" t="s">
        <v>190</v>
      </c>
      <c r="D220" s="29">
        <v>191242910</v>
      </c>
      <c r="E220" s="29">
        <v>0</v>
      </c>
      <c r="F220" s="29">
        <v>1021</v>
      </c>
      <c r="G220" s="29">
        <v>2646341</v>
      </c>
      <c r="H220" s="29">
        <v>1125721</v>
      </c>
      <c r="I220" s="29">
        <v>905</v>
      </c>
      <c r="J220" s="29">
        <v>2293119</v>
      </c>
      <c r="K220" s="29" t="s">
        <v>766</v>
      </c>
      <c r="M220" s="29">
        <v>3901</v>
      </c>
      <c r="N220" s="29" t="s">
        <v>346</v>
      </c>
      <c r="O220" s="29">
        <v>390123</v>
      </c>
      <c r="R220" s="29" t="s">
        <v>834</v>
      </c>
      <c r="S220" s="29">
        <v>150</v>
      </c>
      <c r="T220" s="29" t="s">
        <v>832</v>
      </c>
      <c r="U220" s="29">
        <v>0</v>
      </c>
      <c r="V220" s="29" t="s">
        <v>833</v>
      </c>
      <c r="X220" s="29" t="s">
        <v>320</v>
      </c>
    </row>
    <row r="221" spans="1:24" x14ac:dyDescent="0.25">
      <c r="A221" s="29" t="s">
        <v>160</v>
      </c>
      <c r="B221" s="29">
        <v>6008</v>
      </c>
      <c r="C221" s="29" t="s">
        <v>190</v>
      </c>
      <c r="D221" s="29">
        <v>191219093</v>
      </c>
      <c r="E221" s="29">
        <v>0</v>
      </c>
      <c r="F221" s="29">
        <v>1021</v>
      </c>
      <c r="G221" s="29">
        <v>2646475</v>
      </c>
      <c r="H221" s="29">
        <v>1125591</v>
      </c>
      <c r="I221" s="29">
        <v>905</v>
      </c>
      <c r="J221" s="29">
        <v>2293119</v>
      </c>
      <c r="K221" s="29" t="s">
        <v>766</v>
      </c>
      <c r="M221" s="29">
        <v>3901</v>
      </c>
      <c r="N221" s="29" t="s">
        <v>346</v>
      </c>
      <c r="O221" s="29">
        <v>390123</v>
      </c>
      <c r="R221" s="29" t="s">
        <v>835</v>
      </c>
      <c r="S221" s="29">
        <v>150</v>
      </c>
      <c r="T221" s="29" t="s">
        <v>815</v>
      </c>
      <c r="U221" s="29">
        <v>0</v>
      </c>
      <c r="V221" s="29" t="s">
        <v>816</v>
      </c>
      <c r="X221" s="29" t="s">
        <v>320</v>
      </c>
    </row>
    <row r="222" spans="1:24" x14ac:dyDescent="0.25">
      <c r="A222" s="29" t="s">
        <v>160</v>
      </c>
      <c r="B222" s="29">
        <v>6008</v>
      </c>
      <c r="C222" s="29" t="s">
        <v>190</v>
      </c>
      <c r="D222" s="29">
        <v>190078584</v>
      </c>
      <c r="E222" s="29">
        <v>0</v>
      </c>
      <c r="F222" s="29">
        <v>1025</v>
      </c>
      <c r="G222" s="29">
        <v>2646516</v>
      </c>
      <c r="H222" s="29">
        <v>1125682</v>
      </c>
      <c r="I222" s="29">
        <v>905</v>
      </c>
      <c r="J222" s="29">
        <v>2293119</v>
      </c>
      <c r="K222" s="29" t="s">
        <v>766</v>
      </c>
      <c r="M222" s="29">
        <v>3901</v>
      </c>
      <c r="N222" s="29" t="s">
        <v>346</v>
      </c>
      <c r="O222" s="29">
        <v>390123</v>
      </c>
      <c r="S222" s="29">
        <v>115</v>
      </c>
      <c r="T222" s="29" t="s">
        <v>836</v>
      </c>
      <c r="U222" s="29">
        <v>0</v>
      </c>
      <c r="V222" s="29" t="s">
        <v>837</v>
      </c>
      <c r="X222" s="29" t="s">
        <v>320</v>
      </c>
    </row>
    <row r="223" spans="1:24" x14ac:dyDescent="0.25">
      <c r="A223" s="29" t="s">
        <v>160</v>
      </c>
      <c r="B223" s="29">
        <v>6008</v>
      </c>
      <c r="C223" s="29" t="s">
        <v>190</v>
      </c>
      <c r="D223" s="29">
        <v>190418128</v>
      </c>
      <c r="E223" s="29">
        <v>0</v>
      </c>
      <c r="F223" s="29">
        <v>1021</v>
      </c>
      <c r="G223" s="29">
        <v>2646870</v>
      </c>
      <c r="H223" s="29">
        <v>1123039</v>
      </c>
      <c r="I223" s="29">
        <v>905</v>
      </c>
      <c r="J223" s="29">
        <v>2293098</v>
      </c>
      <c r="K223" s="29" t="s">
        <v>838</v>
      </c>
      <c r="M223" s="29">
        <v>3901</v>
      </c>
      <c r="N223" s="29" t="s">
        <v>346</v>
      </c>
      <c r="O223" s="29">
        <v>390123</v>
      </c>
      <c r="R223" s="29" t="s">
        <v>333</v>
      </c>
      <c r="S223" s="29">
        <v>150</v>
      </c>
      <c r="T223" s="29" t="s">
        <v>839</v>
      </c>
      <c r="U223" s="29">
        <v>0</v>
      </c>
      <c r="V223" s="29" t="s">
        <v>840</v>
      </c>
      <c r="X223" s="29" t="s">
        <v>320</v>
      </c>
    </row>
    <row r="224" spans="1:24" x14ac:dyDescent="0.25">
      <c r="A224" s="29" t="s">
        <v>160</v>
      </c>
      <c r="B224" s="29">
        <v>6008</v>
      </c>
      <c r="C224" s="29" t="s">
        <v>190</v>
      </c>
      <c r="D224" s="29">
        <v>191219039</v>
      </c>
      <c r="E224" s="29">
        <v>0</v>
      </c>
      <c r="F224" s="29">
        <v>1021</v>
      </c>
      <c r="G224" s="29">
        <v>2646752</v>
      </c>
      <c r="H224" s="29">
        <v>1123440</v>
      </c>
      <c r="I224" s="29">
        <v>905</v>
      </c>
      <c r="J224" s="29">
        <v>2293098</v>
      </c>
      <c r="K224" s="29" t="s">
        <v>838</v>
      </c>
      <c r="M224" s="29">
        <v>3901</v>
      </c>
      <c r="N224" s="29" t="s">
        <v>346</v>
      </c>
      <c r="O224" s="29">
        <v>390123</v>
      </c>
      <c r="R224" s="29" t="s">
        <v>333</v>
      </c>
      <c r="S224" s="29">
        <v>150</v>
      </c>
      <c r="T224" s="29" t="s">
        <v>841</v>
      </c>
      <c r="U224" s="29">
        <v>0</v>
      </c>
      <c r="V224" s="29" t="s">
        <v>842</v>
      </c>
      <c r="X224" s="29" t="s">
        <v>320</v>
      </c>
    </row>
    <row r="225" spans="1:24" x14ac:dyDescent="0.25">
      <c r="A225" s="29" t="s">
        <v>160</v>
      </c>
      <c r="B225" s="29">
        <v>6008</v>
      </c>
      <c r="C225" s="29" t="s">
        <v>190</v>
      </c>
      <c r="D225" s="29">
        <v>191219037</v>
      </c>
      <c r="E225" s="29">
        <v>0</v>
      </c>
      <c r="F225" s="29">
        <v>1025</v>
      </c>
      <c r="G225" s="29">
        <v>2646869</v>
      </c>
      <c r="H225" s="29">
        <v>1123039</v>
      </c>
      <c r="I225" s="29">
        <v>905</v>
      </c>
      <c r="J225" s="29">
        <v>2293098</v>
      </c>
      <c r="K225" s="29" t="s">
        <v>838</v>
      </c>
      <c r="M225" s="29">
        <v>3901</v>
      </c>
      <c r="N225" s="29" t="s">
        <v>346</v>
      </c>
      <c r="O225" s="29">
        <v>390123</v>
      </c>
      <c r="R225" s="29" t="s">
        <v>333</v>
      </c>
      <c r="S225" s="29">
        <v>150</v>
      </c>
      <c r="T225" s="29" t="s">
        <v>839</v>
      </c>
      <c r="U225" s="29">
        <v>0</v>
      </c>
      <c r="V225" s="29" t="s">
        <v>840</v>
      </c>
      <c r="X225" s="29" t="s">
        <v>320</v>
      </c>
    </row>
    <row r="226" spans="1:24" x14ac:dyDescent="0.25">
      <c r="A226" s="29" t="s">
        <v>160</v>
      </c>
      <c r="B226" s="29">
        <v>6008</v>
      </c>
      <c r="C226" s="29" t="s">
        <v>190</v>
      </c>
      <c r="D226" s="29">
        <v>191219034</v>
      </c>
      <c r="E226" s="29">
        <v>0</v>
      </c>
      <c r="F226" s="29">
        <v>1021</v>
      </c>
      <c r="G226" s="29">
        <v>2646861.6740000001</v>
      </c>
      <c r="H226" s="29">
        <v>1123069.5889999999</v>
      </c>
      <c r="I226" s="29">
        <v>905</v>
      </c>
      <c r="J226" s="29">
        <v>2293098</v>
      </c>
      <c r="K226" s="29" t="s">
        <v>838</v>
      </c>
      <c r="M226" s="29">
        <v>3901</v>
      </c>
      <c r="N226" s="29" t="s">
        <v>346</v>
      </c>
      <c r="O226" s="29">
        <v>390123</v>
      </c>
      <c r="R226" s="29" t="s">
        <v>333</v>
      </c>
      <c r="S226" s="29">
        <v>150</v>
      </c>
      <c r="T226" s="29" t="s">
        <v>843</v>
      </c>
      <c r="U226" s="29">
        <v>0</v>
      </c>
      <c r="V226" s="29" t="s">
        <v>844</v>
      </c>
      <c r="X226" s="29" t="s">
        <v>320</v>
      </c>
    </row>
    <row r="227" spans="1:24" x14ac:dyDescent="0.25">
      <c r="A227" s="29" t="s">
        <v>160</v>
      </c>
      <c r="B227" s="29">
        <v>6008</v>
      </c>
      <c r="C227" s="29" t="s">
        <v>190</v>
      </c>
      <c r="D227" s="29">
        <v>191426650</v>
      </c>
      <c r="E227" s="29">
        <v>0</v>
      </c>
      <c r="F227" s="29">
        <v>1021</v>
      </c>
      <c r="G227" s="29">
        <v>2646632.6690000002</v>
      </c>
      <c r="H227" s="29">
        <v>1122995.5900000001</v>
      </c>
      <c r="I227" s="29">
        <v>905</v>
      </c>
      <c r="J227" s="29">
        <v>2293098</v>
      </c>
      <c r="K227" s="29" t="s">
        <v>838</v>
      </c>
      <c r="M227" s="29">
        <v>3901</v>
      </c>
      <c r="N227" s="29" t="s">
        <v>346</v>
      </c>
      <c r="O227" s="29">
        <v>390123</v>
      </c>
      <c r="R227" s="29" t="s">
        <v>333</v>
      </c>
      <c r="S227" s="29">
        <v>150</v>
      </c>
      <c r="T227" s="29" t="s">
        <v>845</v>
      </c>
      <c r="U227" s="29">
        <v>0</v>
      </c>
      <c r="V227" s="29" t="s">
        <v>846</v>
      </c>
      <c r="X227" s="29" t="s">
        <v>320</v>
      </c>
    </row>
    <row r="228" spans="1:24" x14ac:dyDescent="0.25">
      <c r="A228" s="29" t="s">
        <v>160</v>
      </c>
      <c r="B228" s="29">
        <v>6008</v>
      </c>
      <c r="C228" s="29" t="s">
        <v>190</v>
      </c>
      <c r="D228" s="29">
        <v>191172430</v>
      </c>
      <c r="E228" s="29">
        <v>0</v>
      </c>
      <c r="F228" s="29">
        <v>1021</v>
      </c>
      <c r="G228" s="29">
        <v>2649349</v>
      </c>
      <c r="H228" s="29">
        <v>1127186</v>
      </c>
      <c r="I228" s="29">
        <v>905</v>
      </c>
      <c r="J228" s="29">
        <v>2283678</v>
      </c>
      <c r="K228" s="29" t="s">
        <v>847</v>
      </c>
      <c r="M228" s="29">
        <v>3911</v>
      </c>
      <c r="N228" s="29" t="s">
        <v>190</v>
      </c>
      <c r="O228" s="29">
        <v>391100</v>
      </c>
      <c r="R228" s="29" t="s">
        <v>848</v>
      </c>
      <c r="S228" s="29">
        <v>150</v>
      </c>
      <c r="T228" s="29" t="s">
        <v>849</v>
      </c>
      <c r="U228" s="29">
        <v>0</v>
      </c>
      <c r="V228" s="29" t="s">
        <v>850</v>
      </c>
      <c r="X228" s="29" t="s">
        <v>320</v>
      </c>
    </row>
    <row r="229" spans="1:24" x14ac:dyDescent="0.25">
      <c r="A229" s="29" t="s">
        <v>160</v>
      </c>
      <c r="B229" s="29">
        <v>6008</v>
      </c>
      <c r="C229" s="29" t="s">
        <v>190</v>
      </c>
      <c r="D229" s="29">
        <v>191172412</v>
      </c>
      <c r="E229" s="29">
        <v>0</v>
      </c>
      <c r="F229" s="29">
        <v>1021</v>
      </c>
      <c r="G229" s="29">
        <v>2649332</v>
      </c>
      <c r="H229" s="29">
        <v>1127169</v>
      </c>
      <c r="I229" s="29">
        <v>905</v>
      </c>
      <c r="J229" s="29">
        <v>2283678</v>
      </c>
      <c r="K229" s="29" t="s">
        <v>847</v>
      </c>
      <c r="M229" s="29">
        <v>3911</v>
      </c>
      <c r="N229" s="29" t="s">
        <v>190</v>
      </c>
      <c r="O229" s="29">
        <v>391100</v>
      </c>
      <c r="R229" s="29" t="s">
        <v>851</v>
      </c>
      <c r="S229" s="29">
        <v>150</v>
      </c>
      <c r="T229" s="29" t="s">
        <v>852</v>
      </c>
      <c r="U229" s="29">
        <v>0</v>
      </c>
      <c r="V229" s="29" t="s">
        <v>853</v>
      </c>
      <c r="X229" s="29" t="s">
        <v>320</v>
      </c>
    </row>
    <row r="230" spans="1:24" x14ac:dyDescent="0.25">
      <c r="A230" s="29" t="s">
        <v>160</v>
      </c>
      <c r="B230" s="29">
        <v>6008</v>
      </c>
      <c r="C230" s="29" t="s">
        <v>190</v>
      </c>
      <c r="D230" s="29">
        <v>191239491</v>
      </c>
      <c r="E230" s="29">
        <v>0</v>
      </c>
      <c r="F230" s="29">
        <v>1021</v>
      </c>
      <c r="G230" s="29">
        <v>2647739</v>
      </c>
      <c r="H230" s="29">
        <v>1127119</v>
      </c>
      <c r="I230" s="29">
        <v>905</v>
      </c>
      <c r="J230" s="29">
        <v>2280499</v>
      </c>
      <c r="K230" s="29" t="s">
        <v>854</v>
      </c>
      <c r="M230" s="29">
        <v>3911</v>
      </c>
      <c r="N230" s="29" t="s">
        <v>190</v>
      </c>
      <c r="O230" s="29">
        <v>391100</v>
      </c>
      <c r="R230" s="29" t="s">
        <v>333</v>
      </c>
      <c r="S230" s="29">
        <v>150</v>
      </c>
      <c r="T230" s="29" t="s">
        <v>855</v>
      </c>
      <c r="U230" s="29">
        <v>0</v>
      </c>
      <c r="V230" s="29" t="s">
        <v>856</v>
      </c>
      <c r="X230" s="29" t="s">
        <v>320</v>
      </c>
    </row>
    <row r="231" spans="1:24" x14ac:dyDescent="0.25">
      <c r="A231" s="29" t="s">
        <v>160</v>
      </c>
      <c r="B231" s="29">
        <v>6008</v>
      </c>
      <c r="C231" s="29" t="s">
        <v>190</v>
      </c>
      <c r="D231" s="29">
        <v>191149935</v>
      </c>
      <c r="E231" s="29">
        <v>0</v>
      </c>
      <c r="F231" s="29">
        <v>1021</v>
      </c>
      <c r="G231" s="29">
        <v>2647759</v>
      </c>
      <c r="H231" s="29">
        <v>1127137</v>
      </c>
      <c r="I231" s="29">
        <v>905</v>
      </c>
      <c r="J231" s="29">
        <v>2280499</v>
      </c>
      <c r="K231" s="29" t="s">
        <v>854</v>
      </c>
      <c r="M231" s="29">
        <v>3911</v>
      </c>
      <c r="N231" s="29" t="s">
        <v>190</v>
      </c>
      <c r="O231" s="29">
        <v>391100</v>
      </c>
      <c r="R231" s="29" t="s">
        <v>333</v>
      </c>
      <c r="S231" s="29">
        <v>150</v>
      </c>
      <c r="T231" s="29" t="s">
        <v>857</v>
      </c>
      <c r="U231" s="29">
        <v>0</v>
      </c>
      <c r="V231" s="29" t="s">
        <v>858</v>
      </c>
      <c r="X231" s="29" t="s">
        <v>320</v>
      </c>
    </row>
    <row r="232" spans="1:24" x14ac:dyDescent="0.25">
      <c r="A232" s="29" t="s">
        <v>160</v>
      </c>
      <c r="B232" s="29">
        <v>6008</v>
      </c>
      <c r="C232" s="29" t="s">
        <v>190</v>
      </c>
      <c r="D232" s="29">
        <v>191149950</v>
      </c>
      <c r="E232" s="29">
        <v>0</v>
      </c>
      <c r="F232" s="29">
        <v>1021</v>
      </c>
      <c r="G232" s="29">
        <v>2647717</v>
      </c>
      <c r="H232" s="29">
        <v>1127119</v>
      </c>
      <c r="I232" s="29">
        <v>905</v>
      </c>
      <c r="J232" s="29">
        <v>2280499</v>
      </c>
      <c r="K232" s="29" t="s">
        <v>854</v>
      </c>
      <c r="M232" s="29">
        <v>3911</v>
      </c>
      <c r="N232" s="29" t="s">
        <v>190</v>
      </c>
      <c r="O232" s="29">
        <v>391100</v>
      </c>
      <c r="R232" s="29" t="s">
        <v>333</v>
      </c>
      <c r="S232" s="29">
        <v>150</v>
      </c>
      <c r="T232" s="29" t="s">
        <v>859</v>
      </c>
      <c r="U232" s="29">
        <v>0</v>
      </c>
      <c r="V232" s="29" t="s">
        <v>860</v>
      </c>
      <c r="X232" s="29" t="s">
        <v>320</v>
      </c>
    </row>
    <row r="233" spans="1:24" x14ac:dyDescent="0.25">
      <c r="A233" s="29" t="s">
        <v>160</v>
      </c>
      <c r="B233" s="29">
        <v>6008</v>
      </c>
      <c r="C233" s="29" t="s">
        <v>190</v>
      </c>
      <c r="D233" s="29">
        <v>191149951</v>
      </c>
      <c r="E233" s="29">
        <v>0</v>
      </c>
      <c r="F233" s="29">
        <v>1021</v>
      </c>
      <c r="G233" s="29">
        <v>2647681.8050000002</v>
      </c>
      <c r="H233" s="29">
        <v>1127055.578</v>
      </c>
      <c r="I233" s="29">
        <v>905</v>
      </c>
      <c r="J233" s="29">
        <v>2280499</v>
      </c>
      <c r="K233" s="29" t="s">
        <v>854</v>
      </c>
      <c r="M233" s="29">
        <v>3911</v>
      </c>
      <c r="N233" s="29" t="s">
        <v>190</v>
      </c>
      <c r="O233" s="29">
        <v>391100</v>
      </c>
      <c r="R233" s="29" t="s">
        <v>333</v>
      </c>
      <c r="S233" s="29">
        <v>150</v>
      </c>
      <c r="T233" s="29" t="s">
        <v>861</v>
      </c>
      <c r="U233" s="29">
        <v>0</v>
      </c>
      <c r="V233" s="29" t="s">
        <v>862</v>
      </c>
      <c r="X233" s="29" t="s">
        <v>320</v>
      </c>
    </row>
    <row r="234" spans="1:24" x14ac:dyDescent="0.25">
      <c r="A234" s="29" t="s">
        <v>160</v>
      </c>
      <c r="B234" s="29">
        <v>6008</v>
      </c>
      <c r="C234" s="29" t="s">
        <v>190</v>
      </c>
      <c r="D234" s="29">
        <v>191172470</v>
      </c>
      <c r="E234" s="29">
        <v>0</v>
      </c>
      <c r="F234" s="29">
        <v>1021</v>
      </c>
      <c r="G234" s="29">
        <v>2649166</v>
      </c>
      <c r="H234" s="29">
        <v>1126884</v>
      </c>
      <c r="I234" s="29">
        <v>905</v>
      </c>
      <c r="J234" s="29">
        <v>2283718</v>
      </c>
      <c r="K234" s="29" t="s">
        <v>863</v>
      </c>
      <c r="M234" s="29">
        <v>3911</v>
      </c>
      <c r="N234" s="29" t="s">
        <v>190</v>
      </c>
      <c r="O234" s="29">
        <v>391100</v>
      </c>
      <c r="R234" s="29" t="s">
        <v>333</v>
      </c>
      <c r="S234" s="29">
        <v>150</v>
      </c>
      <c r="T234" s="29" t="s">
        <v>864</v>
      </c>
      <c r="U234" s="29">
        <v>0</v>
      </c>
      <c r="V234" s="29" t="s">
        <v>865</v>
      </c>
      <c r="X234" s="29" t="s">
        <v>320</v>
      </c>
    </row>
    <row r="235" spans="1:24" x14ac:dyDescent="0.25">
      <c r="A235" s="29" t="s">
        <v>160</v>
      </c>
      <c r="B235" s="29">
        <v>6008</v>
      </c>
      <c r="C235" s="29" t="s">
        <v>190</v>
      </c>
      <c r="D235" s="29">
        <v>191172850</v>
      </c>
      <c r="E235" s="29">
        <v>0</v>
      </c>
      <c r="F235" s="29">
        <v>1021</v>
      </c>
      <c r="G235" s="29">
        <v>2649165</v>
      </c>
      <c r="H235" s="29">
        <v>1126884</v>
      </c>
      <c r="I235" s="29">
        <v>905</v>
      </c>
      <c r="J235" s="29">
        <v>2283718</v>
      </c>
      <c r="K235" s="29" t="s">
        <v>863</v>
      </c>
      <c r="M235" s="29">
        <v>3911</v>
      </c>
      <c r="N235" s="29" t="s">
        <v>190</v>
      </c>
      <c r="O235" s="29">
        <v>391100</v>
      </c>
      <c r="R235" s="29" t="s">
        <v>866</v>
      </c>
      <c r="S235" s="29">
        <v>150</v>
      </c>
      <c r="T235" s="29" t="s">
        <v>864</v>
      </c>
      <c r="U235" s="29">
        <v>0</v>
      </c>
      <c r="V235" s="29" t="s">
        <v>865</v>
      </c>
      <c r="X235" s="29" t="s">
        <v>320</v>
      </c>
    </row>
    <row r="236" spans="1:24" x14ac:dyDescent="0.25">
      <c r="A236" s="29" t="s">
        <v>160</v>
      </c>
      <c r="B236" s="29">
        <v>6008</v>
      </c>
      <c r="C236" s="29" t="s">
        <v>190</v>
      </c>
      <c r="D236" s="29">
        <v>191219030</v>
      </c>
      <c r="E236" s="29">
        <v>0</v>
      </c>
      <c r="F236" s="29">
        <v>1021</v>
      </c>
      <c r="G236" s="29">
        <v>2646765</v>
      </c>
      <c r="H236" s="29">
        <v>1122959</v>
      </c>
      <c r="I236" s="29">
        <v>905</v>
      </c>
      <c r="J236" s="29">
        <v>2293080</v>
      </c>
      <c r="K236" s="29" t="s">
        <v>351</v>
      </c>
      <c r="M236" s="29">
        <v>3901</v>
      </c>
      <c r="N236" s="29" t="s">
        <v>346</v>
      </c>
      <c r="O236" s="29">
        <v>390123</v>
      </c>
      <c r="R236" s="29" t="s">
        <v>867</v>
      </c>
      <c r="S236" s="29">
        <v>150</v>
      </c>
      <c r="T236" s="29" t="s">
        <v>868</v>
      </c>
      <c r="U236" s="29">
        <v>0</v>
      </c>
      <c r="V236" s="29" t="s">
        <v>869</v>
      </c>
      <c r="X236" s="29" t="s">
        <v>320</v>
      </c>
    </row>
    <row r="237" spans="1:24" x14ac:dyDescent="0.25">
      <c r="A237" s="29" t="s">
        <v>160</v>
      </c>
      <c r="B237" s="29">
        <v>6008</v>
      </c>
      <c r="C237" s="29" t="s">
        <v>190</v>
      </c>
      <c r="D237" s="29">
        <v>191219011</v>
      </c>
      <c r="E237" s="29">
        <v>0</v>
      </c>
      <c r="F237" s="29">
        <v>1060</v>
      </c>
      <c r="G237" s="29">
        <v>2646640.67</v>
      </c>
      <c r="H237" s="29">
        <v>1123013.5900000001</v>
      </c>
      <c r="I237" s="29">
        <v>905</v>
      </c>
      <c r="J237" s="29">
        <v>2293080</v>
      </c>
      <c r="K237" s="29" t="s">
        <v>351</v>
      </c>
      <c r="M237" s="29">
        <v>3901</v>
      </c>
      <c r="N237" s="29" t="s">
        <v>346</v>
      </c>
      <c r="O237" s="29">
        <v>390123</v>
      </c>
      <c r="R237" s="29" t="s">
        <v>659</v>
      </c>
      <c r="S237" s="29">
        <v>150</v>
      </c>
      <c r="T237" s="29" t="s">
        <v>5855</v>
      </c>
      <c r="U237" s="29">
        <v>0</v>
      </c>
      <c r="V237" s="29" t="s">
        <v>5856</v>
      </c>
      <c r="X237" s="29" t="s">
        <v>320</v>
      </c>
    </row>
    <row r="238" spans="1:24" x14ac:dyDescent="0.25">
      <c r="A238" s="29" t="s">
        <v>160</v>
      </c>
      <c r="B238" s="29">
        <v>6008</v>
      </c>
      <c r="C238" s="29" t="s">
        <v>190</v>
      </c>
      <c r="D238" s="29">
        <v>191219012</v>
      </c>
      <c r="E238" s="29">
        <v>0</v>
      </c>
      <c r="F238" s="29">
        <v>1060</v>
      </c>
      <c r="G238" s="29">
        <v>2646703</v>
      </c>
      <c r="H238" s="29">
        <v>1122950</v>
      </c>
      <c r="I238" s="29">
        <v>905</v>
      </c>
      <c r="J238" s="29">
        <v>2293080</v>
      </c>
      <c r="K238" s="29" t="s">
        <v>351</v>
      </c>
      <c r="M238" s="29">
        <v>3901</v>
      </c>
      <c r="N238" s="29" t="s">
        <v>346</v>
      </c>
      <c r="O238" s="29">
        <v>390123</v>
      </c>
      <c r="R238" s="29" t="s">
        <v>870</v>
      </c>
      <c r="S238" s="29">
        <v>150</v>
      </c>
      <c r="T238" s="29" t="s">
        <v>868</v>
      </c>
      <c r="U238" s="29">
        <v>0</v>
      </c>
      <c r="V238" s="29" t="s">
        <v>869</v>
      </c>
      <c r="X238" s="29" t="s">
        <v>320</v>
      </c>
    </row>
    <row r="239" spans="1:24" x14ac:dyDescent="0.25">
      <c r="A239" s="29" t="s">
        <v>160</v>
      </c>
      <c r="B239" s="29">
        <v>6008</v>
      </c>
      <c r="C239" s="29" t="s">
        <v>190</v>
      </c>
      <c r="D239" s="29">
        <v>191150110</v>
      </c>
      <c r="E239" s="29">
        <v>0</v>
      </c>
      <c r="F239" s="29">
        <v>1021</v>
      </c>
      <c r="G239" s="29">
        <v>2646536.8089999999</v>
      </c>
      <c r="H239" s="29">
        <v>1126556.56</v>
      </c>
      <c r="I239" s="29">
        <v>905</v>
      </c>
      <c r="J239" s="29">
        <v>2280578</v>
      </c>
      <c r="K239" s="29" t="s">
        <v>876</v>
      </c>
      <c r="M239" s="29">
        <v>3911</v>
      </c>
      <c r="N239" s="29" t="s">
        <v>190</v>
      </c>
      <c r="O239" s="29">
        <v>391100</v>
      </c>
      <c r="R239" s="29" t="s">
        <v>333</v>
      </c>
      <c r="S239" s="29">
        <v>150</v>
      </c>
      <c r="T239" s="29" t="s">
        <v>879</v>
      </c>
      <c r="U239" s="29">
        <v>0</v>
      </c>
      <c r="V239" s="29" t="s">
        <v>880</v>
      </c>
      <c r="X239" s="29" t="s">
        <v>320</v>
      </c>
    </row>
    <row r="240" spans="1:24" x14ac:dyDescent="0.25">
      <c r="A240" s="29" t="s">
        <v>160</v>
      </c>
      <c r="B240" s="29">
        <v>6008</v>
      </c>
      <c r="C240" s="29" t="s">
        <v>190</v>
      </c>
      <c r="D240" s="29">
        <v>191239550</v>
      </c>
      <c r="E240" s="29">
        <v>0</v>
      </c>
      <c r="F240" s="29">
        <v>1021</v>
      </c>
      <c r="G240" s="29">
        <v>2646620.8080000002</v>
      </c>
      <c r="H240" s="29">
        <v>1126431.561</v>
      </c>
      <c r="I240" s="29">
        <v>905</v>
      </c>
      <c r="J240" s="29">
        <v>2280578</v>
      </c>
      <c r="K240" s="29" t="s">
        <v>876</v>
      </c>
      <c r="M240" s="29">
        <v>3911</v>
      </c>
      <c r="N240" s="29" t="s">
        <v>190</v>
      </c>
      <c r="O240" s="29">
        <v>391100</v>
      </c>
      <c r="R240" s="29" t="s">
        <v>333</v>
      </c>
      <c r="S240" s="29">
        <v>150</v>
      </c>
      <c r="T240" s="29" t="s">
        <v>885</v>
      </c>
      <c r="U240" s="29">
        <v>0</v>
      </c>
      <c r="V240" s="29" t="s">
        <v>886</v>
      </c>
      <c r="X240" s="29" t="s">
        <v>320</v>
      </c>
    </row>
    <row r="241" spans="1:24" x14ac:dyDescent="0.25">
      <c r="A241" s="29" t="s">
        <v>160</v>
      </c>
      <c r="B241" s="29">
        <v>6008</v>
      </c>
      <c r="C241" s="29" t="s">
        <v>190</v>
      </c>
      <c r="D241" s="29">
        <v>191239530</v>
      </c>
      <c r="E241" s="29">
        <v>0</v>
      </c>
      <c r="F241" s="29">
        <v>1025</v>
      </c>
      <c r="G241" s="29">
        <v>2646445.81</v>
      </c>
      <c r="H241" s="29">
        <v>1126650.56</v>
      </c>
      <c r="I241" s="29">
        <v>905</v>
      </c>
      <c r="J241" s="29">
        <v>2280578</v>
      </c>
      <c r="K241" s="29" t="s">
        <v>876</v>
      </c>
      <c r="M241" s="29">
        <v>3911</v>
      </c>
      <c r="N241" s="29" t="s">
        <v>190</v>
      </c>
      <c r="O241" s="29">
        <v>391100</v>
      </c>
      <c r="R241" s="29" t="s">
        <v>333</v>
      </c>
      <c r="S241" s="29">
        <v>150</v>
      </c>
      <c r="T241" s="29" t="s">
        <v>883</v>
      </c>
      <c r="U241" s="29">
        <v>0</v>
      </c>
      <c r="V241" s="29" t="s">
        <v>884</v>
      </c>
      <c r="X241" s="29" t="s">
        <v>320</v>
      </c>
    </row>
    <row r="242" spans="1:24" x14ac:dyDescent="0.25">
      <c r="A242" s="29" t="s">
        <v>160</v>
      </c>
      <c r="B242" s="29">
        <v>6008</v>
      </c>
      <c r="C242" s="29" t="s">
        <v>190</v>
      </c>
      <c r="D242" s="29">
        <v>191239514</v>
      </c>
      <c r="E242" s="29">
        <v>0</v>
      </c>
      <c r="F242" s="29">
        <v>1021</v>
      </c>
      <c r="G242" s="29">
        <v>2646464.81</v>
      </c>
      <c r="H242" s="29">
        <v>1126639.56</v>
      </c>
      <c r="I242" s="29">
        <v>905</v>
      </c>
      <c r="J242" s="29">
        <v>2280578</v>
      </c>
      <c r="K242" s="29" t="s">
        <v>876</v>
      </c>
      <c r="M242" s="29">
        <v>3911</v>
      </c>
      <c r="N242" s="29" t="s">
        <v>190</v>
      </c>
      <c r="O242" s="29">
        <v>391100</v>
      </c>
      <c r="R242" s="29" t="s">
        <v>333</v>
      </c>
      <c r="S242" s="29">
        <v>150</v>
      </c>
      <c r="T242" s="29" t="s">
        <v>877</v>
      </c>
      <c r="U242" s="29">
        <v>0</v>
      </c>
      <c r="V242" s="29" t="s">
        <v>878</v>
      </c>
      <c r="X242" s="29" t="s">
        <v>320</v>
      </c>
    </row>
    <row r="243" spans="1:24" x14ac:dyDescent="0.25">
      <c r="A243" s="29" t="s">
        <v>160</v>
      </c>
      <c r="B243" s="29">
        <v>6008</v>
      </c>
      <c r="C243" s="29" t="s">
        <v>190</v>
      </c>
      <c r="D243" s="29">
        <v>191239512</v>
      </c>
      <c r="E243" s="29">
        <v>0</v>
      </c>
      <c r="F243" s="29">
        <v>1021</v>
      </c>
      <c r="G243" s="29">
        <v>2646515.81</v>
      </c>
      <c r="H243" s="29">
        <v>1126531.56</v>
      </c>
      <c r="I243" s="29">
        <v>905</v>
      </c>
      <c r="J243" s="29">
        <v>2280578</v>
      </c>
      <c r="K243" s="29" t="s">
        <v>876</v>
      </c>
      <c r="M243" s="29">
        <v>3911</v>
      </c>
      <c r="N243" s="29" t="s">
        <v>190</v>
      </c>
      <c r="O243" s="29">
        <v>391100</v>
      </c>
      <c r="R243" s="29" t="s">
        <v>333</v>
      </c>
      <c r="S243" s="29">
        <v>150</v>
      </c>
      <c r="T243" s="29" t="s">
        <v>881</v>
      </c>
      <c r="U243" s="29">
        <v>0</v>
      </c>
      <c r="V243" s="29" t="s">
        <v>882</v>
      </c>
      <c r="X243" s="29" t="s">
        <v>320</v>
      </c>
    </row>
    <row r="244" spans="1:24" x14ac:dyDescent="0.25">
      <c r="A244" s="29" t="s">
        <v>160</v>
      </c>
      <c r="B244" s="29">
        <v>6008</v>
      </c>
      <c r="C244" s="29" t="s">
        <v>190</v>
      </c>
      <c r="D244" s="29">
        <v>191143790</v>
      </c>
      <c r="E244" s="29">
        <v>0</v>
      </c>
      <c r="F244" s="29">
        <v>1021</v>
      </c>
      <c r="G244" s="29">
        <v>2646807</v>
      </c>
      <c r="H244" s="29">
        <v>1127639</v>
      </c>
      <c r="I244" s="29">
        <v>905</v>
      </c>
      <c r="J244" s="29">
        <v>2279518</v>
      </c>
      <c r="K244" s="29" t="s">
        <v>887</v>
      </c>
      <c r="M244" s="29">
        <v>3911</v>
      </c>
      <c r="N244" s="29" t="s">
        <v>190</v>
      </c>
      <c r="O244" s="29">
        <v>391100</v>
      </c>
      <c r="R244" s="29" t="s">
        <v>333</v>
      </c>
      <c r="S244" s="29">
        <v>150</v>
      </c>
      <c r="T244" s="29" t="s">
        <v>888</v>
      </c>
      <c r="U244" s="29">
        <v>0</v>
      </c>
      <c r="V244" s="29" t="s">
        <v>889</v>
      </c>
      <c r="X244" s="29" t="s">
        <v>320</v>
      </c>
    </row>
    <row r="245" spans="1:24" x14ac:dyDescent="0.25">
      <c r="A245" s="29" t="s">
        <v>160</v>
      </c>
      <c r="B245" s="29">
        <v>6008</v>
      </c>
      <c r="C245" s="29" t="s">
        <v>190</v>
      </c>
      <c r="D245" s="29">
        <v>191143830</v>
      </c>
      <c r="E245" s="29">
        <v>0</v>
      </c>
      <c r="F245" s="29">
        <v>1021</v>
      </c>
      <c r="G245" s="29">
        <v>2647159.8190000001</v>
      </c>
      <c r="H245" s="29">
        <v>1127846.578</v>
      </c>
      <c r="I245" s="29">
        <v>905</v>
      </c>
      <c r="J245" s="29">
        <v>2279518</v>
      </c>
      <c r="K245" s="29" t="s">
        <v>887</v>
      </c>
      <c r="M245" s="29">
        <v>3911</v>
      </c>
      <c r="N245" s="29" t="s">
        <v>190</v>
      </c>
      <c r="O245" s="29">
        <v>391100</v>
      </c>
      <c r="R245" s="29" t="s">
        <v>333</v>
      </c>
      <c r="S245" s="29">
        <v>150</v>
      </c>
      <c r="T245" s="29" t="s">
        <v>890</v>
      </c>
      <c r="U245" s="29">
        <v>0</v>
      </c>
      <c r="V245" s="29" t="s">
        <v>891</v>
      </c>
      <c r="X245" s="29" t="s">
        <v>320</v>
      </c>
    </row>
    <row r="246" spans="1:24" x14ac:dyDescent="0.25">
      <c r="A246" s="29" t="s">
        <v>160</v>
      </c>
      <c r="B246" s="29">
        <v>6008</v>
      </c>
      <c r="C246" s="29" t="s">
        <v>190</v>
      </c>
      <c r="D246" s="29">
        <v>191143810</v>
      </c>
      <c r="E246" s="29">
        <v>0</v>
      </c>
      <c r="F246" s="29">
        <v>1021</v>
      </c>
      <c r="G246" s="29">
        <v>2646859.79</v>
      </c>
      <c r="H246" s="29">
        <v>1127635.5660000001</v>
      </c>
      <c r="I246" s="29">
        <v>905</v>
      </c>
      <c r="J246" s="29">
        <v>2279518</v>
      </c>
      <c r="K246" s="29" t="s">
        <v>887</v>
      </c>
      <c r="M246" s="29">
        <v>3911</v>
      </c>
      <c r="N246" s="29" t="s">
        <v>190</v>
      </c>
      <c r="O246" s="29">
        <v>391100</v>
      </c>
      <c r="R246" s="29" t="s">
        <v>333</v>
      </c>
      <c r="S246" s="29">
        <v>150</v>
      </c>
      <c r="T246" s="29" t="s">
        <v>892</v>
      </c>
      <c r="U246" s="29">
        <v>0</v>
      </c>
      <c r="V246" s="29" t="s">
        <v>893</v>
      </c>
      <c r="X246" s="29" t="s">
        <v>320</v>
      </c>
    </row>
    <row r="247" spans="1:24" x14ac:dyDescent="0.25">
      <c r="A247" s="29" t="s">
        <v>160</v>
      </c>
      <c r="B247" s="29">
        <v>6008</v>
      </c>
      <c r="C247" s="29" t="s">
        <v>190</v>
      </c>
      <c r="D247" s="29">
        <v>191239730</v>
      </c>
      <c r="E247" s="29">
        <v>0</v>
      </c>
      <c r="F247" s="29">
        <v>1021</v>
      </c>
      <c r="G247" s="29">
        <v>2647476.7919999999</v>
      </c>
      <c r="H247" s="29">
        <v>1125914.5660000001</v>
      </c>
      <c r="I247" s="29">
        <v>905</v>
      </c>
      <c r="J247" s="29">
        <v>2283738</v>
      </c>
      <c r="K247" s="29" t="s">
        <v>917</v>
      </c>
      <c r="M247" s="29">
        <v>3901</v>
      </c>
      <c r="N247" s="29" t="s">
        <v>346</v>
      </c>
      <c r="O247" s="29">
        <v>390123</v>
      </c>
      <c r="R247" s="29" t="s">
        <v>333</v>
      </c>
      <c r="S247" s="29">
        <v>150</v>
      </c>
      <c r="T247" s="29" t="s">
        <v>930</v>
      </c>
      <c r="U247" s="29">
        <v>0</v>
      </c>
      <c r="V247" s="29" t="s">
        <v>931</v>
      </c>
      <c r="X247" s="29" t="s">
        <v>320</v>
      </c>
    </row>
    <row r="248" spans="1:24" x14ac:dyDescent="0.25">
      <c r="A248" s="29" t="s">
        <v>160</v>
      </c>
      <c r="B248" s="29">
        <v>6008</v>
      </c>
      <c r="C248" s="29" t="s">
        <v>190</v>
      </c>
      <c r="D248" s="29">
        <v>191172650</v>
      </c>
      <c r="E248" s="29">
        <v>0</v>
      </c>
      <c r="F248" s="29">
        <v>1021</v>
      </c>
      <c r="G248" s="29">
        <v>2647300.7960000001</v>
      </c>
      <c r="H248" s="29">
        <v>1125909.564</v>
      </c>
      <c r="I248" s="29">
        <v>905</v>
      </c>
      <c r="J248" s="29">
        <v>2283738</v>
      </c>
      <c r="K248" s="29" t="s">
        <v>917</v>
      </c>
      <c r="M248" s="29">
        <v>3901</v>
      </c>
      <c r="N248" s="29" t="s">
        <v>346</v>
      </c>
      <c r="O248" s="29">
        <v>390123</v>
      </c>
      <c r="R248" s="29" t="s">
        <v>333</v>
      </c>
      <c r="S248" s="29">
        <v>150</v>
      </c>
      <c r="T248" s="29" t="s">
        <v>922</v>
      </c>
      <c r="U248" s="29">
        <v>0</v>
      </c>
      <c r="V248" s="29" t="s">
        <v>923</v>
      </c>
      <c r="X248" s="29" t="s">
        <v>320</v>
      </c>
    </row>
    <row r="249" spans="1:24" x14ac:dyDescent="0.25">
      <c r="A249" s="29" t="s">
        <v>160</v>
      </c>
      <c r="B249" s="29">
        <v>6008</v>
      </c>
      <c r="C249" s="29" t="s">
        <v>190</v>
      </c>
      <c r="D249" s="29">
        <v>191172632</v>
      </c>
      <c r="E249" s="29">
        <v>0</v>
      </c>
      <c r="F249" s="29">
        <v>1021</v>
      </c>
      <c r="G249" s="29">
        <v>2647291</v>
      </c>
      <c r="H249" s="29">
        <v>1125904</v>
      </c>
      <c r="I249" s="29">
        <v>905</v>
      </c>
      <c r="J249" s="29">
        <v>2283738</v>
      </c>
      <c r="K249" s="29" t="s">
        <v>917</v>
      </c>
      <c r="M249" s="29">
        <v>3901</v>
      </c>
      <c r="N249" s="29" t="s">
        <v>346</v>
      </c>
      <c r="O249" s="29">
        <v>390123</v>
      </c>
      <c r="R249" s="29" t="s">
        <v>333</v>
      </c>
      <c r="S249" s="29">
        <v>150</v>
      </c>
      <c r="T249" s="29" t="s">
        <v>11683</v>
      </c>
      <c r="U249" s="29">
        <v>0</v>
      </c>
      <c r="V249" s="29" t="s">
        <v>1517</v>
      </c>
      <c r="X249" s="29" t="s">
        <v>419</v>
      </c>
    </row>
    <row r="250" spans="1:24" x14ac:dyDescent="0.25">
      <c r="A250" s="29" t="s">
        <v>160</v>
      </c>
      <c r="B250" s="29">
        <v>6008</v>
      </c>
      <c r="C250" s="29" t="s">
        <v>190</v>
      </c>
      <c r="D250" s="29">
        <v>191172811</v>
      </c>
      <c r="E250" s="29">
        <v>0</v>
      </c>
      <c r="F250" s="29">
        <v>1021</v>
      </c>
      <c r="G250" s="29">
        <v>2647459.7930000001</v>
      </c>
      <c r="H250" s="29">
        <v>1125903.5660000001</v>
      </c>
      <c r="I250" s="29">
        <v>905</v>
      </c>
      <c r="J250" s="29">
        <v>2283738</v>
      </c>
      <c r="K250" s="29" t="s">
        <v>917</v>
      </c>
      <c r="M250" s="29">
        <v>3901</v>
      </c>
      <c r="N250" s="29" t="s">
        <v>346</v>
      </c>
      <c r="O250" s="29">
        <v>390123</v>
      </c>
      <c r="R250" s="29" t="s">
        <v>333</v>
      </c>
      <c r="S250" s="29">
        <v>150</v>
      </c>
      <c r="T250" s="29" t="s">
        <v>946</v>
      </c>
      <c r="U250" s="29">
        <v>0</v>
      </c>
      <c r="V250" s="29" t="s">
        <v>947</v>
      </c>
      <c r="X250" s="29" t="s">
        <v>320</v>
      </c>
    </row>
    <row r="251" spans="1:24" x14ac:dyDescent="0.25">
      <c r="A251" s="29" t="s">
        <v>160</v>
      </c>
      <c r="B251" s="29">
        <v>6008</v>
      </c>
      <c r="C251" s="29" t="s">
        <v>190</v>
      </c>
      <c r="D251" s="29">
        <v>191172891</v>
      </c>
      <c r="E251" s="29">
        <v>0</v>
      </c>
      <c r="F251" s="29">
        <v>1021</v>
      </c>
      <c r="G251" s="29">
        <v>2647275.7969999998</v>
      </c>
      <c r="H251" s="29">
        <v>1125938.564</v>
      </c>
      <c r="I251" s="29">
        <v>905</v>
      </c>
      <c r="J251" s="29">
        <v>2283738</v>
      </c>
      <c r="K251" s="29" t="s">
        <v>917</v>
      </c>
      <c r="M251" s="29">
        <v>3901</v>
      </c>
      <c r="N251" s="29" t="s">
        <v>346</v>
      </c>
      <c r="O251" s="29">
        <v>390123</v>
      </c>
      <c r="R251" s="29" t="s">
        <v>333</v>
      </c>
      <c r="S251" s="29">
        <v>150</v>
      </c>
      <c r="T251" s="29" t="s">
        <v>928</v>
      </c>
      <c r="U251" s="29">
        <v>0</v>
      </c>
      <c r="V251" s="29" t="s">
        <v>929</v>
      </c>
      <c r="X251" s="29" t="s">
        <v>320</v>
      </c>
    </row>
    <row r="252" spans="1:24" x14ac:dyDescent="0.25">
      <c r="A252" s="29" t="s">
        <v>160</v>
      </c>
      <c r="B252" s="29">
        <v>6008</v>
      </c>
      <c r="C252" s="29" t="s">
        <v>190</v>
      </c>
      <c r="D252" s="29">
        <v>191172670</v>
      </c>
      <c r="E252" s="29">
        <v>0</v>
      </c>
      <c r="F252" s="29">
        <v>1021</v>
      </c>
      <c r="G252" s="29">
        <v>2647310.7960000001</v>
      </c>
      <c r="H252" s="29">
        <v>1125912.5649999999</v>
      </c>
      <c r="I252" s="29">
        <v>905</v>
      </c>
      <c r="J252" s="29">
        <v>2283738</v>
      </c>
      <c r="K252" s="29" t="s">
        <v>917</v>
      </c>
      <c r="M252" s="29">
        <v>3901</v>
      </c>
      <c r="N252" s="29" t="s">
        <v>346</v>
      </c>
      <c r="O252" s="29">
        <v>390123</v>
      </c>
      <c r="R252" s="29" t="s">
        <v>333</v>
      </c>
      <c r="S252" s="29">
        <v>150</v>
      </c>
      <c r="T252" s="29" t="s">
        <v>926</v>
      </c>
      <c r="U252" s="29">
        <v>0</v>
      </c>
      <c r="V252" s="29" t="s">
        <v>927</v>
      </c>
      <c r="X252" s="29" t="s">
        <v>320</v>
      </c>
    </row>
    <row r="253" spans="1:24" x14ac:dyDescent="0.25">
      <c r="A253" s="29" t="s">
        <v>160</v>
      </c>
      <c r="B253" s="29">
        <v>6008</v>
      </c>
      <c r="C253" s="29" t="s">
        <v>190</v>
      </c>
      <c r="D253" s="29">
        <v>191172910</v>
      </c>
      <c r="E253" s="29">
        <v>0</v>
      </c>
      <c r="F253" s="29">
        <v>1021</v>
      </c>
      <c r="G253" s="29">
        <v>2647155.7990000001</v>
      </c>
      <c r="H253" s="29">
        <v>1125973.5630000001</v>
      </c>
      <c r="I253" s="29">
        <v>905</v>
      </c>
      <c r="J253" s="29">
        <v>2283738</v>
      </c>
      <c r="K253" s="29" t="s">
        <v>917</v>
      </c>
      <c r="M253" s="29">
        <v>3901</v>
      </c>
      <c r="N253" s="29" t="s">
        <v>346</v>
      </c>
      <c r="O253" s="29">
        <v>390123</v>
      </c>
      <c r="R253" s="29" t="s">
        <v>333</v>
      </c>
      <c r="S253" s="29">
        <v>150</v>
      </c>
      <c r="T253" s="29" t="s">
        <v>940</v>
      </c>
      <c r="U253" s="29">
        <v>0</v>
      </c>
      <c r="V253" s="29" t="s">
        <v>941</v>
      </c>
      <c r="X253" s="29" t="s">
        <v>320</v>
      </c>
    </row>
    <row r="254" spans="1:24" x14ac:dyDescent="0.25">
      <c r="A254" s="29" t="s">
        <v>160</v>
      </c>
      <c r="B254" s="29">
        <v>6008</v>
      </c>
      <c r="C254" s="29" t="s">
        <v>190</v>
      </c>
      <c r="D254" s="29">
        <v>191172590</v>
      </c>
      <c r="E254" s="29">
        <v>0</v>
      </c>
      <c r="F254" s="29">
        <v>1021</v>
      </c>
      <c r="G254" s="29">
        <v>2647307.7969999998</v>
      </c>
      <c r="H254" s="29">
        <v>1125888.564</v>
      </c>
      <c r="I254" s="29">
        <v>905</v>
      </c>
      <c r="J254" s="29">
        <v>2283738</v>
      </c>
      <c r="K254" s="29" t="s">
        <v>917</v>
      </c>
      <c r="M254" s="29">
        <v>3901</v>
      </c>
      <c r="N254" s="29" t="s">
        <v>346</v>
      </c>
      <c r="O254" s="29">
        <v>390123</v>
      </c>
      <c r="R254" s="29" t="s">
        <v>333</v>
      </c>
      <c r="S254" s="29">
        <v>150</v>
      </c>
      <c r="T254" s="29" t="s">
        <v>932</v>
      </c>
      <c r="U254" s="29">
        <v>0</v>
      </c>
      <c r="V254" s="29" t="s">
        <v>933</v>
      </c>
      <c r="X254" s="29" t="s">
        <v>320</v>
      </c>
    </row>
    <row r="255" spans="1:24" x14ac:dyDescent="0.25">
      <c r="A255" s="29" t="s">
        <v>160</v>
      </c>
      <c r="B255" s="29">
        <v>6008</v>
      </c>
      <c r="C255" s="29" t="s">
        <v>190</v>
      </c>
      <c r="D255" s="29">
        <v>191172810</v>
      </c>
      <c r="E255" s="29">
        <v>0</v>
      </c>
      <c r="F255" s="29">
        <v>1021</v>
      </c>
      <c r="G255" s="29">
        <v>2647496.7919999999</v>
      </c>
      <c r="H255" s="29">
        <v>1125909.5660000001</v>
      </c>
      <c r="I255" s="29">
        <v>905</v>
      </c>
      <c r="J255" s="29">
        <v>2283738</v>
      </c>
      <c r="K255" s="29" t="s">
        <v>917</v>
      </c>
      <c r="M255" s="29">
        <v>3901</v>
      </c>
      <c r="N255" s="29" t="s">
        <v>346</v>
      </c>
      <c r="O255" s="29">
        <v>390123</v>
      </c>
      <c r="R255" s="29" t="s">
        <v>333</v>
      </c>
      <c r="S255" s="29">
        <v>150</v>
      </c>
      <c r="T255" s="29" t="s">
        <v>942</v>
      </c>
      <c r="U255" s="29">
        <v>0</v>
      </c>
      <c r="V255" s="29" t="s">
        <v>943</v>
      </c>
      <c r="X255" s="29" t="s">
        <v>320</v>
      </c>
    </row>
    <row r="256" spans="1:24" x14ac:dyDescent="0.25">
      <c r="A256" s="29" t="s">
        <v>160</v>
      </c>
      <c r="B256" s="29">
        <v>6008</v>
      </c>
      <c r="C256" s="29" t="s">
        <v>190</v>
      </c>
      <c r="D256" s="29">
        <v>191172630</v>
      </c>
      <c r="E256" s="29">
        <v>0</v>
      </c>
      <c r="F256" s="29">
        <v>1025</v>
      </c>
      <c r="G256" s="29">
        <v>2647268.7969999998</v>
      </c>
      <c r="H256" s="29">
        <v>1125896.564</v>
      </c>
      <c r="I256" s="29">
        <v>905</v>
      </c>
      <c r="J256" s="29">
        <v>2283738</v>
      </c>
      <c r="K256" s="29" t="s">
        <v>917</v>
      </c>
      <c r="M256" s="29">
        <v>3901</v>
      </c>
      <c r="N256" s="29" t="s">
        <v>346</v>
      </c>
      <c r="O256" s="29">
        <v>390123</v>
      </c>
      <c r="R256" s="29" t="s">
        <v>333</v>
      </c>
      <c r="S256" s="29">
        <v>150</v>
      </c>
      <c r="T256" s="29" t="s">
        <v>934</v>
      </c>
      <c r="U256" s="29">
        <v>0</v>
      </c>
      <c r="V256" s="29" t="s">
        <v>935</v>
      </c>
      <c r="X256" s="29" t="s">
        <v>320</v>
      </c>
    </row>
    <row r="257" spans="1:24" x14ac:dyDescent="0.25">
      <c r="A257" s="29" t="s">
        <v>160</v>
      </c>
      <c r="B257" s="29">
        <v>6008</v>
      </c>
      <c r="C257" s="29" t="s">
        <v>190</v>
      </c>
      <c r="D257" s="29">
        <v>191172610</v>
      </c>
      <c r="E257" s="29">
        <v>0</v>
      </c>
      <c r="F257" s="29">
        <v>1021</v>
      </c>
      <c r="G257" s="29">
        <v>2647286.7969999998</v>
      </c>
      <c r="H257" s="29">
        <v>1125864.564</v>
      </c>
      <c r="I257" s="29">
        <v>905</v>
      </c>
      <c r="J257" s="29">
        <v>2283738</v>
      </c>
      <c r="K257" s="29" t="s">
        <v>917</v>
      </c>
      <c r="M257" s="29">
        <v>3901</v>
      </c>
      <c r="N257" s="29" t="s">
        <v>346</v>
      </c>
      <c r="O257" s="29">
        <v>390123</v>
      </c>
      <c r="R257" s="29" t="s">
        <v>333</v>
      </c>
      <c r="S257" s="29">
        <v>150</v>
      </c>
      <c r="T257" s="29" t="s">
        <v>944</v>
      </c>
      <c r="U257" s="29">
        <v>0</v>
      </c>
      <c r="V257" s="29" t="s">
        <v>945</v>
      </c>
      <c r="X257" s="29" t="s">
        <v>320</v>
      </c>
    </row>
    <row r="258" spans="1:24" x14ac:dyDescent="0.25">
      <c r="A258" s="29" t="s">
        <v>160</v>
      </c>
      <c r="B258" s="29">
        <v>6008</v>
      </c>
      <c r="C258" s="29" t="s">
        <v>190</v>
      </c>
      <c r="D258" s="29">
        <v>191172511</v>
      </c>
      <c r="E258" s="29">
        <v>0</v>
      </c>
      <c r="F258" s="29">
        <v>1021</v>
      </c>
      <c r="G258" s="29">
        <v>2647472.7919999999</v>
      </c>
      <c r="H258" s="29">
        <v>1125905.5660000001</v>
      </c>
      <c r="I258" s="29">
        <v>905</v>
      </c>
      <c r="J258" s="29">
        <v>2283738</v>
      </c>
      <c r="K258" s="29" t="s">
        <v>917</v>
      </c>
      <c r="M258" s="29">
        <v>3901</v>
      </c>
      <c r="N258" s="29" t="s">
        <v>346</v>
      </c>
      <c r="O258" s="29">
        <v>390123</v>
      </c>
      <c r="R258" s="29" t="s">
        <v>333</v>
      </c>
      <c r="S258" s="29">
        <v>150</v>
      </c>
      <c r="T258" s="29" t="s">
        <v>924</v>
      </c>
      <c r="U258" s="29">
        <v>0</v>
      </c>
      <c r="V258" s="29" t="s">
        <v>925</v>
      </c>
      <c r="X258" s="29" t="s">
        <v>320</v>
      </c>
    </row>
    <row r="259" spans="1:24" x14ac:dyDescent="0.25">
      <c r="A259" s="29" t="s">
        <v>160</v>
      </c>
      <c r="B259" s="29">
        <v>6008</v>
      </c>
      <c r="C259" s="29" t="s">
        <v>190</v>
      </c>
      <c r="D259" s="29">
        <v>191172530</v>
      </c>
      <c r="E259" s="29">
        <v>0</v>
      </c>
      <c r="F259" s="29">
        <v>1021</v>
      </c>
      <c r="G259" s="29">
        <v>2647440.7930000001</v>
      </c>
      <c r="H259" s="29">
        <v>1125908.5660000001</v>
      </c>
      <c r="I259" s="29">
        <v>905</v>
      </c>
      <c r="J259" s="29">
        <v>2283738</v>
      </c>
      <c r="K259" s="29" t="s">
        <v>917</v>
      </c>
      <c r="M259" s="29">
        <v>3901</v>
      </c>
      <c r="N259" s="29" t="s">
        <v>346</v>
      </c>
      <c r="O259" s="29">
        <v>390123</v>
      </c>
      <c r="R259" s="29" t="s">
        <v>333</v>
      </c>
      <c r="S259" s="29">
        <v>150</v>
      </c>
      <c r="T259" s="29" t="s">
        <v>948</v>
      </c>
      <c r="U259" s="29">
        <v>0</v>
      </c>
      <c r="V259" s="29" t="s">
        <v>949</v>
      </c>
      <c r="X259" s="29" t="s">
        <v>320</v>
      </c>
    </row>
    <row r="260" spans="1:24" x14ac:dyDescent="0.25">
      <c r="A260" s="29" t="s">
        <v>160</v>
      </c>
      <c r="B260" s="29">
        <v>6008</v>
      </c>
      <c r="C260" s="29" t="s">
        <v>190</v>
      </c>
      <c r="D260" s="29">
        <v>191172550</v>
      </c>
      <c r="E260" s="29">
        <v>0</v>
      </c>
      <c r="F260" s="29">
        <v>1021</v>
      </c>
      <c r="G260" s="29">
        <v>2647424.7930000001</v>
      </c>
      <c r="H260" s="29">
        <v>1125910.5660000001</v>
      </c>
      <c r="I260" s="29">
        <v>905</v>
      </c>
      <c r="J260" s="29">
        <v>2283738</v>
      </c>
      <c r="K260" s="29" t="s">
        <v>917</v>
      </c>
      <c r="M260" s="29">
        <v>3901</v>
      </c>
      <c r="N260" s="29" t="s">
        <v>346</v>
      </c>
      <c r="O260" s="29">
        <v>390123</v>
      </c>
      <c r="R260" s="29" t="s">
        <v>333</v>
      </c>
      <c r="S260" s="29">
        <v>150</v>
      </c>
      <c r="T260" s="29" t="s">
        <v>938</v>
      </c>
      <c r="U260" s="29">
        <v>0</v>
      </c>
      <c r="V260" s="29" t="s">
        <v>939</v>
      </c>
      <c r="X260" s="29" t="s">
        <v>320</v>
      </c>
    </row>
    <row r="261" spans="1:24" x14ac:dyDescent="0.25">
      <c r="A261" s="29" t="s">
        <v>160</v>
      </c>
      <c r="B261" s="29">
        <v>6008</v>
      </c>
      <c r="C261" s="29" t="s">
        <v>190</v>
      </c>
      <c r="D261" s="29">
        <v>191172552</v>
      </c>
      <c r="E261" s="29">
        <v>0</v>
      </c>
      <c r="F261" s="29">
        <v>1021</v>
      </c>
      <c r="G261" s="29">
        <v>2647399.7940000002</v>
      </c>
      <c r="H261" s="29">
        <v>1125918.5649999999</v>
      </c>
      <c r="I261" s="29">
        <v>905</v>
      </c>
      <c r="J261" s="29">
        <v>2283738</v>
      </c>
      <c r="K261" s="29" t="s">
        <v>917</v>
      </c>
      <c r="M261" s="29">
        <v>3901</v>
      </c>
      <c r="N261" s="29" t="s">
        <v>346</v>
      </c>
      <c r="O261" s="29">
        <v>390123</v>
      </c>
      <c r="R261" s="29" t="s">
        <v>333</v>
      </c>
      <c r="S261" s="29">
        <v>150</v>
      </c>
      <c r="T261" s="29" t="s">
        <v>950</v>
      </c>
      <c r="U261" s="29">
        <v>0</v>
      </c>
      <c r="V261" s="29" t="s">
        <v>951</v>
      </c>
      <c r="X261" s="29" t="s">
        <v>320</v>
      </c>
    </row>
    <row r="262" spans="1:24" x14ac:dyDescent="0.25">
      <c r="A262" s="29" t="s">
        <v>160</v>
      </c>
      <c r="B262" s="29">
        <v>6008</v>
      </c>
      <c r="C262" s="29" t="s">
        <v>190</v>
      </c>
      <c r="D262" s="29">
        <v>191172570</v>
      </c>
      <c r="E262" s="29">
        <v>0</v>
      </c>
      <c r="F262" s="29">
        <v>1021</v>
      </c>
      <c r="G262" s="29">
        <v>2647325.7960000001</v>
      </c>
      <c r="H262" s="29">
        <v>1125887.5649999999</v>
      </c>
      <c r="I262" s="29">
        <v>905</v>
      </c>
      <c r="J262" s="29">
        <v>2283738</v>
      </c>
      <c r="K262" s="29" t="s">
        <v>917</v>
      </c>
      <c r="M262" s="29">
        <v>3901</v>
      </c>
      <c r="N262" s="29" t="s">
        <v>346</v>
      </c>
      <c r="O262" s="29">
        <v>390123</v>
      </c>
      <c r="R262" s="29" t="s">
        <v>333</v>
      </c>
      <c r="S262" s="29">
        <v>150</v>
      </c>
      <c r="T262" s="29" t="s">
        <v>936</v>
      </c>
      <c r="U262" s="29">
        <v>0</v>
      </c>
      <c r="V262" s="29" t="s">
        <v>937</v>
      </c>
      <c r="X262" s="29" t="s">
        <v>320</v>
      </c>
    </row>
    <row r="263" spans="1:24" x14ac:dyDescent="0.25">
      <c r="A263" s="29" t="s">
        <v>160</v>
      </c>
      <c r="B263" s="29">
        <v>6008</v>
      </c>
      <c r="C263" s="29" t="s">
        <v>190</v>
      </c>
      <c r="D263" s="29">
        <v>191172592</v>
      </c>
      <c r="E263" s="29">
        <v>0</v>
      </c>
      <c r="F263" s="29">
        <v>1021</v>
      </c>
      <c r="G263" s="29">
        <v>2647288.7969999998</v>
      </c>
      <c r="H263" s="29">
        <v>1125879.564</v>
      </c>
      <c r="I263" s="29">
        <v>905</v>
      </c>
      <c r="J263" s="29">
        <v>2283738</v>
      </c>
      <c r="K263" s="29" t="s">
        <v>917</v>
      </c>
      <c r="M263" s="29">
        <v>3901</v>
      </c>
      <c r="N263" s="29" t="s">
        <v>346</v>
      </c>
      <c r="O263" s="29">
        <v>390123</v>
      </c>
      <c r="R263" s="29" t="s">
        <v>333</v>
      </c>
      <c r="S263" s="29">
        <v>150</v>
      </c>
      <c r="T263" s="29" t="s">
        <v>918</v>
      </c>
      <c r="U263" s="29">
        <v>0</v>
      </c>
      <c r="V263" s="29" t="s">
        <v>919</v>
      </c>
      <c r="X263" s="29" t="s">
        <v>320</v>
      </c>
    </row>
    <row r="264" spans="1:24" x14ac:dyDescent="0.25">
      <c r="A264" s="29" t="s">
        <v>160</v>
      </c>
      <c r="B264" s="29">
        <v>6008</v>
      </c>
      <c r="C264" s="29" t="s">
        <v>190</v>
      </c>
      <c r="D264" s="29">
        <v>191172593</v>
      </c>
      <c r="E264" s="29">
        <v>0</v>
      </c>
      <c r="F264" s="29">
        <v>1021</v>
      </c>
      <c r="G264" s="29">
        <v>2647275.798</v>
      </c>
      <c r="H264" s="29">
        <v>1125856.564</v>
      </c>
      <c r="I264" s="29">
        <v>905</v>
      </c>
      <c r="J264" s="29">
        <v>2283738</v>
      </c>
      <c r="K264" s="29" t="s">
        <v>917</v>
      </c>
      <c r="M264" s="29">
        <v>3901</v>
      </c>
      <c r="N264" s="29" t="s">
        <v>346</v>
      </c>
      <c r="O264" s="29">
        <v>390123</v>
      </c>
      <c r="R264" s="29" t="s">
        <v>333</v>
      </c>
      <c r="S264" s="29">
        <v>150</v>
      </c>
      <c r="T264" s="29" t="s">
        <v>920</v>
      </c>
      <c r="U264" s="29">
        <v>0</v>
      </c>
      <c r="V264" s="29" t="s">
        <v>921</v>
      </c>
      <c r="X264" s="29" t="s">
        <v>320</v>
      </c>
    </row>
    <row r="265" spans="1:24" x14ac:dyDescent="0.25">
      <c r="A265" s="29" t="s">
        <v>160</v>
      </c>
      <c r="B265" s="29">
        <v>6008</v>
      </c>
      <c r="C265" s="29" t="s">
        <v>190</v>
      </c>
      <c r="D265" s="29">
        <v>191446530</v>
      </c>
      <c r="E265" s="29">
        <v>0</v>
      </c>
      <c r="F265" s="29">
        <v>1021</v>
      </c>
      <c r="G265" s="29">
        <v>2647554.7930000001</v>
      </c>
      <c r="H265" s="29">
        <v>1125630.5660000001</v>
      </c>
      <c r="I265" s="29">
        <v>905</v>
      </c>
      <c r="J265" s="29">
        <v>2283738</v>
      </c>
      <c r="K265" s="29" t="s">
        <v>917</v>
      </c>
      <c r="M265" s="29">
        <v>3901</v>
      </c>
      <c r="N265" s="29" t="s">
        <v>346</v>
      </c>
      <c r="O265" s="29">
        <v>390123</v>
      </c>
      <c r="R265" s="29" t="s">
        <v>955</v>
      </c>
      <c r="S265" s="29">
        <v>150</v>
      </c>
      <c r="T265" s="29" t="s">
        <v>956</v>
      </c>
      <c r="U265" s="29">
        <v>0</v>
      </c>
      <c r="V265" s="29" t="s">
        <v>957</v>
      </c>
      <c r="X265" s="29" t="s">
        <v>320</v>
      </c>
    </row>
    <row r="266" spans="1:24" x14ac:dyDescent="0.25">
      <c r="A266" s="29" t="s">
        <v>160</v>
      </c>
      <c r="B266" s="29">
        <v>6008</v>
      </c>
      <c r="C266" s="29" t="s">
        <v>190</v>
      </c>
      <c r="D266" s="29">
        <v>191172631</v>
      </c>
      <c r="E266" s="29">
        <v>0</v>
      </c>
      <c r="F266" s="29">
        <v>1040</v>
      </c>
      <c r="G266" s="29">
        <v>2647280.7969999998</v>
      </c>
      <c r="H266" s="29">
        <v>1125900.564</v>
      </c>
      <c r="I266" s="29">
        <v>905</v>
      </c>
      <c r="J266" s="29">
        <v>2283738</v>
      </c>
      <c r="K266" s="29" t="s">
        <v>917</v>
      </c>
      <c r="M266" s="29">
        <v>3901</v>
      </c>
      <c r="N266" s="29" t="s">
        <v>346</v>
      </c>
      <c r="O266" s="29">
        <v>390123</v>
      </c>
      <c r="R266" s="29" t="s">
        <v>952</v>
      </c>
      <c r="S266" s="29">
        <v>150</v>
      </c>
      <c r="T266" s="29" t="s">
        <v>953</v>
      </c>
      <c r="U266" s="29">
        <v>0</v>
      </c>
      <c r="V266" s="29" t="s">
        <v>954</v>
      </c>
      <c r="X266" s="29" t="s">
        <v>320</v>
      </c>
    </row>
    <row r="267" spans="1:24" x14ac:dyDescent="0.25">
      <c r="A267" s="29" t="s">
        <v>160</v>
      </c>
      <c r="B267" s="29">
        <v>6008</v>
      </c>
      <c r="C267" s="29" t="s">
        <v>190</v>
      </c>
      <c r="D267" s="29">
        <v>191172750</v>
      </c>
      <c r="E267" s="29">
        <v>0</v>
      </c>
      <c r="F267" s="29">
        <v>1021</v>
      </c>
      <c r="G267" s="29">
        <v>2647418.7949999999</v>
      </c>
      <c r="H267" s="29">
        <v>1125725.5649999999</v>
      </c>
      <c r="I267" s="29">
        <v>905</v>
      </c>
      <c r="J267" s="29">
        <v>2283738</v>
      </c>
      <c r="K267" s="29" t="s">
        <v>917</v>
      </c>
      <c r="M267" s="29">
        <v>3901</v>
      </c>
      <c r="N267" s="29" t="s">
        <v>346</v>
      </c>
      <c r="O267" s="29">
        <v>390123</v>
      </c>
      <c r="R267" s="29" t="s">
        <v>774</v>
      </c>
      <c r="S267" s="29">
        <v>150</v>
      </c>
      <c r="T267" s="29" t="s">
        <v>962</v>
      </c>
      <c r="U267" s="29">
        <v>0</v>
      </c>
      <c r="V267" s="29" t="s">
        <v>963</v>
      </c>
      <c r="X267" s="29" t="s">
        <v>320</v>
      </c>
    </row>
    <row r="268" spans="1:24" x14ac:dyDescent="0.25">
      <c r="A268" s="29" t="s">
        <v>160</v>
      </c>
      <c r="B268" s="29">
        <v>6008</v>
      </c>
      <c r="C268" s="29" t="s">
        <v>190</v>
      </c>
      <c r="D268" s="29">
        <v>191172710</v>
      </c>
      <c r="E268" s="29">
        <v>0</v>
      </c>
      <c r="F268" s="29">
        <v>1025</v>
      </c>
      <c r="G268" s="29">
        <v>2647404.7960000001</v>
      </c>
      <c r="H268" s="29">
        <v>1125694.5649999999</v>
      </c>
      <c r="I268" s="29">
        <v>905</v>
      </c>
      <c r="J268" s="29">
        <v>2283738</v>
      </c>
      <c r="K268" s="29" t="s">
        <v>917</v>
      </c>
      <c r="M268" s="29">
        <v>3901</v>
      </c>
      <c r="N268" s="29" t="s">
        <v>346</v>
      </c>
      <c r="O268" s="29">
        <v>390123</v>
      </c>
      <c r="R268" s="29" t="s">
        <v>774</v>
      </c>
      <c r="S268" s="29">
        <v>150</v>
      </c>
      <c r="T268" s="29" t="s">
        <v>966</v>
      </c>
      <c r="U268" s="29">
        <v>0</v>
      </c>
      <c r="V268" s="29" t="s">
        <v>967</v>
      </c>
      <c r="X268" s="29" t="s">
        <v>320</v>
      </c>
    </row>
    <row r="269" spans="1:24" x14ac:dyDescent="0.25">
      <c r="A269" s="29" t="s">
        <v>160</v>
      </c>
      <c r="B269" s="29">
        <v>6008</v>
      </c>
      <c r="C269" s="29" t="s">
        <v>190</v>
      </c>
      <c r="D269" s="29">
        <v>191172690</v>
      </c>
      <c r="E269" s="29">
        <v>0</v>
      </c>
      <c r="F269" s="29">
        <v>1021</v>
      </c>
      <c r="G269" s="29">
        <v>2647366.7960000001</v>
      </c>
      <c r="H269" s="29">
        <v>1125760.5649999999</v>
      </c>
      <c r="I269" s="29">
        <v>905</v>
      </c>
      <c r="J269" s="29">
        <v>2283738</v>
      </c>
      <c r="K269" s="29" t="s">
        <v>917</v>
      </c>
      <c r="M269" s="29">
        <v>3901</v>
      </c>
      <c r="N269" s="29" t="s">
        <v>346</v>
      </c>
      <c r="O269" s="29">
        <v>390123</v>
      </c>
      <c r="R269" s="29" t="s">
        <v>774</v>
      </c>
      <c r="S269" s="29">
        <v>150</v>
      </c>
      <c r="T269" s="29" t="s">
        <v>968</v>
      </c>
      <c r="U269" s="29">
        <v>0</v>
      </c>
      <c r="V269" s="29" t="s">
        <v>969</v>
      </c>
      <c r="X269" s="29" t="s">
        <v>320</v>
      </c>
    </row>
    <row r="270" spans="1:24" x14ac:dyDescent="0.25">
      <c r="A270" s="29" t="s">
        <v>160</v>
      </c>
      <c r="B270" s="29">
        <v>6008</v>
      </c>
      <c r="C270" s="29" t="s">
        <v>190</v>
      </c>
      <c r="D270" s="29">
        <v>191172712</v>
      </c>
      <c r="E270" s="29">
        <v>0</v>
      </c>
      <c r="F270" s="29">
        <v>1021</v>
      </c>
      <c r="G270" s="29">
        <v>2647393.7960000001</v>
      </c>
      <c r="H270" s="29">
        <v>1125716.5649999999</v>
      </c>
      <c r="I270" s="29">
        <v>905</v>
      </c>
      <c r="J270" s="29">
        <v>2283738</v>
      </c>
      <c r="K270" s="29" t="s">
        <v>917</v>
      </c>
      <c r="M270" s="29">
        <v>3901</v>
      </c>
      <c r="N270" s="29" t="s">
        <v>346</v>
      </c>
      <c r="O270" s="29">
        <v>390123</v>
      </c>
      <c r="R270" s="29" t="s">
        <v>774</v>
      </c>
      <c r="S270" s="29">
        <v>150</v>
      </c>
      <c r="T270" s="29" t="s">
        <v>964</v>
      </c>
      <c r="U270" s="29">
        <v>0</v>
      </c>
      <c r="V270" s="29" t="s">
        <v>965</v>
      </c>
      <c r="X270" s="29" t="s">
        <v>320</v>
      </c>
    </row>
    <row r="271" spans="1:24" x14ac:dyDescent="0.25">
      <c r="A271" s="29" t="s">
        <v>160</v>
      </c>
      <c r="B271" s="29">
        <v>6008</v>
      </c>
      <c r="C271" s="29" t="s">
        <v>190</v>
      </c>
      <c r="D271" s="29">
        <v>191172950</v>
      </c>
      <c r="E271" s="29">
        <v>0</v>
      </c>
      <c r="F271" s="29">
        <v>1021</v>
      </c>
      <c r="G271" s="29">
        <v>2647357.7940000002</v>
      </c>
      <c r="H271" s="29">
        <v>1125971.5649999999</v>
      </c>
      <c r="I271" s="29">
        <v>905</v>
      </c>
      <c r="J271" s="29">
        <v>2283738</v>
      </c>
      <c r="K271" s="29" t="s">
        <v>917</v>
      </c>
      <c r="M271" s="29">
        <v>3901</v>
      </c>
      <c r="N271" s="29" t="s">
        <v>346</v>
      </c>
      <c r="O271" s="29">
        <v>390123</v>
      </c>
      <c r="R271" s="29" t="s">
        <v>774</v>
      </c>
      <c r="S271" s="29">
        <v>150</v>
      </c>
      <c r="T271" s="29" t="s">
        <v>960</v>
      </c>
      <c r="U271" s="29">
        <v>0</v>
      </c>
      <c r="V271" s="29" t="s">
        <v>961</v>
      </c>
      <c r="X271" s="29" t="s">
        <v>320</v>
      </c>
    </row>
    <row r="272" spans="1:24" x14ac:dyDescent="0.25">
      <c r="A272" s="29" t="s">
        <v>160</v>
      </c>
      <c r="B272" s="29">
        <v>6008</v>
      </c>
      <c r="C272" s="29" t="s">
        <v>190</v>
      </c>
      <c r="D272" s="29">
        <v>191172730</v>
      </c>
      <c r="E272" s="29">
        <v>0</v>
      </c>
      <c r="F272" s="29">
        <v>1025</v>
      </c>
      <c r="G272" s="29">
        <v>2647431.7949999999</v>
      </c>
      <c r="H272" s="29">
        <v>1125755.5649999999</v>
      </c>
      <c r="I272" s="29">
        <v>905</v>
      </c>
      <c r="J272" s="29">
        <v>2283738</v>
      </c>
      <c r="K272" s="29" t="s">
        <v>917</v>
      </c>
      <c r="M272" s="29">
        <v>3901</v>
      </c>
      <c r="N272" s="29" t="s">
        <v>346</v>
      </c>
      <c r="O272" s="29">
        <v>390123</v>
      </c>
      <c r="R272" s="29" t="s">
        <v>774</v>
      </c>
      <c r="S272" s="29">
        <v>150</v>
      </c>
      <c r="T272" s="29" t="s">
        <v>958</v>
      </c>
      <c r="U272" s="29">
        <v>0</v>
      </c>
      <c r="V272" s="29" t="s">
        <v>959</v>
      </c>
      <c r="X272" s="29" t="s">
        <v>320</v>
      </c>
    </row>
    <row r="273" spans="1:24" x14ac:dyDescent="0.25">
      <c r="A273" s="29" t="s">
        <v>160</v>
      </c>
      <c r="B273" s="29">
        <v>6008</v>
      </c>
      <c r="C273" s="29" t="s">
        <v>190</v>
      </c>
      <c r="D273" s="29">
        <v>191172930</v>
      </c>
      <c r="E273" s="29">
        <v>0</v>
      </c>
      <c r="F273" s="29">
        <v>1021</v>
      </c>
      <c r="G273" s="29">
        <v>2647292.7960000001</v>
      </c>
      <c r="H273" s="29">
        <v>1126018.5649999999</v>
      </c>
      <c r="I273" s="29">
        <v>905</v>
      </c>
      <c r="J273" s="29">
        <v>2283738</v>
      </c>
      <c r="K273" s="29" t="s">
        <v>917</v>
      </c>
      <c r="M273" s="29">
        <v>3901</v>
      </c>
      <c r="N273" s="29" t="s">
        <v>346</v>
      </c>
      <c r="O273" s="29">
        <v>390123</v>
      </c>
      <c r="R273" s="29" t="s">
        <v>774</v>
      </c>
      <c r="S273" s="29">
        <v>150</v>
      </c>
      <c r="T273" s="29" t="s">
        <v>970</v>
      </c>
      <c r="U273" s="29">
        <v>0</v>
      </c>
      <c r="V273" s="29" t="s">
        <v>971</v>
      </c>
      <c r="X273" s="29" t="s">
        <v>320</v>
      </c>
    </row>
    <row r="274" spans="1:24" x14ac:dyDescent="0.25">
      <c r="A274" s="29" t="s">
        <v>160</v>
      </c>
      <c r="B274" s="29">
        <v>6008</v>
      </c>
      <c r="C274" s="29" t="s">
        <v>190</v>
      </c>
      <c r="D274" s="29">
        <v>191172970</v>
      </c>
      <c r="E274" s="29">
        <v>0</v>
      </c>
      <c r="F274" s="29">
        <v>1060</v>
      </c>
      <c r="G274" s="29">
        <v>2647336</v>
      </c>
      <c r="H274" s="29">
        <v>1125801</v>
      </c>
      <c r="I274" s="29">
        <v>905</v>
      </c>
      <c r="J274" s="29">
        <v>2283738</v>
      </c>
      <c r="K274" s="29" t="s">
        <v>917</v>
      </c>
      <c r="M274" s="29">
        <v>3901</v>
      </c>
      <c r="N274" s="29" t="s">
        <v>346</v>
      </c>
      <c r="O274" s="29">
        <v>390123</v>
      </c>
      <c r="R274" s="29" t="s">
        <v>972</v>
      </c>
      <c r="S274" s="29">
        <v>150</v>
      </c>
      <c r="T274" s="29" t="s">
        <v>973</v>
      </c>
      <c r="U274" s="29">
        <v>0</v>
      </c>
      <c r="V274" s="29" t="s">
        <v>974</v>
      </c>
      <c r="X274" s="29" t="s">
        <v>320</v>
      </c>
    </row>
    <row r="275" spans="1:24" x14ac:dyDescent="0.25">
      <c r="A275" s="29" t="s">
        <v>160</v>
      </c>
      <c r="B275" s="29">
        <v>6008</v>
      </c>
      <c r="C275" s="29" t="s">
        <v>190</v>
      </c>
      <c r="D275" s="29">
        <v>191449790</v>
      </c>
      <c r="E275" s="29">
        <v>0</v>
      </c>
      <c r="F275" s="29">
        <v>1040</v>
      </c>
      <c r="G275" s="29">
        <v>2647342</v>
      </c>
      <c r="H275" s="29">
        <v>1125919</v>
      </c>
      <c r="I275" s="29">
        <v>905</v>
      </c>
      <c r="J275" s="29">
        <v>2283738</v>
      </c>
      <c r="K275" s="29" t="s">
        <v>917</v>
      </c>
      <c r="M275" s="29">
        <v>3901</v>
      </c>
      <c r="N275" s="29" t="s">
        <v>346</v>
      </c>
      <c r="O275" s="29">
        <v>390123</v>
      </c>
      <c r="R275" s="29" t="s">
        <v>975</v>
      </c>
      <c r="S275" s="29">
        <v>150</v>
      </c>
      <c r="U275" s="29">
        <v>0</v>
      </c>
      <c r="V275" s="29" t="s">
        <v>976</v>
      </c>
      <c r="X275" s="29" t="s">
        <v>320</v>
      </c>
    </row>
    <row r="276" spans="1:24" x14ac:dyDescent="0.25">
      <c r="A276" s="29" t="s">
        <v>160</v>
      </c>
      <c r="B276" s="29">
        <v>6008</v>
      </c>
      <c r="C276" s="29" t="s">
        <v>190</v>
      </c>
      <c r="D276" s="29">
        <v>191173036</v>
      </c>
      <c r="E276" s="29">
        <v>0</v>
      </c>
      <c r="F276" s="29">
        <v>1021</v>
      </c>
      <c r="G276" s="29">
        <v>2647984</v>
      </c>
      <c r="H276" s="29">
        <v>1125667</v>
      </c>
      <c r="I276" s="29">
        <v>905</v>
      </c>
      <c r="J276" s="29">
        <v>2283800</v>
      </c>
      <c r="K276" s="29" t="s">
        <v>977</v>
      </c>
      <c r="M276" s="29">
        <v>3901</v>
      </c>
      <c r="N276" s="29" t="s">
        <v>346</v>
      </c>
      <c r="O276" s="29">
        <v>390123</v>
      </c>
      <c r="R276" s="29" t="s">
        <v>333</v>
      </c>
      <c r="S276" s="29">
        <v>150</v>
      </c>
      <c r="T276" s="29" t="s">
        <v>978</v>
      </c>
      <c r="U276" s="29">
        <v>0</v>
      </c>
      <c r="V276" s="29" t="s">
        <v>979</v>
      </c>
      <c r="X276" s="29" t="s">
        <v>320</v>
      </c>
    </row>
    <row r="277" spans="1:24" x14ac:dyDescent="0.25">
      <c r="A277" s="29" t="s">
        <v>160</v>
      </c>
      <c r="B277" s="29">
        <v>6008</v>
      </c>
      <c r="C277" s="29" t="s">
        <v>190</v>
      </c>
      <c r="D277" s="29">
        <v>191173050</v>
      </c>
      <c r="E277" s="29">
        <v>0</v>
      </c>
      <c r="F277" s="29">
        <v>1040</v>
      </c>
      <c r="G277" s="29">
        <v>2647926</v>
      </c>
      <c r="H277" s="29">
        <v>1125677</v>
      </c>
      <c r="I277" s="29">
        <v>905</v>
      </c>
      <c r="J277" s="29">
        <v>2283800</v>
      </c>
      <c r="K277" s="29" t="s">
        <v>977</v>
      </c>
      <c r="M277" s="29">
        <v>3901</v>
      </c>
      <c r="N277" s="29" t="s">
        <v>346</v>
      </c>
      <c r="O277" s="29">
        <v>390123</v>
      </c>
      <c r="R277" s="29" t="s">
        <v>333</v>
      </c>
      <c r="S277" s="29">
        <v>150</v>
      </c>
      <c r="T277" s="29" t="s">
        <v>978</v>
      </c>
      <c r="U277" s="29">
        <v>0</v>
      </c>
      <c r="V277" s="29" t="s">
        <v>979</v>
      </c>
      <c r="X277" s="29" t="s">
        <v>320</v>
      </c>
    </row>
    <row r="278" spans="1:24" x14ac:dyDescent="0.25">
      <c r="A278" s="29" t="s">
        <v>160</v>
      </c>
      <c r="B278" s="29">
        <v>6008</v>
      </c>
      <c r="C278" s="29" t="s">
        <v>190</v>
      </c>
      <c r="D278" s="29">
        <v>191173030</v>
      </c>
      <c r="E278" s="29">
        <v>0</v>
      </c>
      <c r="F278" s="29">
        <v>1021</v>
      </c>
      <c r="G278" s="29">
        <v>2647936</v>
      </c>
      <c r="H278" s="29">
        <v>1125751</v>
      </c>
      <c r="I278" s="29">
        <v>905</v>
      </c>
      <c r="J278" s="29">
        <v>2283800</v>
      </c>
      <c r="K278" s="29" t="s">
        <v>977</v>
      </c>
      <c r="M278" s="29">
        <v>3901</v>
      </c>
      <c r="N278" s="29" t="s">
        <v>346</v>
      </c>
      <c r="O278" s="29">
        <v>390123</v>
      </c>
      <c r="R278" s="29" t="s">
        <v>333</v>
      </c>
      <c r="S278" s="29">
        <v>150</v>
      </c>
      <c r="T278" s="29" t="s">
        <v>980</v>
      </c>
      <c r="U278" s="29">
        <v>0</v>
      </c>
      <c r="V278" s="29" t="s">
        <v>981</v>
      </c>
      <c r="X278" s="29" t="s">
        <v>320</v>
      </c>
    </row>
    <row r="279" spans="1:24" x14ac:dyDescent="0.25">
      <c r="A279" s="29" t="s">
        <v>160</v>
      </c>
      <c r="B279" s="29">
        <v>6008</v>
      </c>
      <c r="C279" s="29" t="s">
        <v>190</v>
      </c>
      <c r="D279" s="29">
        <v>191239472</v>
      </c>
      <c r="E279" s="29">
        <v>0</v>
      </c>
      <c r="F279" s="29">
        <v>1021</v>
      </c>
      <c r="G279" s="29">
        <v>2647057.787</v>
      </c>
      <c r="H279" s="29">
        <v>1127414.567</v>
      </c>
      <c r="I279" s="29">
        <v>905</v>
      </c>
      <c r="J279" s="29">
        <v>2297498</v>
      </c>
      <c r="K279" s="29" t="s">
        <v>982</v>
      </c>
      <c r="M279" s="29">
        <v>3911</v>
      </c>
      <c r="N279" s="29" t="s">
        <v>190</v>
      </c>
      <c r="O279" s="29">
        <v>391100</v>
      </c>
      <c r="R279" s="29" t="s">
        <v>333</v>
      </c>
      <c r="S279" s="29">
        <v>150</v>
      </c>
      <c r="T279" s="29" t="s">
        <v>985</v>
      </c>
      <c r="U279" s="29">
        <v>0</v>
      </c>
      <c r="V279" s="29" t="s">
        <v>986</v>
      </c>
      <c r="X279" s="29" t="s">
        <v>320</v>
      </c>
    </row>
    <row r="280" spans="1:24" x14ac:dyDescent="0.25">
      <c r="A280" s="29" t="s">
        <v>160</v>
      </c>
      <c r="B280" s="29">
        <v>6008</v>
      </c>
      <c r="C280" s="29" t="s">
        <v>190</v>
      </c>
      <c r="D280" s="29">
        <v>191239474</v>
      </c>
      <c r="E280" s="29">
        <v>0</v>
      </c>
      <c r="F280" s="29">
        <v>1021</v>
      </c>
      <c r="G280" s="29">
        <v>2646721.7949999999</v>
      </c>
      <c r="H280" s="29">
        <v>1127486.5649999999</v>
      </c>
      <c r="I280" s="29">
        <v>905</v>
      </c>
      <c r="J280" s="29">
        <v>2297498</v>
      </c>
      <c r="K280" s="29" t="s">
        <v>982</v>
      </c>
      <c r="M280" s="29">
        <v>3911</v>
      </c>
      <c r="N280" s="29" t="s">
        <v>190</v>
      </c>
      <c r="O280" s="29">
        <v>391100</v>
      </c>
      <c r="R280" s="29" t="s">
        <v>333</v>
      </c>
      <c r="S280" s="29">
        <v>150</v>
      </c>
      <c r="T280" s="29" t="s">
        <v>983</v>
      </c>
      <c r="U280" s="29">
        <v>0</v>
      </c>
      <c r="V280" s="29" t="s">
        <v>984</v>
      </c>
      <c r="X280" s="29" t="s">
        <v>320</v>
      </c>
    </row>
    <row r="281" spans="1:24" x14ac:dyDescent="0.25">
      <c r="A281" s="29" t="s">
        <v>160</v>
      </c>
      <c r="B281" s="29">
        <v>6008</v>
      </c>
      <c r="C281" s="29" t="s">
        <v>190</v>
      </c>
      <c r="D281" s="29">
        <v>191143910</v>
      </c>
      <c r="E281" s="29">
        <v>0</v>
      </c>
      <c r="F281" s="29">
        <v>1021</v>
      </c>
      <c r="G281" s="29">
        <v>2646220</v>
      </c>
      <c r="H281" s="29">
        <v>1127420</v>
      </c>
      <c r="I281" s="29">
        <v>905</v>
      </c>
      <c r="J281" s="29">
        <v>2279578</v>
      </c>
      <c r="K281" s="29" t="s">
        <v>987</v>
      </c>
      <c r="M281" s="29">
        <v>3911</v>
      </c>
      <c r="N281" s="29" t="s">
        <v>190</v>
      </c>
      <c r="O281" s="29">
        <v>391100</v>
      </c>
      <c r="R281" s="29" t="s">
        <v>333</v>
      </c>
      <c r="S281" s="29">
        <v>150</v>
      </c>
      <c r="T281" s="29" t="s">
        <v>988</v>
      </c>
      <c r="U281" s="29">
        <v>0</v>
      </c>
      <c r="V281" s="29" t="s">
        <v>989</v>
      </c>
      <c r="X281" s="29" t="s">
        <v>320</v>
      </c>
    </row>
    <row r="282" spans="1:24" x14ac:dyDescent="0.25">
      <c r="A282" s="29" t="s">
        <v>160</v>
      </c>
      <c r="B282" s="29">
        <v>6008</v>
      </c>
      <c r="C282" s="29" t="s">
        <v>190</v>
      </c>
      <c r="D282" s="29">
        <v>893633</v>
      </c>
      <c r="E282" s="29">
        <v>0</v>
      </c>
      <c r="F282" s="29">
        <v>1025</v>
      </c>
      <c r="G282" s="29">
        <v>2646241</v>
      </c>
      <c r="H282" s="29">
        <v>1127433</v>
      </c>
      <c r="I282" s="29">
        <v>905</v>
      </c>
      <c r="J282" s="29">
        <v>2279578</v>
      </c>
      <c r="K282" s="29" t="s">
        <v>987</v>
      </c>
      <c r="M282" s="29">
        <v>3911</v>
      </c>
      <c r="N282" s="29" t="s">
        <v>190</v>
      </c>
      <c r="O282" s="29">
        <v>391100</v>
      </c>
      <c r="R282" s="29" t="s">
        <v>333</v>
      </c>
      <c r="S282" s="29">
        <v>115</v>
      </c>
      <c r="T282" s="29" t="s">
        <v>992</v>
      </c>
      <c r="U282" s="29">
        <v>0</v>
      </c>
      <c r="V282" s="29" t="s">
        <v>993</v>
      </c>
      <c r="X282" s="29" t="s">
        <v>320</v>
      </c>
    </row>
    <row r="283" spans="1:24" x14ac:dyDescent="0.25">
      <c r="A283" s="29" t="s">
        <v>160</v>
      </c>
      <c r="B283" s="29">
        <v>6008</v>
      </c>
      <c r="C283" s="29" t="s">
        <v>190</v>
      </c>
      <c r="D283" s="29">
        <v>191143871</v>
      </c>
      <c r="E283" s="29">
        <v>0</v>
      </c>
      <c r="F283" s="29">
        <v>1021</v>
      </c>
      <c r="G283" s="29">
        <v>2646110.8110000002</v>
      </c>
      <c r="H283" s="29">
        <v>1127400.5589999999</v>
      </c>
      <c r="I283" s="29">
        <v>905</v>
      </c>
      <c r="J283" s="29">
        <v>2279578</v>
      </c>
      <c r="K283" s="29" t="s">
        <v>987</v>
      </c>
      <c r="M283" s="29">
        <v>3911</v>
      </c>
      <c r="N283" s="29" t="s">
        <v>190</v>
      </c>
      <c r="O283" s="29">
        <v>391100</v>
      </c>
      <c r="R283" s="29" t="s">
        <v>333</v>
      </c>
      <c r="S283" s="29">
        <v>150</v>
      </c>
      <c r="T283" s="29" t="s">
        <v>990</v>
      </c>
      <c r="U283" s="29">
        <v>0</v>
      </c>
      <c r="V283" s="29" t="s">
        <v>991</v>
      </c>
      <c r="X283" s="29" t="s">
        <v>320</v>
      </c>
    </row>
    <row r="284" spans="1:24" x14ac:dyDescent="0.25">
      <c r="A284" s="29" t="s">
        <v>160</v>
      </c>
      <c r="B284" s="29">
        <v>6008</v>
      </c>
      <c r="C284" s="29" t="s">
        <v>190</v>
      </c>
      <c r="D284" s="29">
        <v>191446553</v>
      </c>
      <c r="E284" s="29">
        <v>0</v>
      </c>
      <c r="F284" s="29">
        <v>1021</v>
      </c>
      <c r="G284" s="29">
        <v>2645013.8360000001</v>
      </c>
      <c r="H284" s="29">
        <v>1127023.5560000001</v>
      </c>
      <c r="I284" s="29">
        <v>905</v>
      </c>
      <c r="J284" s="29">
        <v>2337919</v>
      </c>
      <c r="K284" s="29" t="s">
        <v>871</v>
      </c>
      <c r="M284" s="29">
        <v>3911</v>
      </c>
      <c r="N284" s="29" t="s">
        <v>190</v>
      </c>
      <c r="O284" s="29">
        <v>391100</v>
      </c>
      <c r="R284" s="29" t="s">
        <v>333</v>
      </c>
      <c r="S284" s="29">
        <v>150</v>
      </c>
      <c r="T284" s="29" t="s">
        <v>872</v>
      </c>
      <c r="U284" s="29">
        <v>0</v>
      </c>
      <c r="V284" s="29" t="s">
        <v>873</v>
      </c>
      <c r="X284" s="29" t="s">
        <v>320</v>
      </c>
    </row>
    <row r="285" spans="1:24" x14ac:dyDescent="0.25">
      <c r="A285" s="29" t="s">
        <v>160</v>
      </c>
      <c r="B285" s="29">
        <v>6008</v>
      </c>
      <c r="C285" s="29" t="s">
        <v>190</v>
      </c>
      <c r="D285" s="29">
        <v>191446552</v>
      </c>
      <c r="E285" s="29">
        <v>0</v>
      </c>
      <c r="F285" s="29">
        <v>1021</v>
      </c>
      <c r="G285" s="29">
        <v>2644999.8360000001</v>
      </c>
      <c r="H285" s="29">
        <v>1127023.5560000001</v>
      </c>
      <c r="I285" s="29">
        <v>905</v>
      </c>
      <c r="J285" s="29">
        <v>2337919</v>
      </c>
      <c r="K285" s="29" t="s">
        <v>871</v>
      </c>
      <c r="M285" s="29">
        <v>3911</v>
      </c>
      <c r="N285" s="29" t="s">
        <v>190</v>
      </c>
      <c r="O285" s="29">
        <v>391100</v>
      </c>
      <c r="R285" s="29" t="s">
        <v>333</v>
      </c>
      <c r="S285" s="29">
        <v>150</v>
      </c>
      <c r="T285" s="29" t="s">
        <v>874</v>
      </c>
      <c r="U285" s="29">
        <v>0</v>
      </c>
      <c r="V285" s="29" t="s">
        <v>875</v>
      </c>
      <c r="X285" s="29" t="s">
        <v>320</v>
      </c>
    </row>
    <row r="286" spans="1:24" x14ac:dyDescent="0.25">
      <c r="A286" s="29" t="s">
        <v>160</v>
      </c>
      <c r="B286" s="29">
        <v>6008</v>
      </c>
      <c r="C286" s="29" t="s">
        <v>190</v>
      </c>
      <c r="D286" s="29">
        <v>191218987</v>
      </c>
      <c r="E286" s="29">
        <v>0</v>
      </c>
      <c r="F286" s="29">
        <v>1021</v>
      </c>
      <c r="G286" s="29">
        <v>2645730.7579999999</v>
      </c>
      <c r="H286" s="29">
        <v>1125171.5689999999</v>
      </c>
      <c r="I286" s="29">
        <v>905</v>
      </c>
      <c r="J286" s="29">
        <v>2293021</v>
      </c>
      <c r="K286" s="29" t="s">
        <v>894</v>
      </c>
      <c r="M286" s="29">
        <v>3901</v>
      </c>
      <c r="N286" s="29" t="s">
        <v>346</v>
      </c>
      <c r="O286" s="29">
        <v>390123</v>
      </c>
      <c r="R286" s="29" t="s">
        <v>333</v>
      </c>
      <c r="S286" s="29">
        <v>150</v>
      </c>
      <c r="T286" s="29" t="s">
        <v>907</v>
      </c>
      <c r="U286" s="29">
        <v>0</v>
      </c>
      <c r="V286" s="29" t="s">
        <v>908</v>
      </c>
      <c r="X286" s="29" t="s">
        <v>320</v>
      </c>
    </row>
    <row r="287" spans="1:24" x14ac:dyDescent="0.25">
      <c r="A287" s="29" t="s">
        <v>160</v>
      </c>
      <c r="B287" s="29">
        <v>6008</v>
      </c>
      <c r="C287" s="29" t="s">
        <v>190</v>
      </c>
      <c r="D287" s="29">
        <v>191218977</v>
      </c>
      <c r="E287" s="29">
        <v>0</v>
      </c>
      <c r="F287" s="29">
        <v>1021</v>
      </c>
      <c r="G287" s="29">
        <v>2645775.7609999999</v>
      </c>
      <c r="H287" s="29">
        <v>1125238.568</v>
      </c>
      <c r="I287" s="29">
        <v>905</v>
      </c>
      <c r="J287" s="29">
        <v>2293021</v>
      </c>
      <c r="K287" s="29" t="s">
        <v>894</v>
      </c>
      <c r="M287" s="29">
        <v>3901</v>
      </c>
      <c r="N287" s="29" t="s">
        <v>346</v>
      </c>
      <c r="O287" s="29">
        <v>390123</v>
      </c>
      <c r="R287" s="29" t="s">
        <v>333</v>
      </c>
      <c r="S287" s="29">
        <v>150</v>
      </c>
      <c r="T287" s="29" t="s">
        <v>901</v>
      </c>
      <c r="U287" s="29">
        <v>0</v>
      </c>
      <c r="V287" s="29" t="s">
        <v>902</v>
      </c>
      <c r="X287" s="29" t="s">
        <v>320</v>
      </c>
    </row>
    <row r="288" spans="1:24" x14ac:dyDescent="0.25">
      <c r="A288" s="29" t="s">
        <v>160</v>
      </c>
      <c r="B288" s="29">
        <v>6008</v>
      </c>
      <c r="C288" s="29" t="s">
        <v>190</v>
      </c>
      <c r="D288" s="29">
        <v>191218980</v>
      </c>
      <c r="E288" s="29">
        <v>0</v>
      </c>
      <c r="F288" s="29">
        <v>1021</v>
      </c>
      <c r="G288" s="29">
        <v>2645771.7609999999</v>
      </c>
      <c r="H288" s="29">
        <v>1125225.568</v>
      </c>
      <c r="I288" s="29">
        <v>905</v>
      </c>
      <c r="J288" s="29">
        <v>2293021</v>
      </c>
      <c r="K288" s="29" t="s">
        <v>894</v>
      </c>
      <c r="M288" s="29">
        <v>3901</v>
      </c>
      <c r="N288" s="29" t="s">
        <v>346</v>
      </c>
      <c r="O288" s="29">
        <v>390123</v>
      </c>
      <c r="R288" s="29" t="s">
        <v>333</v>
      </c>
      <c r="S288" s="29">
        <v>150</v>
      </c>
      <c r="T288" s="29" t="s">
        <v>897</v>
      </c>
      <c r="U288" s="29">
        <v>0</v>
      </c>
      <c r="V288" s="29" t="s">
        <v>898</v>
      </c>
      <c r="X288" s="29" t="s">
        <v>320</v>
      </c>
    </row>
    <row r="289" spans="1:24" x14ac:dyDescent="0.25">
      <c r="A289" s="29" t="s">
        <v>160</v>
      </c>
      <c r="B289" s="29">
        <v>6008</v>
      </c>
      <c r="C289" s="29" t="s">
        <v>190</v>
      </c>
      <c r="D289" s="29">
        <v>191218975</v>
      </c>
      <c r="E289" s="29">
        <v>0</v>
      </c>
      <c r="F289" s="29">
        <v>1021</v>
      </c>
      <c r="G289" s="29">
        <v>2645795.7609999999</v>
      </c>
      <c r="H289" s="29">
        <v>1125219.568</v>
      </c>
      <c r="I289" s="29">
        <v>905</v>
      </c>
      <c r="J289" s="29">
        <v>2293021</v>
      </c>
      <c r="K289" s="29" t="s">
        <v>894</v>
      </c>
      <c r="M289" s="29">
        <v>3901</v>
      </c>
      <c r="N289" s="29" t="s">
        <v>346</v>
      </c>
      <c r="O289" s="29">
        <v>390123</v>
      </c>
      <c r="R289" s="29" t="s">
        <v>333</v>
      </c>
      <c r="S289" s="29">
        <v>150</v>
      </c>
      <c r="T289" s="29" t="s">
        <v>895</v>
      </c>
      <c r="U289" s="29">
        <v>0</v>
      </c>
      <c r="V289" s="29" t="s">
        <v>896</v>
      </c>
      <c r="X289" s="29" t="s">
        <v>320</v>
      </c>
    </row>
    <row r="290" spans="1:24" x14ac:dyDescent="0.25">
      <c r="A290" s="29" t="s">
        <v>160</v>
      </c>
      <c r="B290" s="29">
        <v>6008</v>
      </c>
      <c r="C290" s="29" t="s">
        <v>190</v>
      </c>
      <c r="D290" s="29">
        <v>191218974</v>
      </c>
      <c r="E290" s="29">
        <v>0</v>
      </c>
      <c r="F290" s="29">
        <v>1021</v>
      </c>
      <c r="G290" s="29">
        <v>2645799</v>
      </c>
      <c r="H290" s="29">
        <v>1125248</v>
      </c>
      <c r="I290" s="29">
        <v>905</v>
      </c>
      <c r="J290" s="29">
        <v>2293021</v>
      </c>
      <c r="K290" s="29" t="s">
        <v>894</v>
      </c>
      <c r="M290" s="29">
        <v>3901</v>
      </c>
      <c r="N290" s="29" t="s">
        <v>346</v>
      </c>
      <c r="O290" s="29">
        <v>390123</v>
      </c>
      <c r="R290" s="29" t="s">
        <v>333</v>
      </c>
      <c r="S290" s="29">
        <v>150</v>
      </c>
      <c r="T290" s="29" t="s">
        <v>905</v>
      </c>
      <c r="U290" s="29">
        <v>0</v>
      </c>
      <c r="V290" s="29" t="s">
        <v>906</v>
      </c>
      <c r="X290" s="29" t="s">
        <v>320</v>
      </c>
    </row>
    <row r="291" spans="1:24" x14ac:dyDescent="0.25">
      <c r="A291" s="29" t="s">
        <v>160</v>
      </c>
      <c r="B291" s="29">
        <v>6008</v>
      </c>
      <c r="C291" s="29" t="s">
        <v>190</v>
      </c>
      <c r="D291" s="29">
        <v>191218992</v>
      </c>
      <c r="E291" s="29">
        <v>0</v>
      </c>
      <c r="F291" s="29">
        <v>1025</v>
      </c>
      <c r="G291" s="29">
        <v>2645873.7489999998</v>
      </c>
      <c r="H291" s="29">
        <v>1124941.571</v>
      </c>
      <c r="I291" s="29">
        <v>905</v>
      </c>
      <c r="J291" s="29">
        <v>2293021</v>
      </c>
      <c r="K291" s="29" t="s">
        <v>894</v>
      </c>
      <c r="M291" s="29">
        <v>3901</v>
      </c>
      <c r="N291" s="29" t="s">
        <v>346</v>
      </c>
      <c r="O291" s="29">
        <v>390123</v>
      </c>
      <c r="R291" s="29" t="s">
        <v>333</v>
      </c>
      <c r="S291" s="29">
        <v>150</v>
      </c>
      <c r="T291" s="29" t="s">
        <v>903</v>
      </c>
      <c r="U291" s="29">
        <v>0</v>
      </c>
      <c r="V291" s="29" t="s">
        <v>904</v>
      </c>
      <c r="X291" s="29" t="s">
        <v>320</v>
      </c>
    </row>
    <row r="292" spans="1:24" x14ac:dyDescent="0.25">
      <c r="A292" s="29" t="s">
        <v>160</v>
      </c>
      <c r="B292" s="29">
        <v>6008</v>
      </c>
      <c r="C292" s="29" t="s">
        <v>190</v>
      </c>
      <c r="D292" s="29">
        <v>191218985</v>
      </c>
      <c r="E292" s="29">
        <v>0</v>
      </c>
      <c r="F292" s="29">
        <v>1021</v>
      </c>
      <c r="G292" s="29">
        <v>2645738.7579999999</v>
      </c>
      <c r="H292" s="29">
        <v>1125163.5689999999</v>
      </c>
      <c r="I292" s="29">
        <v>905</v>
      </c>
      <c r="J292" s="29">
        <v>2293021</v>
      </c>
      <c r="K292" s="29" t="s">
        <v>894</v>
      </c>
      <c r="M292" s="29">
        <v>3901</v>
      </c>
      <c r="N292" s="29" t="s">
        <v>346</v>
      </c>
      <c r="O292" s="29">
        <v>390123</v>
      </c>
      <c r="R292" s="29" t="s">
        <v>333</v>
      </c>
      <c r="S292" s="29">
        <v>150</v>
      </c>
      <c r="T292" s="29" t="s">
        <v>899</v>
      </c>
      <c r="U292" s="29">
        <v>0</v>
      </c>
      <c r="V292" s="29" t="s">
        <v>900</v>
      </c>
      <c r="X292" s="29" t="s">
        <v>320</v>
      </c>
    </row>
    <row r="293" spans="1:24" x14ac:dyDescent="0.25">
      <c r="A293" s="29" t="s">
        <v>160</v>
      </c>
      <c r="B293" s="29">
        <v>6008</v>
      </c>
      <c r="C293" s="29" t="s">
        <v>190</v>
      </c>
      <c r="D293" s="29">
        <v>191218990</v>
      </c>
      <c r="E293" s="29">
        <v>0</v>
      </c>
      <c r="F293" s="29">
        <v>1025</v>
      </c>
      <c r="G293" s="29">
        <v>2646300</v>
      </c>
      <c r="H293" s="29">
        <v>1124138</v>
      </c>
      <c r="I293" s="29">
        <v>905</v>
      </c>
      <c r="J293" s="29">
        <v>2293021</v>
      </c>
      <c r="K293" s="29" t="s">
        <v>894</v>
      </c>
      <c r="M293" s="29">
        <v>3901</v>
      </c>
      <c r="N293" s="29" t="s">
        <v>346</v>
      </c>
      <c r="O293" s="29">
        <v>390123</v>
      </c>
      <c r="R293" s="29" t="s">
        <v>909</v>
      </c>
      <c r="S293" s="29">
        <v>150</v>
      </c>
      <c r="T293" s="29" t="s">
        <v>910</v>
      </c>
      <c r="U293" s="29">
        <v>0</v>
      </c>
      <c r="V293" s="29" t="s">
        <v>911</v>
      </c>
      <c r="X293" s="29" t="s">
        <v>320</v>
      </c>
    </row>
    <row r="294" spans="1:24" x14ac:dyDescent="0.25">
      <c r="A294" s="29" t="s">
        <v>160</v>
      </c>
      <c r="B294" s="29">
        <v>6008</v>
      </c>
      <c r="C294" s="29" t="s">
        <v>190</v>
      </c>
      <c r="D294" s="29">
        <v>191218982</v>
      </c>
      <c r="E294" s="29">
        <v>0</v>
      </c>
      <c r="F294" s="29">
        <v>1060</v>
      </c>
      <c r="G294" s="29">
        <v>2645728.7590000001</v>
      </c>
      <c r="H294" s="29">
        <v>1125192.5689999999</v>
      </c>
      <c r="I294" s="29">
        <v>905</v>
      </c>
      <c r="J294" s="29">
        <v>2293021</v>
      </c>
      <c r="K294" s="29" t="s">
        <v>894</v>
      </c>
      <c r="M294" s="29">
        <v>3901</v>
      </c>
      <c r="N294" s="29" t="s">
        <v>346</v>
      </c>
      <c r="O294" s="29">
        <v>390123</v>
      </c>
      <c r="R294" s="29" t="s">
        <v>659</v>
      </c>
      <c r="S294" s="29">
        <v>150</v>
      </c>
      <c r="T294" s="29" t="s">
        <v>914</v>
      </c>
      <c r="U294" s="29">
        <v>0</v>
      </c>
      <c r="V294" s="29" t="s">
        <v>915</v>
      </c>
      <c r="X294" s="29" t="s">
        <v>320</v>
      </c>
    </row>
    <row r="295" spans="1:24" x14ac:dyDescent="0.25">
      <c r="A295" s="29" t="s">
        <v>160</v>
      </c>
      <c r="B295" s="29">
        <v>6008</v>
      </c>
      <c r="C295" s="29" t="s">
        <v>190</v>
      </c>
      <c r="D295" s="29">
        <v>191218984</v>
      </c>
      <c r="E295" s="29">
        <v>0</v>
      </c>
      <c r="F295" s="29">
        <v>1060</v>
      </c>
      <c r="G295" s="29">
        <v>2645797.7609999999</v>
      </c>
      <c r="H295" s="29">
        <v>1125235.568</v>
      </c>
      <c r="I295" s="29">
        <v>905</v>
      </c>
      <c r="J295" s="29">
        <v>2293021</v>
      </c>
      <c r="K295" s="29" t="s">
        <v>894</v>
      </c>
      <c r="M295" s="29">
        <v>3901</v>
      </c>
      <c r="N295" s="29" t="s">
        <v>346</v>
      </c>
      <c r="O295" s="29">
        <v>390123</v>
      </c>
      <c r="R295" s="29" t="s">
        <v>659</v>
      </c>
      <c r="S295" s="29">
        <v>150</v>
      </c>
      <c r="T295" s="29" t="s">
        <v>912</v>
      </c>
      <c r="U295" s="29">
        <v>0</v>
      </c>
      <c r="V295" s="29" t="s">
        <v>913</v>
      </c>
      <c r="X295" s="29" t="s">
        <v>320</v>
      </c>
    </row>
    <row r="296" spans="1:24" x14ac:dyDescent="0.25">
      <c r="A296" s="29" t="s">
        <v>160</v>
      </c>
      <c r="B296" s="29">
        <v>6008</v>
      </c>
      <c r="C296" s="29" t="s">
        <v>190</v>
      </c>
      <c r="D296" s="29">
        <v>191218991</v>
      </c>
      <c r="E296" s="29">
        <v>0</v>
      </c>
      <c r="F296" s="29">
        <v>1060</v>
      </c>
      <c r="G296" s="29">
        <v>2646213</v>
      </c>
      <c r="H296" s="29">
        <v>1124143</v>
      </c>
      <c r="I296" s="29">
        <v>905</v>
      </c>
      <c r="J296" s="29">
        <v>2293021</v>
      </c>
      <c r="K296" s="29" t="s">
        <v>894</v>
      </c>
      <c r="M296" s="29">
        <v>3901</v>
      </c>
      <c r="N296" s="29" t="s">
        <v>346</v>
      </c>
      <c r="O296" s="29">
        <v>390123</v>
      </c>
      <c r="R296" s="29" t="s">
        <v>916</v>
      </c>
      <c r="S296" s="29">
        <v>150</v>
      </c>
      <c r="T296" s="29" t="s">
        <v>910</v>
      </c>
      <c r="U296" s="29">
        <v>0</v>
      </c>
      <c r="V296" s="29" t="s">
        <v>911</v>
      </c>
      <c r="X296" s="29" t="s">
        <v>320</v>
      </c>
    </row>
    <row r="297" spans="1:24" x14ac:dyDescent="0.25">
      <c r="A297" s="29" t="s">
        <v>160</v>
      </c>
      <c r="B297" s="29">
        <v>6008</v>
      </c>
      <c r="C297" s="29" t="s">
        <v>190</v>
      </c>
      <c r="D297" s="29">
        <v>191239475</v>
      </c>
      <c r="E297" s="29">
        <v>0</v>
      </c>
      <c r="F297" s="29">
        <v>1021</v>
      </c>
      <c r="G297" s="29">
        <v>2647406</v>
      </c>
      <c r="H297" s="29">
        <v>1127441</v>
      </c>
      <c r="I297" s="29">
        <v>905</v>
      </c>
      <c r="J297" s="29">
        <v>2333759</v>
      </c>
      <c r="K297" s="29" t="s">
        <v>994</v>
      </c>
      <c r="M297" s="29">
        <v>3911</v>
      </c>
      <c r="N297" s="29" t="s">
        <v>190</v>
      </c>
      <c r="O297" s="29">
        <v>391100</v>
      </c>
      <c r="R297" s="29" t="s">
        <v>333</v>
      </c>
      <c r="S297" s="29">
        <v>150</v>
      </c>
      <c r="T297" s="29" t="s">
        <v>997</v>
      </c>
      <c r="U297" s="29">
        <v>0</v>
      </c>
      <c r="V297" s="29" t="s">
        <v>998</v>
      </c>
      <c r="X297" s="29" t="s">
        <v>320</v>
      </c>
    </row>
    <row r="298" spans="1:24" x14ac:dyDescent="0.25">
      <c r="A298" s="29" t="s">
        <v>160</v>
      </c>
      <c r="B298" s="29">
        <v>6008</v>
      </c>
      <c r="C298" s="29" t="s">
        <v>190</v>
      </c>
      <c r="D298" s="29">
        <v>191144070</v>
      </c>
      <c r="E298" s="29">
        <v>0</v>
      </c>
      <c r="F298" s="29">
        <v>1025</v>
      </c>
      <c r="G298" s="29">
        <v>2647576.8089999999</v>
      </c>
      <c r="H298" s="29">
        <v>1127433.577</v>
      </c>
      <c r="I298" s="29">
        <v>905</v>
      </c>
      <c r="J298" s="29">
        <v>2333759</v>
      </c>
      <c r="K298" s="29" t="s">
        <v>994</v>
      </c>
      <c r="M298" s="29">
        <v>3911</v>
      </c>
      <c r="N298" s="29" t="s">
        <v>190</v>
      </c>
      <c r="O298" s="29">
        <v>391100</v>
      </c>
      <c r="R298" s="29" t="s">
        <v>333</v>
      </c>
      <c r="S298" s="29">
        <v>150</v>
      </c>
      <c r="T298" s="29" t="s">
        <v>995</v>
      </c>
      <c r="U298" s="29">
        <v>0</v>
      </c>
      <c r="V298" s="29" t="s">
        <v>996</v>
      </c>
      <c r="X298" s="29" t="s">
        <v>320</v>
      </c>
    </row>
    <row r="299" spans="1:24" x14ac:dyDescent="0.25">
      <c r="A299" s="29" t="s">
        <v>160</v>
      </c>
      <c r="B299" s="29">
        <v>6008</v>
      </c>
      <c r="C299" s="29" t="s">
        <v>190</v>
      </c>
      <c r="D299" s="29">
        <v>191745292</v>
      </c>
      <c r="E299" s="29">
        <v>0</v>
      </c>
      <c r="F299" s="29">
        <v>1060</v>
      </c>
      <c r="G299" s="29">
        <v>2644717</v>
      </c>
      <c r="H299" s="29">
        <v>1129240</v>
      </c>
      <c r="I299" s="29">
        <v>905</v>
      </c>
      <c r="J299" s="29">
        <v>1143264</v>
      </c>
      <c r="K299" s="29" t="s">
        <v>999</v>
      </c>
      <c r="L299" s="179" t="s">
        <v>1000</v>
      </c>
      <c r="M299" s="29">
        <v>3911</v>
      </c>
      <c r="N299" s="29" t="s">
        <v>190</v>
      </c>
      <c r="O299" s="29">
        <v>391100</v>
      </c>
      <c r="R299" s="29" t="s">
        <v>1001</v>
      </c>
      <c r="S299" s="29">
        <v>150</v>
      </c>
      <c r="T299" s="29" t="s">
        <v>1002</v>
      </c>
      <c r="U299" s="29">
        <v>0</v>
      </c>
      <c r="V299" s="29" t="s">
        <v>1003</v>
      </c>
      <c r="X299" s="29" t="s">
        <v>320</v>
      </c>
    </row>
    <row r="300" spans="1:24" x14ac:dyDescent="0.25">
      <c r="A300" s="29" t="s">
        <v>160</v>
      </c>
      <c r="B300" s="29">
        <v>6008</v>
      </c>
      <c r="C300" s="29" t="s">
        <v>190</v>
      </c>
      <c r="D300" s="29">
        <v>190357548</v>
      </c>
      <c r="E300" s="29">
        <v>0</v>
      </c>
      <c r="F300" s="29">
        <v>1021</v>
      </c>
      <c r="G300" s="29">
        <v>2644747.4300000002</v>
      </c>
      <c r="H300" s="29">
        <v>1129234.3810000001</v>
      </c>
      <c r="I300" s="29">
        <v>901</v>
      </c>
      <c r="J300" s="29">
        <v>1143264</v>
      </c>
      <c r="K300" s="29" t="s">
        <v>999</v>
      </c>
      <c r="L300" s="179" t="s">
        <v>1000</v>
      </c>
      <c r="M300" s="29">
        <v>3911</v>
      </c>
      <c r="N300" s="29" t="s">
        <v>190</v>
      </c>
      <c r="O300" s="29">
        <v>391100</v>
      </c>
      <c r="P300" s="29">
        <v>2644743.5079999999</v>
      </c>
      <c r="Q300" s="29">
        <v>1129236.9080000001</v>
      </c>
      <c r="S300" s="29">
        <v>150</v>
      </c>
      <c r="T300" s="29" t="s">
        <v>1004</v>
      </c>
      <c r="U300" s="29">
        <v>0</v>
      </c>
      <c r="V300" s="29" t="s">
        <v>1005</v>
      </c>
      <c r="X300" s="29" t="s">
        <v>320</v>
      </c>
    </row>
    <row r="301" spans="1:24" x14ac:dyDescent="0.25">
      <c r="A301" s="29" t="s">
        <v>160</v>
      </c>
      <c r="B301" s="29">
        <v>6008</v>
      </c>
      <c r="C301" s="29" t="s">
        <v>190</v>
      </c>
      <c r="D301" s="29">
        <v>191090972</v>
      </c>
      <c r="E301" s="29">
        <v>0</v>
      </c>
      <c r="F301" s="29">
        <v>1021</v>
      </c>
      <c r="G301" s="29">
        <v>2644555</v>
      </c>
      <c r="H301" s="29">
        <v>1129300</v>
      </c>
      <c r="I301" s="29">
        <v>909</v>
      </c>
      <c r="J301" s="29">
        <v>1143264</v>
      </c>
      <c r="K301" s="29" t="s">
        <v>999</v>
      </c>
      <c r="L301" s="179" t="s">
        <v>535</v>
      </c>
      <c r="M301" s="29">
        <v>3911</v>
      </c>
      <c r="N301" s="29" t="s">
        <v>190</v>
      </c>
      <c r="O301" s="29">
        <v>391100</v>
      </c>
      <c r="R301" s="29" t="s">
        <v>999</v>
      </c>
      <c r="S301" s="29">
        <v>150</v>
      </c>
      <c r="T301" s="29" t="s">
        <v>1006</v>
      </c>
      <c r="U301" s="29">
        <v>0</v>
      </c>
      <c r="V301" s="29" t="s">
        <v>1007</v>
      </c>
      <c r="X301" s="29" t="s">
        <v>320</v>
      </c>
    </row>
    <row r="302" spans="1:24" x14ac:dyDescent="0.25">
      <c r="A302" s="29" t="s">
        <v>160</v>
      </c>
      <c r="B302" s="29">
        <v>6008</v>
      </c>
      <c r="C302" s="29" t="s">
        <v>190</v>
      </c>
      <c r="D302" s="29">
        <v>893412</v>
      </c>
      <c r="E302" s="29">
        <v>0</v>
      </c>
      <c r="F302" s="29">
        <v>1025</v>
      </c>
      <c r="G302" s="29">
        <v>2644572</v>
      </c>
      <c r="H302" s="29">
        <v>1129298</v>
      </c>
      <c r="I302" s="29">
        <v>905</v>
      </c>
      <c r="J302" s="29">
        <v>1143264</v>
      </c>
      <c r="K302" s="29" t="s">
        <v>999</v>
      </c>
      <c r="L302" s="179" t="s">
        <v>535</v>
      </c>
      <c r="M302" s="29">
        <v>3911</v>
      </c>
      <c r="N302" s="29" t="s">
        <v>190</v>
      </c>
      <c r="O302" s="29">
        <v>391100</v>
      </c>
      <c r="S302" s="29">
        <v>150</v>
      </c>
      <c r="T302" s="29" t="s">
        <v>1008</v>
      </c>
      <c r="U302" s="29">
        <v>0</v>
      </c>
      <c r="V302" s="29" t="s">
        <v>1009</v>
      </c>
      <c r="X302" s="29" t="s">
        <v>419</v>
      </c>
    </row>
    <row r="303" spans="1:24" x14ac:dyDescent="0.25">
      <c r="A303" s="29" t="s">
        <v>160</v>
      </c>
      <c r="B303" s="29">
        <v>6008</v>
      </c>
      <c r="C303" s="29" t="s">
        <v>190</v>
      </c>
      <c r="D303" s="29">
        <v>191872328</v>
      </c>
      <c r="E303" s="29">
        <v>1</v>
      </c>
      <c r="F303" s="29">
        <v>1060</v>
      </c>
      <c r="G303" s="29">
        <v>2644660</v>
      </c>
      <c r="H303" s="29">
        <v>1129305</v>
      </c>
      <c r="I303" s="29">
        <v>909</v>
      </c>
      <c r="J303" s="29">
        <v>1143264</v>
      </c>
      <c r="K303" s="29" t="s">
        <v>999</v>
      </c>
      <c r="L303" s="179" t="s">
        <v>1010</v>
      </c>
      <c r="M303" s="29">
        <v>3911</v>
      </c>
      <c r="N303" s="29" t="s">
        <v>190</v>
      </c>
      <c r="O303" s="29">
        <v>391100</v>
      </c>
      <c r="R303" s="29" t="s">
        <v>1011</v>
      </c>
      <c r="S303" s="29">
        <v>150</v>
      </c>
      <c r="T303" s="29" t="s">
        <v>1012</v>
      </c>
      <c r="U303" s="29">
        <v>0</v>
      </c>
      <c r="V303" s="29" t="s">
        <v>1013</v>
      </c>
      <c r="X303" s="29" t="s">
        <v>320</v>
      </c>
    </row>
    <row r="304" spans="1:24" x14ac:dyDescent="0.25">
      <c r="A304" s="29" t="s">
        <v>160</v>
      </c>
      <c r="B304" s="29">
        <v>6008</v>
      </c>
      <c r="C304" s="29" t="s">
        <v>190</v>
      </c>
      <c r="D304" s="29">
        <v>191644311</v>
      </c>
      <c r="E304" s="29">
        <v>0</v>
      </c>
      <c r="F304" s="29">
        <v>1025</v>
      </c>
      <c r="G304" s="29">
        <v>2644662.8250000002</v>
      </c>
      <c r="H304" s="29">
        <v>1129330.9939999999</v>
      </c>
      <c r="I304" s="29">
        <v>901</v>
      </c>
      <c r="J304" s="29">
        <v>1143264</v>
      </c>
      <c r="K304" s="29" t="s">
        <v>999</v>
      </c>
      <c r="L304" s="179" t="s">
        <v>1010</v>
      </c>
      <c r="M304" s="29">
        <v>3911</v>
      </c>
      <c r="N304" s="29" t="s">
        <v>190</v>
      </c>
      <c r="O304" s="29">
        <v>391100</v>
      </c>
      <c r="P304" s="29">
        <v>2644663.7459999998</v>
      </c>
      <c r="Q304" s="29">
        <v>1129324.4850000001</v>
      </c>
      <c r="R304" s="29" t="s">
        <v>1014</v>
      </c>
      <c r="S304" s="29">
        <v>150</v>
      </c>
      <c r="T304" s="29" t="s">
        <v>1015</v>
      </c>
      <c r="U304" s="29">
        <v>0</v>
      </c>
      <c r="V304" s="29" t="s">
        <v>1016</v>
      </c>
      <c r="X304" s="29" t="s">
        <v>320</v>
      </c>
    </row>
    <row r="305" spans="1:24" x14ac:dyDescent="0.25">
      <c r="A305" s="29" t="s">
        <v>160</v>
      </c>
      <c r="B305" s="29">
        <v>6008</v>
      </c>
      <c r="C305" s="29" t="s">
        <v>190</v>
      </c>
      <c r="D305" s="29">
        <v>191625549</v>
      </c>
      <c r="E305" s="29">
        <v>0</v>
      </c>
      <c r="F305" s="29">
        <v>1060</v>
      </c>
      <c r="G305" s="29">
        <v>2643405.8539999998</v>
      </c>
      <c r="H305" s="29">
        <v>1129857.7479999999</v>
      </c>
      <c r="I305" s="29">
        <v>909</v>
      </c>
      <c r="J305" s="29">
        <v>1143267</v>
      </c>
      <c r="K305" s="29" t="s">
        <v>1017</v>
      </c>
      <c r="L305" s="179" t="s">
        <v>1018</v>
      </c>
      <c r="M305" s="29">
        <v>3900</v>
      </c>
      <c r="N305" s="29" t="s">
        <v>344</v>
      </c>
      <c r="O305" s="29">
        <v>390000</v>
      </c>
      <c r="R305" s="29" t="s">
        <v>1019</v>
      </c>
      <c r="S305" s="29">
        <v>150</v>
      </c>
      <c r="T305" s="29" t="s">
        <v>1020</v>
      </c>
      <c r="U305" s="29">
        <v>0</v>
      </c>
      <c r="V305" s="29" t="s">
        <v>1021</v>
      </c>
      <c r="X305" s="29" t="s">
        <v>320</v>
      </c>
    </row>
    <row r="306" spans="1:24" x14ac:dyDescent="0.25">
      <c r="A306" s="29" t="s">
        <v>160</v>
      </c>
      <c r="B306" s="29">
        <v>6008</v>
      </c>
      <c r="C306" s="29" t="s">
        <v>190</v>
      </c>
      <c r="D306" s="29">
        <v>893623</v>
      </c>
      <c r="E306" s="29">
        <v>0</v>
      </c>
      <c r="F306" s="29">
        <v>1021</v>
      </c>
      <c r="G306" s="29">
        <v>2643437</v>
      </c>
      <c r="H306" s="29">
        <v>1129818</v>
      </c>
      <c r="I306" s="29">
        <v>905</v>
      </c>
      <c r="J306" s="29">
        <v>1143267</v>
      </c>
      <c r="K306" s="29" t="s">
        <v>1017</v>
      </c>
      <c r="L306" s="179" t="s">
        <v>1018</v>
      </c>
      <c r="M306" s="29">
        <v>3900</v>
      </c>
      <c r="N306" s="29" t="s">
        <v>344</v>
      </c>
      <c r="O306" s="29">
        <v>390000</v>
      </c>
      <c r="P306" s="29">
        <v>2643434.61</v>
      </c>
      <c r="Q306" s="29">
        <v>1129820.0530000001</v>
      </c>
      <c r="S306" s="29">
        <v>150</v>
      </c>
      <c r="T306" s="29" t="s">
        <v>1022</v>
      </c>
      <c r="U306" s="29">
        <v>0</v>
      </c>
      <c r="V306" s="29" t="s">
        <v>1023</v>
      </c>
      <c r="X306" s="29" t="s">
        <v>320</v>
      </c>
    </row>
    <row r="307" spans="1:24" x14ac:dyDescent="0.25">
      <c r="A307" s="29" t="s">
        <v>160</v>
      </c>
      <c r="B307" s="29">
        <v>6008</v>
      </c>
      <c r="C307" s="29" t="s">
        <v>190</v>
      </c>
      <c r="D307" s="29">
        <v>190182443</v>
      </c>
      <c r="E307" s="29">
        <v>0</v>
      </c>
      <c r="F307" s="29">
        <v>1060</v>
      </c>
      <c r="G307" s="29">
        <v>2644940</v>
      </c>
      <c r="H307" s="29">
        <v>1129637</v>
      </c>
      <c r="I307" s="29">
        <v>905</v>
      </c>
      <c r="J307" s="29">
        <v>1143272</v>
      </c>
      <c r="K307" s="29" t="s">
        <v>1024</v>
      </c>
      <c r="M307" s="29">
        <v>3911</v>
      </c>
      <c r="N307" s="29" t="s">
        <v>190</v>
      </c>
      <c r="O307" s="29">
        <v>391100</v>
      </c>
      <c r="R307" s="29" t="s">
        <v>1025</v>
      </c>
      <c r="S307" s="29">
        <v>150</v>
      </c>
      <c r="T307" s="29" t="s">
        <v>1026</v>
      </c>
      <c r="U307" s="29">
        <v>0</v>
      </c>
      <c r="V307" s="29" t="s">
        <v>1027</v>
      </c>
      <c r="X307" s="29" t="s">
        <v>320</v>
      </c>
    </row>
    <row r="308" spans="1:24" x14ac:dyDescent="0.25">
      <c r="A308" s="29" t="s">
        <v>160</v>
      </c>
      <c r="B308" s="29">
        <v>6008</v>
      </c>
      <c r="C308" s="29" t="s">
        <v>190</v>
      </c>
      <c r="D308" s="29">
        <v>190078581</v>
      </c>
      <c r="E308" s="29">
        <v>0</v>
      </c>
      <c r="F308" s="29">
        <v>1060</v>
      </c>
      <c r="G308" s="29">
        <v>2644944</v>
      </c>
      <c r="H308" s="29">
        <v>1129607</v>
      </c>
      <c r="I308" s="29">
        <v>905</v>
      </c>
      <c r="J308" s="29">
        <v>1143272</v>
      </c>
      <c r="K308" s="29" t="s">
        <v>1024</v>
      </c>
      <c r="M308" s="29">
        <v>3911</v>
      </c>
      <c r="N308" s="29" t="s">
        <v>190</v>
      </c>
      <c r="O308" s="29">
        <v>391100</v>
      </c>
      <c r="R308" s="29" t="s">
        <v>1028</v>
      </c>
      <c r="S308" s="29">
        <v>115</v>
      </c>
      <c r="T308" s="29" t="s">
        <v>1029</v>
      </c>
      <c r="U308" s="29">
        <v>0</v>
      </c>
      <c r="V308" s="29" t="s">
        <v>1030</v>
      </c>
      <c r="X308" s="29" t="s">
        <v>320</v>
      </c>
    </row>
    <row r="309" spans="1:24" x14ac:dyDescent="0.25">
      <c r="A309" s="29" t="s">
        <v>160</v>
      </c>
      <c r="B309" s="29">
        <v>6008</v>
      </c>
      <c r="C309" s="29" t="s">
        <v>190</v>
      </c>
      <c r="D309" s="29">
        <v>9024576</v>
      </c>
      <c r="E309" s="29">
        <v>0</v>
      </c>
      <c r="F309" s="29">
        <v>1060</v>
      </c>
      <c r="G309" s="29">
        <v>2645022</v>
      </c>
      <c r="H309" s="29">
        <v>1129638</v>
      </c>
      <c r="I309" s="29">
        <v>905</v>
      </c>
      <c r="J309" s="29">
        <v>1143272</v>
      </c>
      <c r="K309" s="29" t="s">
        <v>1024</v>
      </c>
      <c r="M309" s="29">
        <v>3911</v>
      </c>
      <c r="N309" s="29" t="s">
        <v>190</v>
      </c>
      <c r="O309" s="29">
        <v>391100</v>
      </c>
      <c r="S309" s="29">
        <v>115</v>
      </c>
      <c r="T309" s="29" t="s">
        <v>1031</v>
      </c>
      <c r="U309" s="29">
        <v>0</v>
      </c>
      <c r="V309" s="29" t="s">
        <v>1032</v>
      </c>
      <c r="X309" s="29" t="s">
        <v>419</v>
      </c>
    </row>
    <row r="310" spans="1:24" x14ac:dyDescent="0.25">
      <c r="A310" s="29" t="s">
        <v>160</v>
      </c>
      <c r="B310" s="29">
        <v>6008</v>
      </c>
      <c r="C310" s="29" t="s">
        <v>190</v>
      </c>
      <c r="D310" s="29">
        <v>191872322</v>
      </c>
      <c r="E310" s="29">
        <v>0</v>
      </c>
      <c r="F310" s="29">
        <v>1060</v>
      </c>
      <c r="G310" s="29">
        <v>2644569</v>
      </c>
      <c r="H310" s="29">
        <v>1129795</v>
      </c>
      <c r="I310" s="29">
        <v>909</v>
      </c>
      <c r="J310" s="29">
        <v>1143283</v>
      </c>
      <c r="K310" s="29" t="s">
        <v>345</v>
      </c>
      <c r="L310" s="179" t="s">
        <v>1033</v>
      </c>
      <c r="M310" s="29">
        <v>3911</v>
      </c>
      <c r="N310" s="29" t="s">
        <v>190</v>
      </c>
      <c r="O310" s="29">
        <v>391100</v>
      </c>
      <c r="R310" s="29" t="s">
        <v>1034</v>
      </c>
      <c r="S310" s="29">
        <v>150</v>
      </c>
      <c r="T310" s="29" t="s">
        <v>1035</v>
      </c>
      <c r="U310" s="29">
        <v>0</v>
      </c>
      <c r="V310" s="29" t="s">
        <v>1036</v>
      </c>
      <c r="X310" s="29" t="s">
        <v>320</v>
      </c>
    </row>
    <row r="311" spans="1:24" x14ac:dyDescent="0.25">
      <c r="A311" s="29" t="s">
        <v>160</v>
      </c>
      <c r="B311" s="29">
        <v>6008</v>
      </c>
      <c r="C311" s="29" t="s">
        <v>190</v>
      </c>
      <c r="D311" s="29">
        <v>893356</v>
      </c>
      <c r="E311" s="29">
        <v>0</v>
      </c>
      <c r="F311" s="29">
        <v>1025</v>
      </c>
      <c r="G311" s="29">
        <v>2644562.0249999999</v>
      </c>
      <c r="H311" s="29">
        <v>1129685.2990000001</v>
      </c>
      <c r="I311" s="29">
        <v>901</v>
      </c>
      <c r="J311" s="29">
        <v>1143283</v>
      </c>
      <c r="K311" s="29" t="s">
        <v>345</v>
      </c>
      <c r="L311" s="179" t="s">
        <v>1033</v>
      </c>
      <c r="M311" s="29">
        <v>3911</v>
      </c>
      <c r="N311" s="29" t="s">
        <v>190</v>
      </c>
      <c r="O311" s="29">
        <v>391100</v>
      </c>
      <c r="P311" s="29">
        <v>2644564.895</v>
      </c>
      <c r="Q311" s="29">
        <v>1129689.8910000001</v>
      </c>
      <c r="S311" s="29">
        <v>150</v>
      </c>
      <c r="T311" s="29" t="s">
        <v>1037</v>
      </c>
      <c r="U311" s="29">
        <v>0</v>
      </c>
      <c r="V311" s="29" t="s">
        <v>1038</v>
      </c>
      <c r="X311" s="29" t="s">
        <v>320</v>
      </c>
    </row>
    <row r="312" spans="1:24" x14ac:dyDescent="0.25">
      <c r="A312" s="29" t="s">
        <v>160</v>
      </c>
      <c r="B312" s="29">
        <v>6008</v>
      </c>
      <c r="C312" s="29" t="s">
        <v>190</v>
      </c>
      <c r="D312" s="29">
        <v>190418114</v>
      </c>
      <c r="E312" s="29">
        <v>0</v>
      </c>
      <c r="F312" s="29">
        <v>1021</v>
      </c>
      <c r="G312" s="29">
        <v>2646617.7969999998</v>
      </c>
      <c r="H312" s="29">
        <v>1125848.5630000001</v>
      </c>
      <c r="I312" s="29">
        <v>905</v>
      </c>
      <c r="J312" s="29">
        <v>1143283</v>
      </c>
      <c r="K312" s="29" t="s">
        <v>345</v>
      </c>
      <c r="M312" s="29">
        <v>3901</v>
      </c>
      <c r="N312" s="29" t="s">
        <v>346</v>
      </c>
      <c r="O312" s="29">
        <v>390123</v>
      </c>
      <c r="R312" s="29" t="s">
        <v>333</v>
      </c>
      <c r="S312" s="29">
        <v>150</v>
      </c>
      <c r="U312" s="29">
        <v>0</v>
      </c>
      <c r="V312" s="29" t="s">
        <v>773</v>
      </c>
      <c r="X312" s="29" t="s">
        <v>320</v>
      </c>
    </row>
    <row r="313" spans="1:24" x14ac:dyDescent="0.25">
      <c r="A313" s="29" t="s">
        <v>160</v>
      </c>
      <c r="B313" s="29">
        <v>6008</v>
      </c>
      <c r="C313" s="29" t="s">
        <v>190</v>
      </c>
      <c r="D313" s="29">
        <v>190976709</v>
      </c>
      <c r="E313" s="29">
        <v>0</v>
      </c>
      <c r="F313" s="29">
        <v>1025</v>
      </c>
      <c r="G313" s="29">
        <v>2646873</v>
      </c>
      <c r="H313" s="29">
        <v>1127634</v>
      </c>
      <c r="I313" s="29">
        <v>905</v>
      </c>
      <c r="J313" s="29">
        <v>1143283</v>
      </c>
      <c r="K313" s="29" t="s">
        <v>345</v>
      </c>
      <c r="M313" s="29">
        <v>3911</v>
      </c>
      <c r="N313" s="29" t="s">
        <v>190</v>
      </c>
      <c r="O313" s="29">
        <v>391100</v>
      </c>
      <c r="R313" s="29" t="s">
        <v>1039</v>
      </c>
      <c r="S313" s="29">
        <v>150</v>
      </c>
      <c r="T313" s="29" t="s">
        <v>1040</v>
      </c>
      <c r="U313" s="29">
        <v>0</v>
      </c>
      <c r="V313" s="29" t="s">
        <v>1041</v>
      </c>
      <c r="X313" s="29" t="s">
        <v>320</v>
      </c>
    </row>
    <row r="314" spans="1:24" x14ac:dyDescent="0.25">
      <c r="A314" s="29" t="s">
        <v>160</v>
      </c>
      <c r="B314" s="29">
        <v>6008</v>
      </c>
      <c r="C314" s="29" t="s">
        <v>190</v>
      </c>
      <c r="D314" s="29">
        <v>191231230</v>
      </c>
      <c r="E314" s="29">
        <v>0</v>
      </c>
      <c r="F314" s="29">
        <v>1021</v>
      </c>
      <c r="G314" s="29">
        <v>2646167.781</v>
      </c>
      <c r="H314" s="29">
        <v>1125589.5649999999</v>
      </c>
      <c r="I314" s="29">
        <v>905</v>
      </c>
      <c r="J314" s="29">
        <v>1143283</v>
      </c>
      <c r="K314" s="29" t="s">
        <v>345</v>
      </c>
      <c r="M314" s="29">
        <v>3901</v>
      </c>
      <c r="N314" s="29" t="s">
        <v>346</v>
      </c>
      <c r="O314" s="29">
        <v>390123</v>
      </c>
      <c r="R314" s="29" t="s">
        <v>774</v>
      </c>
      <c r="S314" s="29">
        <v>150</v>
      </c>
      <c r="T314" s="29" t="s">
        <v>1042</v>
      </c>
      <c r="U314" s="29">
        <v>0</v>
      </c>
      <c r="V314" s="29" t="s">
        <v>1043</v>
      </c>
      <c r="X314" s="29" t="s">
        <v>320</v>
      </c>
    </row>
    <row r="315" spans="1:24" x14ac:dyDescent="0.25">
      <c r="A315" s="29" t="s">
        <v>160</v>
      </c>
      <c r="B315" s="29">
        <v>6008</v>
      </c>
      <c r="C315" s="29" t="s">
        <v>190</v>
      </c>
      <c r="D315" s="29">
        <v>190496613</v>
      </c>
      <c r="E315" s="29">
        <v>0</v>
      </c>
      <c r="F315" s="29">
        <v>1021</v>
      </c>
      <c r="G315" s="29">
        <v>2647374</v>
      </c>
      <c r="H315" s="29">
        <v>1126213</v>
      </c>
      <c r="I315" s="29">
        <v>905</v>
      </c>
      <c r="J315" s="29">
        <v>1143283</v>
      </c>
      <c r="K315" s="29" t="s">
        <v>345</v>
      </c>
      <c r="M315" s="29">
        <v>3911</v>
      </c>
      <c r="N315" s="29" t="s">
        <v>190</v>
      </c>
      <c r="O315" s="29">
        <v>391100</v>
      </c>
      <c r="R315" s="29" t="s">
        <v>774</v>
      </c>
      <c r="S315" s="29">
        <v>150</v>
      </c>
      <c r="T315" s="29" t="s">
        <v>1044</v>
      </c>
      <c r="U315" s="29">
        <v>0</v>
      </c>
      <c r="V315" s="29" t="s">
        <v>1045</v>
      </c>
      <c r="X315" s="29" t="s">
        <v>419</v>
      </c>
    </row>
    <row r="316" spans="1:24" x14ac:dyDescent="0.25">
      <c r="A316" s="29" t="s">
        <v>160</v>
      </c>
      <c r="B316" s="29">
        <v>6008</v>
      </c>
      <c r="C316" s="29" t="s">
        <v>190</v>
      </c>
      <c r="D316" s="29">
        <v>190418109</v>
      </c>
      <c r="E316" s="29">
        <v>0</v>
      </c>
      <c r="F316" s="29">
        <v>1025</v>
      </c>
      <c r="G316" s="29">
        <v>2647483</v>
      </c>
      <c r="H316" s="29">
        <v>1127135</v>
      </c>
      <c r="I316" s="29">
        <v>905</v>
      </c>
      <c r="J316" s="29">
        <v>1143283</v>
      </c>
      <c r="K316" s="29" t="s">
        <v>345</v>
      </c>
      <c r="M316" s="29">
        <v>3911</v>
      </c>
      <c r="N316" s="29" t="s">
        <v>190</v>
      </c>
      <c r="O316" s="29">
        <v>391100</v>
      </c>
      <c r="R316" s="29" t="s">
        <v>1046</v>
      </c>
      <c r="S316" s="29">
        <v>150</v>
      </c>
      <c r="T316" s="29" t="s">
        <v>1047</v>
      </c>
      <c r="U316" s="29">
        <v>0</v>
      </c>
      <c r="V316" s="29" t="s">
        <v>1048</v>
      </c>
      <c r="X316" s="29" t="s">
        <v>320</v>
      </c>
    </row>
    <row r="317" spans="1:24" x14ac:dyDescent="0.25">
      <c r="A317" s="29" t="s">
        <v>160</v>
      </c>
      <c r="B317" s="29">
        <v>6008</v>
      </c>
      <c r="C317" s="29" t="s">
        <v>190</v>
      </c>
      <c r="D317" s="29">
        <v>893635</v>
      </c>
      <c r="E317" s="29">
        <v>0</v>
      </c>
      <c r="F317" s="29">
        <v>1040</v>
      </c>
      <c r="G317" s="29">
        <v>2646180</v>
      </c>
      <c r="H317" s="29">
        <v>1125943</v>
      </c>
      <c r="I317" s="29">
        <v>905</v>
      </c>
      <c r="J317" s="29">
        <v>1143283</v>
      </c>
      <c r="K317" s="29" t="s">
        <v>345</v>
      </c>
      <c r="M317" s="29">
        <v>3901</v>
      </c>
      <c r="N317" s="29" t="s">
        <v>346</v>
      </c>
      <c r="O317" s="29">
        <v>390123</v>
      </c>
      <c r="R317" s="29" t="s">
        <v>1049</v>
      </c>
      <c r="S317" s="29">
        <v>150</v>
      </c>
      <c r="T317" s="29" t="s">
        <v>1050</v>
      </c>
      <c r="U317" s="29">
        <v>0</v>
      </c>
      <c r="V317" s="29" t="s">
        <v>1051</v>
      </c>
      <c r="X317" s="29" t="s">
        <v>320</v>
      </c>
    </row>
    <row r="318" spans="1:24" x14ac:dyDescent="0.25">
      <c r="A318" s="29" t="s">
        <v>160</v>
      </c>
      <c r="B318" s="29">
        <v>6008</v>
      </c>
      <c r="C318" s="29" t="s">
        <v>190</v>
      </c>
      <c r="D318" s="29">
        <v>893634</v>
      </c>
      <c r="E318" s="29">
        <v>0</v>
      </c>
      <c r="F318" s="29">
        <v>1040</v>
      </c>
      <c r="G318" s="29">
        <v>2646182</v>
      </c>
      <c r="H318" s="29">
        <v>1125553</v>
      </c>
      <c r="I318" s="29">
        <v>905</v>
      </c>
      <c r="J318" s="29">
        <v>1143283</v>
      </c>
      <c r="K318" s="29" t="s">
        <v>345</v>
      </c>
      <c r="M318" s="29">
        <v>3901</v>
      </c>
      <c r="N318" s="29" t="s">
        <v>346</v>
      </c>
      <c r="O318" s="29">
        <v>390123</v>
      </c>
      <c r="R318" s="29" t="s">
        <v>1052</v>
      </c>
      <c r="S318" s="29">
        <v>115</v>
      </c>
      <c r="T318" s="29" t="s">
        <v>1053</v>
      </c>
      <c r="U318" s="29">
        <v>0</v>
      </c>
      <c r="V318" s="29" t="s">
        <v>1054</v>
      </c>
      <c r="X318" s="29" t="s">
        <v>419</v>
      </c>
    </row>
    <row r="319" spans="1:24" x14ac:dyDescent="0.25">
      <c r="A319" s="29" t="s">
        <v>160</v>
      </c>
      <c r="B319" s="29">
        <v>6008</v>
      </c>
      <c r="C319" s="29" t="s">
        <v>190</v>
      </c>
      <c r="D319" s="29">
        <v>190418112</v>
      </c>
      <c r="E319" s="29">
        <v>0</v>
      </c>
      <c r="F319" s="29">
        <v>1040</v>
      </c>
      <c r="G319" s="29">
        <v>2645017</v>
      </c>
      <c r="H319" s="29">
        <v>1127116</v>
      </c>
      <c r="I319" s="29">
        <v>909</v>
      </c>
      <c r="J319" s="29">
        <v>1143283</v>
      </c>
      <c r="K319" s="29" t="s">
        <v>345</v>
      </c>
      <c r="M319" s="29">
        <v>3911</v>
      </c>
      <c r="N319" s="29" t="s">
        <v>190</v>
      </c>
      <c r="O319" s="29">
        <v>391100</v>
      </c>
      <c r="R319" s="29" t="s">
        <v>1055</v>
      </c>
      <c r="S319" s="29">
        <v>150</v>
      </c>
      <c r="T319" s="29" t="s">
        <v>1056</v>
      </c>
      <c r="U319" s="29">
        <v>0</v>
      </c>
      <c r="V319" s="29" t="s">
        <v>1057</v>
      </c>
      <c r="X319" s="29" t="s">
        <v>419</v>
      </c>
    </row>
    <row r="320" spans="1:24" x14ac:dyDescent="0.25">
      <c r="A320" s="29" t="s">
        <v>160</v>
      </c>
      <c r="B320" s="29">
        <v>6008</v>
      </c>
      <c r="C320" s="29" t="s">
        <v>190</v>
      </c>
      <c r="D320" s="29">
        <v>9063465</v>
      </c>
      <c r="E320" s="29">
        <v>0</v>
      </c>
      <c r="F320" s="29">
        <v>1040</v>
      </c>
      <c r="G320" s="29">
        <v>2646858</v>
      </c>
      <c r="H320" s="29">
        <v>1123059</v>
      </c>
      <c r="I320" s="29">
        <v>905</v>
      </c>
      <c r="J320" s="29">
        <v>1143283</v>
      </c>
      <c r="K320" s="29" t="s">
        <v>345</v>
      </c>
      <c r="M320" s="29">
        <v>3901</v>
      </c>
      <c r="N320" s="29" t="s">
        <v>346</v>
      </c>
      <c r="O320" s="29">
        <v>390123</v>
      </c>
      <c r="R320" s="29" t="s">
        <v>1058</v>
      </c>
      <c r="S320" s="29">
        <v>115</v>
      </c>
      <c r="T320" s="29" t="s">
        <v>1059</v>
      </c>
      <c r="U320" s="29">
        <v>0</v>
      </c>
      <c r="V320" s="29" t="s">
        <v>1060</v>
      </c>
      <c r="X320" s="29" t="s">
        <v>419</v>
      </c>
    </row>
    <row r="321" spans="1:24" x14ac:dyDescent="0.25">
      <c r="A321" s="29" t="s">
        <v>160</v>
      </c>
      <c r="B321" s="29">
        <v>6008</v>
      </c>
      <c r="C321" s="29" t="s">
        <v>190</v>
      </c>
      <c r="D321" s="29">
        <v>893636</v>
      </c>
      <c r="E321" s="29">
        <v>0</v>
      </c>
      <c r="F321" s="29">
        <v>1040</v>
      </c>
      <c r="G321" s="29">
        <v>2646117</v>
      </c>
      <c r="H321" s="29">
        <v>1125574</v>
      </c>
      <c r="I321" s="29">
        <v>905</v>
      </c>
      <c r="J321" s="29">
        <v>1143283</v>
      </c>
      <c r="K321" s="29" t="s">
        <v>345</v>
      </c>
      <c r="M321" s="29">
        <v>3901</v>
      </c>
      <c r="N321" s="29" t="s">
        <v>346</v>
      </c>
      <c r="O321" s="29">
        <v>390123</v>
      </c>
      <c r="R321" s="29" t="s">
        <v>1061</v>
      </c>
      <c r="S321" s="29">
        <v>150</v>
      </c>
      <c r="T321" s="29" t="s">
        <v>1062</v>
      </c>
      <c r="U321" s="29">
        <v>0</v>
      </c>
      <c r="V321" s="29" t="s">
        <v>1063</v>
      </c>
      <c r="X321" s="29" t="s">
        <v>320</v>
      </c>
    </row>
    <row r="322" spans="1:24" x14ac:dyDescent="0.25">
      <c r="A322" s="29" t="s">
        <v>160</v>
      </c>
      <c r="B322" s="29">
        <v>6008</v>
      </c>
      <c r="C322" s="29" t="s">
        <v>190</v>
      </c>
      <c r="D322" s="29">
        <v>190156534</v>
      </c>
      <c r="E322" s="29">
        <v>0</v>
      </c>
      <c r="F322" s="29">
        <v>1040</v>
      </c>
      <c r="G322" s="29">
        <v>2647258</v>
      </c>
      <c r="H322" s="29">
        <v>1125848</v>
      </c>
      <c r="I322" s="29">
        <v>905</v>
      </c>
      <c r="J322" s="29">
        <v>1143283</v>
      </c>
      <c r="K322" s="29" t="s">
        <v>345</v>
      </c>
      <c r="M322" s="29">
        <v>3901</v>
      </c>
      <c r="N322" s="29" t="s">
        <v>346</v>
      </c>
      <c r="O322" s="29">
        <v>390123</v>
      </c>
      <c r="R322" s="29" t="s">
        <v>1064</v>
      </c>
      <c r="S322" s="29">
        <v>115</v>
      </c>
      <c r="T322" s="29" t="s">
        <v>1065</v>
      </c>
      <c r="U322" s="29">
        <v>0</v>
      </c>
      <c r="V322" s="29" t="s">
        <v>1066</v>
      </c>
      <c r="X322" s="29" t="s">
        <v>320</v>
      </c>
    </row>
    <row r="323" spans="1:24" x14ac:dyDescent="0.25">
      <c r="A323" s="29" t="s">
        <v>160</v>
      </c>
      <c r="B323" s="29">
        <v>6008</v>
      </c>
      <c r="C323" s="29" t="s">
        <v>190</v>
      </c>
      <c r="D323" s="29">
        <v>190496628</v>
      </c>
      <c r="E323" s="29">
        <v>0</v>
      </c>
      <c r="F323" s="29">
        <v>1080</v>
      </c>
      <c r="G323" s="29">
        <v>2645120</v>
      </c>
      <c r="H323" s="29">
        <v>1129550</v>
      </c>
      <c r="I323" s="29">
        <v>909</v>
      </c>
      <c r="J323" s="29">
        <v>1143283</v>
      </c>
      <c r="K323" s="29" t="s">
        <v>345</v>
      </c>
      <c r="M323" s="29">
        <v>3911</v>
      </c>
      <c r="N323" s="29" t="s">
        <v>190</v>
      </c>
      <c r="O323" s="29">
        <v>391100</v>
      </c>
      <c r="R323" s="29" t="s">
        <v>1067</v>
      </c>
      <c r="S323" s="29">
        <v>101</v>
      </c>
      <c r="T323" s="29" t="s">
        <v>1068</v>
      </c>
      <c r="U323" s="29">
        <v>0</v>
      </c>
      <c r="V323" s="29" t="s">
        <v>1069</v>
      </c>
      <c r="X323" s="29" t="s">
        <v>419</v>
      </c>
    </row>
    <row r="324" spans="1:24" x14ac:dyDescent="0.25">
      <c r="A324" s="29" t="s">
        <v>160</v>
      </c>
      <c r="B324" s="29">
        <v>6008</v>
      </c>
      <c r="C324" s="29" t="s">
        <v>190</v>
      </c>
      <c r="D324" s="29">
        <v>190078579</v>
      </c>
      <c r="E324" s="29">
        <v>0</v>
      </c>
      <c r="F324" s="29">
        <v>1021</v>
      </c>
      <c r="G324" s="29">
        <v>2644665.8139999998</v>
      </c>
      <c r="H324" s="29">
        <v>1129866.7860000001</v>
      </c>
      <c r="I324" s="29">
        <v>905</v>
      </c>
      <c r="J324" s="29">
        <v>1143283</v>
      </c>
      <c r="K324" s="29" t="s">
        <v>345</v>
      </c>
      <c r="M324" s="29">
        <v>3911</v>
      </c>
      <c r="N324" s="29" t="s">
        <v>190</v>
      </c>
      <c r="O324" s="29">
        <v>391100</v>
      </c>
      <c r="R324" s="29" t="s">
        <v>1070</v>
      </c>
      <c r="S324" s="29">
        <v>115</v>
      </c>
      <c r="T324" s="29" t="s">
        <v>1071</v>
      </c>
      <c r="U324" s="29">
        <v>0</v>
      </c>
      <c r="V324" s="29" t="s">
        <v>1072</v>
      </c>
      <c r="X324" s="29" t="s">
        <v>320</v>
      </c>
    </row>
    <row r="325" spans="1:24" x14ac:dyDescent="0.25">
      <c r="A325" s="29" t="s">
        <v>160</v>
      </c>
      <c r="B325" s="29">
        <v>6008</v>
      </c>
      <c r="C325" s="29" t="s">
        <v>190</v>
      </c>
      <c r="D325" s="29">
        <v>9072583</v>
      </c>
      <c r="E325" s="29">
        <v>0</v>
      </c>
      <c r="F325" s="29">
        <v>1060</v>
      </c>
      <c r="G325" s="29">
        <v>2644658</v>
      </c>
      <c r="H325" s="29">
        <v>1127504</v>
      </c>
      <c r="I325" s="29">
        <v>905</v>
      </c>
      <c r="J325" s="29">
        <v>1143283</v>
      </c>
      <c r="K325" s="29" t="s">
        <v>345</v>
      </c>
      <c r="M325" s="29">
        <v>3911</v>
      </c>
      <c r="N325" s="29" t="s">
        <v>190</v>
      </c>
      <c r="O325" s="29">
        <v>391100</v>
      </c>
      <c r="R325" s="29" t="s">
        <v>1073</v>
      </c>
      <c r="S325" s="29">
        <v>115</v>
      </c>
      <c r="U325" s="29">
        <v>0</v>
      </c>
      <c r="V325" s="29" t="s">
        <v>1074</v>
      </c>
      <c r="X325" s="29" t="s">
        <v>419</v>
      </c>
    </row>
    <row r="326" spans="1:24" x14ac:dyDescent="0.25">
      <c r="A326" s="29" t="s">
        <v>160</v>
      </c>
      <c r="B326" s="29">
        <v>6008</v>
      </c>
      <c r="C326" s="29" t="s">
        <v>190</v>
      </c>
      <c r="D326" s="29">
        <v>9035884</v>
      </c>
      <c r="E326" s="29">
        <v>0</v>
      </c>
      <c r="F326" s="29">
        <v>1060</v>
      </c>
      <c r="G326" s="29">
        <v>2646185</v>
      </c>
      <c r="H326" s="29">
        <v>1125576</v>
      </c>
      <c r="I326" s="29">
        <v>905</v>
      </c>
      <c r="J326" s="29">
        <v>1143283</v>
      </c>
      <c r="K326" s="29" t="s">
        <v>345</v>
      </c>
      <c r="M326" s="29">
        <v>3901</v>
      </c>
      <c r="N326" s="29" t="s">
        <v>346</v>
      </c>
      <c r="O326" s="29">
        <v>390123</v>
      </c>
      <c r="S326" s="29">
        <v>115</v>
      </c>
      <c r="T326" s="29" t="s">
        <v>1075</v>
      </c>
      <c r="U326" s="29">
        <v>0</v>
      </c>
      <c r="V326" s="29" t="s">
        <v>1076</v>
      </c>
      <c r="X326" s="29" t="s">
        <v>419</v>
      </c>
    </row>
    <row r="327" spans="1:24" x14ac:dyDescent="0.25">
      <c r="A327" s="29" t="s">
        <v>160</v>
      </c>
      <c r="B327" s="29">
        <v>6008</v>
      </c>
      <c r="C327" s="29" t="s">
        <v>190</v>
      </c>
      <c r="D327" s="29">
        <v>893632</v>
      </c>
      <c r="E327" s="29">
        <v>0</v>
      </c>
      <c r="F327" s="29">
        <v>1021</v>
      </c>
      <c r="G327" s="29">
        <v>2646816</v>
      </c>
      <c r="H327" s="29">
        <v>1127639</v>
      </c>
      <c r="I327" s="29">
        <v>905</v>
      </c>
      <c r="J327" s="29">
        <v>1143283</v>
      </c>
      <c r="K327" s="29" t="s">
        <v>345</v>
      </c>
      <c r="M327" s="29">
        <v>3911</v>
      </c>
      <c r="N327" s="29" t="s">
        <v>190</v>
      </c>
      <c r="O327" s="29">
        <v>391100</v>
      </c>
      <c r="S327" s="29">
        <v>150</v>
      </c>
      <c r="T327" s="29" t="s">
        <v>5857</v>
      </c>
      <c r="U327" s="29">
        <v>0</v>
      </c>
      <c r="V327" s="29" t="s">
        <v>5858</v>
      </c>
      <c r="X327" s="29" t="s">
        <v>419</v>
      </c>
    </row>
    <row r="328" spans="1:24" x14ac:dyDescent="0.25">
      <c r="A328" s="29" t="s">
        <v>160</v>
      </c>
      <c r="B328" s="29">
        <v>6022</v>
      </c>
      <c r="C328" s="29" t="s">
        <v>195</v>
      </c>
      <c r="D328" s="29">
        <v>190288069</v>
      </c>
      <c r="E328" s="29">
        <v>0</v>
      </c>
      <c r="F328" s="29">
        <v>1010</v>
      </c>
      <c r="G328" s="29">
        <v>2581798</v>
      </c>
      <c r="H328" s="29">
        <v>1117676</v>
      </c>
      <c r="I328" s="29">
        <v>906</v>
      </c>
      <c r="J328" s="29">
        <v>1143453</v>
      </c>
      <c r="K328" s="29" t="s">
        <v>1077</v>
      </c>
      <c r="M328" s="29">
        <v>1955</v>
      </c>
      <c r="N328" s="29" t="s">
        <v>353</v>
      </c>
      <c r="O328" s="29">
        <v>195502</v>
      </c>
      <c r="R328" s="29" t="s">
        <v>1078</v>
      </c>
      <c r="S328" s="29">
        <v>101</v>
      </c>
      <c r="U328" s="29">
        <v>0</v>
      </c>
      <c r="V328" s="29" t="s">
        <v>1079</v>
      </c>
      <c r="X328" s="29" t="s">
        <v>320</v>
      </c>
    </row>
    <row r="329" spans="1:24" x14ac:dyDescent="0.25">
      <c r="A329" s="29" t="s">
        <v>160</v>
      </c>
      <c r="B329" s="29">
        <v>6022</v>
      </c>
      <c r="C329" s="29" t="s">
        <v>195</v>
      </c>
      <c r="D329" s="29">
        <v>190288070</v>
      </c>
      <c r="E329" s="29">
        <v>0</v>
      </c>
      <c r="F329" s="29">
        <v>1010</v>
      </c>
      <c r="G329" s="29">
        <v>2581798</v>
      </c>
      <c r="H329" s="29">
        <v>1117676</v>
      </c>
      <c r="I329" s="29">
        <v>906</v>
      </c>
      <c r="J329" s="29">
        <v>1143453</v>
      </c>
      <c r="K329" s="29" t="s">
        <v>1077</v>
      </c>
      <c r="M329" s="29">
        <v>1955</v>
      </c>
      <c r="N329" s="29" t="s">
        <v>353</v>
      </c>
      <c r="O329" s="29">
        <v>195502</v>
      </c>
      <c r="R329" s="29" t="s">
        <v>1080</v>
      </c>
      <c r="S329" s="29">
        <v>101</v>
      </c>
      <c r="U329" s="29">
        <v>0</v>
      </c>
      <c r="V329" s="29" t="s">
        <v>1079</v>
      </c>
      <c r="X329" s="29" t="s">
        <v>419</v>
      </c>
    </row>
    <row r="330" spans="1:24" x14ac:dyDescent="0.25">
      <c r="A330" s="29" t="s">
        <v>160</v>
      </c>
      <c r="B330" s="29">
        <v>6022</v>
      </c>
      <c r="C330" s="29" t="s">
        <v>195</v>
      </c>
      <c r="D330" s="29">
        <v>190288071</v>
      </c>
      <c r="E330" s="29">
        <v>0</v>
      </c>
      <c r="F330" s="29">
        <v>1010</v>
      </c>
      <c r="G330" s="29">
        <v>2581798</v>
      </c>
      <c r="H330" s="29">
        <v>1117676</v>
      </c>
      <c r="I330" s="29">
        <v>906</v>
      </c>
      <c r="J330" s="29">
        <v>1143453</v>
      </c>
      <c r="K330" s="29" t="s">
        <v>1077</v>
      </c>
      <c r="M330" s="29">
        <v>1955</v>
      </c>
      <c r="N330" s="29" t="s">
        <v>353</v>
      </c>
      <c r="O330" s="29">
        <v>195502</v>
      </c>
      <c r="R330" s="29" t="s">
        <v>1081</v>
      </c>
      <c r="S330" s="29">
        <v>101</v>
      </c>
      <c r="U330" s="29">
        <v>0</v>
      </c>
      <c r="V330" s="29" t="s">
        <v>1079</v>
      </c>
      <c r="X330" s="29" t="s">
        <v>320</v>
      </c>
    </row>
    <row r="331" spans="1:24" x14ac:dyDescent="0.25">
      <c r="A331" s="29" t="s">
        <v>160</v>
      </c>
      <c r="B331" s="29">
        <v>6022</v>
      </c>
      <c r="C331" s="29" t="s">
        <v>195</v>
      </c>
      <c r="D331" s="29">
        <v>190288072</v>
      </c>
      <c r="E331" s="29">
        <v>0</v>
      </c>
      <c r="F331" s="29">
        <v>1010</v>
      </c>
      <c r="G331" s="29">
        <v>2581798</v>
      </c>
      <c r="H331" s="29">
        <v>1117676</v>
      </c>
      <c r="I331" s="29">
        <v>906</v>
      </c>
      <c r="J331" s="29">
        <v>1143453</v>
      </c>
      <c r="K331" s="29" t="s">
        <v>1077</v>
      </c>
      <c r="M331" s="29">
        <v>1955</v>
      </c>
      <c r="N331" s="29" t="s">
        <v>353</v>
      </c>
      <c r="O331" s="29">
        <v>195502</v>
      </c>
      <c r="R331" s="29" t="s">
        <v>1082</v>
      </c>
      <c r="S331" s="29">
        <v>101</v>
      </c>
      <c r="U331" s="29">
        <v>0</v>
      </c>
      <c r="V331" s="29" t="s">
        <v>1079</v>
      </c>
      <c r="X331" s="29" t="s">
        <v>320</v>
      </c>
    </row>
    <row r="332" spans="1:24" x14ac:dyDescent="0.25">
      <c r="A332" s="29" t="s">
        <v>160</v>
      </c>
      <c r="B332" s="29">
        <v>6022</v>
      </c>
      <c r="C332" s="29" t="s">
        <v>195</v>
      </c>
      <c r="D332" s="29">
        <v>190288088</v>
      </c>
      <c r="E332" s="29">
        <v>0</v>
      </c>
      <c r="F332" s="29">
        <v>1010</v>
      </c>
      <c r="G332" s="29">
        <v>2581798</v>
      </c>
      <c r="H332" s="29">
        <v>1117676</v>
      </c>
      <c r="I332" s="29">
        <v>906</v>
      </c>
      <c r="J332" s="29">
        <v>1143453</v>
      </c>
      <c r="K332" s="29" t="s">
        <v>1077</v>
      </c>
      <c r="M332" s="29">
        <v>1955</v>
      </c>
      <c r="N332" s="29" t="s">
        <v>353</v>
      </c>
      <c r="O332" s="29">
        <v>195502</v>
      </c>
      <c r="R332" s="29" t="s">
        <v>1083</v>
      </c>
      <c r="S332" s="29">
        <v>101</v>
      </c>
      <c r="U332" s="29">
        <v>0</v>
      </c>
      <c r="V332" s="29" t="s">
        <v>1079</v>
      </c>
      <c r="X332" s="29" t="s">
        <v>320</v>
      </c>
    </row>
    <row r="333" spans="1:24" x14ac:dyDescent="0.25">
      <c r="A333" s="29" t="s">
        <v>160</v>
      </c>
      <c r="B333" s="29">
        <v>6022</v>
      </c>
      <c r="C333" s="29" t="s">
        <v>195</v>
      </c>
      <c r="D333" s="29">
        <v>190910509</v>
      </c>
      <c r="E333" s="29">
        <v>0</v>
      </c>
      <c r="F333" s="29">
        <v>1010</v>
      </c>
      <c r="G333" s="29">
        <v>2581824</v>
      </c>
      <c r="H333" s="29">
        <v>1117685</v>
      </c>
      <c r="I333" s="29">
        <v>905</v>
      </c>
      <c r="J333" s="29">
        <v>1143453</v>
      </c>
      <c r="K333" s="29" t="s">
        <v>1077</v>
      </c>
      <c r="M333" s="29">
        <v>1955</v>
      </c>
      <c r="N333" s="29" t="s">
        <v>353</v>
      </c>
      <c r="O333" s="29">
        <v>195502</v>
      </c>
      <c r="R333" s="29" t="s">
        <v>1084</v>
      </c>
      <c r="S333" s="29">
        <v>101</v>
      </c>
      <c r="U333" s="29">
        <v>0</v>
      </c>
      <c r="V333" s="29" t="s">
        <v>1079</v>
      </c>
      <c r="X333" s="29" t="s">
        <v>320</v>
      </c>
    </row>
    <row r="334" spans="1:24" x14ac:dyDescent="0.25">
      <c r="A334" s="29" t="s">
        <v>160</v>
      </c>
      <c r="B334" s="29">
        <v>6022</v>
      </c>
      <c r="C334" s="29" t="s">
        <v>195</v>
      </c>
      <c r="D334" s="29">
        <v>190953729</v>
      </c>
      <c r="E334" s="29">
        <v>0</v>
      </c>
      <c r="F334" s="29">
        <v>1010</v>
      </c>
      <c r="G334" s="29">
        <v>2581800</v>
      </c>
      <c r="H334" s="29">
        <v>1117676</v>
      </c>
      <c r="I334" s="29">
        <v>905</v>
      </c>
      <c r="J334" s="29">
        <v>1143453</v>
      </c>
      <c r="K334" s="29" t="s">
        <v>1077</v>
      </c>
      <c r="M334" s="29">
        <v>1955</v>
      </c>
      <c r="N334" s="29" t="s">
        <v>353</v>
      </c>
      <c r="O334" s="29">
        <v>195502</v>
      </c>
      <c r="R334" s="29" t="s">
        <v>1085</v>
      </c>
      <c r="S334" s="29">
        <v>101</v>
      </c>
      <c r="U334" s="29">
        <v>0</v>
      </c>
      <c r="V334" s="29" t="s">
        <v>1079</v>
      </c>
      <c r="X334" s="29" t="s">
        <v>320</v>
      </c>
    </row>
    <row r="335" spans="1:24" x14ac:dyDescent="0.25">
      <c r="A335" s="29" t="s">
        <v>160</v>
      </c>
      <c r="B335" s="29">
        <v>6022</v>
      </c>
      <c r="C335" s="29" t="s">
        <v>195</v>
      </c>
      <c r="D335" s="29">
        <v>190953749</v>
      </c>
      <c r="E335" s="29">
        <v>0</v>
      </c>
      <c r="F335" s="29">
        <v>1010</v>
      </c>
      <c r="G335" s="29">
        <v>2581799</v>
      </c>
      <c r="H335" s="29">
        <v>1117667</v>
      </c>
      <c r="I335" s="29">
        <v>905</v>
      </c>
      <c r="J335" s="29">
        <v>1143453</v>
      </c>
      <c r="K335" s="29" t="s">
        <v>1077</v>
      </c>
      <c r="M335" s="29">
        <v>1955</v>
      </c>
      <c r="N335" s="29" t="s">
        <v>353</v>
      </c>
      <c r="O335" s="29">
        <v>195502</v>
      </c>
      <c r="R335" s="29" t="s">
        <v>1086</v>
      </c>
      <c r="S335" s="29">
        <v>101</v>
      </c>
      <c r="U335" s="29">
        <v>0</v>
      </c>
      <c r="V335" s="29" t="s">
        <v>1079</v>
      </c>
      <c r="X335" s="29" t="s">
        <v>320</v>
      </c>
    </row>
    <row r="336" spans="1:24" x14ac:dyDescent="0.25">
      <c r="A336" s="29" t="s">
        <v>160</v>
      </c>
      <c r="B336" s="29">
        <v>6023</v>
      </c>
      <c r="C336" s="29" t="s">
        <v>196</v>
      </c>
      <c r="D336" s="29">
        <v>504098075</v>
      </c>
      <c r="E336" s="29">
        <v>0</v>
      </c>
      <c r="F336" s="29">
        <v>1060</v>
      </c>
      <c r="G336" s="29">
        <v>2587131.247</v>
      </c>
      <c r="H336" s="29">
        <v>1120473.058</v>
      </c>
      <c r="I336" s="29">
        <v>901</v>
      </c>
      <c r="J336" s="29">
        <v>1143562</v>
      </c>
      <c r="K336" s="29" t="s">
        <v>7607</v>
      </c>
      <c r="L336" s="179" t="s">
        <v>7608</v>
      </c>
      <c r="M336" s="29">
        <v>1976</v>
      </c>
      <c r="N336" s="29" t="s">
        <v>7609</v>
      </c>
      <c r="O336" s="29">
        <v>197601</v>
      </c>
      <c r="P336" s="29">
        <v>2587130.7420000001</v>
      </c>
      <c r="Q336" s="29">
        <v>1120467.6040000001</v>
      </c>
      <c r="S336" s="29">
        <v>101</v>
      </c>
      <c r="T336" s="29" t="s">
        <v>7610</v>
      </c>
      <c r="U336" s="29">
        <v>0</v>
      </c>
      <c r="V336" s="29" t="s">
        <v>7611</v>
      </c>
      <c r="X336" s="29" t="s">
        <v>320</v>
      </c>
    </row>
    <row r="337" spans="1:24" x14ac:dyDescent="0.25">
      <c r="A337" s="29" t="s">
        <v>160</v>
      </c>
      <c r="B337" s="29">
        <v>6024</v>
      </c>
      <c r="C337" s="29" t="s">
        <v>197</v>
      </c>
      <c r="D337" s="29">
        <v>190968709</v>
      </c>
      <c r="E337" s="29">
        <v>0</v>
      </c>
      <c r="F337" s="29">
        <v>1021</v>
      </c>
      <c r="G337" s="29">
        <v>2588474.2039999999</v>
      </c>
      <c r="H337" s="29">
        <v>1114780.6499999999</v>
      </c>
      <c r="I337" s="29">
        <v>905</v>
      </c>
      <c r="J337" s="29">
        <v>2190101</v>
      </c>
      <c r="K337" s="29" t="s">
        <v>8517</v>
      </c>
      <c r="L337" s="179" t="s">
        <v>506</v>
      </c>
      <c r="M337" s="29">
        <v>1997</v>
      </c>
      <c r="N337" s="29" t="s">
        <v>361</v>
      </c>
      <c r="O337" s="29">
        <v>199700</v>
      </c>
      <c r="R337" s="29" t="s">
        <v>8518</v>
      </c>
      <c r="S337" s="29">
        <v>150</v>
      </c>
      <c r="T337" s="29" t="s">
        <v>8519</v>
      </c>
      <c r="U337" s="29">
        <v>0</v>
      </c>
      <c r="V337" s="29" t="s">
        <v>2212</v>
      </c>
      <c r="W337" s="29" t="s">
        <v>8520</v>
      </c>
      <c r="X337" s="29" t="s">
        <v>320</v>
      </c>
    </row>
    <row r="338" spans="1:24" x14ac:dyDescent="0.25">
      <c r="A338" s="29" t="s">
        <v>160</v>
      </c>
      <c r="B338" s="29">
        <v>6024</v>
      </c>
      <c r="C338" s="29" t="s">
        <v>197</v>
      </c>
      <c r="D338" s="29">
        <v>898627</v>
      </c>
      <c r="E338" s="29">
        <v>0</v>
      </c>
      <c r="F338" s="29">
        <v>1021</v>
      </c>
      <c r="G338" s="29">
        <v>2588488</v>
      </c>
      <c r="H338" s="29">
        <v>1114796</v>
      </c>
      <c r="I338" s="29">
        <v>905</v>
      </c>
      <c r="J338" s="29">
        <v>2190101</v>
      </c>
      <c r="K338" s="29" t="s">
        <v>8517</v>
      </c>
      <c r="L338" s="179" t="s">
        <v>506</v>
      </c>
      <c r="M338" s="29">
        <v>1997</v>
      </c>
      <c r="N338" s="29" t="s">
        <v>361</v>
      </c>
      <c r="O338" s="29">
        <v>199700</v>
      </c>
      <c r="S338" s="29">
        <v>150</v>
      </c>
      <c r="T338" s="29" t="s">
        <v>8519</v>
      </c>
      <c r="U338" s="29">
        <v>0</v>
      </c>
      <c r="V338" s="29" t="s">
        <v>2212</v>
      </c>
      <c r="W338" s="29" t="s">
        <v>2349</v>
      </c>
      <c r="X338" s="29" t="s">
        <v>320</v>
      </c>
    </row>
    <row r="339" spans="1:24" x14ac:dyDescent="0.25">
      <c r="A339" s="29" t="s">
        <v>160</v>
      </c>
      <c r="B339" s="29">
        <v>6024</v>
      </c>
      <c r="C339" s="29" t="s">
        <v>197</v>
      </c>
      <c r="D339" s="29">
        <v>9038783</v>
      </c>
      <c r="E339" s="29">
        <v>0</v>
      </c>
      <c r="F339" s="29">
        <v>1060</v>
      </c>
      <c r="G339" s="29">
        <v>2591181</v>
      </c>
      <c r="H339" s="29">
        <v>1114418</v>
      </c>
      <c r="I339" s="29">
        <v>905</v>
      </c>
      <c r="J339" s="29">
        <v>2190119</v>
      </c>
      <c r="K339" s="29" t="s">
        <v>1087</v>
      </c>
      <c r="M339" s="29">
        <v>1996</v>
      </c>
      <c r="N339" s="29" t="s">
        <v>355</v>
      </c>
      <c r="O339" s="29">
        <v>199606</v>
      </c>
      <c r="S339" s="29">
        <v>150</v>
      </c>
      <c r="T339" s="29" t="s">
        <v>1088</v>
      </c>
      <c r="U339" s="29">
        <v>0</v>
      </c>
      <c r="V339" s="29" t="s">
        <v>1089</v>
      </c>
      <c r="W339" s="29" t="s">
        <v>358</v>
      </c>
      <c r="X339" s="29" t="s">
        <v>320</v>
      </c>
    </row>
    <row r="340" spans="1:24" x14ac:dyDescent="0.25">
      <c r="A340" s="29" t="s">
        <v>160</v>
      </c>
      <c r="B340" s="29">
        <v>6024</v>
      </c>
      <c r="C340" s="29" t="s">
        <v>197</v>
      </c>
      <c r="D340" s="29">
        <v>191795791</v>
      </c>
      <c r="E340" s="29">
        <v>0</v>
      </c>
      <c r="F340" s="29">
        <v>1060</v>
      </c>
      <c r="G340" s="29">
        <v>2591131</v>
      </c>
      <c r="H340" s="29">
        <v>1114411</v>
      </c>
      <c r="I340" s="29">
        <v>904</v>
      </c>
      <c r="J340" s="29">
        <v>2190119</v>
      </c>
      <c r="K340" s="29" t="s">
        <v>1087</v>
      </c>
      <c r="M340" s="29">
        <v>1996</v>
      </c>
      <c r="N340" s="29" t="s">
        <v>355</v>
      </c>
      <c r="O340" s="29">
        <v>199606</v>
      </c>
      <c r="S340" s="29">
        <v>150</v>
      </c>
      <c r="T340" s="29" t="s">
        <v>1092</v>
      </c>
      <c r="U340" s="29">
        <v>0</v>
      </c>
      <c r="V340" s="29" t="s">
        <v>1093</v>
      </c>
      <c r="W340" s="29" t="s">
        <v>358</v>
      </c>
      <c r="X340" s="29" t="s">
        <v>320</v>
      </c>
    </row>
    <row r="341" spans="1:24" x14ac:dyDescent="0.25">
      <c r="A341" s="29" t="s">
        <v>160</v>
      </c>
      <c r="B341" s="29">
        <v>6024</v>
      </c>
      <c r="C341" s="29" t="s">
        <v>197</v>
      </c>
      <c r="D341" s="29">
        <v>190215808</v>
      </c>
      <c r="E341" s="29">
        <v>0</v>
      </c>
      <c r="F341" s="29">
        <v>1060</v>
      </c>
      <c r="G341" s="29">
        <v>2591148</v>
      </c>
      <c r="H341" s="29">
        <v>1114302</v>
      </c>
      <c r="I341" s="29">
        <v>909</v>
      </c>
      <c r="J341" s="29">
        <v>2190119</v>
      </c>
      <c r="K341" s="29" t="s">
        <v>1087</v>
      </c>
      <c r="M341" s="29">
        <v>1996</v>
      </c>
      <c r="N341" s="29" t="s">
        <v>355</v>
      </c>
      <c r="O341" s="29">
        <v>199606</v>
      </c>
      <c r="S341" s="29">
        <v>150</v>
      </c>
      <c r="T341" s="29" t="s">
        <v>1090</v>
      </c>
      <c r="U341" s="29">
        <v>0</v>
      </c>
      <c r="V341" s="29" t="s">
        <v>1091</v>
      </c>
      <c r="W341" s="29" t="s">
        <v>358</v>
      </c>
      <c r="X341" s="29" t="s">
        <v>320</v>
      </c>
    </row>
    <row r="342" spans="1:24" x14ac:dyDescent="0.25">
      <c r="A342" s="29" t="s">
        <v>160</v>
      </c>
      <c r="B342" s="29">
        <v>6024</v>
      </c>
      <c r="C342" s="29" t="s">
        <v>197</v>
      </c>
      <c r="D342" s="29">
        <v>3003142</v>
      </c>
      <c r="E342" s="29">
        <v>0</v>
      </c>
      <c r="F342" s="29">
        <v>1060</v>
      </c>
      <c r="G342" s="29">
        <v>2592090</v>
      </c>
      <c r="H342" s="29">
        <v>1114995</v>
      </c>
      <c r="I342" s="29">
        <v>905</v>
      </c>
      <c r="J342" s="29">
        <v>2469933</v>
      </c>
      <c r="K342" s="29" t="s">
        <v>1094</v>
      </c>
      <c r="M342" s="29">
        <v>1993</v>
      </c>
      <c r="N342" s="29" t="s">
        <v>357</v>
      </c>
      <c r="O342" s="29">
        <v>199302</v>
      </c>
      <c r="S342" s="29">
        <v>150</v>
      </c>
      <c r="T342" s="29" t="s">
        <v>1095</v>
      </c>
      <c r="U342" s="29">
        <v>0</v>
      </c>
      <c r="V342" s="29" t="s">
        <v>1096</v>
      </c>
      <c r="W342" s="29" t="s">
        <v>358</v>
      </c>
      <c r="X342" s="29" t="s">
        <v>320</v>
      </c>
    </row>
    <row r="343" spans="1:24" x14ac:dyDescent="0.25">
      <c r="A343" s="29" t="s">
        <v>160</v>
      </c>
      <c r="B343" s="29">
        <v>6024</v>
      </c>
      <c r="C343" s="29" t="s">
        <v>197</v>
      </c>
      <c r="D343" s="29">
        <v>190010451</v>
      </c>
      <c r="E343" s="29">
        <v>0</v>
      </c>
      <c r="F343" s="29">
        <v>1060</v>
      </c>
      <c r="G343" s="29">
        <v>2592055</v>
      </c>
      <c r="H343" s="29">
        <v>1114819</v>
      </c>
      <c r="I343" s="29">
        <v>905</v>
      </c>
      <c r="J343" s="29">
        <v>2469933</v>
      </c>
      <c r="K343" s="29" t="s">
        <v>1094</v>
      </c>
      <c r="M343" s="29">
        <v>1993</v>
      </c>
      <c r="N343" s="29" t="s">
        <v>357</v>
      </c>
      <c r="O343" s="29">
        <v>199302</v>
      </c>
      <c r="S343" s="29">
        <v>150</v>
      </c>
      <c r="T343" s="29" t="s">
        <v>1097</v>
      </c>
      <c r="U343" s="29">
        <v>0</v>
      </c>
      <c r="V343" s="29" t="s">
        <v>1098</v>
      </c>
      <c r="W343" s="29" t="s">
        <v>358</v>
      </c>
      <c r="X343" s="29" t="s">
        <v>320</v>
      </c>
    </row>
    <row r="344" spans="1:24" x14ac:dyDescent="0.25">
      <c r="A344" s="29" t="s">
        <v>160</v>
      </c>
      <c r="B344" s="29">
        <v>6024</v>
      </c>
      <c r="C344" s="29" t="s">
        <v>197</v>
      </c>
      <c r="D344" s="29">
        <v>3003033</v>
      </c>
      <c r="E344" s="29">
        <v>0</v>
      </c>
      <c r="F344" s="29">
        <v>1021</v>
      </c>
      <c r="G344" s="29">
        <v>2586942</v>
      </c>
      <c r="H344" s="29">
        <v>1115643</v>
      </c>
      <c r="I344" s="29">
        <v>905</v>
      </c>
      <c r="J344" s="29">
        <v>2190160</v>
      </c>
      <c r="K344" s="29" t="s">
        <v>1099</v>
      </c>
      <c r="M344" s="29">
        <v>1996</v>
      </c>
      <c r="N344" s="29" t="s">
        <v>1100</v>
      </c>
      <c r="O344" s="29">
        <v>199602</v>
      </c>
      <c r="S344" s="29">
        <v>150</v>
      </c>
      <c r="T344" s="29" t="s">
        <v>1103</v>
      </c>
      <c r="U344" s="29">
        <v>0</v>
      </c>
      <c r="V344" s="29" t="s">
        <v>1104</v>
      </c>
      <c r="W344" s="29" t="s">
        <v>1105</v>
      </c>
      <c r="X344" s="29" t="s">
        <v>320</v>
      </c>
    </row>
    <row r="345" spans="1:24" x14ac:dyDescent="0.25">
      <c r="A345" s="29" t="s">
        <v>160</v>
      </c>
      <c r="B345" s="29">
        <v>6024</v>
      </c>
      <c r="C345" s="29" t="s">
        <v>197</v>
      </c>
      <c r="D345" s="29">
        <v>190447410</v>
      </c>
      <c r="E345" s="29">
        <v>0</v>
      </c>
      <c r="F345" s="29">
        <v>1060</v>
      </c>
      <c r="G345" s="29">
        <v>2587057</v>
      </c>
      <c r="H345" s="29">
        <v>1115596</v>
      </c>
      <c r="I345" s="29">
        <v>909</v>
      </c>
      <c r="J345" s="29">
        <v>2190160</v>
      </c>
      <c r="K345" s="29" t="s">
        <v>1099</v>
      </c>
      <c r="M345" s="29">
        <v>1996</v>
      </c>
      <c r="N345" s="29" t="s">
        <v>1100</v>
      </c>
      <c r="O345" s="29">
        <v>199602</v>
      </c>
      <c r="S345" s="29">
        <v>150</v>
      </c>
      <c r="T345" s="29" t="s">
        <v>1101</v>
      </c>
      <c r="U345" s="29">
        <v>0</v>
      </c>
      <c r="V345" s="29" t="s">
        <v>1102</v>
      </c>
      <c r="W345" s="29" t="s">
        <v>358</v>
      </c>
      <c r="X345" s="29" t="s">
        <v>320</v>
      </c>
    </row>
    <row r="346" spans="1:24" x14ac:dyDescent="0.25">
      <c r="A346" s="29" t="s">
        <v>160</v>
      </c>
      <c r="B346" s="29">
        <v>6024</v>
      </c>
      <c r="C346" s="29" t="s">
        <v>197</v>
      </c>
      <c r="D346" s="29">
        <v>191191330</v>
      </c>
      <c r="E346" s="29">
        <v>0</v>
      </c>
      <c r="F346" s="29">
        <v>1060</v>
      </c>
      <c r="G346" s="29">
        <v>2586991.4380000001</v>
      </c>
      <c r="H346" s="29">
        <v>1115616.112</v>
      </c>
      <c r="I346" s="29">
        <v>909</v>
      </c>
      <c r="J346" s="29">
        <v>2190160</v>
      </c>
      <c r="K346" s="29" t="s">
        <v>1099</v>
      </c>
      <c r="M346" s="29">
        <v>1996</v>
      </c>
      <c r="N346" s="29" t="s">
        <v>1100</v>
      </c>
      <c r="O346" s="29">
        <v>199602</v>
      </c>
      <c r="S346" s="29">
        <v>150</v>
      </c>
      <c r="T346" s="29" t="s">
        <v>1106</v>
      </c>
      <c r="U346" s="29">
        <v>0</v>
      </c>
      <c r="V346" s="29" t="s">
        <v>1107</v>
      </c>
      <c r="W346" s="29" t="s">
        <v>1108</v>
      </c>
      <c r="X346" s="29" t="s">
        <v>320</v>
      </c>
    </row>
    <row r="347" spans="1:24" x14ac:dyDescent="0.25">
      <c r="A347" s="29" t="s">
        <v>160</v>
      </c>
      <c r="B347" s="29">
        <v>6024</v>
      </c>
      <c r="C347" s="29" t="s">
        <v>197</v>
      </c>
      <c r="D347" s="29">
        <v>191028552</v>
      </c>
      <c r="E347" s="29">
        <v>0</v>
      </c>
      <c r="F347" s="29">
        <v>1021</v>
      </c>
      <c r="G347" s="29">
        <v>2589804</v>
      </c>
      <c r="H347" s="29">
        <v>1114971</v>
      </c>
      <c r="I347" s="29">
        <v>909</v>
      </c>
      <c r="J347" s="29">
        <v>2190459</v>
      </c>
      <c r="K347" s="29" t="s">
        <v>1164</v>
      </c>
      <c r="L347" s="179" t="s">
        <v>336</v>
      </c>
      <c r="M347" s="29">
        <v>1996</v>
      </c>
      <c r="N347" s="29" t="s">
        <v>1165</v>
      </c>
      <c r="O347" s="29">
        <v>199600</v>
      </c>
      <c r="R347" s="29" t="s">
        <v>1166</v>
      </c>
      <c r="S347" s="29">
        <v>150</v>
      </c>
      <c r="T347" s="29" t="s">
        <v>1167</v>
      </c>
      <c r="U347" s="29">
        <v>0</v>
      </c>
      <c r="V347" s="29" t="s">
        <v>1168</v>
      </c>
      <c r="W347" s="29" t="s">
        <v>1169</v>
      </c>
      <c r="X347" s="29" t="s">
        <v>320</v>
      </c>
    </row>
    <row r="348" spans="1:24" x14ac:dyDescent="0.25">
      <c r="A348" s="29" t="s">
        <v>160</v>
      </c>
      <c r="B348" s="29">
        <v>6024</v>
      </c>
      <c r="C348" s="29" t="s">
        <v>197</v>
      </c>
      <c r="D348" s="29">
        <v>191028553</v>
      </c>
      <c r="E348" s="29">
        <v>0</v>
      </c>
      <c r="F348" s="29">
        <v>1021</v>
      </c>
      <c r="G348" s="29">
        <v>2589804.2650000001</v>
      </c>
      <c r="H348" s="29">
        <v>1114966.585</v>
      </c>
      <c r="I348" s="29">
        <v>901</v>
      </c>
      <c r="J348" s="29">
        <v>2190459</v>
      </c>
      <c r="K348" s="29" t="s">
        <v>1164</v>
      </c>
      <c r="L348" s="179" t="s">
        <v>336</v>
      </c>
      <c r="M348" s="29">
        <v>1996</v>
      </c>
      <c r="N348" s="29" t="s">
        <v>1165</v>
      </c>
      <c r="O348" s="29">
        <v>199600</v>
      </c>
      <c r="R348" s="29" t="s">
        <v>1170</v>
      </c>
      <c r="S348" s="29">
        <v>150</v>
      </c>
      <c r="T348" s="29" t="s">
        <v>1167</v>
      </c>
      <c r="U348" s="29">
        <v>0</v>
      </c>
      <c r="V348" s="29" t="s">
        <v>1171</v>
      </c>
      <c r="W348" s="29" t="s">
        <v>1172</v>
      </c>
      <c r="X348" s="29" t="s">
        <v>320</v>
      </c>
    </row>
    <row r="349" spans="1:24" x14ac:dyDescent="0.25">
      <c r="A349" s="29" t="s">
        <v>160</v>
      </c>
      <c r="B349" s="29">
        <v>6024</v>
      </c>
      <c r="C349" s="29" t="s">
        <v>197</v>
      </c>
      <c r="D349" s="29">
        <v>898557</v>
      </c>
      <c r="E349" s="29">
        <v>0</v>
      </c>
      <c r="F349" s="29">
        <v>1021</v>
      </c>
      <c r="G349" s="29">
        <v>2587740</v>
      </c>
      <c r="H349" s="29">
        <v>1114172</v>
      </c>
      <c r="I349" s="29">
        <v>905</v>
      </c>
      <c r="J349" s="29">
        <v>2190523</v>
      </c>
      <c r="K349" s="29" t="s">
        <v>1173</v>
      </c>
      <c r="L349" s="179" t="s">
        <v>1174</v>
      </c>
      <c r="M349" s="29">
        <v>1997</v>
      </c>
      <c r="N349" s="29" t="s">
        <v>361</v>
      </c>
      <c r="O349" s="29">
        <v>199700</v>
      </c>
      <c r="R349" s="29" t="s">
        <v>1175</v>
      </c>
      <c r="S349" s="29">
        <v>115</v>
      </c>
      <c r="T349" s="29" t="s">
        <v>1176</v>
      </c>
      <c r="U349" s="29">
        <v>0</v>
      </c>
      <c r="V349" s="29" t="s">
        <v>1177</v>
      </c>
      <c r="W349" s="29" t="s">
        <v>1178</v>
      </c>
      <c r="X349" s="29" t="s">
        <v>320</v>
      </c>
    </row>
    <row r="350" spans="1:24" x14ac:dyDescent="0.25">
      <c r="A350" s="29" t="s">
        <v>160</v>
      </c>
      <c r="B350" s="29">
        <v>6024</v>
      </c>
      <c r="C350" s="29" t="s">
        <v>197</v>
      </c>
      <c r="D350" s="29">
        <v>3002529</v>
      </c>
      <c r="E350" s="29">
        <v>0</v>
      </c>
      <c r="F350" s="29">
        <v>1021</v>
      </c>
      <c r="G350" s="29">
        <v>2587735</v>
      </c>
      <c r="H350" s="29">
        <v>1114172</v>
      </c>
      <c r="I350" s="29">
        <v>905</v>
      </c>
      <c r="J350" s="29">
        <v>2190523</v>
      </c>
      <c r="K350" s="29" t="s">
        <v>1173</v>
      </c>
      <c r="L350" s="179" t="s">
        <v>1174</v>
      </c>
      <c r="M350" s="29">
        <v>1997</v>
      </c>
      <c r="N350" s="29" t="s">
        <v>361</v>
      </c>
      <c r="O350" s="29">
        <v>199700</v>
      </c>
      <c r="R350" s="29" t="s">
        <v>1179</v>
      </c>
      <c r="S350" s="29">
        <v>115</v>
      </c>
      <c r="T350" s="29" t="s">
        <v>1176</v>
      </c>
      <c r="U350" s="29">
        <v>0</v>
      </c>
      <c r="V350" s="29" t="s">
        <v>1177</v>
      </c>
      <c r="W350" s="29" t="s">
        <v>1178</v>
      </c>
      <c r="X350" s="29" t="s">
        <v>320</v>
      </c>
    </row>
    <row r="351" spans="1:24" x14ac:dyDescent="0.25">
      <c r="A351" s="29" t="s">
        <v>160</v>
      </c>
      <c r="B351" s="29">
        <v>6024</v>
      </c>
      <c r="C351" s="29" t="s">
        <v>197</v>
      </c>
      <c r="D351" s="29">
        <v>3002528</v>
      </c>
      <c r="E351" s="29">
        <v>0</v>
      </c>
      <c r="F351" s="29">
        <v>1025</v>
      </c>
      <c r="G351" s="29">
        <v>2587729</v>
      </c>
      <c r="H351" s="29">
        <v>1114173</v>
      </c>
      <c r="I351" s="29">
        <v>905</v>
      </c>
      <c r="J351" s="29">
        <v>2190523</v>
      </c>
      <c r="K351" s="29" t="s">
        <v>1173</v>
      </c>
      <c r="L351" s="179" t="s">
        <v>1174</v>
      </c>
      <c r="M351" s="29">
        <v>1997</v>
      </c>
      <c r="N351" s="29" t="s">
        <v>361</v>
      </c>
      <c r="O351" s="29">
        <v>199700</v>
      </c>
      <c r="R351" s="29" t="s">
        <v>1180</v>
      </c>
      <c r="S351" s="29">
        <v>115</v>
      </c>
      <c r="T351" s="29" t="s">
        <v>1176</v>
      </c>
      <c r="U351" s="29">
        <v>0</v>
      </c>
      <c r="V351" s="29" t="s">
        <v>1177</v>
      </c>
      <c r="W351" s="29" t="s">
        <v>1178</v>
      </c>
      <c r="X351" s="29" t="s">
        <v>320</v>
      </c>
    </row>
    <row r="352" spans="1:24" x14ac:dyDescent="0.25">
      <c r="A352" s="29" t="s">
        <v>160</v>
      </c>
      <c r="B352" s="29">
        <v>6024</v>
      </c>
      <c r="C352" s="29" t="s">
        <v>197</v>
      </c>
      <c r="D352" s="29">
        <v>3002535</v>
      </c>
      <c r="E352" s="29">
        <v>0</v>
      </c>
      <c r="F352" s="29">
        <v>1021</v>
      </c>
      <c r="G352" s="29">
        <v>2587666</v>
      </c>
      <c r="H352" s="29">
        <v>1114143</v>
      </c>
      <c r="I352" s="29">
        <v>905</v>
      </c>
      <c r="J352" s="29">
        <v>2190523</v>
      </c>
      <c r="K352" s="29" t="s">
        <v>1173</v>
      </c>
      <c r="L352" s="179" t="s">
        <v>1181</v>
      </c>
      <c r="M352" s="29">
        <v>1997</v>
      </c>
      <c r="N352" s="29" t="s">
        <v>361</v>
      </c>
      <c r="O352" s="29">
        <v>199700</v>
      </c>
      <c r="R352" s="29" t="s">
        <v>1182</v>
      </c>
      <c r="S352" s="29">
        <v>150</v>
      </c>
      <c r="T352" s="29" t="s">
        <v>1176</v>
      </c>
      <c r="U352" s="29">
        <v>0</v>
      </c>
      <c r="V352" s="29" t="s">
        <v>1177</v>
      </c>
      <c r="W352" s="29" t="s">
        <v>1183</v>
      </c>
      <c r="X352" s="29" t="s">
        <v>320</v>
      </c>
    </row>
    <row r="353" spans="1:24" x14ac:dyDescent="0.25">
      <c r="A353" s="29" t="s">
        <v>160</v>
      </c>
      <c r="B353" s="29">
        <v>6024</v>
      </c>
      <c r="C353" s="29" t="s">
        <v>197</v>
      </c>
      <c r="D353" s="29">
        <v>898559</v>
      </c>
      <c r="E353" s="29">
        <v>0</v>
      </c>
      <c r="F353" s="29">
        <v>1021</v>
      </c>
      <c r="G353" s="29">
        <v>2587671</v>
      </c>
      <c r="H353" s="29">
        <v>1114142</v>
      </c>
      <c r="I353" s="29">
        <v>905</v>
      </c>
      <c r="J353" s="29">
        <v>2190523</v>
      </c>
      <c r="K353" s="29" t="s">
        <v>1173</v>
      </c>
      <c r="L353" s="179" t="s">
        <v>1181</v>
      </c>
      <c r="M353" s="29">
        <v>1997</v>
      </c>
      <c r="N353" s="29" t="s">
        <v>361</v>
      </c>
      <c r="O353" s="29">
        <v>199700</v>
      </c>
      <c r="R353" s="29" t="s">
        <v>1184</v>
      </c>
      <c r="S353" s="29">
        <v>150</v>
      </c>
      <c r="T353" s="29" t="s">
        <v>1176</v>
      </c>
      <c r="U353" s="29">
        <v>0</v>
      </c>
      <c r="V353" s="29" t="s">
        <v>1177</v>
      </c>
      <c r="W353" s="29" t="s">
        <v>1183</v>
      </c>
      <c r="X353" s="29" t="s">
        <v>320</v>
      </c>
    </row>
    <row r="354" spans="1:24" x14ac:dyDescent="0.25">
      <c r="A354" s="29" t="s">
        <v>160</v>
      </c>
      <c r="B354" s="29">
        <v>6024</v>
      </c>
      <c r="C354" s="29" t="s">
        <v>197</v>
      </c>
      <c r="D354" s="29">
        <v>3002536</v>
      </c>
      <c r="E354" s="29">
        <v>0</v>
      </c>
      <c r="F354" s="29">
        <v>1021</v>
      </c>
      <c r="G354" s="29">
        <v>2587676</v>
      </c>
      <c r="H354" s="29">
        <v>1114144</v>
      </c>
      <c r="I354" s="29">
        <v>905</v>
      </c>
      <c r="J354" s="29">
        <v>2190523</v>
      </c>
      <c r="K354" s="29" t="s">
        <v>1173</v>
      </c>
      <c r="L354" s="179" t="s">
        <v>1181</v>
      </c>
      <c r="M354" s="29">
        <v>1997</v>
      </c>
      <c r="N354" s="29" t="s">
        <v>361</v>
      </c>
      <c r="O354" s="29">
        <v>199700</v>
      </c>
      <c r="R354" s="29" t="s">
        <v>1185</v>
      </c>
      <c r="S354" s="29">
        <v>115</v>
      </c>
      <c r="T354" s="29" t="s">
        <v>1176</v>
      </c>
      <c r="U354" s="29">
        <v>0</v>
      </c>
      <c r="V354" s="29" t="s">
        <v>1177</v>
      </c>
      <c r="W354" s="29" t="s">
        <v>1183</v>
      </c>
      <c r="X354" s="29" t="s">
        <v>320</v>
      </c>
    </row>
    <row r="355" spans="1:24" x14ac:dyDescent="0.25">
      <c r="A355" s="29" t="s">
        <v>160</v>
      </c>
      <c r="B355" s="29">
        <v>6024</v>
      </c>
      <c r="C355" s="29" t="s">
        <v>197</v>
      </c>
      <c r="D355" s="29">
        <v>3002534</v>
      </c>
      <c r="E355" s="29">
        <v>0</v>
      </c>
      <c r="F355" s="29">
        <v>1025</v>
      </c>
      <c r="G355" s="29">
        <v>2587660</v>
      </c>
      <c r="H355" s="29">
        <v>1114142</v>
      </c>
      <c r="I355" s="29">
        <v>905</v>
      </c>
      <c r="J355" s="29">
        <v>2190523</v>
      </c>
      <c r="K355" s="29" t="s">
        <v>1173</v>
      </c>
      <c r="L355" s="179" t="s">
        <v>1181</v>
      </c>
      <c r="M355" s="29">
        <v>1997</v>
      </c>
      <c r="N355" s="29" t="s">
        <v>361</v>
      </c>
      <c r="O355" s="29">
        <v>199700</v>
      </c>
      <c r="R355" s="29" t="s">
        <v>1186</v>
      </c>
      <c r="S355" s="29">
        <v>115</v>
      </c>
      <c r="T355" s="29" t="s">
        <v>1176</v>
      </c>
      <c r="U355" s="29">
        <v>0</v>
      </c>
      <c r="V355" s="29" t="s">
        <v>1177</v>
      </c>
      <c r="W355" s="29" t="s">
        <v>1183</v>
      </c>
      <c r="X355" s="29" t="s">
        <v>320</v>
      </c>
    </row>
    <row r="356" spans="1:24" x14ac:dyDescent="0.25">
      <c r="A356" s="29" t="s">
        <v>160</v>
      </c>
      <c r="B356" s="29">
        <v>6024</v>
      </c>
      <c r="C356" s="29" t="s">
        <v>197</v>
      </c>
      <c r="D356" s="29">
        <v>898558</v>
      </c>
      <c r="E356" s="29">
        <v>0</v>
      </c>
      <c r="F356" s="29">
        <v>1040</v>
      </c>
      <c r="G356" s="29">
        <v>2587712</v>
      </c>
      <c r="H356" s="29">
        <v>1114155</v>
      </c>
      <c r="I356" s="29">
        <v>905</v>
      </c>
      <c r="J356" s="29">
        <v>2190523</v>
      </c>
      <c r="K356" s="29" t="s">
        <v>1173</v>
      </c>
      <c r="L356" s="179" t="s">
        <v>1187</v>
      </c>
      <c r="M356" s="29">
        <v>1997</v>
      </c>
      <c r="N356" s="29" t="s">
        <v>361</v>
      </c>
      <c r="O356" s="29">
        <v>199700</v>
      </c>
      <c r="R356" s="29" t="s">
        <v>1188</v>
      </c>
      <c r="S356" s="29">
        <v>115</v>
      </c>
      <c r="T356" s="29" t="s">
        <v>1176</v>
      </c>
      <c r="U356" s="29">
        <v>0</v>
      </c>
      <c r="V356" s="29" t="s">
        <v>1177</v>
      </c>
      <c r="W356" s="29" t="s">
        <v>1189</v>
      </c>
      <c r="X356" s="29" t="s">
        <v>320</v>
      </c>
    </row>
    <row r="357" spans="1:24" x14ac:dyDescent="0.25">
      <c r="A357" s="29" t="s">
        <v>160</v>
      </c>
      <c r="B357" s="29">
        <v>6024</v>
      </c>
      <c r="C357" s="29" t="s">
        <v>197</v>
      </c>
      <c r="D357" s="29">
        <v>190305452</v>
      </c>
      <c r="E357" s="29">
        <v>0</v>
      </c>
      <c r="F357" s="29">
        <v>1025</v>
      </c>
      <c r="G357" s="29">
        <v>2587718</v>
      </c>
      <c r="H357" s="29">
        <v>1114158</v>
      </c>
      <c r="I357" s="29">
        <v>904</v>
      </c>
      <c r="J357" s="29">
        <v>2190523</v>
      </c>
      <c r="K357" s="29" t="s">
        <v>1173</v>
      </c>
      <c r="L357" s="179" t="s">
        <v>1187</v>
      </c>
      <c r="M357" s="29">
        <v>1997</v>
      </c>
      <c r="N357" s="29" t="s">
        <v>361</v>
      </c>
      <c r="O357" s="29">
        <v>199700</v>
      </c>
      <c r="R357" s="29" t="s">
        <v>1190</v>
      </c>
      <c r="S357" s="29">
        <v>150</v>
      </c>
      <c r="T357" s="29" t="s">
        <v>1176</v>
      </c>
      <c r="U357" s="29">
        <v>0</v>
      </c>
      <c r="V357" s="29" t="s">
        <v>1177</v>
      </c>
      <c r="W357" s="29" t="s">
        <v>1189</v>
      </c>
      <c r="X357" s="29" t="s">
        <v>320</v>
      </c>
    </row>
    <row r="358" spans="1:24" x14ac:dyDescent="0.25">
      <c r="A358" s="29" t="s">
        <v>160</v>
      </c>
      <c r="B358" s="29">
        <v>6024</v>
      </c>
      <c r="C358" s="29" t="s">
        <v>197</v>
      </c>
      <c r="D358" s="29">
        <v>190305449</v>
      </c>
      <c r="E358" s="29">
        <v>0</v>
      </c>
      <c r="F358" s="29">
        <v>1021</v>
      </c>
      <c r="G358" s="29">
        <v>2587702</v>
      </c>
      <c r="H358" s="29">
        <v>1114155</v>
      </c>
      <c r="I358" s="29">
        <v>904</v>
      </c>
      <c r="J358" s="29">
        <v>2190523</v>
      </c>
      <c r="K358" s="29" t="s">
        <v>1173</v>
      </c>
      <c r="L358" s="179" t="s">
        <v>1187</v>
      </c>
      <c r="M358" s="29">
        <v>1997</v>
      </c>
      <c r="N358" s="29" t="s">
        <v>361</v>
      </c>
      <c r="O358" s="29">
        <v>199700</v>
      </c>
      <c r="R358" s="29" t="s">
        <v>1191</v>
      </c>
      <c r="S358" s="29">
        <v>150</v>
      </c>
      <c r="T358" s="29" t="s">
        <v>1176</v>
      </c>
      <c r="U358" s="29">
        <v>0</v>
      </c>
      <c r="V358" s="29" t="s">
        <v>1177</v>
      </c>
      <c r="W358" s="29" t="s">
        <v>1189</v>
      </c>
      <c r="X358" s="29" t="s">
        <v>320</v>
      </c>
    </row>
    <row r="359" spans="1:24" x14ac:dyDescent="0.25">
      <c r="A359" s="29" t="s">
        <v>160</v>
      </c>
      <c r="B359" s="29">
        <v>6024</v>
      </c>
      <c r="C359" s="29" t="s">
        <v>197</v>
      </c>
      <c r="D359" s="29">
        <v>3002533</v>
      </c>
      <c r="E359" s="29">
        <v>0</v>
      </c>
      <c r="F359" s="29">
        <v>1021</v>
      </c>
      <c r="G359" s="29">
        <v>2587708</v>
      </c>
      <c r="H359" s="29">
        <v>1114156</v>
      </c>
      <c r="I359" s="29">
        <v>904</v>
      </c>
      <c r="J359" s="29">
        <v>2190523</v>
      </c>
      <c r="K359" s="29" t="s">
        <v>1173</v>
      </c>
      <c r="L359" s="179" t="s">
        <v>1187</v>
      </c>
      <c r="M359" s="29">
        <v>1997</v>
      </c>
      <c r="N359" s="29" t="s">
        <v>361</v>
      </c>
      <c r="O359" s="29">
        <v>199700</v>
      </c>
      <c r="R359" s="29" t="s">
        <v>1192</v>
      </c>
      <c r="S359" s="29">
        <v>150</v>
      </c>
      <c r="T359" s="29" t="s">
        <v>1176</v>
      </c>
      <c r="U359" s="29">
        <v>0</v>
      </c>
      <c r="V359" s="29" t="s">
        <v>1177</v>
      </c>
      <c r="W359" s="29" t="s">
        <v>1189</v>
      </c>
      <c r="X359" s="29" t="s">
        <v>320</v>
      </c>
    </row>
    <row r="360" spans="1:24" x14ac:dyDescent="0.25">
      <c r="A360" s="29" t="s">
        <v>160</v>
      </c>
      <c r="B360" s="29">
        <v>6024</v>
      </c>
      <c r="C360" s="29" t="s">
        <v>197</v>
      </c>
      <c r="D360" s="29">
        <v>191782478</v>
      </c>
      <c r="E360" s="29">
        <v>0</v>
      </c>
      <c r="F360" s="29">
        <v>1060</v>
      </c>
      <c r="G360" s="29">
        <v>2589796</v>
      </c>
      <c r="H360" s="29">
        <v>1114687</v>
      </c>
      <c r="I360" s="29">
        <v>909</v>
      </c>
      <c r="J360" s="29">
        <v>2190402</v>
      </c>
      <c r="K360" s="29" t="s">
        <v>1159</v>
      </c>
      <c r="M360" s="29">
        <v>1997</v>
      </c>
      <c r="N360" s="29" t="s">
        <v>360</v>
      </c>
      <c r="O360" s="29">
        <v>199702</v>
      </c>
      <c r="S360" s="29">
        <v>150</v>
      </c>
      <c r="T360" s="29" t="s">
        <v>1160</v>
      </c>
      <c r="U360" s="29">
        <v>0</v>
      </c>
      <c r="V360" s="29" t="s">
        <v>1003</v>
      </c>
      <c r="W360" s="29" t="s">
        <v>358</v>
      </c>
      <c r="X360" s="29" t="s">
        <v>320</v>
      </c>
    </row>
    <row r="361" spans="1:24" x14ac:dyDescent="0.25">
      <c r="A361" s="29" t="s">
        <v>160</v>
      </c>
      <c r="B361" s="29">
        <v>6024</v>
      </c>
      <c r="C361" s="29" t="s">
        <v>197</v>
      </c>
      <c r="D361" s="29">
        <v>191812118</v>
      </c>
      <c r="E361" s="29">
        <v>0</v>
      </c>
      <c r="F361" s="29">
        <v>1060</v>
      </c>
      <c r="G361" s="29">
        <v>2589763</v>
      </c>
      <c r="H361" s="29">
        <v>1114708</v>
      </c>
      <c r="I361" s="29">
        <v>909</v>
      </c>
      <c r="J361" s="29">
        <v>2190402</v>
      </c>
      <c r="K361" s="29" t="s">
        <v>1159</v>
      </c>
      <c r="M361" s="29">
        <v>1997</v>
      </c>
      <c r="N361" s="29" t="s">
        <v>360</v>
      </c>
      <c r="O361" s="29">
        <v>199702</v>
      </c>
      <c r="S361" s="29">
        <v>115</v>
      </c>
      <c r="T361" s="29" t="s">
        <v>1161</v>
      </c>
      <c r="U361" s="29">
        <v>0</v>
      </c>
      <c r="V361" s="29" t="s">
        <v>1045</v>
      </c>
      <c r="X361" s="29" t="s">
        <v>320</v>
      </c>
    </row>
    <row r="362" spans="1:24" x14ac:dyDescent="0.25">
      <c r="A362" s="29" t="s">
        <v>160</v>
      </c>
      <c r="B362" s="29">
        <v>6024</v>
      </c>
      <c r="C362" s="29" t="s">
        <v>197</v>
      </c>
      <c r="D362" s="29">
        <v>191853550</v>
      </c>
      <c r="E362" s="29">
        <v>0</v>
      </c>
      <c r="F362" s="29">
        <v>1060</v>
      </c>
      <c r="G362" s="29">
        <v>2589757</v>
      </c>
      <c r="H362" s="29">
        <v>1114720</v>
      </c>
      <c r="I362" s="29">
        <v>909</v>
      </c>
      <c r="J362" s="29">
        <v>2190402</v>
      </c>
      <c r="K362" s="29" t="s">
        <v>1159</v>
      </c>
      <c r="M362" s="29">
        <v>1997</v>
      </c>
      <c r="N362" s="29" t="s">
        <v>360</v>
      </c>
      <c r="O362" s="29">
        <v>199702</v>
      </c>
      <c r="S362" s="29">
        <v>150</v>
      </c>
      <c r="T362" s="29" t="s">
        <v>1162</v>
      </c>
      <c r="U362" s="29">
        <v>0</v>
      </c>
      <c r="V362" s="29" t="s">
        <v>1163</v>
      </c>
      <c r="W362" s="29" t="s">
        <v>358</v>
      </c>
      <c r="X362" s="29" t="s">
        <v>320</v>
      </c>
    </row>
    <row r="363" spans="1:24" x14ac:dyDescent="0.25">
      <c r="A363" s="29" t="s">
        <v>160</v>
      </c>
      <c r="B363" s="29">
        <v>6024</v>
      </c>
      <c r="C363" s="29" t="s">
        <v>197</v>
      </c>
      <c r="D363" s="29">
        <v>191976545</v>
      </c>
      <c r="E363" s="29">
        <v>0</v>
      </c>
      <c r="F363" s="29">
        <v>1060</v>
      </c>
      <c r="G363" s="29">
        <v>2589213</v>
      </c>
      <c r="H363" s="29">
        <v>1114450</v>
      </c>
      <c r="I363" s="29">
        <v>909</v>
      </c>
      <c r="J363" s="29">
        <v>2190258</v>
      </c>
      <c r="K363" s="29" t="s">
        <v>5846</v>
      </c>
      <c r="M363" s="29">
        <v>1997</v>
      </c>
      <c r="N363" s="29" t="s">
        <v>361</v>
      </c>
      <c r="O363" s="29">
        <v>199700</v>
      </c>
      <c r="S363" s="29">
        <v>150</v>
      </c>
      <c r="U363" s="29">
        <v>0</v>
      </c>
      <c r="V363" s="29" t="s">
        <v>1490</v>
      </c>
      <c r="W363" s="29" t="s">
        <v>358</v>
      </c>
      <c r="X363" s="29" t="s">
        <v>320</v>
      </c>
    </row>
    <row r="364" spans="1:24" x14ac:dyDescent="0.25">
      <c r="A364" s="29" t="s">
        <v>160</v>
      </c>
      <c r="B364" s="29">
        <v>6024</v>
      </c>
      <c r="C364" s="29" t="s">
        <v>197</v>
      </c>
      <c r="D364" s="29">
        <v>191874283</v>
      </c>
      <c r="E364" s="29">
        <v>0</v>
      </c>
      <c r="F364" s="29">
        <v>1060</v>
      </c>
      <c r="G364" s="29">
        <v>2589144.3250000002</v>
      </c>
      <c r="H364" s="29">
        <v>1114362.2649999999</v>
      </c>
      <c r="I364" s="29">
        <v>905</v>
      </c>
      <c r="J364" s="29">
        <v>2190258</v>
      </c>
      <c r="K364" s="29" t="s">
        <v>5846</v>
      </c>
      <c r="M364" s="29">
        <v>1997</v>
      </c>
      <c r="N364" s="29" t="s">
        <v>361</v>
      </c>
      <c r="O364" s="29">
        <v>199700</v>
      </c>
      <c r="S364" s="29">
        <v>115</v>
      </c>
      <c r="T364" s="29" t="s">
        <v>5847</v>
      </c>
      <c r="U364" s="29">
        <v>0</v>
      </c>
      <c r="V364" s="29" t="s">
        <v>5848</v>
      </c>
      <c r="W364" s="29" t="s">
        <v>358</v>
      </c>
      <c r="X364" s="29" t="s">
        <v>320</v>
      </c>
    </row>
    <row r="365" spans="1:24" x14ac:dyDescent="0.25">
      <c r="A365" s="29" t="s">
        <v>160</v>
      </c>
      <c r="B365" s="29">
        <v>6024</v>
      </c>
      <c r="C365" s="29" t="s">
        <v>197</v>
      </c>
      <c r="D365" s="29">
        <v>190428793</v>
      </c>
      <c r="E365" s="29">
        <v>0</v>
      </c>
      <c r="F365" s="29">
        <v>1060</v>
      </c>
      <c r="G365" s="29">
        <v>2592629</v>
      </c>
      <c r="H365" s="29">
        <v>1114075</v>
      </c>
      <c r="I365" s="29">
        <v>909</v>
      </c>
      <c r="J365" s="29">
        <v>2190279</v>
      </c>
      <c r="K365" s="29" t="s">
        <v>1109</v>
      </c>
      <c r="M365" s="29">
        <v>1996</v>
      </c>
      <c r="N365" s="29" t="s">
        <v>355</v>
      </c>
      <c r="O365" s="29">
        <v>199606</v>
      </c>
      <c r="R365" s="29" t="s">
        <v>1110</v>
      </c>
      <c r="S365" s="29">
        <v>150</v>
      </c>
      <c r="T365" s="29" t="s">
        <v>1111</v>
      </c>
      <c r="U365" s="29">
        <v>0</v>
      </c>
      <c r="V365" s="29" t="s">
        <v>1112</v>
      </c>
      <c r="W365" s="29" t="s">
        <v>358</v>
      </c>
      <c r="X365" s="29" t="s">
        <v>320</v>
      </c>
    </row>
    <row r="366" spans="1:24" x14ac:dyDescent="0.25">
      <c r="A366" s="29" t="s">
        <v>160</v>
      </c>
      <c r="B366" s="29">
        <v>6024</v>
      </c>
      <c r="C366" s="29" t="s">
        <v>197</v>
      </c>
      <c r="D366" s="29">
        <v>190441068</v>
      </c>
      <c r="E366" s="29">
        <v>0</v>
      </c>
      <c r="F366" s="29">
        <v>1021</v>
      </c>
      <c r="G366" s="29">
        <v>2591040</v>
      </c>
      <c r="H366" s="29">
        <v>1113099</v>
      </c>
      <c r="I366" s="29">
        <v>909</v>
      </c>
      <c r="J366" s="29">
        <v>2190279</v>
      </c>
      <c r="K366" s="29" t="s">
        <v>1109</v>
      </c>
      <c r="M366" s="29">
        <v>1996</v>
      </c>
      <c r="N366" s="29" t="s">
        <v>355</v>
      </c>
      <c r="O366" s="29">
        <v>199606</v>
      </c>
      <c r="S366" s="29">
        <v>150</v>
      </c>
      <c r="T366" s="29" t="s">
        <v>1115</v>
      </c>
      <c r="U366" s="29">
        <v>0</v>
      </c>
      <c r="V366" s="29" t="s">
        <v>1116</v>
      </c>
      <c r="W366" s="29" t="s">
        <v>358</v>
      </c>
      <c r="X366" s="29" t="s">
        <v>320</v>
      </c>
    </row>
    <row r="367" spans="1:24" x14ac:dyDescent="0.25">
      <c r="A367" s="29" t="s">
        <v>160</v>
      </c>
      <c r="B367" s="29">
        <v>6024</v>
      </c>
      <c r="C367" s="29" t="s">
        <v>197</v>
      </c>
      <c r="D367" s="29">
        <v>191844574</v>
      </c>
      <c r="E367" s="29">
        <v>0</v>
      </c>
      <c r="F367" s="29">
        <v>1060</v>
      </c>
      <c r="G367" s="29">
        <v>2591115</v>
      </c>
      <c r="H367" s="29">
        <v>1113097</v>
      </c>
      <c r="I367" s="29">
        <v>909</v>
      </c>
      <c r="J367" s="29">
        <v>2190279</v>
      </c>
      <c r="K367" s="29" t="s">
        <v>1109</v>
      </c>
      <c r="M367" s="29">
        <v>1996</v>
      </c>
      <c r="N367" s="29" t="s">
        <v>355</v>
      </c>
      <c r="O367" s="29">
        <v>199606</v>
      </c>
      <c r="S367" s="29">
        <v>115</v>
      </c>
      <c r="T367" s="29" t="s">
        <v>1113</v>
      </c>
      <c r="U367" s="29">
        <v>0</v>
      </c>
      <c r="V367" s="29" t="s">
        <v>1114</v>
      </c>
      <c r="X367" s="29" t="s">
        <v>320</v>
      </c>
    </row>
    <row r="368" spans="1:24" x14ac:dyDescent="0.25">
      <c r="A368" s="29" t="s">
        <v>160</v>
      </c>
      <c r="B368" s="29">
        <v>6024</v>
      </c>
      <c r="C368" s="29" t="s">
        <v>197</v>
      </c>
      <c r="D368" s="29">
        <v>898787</v>
      </c>
      <c r="E368" s="29">
        <v>0</v>
      </c>
      <c r="F368" s="29">
        <v>1021</v>
      </c>
      <c r="G368" s="29">
        <v>2587968.5830000001</v>
      </c>
      <c r="H368" s="29">
        <v>1114217.9580000001</v>
      </c>
      <c r="I368" s="29">
        <v>901</v>
      </c>
      <c r="J368" s="29">
        <v>2190284</v>
      </c>
      <c r="K368" s="29" t="s">
        <v>1117</v>
      </c>
      <c r="L368" s="179" t="s">
        <v>454</v>
      </c>
      <c r="M368" s="29">
        <v>1997</v>
      </c>
      <c r="N368" s="29" t="s">
        <v>361</v>
      </c>
      <c r="O368" s="29">
        <v>199700</v>
      </c>
      <c r="P368" s="29">
        <v>2587966.6290000002</v>
      </c>
      <c r="Q368" s="29">
        <v>1114213.9140000001</v>
      </c>
      <c r="R368" s="29" t="s">
        <v>1118</v>
      </c>
      <c r="S368" s="29">
        <v>150</v>
      </c>
      <c r="T368" s="29" t="s">
        <v>1119</v>
      </c>
      <c r="U368" s="29">
        <v>0</v>
      </c>
      <c r="V368" s="29" t="s">
        <v>1120</v>
      </c>
      <c r="W368" s="29" t="s">
        <v>1121</v>
      </c>
      <c r="X368" s="29" t="s">
        <v>320</v>
      </c>
    </row>
    <row r="369" spans="1:24" x14ac:dyDescent="0.25">
      <c r="A369" s="29" t="s">
        <v>160</v>
      </c>
      <c r="B369" s="29">
        <v>6024</v>
      </c>
      <c r="C369" s="29" t="s">
        <v>197</v>
      </c>
      <c r="D369" s="29">
        <v>898786</v>
      </c>
      <c r="E369" s="29">
        <v>0</v>
      </c>
      <c r="F369" s="29">
        <v>1021</v>
      </c>
      <c r="G369" s="29">
        <v>2587965</v>
      </c>
      <c r="H369" s="29">
        <v>1114216</v>
      </c>
      <c r="I369" s="29">
        <v>905</v>
      </c>
      <c r="J369" s="29">
        <v>2190284</v>
      </c>
      <c r="K369" s="29" t="s">
        <v>1117</v>
      </c>
      <c r="L369" s="179" t="s">
        <v>454</v>
      </c>
      <c r="M369" s="29">
        <v>1997</v>
      </c>
      <c r="N369" s="29" t="s">
        <v>361</v>
      </c>
      <c r="O369" s="29">
        <v>199700</v>
      </c>
      <c r="R369" s="29" t="s">
        <v>1122</v>
      </c>
      <c r="S369" s="29">
        <v>115</v>
      </c>
      <c r="T369" s="29" t="s">
        <v>1119</v>
      </c>
      <c r="U369" s="29">
        <v>0</v>
      </c>
      <c r="V369" s="29" t="s">
        <v>1120</v>
      </c>
      <c r="W369" s="29" t="s">
        <v>1123</v>
      </c>
      <c r="X369" s="29" t="s">
        <v>320</v>
      </c>
    </row>
    <row r="370" spans="1:24" x14ac:dyDescent="0.25">
      <c r="A370" s="29" t="s">
        <v>160</v>
      </c>
      <c r="B370" s="29">
        <v>6024</v>
      </c>
      <c r="C370" s="29" t="s">
        <v>197</v>
      </c>
      <c r="D370" s="29">
        <v>898789</v>
      </c>
      <c r="E370" s="29">
        <v>0</v>
      </c>
      <c r="F370" s="29">
        <v>1021</v>
      </c>
      <c r="G370" s="29">
        <v>2587990</v>
      </c>
      <c r="H370" s="29">
        <v>1114229</v>
      </c>
      <c r="I370" s="29">
        <v>905</v>
      </c>
      <c r="J370" s="29">
        <v>2190284</v>
      </c>
      <c r="K370" s="29" t="s">
        <v>1117</v>
      </c>
      <c r="L370" s="179" t="s">
        <v>543</v>
      </c>
      <c r="M370" s="29">
        <v>1997</v>
      </c>
      <c r="N370" s="29" t="s">
        <v>361</v>
      </c>
      <c r="O370" s="29">
        <v>199700</v>
      </c>
      <c r="R370" s="29" t="s">
        <v>1124</v>
      </c>
      <c r="S370" s="29">
        <v>150</v>
      </c>
      <c r="T370" s="29" t="s">
        <v>1119</v>
      </c>
      <c r="U370" s="29">
        <v>0</v>
      </c>
      <c r="V370" s="29" t="s">
        <v>1120</v>
      </c>
      <c r="W370" s="29" t="s">
        <v>1125</v>
      </c>
      <c r="X370" s="29" t="s">
        <v>320</v>
      </c>
    </row>
    <row r="371" spans="1:24" x14ac:dyDescent="0.25">
      <c r="A371" s="29" t="s">
        <v>160</v>
      </c>
      <c r="B371" s="29">
        <v>6024</v>
      </c>
      <c r="C371" s="29" t="s">
        <v>197</v>
      </c>
      <c r="D371" s="29">
        <v>898788</v>
      </c>
      <c r="E371" s="29">
        <v>0</v>
      </c>
      <c r="F371" s="29">
        <v>1021</v>
      </c>
      <c r="G371" s="29">
        <v>2587983</v>
      </c>
      <c r="H371" s="29">
        <v>1114227</v>
      </c>
      <c r="I371" s="29">
        <v>905</v>
      </c>
      <c r="J371" s="29">
        <v>2190284</v>
      </c>
      <c r="K371" s="29" t="s">
        <v>1117</v>
      </c>
      <c r="L371" s="179" t="s">
        <v>543</v>
      </c>
      <c r="M371" s="29">
        <v>1997</v>
      </c>
      <c r="N371" s="29" t="s">
        <v>361</v>
      </c>
      <c r="O371" s="29">
        <v>199700</v>
      </c>
      <c r="R371" s="29" t="s">
        <v>1126</v>
      </c>
      <c r="S371" s="29">
        <v>150</v>
      </c>
      <c r="T371" s="29" t="s">
        <v>1119</v>
      </c>
      <c r="U371" s="29">
        <v>0</v>
      </c>
      <c r="V371" s="29" t="s">
        <v>1120</v>
      </c>
      <c r="W371" s="29" t="s">
        <v>1127</v>
      </c>
      <c r="X371" s="29" t="s">
        <v>320</v>
      </c>
    </row>
    <row r="372" spans="1:24" x14ac:dyDescent="0.25">
      <c r="A372" s="29" t="s">
        <v>160</v>
      </c>
      <c r="B372" s="29">
        <v>6024</v>
      </c>
      <c r="C372" s="29" t="s">
        <v>197</v>
      </c>
      <c r="D372" s="29">
        <v>898782</v>
      </c>
      <c r="E372" s="29">
        <v>0</v>
      </c>
      <c r="F372" s="29">
        <v>1040</v>
      </c>
      <c r="G372" s="29">
        <v>2587949.9049999998</v>
      </c>
      <c r="H372" s="29">
        <v>1114199.9809999999</v>
      </c>
      <c r="I372" s="29">
        <v>901</v>
      </c>
      <c r="J372" s="29">
        <v>2190284</v>
      </c>
      <c r="K372" s="29" t="s">
        <v>1117</v>
      </c>
      <c r="L372" s="179" t="s">
        <v>1128</v>
      </c>
      <c r="M372" s="29">
        <v>1997</v>
      </c>
      <c r="N372" s="29" t="s">
        <v>361</v>
      </c>
      <c r="O372" s="29">
        <v>199700</v>
      </c>
      <c r="P372" s="29">
        <v>2587953.15</v>
      </c>
      <c r="Q372" s="29">
        <v>1114198.51</v>
      </c>
      <c r="R372" s="29" t="s">
        <v>1129</v>
      </c>
      <c r="S372" s="29">
        <v>150</v>
      </c>
      <c r="T372" s="29" t="s">
        <v>1119</v>
      </c>
      <c r="U372" s="29">
        <v>0</v>
      </c>
      <c r="V372" s="29" t="s">
        <v>1120</v>
      </c>
      <c r="W372" s="29" t="s">
        <v>1130</v>
      </c>
      <c r="X372" s="29" t="s">
        <v>320</v>
      </c>
    </row>
    <row r="373" spans="1:24" x14ac:dyDescent="0.25">
      <c r="A373" s="29" t="s">
        <v>160</v>
      </c>
      <c r="B373" s="29">
        <v>6024</v>
      </c>
      <c r="C373" s="29" t="s">
        <v>197</v>
      </c>
      <c r="D373" s="29">
        <v>898781</v>
      </c>
      <c r="E373" s="29">
        <v>0</v>
      </c>
      <c r="F373" s="29">
        <v>1021</v>
      </c>
      <c r="G373" s="29">
        <v>2587947</v>
      </c>
      <c r="H373" s="29">
        <v>1114198</v>
      </c>
      <c r="I373" s="29">
        <v>905</v>
      </c>
      <c r="J373" s="29">
        <v>2190284</v>
      </c>
      <c r="K373" s="29" t="s">
        <v>1117</v>
      </c>
      <c r="L373" s="179" t="s">
        <v>1128</v>
      </c>
      <c r="M373" s="29">
        <v>1997</v>
      </c>
      <c r="N373" s="29" t="s">
        <v>361</v>
      </c>
      <c r="O373" s="29">
        <v>199700</v>
      </c>
      <c r="R373" s="29" t="s">
        <v>1131</v>
      </c>
      <c r="S373" s="29">
        <v>150</v>
      </c>
      <c r="T373" s="29" t="s">
        <v>1119</v>
      </c>
      <c r="U373" s="29">
        <v>0</v>
      </c>
      <c r="V373" s="29" t="s">
        <v>1120</v>
      </c>
      <c r="W373" s="29" t="s">
        <v>1132</v>
      </c>
      <c r="X373" s="29" t="s">
        <v>320</v>
      </c>
    </row>
    <row r="374" spans="1:24" x14ac:dyDescent="0.25">
      <c r="A374" s="29" t="s">
        <v>160</v>
      </c>
      <c r="B374" s="29">
        <v>6024</v>
      </c>
      <c r="C374" s="29" t="s">
        <v>197</v>
      </c>
      <c r="D374" s="29">
        <v>898785</v>
      </c>
      <c r="E374" s="29">
        <v>0</v>
      </c>
      <c r="F374" s="29">
        <v>1021</v>
      </c>
      <c r="G374" s="29">
        <v>2587993</v>
      </c>
      <c r="H374" s="29">
        <v>1114209</v>
      </c>
      <c r="I374" s="29">
        <v>905</v>
      </c>
      <c r="J374" s="29">
        <v>2190284</v>
      </c>
      <c r="K374" s="29" t="s">
        <v>1117</v>
      </c>
      <c r="L374" s="179" t="s">
        <v>1133</v>
      </c>
      <c r="M374" s="29">
        <v>1997</v>
      </c>
      <c r="N374" s="29" t="s">
        <v>361</v>
      </c>
      <c r="O374" s="29">
        <v>199700</v>
      </c>
      <c r="R374" s="29" t="s">
        <v>1134</v>
      </c>
      <c r="S374" s="29">
        <v>150</v>
      </c>
      <c r="T374" s="29" t="s">
        <v>1119</v>
      </c>
      <c r="U374" s="29">
        <v>0</v>
      </c>
      <c r="V374" s="29" t="s">
        <v>1120</v>
      </c>
      <c r="W374" s="29" t="s">
        <v>1135</v>
      </c>
      <c r="X374" s="29" t="s">
        <v>320</v>
      </c>
    </row>
    <row r="375" spans="1:24" x14ac:dyDescent="0.25">
      <c r="A375" s="29" t="s">
        <v>160</v>
      </c>
      <c r="B375" s="29">
        <v>6024</v>
      </c>
      <c r="C375" s="29" t="s">
        <v>197</v>
      </c>
      <c r="D375" s="29">
        <v>898784</v>
      </c>
      <c r="E375" s="29">
        <v>0</v>
      </c>
      <c r="F375" s="29">
        <v>1021</v>
      </c>
      <c r="G375" s="29">
        <v>2587986</v>
      </c>
      <c r="H375" s="29">
        <v>1114209</v>
      </c>
      <c r="I375" s="29">
        <v>905</v>
      </c>
      <c r="J375" s="29">
        <v>2190284</v>
      </c>
      <c r="K375" s="29" t="s">
        <v>1117</v>
      </c>
      <c r="L375" s="179" t="s">
        <v>1133</v>
      </c>
      <c r="M375" s="29">
        <v>1997</v>
      </c>
      <c r="N375" s="29" t="s">
        <v>361</v>
      </c>
      <c r="O375" s="29">
        <v>199700</v>
      </c>
      <c r="R375" s="29" t="s">
        <v>1136</v>
      </c>
      <c r="S375" s="29">
        <v>150</v>
      </c>
      <c r="T375" s="29" t="s">
        <v>1119</v>
      </c>
      <c r="U375" s="29">
        <v>0</v>
      </c>
      <c r="V375" s="29" t="s">
        <v>1120</v>
      </c>
      <c r="W375" s="29" t="s">
        <v>1137</v>
      </c>
      <c r="X375" s="29" t="s">
        <v>320</v>
      </c>
    </row>
    <row r="376" spans="1:24" x14ac:dyDescent="0.25">
      <c r="A376" s="29" t="s">
        <v>160</v>
      </c>
      <c r="B376" s="29">
        <v>6024</v>
      </c>
      <c r="C376" s="29" t="s">
        <v>197</v>
      </c>
      <c r="D376" s="29">
        <v>898147</v>
      </c>
      <c r="E376" s="29">
        <v>0</v>
      </c>
      <c r="F376" s="29">
        <v>1021</v>
      </c>
      <c r="G376" s="29">
        <v>2587980</v>
      </c>
      <c r="H376" s="29">
        <v>1114206</v>
      </c>
      <c r="I376" s="29">
        <v>905</v>
      </c>
      <c r="J376" s="29">
        <v>2190284</v>
      </c>
      <c r="K376" s="29" t="s">
        <v>1117</v>
      </c>
      <c r="L376" s="179" t="s">
        <v>1133</v>
      </c>
      <c r="M376" s="29">
        <v>1997</v>
      </c>
      <c r="N376" s="29" t="s">
        <v>361</v>
      </c>
      <c r="O376" s="29">
        <v>199700</v>
      </c>
      <c r="R376" s="29" t="s">
        <v>1138</v>
      </c>
      <c r="S376" s="29">
        <v>150</v>
      </c>
      <c r="T376" s="29" t="s">
        <v>1119</v>
      </c>
      <c r="U376" s="29">
        <v>0</v>
      </c>
      <c r="V376" s="29" t="s">
        <v>1120</v>
      </c>
      <c r="W376" s="29" t="s">
        <v>1139</v>
      </c>
      <c r="X376" s="29" t="s">
        <v>320</v>
      </c>
    </row>
    <row r="377" spans="1:24" x14ac:dyDescent="0.25">
      <c r="A377" s="29" t="s">
        <v>160</v>
      </c>
      <c r="B377" s="29">
        <v>6024</v>
      </c>
      <c r="C377" s="29" t="s">
        <v>197</v>
      </c>
      <c r="D377" s="29">
        <v>898783</v>
      </c>
      <c r="E377" s="29">
        <v>0</v>
      </c>
      <c r="F377" s="29">
        <v>1021</v>
      </c>
      <c r="G377" s="29">
        <v>2587974</v>
      </c>
      <c r="H377" s="29">
        <v>1114203</v>
      </c>
      <c r="I377" s="29">
        <v>905</v>
      </c>
      <c r="J377" s="29">
        <v>2190284</v>
      </c>
      <c r="K377" s="29" t="s">
        <v>1117</v>
      </c>
      <c r="L377" s="179" t="s">
        <v>1133</v>
      </c>
      <c r="M377" s="29">
        <v>1997</v>
      </c>
      <c r="N377" s="29" t="s">
        <v>361</v>
      </c>
      <c r="O377" s="29">
        <v>199700</v>
      </c>
      <c r="R377" s="29" t="s">
        <v>1140</v>
      </c>
      <c r="S377" s="29">
        <v>150</v>
      </c>
      <c r="T377" s="29" t="s">
        <v>1119</v>
      </c>
      <c r="U377" s="29">
        <v>0</v>
      </c>
      <c r="V377" s="29" t="s">
        <v>1120</v>
      </c>
      <c r="W377" s="29" t="s">
        <v>1141</v>
      </c>
      <c r="X377" s="29" t="s">
        <v>320</v>
      </c>
    </row>
    <row r="378" spans="1:24" x14ac:dyDescent="0.25">
      <c r="A378" s="29" t="s">
        <v>160</v>
      </c>
      <c r="B378" s="29">
        <v>6024</v>
      </c>
      <c r="C378" s="29" t="s">
        <v>197</v>
      </c>
      <c r="D378" s="29">
        <v>898563</v>
      </c>
      <c r="E378" s="29">
        <v>0</v>
      </c>
      <c r="F378" s="29">
        <v>1021</v>
      </c>
      <c r="G378" s="29">
        <v>2587955</v>
      </c>
      <c r="H378" s="29">
        <v>1114184</v>
      </c>
      <c r="I378" s="29">
        <v>905</v>
      </c>
      <c r="J378" s="29">
        <v>2190284</v>
      </c>
      <c r="K378" s="29" t="s">
        <v>1117</v>
      </c>
      <c r="L378" s="179" t="s">
        <v>1142</v>
      </c>
      <c r="M378" s="29">
        <v>1997</v>
      </c>
      <c r="N378" s="29" t="s">
        <v>361</v>
      </c>
      <c r="O378" s="29">
        <v>199700</v>
      </c>
      <c r="R378" s="29" t="s">
        <v>1143</v>
      </c>
      <c r="S378" s="29">
        <v>150</v>
      </c>
      <c r="T378" s="29" t="s">
        <v>1119</v>
      </c>
      <c r="U378" s="29">
        <v>0</v>
      </c>
      <c r="V378" s="29" t="s">
        <v>1120</v>
      </c>
      <c r="W378" s="29" t="s">
        <v>1144</v>
      </c>
      <c r="X378" s="29" t="s">
        <v>320</v>
      </c>
    </row>
    <row r="379" spans="1:24" x14ac:dyDescent="0.25">
      <c r="A379" s="29" t="s">
        <v>160</v>
      </c>
      <c r="B379" s="29">
        <v>6024</v>
      </c>
      <c r="C379" s="29" t="s">
        <v>197</v>
      </c>
      <c r="D379" s="29">
        <v>898778</v>
      </c>
      <c r="E379" s="29">
        <v>0</v>
      </c>
      <c r="F379" s="29">
        <v>1021</v>
      </c>
      <c r="G379" s="29">
        <v>2587949</v>
      </c>
      <c r="H379" s="29">
        <v>1114181</v>
      </c>
      <c r="I379" s="29">
        <v>905</v>
      </c>
      <c r="J379" s="29">
        <v>2190284</v>
      </c>
      <c r="K379" s="29" t="s">
        <v>1117</v>
      </c>
      <c r="L379" s="179" t="s">
        <v>1142</v>
      </c>
      <c r="M379" s="29">
        <v>1997</v>
      </c>
      <c r="N379" s="29" t="s">
        <v>361</v>
      </c>
      <c r="O379" s="29">
        <v>199700</v>
      </c>
      <c r="R379" s="29" t="s">
        <v>1145</v>
      </c>
      <c r="S379" s="29">
        <v>115</v>
      </c>
      <c r="T379" s="29" t="s">
        <v>1119</v>
      </c>
      <c r="U379" s="29">
        <v>0</v>
      </c>
      <c r="V379" s="29" t="s">
        <v>1120</v>
      </c>
      <c r="W379" s="29" t="s">
        <v>1146</v>
      </c>
      <c r="X379" s="29" t="s">
        <v>320</v>
      </c>
    </row>
    <row r="380" spans="1:24" x14ac:dyDescent="0.25">
      <c r="A380" s="29" t="s">
        <v>160</v>
      </c>
      <c r="B380" s="29">
        <v>6024</v>
      </c>
      <c r="C380" s="29" t="s">
        <v>197</v>
      </c>
      <c r="D380" s="29">
        <v>898779</v>
      </c>
      <c r="E380" s="29">
        <v>0</v>
      </c>
      <c r="F380" s="29">
        <v>1021</v>
      </c>
      <c r="G380" s="29">
        <v>2587982</v>
      </c>
      <c r="H380" s="29">
        <v>1114189</v>
      </c>
      <c r="I380" s="29">
        <v>905</v>
      </c>
      <c r="J380" s="29">
        <v>2190284</v>
      </c>
      <c r="K380" s="29" t="s">
        <v>1117</v>
      </c>
      <c r="L380" s="179" t="s">
        <v>1147</v>
      </c>
      <c r="M380" s="29">
        <v>1997</v>
      </c>
      <c r="N380" s="29" t="s">
        <v>361</v>
      </c>
      <c r="O380" s="29">
        <v>199700</v>
      </c>
      <c r="R380" s="29" t="s">
        <v>1148</v>
      </c>
      <c r="S380" s="29">
        <v>150</v>
      </c>
      <c r="T380" s="29" t="s">
        <v>1119</v>
      </c>
      <c r="U380" s="29">
        <v>0</v>
      </c>
      <c r="V380" s="29" t="s">
        <v>1120</v>
      </c>
      <c r="W380" s="29" t="s">
        <v>1149</v>
      </c>
      <c r="X380" s="29" t="s">
        <v>320</v>
      </c>
    </row>
    <row r="381" spans="1:24" x14ac:dyDescent="0.25">
      <c r="A381" s="29" t="s">
        <v>160</v>
      </c>
      <c r="B381" s="29">
        <v>6024</v>
      </c>
      <c r="C381" s="29" t="s">
        <v>197</v>
      </c>
      <c r="D381" s="29">
        <v>898780</v>
      </c>
      <c r="E381" s="29">
        <v>0</v>
      </c>
      <c r="F381" s="29">
        <v>1021</v>
      </c>
      <c r="G381" s="29">
        <v>2587984.963</v>
      </c>
      <c r="H381" s="29">
        <v>1114190.459</v>
      </c>
      <c r="I381" s="29">
        <v>901</v>
      </c>
      <c r="J381" s="29">
        <v>2190284</v>
      </c>
      <c r="K381" s="29" t="s">
        <v>1117</v>
      </c>
      <c r="L381" s="179" t="s">
        <v>1147</v>
      </c>
      <c r="M381" s="29">
        <v>1997</v>
      </c>
      <c r="N381" s="29" t="s">
        <v>361</v>
      </c>
      <c r="O381" s="29">
        <v>199700</v>
      </c>
      <c r="P381" s="29">
        <v>2587983.5460000001</v>
      </c>
      <c r="Q381" s="29">
        <v>1114186.3230000001</v>
      </c>
      <c r="R381" s="29" t="s">
        <v>1150</v>
      </c>
      <c r="S381" s="29">
        <v>150</v>
      </c>
      <c r="T381" s="29" t="s">
        <v>1119</v>
      </c>
      <c r="U381" s="29">
        <v>0</v>
      </c>
      <c r="V381" s="29" t="s">
        <v>1120</v>
      </c>
      <c r="W381" s="29" t="s">
        <v>1151</v>
      </c>
      <c r="X381" s="29" t="s">
        <v>320</v>
      </c>
    </row>
    <row r="382" spans="1:24" x14ac:dyDescent="0.25">
      <c r="A382" s="29" t="s">
        <v>160</v>
      </c>
      <c r="B382" s="29">
        <v>6024</v>
      </c>
      <c r="C382" s="29" t="s">
        <v>197</v>
      </c>
      <c r="D382" s="29">
        <v>9038907</v>
      </c>
      <c r="E382" s="29">
        <v>0</v>
      </c>
      <c r="F382" s="29">
        <v>1060</v>
      </c>
      <c r="G382" s="29">
        <v>2586520</v>
      </c>
      <c r="H382" s="29">
        <v>1115154</v>
      </c>
      <c r="I382" s="29">
        <v>905</v>
      </c>
      <c r="J382" s="29">
        <v>2190401</v>
      </c>
      <c r="K382" s="29" t="s">
        <v>1152</v>
      </c>
      <c r="M382" s="29">
        <v>1996</v>
      </c>
      <c r="N382" s="29" t="s">
        <v>362</v>
      </c>
      <c r="O382" s="29">
        <v>199601</v>
      </c>
      <c r="S382" s="29">
        <v>150</v>
      </c>
      <c r="T382" s="29" t="s">
        <v>1153</v>
      </c>
      <c r="U382" s="29">
        <v>0</v>
      </c>
      <c r="V382" s="29" t="s">
        <v>1154</v>
      </c>
      <c r="W382" s="29" t="s">
        <v>358</v>
      </c>
      <c r="X382" s="29" t="s">
        <v>320</v>
      </c>
    </row>
    <row r="383" spans="1:24" x14ac:dyDescent="0.25">
      <c r="A383" s="29" t="s">
        <v>160</v>
      </c>
      <c r="B383" s="29">
        <v>6024</v>
      </c>
      <c r="C383" s="29" t="s">
        <v>197</v>
      </c>
      <c r="D383" s="29">
        <v>9038795</v>
      </c>
      <c r="E383" s="29">
        <v>0</v>
      </c>
      <c r="F383" s="29">
        <v>1060</v>
      </c>
      <c r="G383" s="29">
        <v>2586704</v>
      </c>
      <c r="H383" s="29">
        <v>1115040</v>
      </c>
      <c r="I383" s="29">
        <v>905</v>
      </c>
      <c r="J383" s="29">
        <v>2190401</v>
      </c>
      <c r="K383" s="29" t="s">
        <v>1152</v>
      </c>
      <c r="M383" s="29">
        <v>1996</v>
      </c>
      <c r="N383" s="29" t="s">
        <v>362</v>
      </c>
      <c r="O383" s="29">
        <v>199601</v>
      </c>
      <c r="S383" s="29">
        <v>150</v>
      </c>
      <c r="T383" s="29" t="s">
        <v>1155</v>
      </c>
      <c r="U383" s="29">
        <v>0</v>
      </c>
      <c r="V383" s="29" t="s">
        <v>1156</v>
      </c>
      <c r="W383" s="29" t="s">
        <v>358</v>
      </c>
      <c r="X383" s="29" t="s">
        <v>419</v>
      </c>
    </row>
    <row r="384" spans="1:24" x14ac:dyDescent="0.25">
      <c r="A384" s="29" t="s">
        <v>160</v>
      </c>
      <c r="B384" s="29">
        <v>6024</v>
      </c>
      <c r="C384" s="29" t="s">
        <v>197</v>
      </c>
      <c r="D384" s="29">
        <v>896795</v>
      </c>
      <c r="E384" s="29">
        <v>0</v>
      </c>
      <c r="F384" s="29">
        <v>1060</v>
      </c>
      <c r="G384" s="29">
        <v>2586396</v>
      </c>
      <c r="H384" s="29">
        <v>1115022</v>
      </c>
      <c r="I384" s="29">
        <v>905</v>
      </c>
      <c r="J384" s="29">
        <v>2190401</v>
      </c>
      <c r="K384" s="29" t="s">
        <v>1152</v>
      </c>
      <c r="M384" s="29">
        <v>1996</v>
      </c>
      <c r="N384" s="29" t="s">
        <v>362</v>
      </c>
      <c r="O384" s="29">
        <v>199601</v>
      </c>
      <c r="S384" s="29">
        <v>115</v>
      </c>
      <c r="T384" s="29" t="s">
        <v>1157</v>
      </c>
      <c r="U384" s="29">
        <v>0</v>
      </c>
      <c r="V384" s="29" t="s">
        <v>1158</v>
      </c>
      <c r="W384" s="29" t="s">
        <v>358</v>
      </c>
      <c r="X384" s="29" t="s">
        <v>320</v>
      </c>
    </row>
    <row r="385" spans="1:24" x14ac:dyDescent="0.25">
      <c r="A385" s="29" t="s">
        <v>160</v>
      </c>
      <c r="B385" s="29">
        <v>6024</v>
      </c>
      <c r="C385" s="29" t="s">
        <v>197</v>
      </c>
      <c r="D385" s="29">
        <v>190445888</v>
      </c>
      <c r="E385" s="29">
        <v>0</v>
      </c>
      <c r="F385" s="29">
        <v>1060</v>
      </c>
      <c r="G385" s="29">
        <v>2586457</v>
      </c>
      <c r="H385" s="29">
        <v>1114424</v>
      </c>
      <c r="I385" s="29">
        <v>904</v>
      </c>
      <c r="J385" s="29">
        <v>2190527</v>
      </c>
      <c r="K385" s="29" t="s">
        <v>1194</v>
      </c>
      <c r="M385" s="29">
        <v>1996</v>
      </c>
      <c r="N385" s="29" t="s">
        <v>362</v>
      </c>
      <c r="O385" s="29">
        <v>199601</v>
      </c>
      <c r="S385" s="29">
        <v>150</v>
      </c>
      <c r="T385" s="29" t="s">
        <v>1195</v>
      </c>
      <c r="U385" s="29">
        <v>0</v>
      </c>
      <c r="V385" s="29" t="s">
        <v>1196</v>
      </c>
      <c r="W385" s="29" t="s">
        <v>358</v>
      </c>
      <c r="X385" s="29" t="s">
        <v>320</v>
      </c>
    </row>
    <row r="386" spans="1:24" x14ac:dyDescent="0.25">
      <c r="A386" s="29" t="s">
        <v>160</v>
      </c>
      <c r="B386" s="29">
        <v>6024</v>
      </c>
      <c r="C386" s="29" t="s">
        <v>197</v>
      </c>
      <c r="D386" s="29">
        <v>190447671</v>
      </c>
      <c r="E386" s="29">
        <v>0</v>
      </c>
      <c r="F386" s="29">
        <v>1060</v>
      </c>
      <c r="G386" s="29">
        <v>2586706</v>
      </c>
      <c r="H386" s="29">
        <v>1114609</v>
      </c>
      <c r="I386" s="29">
        <v>909</v>
      </c>
      <c r="J386" s="29">
        <v>2190527</v>
      </c>
      <c r="K386" s="29" t="s">
        <v>1194</v>
      </c>
      <c r="M386" s="29">
        <v>1996</v>
      </c>
      <c r="N386" s="29" t="s">
        <v>362</v>
      </c>
      <c r="O386" s="29">
        <v>199601</v>
      </c>
      <c r="S386" s="29">
        <v>115</v>
      </c>
      <c r="T386" s="29" t="s">
        <v>1197</v>
      </c>
      <c r="U386" s="29">
        <v>0</v>
      </c>
      <c r="V386" s="29" t="s">
        <v>1198</v>
      </c>
      <c r="W386" s="29" t="s">
        <v>358</v>
      </c>
      <c r="X386" s="29" t="s">
        <v>320</v>
      </c>
    </row>
    <row r="387" spans="1:24" x14ac:dyDescent="0.25">
      <c r="A387" s="29" t="s">
        <v>160</v>
      </c>
      <c r="B387" s="29">
        <v>6024</v>
      </c>
      <c r="C387" s="29" t="s">
        <v>197</v>
      </c>
      <c r="D387" s="29">
        <v>191942371</v>
      </c>
      <c r="E387" s="29">
        <v>0</v>
      </c>
      <c r="F387" s="29">
        <v>1060</v>
      </c>
      <c r="G387" s="29">
        <v>2588729</v>
      </c>
      <c r="H387" s="29">
        <v>1115038</v>
      </c>
      <c r="I387" s="29">
        <v>909</v>
      </c>
      <c r="J387" s="29">
        <v>2190538</v>
      </c>
      <c r="K387" s="29" t="s">
        <v>8521</v>
      </c>
      <c r="M387" s="29">
        <v>1997</v>
      </c>
      <c r="N387" s="29" t="s">
        <v>361</v>
      </c>
      <c r="O387" s="29">
        <v>199700</v>
      </c>
      <c r="R387" s="29" t="s">
        <v>2356</v>
      </c>
      <c r="S387" s="29">
        <v>150</v>
      </c>
      <c r="U387" s="29">
        <v>0</v>
      </c>
      <c r="V387" s="29" t="s">
        <v>8522</v>
      </c>
      <c r="W387" s="29" t="s">
        <v>358</v>
      </c>
      <c r="X387" s="29" t="s">
        <v>320</v>
      </c>
    </row>
    <row r="388" spans="1:24" x14ac:dyDescent="0.25">
      <c r="A388" s="29" t="s">
        <v>160</v>
      </c>
      <c r="B388" s="29">
        <v>6024</v>
      </c>
      <c r="C388" s="29" t="s">
        <v>197</v>
      </c>
      <c r="D388" s="29">
        <v>191852122</v>
      </c>
      <c r="E388" s="29">
        <v>0</v>
      </c>
      <c r="F388" s="29">
        <v>1060</v>
      </c>
      <c r="G388" s="29">
        <v>2588706</v>
      </c>
      <c r="H388" s="29">
        <v>1115030</v>
      </c>
      <c r="I388" s="29">
        <v>909</v>
      </c>
      <c r="J388" s="29">
        <v>2190538</v>
      </c>
      <c r="K388" s="29" t="s">
        <v>8521</v>
      </c>
      <c r="M388" s="29">
        <v>1997</v>
      </c>
      <c r="N388" s="29" t="s">
        <v>361</v>
      </c>
      <c r="O388" s="29">
        <v>199700</v>
      </c>
      <c r="S388" s="29">
        <v>115</v>
      </c>
      <c r="T388" s="29" t="s">
        <v>8523</v>
      </c>
      <c r="U388" s="29">
        <v>0</v>
      </c>
      <c r="V388" s="29" t="s">
        <v>8524</v>
      </c>
      <c r="W388" s="29" t="s">
        <v>358</v>
      </c>
      <c r="X388" s="29" t="s">
        <v>320</v>
      </c>
    </row>
    <row r="389" spans="1:24" x14ac:dyDescent="0.25">
      <c r="A389" s="29" t="s">
        <v>160</v>
      </c>
      <c r="B389" s="29">
        <v>6024</v>
      </c>
      <c r="C389" s="29" t="s">
        <v>197</v>
      </c>
      <c r="D389" s="29">
        <v>190447669</v>
      </c>
      <c r="E389" s="29">
        <v>0</v>
      </c>
      <c r="F389" s="29">
        <v>1060</v>
      </c>
      <c r="G389" s="29">
        <v>2585746</v>
      </c>
      <c r="H389" s="29">
        <v>1114093</v>
      </c>
      <c r="I389" s="29">
        <v>909</v>
      </c>
      <c r="J389" s="29">
        <v>2190550</v>
      </c>
      <c r="K389" s="29" t="s">
        <v>1199</v>
      </c>
      <c r="M389" s="29">
        <v>1996</v>
      </c>
      <c r="N389" s="29" t="s">
        <v>1200</v>
      </c>
      <c r="O389" s="29">
        <v>199603</v>
      </c>
      <c r="S389" s="29">
        <v>150</v>
      </c>
      <c r="T389" s="29" t="s">
        <v>1201</v>
      </c>
      <c r="U389" s="29">
        <v>0</v>
      </c>
      <c r="V389" s="29" t="s">
        <v>1202</v>
      </c>
      <c r="W389" s="29" t="s">
        <v>358</v>
      </c>
      <c r="X389" s="29" t="s">
        <v>320</v>
      </c>
    </row>
    <row r="390" spans="1:24" x14ac:dyDescent="0.25">
      <c r="A390" s="29" t="s">
        <v>160</v>
      </c>
      <c r="B390" s="29">
        <v>6024</v>
      </c>
      <c r="C390" s="29" t="s">
        <v>197</v>
      </c>
      <c r="D390" s="29">
        <v>191059450</v>
      </c>
      <c r="E390" s="29">
        <v>0</v>
      </c>
      <c r="F390" s="29">
        <v>1060</v>
      </c>
      <c r="G390" s="29">
        <v>2585658</v>
      </c>
      <c r="H390" s="29">
        <v>1113987</v>
      </c>
      <c r="I390" s="29">
        <v>909</v>
      </c>
      <c r="J390" s="29">
        <v>2190550</v>
      </c>
      <c r="K390" s="29" t="s">
        <v>1199</v>
      </c>
      <c r="M390" s="29">
        <v>1996</v>
      </c>
      <c r="N390" s="29" t="s">
        <v>1200</v>
      </c>
      <c r="O390" s="29">
        <v>199603</v>
      </c>
      <c r="S390" s="29">
        <v>150</v>
      </c>
      <c r="T390" s="29" t="s">
        <v>1203</v>
      </c>
      <c r="U390" s="29">
        <v>0</v>
      </c>
      <c r="V390" s="29" t="s">
        <v>1204</v>
      </c>
      <c r="W390" s="29" t="s">
        <v>1205</v>
      </c>
      <c r="X390" s="29" t="s">
        <v>320</v>
      </c>
    </row>
    <row r="391" spans="1:24" x14ac:dyDescent="0.25">
      <c r="A391" s="29" t="s">
        <v>160</v>
      </c>
      <c r="B391" s="29">
        <v>6024</v>
      </c>
      <c r="C391" s="29" t="s">
        <v>197</v>
      </c>
      <c r="D391" s="29">
        <v>191847832</v>
      </c>
      <c r="E391" s="29">
        <v>0</v>
      </c>
      <c r="F391" s="29">
        <v>1021</v>
      </c>
      <c r="G391" s="29">
        <v>2591091</v>
      </c>
      <c r="H391" s="29">
        <v>1112845</v>
      </c>
      <c r="I391" s="29">
        <v>909</v>
      </c>
      <c r="J391" s="29">
        <v>2190551</v>
      </c>
      <c r="K391" s="29" t="s">
        <v>1206</v>
      </c>
      <c r="M391" s="29">
        <v>1996</v>
      </c>
      <c r="N391" s="29" t="s">
        <v>355</v>
      </c>
      <c r="O391" s="29">
        <v>199606</v>
      </c>
      <c r="S391" s="29">
        <v>150</v>
      </c>
      <c r="T391" s="29" t="s">
        <v>1207</v>
      </c>
      <c r="U391" s="29">
        <v>0</v>
      </c>
      <c r="V391" s="29" t="s">
        <v>1208</v>
      </c>
      <c r="W391" s="29" t="s">
        <v>358</v>
      </c>
      <c r="X391" s="29" t="s">
        <v>320</v>
      </c>
    </row>
    <row r="392" spans="1:24" x14ac:dyDescent="0.25">
      <c r="A392" s="29" t="s">
        <v>160</v>
      </c>
      <c r="B392" s="29">
        <v>6024</v>
      </c>
      <c r="C392" s="29" t="s">
        <v>197</v>
      </c>
      <c r="D392" s="29">
        <v>191849055</v>
      </c>
      <c r="E392" s="29">
        <v>0</v>
      </c>
      <c r="F392" s="29">
        <v>1060</v>
      </c>
      <c r="G392" s="29">
        <v>2591205</v>
      </c>
      <c r="H392" s="29">
        <v>1113025</v>
      </c>
      <c r="I392" s="29">
        <v>909</v>
      </c>
      <c r="J392" s="29">
        <v>2190551</v>
      </c>
      <c r="K392" s="29" t="s">
        <v>1206</v>
      </c>
      <c r="M392" s="29">
        <v>1996</v>
      </c>
      <c r="N392" s="29" t="s">
        <v>355</v>
      </c>
      <c r="O392" s="29">
        <v>199606</v>
      </c>
      <c r="S392" s="29">
        <v>150</v>
      </c>
      <c r="T392" s="29" t="s">
        <v>1209</v>
      </c>
      <c r="U392" s="29">
        <v>0</v>
      </c>
      <c r="V392" s="29" t="s">
        <v>1210</v>
      </c>
      <c r="W392" s="29" t="s">
        <v>1211</v>
      </c>
      <c r="X392" s="29" t="s">
        <v>320</v>
      </c>
    </row>
    <row r="393" spans="1:24" x14ac:dyDescent="0.25">
      <c r="A393" s="29" t="s">
        <v>160</v>
      </c>
      <c r="B393" s="29">
        <v>6024</v>
      </c>
      <c r="C393" s="29" t="s">
        <v>197</v>
      </c>
      <c r="D393" s="29">
        <v>896882</v>
      </c>
      <c r="E393" s="29">
        <v>0</v>
      </c>
      <c r="F393" s="29">
        <v>1021</v>
      </c>
      <c r="G393" s="29">
        <v>2585994</v>
      </c>
      <c r="H393" s="29">
        <v>1113616</v>
      </c>
      <c r="I393" s="29">
        <v>905</v>
      </c>
      <c r="J393" s="29">
        <v>2190558</v>
      </c>
      <c r="K393" s="29" t="s">
        <v>1212</v>
      </c>
      <c r="M393" s="29">
        <v>1997</v>
      </c>
      <c r="N393" s="29" t="s">
        <v>361</v>
      </c>
      <c r="O393" s="29">
        <v>199700</v>
      </c>
      <c r="R393" s="29" t="s">
        <v>1213</v>
      </c>
      <c r="S393" s="29">
        <v>150</v>
      </c>
      <c r="T393" s="29" t="s">
        <v>1214</v>
      </c>
      <c r="U393" s="29">
        <v>0</v>
      </c>
      <c r="V393" s="29" t="s">
        <v>1215</v>
      </c>
      <c r="W393" s="29" t="s">
        <v>1216</v>
      </c>
      <c r="X393" s="29" t="s">
        <v>320</v>
      </c>
    </row>
    <row r="394" spans="1:24" x14ac:dyDescent="0.25">
      <c r="A394" s="29" t="s">
        <v>160</v>
      </c>
      <c r="B394" s="29">
        <v>6024</v>
      </c>
      <c r="C394" s="29" t="s">
        <v>197</v>
      </c>
      <c r="D394" s="29">
        <v>896777</v>
      </c>
      <c r="E394" s="29">
        <v>0</v>
      </c>
      <c r="F394" s="29">
        <v>1040</v>
      </c>
      <c r="G394" s="29">
        <v>2586048</v>
      </c>
      <c r="H394" s="29">
        <v>1113607</v>
      </c>
      <c r="I394" s="29">
        <v>905</v>
      </c>
      <c r="J394" s="29">
        <v>2190558</v>
      </c>
      <c r="K394" s="29" t="s">
        <v>1212</v>
      </c>
      <c r="M394" s="29">
        <v>1997</v>
      </c>
      <c r="N394" s="29" t="s">
        <v>361</v>
      </c>
      <c r="O394" s="29">
        <v>199700</v>
      </c>
      <c r="R394" s="29" t="s">
        <v>1217</v>
      </c>
      <c r="S394" s="29">
        <v>150</v>
      </c>
      <c r="T394" s="29" t="s">
        <v>1218</v>
      </c>
      <c r="U394" s="29">
        <v>0</v>
      </c>
      <c r="V394" s="29" t="s">
        <v>1219</v>
      </c>
      <c r="W394" s="29" t="s">
        <v>1220</v>
      </c>
      <c r="X394" s="29" t="s">
        <v>320</v>
      </c>
    </row>
    <row r="395" spans="1:24" x14ac:dyDescent="0.25">
      <c r="A395" s="29" t="s">
        <v>160</v>
      </c>
      <c r="B395" s="29">
        <v>6024</v>
      </c>
      <c r="C395" s="29" t="s">
        <v>197</v>
      </c>
      <c r="D395" s="29">
        <v>3003052</v>
      </c>
      <c r="E395" s="29">
        <v>0</v>
      </c>
      <c r="F395" s="29">
        <v>1021</v>
      </c>
      <c r="G395" s="29">
        <v>2586092</v>
      </c>
      <c r="H395" s="29">
        <v>1113653</v>
      </c>
      <c r="I395" s="29">
        <v>905</v>
      </c>
      <c r="J395" s="29">
        <v>2190558</v>
      </c>
      <c r="K395" s="29" t="s">
        <v>1212</v>
      </c>
      <c r="M395" s="29">
        <v>1997</v>
      </c>
      <c r="N395" s="29" t="s">
        <v>361</v>
      </c>
      <c r="O395" s="29">
        <v>199700</v>
      </c>
      <c r="S395" s="29">
        <v>150</v>
      </c>
      <c r="T395" s="29" t="s">
        <v>1221</v>
      </c>
      <c r="U395" s="29">
        <v>0</v>
      </c>
      <c r="V395" s="29" t="s">
        <v>1222</v>
      </c>
      <c r="W395" s="29" t="s">
        <v>1223</v>
      </c>
      <c r="X395" s="29" t="s">
        <v>320</v>
      </c>
    </row>
    <row r="396" spans="1:24" x14ac:dyDescent="0.25">
      <c r="A396" s="29" t="s">
        <v>160</v>
      </c>
      <c r="B396" s="29">
        <v>6024</v>
      </c>
      <c r="C396" s="29" t="s">
        <v>197</v>
      </c>
      <c r="D396" s="29">
        <v>190450468</v>
      </c>
      <c r="E396" s="29">
        <v>0</v>
      </c>
      <c r="F396" s="29">
        <v>1060</v>
      </c>
      <c r="G396" s="29">
        <v>2585932</v>
      </c>
      <c r="H396" s="29">
        <v>1114507</v>
      </c>
      <c r="I396" s="29">
        <v>909</v>
      </c>
      <c r="J396" s="29">
        <v>2190562</v>
      </c>
      <c r="K396" s="29" t="s">
        <v>1224</v>
      </c>
      <c r="M396" s="29">
        <v>1996</v>
      </c>
      <c r="N396" s="29" t="s">
        <v>362</v>
      </c>
      <c r="O396" s="29">
        <v>199601</v>
      </c>
      <c r="S396" s="29">
        <v>150</v>
      </c>
      <c r="T396" s="29" t="s">
        <v>1225</v>
      </c>
      <c r="U396" s="29">
        <v>0</v>
      </c>
      <c r="V396" s="29" t="s">
        <v>1226</v>
      </c>
      <c r="W396" s="29" t="s">
        <v>358</v>
      </c>
      <c r="X396" s="29" t="s">
        <v>320</v>
      </c>
    </row>
    <row r="397" spans="1:24" x14ac:dyDescent="0.25">
      <c r="A397" s="29" t="s">
        <v>160</v>
      </c>
      <c r="B397" s="29">
        <v>6024</v>
      </c>
      <c r="C397" s="29" t="s">
        <v>197</v>
      </c>
      <c r="D397" s="29">
        <v>190450528</v>
      </c>
      <c r="E397" s="29">
        <v>0</v>
      </c>
      <c r="F397" s="29">
        <v>1060</v>
      </c>
      <c r="G397" s="29">
        <v>2585733</v>
      </c>
      <c r="H397" s="29">
        <v>1114259</v>
      </c>
      <c r="I397" s="29">
        <v>909</v>
      </c>
      <c r="J397" s="29">
        <v>2190562</v>
      </c>
      <c r="K397" s="29" t="s">
        <v>1224</v>
      </c>
      <c r="M397" s="29">
        <v>1996</v>
      </c>
      <c r="N397" s="29" t="s">
        <v>362</v>
      </c>
      <c r="O397" s="29">
        <v>199601</v>
      </c>
      <c r="S397" s="29">
        <v>150</v>
      </c>
      <c r="T397" s="29" t="s">
        <v>1227</v>
      </c>
      <c r="U397" s="29">
        <v>0</v>
      </c>
      <c r="V397" s="29" t="s">
        <v>1228</v>
      </c>
      <c r="W397" s="29" t="s">
        <v>358</v>
      </c>
      <c r="X397" s="29" t="s">
        <v>320</v>
      </c>
    </row>
    <row r="398" spans="1:24" x14ac:dyDescent="0.25">
      <c r="A398" s="29" t="s">
        <v>160</v>
      </c>
      <c r="B398" s="29">
        <v>6024</v>
      </c>
      <c r="C398" s="29" t="s">
        <v>197</v>
      </c>
      <c r="D398" s="29">
        <v>191959990</v>
      </c>
      <c r="E398" s="29">
        <v>0</v>
      </c>
      <c r="F398" s="29">
        <v>1060</v>
      </c>
      <c r="G398" s="29">
        <v>2587382</v>
      </c>
      <c r="H398" s="29">
        <v>1114915</v>
      </c>
      <c r="I398" s="29">
        <v>909</v>
      </c>
      <c r="J398" s="29">
        <v>2190587</v>
      </c>
      <c r="K398" s="29" t="s">
        <v>1229</v>
      </c>
      <c r="M398" s="29">
        <v>1996</v>
      </c>
      <c r="N398" s="29" t="s">
        <v>362</v>
      </c>
      <c r="O398" s="29">
        <v>199601</v>
      </c>
      <c r="S398" s="29">
        <v>115</v>
      </c>
      <c r="U398" s="29">
        <v>0</v>
      </c>
      <c r="V398" s="29" t="s">
        <v>1230</v>
      </c>
      <c r="W398" s="29" t="s">
        <v>358</v>
      </c>
      <c r="X398" s="29" t="s">
        <v>320</v>
      </c>
    </row>
    <row r="399" spans="1:24" x14ac:dyDescent="0.25">
      <c r="A399" s="29" t="s">
        <v>160</v>
      </c>
      <c r="B399" s="29">
        <v>6024</v>
      </c>
      <c r="C399" s="29" t="s">
        <v>197</v>
      </c>
      <c r="D399" s="29">
        <v>190447269</v>
      </c>
      <c r="E399" s="29">
        <v>0</v>
      </c>
      <c r="F399" s="29">
        <v>1060</v>
      </c>
      <c r="G399" s="29">
        <v>2587588</v>
      </c>
      <c r="H399" s="29">
        <v>1114947</v>
      </c>
      <c r="I399" s="29">
        <v>909</v>
      </c>
      <c r="J399" s="29">
        <v>2190587</v>
      </c>
      <c r="K399" s="29" t="s">
        <v>1229</v>
      </c>
      <c r="M399" s="29">
        <v>1996</v>
      </c>
      <c r="N399" s="29" t="s">
        <v>362</v>
      </c>
      <c r="O399" s="29">
        <v>199601</v>
      </c>
      <c r="S399" s="29">
        <v>150</v>
      </c>
      <c r="T399" s="29" t="s">
        <v>1231</v>
      </c>
      <c r="U399" s="29">
        <v>0</v>
      </c>
      <c r="V399" s="29" t="s">
        <v>1232</v>
      </c>
      <c r="W399" s="29" t="s">
        <v>358</v>
      </c>
      <c r="X399" s="29" t="s">
        <v>320</v>
      </c>
    </row>
    <row r="400" spans="1:24" x14ac:dyDescent="0.25">
      <c r="A400" s="29" t="s">
        <v>160</v>
      </c>
      <c r="B400" s="29">
        <v>6024</v>
      </c>
      <c r="C400" s="29" t="s">
        <v>197</v>
      </c>
      <c r="D400" s="29">
        <v>190435773</v>
      </c>
      <c r="E400" s="29">
        <v>0</v>
      </c>
      <c r="F400" s="29">
        <v>1040</v>
      </c>
      <c r="G400" s="29">
        <v>2588178</v>
      </c>
      <c r="H400" s="29">
        <v>1115109</v>
      </c>
      <c r="I400" s="29">
        <v>909</v>
      </c>
      <c r="J400" s="29">
        <v>2260818</v>
      </c>
      <c r="K400" s="29" t="s">
        <v>1233</v>
      </c>
      <c r="M400" s="29">
        <v>1997</v>
      </c>
      <c r="N400" s="29" t="s">
        <v>361</v>
      </c>
      <c r="O400" s="29">
        <v>199700</v>
      </c>
      <c r="S400" s="29">
        <v>150</v>
      </c>
      <c r="T400" s="29" t="s">
        <v>1238</v>
      </c>
      <c r="U400" s="29">
        <v>0</v>
      </c>
      <c r="V400" s="29" t="s">
        <v>1239</v>
      </c>
      <c r="W400" s="29" t="s">
        <v>358</v>
      </c>
      <c r="X400" s="29" t="s">
        <v>320</v>
      </c>
    </row>
    <row r="401" spans="1:24" x14ac:dyDescent="0.25">
      <c r="A401" s="29" t="s">
        <v>160</v>
      </c>
      <c r="B401" s="29">
        <v>6024</v>
      </c>
      <c r="C401" s="29" t="s">
        <v>197</v>
      </c>
      <c r="D401" s="29">
        <v>190435768</v>
      </c>
      <c r="E401" s="29">
        <v>0</v>
      </c>
      <c r="F401" s="29">
        <v>1021</v>
      </c>
      <c r="G401" s="29">
        <v>2588334</v>
      </c>
      <c r="H401" s="29">
        <v>1115237</v>
      </c>
      <c r="I401" s="29">
        <v>909</v>
      </c>
      <c r="J401" s="29">
        <v>2260818</v>
      </c>
      <c r="K401" s="29" t="s">
        <v>1233</v>
      </c>
      <c r="M401" s="29">
        <v>1997</v>
      </c>
      <c r="N401" s="29" t="s">
        <v>361</v>
      </c>
      <c r="O401" s="29">
        <v>199700</v>
      </c>
      <c r="S401" s="29">
        <v>150</v>
      </c>
      <c r="T401" s="29" t="s">
        <v>1236</v>
      </c>
      <c r="U401" s="29">
        <v>0</v>
      </c>
      <c r="V401" s="29" t="s">
        <v>1237</v>
      </c>
      <c r="W401" s="29" t="s">
        <v>358</v>
      </c>
      <c r="X401" s="29" t="s">
        <v>320</v>
      </c>
    </row>
    <row r="402" spans="1:24" x14ac:dyDescent="0.25">
      <c r="A402" s="29" t="s">
        <v>160</v>
      </c>
      <c r="B402" s="29">
        <v>6024</v>
      </c>
      <c r="C402" s="29" t="s">
        <v>197</v>
      </c>
      <c r="D402" s="29">
        <v>190435788</v>
      </c>
      <c r="E402" s="29">
        <v>0</v>
      </c>
      <c r="F402" s="29">
        <v>1021</v>
      </c>
      <c r="G402" s="29">
        <v>2587654</v>
      </c>
      <c r="H402" s="29">
        <v>1114667</v>
      </c>
      <c r="I402" s="29">
        <v>909</v>
      </c>
      <c r="J402" s="29">
        <v>2260818</v>
      </c>
      <c r="K402" s="29" t="s">
        <v>1233</v>
      </c>
      <c r="M402" s="29">
        <v>1997</v>
      </c>
      <c r="N402" s="29" t="s">
        <v>361</v>
      </c>
      <c r="O402" s="29">
        <v>199700</v>
      </c>
      <c r="S402" s="29">
        <v>150</v>
      </c>
      <c r="T402" s="29" t="s">
        <v>1234</v>
      </c>
      <c r="U402" s="29">
        <v>0</v>
      </c>
      <c r="V402" s="29" t="s">
        <v>1235</v>
      </c>
      <c r="W402" s="29" t="s">
        <v>358</v>
      </c>
      <c r="X402" s="29" t="s">
        <v>320</v>
      </c>
    </row>
    <row r="403" spans="1:24" x14ac:dyDescent="0.25">
      <c r="A403" s="29" t="s">
        <v>160</v>
      </c>
      <c r="B403" s="29">
        <v>6024</v>
      </c>
      <c r="C403" s="29" t="s">
        <v>197</v>
      </c>
      <c r="D403" s="29">
        <v>190418111</v>
      </c>
      <c r="E403" s="29">
        <v>0</v>
      </c>
      <c r="F403" s="29">
        <v>1021</v>
      </c>
      <c r="G403" s="29">
        <v>2588615</v>
      </c>
      <c r="H403" s="29">
        <v>1113615</v>
      </c>
      <c r="I403" s="29">
        <v>909</v>
      </c>
      <c r="J403" s="29">
        <v>2190621</v>
      </c>
      <c r="K403" s="29" t="s">
        <v>1240</v>
      </c>
      <c r="M403" s="29">
        <v>1997</v>
      </c>
      <c r="N403" s="29" t="s">
        <v>361</v>
      </c>
      <c r="O403" s="29">
        <v>199700</v>
      </c>
      <c r="R403" s="29" t="s">
        <v>1245</v>
      </c>
      <c r="S403" s="29">
        <v>150</v>
      </c>
      <c r="T403" s="29" t="s">
        <v>1246</v>
      </c>
      <c r="U403" s="29">
        <v>0</v>
      </c>
      <c r="V403" s="29" t="s">
        <v>1247</v>
      </c>
      <c r="W403" s="29" t="s">
        <v>1248</v>
      </c>
      <c r="X403" s="29" t="s">
        <v>320</v>
      </c>
    </row>
    <row r="404" spans="1:24" x14ac:dyDescent="0.25">
      <c r="A404" s="29" t="s">
        <v>160</v>
      </c>
      <c r="B404" s="29">
        <v>6024</v>
      </c>
      <c r="C404" s="29" t="s">
        <v>197</v>
      </c>
      <c r="D404" s="29">
        <v>191873995</v>
      </c>
      <c r="E404" s="29">
        <v>0</v>
      </c>
      <c r="F404" s="29">
        <v>1080</v>
      </c>
      <c r="G404" s="29">
        <v>2588589</v>
      </c>
      <c r="H404" s="29">
        <v>1113791</v>
      </c>
      <c r="I404" s="29">
        <v>909</v>
      </c>
      <c r="J404" s="29">
        <v>2190621</v>
      </c>
      <c r="K404" s="29" t="s">
        <v>1240</v>
      </c>
      <c r="M404" s="29">
        <v>1997</v>
      </c>
      <c r="N404" s="29" t="s">
        <v>361</v>
      </c>
      <c r="O404" s="29">
        <v>199700</v>
      </c>
      <c r="R404" s="29" t="s">
        <v>1241</v>
      </c>
      <c r="S404" s="29">
        <v>101</v>
      </c>
      <c r="T404" s="29" t="s">
        <v>1242</v>
      </c>
      <c r="U404" s="29">
        <v>0</v>
      </c>
      <c r="V404" s="29" t="s">
        <v>1243</v>
      </c>
      <c r="X404" s="29" t="s">
        <v>320</v>
      </c>
    </row>
    <row r="405" spans="1:24" x14ac:dyDescent="0.25">
      <c r="A405" s="29" t="s">
        <v>160</v>
      </c>
      <c r="B405" s="29">
        <v>6024</v>
      </c>
      <c r="C405" s="29" t="s">
        <v>197</v>
      </c>
      <c r="D405" s="29">
        <v>191873996</v>
      </c>
      <c r="E405" s="29">
        <v>0</v>
      </c>
      <c r="F405" s="29">
        <v>1080</v>
      </c>
      <c r="G405" s="29">
        <v>2588601</v>
      </c>
      <c r="H405" s="29">
        <v>1113791</v>
      </c>
      <c r="I405" s="29">
        <v>909</v>
      </c>
      <c r="J405" s="29">
        <v>2190621</v>
      </c>
      <c r="K405" s="29" t="s">
        <v>1240</v>
      </c>
      <c r="M405" s="29">
        <v>1997</v>
      </c>
      <c r="N405" s="29" t="s">
        <v>361</v>
      </c>
      <c r="O405" s="29">
        <v>199700</v>
      </c>
      <c r="R405" s="29" t="s">
        <v>1244</v>
      </c>
      <c r="S405" s="29">
        <v>101</v>
      </c>
      <c r="T405" s="29" t="s">
        <v>1242</v>
      </c>
      <c r="U405" s="29">
        <v>0</v>
      </c>
      <c r="V405" s="29" t="s">
        <v>1243</v>
      </c>
      <c r="X405" s="29" t="s">
        <v>320</v>
      </c>
    </row>
    <row r="406" spans="1:24" x14ac:dyDescent="0.25">
      <c r="A406" s="29" t="s">
        <v>160</v>
      </c>
      <c r="B406" s="29">
        <v>6024</v>
      </c>
      <c r="C406" s="29" t="s">
        <v>197</v>
      </c>
      <c r="D406" s="29">
        <v>190038155</v>
      </c>
      <c r="E406" s="29">
        <v>0</v>
      </c>
      <c r="F406" s="29">
        <v>1021</v>
      </c>
      <c r="G406" s="29">
        <v>2588603</v>
      </c>
      <c r="H406" s="29">
        <v>1113768</v>
      </c>
      <c r="I406" s="29">
        <v>905</v>
      </c>
      <c r="J406" s="29">
        <v>2190621</v>
      </c>
      <c r="K406" s="29" t="s">
        <v>1240</v>
      </c>
      <c r="M406" s="29">
        <v>1997</v>
      </c>
      <c r="N406" s="29" t="s">
        <v>361</v>
      </c>
      <c r="O406" s="29">
        <v>199700</v>
      </c>
      <c r="S406" s="29">
        <v>150</v>
      </c>
      <c r="T406" s="29" t="s">
        <v>1249</v>
      </c>
      <c r="U406" s="29">
        <v>0</v>
      </c>
      <c r="V406" s="29" t="s">
        <v>1250</v>
      </c>
      <c r="W406" s="29" t="s">
        <v>358</v>
      </c>
      <c r="X406" s="29" t="s">
        <v>419</v>
      </c>
    </row>
    <row r="407" spans="1:24" x14ac:dyDescent="0.25">
      <c r="A407" s="29" t="s">
        <v>160</v>
      </c>
      <c r="B407" s="29">
        <v>6024</v>
      </c>
      <c r="C407" s="29" t="s">
        <v>197</v>
      </c>
      <c r="D407" s="29">
        <v>190418110</v>
      </c>
      <c r="E407" s="29">
        <v>0</v>
      </c>
      <c r="F407" s="29">
        <v>1021</v>
      </c>
      <c r="G407" s="29">
        <v>2586853</v>
      </c>
      <c r="H407" s="29">
        <v>1113115</v>
      </c>
      <c r="I407" s="29">
        <v>904</v>
      </c>
      <c r="J407" s="29">
        <v>2190625</v>
      </c>
      <c r="K407" s="29" t="s">
        <v>1251</v>
      </c>
      <c r="M407" s="29">
        <v>1997</v>
      </c>
      <c r="N407" s="29" t="s">
        <v>361</v>
      </c>
      <c r="O407" s="29">
        <v>199700</v>
      </c>
      <c r="S407" s="29">
        <v>150</v>
      </c>
      <c r="T407" s="29" t="s">
        <v>1252</v>
      </c>
      <c r="U407" s="29">
        <v>0</v>
      </c>
      <c r="V407" s="29" t="s">
        <v>1253</v>
      </c>
      <c r="W407" s="29" t="s">
        <v>358</v>
      </c>
      <c r="X407" s="29" t="s">
        <v>320</v>
      </c>
    </row>
    <row r="408" spans="1:24" x14ac:dyDescent="0.25">
      <c r="A408" s="29" t="s">
        <v>160</v>
      </c>
      <c r="B408" s="29">
        <v>6024</v>
      </c>
      <c r="C408" s="29" t="s">
        <v>197</v>
      </c>
      <c r="D408" s="29">
        <v>190421129</v>
      </c>
      <c r="E408" s="29">
        <v>0</v>
      </c>
      <c r="F408" s="29">
        <v>1060</v>
      </c>
      <c r="G408" s="29">
        <v>2586733</v>
      </c>
      <c r="H408" s="29">
        <v>1113130</v>
      </c>
      <c r="I408" s="29">
        <v>904</v>
      </c>
      <c r="J408" s="29">
        <v>2190625</v>
      </c>
      <c r="K408" s="29" t="s">
        <v>1251</v>
      </c>
      <c r="M408" s="29">
        <v>1997</v>
      </c>
      <c r="N408" s="29" t="s">
        <v>361</v>
      </c>
      <c r="O408" s="29">
        <v>199700</v>
      </c>
      <c r="S408" s="29">
        <v>150</v>
      </c>
      <c r="T408" s="29" t="s">
        <v>1254</v>
      </c>
      <c r="U408" s="29">
        <v>0</v>
      </c>
      <c r="V408" s="29" t="s">
        <v>1255</v>
      </c>
      <c r="W408" s="29" t="s">
        <v>358</v>
      </c>
      <c r="X408" s="29" t="s">
        <v>320</v>
      </c>
    </row>
    <row r="409" spans="1:24" x14ac:dyDescent="0.25">
      <c r="A409" s="29" t="s">
        <v>160</v>
      </c>
      <c r="B409" s="29">
        <v>6024</v>
      </c>
      <c r="C409" s="29" t="s">
        <v>197</v>
      </c>
      <c r="D409" s="29">
        <v>191766111</v>
      </c>
      <c r="E409" s="29">
        <v>0</v>
      </c>
      <c r="F409" s="29">
        <v>1060</v>
      </c>
      <c r="G409" s="29">
        <v>2589340</v>
      </c>
      <c r="H409" s="29">
        <v>1114570</v>
      </c>
      <c r="I409" s="29">
        <v>904</v>
      </c>
      <c r="J409" s="29">
        <v>2190634</v>
      </c>
      <c r="K409" s="29" t="s">
        <v>359</v>
      </c>
      <c r="M409" s="29">
        <v>1997</v>
      </c>
      <c r="N409" s="29" t="s">
        <v>361</v>
      </c>
      <c r="O409" s="29">
        <v>199700</v>
      </c>
      <c r="S409" s="29">
        <v>150</v>
      </c>
      <c r="T409" s="29" t="s">
        <v>1258</v>
      </c>
      <c r="U409" s="29">
        <v>0</v>
      </c>
      <c r="V409" s="29" t="s">
        <v>1259</v>
      </c>
      <c r="W409" s="29" t="s">
        <v>358</v>
      </c>
      <c r="X409" s="29" t="s">
        <v>320</v>
      </c>
    </row>
    <row r="410" spans="1:24" x14ac:dyDescent="0.25">
      <c r="A410" s="29" t="s">
        <v>160</v>
      </c>
      <c r="B410" s="29">
        <v>6024</v>
      </c>
      <c r="C410" s="29" t="s">
        <v>197</v>
      </c>
      <c r="D410" s="29">
        <v>191813560</v>
      </c>
      <c r="E410" s="29">
        <v>0</v>
      </c>
      <c r="F410" s="29">
        <v>1060</v>
      </c>
      <c r="G410" s="29">
        <v>2589315</v>
      </c>
      <c r="H410" s="29">
        <v>1114738</v>
      </c>
      <c r="I410" s="29">
        <v>909</v>
      </c>
      <c r="J410" s="29">
        <v>2190634</v>
      </c>
      <c r="K410" s="29" t="s">
        <v>359</v>
      </c>
      <c r="M410" s="29">
        <v>1997</v>
      </c>
      <c r="N410" s="29" t="s">
        <v>361</v>
      </c>
      <c r="O410" s="29">
        <v>199700</v>
      </c>
      <c r="S410" s="29">
        <v>150</v>
      </c>
      <c r="T410" s="29" t="s">
        <v>11637</v>
      </c>
      <c r="U410" s="29">
        <v>0</v>
      </c>
      <c r="V410" s="29" t="s">
        <v>1668</v>
      </c>
      <c r="W410" s="29" t="s">
        <v>7521</v>
      </c>
      <c r="X410" s="29" t="s">
        <v>320</v>
      </c>
    </row>
    <row r="411" spans="1:24" x14ac:dyDescent="0.25">
      <c r="A411" s="29" t="s">
        <v>160</v>
      </c>
      <c r="B411" s="29">
        <v>6024</v>
      </c>
      <c r="C411" s="29" t="s">
        <v>197</v>
      </c>
      <c r="D411" s="29">
        <v>191966019</v>
      </c>
      <c r="E411" s="29">
        <v>0</v>
      </c>
      <c r="F411" s="29">
        <v>1060</v>
      </c>
      <c r="G411" s="29">
        <v>2589318.75</v>
      </c>
      <c r="H411" s="29">
        <v>1114761.5</v>
      </c>
      <c r="I411" s="29">
        <v>904</v>
      </c>
      <c r="J411" s="29">
        <v>2190634</v>
      </c>
      <c r="K411" s="29" t="s">
        <v>359</v>
      </c>
      <c r="M411" s="29">
        <v>1997</v>
      </c>
      <c r="N411" s="29" t="s">
        <v>361</v>
      </c>
      <c r="O411" s="29">
        <v>199700</v>
      </c>
      <c r="S411" s="29">
        <v>150</v>
      </c>
      <c r="T411" s="29" t="s">
        <v>1256</v>
      </c>
      <c r="U411" s="29">
        <v>0</v>
      </c>
      <c r="V411" s="29" t="s">
        <v>1257</v>
      </c>
      <c r="W411" s="29" t="s">
        <v>358</v>
      </c>
      <c r="X411" s="29" t="s">
        <v>320</v>
      </c>
    </row>
    <row r="412" spans="1:24" x14ac:dyDescent="0.25">
      <c r="A412" s="29" t="s">
        <v>160</v>
      </c>
      <c r="B412" s="29">
        <v>6024</v>
      </c>
      <c r="C412" s="29" t="s">
        <v>197</v>
      </c>
      <c r="D412" s="29">
        <v>9038796</v>
      </c>
      <c r="E412" s="29">
        <v>0</v>
      </c>
      <c r="F412" s="29">
        <v>1060</v>
      </c>
      <c r="G412" s="29">
        <v>2586912</v>
      </c>
      <c r="H412" s="29">
        <v>1115136</v>
      </c>
      <c r="I412" s="29">
        <v>905</v>
      </c>
      <c r="J412" s="29">
        <v>2190643</v>
      </c>
      <c r="K412" s="29" t="s">
        <v>1260</v>
      </c>
      <c r="M412" s="29">
        <v>1996</v>
      </c>
      <c r="N412" s="29" t="s">
        <v>362</v>
      </c>
      <c r="O412" s="29">
        <v>199601</v>
      </c>
      <c r="S412" s="29">
        <v>115</v>
      </c>
      <c r="T412" s="29" t="s">
        <v>1261</v>
      </c>
      <c r="U412" s="29">
        <v>0</v>
      </c>
      <c r="V412" s="29" t="s">
        <v>1262</v>
      </c>
      <c r="W412" s="29" t="s">
        <v>358</v>
      </c>
      <c r="X412" s="29" t="s">
        <v>320</v>
      </c>
    </row>
    <row r="413" spans="1:24" x14ac:dyDescent="0.25">
      <c r="A413" s="29" t="s">
        <v>160</v>
      </c>
      <c r="B413" s="29">
        <v>6024</v>
      </c>
      <c r="C413" s="29" t="s">
        <v>197</v>
      </c>
      <c r="D413" s="29">
        <v>191741513</v>
      </c>
      <c r="E413" s="29">
        <v>0</v>
      </c>
      <c r="F413" s="29">
        <v>1060</v>
      </c>
      <c r="G413" s="29">
        <v>2586947</v>
      </c>
      <c r="H413" s="29">
        <v>1115132</v>
      </c>
      <c r="I413" s="29">
        <v>909</v>
      </c>
      <c r="J413" s="29">
        <v>2190643</v>
      </c>
      <c r="K413" s="29" t="s">
        <v>1260</v>
      </c>
      <c r="M413" s="29">
        <v>1996</v>
      </c>
      <c r="N413" s="29" t="s">
        <v>362</v>
      </c>
      <c r="O413" s="29">
        <v>199601</v>
      </c>
      <c r="S413" s="29">
        <v>150</v>
      </c>
      <c r="T413" s="29" t="s">
        <v>1263</v>
      </c>
      <c r="U413" s="29">
        <v>0</v>
      </c>
      <c r="V413" s="29" t="s">
        <v>1264</v>
      </c>
      <c r="W413" s="29" t="s">
        <v>358</v>
      </c>
      <c r="X413" s="29" t="s">
        <v>320</v>
      </c>
    </row>
    <row r="414" spans="1:24" x14ac:dyDescent="0.25">
      <c r="A414" s="29" t="s">
        <v>160</v>
      </c>
      <c r="B414" s="29">
        <v>6024</v>
      </c>
      <c r="C414" s="29" t="s">
        <v>197</v>
      </c>
      <c r="D414" s="29">
        <v>190415748</v>
      </c>
      <c r="E414" s="29">
        <v>0</v>
      </c>
      <c r="F414" s="29">
        <v>1021</v>
      </c>
      <c r="G414" s="29">
        <v>2587912</v>
      </c>
      <c r="H414" s="29">
        <v>1113713</v>
      </c>
      <c r="I414" s="29">
        <v>909</v>
      </c>
      <c r="J414" s="29">
        <v>2190646</v>
      </c>
      <c r="K414" s="29" t="s">
        <v>1265</v>
      </c>
      <c r="L414" s="179" t="s">
        <v>1181</v>
      </c>
      <c r="M414" s="29">
        <v>1997</v>
      </c>
      <c r="N414" s="29" t="s">
        <v>361</v>
      </c>
      <c r="O414" s="29">
        <v>199700</v>
      </c>
      <c r="R414" s="29" t="s">
        <v>1267</v>
      </c>
      <c r="S414" s="29">
        <v>150</v>
      </c>
      <c r="T414" s="29" t="s">
        <v>1268</v>
      </c>
      <c r="U414" s="29">
        <v>0</v>
      </c>
      <c r="V414" s="29" t="s">
        <v>1269</v>
      </c>
      <c r="W414" s="29" t="s">
        <v>1270</v>
      </c>
      <c r="X414" s="29" t="s">
        <v>320</v>
      </c>
    </row>
    <row r="415" spans="1:24" x14ac:dyDescent="0.25">
      <c r="A415" s="29" t="s">
        <v>160</v>
      </c>
      <c r="B415" s="29">
        <v>6024</v>
      </c>
      <c r="C415" s="29" t="s">
        <v>197</v>
      </c>
      <c r="D415" s="29">
        <v>190181368</v>
      </c>
      <c r="E415" s="29">
        <v>0</v>
      </c>
      <c r="F415" s="29">
        <v>1021</v>
      </c>
      <c r="G415" s="29">
        <v>2587909.3459999999</v>
      </c>
      <c r="H415" s="29">
        <v>1113710.1100000001</v>
      </c>
      <c r="I415" s="29">
        <v>904</v>
      </c>
      <c r="J415" s="29">
        <v>2190646</v>
      </c>
      <c r="K415" s="29" t="s">
        <v>1265</v>
      </c>
      <c r="L415" s="179" t="s">
        <v>1181</v>
      </c>
      <c r="M415" s="29">
        <v>1997</v>
      </c>
      <c r="N415" s="29" t="s">
        <v>361</v>
      </c>
      <c r="O415" s="29">
        <v>199700</v>
      </c>
      <c r="S415" s="29">
        <v>150</v>
      </c>
      <c r="T415" s="29" t="s">
        <v>1268</v>
      </c>
      <c r="U415" s="29">
        <v>0</v>
      </c>
      <c r="V415" s="29" t="s">
        <v>1269</v>
      </c>
      <c r="W415" s="29" t="s">
        <v>1270</v>
      </c>
      <c r="X415" s="29" t="s">
        <v>320</v>
      </c>
    </row>
    <row r="416" spans="1:24" x14ac:dyDescent="0.25">
      <c r="A416" s="29" t="s">
        <v>160</v>
      </c>
      <c r="B416" s="29">
        <v>6024</v>
      </c>
      <c r="C416" s="29" t="s">
        <v>197</v>
      </c>
      <c r="D416" s="29">
        <v>9038786</v>
      </c>
      <c r="E416" s="29">
        <v>0</v>
      </c>
      <c r="F416" s="29">
        <v>1040</v>
      </c>
      <c r="G416" s="29">
        <v>2589710</v>
      </c>
      <c r="H416" s="29">
        <v>1116800</v>
      </c>
      <c r="I416" s="29">
        <v>905</v>
      </c>
      <c r="J416" s="29">
        <v>2159460</v>
      </c>
      <c r="K416" s="29" t="s">
        <v>1271</v>
      </c>
      <c r="L416" s="179" t="s">
        <v>522</v>
      </c>
      <c r="M416" s="29">
        <v>1994</v>
      </c>
      <c r="N416" s="29" t="s">
        <v>1272</v>
      </c>
      <c r="O416" s="29">
        <v>199402</v>
      </c>
      <c r="R416" s="29" t="s">
        <v>1273</v>
      </c>
      <c r="S416" s="29">
        <v>115</v>
      </c>
      <c r="T416" s="29" t="s">
        <v>1274</v>
      </c>
      <c r="U416" s="29">
        <v>0</v>
      </c>
      <c r="V416" s="29" t="s">
        <v>1275</v>
      </c>
      <c r="W416" s="29" t="s">
        <v>1276</v>
      </c>
      <c r="X416" s="29" t="s">
        <v>419</v>
      </c>
    </row>
    <row r="417" spans="1:24" x14ac:dyDescent="0.25">
      <c r="A417" s="29" t="s">
        <v>160</v>
      </c>
      <c r="B417" s="29">
        <v>6024</v>
      </c>
      <c r="C417" s="29" t="s">
        <v>197</v>
      </c>
      <c r="D417" s="29">
        <v>191842484</v>
      </c>
      <c r="E417" s="29">
        <v>0</v>
      </c>
      <c r="F417" s="29">
        <v>1080</v>
      </c>
      <c r="G417" s="29">
        <v>2589585</v>
      </c>
      <c r="H417" s="29">
        <v>1116840</v>
      </c>
      <c r="I417" s="29">
        <v>909</v>
      </c>
      <c r="J417" s="29">
        <v>2159460</v>
      </c>
      <c r="K417" s="29" t="s">
        <v>1271</v>
      </c>
      <c r="L417" s="179" t="s">
        <v>522</v>
      </c>
      <c r="M417" s="29">
        <v>1994</v>
      </c>
      <c r="N417" s="29" t="s">
        <v>1272</v>
      </c>
      <c r="O417" s="29">
        <v>199402</v>
      </c>
      <c r="R417" s="29" t="s">
        <v>1277</v>
      </c>
      <c r="S417" s="29">
        <v>101</v>
      </c>
      <c r="T417" s="29" t="s">
        <v>1278</v>
      </c>
      <c r="U417" s="29">
        <v>0</v>
      </c>
      <c r="V417" s="29" t="s">
        <v>1279</v>
      </c>
      <c r="X417" s="29" t="s">
        <v>320</v>
      </c>
    </row>
    <row r="418" spans="1:24" x14ac:dyDescent="0.25">
      <c r="A418" s="29" t="s">
        <v>160</v>
      </c>
      <c r="B418" s="29">
        <v>6024</v>
      </c>
      <c r="C418" s="29" t="s">
        <v>197</v>
      </c>
      <c r="D418" s="29">
        <v>191867297</v>
      </c>
      <c r="E418" s="29">
        <v>0</v>
      </c>
      <c r="F418" s="29">
        <v>1060</v>
      </c>
      <c r="G418" s="29">
        <v>2587671.1409999998</v>
      </c>
      <c r="H418" s="29">
        <v>1116026.4950000001</v>
      </c>
      <c r="I418" s="29">
        <v>905</v>
      </c>
      <c r="J418" s="29">
        <v>2190661</v>
      </c>
      <c r="K418" s="29" t="s">
        <v>1280</v>
      </c>
      <c r="M418" s="29">
        <v>1996</v>
      </c>
      <c r="N418" s="29" t="s">
        <v>1100</v>
      </c>
      <c r="O418" s="29">
        <v>199602</v>
      </c>
      <c r="S418" s="29">
        <v>150</v>
      </c>
      <c r="T418" s="29" t="s">
        <v>1281</v>
      </c>
      <c r="U418" s="29">
        <v>0</v>
      </c>
      <c r="V418" s="29" t="s">
        <v>1282</v>
      </c>
      <c r="W418" s="29" t="s">
        <v>358</v>
      </c>
      <c r="X418" s="29" t="s">
        <v>320</v>
      </c>
    </row>
    <row r="419" spans="1:24" x14ac:dyDescent="0.25">
      <c r="A419" s="29" t="s">
        <v>160</v>
      </c>
      <c r="B419" s="29">
        <v>6024</v>
      </c>
      <c r="C419" s="29" t="s">
        <v>197</v>
      </c>
      <c r="D419" s="29">
        <v>190037657</v>
      </c>
      <c r="E419" s="29">
        <v>0</v>
      </c>
      <c r="F419" s="29">
        <v>1060</v>
      </c>
      <c r="G419" s="29">
        <v>2587151</v>
      </c>
      <c r="H419" s="29">
        <v>1115871</v>
      </c>
      <c r="I419" s="29">
        <v>904</v>
      </c>
      <c r="J419" s="29">
        <v>2190661</v>
      </c>
      <c r="K419" s="29" t="s">
        <v>1280</v>
      </c>
      <c r="M419" s="29">
        <v>1996</v>
      </c>
      <c r="N419" s="29" t="s">
        <v>1100</v>
      </c>
      <c r="O419" s="29">
        <v>199602</v>
      </c>
      <c r="S419" s="29">
        <v>150</v>
      </c>
      <c r="T419" s="29" t="s">
        <v>1283</v>
      </c>
      <c r="U419" s="29">
        <v>0</v>
      </c>
      <c r="V419" s="29" t="s">
        <v>1284</v>
      </c>
      <c r="W419" s="29" t="s">
        <v>358</v>
      </c>
      <c r="X419" s="29" t="s">
        <v>320</v>
      </c>
    </row>
    <row r="420" spans="1:24" x14ac:dyDescent="0.25">
      <c r="A420" s="29" t="s">
        <v>160</v>
      </c>
      <c r="B420" s="29">
        <v>6024</v>
      </c>
      <c r="C420" s="29" t="s">
        <v>197</v>
      </c>
      <c r="D420" s="29">
        <v>190203371</v>
      </c>
      <c r="E420" s="29">
        <v>1</v>
      </c>
      <c r="F420" s="29">
        <v>1060</v>
      </c>
      <c r="G420" s="29">
        <v>2590447</v>
      </c>
      <c r="H420" s="29">
        <v>1117061</v>
      </c>
      <c r="I420" s="29">
        <v>909</v>
      </c>
      <c r="J420" s="29">
        <v>2159462</v>
      </c>
      <c r="K420" s="29" t="s">
        <v>1285</v>
      </c>
      <c r="M420" s="29">
        <v>1994</v>
      </c>
      <c r="N420" s="29" t="s">
        <v>1272</v>
      </c>
      <c r="O420" s="29">
        <v>199402</v>
      </c>
      <c r="R420" s="29" t="s">
        <v>1273</v>
      </c>
      <c r="S420" s="29">
        <v>150</v>
      </c>
      <c r="T420" s="29" t="s">
        <v>1286</v>
      </c>
      <c r="U420" s="29">
        <v>0</v>
      </c>
      <c r="V420" s="29" t="s">
        <v>1287</v>
      </c>
      <c r="W420" s="29" t="s">
        <v>1288</v>
      </c>
      <c r="X420" s="29" t="s">
        <v>419</v>
      </c>
    </row>
    <row r="421" spans="1:24" x14ac:dyDescent="0.25">
      <c r="A421" s="29" t="s">
        <v>160</v>
      </c>
      <c r="B421" s="29">
        <v>6024</v>
      </c>
      <c r="C421" s="29" t="s">
        <v>197</v>
      </c>
      <c r="D421" s="29">
        <v>191134510</v>
      </c>
      <c r="E421" s="29">
        <v>0</v>
      </c>
      <c r="F421" s="29">
        <v>1060</v>
      </c>
      <c r="G421" s="29">
        <v>2590422</v>
      </c>
      <c r="H421" s="29">
        <v>1117076</v>
      </c>
      <c r="I421" s="29">
        <v>909</v>
      </c>
      <c r="J421" s="29">
        <v>2159462</v>
      </c>
      <c r="K421" s="29" t="s">
        <v>1285</v>
      </c>
      <c r="M421" s="29">
        <v>1994</v>
      </c>
      <c r="N421" s="29" t="s">
        <v>1272</v>
      </c>
      <c r="O421" s="29">
        <v>199402</v>
      </c>
      <c r="R421" s="29" t="s">
        <v>1273</v>
      </c>
      <c r="S421" s="29">
        <v>150</v>
      </c>
      <c r="T421" s="29" t="s">
        <v>1286</v>
      </c>
      <c r="U421" s="29">
        <v>0</v>
      </c>
      <c r="V421" s="29" t="s">
        <v>1287</v>
      </c>
      <c r="W421" s="29" t="s">
        <v>1289</v>
      </c>
      <c r="X421" s="29" t="s">
        <v>320</v>
      </c>
    </row>
    <row r="422" spans="1:24" x14ac:dyDescent="0.25">
      <c r="A422" s="29" t="s">
        <v>160</v>
      </c>
      <c r="B422" s="29">
        <v>6024</v>
      </c>
      <c r="C422" s="29" t="s">
        <v>197</v>
      </c>
      <c r="D422" s="29">
        <v>190215667</v>
      </c>
      <c r="E422" s="29">
        <v>0</v>
      </c>
      <c r="F422" s="29">
        <v>1060</v>
      </c>
      <c r="G422" s="29">
        <v>2589096</v>
      </c>
      <c r="H422" s="29">
        <v>1115136</v>
      </c>
      <c r="I422" s="29">
        <v>909</v>
      </c>
      <c r="J422" s="29">
        <v>2190671</v>
      </c>
      <c r="K422" s="29" t="s">
        <v>354</v>
      </c>
      <c r="L422" s="179" t="s">
        <v>1296</v>
      </c>
      <c r="M422" s="29">
        <v>1997</v>
      </c>
      <c r="N422" s="29" t="s">
        <v>361</v>
      </c>
      <c r="O422" s="29">
        <v>199700</v>
      </c>
      <c r="R422" s="29" t="s">
        <v>1297</v>
      </c>
      <c r="S422" s="29">
        <v>150</v>
      </c>
      <c r="T422" s="29" t="s">
        <v>1298</v>
      </c>
      <c r="U422" s="29">
        <v>0</v>
      </c>
      <c r="V422" s="29" t="s">
        <v>1299</v>
      </c>
      <c r="W422" s="29" t="s">
        <v>1300</v>
      </c>
      <c r="X422" s="29" t="s">
        <v>320</v>
      </c>
    </row>
    <row r="423" spans="1:24" x14ac:dyDescent="0.25">
      <c r="A423" s="29" t="s">
        <v>160</v>
      </c>
      <c r="B423" s="29">
        <v>6024</v>
      </c>
      <c r="C423" s="29" t="s">
        <v>197</v>
      </c>
      <c r="D423" s="29">
        <v>898039</v>
      </c>
      <c r="E423" s="29">
        <v>0</v>
      </c>
      <c r="F423" s="29">
        <v>1025</v>
      </c>
      <c r="G423" s="29">
        <v>2589095</v>
      </c>
      <c r="H423" s="29">
        <v>1115128</v>
      </c>
      <c r="I423" s="29">
        <v>905</v>
      </c>
      <c r="J423" s="29">
        <v>2190671</v>
      </c>
      <c r="K423" s="29" t="s">
        <v>354</v>
      </c>
      <c r="L423" s="179" t="s">
        <v>1296</v>
      </c>
      <c r="M423" s="29">
        <v>1997</v>
      </c>
      <c r="N423" s="29" t="s">
        <v>361</v>
      </c>
      <c r="O423" s="29">
        <v>199700</v>
      </c>
      <c r="S423" s="29">
        <v>115</v>
      </c>
      <c r="T423" s="29" t="s">
        <v>1298</v>
      </c>
      <c r="U423" s="29">
        <v>0</v>
      </c>
      <c r="V423" s="29" t="s">
        <v>1299</v>
      </c>
      <c r="W423" s="29" t="s">
        <v>1128</v>
      </c>
      <c r="X423" s="29" t="s">
        <v>419</v>
      </c>
    </row>
    <row r="424" spans="1:24" x14ac:dyDescent="0.25">
      <c r="A424" s="29" t="s">
        <v>160</v>
      </c>
      <c r="B424" s="29">
        <v>6024</v>
      </c>
      <c r="C424" s="29" t="s">
        <v>197</v>
      </c>
      <c r="D424" s="29">
        <v>191991053</v>
      </c>
      <c r="E424" s="29">
        <v>0</v>
      </c>
      <c r="F424" s="29">
        <v>1060</v>
      </c>
      <c r="G424" s="29">
        <v>2589252</v>
      </c>
      <c r="H424" s="29">
        <v>1115430</v>
      </c>
      <c r="I424" s="29">
        <v>909</v>
      </c>
      <c r="J424" s="29">
        <v>2190671</v>
      </c>
      <c r="K424" s="29" t="s">
        <v>354</v>
      </c>
      <c r="M424" s="29">
        <v>1997</v>
      </c>
      <c r="N424" s="29" t="s">
        <v>360</v>
      </c>
      <c r="O424" s="29">
        <v>199702</v>
      </c>
      <c r="R424" s="29" t="s">
        <v>7604</v>
      </c>
      <c r="S424" s="29">
        <v>150</v>
      </c>
      <c r="U424" s="29">
        <v>0</v>
      </c>
      <c r="V424" s="29" t="s">
        <v>7605</v>
      </c>
      <c r="W424" s="29" t="s">
        <v>7606</v>
      </c>
      <c r="X424" s="29" t="s">
        <v>320</v>
      </c>
    </row>
    <row r="425" spans="1:24" x14ac:dyDescent="0.25">
      <c r="A425" s="29" t="s">
        <v>160</v>
      </c>
      <c r="B425" s="29">
        <v>6024</v>
      </c>
      <c r="C425" s="29" t="s">
        <v>197</v>
      </c>
      <c r="D425" s="29">
        <v>190203194</v>
      </c>
      <c r="E425" s="29">
        <v>0</v>
      </c>
      <c r="F425" s="29">
        <v>1060</v>
      </c>
      <c r="G425" s="29">
        <v>2591383</v>
      </c>
      <c r="H425" s="29">
        <v>1115235</v>
      </c>
      <c r="I425" s="29">
        <v>904</v>
      </c>
      <c r="J425" s="29">
        <v>2190671</v>
      </c>
      <c r="K425" s="29" t="s">
        <v>354</v>
      </c>
      <c r="M425" s="29">
        <v>1996</v>
      </c>
      <c r="N425" s="29" t="s">
        <v>356</v>
      </c>
      <c r="O425" s="29">
        <v>199607</v>
      </c>
      <c r="R425" s="29" t="s">
        <v>1301</v>
      </c>
      <c r="S425" s="29">
        <v>150</v>
      </c>
      <c r="T425" s="29" t="s">
        <v>1302</v>
      </c>
      <c r="U425" s="29">
        <v>0</v>
      </c>
      <c r="V425" s="29" t="s">
        <v>1303</v>
      </c>
      <c r="W425" s="29" t="s">
        <v>1304</v>
      </c>
      <c r="X425" s="29" t="s">
        <v>419</v>
      </c>
    </row>
    <row r="426" spans="1:24" x14ac:dyDescent="0.25">
      <c r="A426" s="29" t="s">
        <v>160</v>
      </c>
      <c r="B426" s="29">
        <v>6024</v>
      </c>
      <c r="C426" s="29" t="s">
        <v>197</v>
      </c>
      <c r="D426" s="29">
        <v>9025443</v>
      </c>
      <c r="E426" s="29">
        <v>0</v>
      </c>
      <c r="F426" s="29">
        <v>1060</v>
      </c>
      <c r="G426" s="29">
        <v>2589645</v>
      </c>
      <c r="H426" s="29">
        <v>1114909</v>
      </c>
      <c r="I426" s="29">
        <v>905</v>
      </c>
      <c r="J426" s="29">
        <v>2190671</v>
      </c>
      <c r="K426" s="29" t="s">
        <v>354</v>
      </c>
      <c r="M426" s="29">
        <v>1997</v>
      </c>
      <c r="N426" s="29" t="s">
        <v>360</v>
      </c>
      <c r="O426" s="29">
        <v>199702</v>
      </c>
      <c r="S426" s="29">
        <v>115</v>
      </c>
      <c r="T426" s="29" t="s">
        <v>1310</v>
      </c>
      <c r="U426" s="29">
        <v>0</v>
      </c>
      <c r="V426" s="29" t="s">
        <v>598</v>
      </c>
      <c r="W426" s="29" t="s">
        <v>358</v>
      </c>
      <c r="X426" s="29" t="s">
        <v>419</v>
      </c>
    </row>
    <row r="427" spans="1:24" x14ac:dyDescent="0.25">
      <c r="A427" s="29" t="s">
        <v>160</v>
      </c>
      <c r="B427" s="29">
        <v>6024</v>
      </c>
      <c r="C427" s="29" t="s">
        <v>197</v>
      </c>
      <c r="D427" s="29">
        <v>9025453</v>
      </c>
      <c r="E427" s="29">
        <v>0</v>
      </c>
      <c r="F427" s="29">
        <v>1060</v>
      </c>
      <c r="G427" s="29">
        <v>2591223</v>
      </c>
      <c r="H427" s="29">
        <v>1115075</v>
      </c>
      <c r="I427" s="29">
        <v>905</v>
      </c>
      <c r="J427" s="29">
        <v>2190671</v>
      </c>
      <c r="K427" s="29" t="s">
        <v>354</v>
      </c>
      <c r="M427" s="29">
        <v>1996</v>
      </c>
      <c r="N427" s="29" t="s">
        <v>356</v>
      </c>
      <c r="O427" s="29">
        <v>199607</v>
      </c>
      <c r="S427" s="29">
        <v>115</v>
      </c>
      <c r="T427" s="29" t="s">
        <v>1305</v>
      </c>
      <c r="U427" s="29">
        <v>0</v>
      </c>
      <c r="V427" s="29" t="s">
        <v>1306</v>
      </c>
      <c r="W427" s="29" t="s">
        <v>358</v>
      </c>
      <c r="X427" s="29" t="s">
        <v>419</v>
      </c>
    </row>
    <row r="428" spans="1:24" x14ac:dyDescent="0.25">
      <c r="A428" s="29" t="s">
        <v>160</v>
      </c>
      <c r="B428" s="29">
        <v>6024</v>
      </c>
      <c r="C428" s="29" t="s">
        <v>197</v>
      </c>
      <c r="D428" s="29">
        <v>9025464</v>
      </c>
      <c r="E428" s="29">
        <v>0</v>
      </c>
      <c r="F428" s="29">
        <v>1060</v>
      </c>
      <c r="G428" s="29">
        <v>2590356</v>
      </c>
      <c r="H428" s="29">
        <v>1115226</v>
      </c>
      <c r="I428" s="29">
        <v>905</v>
      </c>
      <c r="J428" s="29">
        <v>2190671</v>
      </c>
      <c r="K428" s="29" t="s">
        <v>354</v>
      </c>
      <c r="M428" s="29">
        <v>1996</v>
      </c>
      <c r="N428" s="29" t="s">
        <v>1165</v>
      </c>
      <c r="O428" s="29">
        <v>199600</v>
      </c>
      <c r="S428" s="29">
        <v>150</v>
      </c>
      <c r="T428" s="29" t="s">
        <v>5928</v>
      </c>
      <c r="U428" s="29">
        <v>0</v>
      </c>
      <c r="V428" s="29" t="s">
        <v>5929</v>
      </c>
      <c r="W428" s="29" t="s">
        <v>358</v>
      </c>
      <c r="X428" s="29" t="s">
        <v>419</v>
      </c>
    </row>
    <row r="429" spans="1:24" x14ac:dyDescent="0.25">
      <c r="A429" s="29" t="s">
        <v>160</v>
      </c>
      <c r="B429" s="29">
        <v>6024</v>
      </c>
      <c r="C429" s="29" t="s">
        <v>197</v>
      </c>
      <c r="D429" s="29">
        <v>191837814</v>
      </c>
      <c r="E429" s="29">
        <v>0</v>
      </c>
      <c r="F429" s="29">
        <v>1060</v>
      </c>
      <c r="G429" s="29">
        <v>2589514</v>
      </c>
      <c r="H429" s="29">
        <v>1115054</v>
      </c>
      <c r="I429" s="29">
        <v>905</v>
      </c>
      <c r="J429" s="29">
        <v>2190671</v>
      </c>
      <c r="K429" s="29" t="s">
        <v>354</v>
      </c>
      <c r="M429" s="29">
        <v>1997</v>
      </c>
      <c r="N429" s="29" t="s">
        <v>360</v>
      </c>
      <c r="O429" s="29">
        <v>199702</v>
      </c>
      <c r="S429" s="29">
        <v>150</v>
      </c>
      <c r="T429" s="29" t="s">
        <v>1309</v>
      </c>
      <c r="U429" s="29">
        <v>0</v>
      </c>
      <c r="V429" s="29" t="s">
        <v>588</v>
      </c>
      <c r="W429" s="29" t="s">
        <v>358</v>
      </c>
      <c r="X429" s="29" t="s">
        <v>320</v>
      </c>
    </row>
    <row r="430" spans="1:24" x14ac:dyDescent="0.25">
      <c r="A430" s="29" t="s">
        <v>160</v>
      </c>
      <c r="B430" s="29">
        <v>6024</v>
      </c>
      <c r="C430" s="29" t="s">
        <v>197</v>
      </c>
      <c r="D430" s="29">
        <v>191850514</v>
      </c>
      <c r="E430" s="29">
        <v>0</v>
      </c>
      <c r="F430" s="29">
        <v>1060</v>
      </c>
      <c r="G430" s="29">
        <v>2589466</v>
      </c>
      <c r="H430" s="29">
        <v>1115149</v>
      </c>
      <c r="I430" s="29">
        <v>909</v>
      </c>
      <c r="J430" s="29">
        <v>2190671</v>
      </c>
      <c r="K430" s="29" t="s">
        <v>354</v>
      </c>
      <c r="M430" s="29">
        <v>1997</v>
      </c>
      <c r="N430" s="29" t="s">
        <v>360</v>
      </c>
      <c r="O430" s="29">
        <v>199702</v>
      </c>
      <c r="S430" s="29">
        <v>150</v>
      </c>
      <c r="T430" s="29" t="s">
        <v>1307</v>
      </c>
      <c r="U430" s="29">
        <v>0</v>
      </c>
      <c r="V430" s="29" t="s">
        <v>1308</v>
      </c>
      <c r="W430" s="29" t="s">
        <v>358</v>
      </c>
      <c r="X430" s="29" t="s">
        <v>320</v>
      </c>
    </row>
    <row r="431" spans="1:24" x14ac:dyDescent="0.25">
      <c r="A431" s="29" t="s">
        <v>160</v>
      </c>
      <c r="B431" s="29">
        <v>6024</v>
      </c>
      <c r="C431" s="29" t="s">
        <v>197</v>
      </c>
      <c r="D431" s="29">
        <v>191973607</v>
      </c>
      <c r="E431" s="29">
        <v>0</v>
      </c>
      <c r="F431" s="29">
        <v>1060</v>
      </c>
      <c r="G431" s="29">
        <v>2591369.25</v>
      </c>
      <c r="H431" s="29">
        <v>1115441.625</v>
      </c>
      <c r="I431" s="29">
        <v>904</v>
      </c>
      <c r="J431" s="29">
        <v>2190671</v>
      </c>
      <c r="K431" s="29" t="s">
        <v>354</v>
      </c>
      <c r="M431" s="29">
        <v>1996</v>
      </c>
      <c r="N431" s="29" t="s">
        <v>356</v>
      </c>
      <c r="O431" s="29">
        <v>199607</v>
      </c>
      <c r="S431" s="29">
        <v>115</v>
      </c>
      <c r="T431" s="29" t="s">
        <v>1311</v>
      </c>
      <c r="U431" s="29">
        <v>0</v>
      </c>
      <c r="V431" s="29" t="s">
        <v>1312</v>
      </c>
      <c r="W431" s="29" t="s">
        <v>358</v>
      </c>
      <c r="X431" s="29" t="s">
        <v>320</v>
      </c>
    </row>
    <row r="432" spans="1:24" x14ac:dyDescent="0.25">
      <c r="A432" s="29" t="s">
        <v>160</v>
      </c>
      <c r="B432" s="29">
        <v>6024</v>
      </c>
      <c r="C432" s="29" t="s">
        <v>197</v>
      </c>
      <c r="D432" s="29">
        <v>191982085</v>
      </c>
      <c r="E432" s="29">
        <v>0</v>
      </c>
      <c r="F432" s="29">
        <v>1060</v>
      </c>
      <c r="G432" s="29">
        <v>2589802</v>
      </c>
      <c r="H432" s="29">
        <v>1115668</v>
      </c>
      <c r="I432" s="29">
        <v>909</v>
      </c>
      <c r="J432" s="29">
        <v>2190671</v>
      </c>
      <c r="K432" s="29" t="s">
        <v>354</v>
      </c>
      <c r="M432" s="29">
        <v>1996</v>
      </c>
      <c r="N432" s="29" t="s">
        <v>1165</v>
      </c>
      <c r="O432" s="29">
        <v>199600</v>
      </c>
      <c r="S432" s="29">
        <v>150</v>
      </c>
      <c r="U432" s="29">
        <v>0</v>
      </c>
      <c r="V432" s="29" t="s">
        <v>5930</v>
      </c>
      <c r="W432" s="29" t="s">
        <v>358</v>
      </c>
      <c r="X432" s="29" t="s">
        <v>320</v>
      </c>
    </row>
    <row r="433" spans="1:24" x14ac:dyDescent="0.25">
      <c r="A433" s="29" t="s">
        <v>160</v>
      </c>
      <c r="B433" s="29">
        <v>6024</v>
      </c>
      <c r="C433" s="29" t="s">
        <v>197</v>
      </c>
      <c r="D433" s="29">
        <v>190203271</v>
      </c>
      <c r="E433" s="29">
        <v>0</v>
      </c>
      <c r="F433" s="29">
        <v>1060</v>
      </c>
      <c r="G433" s="29">
        <v>2592060</v>
      </c>
      <c r="H433" s="29">
        <v>1117029</v>
      </c>
      <c r="I433" s="29">
        <v>909</v>
      </c>
      <c r="J433" s="29">
        <v>2190672</v>
      </c>
      <c r="K433" s="29" t="s">
        <v>1313</v>
      </c>
      <c r="M433" s="29">
        <v>1996</v>
      </c>
      <c r="N433" s="29" t="s">
        <v>1314</v>
      </c>
      <c r="O433" s="29">
        <v>199605</v>
      </c>
      <c r="S433" s="29">
        <v>150</v>
      </c>
      <c r="T433" s="29" t="s">
        <v>1317</v>
      </c>
      <c r="U433" s="29">
        <v>0</v>
      </c>
      <c r="V433" s="29" t="s">
        <v>1318</v>
      </c>
      <c r="W433" s="29" t="s">
        <v>1319</v>
      </c>
      <c r="X433" s="29" t="s">
        <v>320</v>
      </c>
    </row>
    <row r="434" spans="1:24" x14ac:dyDescent="0.25">
      <c r="A434" s="29" t="s">
        <v>160</v>
      </c>
      <c r="B434" s="29">
        <v>6024</v>
      </c>
      <c r="C434" s="29" t="s">
        <v>197</v>
      </c>
      <c r="D434" s="29">
        <v>190435808</v>
      </c>
      <c r="E434" s="29">
        <v>0</v>
      </c>
      <c r="F434" s="29">
        <v>1040</v>
      </c>
      <c r="G434" s="29">
        <v>2591962</v>
      </c>
      <c r="H434" s="29">
        <v>1116840</v>
      </c>
      <c r="I434" s="29">
        <v>909</v>
      </c>
      <c r="J434" s="29">
        <v>2190672</v>
      </c>
      <c r="K434" s="29" t="s">
        <v>1313</v>
      </c>
      <c r="M434" s="29">
        <v>1996</v>
      </c>
      <c r="N434" s="29" t="s">
        <v>1314</v>
      </c>
      <c r="O434" s="29">
        <v>199605</v>
      </c>
      <c r="S434" s="29">
        <v>150</v>
      </c>
      <c r="T434" s="29" t="s">
        <v>1320</v>
      </c>
      <c r="U434" s="29">
        <v>0</v>
      </c>
      <c r="V434" s="29" t="s">
        <v>1321</v>
      </c>
      <c r="W434" s="29" t="s">
        <v>1322</v>
      </c>
      <c r="X434" s="29" t="s">
        <v>320</v>
      </c>
    </row>
    <row r="435" spans="1:24" x14ac:dyDescent="0.25">
      <c r="A435" s="29" t="s">
        <v>160</v>
      </c>
      <c r="B435" s="29">
        <v>6024</v>
      </c>
      <c r="C435" s="29" t="s">
        <v>197</v>
      </c>
      <c r="D435" s="29">
        <v>190034992</v>
      </c>
      <c r="E435" s="29">
        <v>0</v>
      </c>
      <c r="F435" s="29">
        <v>1060</v>
      </c>
      <c r="G435" s="29">
        <v>2591924</v>
      </c>
      <c r="H435" s="29">
        <v>1116933</v>
      </c>
      <c r="I435" s="29">
        <v>905</v>
      </c>
      <c r="J435" s="29">
        <v>2190672</v>
      </c>
      <c r="K435" s="29" t="s">
        <v>1313</v>
      </c>
      <c r="M435" s="29">
        <v>1996</v>
      </c>
      <c r="N435" s="29" t="s">
        <v>1314</v>
      </c>
      <c r="O435" s="29">
        <v>199605</v>
      </c>
      <c r="S435" s="29">
        <v>150</v>
      </c>
      <c r="T435" s="29" t="s">
        <v>1315</v>
      </c>
      <c r="U435" s="29">
        <v>0</v>
      </c>
      <c r="V435" s="29" t="s">
        <v>1316</v>
      </c>
      <c r="W435" s="29" t="s">
        <v>358</v>
      </c>
      <c r="X435" s="29" t="s">
        <v>419</v>
      </c>
    </row>
    <row r="436" spans="1:24" x14ac:dyDescent="0.25">
      <c r="A436" s="29" t="s">
        <v>160</v>
      </c>
      <c r="B436" s="29">
        <v>6024</v>
      </c>
      <c r="C436" s="29" t="s">
        <v>197</v>
      </c>
      <c r="D436" s="29">
        <v>191390130</v>
      </c>
      <c r="E436" s="29">
        <v>0</v>
      </c>
      <c r="F436" s="29">
        <v>1021</v>
      </c>
      <c r="G436" s="29">
        <v>2591978.4550000001</v>
      </c>
      <c r="H436" s="29">
        <v>1116993.0490000001</v>
      </c>
      <c r="I436" s="29">
        <v>904</v>
      </c>
      <c r="J436" s="29">
        <v>2190672</v>
      </c>
      <c r="K436" s="29" t="s">
        <v>1313</v>
      </c>
      <c r="M436" s="29">
        <v>1996</v>
      </c>
      <c r="N436" s="29" t="s">
        <v>1314</v>
      </c>
      <c r="O436" s="29">
        <v>199605</v>
      </c>
      <c r="S436" s="29">
        <v>115</v>
      </c>
      <c r="T436" s="29" t="s">
        <v>8525</v>
      </c>
      <c r="U436" s="29">
        <v>0</v>
      </c>
      <c r="V436" s="29" t="s">
        <v>8526</v>
      </c>
      <c r="W436" s="29" t="s">
        <v>358</v>
      </c>
      <c r="X436" s="29" t="s">
        <v>320</v>
      </c>
    </row>
    <row r="437" spans="1:24" x14ac:dyDescent="0.25">
      <c r="A437" s="29" t="s">
        <v>160</v>
      </c>
      <c r="B437" s="29">
        <v>6024</v>
      </c>
      <c r="C437" s="29" t="s">
        <v>197</v>
      </c>
      <c r="D437" s="29">
        <v>191847799</v>
      </c>
      <c r="E437" s="29">
        <v>0</v>
      </c>
      <c r="F437" s="29">
        <v>1080</v>
      </c>
      <c r="G437" s="29">
        <v>2590915</v>
      </c>
      <c r="H437" s="29">
        <v>1116675</v>
      </c>
      <c r="I437" s="29">
        <v>909</v>
      </c>
      <c r="J437" s="29">
        <v>2190673</v>
      </c>
      <c r="K437" s="29" t="s">
        <v>1323</v>
      </c>
      <c r="M437" s="29">
        <v>1996</v>
      </c>
      <c r="N437" s="29" t="s">
        <v>1314</v>
      </c>
      <c r="O437" s="29">
        <v>199605</v>
      </c>
      <c r="R437" s="29" t="s">
        <v>1324</v>
      </c>
      <c r="S437" s="29">
        <v>101</v>
      </c>
      <c r="T437" s="29" t="s">
        <v>1325</v>
      </c>
      <c r="U437" s="29">
        <v>0</v>
      </c>
      <c r="V437" s="29" t="s">
        <v>1326</v>
      </c>
      <c r="X437" s="29" t="s">
        <v>320</v>
      </c>
    </row>
    <row r="438" spans="1:24" x14ac:dyDescent="0.25">
      <c r="A438" s="29" t="s">
        <v>160</v>
      </c>
      <c r="B438" s="29">
        <v>6024</v>
      </c>
      <c r="C438" s="29" t="s">
        <v>197</v>
      </c>
      <c r="D438" s="29">
        <v>191816576</v>
      </c>
      <c r="E438" s="29">
        <v>0</v>
      </c>
      <c r="F438" s="29">
        <v>1060</v>
      </c>
      <c r="G438" s="29">
        <v>2591124</v>
      </c>
      <c r="H438" s="29">
        <v>1116889</v>
      </c>
      <c r="I438" s="29">
        <v>909</v>
      </c>
      <c r="J438" s="29">
        <v>2190673</v>
      </c>
      <c r="K438" s="29" t="s">
        <v>1323</v>
      </c>
      <c r="M438" s="29">
        <v>1996</v>
      </c>
      <c r="N438" s="29" t="s">
        <v>1314</v>
      </c>
      <c r="O438" s="29">
        <v>199605</v>
      </c>
      <c r="S438" s="29">
        <v>150</v>
      </c>
      <c r="T438" s="29" t="s">
        <v>1327</v>
      </c>
      <c r="U438" s="29">
        <v>0</v>
      </c>
      <c r="V438" s="29" t="s">
        <v>1328</v>
      </c>
      <c r="W438" s="29" t="s">
        <v>358</v>
      </c>
      <c r="X438" s="29" t="s">
        <v>320</v>
      </c>
    </row>
    <row r="439" spans="1:24" x14ac:dyDescent="0.25">
      <c r="A439" s="29" t="s">
        <v>160</v>
      </c>
      <c r="B439" s="29">
        <v>6024</v>
      </c>
      <c r="C439" s="29" t="s">
        <v>197</v>
      </c>
      <c r="D439" s="29">
        <v>190203034</v>
      </c>
      <c r="E439" s="29">
        <v>0</v>
      </c>
      <c r="F439" s="29">
        <v>1021</v>
      </c>
      <c r="G439" s="29">
        <v>2590864.3730000001</v>
      </c>
      <c r="H439" s="29">
        <v>1110659.07</v>
      </c>
      <c r="I439" s="29">
        <v>909</v>
      </c>
      <c r="J439" s="29">
        <v>2190675</v>
      </c>
      <c r="K439" s="29" t="s">
        <v>1329</v>
      </c>
      <c r="L439" s="179" t="s">
        <v>1330</v>
      </c>
      <c r="M439" s="29">
        <v>1997</v>
      </c>
      <c r="N439" s="29" t="s">
        <v>361</v>
      </c>
      <c r="O439" s="29">
        <v>199700</v>
      </c>
      <c r="R439" s="29" t="s">
        <v>1331</v>
      </c>
      <c r="S439" s="29">
        <v>150</v>
      </c>
      <c r="T439" s="29" t="s">
        <v>1332</v>
      </c>
      <c r="U439" s="29">
        <v>0</v>
      </c>
      <c r="V439" s="29" t="s">
        <v>1333</v>
      </c>
      <c r="W439" s="29" t="s">
        <v>1334</v>
      </c>
      <c r="X439" s="29" t="s">
        <v>320</v>
      </c>
    </row>
    <row r="440" spans="1:24" x14ac:dyDescent="0.25">
      <c r="A440" s="29" t="s">
        <v>160</v>
      </c>
      <c r="B440" s="29">
        <v>6024</v>
      </c>
      <c r="C440" s="29" t="s">
        <v>197</v>
      </c>
      <c r="D440" s="29">
        <v>3003293</v>
      </c>
      <c r="E440" s="29">
        <v>0</v>
      </c>
      <c r="F440" s="29">
        <v>1021</v>
      </c>
      <c r="G440" s="29">
        <v>2590866.37</v>
      </c>
      <c r="H440" s="29">
        <v>1110665.07</v>
      </c>
      <c r="I440" s="29">
        <v>905</v>
      </c>
      <c r="J440" s="29">
        <v>2190675</v>
      </c>
      <c r="K440" s="29" t="s">
        <v>1329</v>
      </c>
      <c r="L440" s="179" t="s">
        <v>1330</v>
      </c>
      <c r="M440" s="29">
        <v>1997</v>
      </c>
      <c r="N440" s="29" t="s">
        <v>361</v>
      </c>
      <c r="O440" s="29">
        <v>199700</v>
      </c>
      <c r="S440" s="29">
        <v>150</v>
      </c>
      <c r="T440" s="29" t="s">
        <v>1335</v>
      </c>
      <c r="U440" s="29">
        <v>0</v>
      </c>
      <c r="V440" s="29" t="s">
        <v>1336</v>
      </c>
      <c r="W440" s="29" t="s">
        <v>1337</v>
      </c>
      <c r="X440" s="29" t="s">
        <v>320</v>
      </c>
    </row>
    <row r="441" spans="1:24" x14ac:dyDescent="0.25">
      <c r="A441" s="29" t="s">
        <v>160</v>
      </c>
      <c r="B441" s="29">
        <v>6024</v>
      </c>
      <c r="C441" s="29" t="s">
        <v>197</v>
      </c>
      <c r="D441" s="29">
        <v>190415039</v>
      </c>
      <c r="E441" s="29">
        <v>0</v>
      </c>
      <c r="F441" s="29">
        <v>1021</v>
      </c>
      <c r="G441" s="29">
        <v>2587079</v>
      </c>
      <c r="H441" s="29">
        <v>1113510</v>
      </c>
      <c r="I441" s="29">
        <v>909</v>
      </c>
      <c r="J441" s="29">
        <v>2190678</v>
      </c>
      <c r="K441" s="29" t="s">
        <v>1338</v>
      </c>
      <c r="M441" s="29">
        <v>1997</v>
      </c>
      <c r="N441" s="29" t="s">
        <v>361</v>
      </c>
      <c r="O441" s="29">
        <v>199700</v>
      </c>
      <c r="S441" s="29">
        <v>150</v>
      </c>
      <c r="T441" s="29" t="s">
        <v>1341</v>
      </c>
      <c r="U441" s="29">
        <v>0</v>
      </c>
      <c r="V441" s="29" t="s">
        <v>1342</v>
      </c>
      <c r="W441" s="29" t="s">
        <v>1343</v>
      </c>
      <c r="X441" s="29" t="s">
        <v>320</v>
      </c>
    </row>
    <row r="442" spans="1:24" x14ac:dyDescent="0.25">
      <c r="A442" s="29" t="s">
        <v>160</v>
      </c>
      <c r="B442" s="29">
        <v>6024</v>
      </c>
      <c r="C442" s="29" t="s">
        <v>197</v>
      </c>
      <c r="D442" s="29">
        <v>190435610</v>
      </c>
      <c r="E442" s="29">
        <v>0</v>
      </c>
      <c r="F442" s="29">
        <v>1060</v>
      </c>
      <c r="G442" s="29">
        <v>2587866</v>
      </c>
      <c r="H442" s="29">
        <v>1113254</v>
      </c>
      <c r="I442" s="29">
        <v>909</v>
      </c>
      <c r="J442" s="29">
        <v>2190678</v>
      </c>
      <c r="K442" s="29" t="s">
        <v>1338</v>
      </c>
      <c r="M442" s="29">
        <v>1997</v>
      </c>
      <c r="N442" s="29" t="s">
        <v>361</v>
      </c>
      <c r="O442" s="29">
        <v>199700</v>
      </c>
      <c r="S442" s="29">
        <v>150</v>
      </c>
      <c r="T442" s="29" t="s">
        <v>1339</v>
      </c>
      <c r="U442" s="29">
        <v>0</v>
      </c>
      <c r="V442" s="29" t="s">
        <v>1340</v>
      </c>
      <c r="W442" s="29" t="s">
        <v>358</v>
      </c>
      <c r="X442" s="29" t="s">
        <v>320</v>
      </c>
    </row>
    <row r="443" spans="1:24" x14ac:dyDescent="0.25">
      <c r="A443" s="29" t="s">
        <v>160</v>
      </c>
      <c r="B443" s="29">
        <v>6024</v>
      </c>
      <c r="C443" s="29" t="s">
        <v>197</v>
      </c>
      <c r="D443" s="29">
        <v>191769851</v>
      </c>
      <c r="E443" s="29">
        <v>0</v>
      </c>
      <c r="F443" s="29">
        <v>1021</v>
      </c>
      <c r="G443" s="29">
        <v>2590782</v>
      </c>
      <c r="H443" s="29">
        <v>1113838</v>
      </c>
      <c r="I443" s="29">
        <v>909</v>
      </c>
      <c r="J443" s="29">
        <v>2190679</v>
      </c>
      <c r="K443" s="29" t="s">
        <v>1344</v>
      </c>
      <c r="L443" s="179" t="s">
        <v>1345</v>
      </c>
      <c r="M443" s="29">
        <v>1996</v>
      </c>
      <c r="N443" s="29" t="s">
        <v>1346</v>
      </c>
      <c r="O443" s="29">
        <v>199604</v>
      </c>
      <c r="R443" s="29" t="s">
        <v>1347</v>
      </c>
      <c r="S443" s="29">
        <v>115</v>
      </c>
      <c r="T443" s="29" t="s">
        <v>1348</v>
      </c>
      <c r="U443" s="29">
        <v>0</v>
      </c>
      <c r="V443" s="29" t="s">
        <v>1349</v>
      </c>
      <c r="W443" s="29" t="s">
        <v>1350</v>
      </c>
      <c r="X443" s="29" t="s">
        <v>320</v>
      </c>
    </row>
    <row r="444" spans="1:24" x14ac:dyDescent="0.25">
      <c r="A444" s="29" t="s">
        <v>160</v>
      </c>
      <c r="B444" s="29">
        <v>6024</v>
      </c>
      <c r="C444" s="29" t="s">
        <v>197</v>
      </c>
      <c r="D444" s="29">
        <v>898320</v>
      </c>
      <c r="E444" s="29">
        <v>0</v>
      </c>
      <c r="F444" s="29">
        <v>1025</v>
      </c>
      <c r="G444" s="29">
        <v>2590790</v>
      </c>
      <c r="H444" s="29">
        <v>1113838</v>
      </c>
      <c r="I444" s="29">
        <v>904</v>
      </c>
      <c r="J444" s="29">
        <v>2190679</v>
      </c>
      <c r="K444" s="29" t="s">
        <v>1344</v>
      </c>
      <c r="L444" s="179" t="s">
        <v>1345</v>
      </c>
      <c r="M444" s="29">
        <v>1996</v>
      </c>
      <c r="N444" s="29" t="s">
        <v>1346</v>
      </c>
      <c r="O444" s="29">
        <v>199604</v>
      </c>
      <c r="S444" s="29">
        <v>150</v>
      </c>
      <c r="T444" s="29" t="s">
        <v>1351</v>
      </c>
      <c r="U444" s="29">
        <v>0</v>
      </c>
      <c r="V444" s="29" t="s">
        <v>1352</v>
      </c>
      <c r="W444" s="29" t="s">
        <v>1350</v>
      </c>
      <c r="X444" s="29" t="s">
        <v>320</v>
      </c>
    </row>
    <row r="445" spans="1:24" x14ac:dyDescent="0.25">
      <c r="A445" s="29" t="s">
        <v>160</v>
      </c>
      <c r="B445" s="29">
        <v>6024</v>
      </c>
      <c r="C445" s="29" t="s">
        <v>197</v>
      </c>
      <c r="D445" s="29">
        <v>191611117</v>
      </c>
      <c r="E445" s="29">
        <v>0</v>
      </c>
      <c r="F445" s="29">
        <v>1021</v>
      </c>
      <c r="G445" s="29">
        <v>2590634.4279999998</v>
      </c>
      <c r="H445" s="29">
        <v>1113805.0060000001</v>
      </c>
      <c r="I445" s="29">
        <v>909</v>
      </c>
      <c r="J445" s="29">
        <v>2190679</v>
      </c>
      <c r="K445" s="29" t="s">
        <v>1344</v>
      </c>
      <c r="M445" s="29">
        <v>1996</v>
      </c>
      <c r="N445" s="29" t="s">
        <v>1346</v>
      </c>
      <c r="O445" s="29">
        <v>199604</v>
      </c>
      <c r="S445" s="29">
        <v>150</v>
      </c>
      <c r="T445" s="29" t="s">
        <v>8527</v>
      </c>
      <c r="U445" s="29">
        <v>0</v>
      </c>
      <c r="V445" s="29" t="s">
        <v>8528</v>
      </c>
      <c r="W445" s="29" t="s">
        <v>358</v>
      </c>
      <c r="X445" s="29" t="s">
        <v>320</v>
      </c>
    </row>
    <row r="446" spans="1:24" x14ac:dyDescent="0.25">
      <c r="A446" s="29" t="s">
        <v>160</v>
      </c>
      <c r="B446" s="29">
        <v>6024</v>
      </c>
      <c r="C446" s="29" t="s">
        <v>197</v>
      </c>
      <c r="D446" s="29">
        <v>9038784</v>
      </c>
      <c r="E446" s="29">
        <v>0</v>
      </c>
      <c r="F446" s="29">
        <v>1060</v>
      </c>
      <c r="G446" s="29">
        <v>2590737</v>
      </c>
      <c r="H446" s="29">
        <v>1113686</v>
      </c>
      <c r="I446" s="29">
        <v>905</v>
      </c>
      <c r="J446" s="29">
        <v>2190679</v>
      </c>
      <c r="K446" s="29" t="s">
        <v>1344</v>
      </c>
      <c r="M446" s="29">
        <v>1996</v>
      </c>
      <c r="N446" s="29" t="s">
        <v>1346</v>
      </c>
      <c r="O446" s="29">
        <v>199604</v>
      </c>
      <c r="S446" s="29">
        <v>150</v>
      </c>
      <c r="T446" s="29" t="s">
        <v>1353</v>
      </c>
      <c r="U446" s="29">
        <v>0</v>
      </c>
      <c r="V446" s="29" t="s">
        <v>1354</v>
      </c>
      <c r="W446" s="29" t="s">
        <v>358</v>
      </c>
      <c r="X446" s="29" t="s">
        <v>419</v>
      </c>
    </row>
    <row r="447" spans="1:24" x14ac:dyDescent="0.25">
      <c r="A447" s="29" t="s">
        <v>160</v>
      </c>
      <c r="B447" s="29">
        <v>6024</v>
      </c>
      <c r="C447" s="29" t="s">
        <v>197</v>
      </c>
      <c r="D447" s="29">
        <v>190445908</v>
      </c>
      <c r="E447" s="29">
        <v>0</v>
      </c>
      <c r="F447" s="29">
        <v>1060</v>
      </c>
      <c r="G447" s="29">
        <v>2590630</v>
      </c>
      <c r="H447" s="29">
        <v>1111581</v>
      </c>
      <c r="I447" s="29">
        <v>909</v>
      </c>
      <c r="J447" s="29">
        <v>2190680</v>
      </c>
      <c r="K447" s="29" t="s">
        <v>1355</v>
      </c>
      <c r="M447" s="29">
        <v>1997</v>
      </c>
      <c r="N447" s="29" t="s">
        <v>361</v>
      </c>
      <c r="O447" s="29">
        <v>199700</v>
      </c>
      <c r="S447" s="29">
        <v>150</v>
      </c>
      <c r="T447" s="29" t="s">
        <v>1356</v>
      </c>
      <c r="U447" s="29">
        <v>0</v>
      </c>
      <c r="V447" s="29" t="s">
        <v>1357</v>
      </c>
      <c r="W447" s="29" t="s">
        <v>358</v>
      </c>
      <c r="X447" s="29" t="s">
        <v>320</v>
      </c>
    </row>
    <row r="448" spans="1:24" x14ac:dyDescent="0.25">
      <c r="A448" s="29" t="s">
        <v>160</v>
      </c>
      <c r="B448" s="29">
        <v>6024</v>
      </c>
      <c r="C448" s="29" t="s">
        <v>197</v>
      </c>
      <c r="D448" s="29">
        <v>190436429</v>
      </c>
      <c r="E448" s="29">
        <v>0</v>
      </c>
      <c r="F448" s="29">
        <v>1021</v>
      </c>
      <c r="G448" s="29">
        <v>2590533</v>
      </c>
      <c r="H448" s="29">
        <v>1110827</v>
      </c>
      <c r="I448" s="29">
        <v>904</v>
      </c>
      <c r="J448" s="29">
        <v>2190680</v>
      </c>
      <c r="K448" s="29" t="s">
        <v>1355</v>
      </c>
      <c r="M448" s="29">
        <v>1997</v>
      </c>
      <c r="N448" s="29" t="s">
        <v>361</v>
      </c>
      <c r="O448" s="29">
        <v>199700</v>
      </c>
      <c r="S448" s="29">
        <v>150</v>
      </c>
      <c r="T448" s="29" t="s">
        <v>1358</v>
      </c>
      <c r="U448" s="29">
        <v>0</v>
      </c>
      <c r="V448" s="29" t="s">
        <v>1359</v>
      </c>
      <c r="W448" s="29" t="s">
        <v>358</v>
      </c>
      <c r="X448" s="29" t="s">
        <v>419</v>
      </c>
    </row>
    <row r="449" spans="1:24" x14ac:dyDescent="0.25">
      <c r="A449" s="29" t="s">
        <v>160</v>
      </c>
      <c r="B449" s="29">
        <v>6024</v>
      </c>
      <c r="C449" s="29" t="s">
        <v>197</v>
      </c>
      <c r="D449" s="29">
        <v>898532</v>
      </c>
      <c r="E449" s="29">
        <v>0</v>
      </c>
      <c r="F449" s="29">
        <v>1030</v>
      </c>
      <c r="G449" s="29">
        <v>2588640.6549999998</v>
      </c>
      <c r="H449" s="29">
        <v>1114387.67</v>
      </c>
      <c r="I449" s="29">
        <v>901</v>
      </c>
      <c r="J449" s="29">
        <v>2190668</v>
      </c>
      <c r="K449" s="29" t="s">
        <v>1290</v>
      </c>
      <c r="L449" s="179" t="s">
        <v>498</v>
      </c>
      <c r="M449" s="29">
        <v>1997</v>
      </c>
      <c r="N449" s="29" t="s">
        <v>361</v>
      </c>
      <c r="O449" s="29">
        <v>199700</v>
      </c>
      <c r="P449" s="29">
        <v>2588645.2829999998</v>
      </c>
      <c r="Q449" s="29">
        <v>1114379.5079999999</v>
      </c>
      <c r="R449" s="29" t="s">
        <v>1291</v>
      </c>
      <c r="S449" s="29">
        <v>115</v>
      </c>
      <c r="U449" s="29">
        <v>0</v>
      </c>
      <c r="V449" s="29" t="s">
        <v>1292</v>
      </c>
      <c r="W449" s="29" t="s">
        <v>1293</v>
      </c>
      <c r="X449" s="29" t="s">
        <v>419</v>
      </c>
    </row>
    <row r="450" spans="1:24" x14ac:dyDescent="0.25">
      <c r="A450" s="29" t="s">
        <v>160</v>
      </c>
      <c r="B450" s="29">
        <v>6024</v>
      </c>
      <c r="C450" s="29" t="s">
        <v>197</v>
      </c>
      <c r="D450" s="29">
        <v>191073010</v>
      </c>
      <c r="E450" s="29">
        <v>0</v>
      </c>
      <c r="F450" s="29">
        <v>1025</v>
      </c>
      <c r="G450" s="29">
        <v>2588638</v>
      </c>
      <c r="H450" s="29">
        <v>1114395</v>
      </c>
      <c r="I450" s="29">
        <v>909</v>
      </c>
      <c r="J450" s="29">
        <v>2190668</v>
      </c>
      <c r="K450" s="29" t="s">
        <v>1290</v>
      </c>
      <c r="L450" s="179" t="s">
        <v>498</v>
      </c>
      <c r="M450" s="29">
        <v>1997</v>
      </c>
      <c r="N450" s="29" t="s">
        <v>361</v>
      </c>
      <c r="O450" s="29">
        <v>199700</v>
      </c>
      <c r="R450" s="29" t="s">
        <v>1294</v>
      </c>
      <c r="S450" s="29">
        <v>150</v>
      </c>
      <c r="U450" s="29">
        <v>0</v>
      </c>
      <c r="V450" s="29" t="s">
        <v>1292</v>
      </c>
      <c r="W450" s="29" t="s">
        <v>1295</v>
      </c>
      <c r="X450" s="29" t="s">
        <v>419</v>
      </c>
    </row>
    <row r="451" spans="1:24" x14ac:dyDescent="0.25">
      <c r="A451" s="29" t="s">
        <v>160</v>
      </c>
      <c r="B451" s="29">
        <v>6024</v>
      </c>
      <c r="C451" s="29" t="s">
        <v>197</v>
      </c>
      <c r="D451" s="29">
        <v>190215793</v>
      </c>
      <c r="E451" s="29">
        <v>0</v>
      </c>
      <c r="F451" s="29">
        <v>1021</v>
      </c>
      <c r="G451" s="29">
        <v>2589200</v>
      </c>
      <c r="H451" s="29">
        <v>1114259</v>
      </c>
      <c r="I451" s="29">
        <v>909</v>
      </c>
      <c r="J451" s="29">
        <v>2190701</v>
      </c>
      <c r="K451" s="29" t="s">
        <v>1360</v>
      </c>
      <c r="L451" s="179" t="s">
        <v>1361</v>
      </c>
      <c r="M451" s="29">
        <v>1997</v>
      </c>
      <c r="N451" s="29" t="s">
        <v>361</v>
      </c>
      <c r="O451" s="29">
        <v>199700</v>
      </c>
      <c r="R451" s="29" t="s">
        <v>1362</v>
      </c>
      <c r="S451" s="29">
        <v>150</v>
      </c>
      <c r="T451" s="29" t="s">
        <v>1363</v>
      </c>
      <c r="U451" s="29">
        <v>0</v>
      </c>
      <c r="V451" s="29" t="s">
        <v>1364</v>
      </c>
      <c r="W451" s="29" t="s">
        <v>1365</v>
      </c>
      <c r="X451" s="29" t="s">
        <v>320</v>
      </c>
    </row>
    <row r="452" spans="1:24" x14ac:dyDescent="0.25">
      <c r="A452" s="29" t="s">
        <v>160</v>
      </c>
      <c r="B452" s="29">
        <v>6024</v>
      </c>
      <c r="C452" s="29" t="s">
        <v>197</v>
      </c>
      <c r="D452" s="29">
        <v>190215794</v>
      </c>
      <c r="E452" s="29">
        <v>0</v>
      </c>
      <c r="F452" s="29">
        <v>1021</v>
      </c>
      <c r="G452" s="29">
        <v>2589200</v>
      </c>
      <c r="H452" s="29">
        <v>1114265</v>
      </c>
      <c r="I452" s="29">
        <v>909</v>
      </c>
      <c r="J452" s="29">
        <v>2190701</v>
      </c>
      <c r="K452" s="29" t="s">
        <v>1360</v>
      </c>
      <c r="L452" s="179" t="s">
        <v>1361</v>
      </c>
      <c r="M452" s="29">
        <v>1997</v>
      </c>
      <c r="N452" s="29" t="s">
        <v>361</v>
      </c>
      <c r="O452" s="29">
        <v>199700</v>
      </c>
      <c r="R452" s="29" t="s">
        <v>1366</v>
      </c>
      <c r="S452" s="29">
        <v>150</v>
      </c>
      <c r="T452" s="29" t="s">
        <v>1367</v>
      </c>
      <c r="U452" s="29">
        <v>0</v>
      </c>
      <c r="V452" s="29" t="s">
        <v>1368</v>
      </c>
      <c r="W452" s="29" t="s">
        <v>1259</v>
      </c>
      <c r="X452" s="29" t="s">
        <v>320</v>
      </c>
    </row>
    <row r="453" spans="1:24" x14ac:dyDescent="0.25">
      <c r="A453" s="29" t="s">
        <v>160</v>
      </c>
      <c r="B453" s="29">
        <v>6024</v>
      </c>
      <c r="C453" s="29" t="s">
        <v>197</v>
      </c>
      <c r="D453" s="29">
        <v>3002384</v>
      </c>
      <c r="E453" s="29">
        <v>0</v>
      </c>
      <c r="F453" s="29">
        <v>1021</v>
      </c>
      <c r="G453" s="29">
        <v>2589219</v>
      </c>
      <c r="H453" s="29">
        <v>1114263</v>
      </c>
      <c r="I453" s="29">
        <v>909</v>
      </c>
      <c r="J453" s="29">
        <v>2190701</v>
      </c>
      <c r="K453" s="29" t="s">
        <v>1360</v>
      </c>
      <c r="L453" s="179" t="s">
        <v>481</v>
      </c>
      <c r="M453" s="29">
        <v>1997</v>
      </c>
      <c r="N453" s="29" t="s">
        <v>361</v>
      </c>
      <c r="O453" s="29">
        <v>199700</v>
      </c>
      <c r="R453" s="29" t="s">
        <v>1369</v>
      </c>
      <c r="S453" s="29">
        <v>150</v>
      </c>
      <c r="T453" s="29" t="s">
        <v>1370</v>
      </c>
      <c r="U453" s="29">
        <v>0</v>
      </c>
      <c r="V453" s="29" t="s">
        <v>1371</v>
      </c>
      <c r="W453" s="29" t="s">
        <v>1372</v>
      </c>
      <c r="X453" s="29" t="s">
        <v>320</v>
      </c>
    </row>
    <row r="454" spans="1:24" x14ac:dyDescent="0.25">
      <c r="A454" s="29" t="s">
        <v>160</v>
      </c>
      <c r="B454" s="29">
        <v>6024</v>
      </c>
      <c r="C454" s="29" t="s">
        <v>197</v>
      </c>
      <c r="D454" s="29">
        <v>3002385</v>
      </c>
      <c r="E454" s="29">
        <v>0</v>
      </c>
      <c r="F454" s="29">
        <v>1021</v>
      </c>
      <c r="G454" s="29">
        <v>2589213</v>
      </c>
      <c r="H454" s="29">
        <v>1114264</v>
      </c>
      <c r="I454" s="29">
        <v>904</v>
      </c>
      <c r="J454" s="29">
        <v>2190701</v>
      </c>
      <c r="K454" s="29" t="s">
        <v>1360</v>
      </c>
      <c r="L454" s="179" t="s">
        <v>481</v>
      </c>
      <c r="M454" s="29">
        <v>1997</v>
      </c>
      <c r="N454" s="29" t="s">
        <v>361</v>
      </c>
      <c r="O454" s="29">
        <v>199700</v>
      </c>
      <c r="S454" s="29">
        <v>150</v>
      </c>
      <c r="T454" s="29" t="s">
        <v>1373</v>
      </c>
      <c r="U454" s="29">
        <v>0</v>
      </c>
      <c r="V454" s="29" t="s">
        <v>1016</v>
      </c>
      <c r="W454" s="29" t="s">
        <v>1374</v>
      </c>
      <c r="X454" s="29" t="s">
        <v>320</v>
      </c>
    </row>
    <row r="455" spans="1:24" x14ac:dyDescent="0.25">
      <c r="A455" s="29" t="s">
        <v>160</v>
      </c>
      <c r="B455" s="29">
        <v>6024</v>
      </c>
      <c r="C455" s="29" t="s">
        <v>197</v>
      </c>
      <c r="D455" s="29">
        <v>3002383</v>
      </c>
      <c r="E455" s="29">
        <v>0</v>
      </c>
      <c r="F455" s="29">
        <v>1021</v>
      </c>
      <c r="G455" s="29">
        <v>2589224</v>
      </c>
      <c r="H455" s="29">
        <v>1114265</v>
      </c>
      <c r="I455" s="29">
        <v>909</v>
      </c>
      <c r="J455" s="29">
        <v>2190701</v>
      </c>
      <c r="K455" s="29" t="s">
        <v>1360</v>
      </c>
      <c r="L455" s="179" t="s">
        <v>572</v>
      </c>
      <c r="M455" s="29">
        <v>1997</v>
      </c>
      <c r="N455" s="29" t="s">
        <v>361</v>
      </c>
      <c r="O455" s="29">
        <v>199700</v>
      </c>
      <c r="R455" s="29" t="s">
        <v>1375</v>
      </c>
      <c r="S455" s="29">
        <v>115</v>
      </c>
      <c r="T455" s="29" t="s">
        <v>1376</v>
      </c>
      <c r="U455" s="29">
        <v>0</v>
      </c>
      <c r="V455" s="29" t="s">
        <v>1377</v>
      </c>
      <c r="W455" s="29" t="s">
        <v>1378</v>
      </c>
      <c r="X455" s="29" t="s">
        <v>320</v>
      </c>
    </row>
    <row r="456" spans="1:24" x14ac:dyDescent="0.25">
      <c r="A456" s="29" t="s">
        <v>160</v>
      </c>
      <c r="B456" s="29">
        <v>6024</v>
      </c>
      <c r="C456" s="29" t="s">
        <v>197</v>
      </c>
      <c r="D456" s="29">
        <v>3002382</v>
      </c>
      <c r="E456" s="29">
        <v>0</v>
      </c>
      <c r="F456" s="29">
        <v>1021</v>
      </c>
      <c r="G456" s="29">
        <v>2589229</v>
      </c>
      <c r="H456" s="29">
        <v>1114265</v>
      </c>
      <c r="I456" s="29">
        <v>909</v>
      </c>
      <c r="J456" s="29">
        <v>2190701</v>
      </c>
      <c r="K456" s="29" t="s">
        <v>1360</v>
      </c>
      <c r="L456" s="179" t="s">
        <v>572</v>
      </c>
      <c r="M456" s="29">
        <v>1997</v>
      </c>
      <c r="N456" s="29" t="s">
        <v>361</v>
      </c>
      <c r="O456" s="29">
        <v>199700</v>
      </c>
      <c r="S456" s="29">
        <v>115</v>
      </c>
      <c r="T456" s="29" t="s">
        <v>1379</v>
      </c>
      <c r="U456" s="29">
        <v>0</v>
      </c>
      <c r="V456" s="29" t="s">
        <v>1380</v>
      </c>
      <c r="W456" s="29" t="s">
        <v>1381</v>
      </c>
      <c r="X456" s="29" t="s">
        <v>320</v>
      </c>
    </row>
    <row r="457" spans="1:24" x14ac:dyDescent="0.25">
      <c r="A457" s="29" t="s">
        <v>160</v>
      </c>
      <c r="B457" s="29">
        <v>6024</v>
      </c>
      <c r="C457" s="29" t="s">
        <v>197</v>
      </c>
      <c r="D457" s="29">
        <v>190203261</v>
      </c>
      <c r="E457" s="29">
        <v>0</v>
      </c>
      <c r="F457" s="29">
        <v>1060</v>
      </c>
      <c r="G457" s="29">
        <v>2591739</v>
      </c>
      <c r="H457" s="29">
        <v>1116494</v>
      </c>
      <c r="I457" s="29">
        <v>904</v>
      </c>
      <c r="J457" s="29">
        <v>2190704</v>
      </c>
      <c r="K457" s="29" t="s">
        <v>1382</v>
      </c>
      <c r="M457" s="29">
        <v>1996</v>
      </c>
      <c r="N457" s="29" t="s">
        <v>356</v>
      </c>
      <c r="O457" s="29">
        <v>199607</v>
      </c>
      <c r="S457" s="29">
        <v>150</v>
      </c>
      <c r="T457" s="29" t="s">
        <v>1385</v>
      </c>
      <c r="U457" s="29">
        <v>0</v>
      </c>
      <c r="V457" s="29" t="s">
        <v>1386</v>
      </c>
      <c r="W457" s="29" t="s">
        <v>1387</v>
      </c>
      <c r="X457" s="29" t="s">
        <v>320</v>
      </c>
    </row>
    <row r="458" spans="1:24" x14ac:dyDescent="0.25">
      <c r="A458" s="29" t="s">
        <v>160</v>
      </c>
      <c r="B458" s="29">
        <v>6024</v>
      </c>
      <c r="C458" s="29" t="s">
        <v>197</v>
      </c>
      <c r="D458" s="29">
        <v>191802343</v>
      </c>
      <c r="E458" s="29">
        <v>0</v>
      </c>
      <c r="F458" s="29">
        <v>1060</v>
      </c>
      <c r="G458" s="29">
        <v>2591745.4699999997</v>
      </c>
      <c r="H458" s="29">
        <v>1116495.024</v>
      </c>
      <c r="I458" s="29">
        <v>904</v>
      </c>
      <c r="J458" s="29">
        <v>2190704</v>
      </c>
      <c r="K458" s="29" t="s">
        <v>1382</v>
      </c>
      <c r="M458" s="29">
        <v>1996</v>
      </c>
      <c r="N458" s="29" t="s">
        <v>356</v>
      </c>
      <c r="O458" s="29">
        <v>199607</v>
      </c>
      <c r="S458" s="29">
        <v>150</v>
      </c>
      <c r="T458" s="29" t="s">
        <v>1383</v>
      </c>
      <c r="U458" s="29">
        <v>0</v>
      </c>
      <c r="V458" s="29" t="s">
        <v>1384</v>
      </c>
      <c r="W458" s="29" t="s">
        <v>358</v>
      </c>
      <c r="X458" s="29" t="s">
        <v>320</v>
      </c>
    </row>
    <row r="459" spans="1:24" x14ac:dyDescent="0.25">
      <c r="A459" s="29" t="s">
        <v>160</v>
      </c>
      <c r="B459" s="29">
        <v>6024</v>
      </c>
      <c r="C459" s="29" t="s">
        <v>197</v>
      </c>
      <c r="D459" s="29">
        <v>191057311</v>
      </c>
      <c r="E459" s="29">
        <v>0</v>
      </c>
      <c r="F459" s="29">
        <v>1060</v>
      </c>
      <c r="G459" s="29">
        <v>2591288</v>
      </c>
      <c r="H459" s="29">
        <v>1115875</v>
      </c>
      <c r="I459" s="29">
        <v>909</v>
      </c>
      <c r="J459" s="29">
        <v>2190704</v>
      </c>
      <c r="K459" s="29" t="s">
        <v>1382</v>
      </c>
      <c r="M459" s="29">
        <v>1996</v>
      </c>
      <c r="N459" s="29" t="s">
        <v>356</v>
      </c>
      <c r="O459" s="29">
        <v>199607</v>
      </c>
      <c r="S459" s="29">
        <v>150</v>
      </c>
      <c r="T459" s="29" t="s">
        <v>1391</v>
      </c>
      <c r="U459" s="29">
        <v>0</v>
      </c>
      <c r="V459" s="29" t="s">
        <v>1392</v>
      </c>
      <c r="W459" s="29" t="s">
        <v>1393</v>
      </c>
      <c r="X459" s="29" t="s">
        <v>320</v>
      </c>
    </row>
    <row r="460" spans="1:24" x14ac:dyDescent="0.25">
      <c r="A460" s="29" t="s">
        <v>160</v>
      </c>
      <c r="B460" s="29">
        <v>6024</v>
      </c>
      <c r="C460" s="29" t="s">
        <v>197</v>
      </c>
      <c r="D460" s="29">
        <v>190215981</v>
      </c>
      <c r="E460" s="29">
        <v>0</v>
      </c>
      <c r="F460" s="29">
        <v>1060</v>
      </c>
      <c r="G460" s="29">
        <v>2591743</v>
      </c>
      <c r="H460" s="29">
        <v>1116487</v>
      </c>
      <c r="I460" s="29">
        <v>904</v>
      </c>
      <c r="J460" s="29">
        <v>2190704</v>
      </c>
      <c r="K460" s="29" t="s">
        <v>1382</v>
      </c>
      <c r="M460" s="29">
        <v>1996</v>
      </c>
      <c r="N460" s="29" t="s">
        <v>356</v>
      </c>
      <c r="O460" s="29">
        <v>199607</v>
      </c>
      <c r="S460" s="29">
        <v>150</v>
      </c>
      <c r="T460" s="29" t="s">
        <v>1388</v>
      </c>
      <c r="U460" s="29">
        <v>0</v>
      </c>
      <c r="V460" s="29" t="s">
        <v>1389</v>
      </c>
      <c r="W460" s="29" t="s">
        <v>1390</v>
      </c>
      <c r="X460" s="29" t="s">
        <v>419</v>
      </c>
    </row>
    <row r="461" spans="1:24" x14ac:dyDescent="0.25">
      <c r="A461" s="29" t="s">
        <v>160</v>
      </c>
      <c r="B461" s="29">
        <v>6024</v>
      </c>
      <c r="C461" s="29" t="s">
        <v>197</v>
      </c>
      <c r="D461" s="29">
        <v>191192275</v>
      </c>
      <c r="E461" s="29">
        <v>0</v>
      </c>
      <c r="F461" s="29">
        <v>1021</v>
      </c>
      <c r="G461" s="29">
        <v>2586311.4049999998</v>
      </c>
      <c r="H461" s="29">
        <v>1114167.0870000001</v>
      </c>
      <c r="I461" s="29">
        <v>909</v>
      </c>
      <c r="J461" s="29">
        <v>2190707</v>
      </c>
      <c r="K461" s="29" t="s">
        <v>1394</v>
      </c>
      <c r="M461" s="29">
        <v>1996</v>
      </c>
      <c r="N461" s="29" t="s">
        <v>1200</v>
      </c>
      <c r="O461" s="29">
        <v>199603</v>
      </c>
      <c r="R461" s="29" t="s">
        <v>1395</v>
      </c>
      <c r="S461" s="29">
        <v>150</v>
      </c>
      <c r="T461" s="29" t="s">
        <v>1396</v>
      </c>
      <c r="U461" s="29">
        <v>0</v>
      </c>
      <c r="V461" s="29" t="s">
        <v>1397</v>
      </c>
      <c r="W461" s="29" t="s">
        <v>1398</v>
      </c>
      <c r="X461" s="29" t="s">
        <v>320</v>
      </c>
    </row>
    <row r="462" spans="1:24" x14ac:dyDescent="0.25">
      <c r="A462" s="29" t="s">
        <v>160</v>
      </c>
      <c r="B462" s="29">
        <v>6024</v>
      </c>
      <c r="C462" s="29" t="s">
        <v>197</v>
      </c>
      <c r="D462" s="29">
        <v>190203523</v>
      </c>
      <c r="E462" s="29">
        <v>0</v>
      </c>
      <c r="F462" s="29">
        <v>1060</v>
      </c>
      <c r="G462" s="29">
        <v>2586777</v>
      </c>
      <c r="H462" s="29">
        <v>1114387</v>
      </c>
      <c r="I462" s="29">
        <v>909</v>
      </c>
      <c r="J462" s="29">
        <v>2190707</v>
      </c>
      <c r="K462" s="29" t="s">
        <v>1394</v>
      </c>
      <c r="M462" s="29">
        <v>1996</v>
      </c>
      <c r="N462" s="29" t="s">
        <v>362</v>
      </c>
      <c r="O462" s="29">
        <v>199601</v>
      </c>
      <c r="S462" s="29">
        <v>150</v>
      </c>
      <c r="T462" s="29" t="s">
        <v>1403</v>
      </c>
      <c r="U462" s="29">
        <v>0</v>
      </c>
      <c r="V462" s="29" t="s">
        <v>1404</v>
      </c>
      <c r="W462" s="29" t="s">
        <v>358</v>
      </c>
      <c r="X462" s="29" t="s">
        <v>320</v>
      </c>
    </row>
    <row r="463" spans="1:24" x14ac:dyDescent="0.25">
      <c r="A463" s="29" t="s">
        <v>160</v>
      </c>
      <c r="B463" s="29">
        <v>6024</v>
      </c>
      <c r="C463" s="29" t="s">
        <v>197</v>
      </c>
      <c r="D463" s="29">
        <v>191835094</v>
      </c>
      <c r="E463" s="29">
        <v>0</v>
      </c>
      <c r="F463" s="29">
        <v>1060</v>
      </c>
      <c r="G463" s="29">
        <v>2587380</v>
      </c>
      <c r="H463" s="29">
        <v>1114958</v>
      </c>
      <c r="I463" s="29">
        <v>909</v>
      </c>
      <c r="J463" s="29">
        <v>2190707</v>
      </c>
      <c r="K463" s="29" t="s">
        <v>1394</v>
      </c>
      <c r="M463" s="29">
        <v>1996</v>
      </c>
      <c r="N463" s="29" t="s">
        <v>362</v>
      </c>
      <c r="O463" s="29">
        <v>199601</v>
      </c>
      <c r="S463" s="29">
        <v>150</v>
      </c>
      <c r="T463" s="29" t="s">
        <v>1401</v>
      </c>
      <c r="U463" s="29">
        <v>0</v>
      </c>
      <c r="V463" s="29" t="s">
        <v>1402</v>
      </c>
      <c r="W463" s="29" t="s">
        <v>358</v>
      </c>
      <c r="X463" s="29" t="s">
        <v>320</v>
      </c>
    </row>
    <row r="464" spans="1:24" x14ac:dyDescent="0.25">
      <c r="A464" s="29" t="s">
        <v>160</v>
      </c>
      <c r="B464" s="29">
        <v>6024</v>
      </c>
      <c r="C464" s="29" t="s">
        <v>197</v>
      </c>
      <c r="D464" s="29">
        <v>9038791</v>
      </c>
      <c r="E464" s="29">
        <v>0</v>
      </c>
      <c r="F464" s="29">
        <v>1060</v>
      </c>
      <c r="G464" s="29">
        <v>2585818</v>
      </c>
      <c r="H464" s="29">
        <v>1113877</v>
      </c>
      <c r="I464" s="29">
        <v>905</v>
      </c>
      <c r="J464" s="29">
        <v>2190707</v>
      </c>
      <c r="K464" s="29" t="s">
        <v>1394</v>
      </c>
      <c r="M464" s="29">
        <v>1996</v>
      </c>
      <c r="N464" s="29" t="s">
        <v>1200</v>
      </c>
      <c r="O464" s="29">
        <v>199603</v>
      </c>
      <c r="S464" s="29">
        <v>115</v>
      </c>
      <c r="T464" s="29" t="s">
        <v>1399</v>
      </c>
      <c r="U464" s="29">
        <v>0</v>
      </c>
      <c r="V464" s="29" t="s">
        <v>1400</v>
      </c>
      <c r="W464" s="29" t="s">
        <v>358</v>
      </c>
      <c r="X464" s="29" t="s">
        <v>419</v>
      </c>
    </row>
    <row r="465" spans="1:24" x14ac:dyDescent="0.25">
      <c r="A465" s="29" t="s">
        <v>160</v>
      </c>
      <c r="B465" s="29">
        <v>6024</v>
      </c>
      <c r="C465" s="29" t="s">
        <v>197</v>
      </c>
      <c r="D465" s="29">
        <v>3003128</v>
      </c>
      <c r="E465" s="29">
        <v>0</v>
      </c>
      <c r="F465" s="29">
        <v>1030</v>
      </c>
      <c r="G465" s="29">
        <v>2592854</v>
      </c>
      <c r="H465" s="29">
        <v>1115755</v>
      </c>
      <c r="I465" s="29">
        <v>905</v>
      </c>
      <c r="J465" s="29">
        <v>2190710</v>
      </c>
      <c r="K465" s="29" t="s">
        <v>372</v>
      </c>
      <c r="L465" s="179" t="s">
        <v>1405</v>
      </c>
      <c r="M465" s="29">
        <v>1993</v>
      </c>
      <c r="N465" s="29" t="s">
        <v>289</v>
      </c>
      <c r="O465" s="29">
        <v>199300</v>
      </c>
      <c r="R465" s="29" t="s">
        <v>1406</v>
      </c>
      <c r="S465" s="29">
        <v>101</v>
      </c>
      <c r="T465" s="29" t="s">
        <v>1407</v>
      </c>
      <c r="U465" s="29">
        <v>0</v>
      </c>
      <c r="V465" s="29" t="s">
        <v>1408</v>
      </c>
      <c r="W465" s="29" t="s">
        <v>1409</v>
      </c>
      <c r="X465" s="29" t="s">
        <v>320</v>
      </c>
    </row>
    <row r="466" spans="1:24" x14ac:dyDescent="0.25">
      <c r="A466" s="29" t="s">
        <v>160</v>
      </c>
      <c r="B466" s="29">
        <v>6024</v>
      </c>
      <c r="C466" s="29" t="s">
        <v>197</v>
      </c>
      <c r="D466" s="29">
        <v>190800689</v>
      </c>
      <c r="E466" s="29">
        <v>0</v>
      </c>
      <c r="F466" s="29">
        <v>1021</v>
      </c>
      <c r="G466" s="29">
        <v>2592735</v>
      </c>
      <c r="H466" s="29">
        <v>1115615</v>
      </c>
      <c r="I466" s="29">
        <v>909</v>
      </c>
      <c r="J466" s="29">
        <v>2190710</v>
      </c>
      <c r="K466" s="29" t="s">
        <v>372</v>
      </c>
      <c r="L466" s="179" t="s">
        <v>499</v>
      </c>
      <c r="M466" s="29">
        <v>1993</v>
      </c>
      <c r="N466" s="29" t="s">
        <v>289</v>
      </c>
      <c r="O466" s="29">
        <v>199300</v>
      </c>
      <c r="S466" s="29">
        <v>101</v>
      </c>
      <c r="T466" s="29" t="s">
        <v>1410</v>
      </c>
      <c r="U466" s="29">
        <v>0</v>
      </c>
      <c r="V466" s="29" t="s">
        <v>1411</v>
      </c>
      <c r="W466" s="29" t="s">
        <v>1412</v>
      </c>
      <c r="X466" s="29" t="s">
        <v>320</v>
      </c>
    </row>
    <row r="467" spans="1:24" x14ac:dyDescent="0.25">
      <c r="A467" s="29" t="s">
        <v>160</v>
      </c>
      <c r="B467" s="29">
        <v>6024</v>
      </c>
      <c r="C467" s="29" t="s">
        <v>197</v>
      </c>
      <c r="D467" s="29">
        <v>190857989</v>
      </c>
      <c r="E467" s="29">
        <v>0</v>
      </c>
      <c r="F467" s="29">
        <v>1021</v>
      </c>
      <c r="G467" s="29">
        <v>2592768</v>
      </c>
      <c r="H467" s="29">
        <v>1115614</v>
      </c>
      <c r="I467" s="29">
        <v>909</v>
      </c>
      <c r="J467" s="29">
        <v>2190710</v>
      </c>
      <c r="K467" s="29" t="s">
        <v>372</v>
      </c>
      <c r="L467" s="179" t="s">
        <v>493</v>
      </c>
      <c r="M467" s="29">
        <v>1993</v>
      </c>
      <c r="N467" s="29" t="s">
        <v>289</v>
      </c>
      <c r="O467" s="29">
        <v>199300</v>
      </c>
      <c r="S467" s="29">
        <v>101</v>
      </c>
      <c r="T467" s="29" t="s">
        <v>8642</v>
      </c>
      <c r="U467" s="29">
        <v>0</v>
      </c>
      <c r="V467" s="29" t="s">
        <v>8643</v>
      </c>
      <c r="W467" s="29" t="s">
        <v>1878</v>
      </c>
      <c r="X467" s="29" t="s">
        <v>320</v>
      </c>
    </row>
    <row r="468" spans="1:24" x14ac:dyDescent="0.25">
      <c r="A468" s="29" t="s">
        <v>160</v>
      </c>
      <c r="B468" s="29">
        <v>6024</v>
      </c>
      <c r="C468" s="29" t="s">
        <v>197</v>
      </c>
      <c r="D468" s="29">
        <v>191899427</v>
      </c>
      <c r="E468" s="29">
        <v>0</v>
      </c>
      <c r="F468" s="29">
        <v>1080</v>
      </c>
      <c r="G468" s="29">
        <v>2593057</v>
      </c>
      <c r="H468" s="29">
        <v>1115580</v>
      </c>
      <c r="I468" s="29">
        <v>909</v>
      </c>
      <c r="J468" s="29">
        <v>2190710</v>
      </c>
      <c r="K468" s="29" t="s">
        <v>372</v>
      </c>
      <c r="M468" s="29">
        <v>1993</v>
      </c>
      <c r="N468" s="29" t="s">
        <v>289</v>
      </c>
      <c r="O468" s="29">
        <v>199300</v>
      </c>
      <c r="R468" s="29" t="s">
        <v>1413</v>
      </c>
      <c r="S468" s="29">
        <v>101</v>
      </c>
      <c r="T468" s="29" t="s">
        <v>1414</v>
      </c>
      <c r="U468" s="29">
        <v>0</v>
      </c>
      <c r="V468" s="29" t="s">
        <v>1415</v>
      </c>
      <c r="W468" s="29" t="s">
        <v>358</v>
      </c>
      <c r="X468" s="29" t="s">
        <v>320</v>
      </c>
    </row>
    <row r="469" spans="1:24" x14ac:dyDescent="0.25">
      <c r="A469" s="29" t="s">
        <v>160</v>
      </c>
      <c r="B469" s="29">
        <v>6024</v>
      </c>
      <c r="C469" s="29" t="s">
        <v>197</v>
      </c>
      <c r="D469" s="29">
        <v>190437728</v>
      </c>
      <c r="E469" s="29">
        <v>0</v>
      </c>
      <c r="F469" s="29">
        <v>1021</v>
      </c>
      <c r="G469" s="29">
        <v>2592976</v>
      </c>
      <c r="H469" s="29">
        <v>1115593</v>
      </c>
      <c r="I469" s="29">
        <v>909</v>
      </c>
      <c r="J469" s="29">
        <v>2190710</v>
      </c>
      <c r="K469" s="29" t="s">
        <v>372</v>
      </c>
      <c r="M469" s="29">
        <v>1993</v>
      </c>
      <c r="N469" s="29" t="s">
        <v>289</v>
      </c>
      <c r="O469" s="29">
        <v>199300</v>
      </c>
      <c r="S469" s="29">
        <v>150</v>
      </c>
      <c r="T469" s="29" t="s">
        <v>1416</v>
      </c>
      <c r="U469" s="29">
        <v>0</v>
      </c>
      <c r="V469" s="29" t="s">
        <v>1417</v>
      </c>
      <c r="W469" s="29" t="s">
        <v>358</v>
      </c>
      <c r="X469" s="29" t="s">
        <v>320</v>
      </c>
    </row>
    <row r="470" spans="1:24" x14ac:dyDescent="0.25">
      <c r="A470" s="29" t="s">
        <v>160</v>
      </c>
      <c r="B470" s="29">
        <v>6024</v>
      </c>
      <c r="C470" s="29" t="s">
        <v>197</v>
      </c>
      <c r="D470" s="29">
        <v>190432348</v>
      </c>
      <c r="E470" s="29">
        <v>0</v>
      </c>
      <c r="F470" s="29">
        <v>1060</v>
      </c>
      <c r="G470" s="29">
        <v>2593215</v>
      </c>
      <c r="H470" s="29">
        <v>1115341</v>
      </c>
      <c r="I470" s="29">
        <v>909</v>
      </c>
      <c r="J470" s="29">
        <v>2190711</v>
      </c>
      <c r="K470" s="29" t="s">
        <v>1418</v>
      </c>
      <c r="M470" s="29">
        <v>1993</v>
      </c>
      <c r="N470" s="29" t="s">
        <v>357</v>
      </c>
      <c r="O470" s="29">
        <v>199302</v>
      </c>
      <c r="S470" s="29">
        <v>150</v>
      </c>
      <c r="T470" s="29" t="s">
        <v>1419</v>
      </c>
      <c r="U470" s="29">
        <v>0</v>
      </c>
      <c r="V470" s="29" t="s">
        <v>1420</v>
      </c>
      <c r="W470" s="29" t="s">
        <v>1421</v>
      </c>
      <c r="X470" s="29" t="s">
        <v>320</v>
      </c>
    </row>
    <row r="471" spans="1:24" x14ac:dyDescent="0.25">
      <c r="A471" s="29" t="s">
        <v>160</v>
      </c>
      <c r="B471" s="29">
        <v>6024</v>
      </c>
      <c r="C471" s="29" t="s">
        <v>197</v>
      </c>
      <c r="D471" s="29">
        <v>9025537</v>
      </c>
      <c r="E471" s="29">
        <v>0</v>
      </c>
      <c r="F471" s="29">
        <v>1060</v>
      </c>
      <c r="G471" s="29">
        <v>2593217</v>
      </c>
      <c r="H471" s="29">
        <v>1115148</v>
      </c>
      <c r="I471" s="29">
        <v>904</v>
      </c>
      <c r="J471" s="29">
        <v>2190711</v>
      </c>
      <c r="K471" s="29" t="s">
        <v>1418</v>
      </c>
      <c r="M471" s="29">
        <v>1993</v>
      </c>
      <c r="N471" s="29" t="s">
        <v>357</v>
      </c>
      <c r="O471" s="29">
        <v>199302</v>
      </c>
      <c r="S471" s="29">
        <v>150</v>
      </c>
      <c r="T471" s="29" t="s">
        <v>1422</v>
      </c>
      <c r="U471" s="29">
        <v>0</v>
      </c>
      <c r="V471" s="29" t="s">
        <v>1423</v>
      </c>
      <c r="W471" s="29" t="s">
        <v>358</v>
      </c>
      <c r="X471" s="29" t="s">
        <v>320</v>
      </c>
    </row>
    <row r="472" spans="1:24" x14ac:dyDescent="0.25">
      <c r="A472" s="29" t="s">
        <v>160</v>
      </c>
      <c r="B472" s="29">
        <v>6024</v>
      </c>
      <c r="C472" s="29" t="s">
        <v>197</v>
      </c>
      <c r="D472" s="29">
        <v>191067690</v>
      </c>
      <c r="E472" s="29">
        <v>0</v>
      </c>
      <c r="F472" s="29">
        <v>1021</v>
      </c>
      <c r="G472" s="29">
        <v>2593300</v>
      </c>
      <c r="H472" s="29">
        <v>1114892</v>
      </c>
      <c r="I472" s="29">
        <v>909</v>
      </c>
      <c r="J472" s="29">
        <v>2190711</v>
      </c>
      <c r="K472" s="29" t="s">
        <v>1418</v>
      </c>
      <c r="M472" s="29">
        <v>1993</v>
      </c>
      <c r="N472" s="29" t="s">
        <v>357</v>
      </c>
      <c r="O472" s="29">
        <v>199302</v>
      </c>
      <c r="S472" s="29">
        <v>150</v>
      </c>
      <c r="T472" s="29" t="s">
        <v>1424</v>
      </c>
      <c r="U472" s="29">
        <v>0</v>
      </c>
      <c r="V472" s="29" t="s">
        <v>1425</v>
      </c>
      <c r="W472" s="29" t="s">
        <v>1426</v>
      </c>
      <c r="X472" s="29" t="s">
        <v>320</v>
      </c>
    </row>
    <row r="473" spans="1:24" x14ac:dyDescent="0.25">
      <c r="A473" s="29" t="s">
        <v>160</v>
      </c>
      <c r="B473" s="29">
        <v>6024</v>
      </c>
      <c r="C473" s="29" t="s">
        <v>197</v>
      </c>
      <c r="D473" s="29">
        <v>190428828</v>
      </c>
      <c r="E473" s="29">
        <v>0</v>
      </c>
      <c r="F473" s="29">
        <v>1021</v>
      </c>
      <c r="G473" s="29">
        <v>2593049</v>
      </c>
      <c r="H473" s="29">
        <v>1114041</v>
      </c>
      <c r="I473" s="29">
        <v>909</v>
      </c>
      <c r="J473" s="29">
        <v>2190714</v>
      </c>
      <c r="K473" s="29" t="s">
        <v>1427</v>
      </c>
      <c r="M473" s="29">
        <v>1993</v>
      </c>
      <c r="N473" s="29" t="s">
        <v>357</v>
      </c>
      <c r="O473" s="29">
        <v>199302</v>
      </c>
      <c r="S473" s="29">
        <v>150</v>
      </c>
      <c r="T473" s="29" t="s">
        <v>1431</v>
      </c>
      <c r="U473" s="29">
        <v>0</v>
      </c>
      <c r="V473" s="29" t="s">
        <v>1432</v>
      </c>
      <c r="W473" s="29" t="s">
        <v>358</v>
      </c>
      <c r="X473" s="29" t="s">
        <v>320</v>
      </c>
    </row>
    <row r="474" spans="1:24" x14ac:dyDescent="0.25">
      <c r="A474" s="29" t="s">
        <v>160</v>
      </c>
      <c r="B474" s="29">
        <v>6024</v>
      </c>
      <c r="C474" s="29" t="s">
        <v>197</v>
      </c>
      <c r="D474" s="29">
        <v>190419590</v>
      </c>
      <c r="E474" s="29">
        <v>0</v>
      </c>
      <c r="F474" s="29">
        <v>1060</v>
      </c>
      <c r="G474" s="29">
        <v>2593070</v>
      </c>
      <c r="H474" s="29">
        <v>1114182</v>
      </c>
      <c r="I474" s="29">
        <v>909</v>
      </c>
      <c r="J474" s="29">
        <v>2190714</v>
      </c>
      <c r="K474" s="29" t="s">
        <v>1427</v>
      </c>
      <c r="M474" s="29">
        <v>1993</v>
      </c>
      <c r="N474" s="29" t="s">
        <v>357</v>
      </c>
      <c r="O474" s="29">
        <v>199302</v>
      </c>
      <c r="S474" s="29">
        <v>150</v>
      </c>
      <c r="T474" s="29" t="s">
        <v>1428</v>
      </c>
      <c r="U474" s="29">
        <v>0</v>
      </c>
      <c r="V474" s="29" t="s">
        <v>1429</v>
      </c>
      <c r="W474" s="29" t="s">
        <v>1430</v>
      </c>
      <c r="X474" s="29" t="s">
        <v>320</v>
      </c>
    </row>
    <row r="475" spans="1:24" x14ac:dyDescent="0.25">
      <c r="A475" s="29" t="s">
        <v>160</v>
      </c>
      <c r="B475" s="29">
        <v>6024</v>
      </c>
      <c r="C475" s="29" t="s">
        <v>197</v>
      </c>
      <c r="D475" s="29">
        <v>898514</v>
      </c>
      <c r="E475" s="29">
        <v>0</v>
      </c>
      <c r="F475" s="29">
        <v>1021</v>
      </c>
      <c r="G475" s="29">
        <v>2590325</v>
      </c>
      <c r="H475" s="29">
        <v>1111507</v>
      </c>
      <c r="I475" s="29">
        <v>904</v>
      </c>
      <c r="J475" s="29">
        <v>2190718</v>
      </c>
      <c r="K475" s="29" t="s">
        <v>1433</v>
      </c>
      <c r="M475" s="29">
        <v>1997</v>
      </c>
      <c r="N475" s="29" t="s">
        <v>361</v>
      </c>
      <c r="O475" s="29">
        <v>199700</v>
      </c>
      <c r="R475" s="29" t="s">
        <v>1434</v>
      </c>
      <c r="S475" s="29">
        <v>115</v>
      </c>
      <c r="T475" s="29" t="s">
        <v>1435</v>
      </c>
      <c r="U475" s="29">
        <v>0</v>
      </c>
      <c r="V475" s="29" t="s">
        <v>1436</v>
      </c>
      <c r="W475" s="29" t="s">
        <v>1437</v>
      </c>
      <c r="X475" s="29" t="s">
        <v>320</v>
      </c>
    </row>
    <row r="476" spans="1:24" x14ac:dyDescent="0.25">
      <c r="A476" s="29" t="s">
        <v>160</v>
      </c>
      <c r="B476" s="29">
        <v>6024</v>
      </c>
      <c r="C476" s="29" t="s">
        <v>197</v>
      </c>
      <c r="D476" s="29">
        <v>3003375</v>
      </c>
      <c r="E476" s="29">
        <v>0</v>
      </c>
      <c r="F476" s="29">
        <v>1021</v>
      </c>
      <c r="G476" s="29">
        <v>2590294</v>
      </c>
      <c r="H476" s="29">
        <v>1112262</v>
      </c>
      <c r="I476" s="29">
        <v>904</v>
      </c>
      <c r="J476" s="29">
        <v>2190718</v>
      </c>
      <c r="K476" s="29" t="s">
        <v>1433</v>
      </c>
      <c r="M476" s="29">
        <v>1997</v>
      </c>
      <c r="N476" s="29" t="s">
        <v>361</v>
      </c>
      <c r="O476" s="29">
        <v>199700</v>
      </c>
      <c r="S476" s="29">
        <v>150</v>
      </c>
      <c r="T476" s="29" t="s">
        <v>1440</v>
      </c>
      <c r="U476" s="29">
        <v>0</v>
      </c>
      <c r="V476" s="29" t="s">
        <v>1441</v>
      </c>
      <c r="W476" s="29" t="s">
        <v>1442</v>
      </c>
      <c r="X476" s="29" t="s">
        <v>320</v>
      </c>
    </row>
    <row r="477" spans="1:24" x14ac:dyDescent="0.25">
      <c r="A477" s="29" t="s">
        <v>160</v>
      </c>
      <c r="B477" s="29">
        <v>6024</v>
      </c>
      <c r="C477" s="29" t="s">
        <v>197</v>
      </c>
      <c r="D477" s="29">
        <v>190447388</v>
      </c>
      <c r="E477" s="29">
        <v>0</v>
      </c>
      <c r="F477" s="29">
        <v>1021</v>
      </c>
      <c r="G477" s="29">
        <v>2590413</v>
      </c>
      <c r="H477" s="29">
        <v>1111909</v>
      </c>
      <c r="I477" s="29">
        <v>909</v>
      </c>
      <c r="J477" s="29">
        <v>2190718</v>
      </c>
      <c r="K477" s="29" t="s">
        <v>1433</v>
      </c>
      <c r="M477" s="29">
        <v>1997</v>
      </c>
      <c r="N477" s="29" t="s">
        <v>361</v>
      </c>
      <c r="O477" s="29">
        <v>199700</v>
      </c>
      <c r="S477" s="29">
        <v>150</v>
      </c>
      <c r="T477" s="29" t="s">
        <v>1438</v>
      </c>
      <c r="U477" s="29">
        <v>0</v>
      </c>
      <c r="V477" s="29" t="s">
        <v>1439</v>
      </c>
      <c r="W477" s="29" t="s">
        <v>358</v>
      </c>
      <c r="X477" s="29" t="s">
        <v>320</v>
      </c>
    </row>
    <row r="478" spans="1:24" x14ac:dyDescent="0.25">
      <c r="A478" s="29" t="s">
        <v>160</v>
      </c>
      <c r="B478" s="29">
        <v>6024</v>
      </c>
      <c r="C478" s="29" t="s">
        <v>197</v>
      </c>
      <c r="D478" s="29">
        <v>9038790</v>
      </c>
      <c r="E478" s="29">
        <v>0</v>
      </c>
      <c r="F478" s="29">
        <v>1060</v>
      </c>
      <c r="G478" s="29">
        <v>2591602</v>
      </c>
      <c r="H478" s="29">
        <v>1117086</v>
      </c>
      <c r="I478" s="29">
        <v>905</v>
      </c>
      <c r="J478" s="29">
        <v>2190724</v>
      </c>
      <c r="K478" s="29" t="s">
        <v>1448</v>
      </c>
      <c r="M478" s="29">
        <v>1996</v>
      </c>
      <c r="N478" s="29" t="s">
        <v>1314</v>
      </c>
      <c r="O478" s="29">
        <v>199605</v>
      </c>
      <c r="S478" s="29">
        <v>150</v>
      </c>
      <c r="T478" s="29" t="s">
        <v>1449</v>
      </c>
      <c r="U478" s="29">
        <v>0</v>
      </c>
      <c r="V478" s="29" t="s">
        <v>1450</v>
      </c>
      <c r="W478" s="29" t="s">
        <v>358</v>
      </c>
      <c r="X478" s="29" t="s">
        <v>320</v>
      </c>
    </row>
    <row r="479" spans="1:24" x14ac:dyDescent="0.25">
      <c r="A479" s="29" t="s">
        <v>160</v>
      </c>
      <c r="B479" s="29">
        <v>6024</v>
      </c>
      <c r="C479" s="29" t="s">
        <v>197</v>
      </c>
      <c r="D479" s="29">
        <v>9025441</v>
      </c>
      <c r="E479" s="29">
        <v>0</v>
      </c>
      <c r="F479" s="29">
        <v>1060</v>
      </c>
      <c r="G479" s="29">
        <v>2591680</v>
      </c>
      <c r="H479" s="29">
        <v>1117172</v>
      </c>
      <c r="I479" s="29">
        <v>905</v>
      </c>
      <c r="J479" s="29">
        <v>2190724</v>
      </c>
      <c r="K479" s="29" t="s">
        <v>1448</v>
      </c>
      <c r="M479" s="29">
        <v>1996</v>
      </c>
      <c r="N479" s="29" t="s">
        <v>1314</v>
      </c>
      <c r="O479" s="29">
        <v>199605</v>
      </c>
      <c r="S479" s="29">
        <v>150</v>
      </c>
      <c r="T479" s="29" t="s">
        <v>1451</v>
      </c>
      <c r="U479" s="29">
        <v>0</v>
      </c>
      <c r="V479" s="29" t="s">
        <v>1452</v>
      </c>
      <c r="W479" s="29" t="s">
        <v>358</v>
      </c>
      <c r="X479" s="29" t="s">
        <v>320</v>
      </c>
    </row>
    <row r="480" spans="1:24" x14ac:dyDescent="0.25">
      <c r="A480" s="29" t="s">
        <v>160</v>
      </c>
      <c r="B480" s="29">
        <v>6024</v>
      </c>
      <c r="C480" s="29" t="s">
        <v>197</v>
      </c>
      <c r="D480" s="29">
        <v>191969481</v>
      </c>
      <c r="E480" s="29">
        <v>0</v>
      </c>
      <c r="F480" s="29">
        <v>1060</v>
      </c>
      <c r="G480" s="29">
        <v>2589930</v>
      </c>
      <c r="H480" s="29">
        <v>1117080</v>
      </c>
      <c r="I480" s="29">
        <v>909</v>
      </c>
      <c r="J480" s="29">
        <v>2159466</v>
      </c>
      <c r="K480" s="29" t="s">
        <v>1443</v>
      </c>
      <c r="M480" s="29">
        <v>1994</v>
      </c>
      <c r="N480" s="29" t="s">
        <v>1272</v>
      </c>
      <c r="O480" s="29">
        <v>199402</v>
      </c>
      <c r="S480" s="29">
        <v>115</v>
      </c>
      <c r="U480" s="29">
        <v>0</v>
      </c>
      <c r="V480" s="29" t="s">
        <v>1445</v>
      </c>
      <c r="W480" s="29" t="s">
        <v>358</v>
      </c>
      <c r="X480" s="29" t="s">
        <v>320</v>
      </c>
    </row>
    <row r="481" spans="1:24" x14ac:dyDescent="0.25">
      <c r="A481" s="29" t="s">
        <v>160</v>
      </c>
      <c r="B481" s="29">
        <v>6024</v>
      </c>
      <c r="C481" s="29" t="s">
        <v>197</v>
      </c>
      <c r="D481" s="29">
        <v>191952805</v>
      </c>
      <c r="E481" s="29">
        <v>0</v>
      </c>
      <c r="F481" s="29">
        <v>1060</v>
      </c>
      <c r="G481" s="29">
        <v>2589891</v>
      </c>
      <c r="H481" s="29">
        <v>1117096</v>
      </c>
      <c r="I481" s="29">
        <v>909</v>
      </c>
      <c r="J481" s="29">
        <v>2159466</v>
      </c>
      <c r="K481" s="29" t="s">
        <v>1443</v>
      </c>
      <c r="M481" s="29">
        <v>1994</v>
      </c>
      <c r="N481" s="29" t="s">
        <v>1272</v>
      </c>
      <c r="O481" s="29">
        <v>199402</v>
      </c>
      <c r="S481" s="29">
        <v>150</v>
      </c>
      <c r="U481" s="29">
        <v>0</v>
      </c>
      <c r="V481" s="29" t="s">
        <v>1444</v>
      </c>
      <c r="W481" s="29" t="s">
        <v>358</v>
      </c>
      <c r="X481" s="29" t="s">
        <v>320</v>
      </c>
    </row>
    <row r="482" spans="1:24" x14ac:dyDescent="0.25">
      <c r="A482" s="29" t="s">
        <v>160</v>
      </c>
      <c r="B482" s="29">
        <v>6024</v>
      </c>
      <c r="C482" s="29" t="s">
        <v>197</v>
      </c>
      <c r="D482" s="29">
        <v>191980726</v>
      </c>
      <c r="E482" s="29">
        <v>0</v>
      </c>
      <c r="F482" s="29">
        <v>1060</v>
      </c>
      <c r="G482" s="29">
        <v>2589914</v>
      </c>
      <c r="H482" s="29">
        <v>1117110</v>
      </c>
      <c r="I482" s="29">
        <v>909</v>
      </c>
      <c r="J482" s="29">
        <v>2159466</v>
      </c>
      <c r="K482" s="29" t="s">
        <v>1443</v>
      </c>
      <c r="M482" s="29">
        <v>1994</v>
      </c>
      <c r="N482" s="29" t="s">
        <v>1272</v>
      </c>
      <c r="O482" s="29">
        <v>199402</v>
      </c>
      <c r="S482" s="29">
        <v>150</v>
      </c>
      <c r="U482" s="29">
        <v>0</v>
      </c>
      <c r="V482" s="29" t="s">
        <v>5906</v>
      </c>
      <c r="W482" s="29" t="s">
        <v>358</v>
      </c>
      <c r="X482" s="29" t="s">
        <v>320</v>
      </c>
    </row>
    <row r="483" spans="1:24" x14ac:dyDescent="0.25">
      <c r="A483" s="29" t="s">
        <v>160</v>
      </c>
      <c r="B483" s="29">
        <v>6024</v>
      </c>
      <c r="C483" s="29" t="s">
        <v>197</v>
      </c>
      <c r="D483" s="29">
        <v>191153510</v>
      </c>
      <c r="E483" s="29">
        <v>0</v>
      </c>
      <c r="F483" s="29">
        <v>1060</v>
      </c>
      <c r="G483" s="29">
        <v>2589623</v>
      </c>
      <c r="H483" s="29">
        <v>1116879</v>
      </c>
      <c r="I483" s="29">
        <v>909</v>
      </c>
      <c r="J483" s="29">
        <v>2159466</v>
      </c>
      <c r="K483" s="29" t="s">
        <v>1443</v>
      </c>
      <c r="M483" s="29">
        <v>1994</v>
      </c>
      <c r="N483" s="29" t="s">
        <v>1272</v>
      </c>
      <c r="O483" s="29">
        <v>199402</v>
      </c>
      <c r="S483" s="29">
        <v>115</v>
      </c>
      <c r="T483" s="29" t="s">
        <v>1446</v>
      </c>
      <c r="U483" s="29">
        <v>0</v>
      </c>
      <c r="V483" s="29" t="s">
        <v>1447</v>
      </c>
      <c r="X483" s="29" t="s">
        <v>320</v>
      </c>
    </row>
    <row r="484" spans="1:24" x14ac:dyDescent="0.25">
      <c r="A484" s="29" t="s">
        <v>160</v>
      </c>
      <c r="B484" s="29">
        <v>6024</v>
      </c>
      <c r="C484" s="29" t="s">
        <v>197</v>
      </c>
      <c r="D484" s="29">
        <v>191485231</v>
      </c>
      <c r="E484" s="29">
        <v>0</v>
      </c>
      <c r="F484" s="29">
        <v>1025</v>
      </c>
      <c r="G484" s="29">
        <v>2589999.4679999999</v>
      </c>
      <c r="H484" s="29">
        <v>1116959.986</v>
      </c>
      <c r="I484" s="29">
        <v>909</v>
      </c>
      <c r="J484" s="29">
        <v>2159469</v>
      </c>
      <c r="K484" s="29" t="s">
        <v>1453</v>
      </c>
      <c r="L484" s="179" t="s">
        <v>1454</v>
      </c>
      <c r="M484" s="29">
        <v>1994</v>
      </c>
      <c r="N484" s="29" t="s">
        <v>1272</v>
      </c>
      <c r="O484" s="29">
        <v>199402</v>
      </c>
      <c r="R484" s="29" t="s">
        <v>1455</v>
      </c>
      <c r="S484" s="29">
        <v>150</v>
      </c>
      <c r="T484" s="29" t="s">
        <v>1456</v>
      </c>
      <c r="U484" s="29">
        <v>0</v>
      </c>
      <c r="V484" s="29" t="s">
        <v>1457</v>
      </c>
      <c r="W484" s="29" t="s">
        <v>1458</v>
      </c>
      <c r="X484" s="29" t="s">
        <v>320</v>
      </c>
    </row>
    <row r="485" spans="1:24" x14ac:dyDescent="0.25">
      <c r="A485" s="29" t="s">
        <v>160</v>
      </c>
      <c r="B485" s="29">
        <v>6024</v>
      </c>
      <c r="C485" s="29" t="s">
        <v>197</v>
      </c>
      <c r="D485" s="29">
        <v>191485251</v>
      </c>
      <c r="E485" s="29">
        <v>0</v>
      </c>
      <c r="F485" s="29">
        <v>1025</v>
      </c>
      <c r="G485" s="29">
        <v>2590024.4649999999</v>
      </c>
      <c r="H485" s="29">
        <v>1116934.986</v>
      </c>
      <c r="I485" s="29">
        <v>909</v>
      </c>
      <c r="J485" s="29">
        <v>2159469</v>
      </c>
      <c r="K485" s="29" t="s">
        <v>1453</v>
      </c>
      <c r="L485" s="179" t="s">
        <v>1454</v>
      </c>
      <c r="M485" s="29">
        <v>1994</v>
      </c>
      <c r="N485" s="29" t="s">
        <v>1272</v>
      </c>
      <c r="O485" s="29">
        <v>199402</v>
      </c>
      <c r="R485" s="29" t="s">
        <v>1459</v>
      </c>
      <c r="S485" s="29">
        <v>150</v>
      </c>
      <c r="T485" s="29" t="s">
        <v>1456</v>
      </c>
      <c r="U485" s="29">
        <v>0</v>
      </c>
      <c r="V485" s="29" t="s">
        <v>1457</v>
      </c>
      <c r="W485" s="29" t="s">
        <v>1458</v>
      </c>
      <c r="X485" s="29" t="s">
        <v>419</v>
      </c>
    </row>
    <row r="486" spans="1:24" x14ac:dyDescent="0.25">
      <c r="A486" s="29" t="s">
        <v>160</v>
      </c>
      <c r="B486" s="29">
        <v>6024</v>
      </c>
      <c r="C486" s="29" t="s">
        <v>197</v>
      </c>
      <c r="D486" s="29">
        <v>190203188</v>
      </c>
      <c r="E486" s="29">
        <v>0</v>
      </c>
      <c r="F486" s="29">
        <v>1060</v>
      </c>
      <c r="G486" s="29">
        <v>2591322</v>
      </c>
      <c r="H486" s="29">
        <v>1115338</v>
      </c>
      <c r="I486" s="29">
        <v>909</v>
      </c>
      <c r="J486" s="29">
        <v>2469938</v>
      </c>
      <c r="K486" s="29" t="s">
        <v>337</v>
      </c>
      <c r="M486" s="29">
        <v>1996</v>
      </c>
      <c r="N486" s="29" t="s">
        <v>356</v>
      </c>
      <c r="O486" s="29">
        <v>199607</v>
      </c>
      <c r="R486" s="29" t="s">
        <v>1460</v>
      </c>
      <c r="S486" s="29">
        <v>150</v>
      </c>
      <c r="T486" s="29" t="s">
        <v>1461</v>
      </c>
      <c r="U486" s="29">
        <v>0</v>
      </c>
      <c r="V486" s="29" t="s">
        <v>1462</v>
      </c>
      <c r="W486" s="29" t="s">
        <v>1463</v>
      </c>
      <c r="X486" s="29" t="s">
        <v>320</v>
      </c>
    </row>
    <row r="487" spans="1:24" x14ac:dyDescent="0.25">
      <c r="A487" s="29" t="s">
        <v>160</v>
      </c>
      <c r="B487" s="29">
        <v>6024</v>
      </c>
      <c r="C487" s="29" t="s">
        <v>197</v>
      </c>
      <c r="D487" s="29">
        <v>9038779</v>
      </c>
      <c r="E487" s="29">
        <v>0</v>
      </c>
      <c r="F487" s="29">
        <v>1060</v>
      </c>
      <c r="G487" s="29">
        <v>2591305</v>
      </c>
      <c r="H487" s="29">
        <v>1115324</v>
      </c>
      <c r="I487" s="29">
        <v>905</v>
      </c>
      <c r="J487" s="29">
        <v>2469938</v>
      </c>
      <c r="K487" s="29" t="s">
        <v>337</v>
      </c>
      <c r="M487" s="29">
        <v>1996</v>
      </c>
      <c r="N487" s="29" t="s">
        <v>356</v>
      </c>
      <c r="O487" s="29">
        <v>199607</v>
      </c>
      <c r="S487" s="29">
        <v>115</v>
      </c>
      <c r="T487" s="29" t="s">
        <v>1464</v>
      </c>
      <c r="U487" s="29">
        <v>0</v>
      </c>
      <c r="V487" s="29" t="s">
        <v>1465</v>
      </c>
      <c r="W487" s="29" t="s">
        <v>358</v>
      </c>
      <c r="X487" s="29" t="s">
        <v>320</v>
      </c>
    </row>
    <row r="488" spans="1:24" x14ac:dyDescent="0.25">
      <c r="A488" s="29" t="s">
        <v>160</v>
      </c>
      <c r="B488" s="29">
        <v>6025</v>
      </c>
      <c r="C488" s="29" t="s">
        <v>198</v>
      </c>
      <c r="D488" s="29">
        <v>502295933</v>
      </c>
      <c r="E488" s="29">
        <v>0</v>
      </c>
      <c r="F488" s="29">
        <v>1060</v>
      </c>
      <c r="G488" s="29">
        <v>2585556.0410000002</v>
      </c>
      <c r="H488" s="29">
        <v>1121633.4380000001</v>
      </c>
      <c r="I488" s="29">
        <v>901</v>
      </c>
      <c r="J488" s="29">
        <v>2472234</v>
      </c>
      <c r="K488" s="29" t="s">
        <v>7607</v>
      </c>
      <c r="L488" s="179" t="s">
        <v>7608</v>
      </c>
      <c r="M488" s="29">
        <v>1976</v>
      </c>
      <c r="N488" s="29" t="s">
        <v>7609</v>
      </c>
      <c r="O488" s="29">
        <v>197601</v>
      </c>
      <c r="S488" s="29">
        <v>101</v>
      </c>
      <c r="T488" s="29" t="s">
        <v>7612</v>
      </c>
      <c r="U488" s="29">
        <v>0</v>
      </c>
      <c r="V488" s="29" t="s">
        <v>7613</v>
      </c>
      <c r="X488" s="29" t="s">
        <v>320</v>
      </c>
    </row>
    <row r="489" spans="1:24" x14ac:dyDescent="0.25">
      <c r="A489" s="29" t="s">
        <v>160</v>
      </c>
      <c r="B489" s="29">
        <v>6032</v>
      </c>
      <c r="C489" s="29" t="s">
        <v>199</v>
      </c>
      <c r="D489" s="29">
        <v>902672</v>
      </c>
      <c r="E489" s="29">
        <v>0</v>
      </c>
      <c r="F489" s="29">
        <v>1040</v>
      </c>
      <c r="G489" s="29">
        <v>2579224.8309999998</v>
      </c>
      <c r="H489" s="29">
        <v>1079755.0649999999</v>
      </c>
      <c r="I489" s="29">
        <v>905</v>
      </c>
      <c r="J489" s="29">
        <v>1143997</v>
      </c>
      <c r="K489" s="29" t="s">
        <v>1466</v>
      </c>
      <c r="M489" s="29">
        <v>1946</v>
      </c>
      <c r="N489" s="29" t="s">
        <v>1467</v>
      </c>
      <c r="O489" s="29">
        <v>194600</v>
      </c>
      <c r="R489" s="29" t="s">
        <v>1468</v>
      </c>
      <c r="S489" s="29">
        <v>150</v>
      </c>
      <c r="U489" s="29">
        <v>0</v>
      </c>
      <c r="V489" s="29" t="s">
        <v>1469</v>
      </c>
      <c r="X489" s="29" t="s">
        <v>419</v>
      </c>
    </row>
    <row r="490" spans="1:24" x14ac:dyDescent="0.25">
      <c r="A490" s="29" t="s">
        <v>160</v>
      </c>
      <c r="B490" s="29">
        <v>6032</v>
      </c>
      <c r="C490" s="29" t="s">
        <v>199</v>
      </c>
      <c r="D490" s="29">
        <v>3107291</v>
      </c>
      <c r="E490" s="29">
        <v>0</v>
      </c>
      <c r="F490" s="29">
        <v>1030</v>
      </c>
      <c r="G490" s="29">
        <v>2579196</v>
      </c>
      <c r="H490" s="29">
        <v>1079752</v>
      </c>
      <c r="I490" s="29">
        <v>905</v>
      </c>
      <c r="J490" s="29">
        <v>1143997</v>
      </c>
      <c r="K490" s="29" t="s">
        <v>1466</v>
      </c>
      <c r="M490" s="29">
        <v>1946</v>
      </c>
      <c r="N490" s="29" t="s">
        <v>1467</v>
      </c>
      <c r="O490" s="29">
        <v>194600</v>
      </c>
      <c r="R490" s="29" t="s">
        <v>1470</v>
      </c>
      <c r="S490" s="29">
        <v>150</v>
      </c>
      <c r="U490" s="29">
        <v>0</v>
      </c>
      <c r="V490" s="29" t="s">
        <v>1471</v>
      </c>
      <c r="X490" s="29" t="s">
        <v>320</v>
      </c>
    </row>
    <row r="491" spans="1:24" x14ac:dyDescent="0.25">
      <c r="A491" s="29" t="s">
        <v>160</v>
      </c>
      <c r="B491" s="29">
        <v>6032</v>
      </c>
      <c r="C491" s="29" t="s">
        <v>199</v>
      </c>
      <c r="D491" s="29">
        <v>9033874</v>
      </c>
      <c r="E491" s="29">
        <v>0</v>
      </c>
      <c r="F491" s="29">
        <v>1060</v>
      </c>
      <c r="G491" s="29">
        <v>2579238</v>
      </c>
      <c r="H491" s="29">
        <v>1079727</v>
      </c>
      <c r="I491" s="29">
        <v>905</v>
      </c>
      <c r="J491" s="29">
        <v>1143997</v>
      </c>
      <c r="K491" s="29" t="s">
        <v>1466</v>
      </c>
      <c r="M491" s="29">
        <v>1946</v>
      </c>
      <c r="N491" s="29" t="s">
        <v>1467</v>
      </c>
      <c r="O491" s="29">
        <v>194600</v>
      </c>
      <c r="S491" s="29">
        <v>115</v>
      </c>
      <c r="U491" s="29">
        <v>0</v>
      </c>
      <c r="V491" s="29" t="s">
        <v>1472</v>
      </c>
      <c r="X491" s="29" t="s">
        <v>419</v>
      </c>
    </row>
    <row r="492" spans="1:24" x14ac:dyDescent="0.25">
      <c r="A492" s="29" t="s">
        <v>160</v>
      </c>
      <c r="B492" s="29">
        <v>6032</v>
      </c>
      <c r="C492" s="29" t="s">
        <v>199</v>
      </c>
      <c r="D492" s="29">
        <v>9033870</v>
      </c>
      <c r="E492" s="29">
        <v>0</v>
      </c>
      <c r="F492" s="29">
        <v>1060</v>
      </c>
      <c r="G492" s="29">
        <v>2582231</v>
      </c>
      <c r="H492" s="29">
        <v>1089370</v>
      </c>
      <c r="I492" s="29">
        <v>905</v>
      </c>
      <c r="J492" s="29">
        <v>1144003</v>
      </c>
      <c r="K492" s="29" t="s">
        <v>1473</v>
      </c>
      <c r="M492" s="29">
        <v>1946</v>
      </c>
      <c r="N492" s="29" t="s">
        <v>1467</v>
      </c>
      <c r="O492" s="29">
        <v>194600</v>
      </c>
      <c r="R492" s="29" t="s">
        <v>1474</v>
      </c>
      <c r="S492" s="29">
        <v>115</v>
      </c>
      <c r="U492" s="29">
        <v>0</v>
      </c>
      <c r="V492" s="29" t="s">
        <v>1475</v>
      </c>
      <c r="X492" s="29" t="s">
        <v>320</v>
      </c>
    </row>
    <row r="493" spans="1:24" x14ac:dyDescent="0.25">
      <c r="A493" s="29" t="s">
        <v>160</v>
      </c>
      <c r="B493" s="29">
        <v>6032</v>
      </c>
      <c r="C493" s="29" t="s">
        <v>199</v>
      </c>
      <c r="D493" s="29">
        <v>902558</v>
      </c>
      <c r="E493" s="29">
        <v>0</v>
      </c>
      <c r="F493" s="29">
        <v>1040</v>
      </c>
      <c r="G493" s="29">
        <v>2582314</v>
      </c>
      <c r="H493" s="29">
        <v>1089351</v>
      </c>
      <c r="I493" s="29">
        <v>905</v>
      </c>
      <c r="J493" s="29">
        <v>1144003</v>
      </c>
      <c r="K493" s="29" t="s">
        <v>1473</v>
      </c>
      <c r="M493" s="29">
        <v>1946</v>
      </c>
      <c r="N493" s="29" t="s">
        <v>1467</v>
      </c>
      <c r="O493" s="29">
        <v>194600</v>
      </c>
      <c r="S493" s="29">
        <v>115</v>
      </c>
      <c r="U493" s="29">
        <v>0</v>
      </c>
      <c r="V493" s="29" t="s">
        <v>1476</v>
      </c>
      <c r="X493" s="29" t="s">
        <v>320</v>
      </c>
    </row>
    <row r="494" spans="1:24" x14ac:dyDescent="0.25">
      <c r="A494" s="29" t="s">
        <v>160</v>
      </c>
      <c r="B494" s="29">
        <v>6032</v>
      </c>
      <c r="C494" s="29" t="s">
        <v>199</v>
      </c>
      <c r="D494" s="29">
        <v>3107246</v>
      </c>
      <c r="E494" s="29">
        <v>0</v>
      </c>
      <c r="F494" s="29">
        <v>1060</v>
      </c>
      <c r="G494" s="29">
        <v>2582079</v>
      </c>
      <c r="H494" s="29">
        <v>1088831</v>
      </c>
      <c r="I494" s="29">
        <v>905</v>
      </c>
      <c r="J494" s="29">
        <v>2131808</v>
      </c>
      <c r="K494" s="29" t="s">
        <v>1477</v>
      </c>
      <c r="L494" s="179" t="s">
        <v>1018</v>
      </c>
      <c r="M494" s="29">
        <v>1946</v>
      </c>
      <c r="N494" s="29" t="s">
        <v>1467</v>
      </c>
      <c r="O494" s="29">
        <v>194600</v>
      </c>
      <c r="R494" s="29" t="s">
        <v>1478</v>
      </c>
      <c r="S494" s="29">
        <v>115</v>
      </c>
      <c r="U494" s="29">
        <v>0</v>
      </c>
      <c r="V494" s="29" t="s">
        <v>1479</v>
      </c>
      <c r="X494" s="29" t="s">
        <v>320</v>
      </c>
    </row>
    <row r="495" spans="1:24" x14ac:dyDescent="0.25">
      <c r="A495" s="29" t="s">
        <v>160</v>
      </c>
      <c r="B495" s="29">
        <v>6032</v>
      </c>
      <c r="C495" s="29" t="s">
        <v>199</v>
      </c>
      <c r="D495" s="29">
        <v>902578</v>
      </c>
      <c r="E495" s="29">
        <v>2</v>
      </c>
      <c r="F495" s="29">
        <v>1025</v>
      </c>
      <c r="G495" s="29">
        <v>2582096.3169999998</v>
      </c>
      <c r="H495" s="29">
        <v>1088838.3370000001</v>
      </c>
      <c r="I495" s="29">
        <v>905</v>
      </c>
      <c r="J495" s="29">
        <v>2131808</v>
      </c>
      <c r="K495" s="29" t="s">
        <v>1477</v>
      </c>
      <c r="L495" s="179" t="s">
        <v>1018</v>
      </c>
      <c r="M495" s="29">
        <v>1946</v>
      </c>
      <c r="N495" s="29" t="s">
        <v>1467</v>
      </c>
      <c r="O495" s="29">
        <v>194600</v>
      </c>
      <c r="S495" s="29">
        <v>150</v>
      </c>
      <c r="U495" s="29">
        <v>0</v>
      </c>
      <c r="V495" s="29" t="s">
        <v>1480</v>
      </c>
      <c r="X495" s="29" t="s">
        <v>320</v>
      </c>
    </row>
    <row r="496" spans="1:24" x14ac:dyDescent="0.25">
      <c r="A496" s="29" t="s">
        <v>160</v>
      </c>
      <c r="B496" s="29">
        <v>6032</v>
      </c>
      <c r="C496" s="29" t="s">
        <v>199</v>
      </c>
      <c r="D496" s="29">
        <v>3107252</v>
      </c>
      <c r="E496" s="29">
        <v>0</v>
      </c>
      <c r="F496" s="29">
        <v>1021</v>
      </c>
      <c r="G496" s="29">
        <v>2582117</v>
      </c>
      <c r="H496" s="29">
        <v>1088780</v>
      </c>
      <c r="I496" s="29">
        <v>905</v>
      </c>
      <c r="J496" s="29">
        <v>1144011</v>
      </c>
      <c r="K496" s="29" t="s">
        <v>1481</v>
      </c>
      <c r="M496" s="29">
        <v>1946</v>
      </c>
      <c r="N496" s="29" t="s">
        <v>1467</v>
      </c>
      <c r="O496" s="29">
        <v>194600</v>
      </c>
      <c r="S496" s="29">
        <v>150</v>
      </c>
      <c r="U496" s="29">
        <v>0</v>
      </c>
      <c r="V496" s="29" t="s">
        <v>1482</v>
      </c>
      <c r="X496" s="29" t="s">
        <v>320</v>
      </c>
    </row>
    <row r="497" spans="1:24" x14ac:dyDescent="0.25">
      <c r="A497" s="29" t="s">
        <v>160</v>
      </c>
      <c r="B497" s="29">
        <v>6032</v>
      </c>
      <c r="C497" s="29" t="s">
        <v>199</v>
      </c>
      <c r="D497" s="29">
        <v>902664</v>
      </c>
      <c r="E497" s="29">
        <v>0</v>
      </c>
      <c r="F497" s="29">
        <v>1021</v>
      </c>
      <c r="G497" s="29">
        <v>2582177</v>
      </c>
      <c r="H497" s="29">
        <v>1088589</v>
      </c>
      <c r="I497" s="29">
        <v>905</v>
      </c>
      <c r="J497" s="29">
        <v>1144011</v>
      </c>
      <c r="K497" s="29" t="s">
        <v>1481</v>
      </c>
      <c r="M497" s="29">
        <v>1946</v>
      </c>
      <c r="N497" s="29" t="s">
        <v>1467</v>
      </c>
      <c r="O497" s="29">
        <v>194600</v>
      </c>
      <c r="S497" s="29">
        <v>115</v>
      </c>
      <c r="U497" s="29">
        <v>0</v>
      </c>
      <c r="V497" s="29" t="s">
        <v>1483</v>
      </c>
      <c r="X497" s="29" t="s">
        <v>320</v>
      </c>
    </row>
    <row r="498" spans="1:24" x14ac:dyDescent="0.25">
      <c r="A498" s="29" t="s">
        <v>160</v>
      </c>
      <c r="B498" s="29">
        <v>6032</v>
      </c>
      <c r="C498" s="29" t="s">
        <v>199</v>
      </c>
      <c r="D498" s="29">
        <v>190169698</v>
      </c>
      <c r="E498" s="29">
        <v>0</v>
      </c>
      <c r="F498" s="29">
        <v>1021</v>
      </c>
      <c r="G498" s="29">
        <v>2582104.1549999998</v>
      </c>
      <c r="H498" s="29">
        <v>1088876.115</v>
      </c>
      <c r="I498" s="29">
        <v>905</v>
      </c>
      <c r="J498" s="29">
        <v>1144011</v>
      </c>
      <c r="K498" s="29" t="s">
        <v>1481</v>
      </c>
      <c r="M498" s="29">
        <v>1946</v>
      </c>
      <c r="N498" s="29" t="s">
        <v>1467</v>
      </c>
      <c r="O498" s="29">
        <v>194600</v>
      </c>
      <c r="S498" s="29">
        <v>115</v>
      </c>
      <c r="U498" s="29">
        <v>0</v>
      </c>
      <c r="V498" s="29" t="s">
        <v>567</v>
      </c>
      <c r="X498" s="29" t="s">
        <v>320</v>
      </c>
    </row>
    <row r="499" spans="1:24" x14ac:dyDescent="0.25">
      <c r="A499" s="29" t="s">
        <v>160</v>
      </c>
      <c r="B499" s="29">
        <v>6033</v>
      </c>
      <c r="C499" s="29" t="s">
        <v>200</v>
      </c>
      <c r="D499" s="29">
        <v>191994440</v>
      </c>
      <c r="E499" s="29">
        <v>0</v>
      </c>
      <c r="F499" s="29">
        <v>1080</v>
      </c>
      <c r="G499" s="29">
        <v>2583093</v>
      </c>
      <c r="H499" s="29">
        <v>1095466</v>
      </c>
      <c r="I499" s="29">
        <v>903</v>
      </c>
      <c r="J499" s="29">
        <v>2473007</v>
      </c>
      <c r="K499" s="29" t="s">
        <v>8299</v>
      </c>
      <c r="L499" s="179" t="s">
        <v>1405</v>
      </c>
      <c r="M499" s="29">
        <v>1945</v>
      </c>
      <c r="N499" s="29" t="s">
        <v>200</v>
      </c>
      <c r="O499" s="29">
        <v>194500</v>
      </c>
      <c r="R499" s="29" t="s">
        <v>8300</v>
      </c>
      <c r="S499" s="29">
        <v>101</v>
      </c>
      <c r="U499" s="29">
        <v>0</v>
      </c>
      <c r="V499" s="29" t="s">
        <v>336</v>
      </c>
      <c r="X499" s="29" t="s">
        <v>320</v>
      </c>
    </row>
    <row r="500" spans="1:24" x14ac:dyDescent="0.25">
      <c r="A500" s="29" t="s">
        <v>160</v>
      </c>
      <c r="B500" s="29">
        <v>6033</v>
      </c>
      <c r="C500" s="29" t="s">
        <v>200</v>
      </c>
      <c r="D500" s="29">
        <v>191994136</v>
      </c>
      <c r="E500" s="29">
        <v>0</v>
      </c>
      <c r="F500" s="29">
        <v>1080</v>
      </c>
      <c r="G500" s="29">
        <v>2583093</v>
      </c>
      <c r="H500" s="29">
        <v>1095466</v>
      </c>
      <c r="I500" s="29">
        <v>903</v>
      </c>
      <c r="J500" s="29">
        <v>2473007</v>
      </c>
      <c r="K500" s="29" t="s">
        <v>8299</v>
      </c>
      <c r="L500" s="179" t="s">
        <v>1405</v>
      </c>
      <c r="M500" s="29">
        <v>1945</v>
      </c>
      <c r="N500" s="29" t="s">
        <v>200</v>
      </c>
      <c r="O500" s="29">
        <v>194500</v>
      </c>
      <c r="R500" s="29" t="s">
        <v>8301</v>
      </c>
      <c r="S500" s="29">
        <v>101</v>
      </c>
      <c r="X500" s="29" t="s">
        <v>320</v>
      </c>
    </row>
    <row r="501" spans="1:24" x14ac:dyDescent="0.25">
      <c r="A501" s="29" t="s">
        <v>160</v>
      </c>
      <c r="B501" s="29">
        <v>6034</v>
      </c>
      <c r="C501" s="29" t="s">
        <v>201</v>
      </c>
      <c r="D501" s="29">
        <v>191216371</v>
      </c>
      <c r="E501" s="29">
        <v>0</v>
      </c>
      <c r="F501" s="29">
        <v>1060</v>
      </c>
      <c r="G501" s="29">
        <v>2577209.23</v>
      </c>
      <c r="H501" s="29">
        <v>1097480.125</v>
      </c>
      <c r="I501" s="29">
        <v>909</v>
      </c>
      <c r="J501" s="29">
        <v>2107405</v>
      </c>
      <c r="K501" s="29" t="s">
        <v>1485</v>
      </c>
      <c r="L501" s="179" t="s">
        <v>535</v>
      </c>
      <c r="M501" s="29">
        <v>1937</v>
      </c>
      <c r="N501" s="29" t="s">
        <v>201</v>
      </c>
      <c r="O501" s="29">
        <v>193700</v>
      </c>
      <c r="R501" s="29" t="s">
        <v>1488</v>
      </c>
      <c r="S501" s="29">
        <v>115</v>
      </c>
      <c r="U501" s="29">
        <v>0</v>
      </c>
      <c r="V501" s="29" t="s">
        <v>1486</v>
      </c>
      <c r="W501" s="29" t="s">
        <v>1487</v>
      </c>
      <c r="X501" s="29" t="s">
        <v>419</v>
      </c>
    </row>
    <row r="502" spans="1:24" x14ac:dyDescent="0.25">
      <c r="A502" s="29" t="s">
        <v>160</v>
      </c>
      <c r="B502" s="29">
        <v>6034</v>
      </c>
      <c r="C502" s="29" t="s">
        <v>201</v>
      </c>
      <c r="D502" s="29">
        <v>191216450</v>
      </c>
      <c r="E502" s="29">
        <v>0</v>
      </c>
      <c r="F502" s="29">
        <v>1040</v>
      </c>
      <c r="G502" s="29">
        <v>2577209</v>
      </c>
      <c r="H502" s="29">
        <v>1097480</v>
      </c>
      <c r="I502" s="29">
        <v>904</v>
      </c>
      <c r="J502" s="29">
        <v>2107405</v>
      </c>
      <c r="K502" s="29" t="s">
        <v>1485</v>
      </c>
      <c r="L502" s="179" t="s">
        <v>535</v>
      </c>
      <c r="M502" s="29">
        <v>1937</v>
      </c>
      <c r="N502" s="29" t="s">
        <v>201</v>
      </c>
      <c r="O502" s="29">
        <v>193700</v>
      </c>
      <c r="R502" s="29" t="s">
        <v>23870</v>
      </c>
      <c r="S502" s="29">
        <v>150</v>
      </c>
      <c r="U502" s="29">
        <v>0</v>
      </c>
      <c r="V502" s="29" t="s">
        <v>1486</v>
      </c>
      <c r="W502" s="29" t="s">
        <v>1487</v>
      </c>
      <c r="X502" s="29" t="s">
        <v>419</v>
      </c>
    </row>
    <row r="503" spans="1:24" x14ac:dyDescent="0.25">
      <c r="A503" s="29" t="s">
        <v>160</v>
      </c>
      <c r="B503" s="29">
        <v>6034</v>
      </c>
      <c r="C503" s="29" t="s">
        <v>201</v>
      </c>
      <c r="D503" s="29">
        <v>191029250</v>
      </c>
      <c r="E503" s="29">
        <v>0</v>
      </c>
      <c r="F503" s="29">
        <v>1060</v>
      </c>
      <c r="G503" s="29">
        <v>2574521</v>
      </c>
      <c r="H503" s="29">
        <v>1098042</v>
      </c>
      <c r="I503" s="29">
        <v>909</v>
      </c>
      <c r="J503" s="29">
        <v>2152984</v>
      </c>
      <c r="K503" s="29" t="s">
        <v>1491</v>
      </c>
      <c r="M503" s="29">
        <v>1938</v>
      </c>
      <c r="N503" s="29" t="s">
        <v>363</v>
      </c>
      <c r="O503" s="29">
        <v>193800</v>
      </c>
      <c r="S503" s="29">
        <v>115</v>
      </c>
      <c r="U503" s="29">
        <v>0</v>
      </c>
      <c r="V503" s="29" t="s">
        <v>1492</v>
      </c>
      <c r="W503" s="29" t="s">
        <v>804</v>
      </c>
      <c r="X503" s="29" t="s">
        <v>320</v>
      </c>
    </row>
    <row r="504" spans="1:24" x14ac:dyDescent="0.25">
      <c r="A504" s="29" t="s">
        <v>160</v>
      </c>
      <c r="B504" s="29">
        <v>6034</v>
      </c>
      <c r="C504" s="29" t="s">
        <v>201</v>
      </c>
      <c r="D504" s="29">
        <v>191029251</v>
      </c>
      <c r="E504" s="29">
        <v>0</v>
      </c>
      <c r="F504" s="29">
        <v>1060</v>
      </c>
      <c r="G504" s="29">
        <v>2574526</v>
      </c>
      <c r="H504" s="29">
        <v>1098042</v>
      </c>
      <c r="I504" s="29">
        <v>909</v>
      </c>
      <c r="J504" s="29">
        <v>2152984</v>
      </c>
      <c r="K504" s="29" t="s">
        <v>1491</v>
      </c>
      <c r="M504" s="29">
        <v>1938</v>
      </c>
      <c r="N504" s="29" t="s">
        <v>363</v>
      </c>
      <c r="O504" s="29">
        <v>193800</v>
      </c>
      <c r="S504" s="29">
        <v>115</v>
      </c>
      <c r="U504" s="29">
        <v>0</v>
      </c>
      <c r="V504" s="29" t="s">
        <v>1493</v>
      </c>
      <c r="W504" s="29" t="s">
        <v>1494</v>
      </c>
      <c r="X504" s="29" t="s">
        <v>320</v>
      </c>
    </row>
    <row r="505" spans="1:24" x14ac:dyDescent="0.25">
      <c r="A505" s="29" t="s">
        <v>160</v>
      </c>
      <c r="B505" s="29">
        <v>6034</v>
      </c>
      <c r="C505" s="29" t="s">
        <v>201</v>
      </c>
      <c r="D505" s="29">
        <v>903958</v>
      </c>
      <c r="E505" s="29">
        <v>0</v>
      </c>
      <c r="F505" s="29">
        <v>1030</v>
      </c>
      <c r="G505" s="29">
        <v>2575030</v>
      </c>
      <c r="H505" s="29">
        <v>1097679</v>
      </c>
      <c r="I505" s="29">
        <v>905</v>
      </c>
      <c r="J505" s="29">
        <v>2152878</v>
      </c>
      <c r="K505" s="29" t="s">
        <v>1495</v>
      </c>
      <c r="L505" s="179" t="s">
        <v>1072</v>
      </c>
      <c r="M505" s="29">
        <v>1938</v>
      </c>
      <c r="N505" s="29" t="s">
        <v>363</v>
      </c>
      <c r="O505" s="29">
        <v>193800</v>
      </c>
      <c r="R505" s="29" t="s">
        <v>1496</v>
      </c>
      <c r="S505" s="29">
        <v>115</v>
      </c>
      <c r="U505" s="29">
        <v>0</v>
      </c>
      <c r="V505" s="29" t="s">
        <v>1497</v>
      </c>
      <c r="W505" s="29" t="s">
        <v>1498</v>
      </c>
      <c r="X505" s="29" t="s">
        <v>320</v>
      </c>
    </row>
    <row r="506" spans="1:24" x14ac:dyDescent="0.25">
      <c r="A506" s="29" t="s">
        <v>160</v>
      </c>
      <c r="B506" s="29">
        <v>6034</v>
      </c>
      <c r="C506" s="29" t="s">
        <v>201</v>
      </c>
      <c r="D506" s="29">
        <v>903963</v>
      </c>
      <c r="E506" s="29">
        <v>0</v>
      </c>
      <c r="F506" s="29">
        <v>1040</v>
      </c>
      <c r="G506" s="29">
        <v>2575022</v>
      </c>
      <c r="H506" s="29">
        <v>1097683</v>
      </c>
      <c r="I506" s="29">
        <v>905</v>
      </c>
      <c r="J506" s="29">
        <v>2152878</v>
      </c>
      <c r="K506" s="29" t="s">
        <v>1495</v>
      </c>
      <c r="L506" s="179" t="s">
        <v>1072</v>
      </c>
      <c r="M506" s="29">
        <v>1938</v>
      </c>
      <c r="N506" s="29" t="s">
        <v>363</v>
      </c>
      <c r="O506" s="29">
        <v>193800</v>
      </c>
      <c r="R506" s="29" t="s">
        <v>1499</v>
      </c>
      <c r="S506" s="29">
        <v>115</v>
      </c>
      <c r="U506" s="29">
        <v>0</v>
      </c>
      <c r="V506" s="29" t="s">
        <v>1497</v>
      </c>
      <c r="W506" s="29" t="s">
        <v>1498</v>
      </c>
      <c r="X506" s="29" t="s">
        <v>320</v>
      </c>
    </row>
    <row r="507" spans="1:24" x14ac:dyDescent="0.25">
      <c r="A507" s="29" t="s">
        <v>160</v>
      </c>
      <c r="B507" s="29">
        <v>6037</v>
      </c>
      <c r="C507" s="29" t="s">
        <v>367</v>
      </c>
      <c r="D507" s="29">
        <v>504186502</v>
      </c>
      <c r="E507" s="29">
        <v>0</v>
      </c>
      <c r="F507" s="29">
        <v>1060</v>
      </c>
      <c r="G507" s="29">
        <v>2578805.5559999999</v>
      </c>
      <c r="H507" s="29">
        <v>1105319.693</v>
      </c>
      <c r="I507" s="29">
        <v>901</v>
      </c>
      <c r="J507" s="29">
        <v>2083719</v>
      </c>
      <c r="K507" s="29" t="s">
        <v>28306</v>
      </c>
      <c r="L507" s="179" t="s">
        <v>8490</v>
      </c>
      <c r="M507" s="29">
        <v>1942</v>
      </c>
      <c r="N507" s="29" t="s">
        <v>28305</v>
      </c>
      <c r="O507" s="29">
        <v>194200</v>
      </c>
      <c r="S507" s="29">
        <v>115</v>
      </c>
      <c r="T507" s="29" t="s">
        <v>28309</v>
      </c>
      <c r="U507" s="29">
        <v>6036</v>
      </c>
      <c r="V507" s="29" t="s">
        <v>28310</v>
      </c>
      <c r="X507" s="29" t="s">
        <v>320</v>
      </c>
    </row>
    <row r="508" spans="1:24" x14ac:dyDescent="0.25">
      <c r="A508" s="29" t="s">
        <v>160</v>
      </c>
      <c r="B508" s="29">
        <v>6037</v>
      </c>
      <c r="C508" s="29" t="s">
        <v>367</v>
      </c>
      <c r="D508" s="29">
        <v>9038860</v>
      </c>
      <c r="E508" s="29">
        <v>0</v>
      </c>
      <c r="F508" s="29">
        <v>1060</v>
      </c>
      <c r="G508" s="29">
        <v>2578797.7940000002</v>
      </c>
      <c r="H508" s="29">
        <v>1105324.878</v>
      </c>
      <c r="I508" s="29">
        <v>901</v>
      </c>
      <c r="J508" s="29">
        <v>2083719</v>
      </c>
      <c r="K508" s="29" t="s">
        <v>28306</v>
      </c>
      <c r="L508" s="179" t="s">
        <v>8490</v>
      </c>
      <c r="M508" s="29">
        <v>1942</v>
      </c>
      <c r="N508" s="29" t="s">
        <v>28305</v>
      </c>
      <c r="O508" s="29">
        <v>194200</v>
      </c>
      <c r="S508" s="29">
        <v>150</v>
      </c>
      <c r="T508" s="29" t="s">
        <v>28307</v>
      </c>
      <c r="U508" s="29">
        <v>6036</v>
      </c>
      <c r="V508" s="29" t="s">
        <v>28308</v>
      </c>
      <c r="X508" s="29" t="s">
        <v>320</v>
      </c>
    </row>
    <row r="509" spans="1:24" x14ac:dyDescent="0.25">
      <c r="A509" s="29" t="s">
        <v>160</v>
      </c>
      <c r="B509" s="29">
        <v>6037</v>
      </c>
      <c r="C509" s="29" t="s">
        <v>367</v>
      </c>
      <c r="D509" s="29">
        <v>904847</v>
      </c>
      <c r="E509" s="29">
        <v>0</v>
      </c>
      <c r="F509" s="29">
        <v>1021</v>
      </c>
      <c r="G509" s="29">
        <v>2578704.4879999999</v>
      </c>
      <c r="H509" s="29">
        <v>1105271.629</v>
      </c>
      <c r="I509" s="29">
        <v>901</v>
      </c>
      <c r="J509" s="29">
        <v>2097127</v>
      </c>
      <c r="K509" s="29" t="s">
        <v>28311</v>
      </c>
      <c r="L509" s="179" t="s">
        <v>1018</v>
      </c>
      <c r="M509" s="29">
        <v>1942</v>
      </c>
      <c r="N509" s="29" t="s">
        <v>28305</v>
      </c>
      <c r="O509" s="29">
        <v>194200</v>
      </c>
      <c r="P509" s="29">
        <v>2578700.96</v>
      </c>
      <c r="Q509" s="29">
        <v>1105272.621</v>
      </c>
      <c r="S509" s="29">
        <v>150</v>
      </c>
      <c r="T509" s="29" t="s">
        <v>28312</v>
      </c>
      <c r="U509" s="29">
        <v>6036</v>
      </c>
      <c r="V509" s="29" t="s">
        <v>28313</v>
      </c>
      <c r="X509" s="29" t="s">
        <v>320</v>
      </c>
    </row>
    <row r="510" spans="1:24" x14ac:dyDescent="0.25">
      <c r="A510" s="29" t="s">
        <v>160</v>
      </c>
      <c r="B510" s="29">
        <v>6037</v>
      </c>
      <c r="C510" s="29" t="s">
        <v>367</v>
      </c>
      <c r="D510" s="29">
        <v>3107407</v>
      </c>
      <c r="E510" s="29">
        <v>0</v>
      </c>
      <c r="F510" s="29">
        <v>1021</v>
      </c>
      <c r="G510" s="29">
        <v>2578708.8429999999</v>
      </c>
      <c r="H510" s="29">
        <v>1105264.1669999999</v>
      </c>
      <c r="I510" s="29">
        <v>901</v>
      </c>
      <c r="J510" s="29">
        <v>2097127</v>
      </c>
      <c r="K510" s="29" t="s">
        <v>28311</v>
      </c>
      <c r="L510" s="179" t="s">
        <v>1018</v>
      </c>
      <c r="M510" s="29">
        <v>1942</v>
      </c>
      <c r="N510" s="29" t="s">
        <v>28305</v>
      </c>
      <c r="O510" s="29">
        <v>194200</v>
      </c>
      <c r="P510" s="29">
        <v>2578703.6839999999</v>
      </c>
      <c r="Q510" s="29">
        <v>1105263.2549999999</v>
      </c>
      <c r="S510" s="29">
        <v>150</v>
      </c>
      <c r="T510" s="29" t="s">
        <v>28312</v>
      </c>
      <c r="U510" s="29">
        <v>6036</v>
      </c>
      <c r="V510" s="29" t="s">
        <v>28313</v>
      </c>
      <c r="X510" s="29" t="s">
        <v>320</v>
      </c>
    </row>
    <row r="511" spans="1:24" x14ac:dyDescent="0.25">
      <c r="A511" s="29" t="s">
        <v>160</v>
      </c>
      <c r="B511" s="29">
        <v>6037</v>
      </c>
      <c r="C511" s="29" t="s">
        <v>367</v>
      </c>
      <c r="D511" s="29">
        <v>504186635</v>
      </c>
      <c r="E511" s="29">
        <v>0</v>
      </c>
      <c r="F511" s="29">
        <v>1060</v>
      </c>
      <c r="G511" s="29">
        <v>2573395.773</v>
      </c>
      <c r="H511" s="29">
        <v>1104316.5959999999</v>
      </c>
      <c r="I511" s="29">
        <v>901</v>
      </c>
      <c r="J511" s="29">
        <v>2096921</v>
      </c>
      <c r="K511" s="29" t="s">
        <v>28314</v>
      </c>
      <c r="L511" s="179" t="s">
        <v>28315</v>
      </c>
      <c r="M511" s="29">
        <v>1927</v>
      </c>
      <c r="N511" s="29" t="s">
        <v>368</v>
      </c>
      <c r="O511" s="29">
        <v>192700</v>
      </c>
      <c r="S511" s="29">
        <v>115</v>
      </c>
      <c r="T511" s="29" t="s">
        <v>28316</v>
      </c>
      <c r="U511" s="29">
        <v>6036</v>
      </c>
      <c r="V511" s="29" t="s">
        <v>28317</v>
      </c>
      <c r="X511" s="29" t="s">
        <v>320</v>
      </c>
    </row>
    <row r="512" spans="1:24" x14ac:dyDescent="0.25">
      <c r="A512" s="29" t="s">
        <v>160</v>
      </c>
      <c r="B512" s="29">
        <v>6037</v>
      </c>
      <c r="C512" s="29" t="s">
        <v>367</v>
      </c>
      <c r="D512" s="29">
        <v>504186636</v>
      </c>
      <c r="E512" s="29">
        <v>0</v>
      </c>
      <c r="F512" s="29">
        <v>1060</v>
      </c>
      <c r="G512" s="29">
        <v>2573397.1439999999</v>
      </c>
      <c r="H512" s="29">
        <v>1104301.7960000001</v>
      </c>
      <c r="I512" s="29">
        <v>901</v>
      </c>
      <c r="J512" s="29">
        <v>2096921</v>
      </c>
      <c r="K512" s="29" t="s">
        <v>28314</v>
      </c>
      <c r="L512" s="179" t="s">
        <v>28315</v>
      </c>
      <c r="M512" s="29">
        <v>1927</v>
      </c>
      <c r="N512" s="29" t="s">
        <v>368</v>
      </c>
      <c r="O512" s="29">
        <v>192700</v>
      </c>
      <c r="S512" s="29">
        <v>115</v>
      </c>
      <c r="T512" s="29" t="s">
        <v>28318</v>
      </c>
      <c r="U512" s="29">
        <v>6036</v>
      </c>
      <c r="V512" s="29" t="s">
        <v>28319</v>
      </c>
      <c r="X512" s="29" t="s">
        <v>320</v>
      </c>
    </row>
    <row r="513" spans="1:24" x14ac:dyDescent="0.25">
      <c r="A513" s="29" t="s">
        <v>160</v>
      </c>
      <c r="B513" s="29">
        <v>6037</v>
      </c>
      <c r="C513" s="29" t="s">
        <v>367</v>
      </c>
      <c r="D513" s="29">
        <v>191688117</v>
      </c>
      <c r="E513" s="29">
        <v>0</v>
      </c>
      <c r="F513" s="29">
        <v>1080</v>
      </c>
      <c r="G513" s="29">
        <v>2587364.375</v>
      </c>
      <c r="H513" s="29">
        <v>1102434.02</v>
      </c>
      <c r="I513" s="29">
        <v>909</v>
      </c>
      <c r="J513" s="29">
        <v>2469964</v>
      </c>
      <c r="K513" s="29" t="s">
        <v>372</v>
      </c>
      <c r="M513" s="29">
        <v>1948</v>
      </c>
      <c r="N513" s="29" t="s">
        <v>1500</v>
      </c>
      <c r="O513" s="29">
        <v>194802</v>
      </c>
      <c r="R513" s="29" t="s">
        <v>1501</v>
      </c>
      <c r="S513" s="29">
        <v>101</v>
      </c>
      <c r="U513" s="29">
        <v>6031</v>
      </c>
      <c r="V513" s="29" t="s">
        <v>1502</v>
      </c>
      <c r="X513" s="29" t="s">
        <v>320</v>
      </c>
    </row>
    <row r="514" spans="1:24" x14ac:dyDescent="0.25">
      <c r="A514" s="29" t="s">
        <v>160</v>
      </c>
      <c r="B514" s="29">
        <v>6037</v>
      </c>
      <c r="C514" s="29" t="s">
        <v>367</v>
      </c>
      <c r="D514" s="29">
        <v>191688118</v>
      </c>
      <c r="E514" s="29">
        <v>0</v>
      </c>
      <c r="F514" s="29">
        <v>1080</v>
      </c>
      <c r="G514" s="29">
        <v>2586297.3769999999</v>
      </c>
      <c r="H514" s="29">
        <v>1101684.031</v>
      </c>
      <c r="I514" s="29">
        <v>909</v>
      </c>
      <c r="J514" s="29">
        <v>2469964</v>
      </c>
      <c r="K514" s="29" t="s">
        <v>372</v>
      </c>
      <c r="M514" s="29">
        <v>1948</v>
      </c>
      <c r="N514" s="29" t="s">
        <v>1500</v>
      </c>
      <c r="O514" s="29">
        <v>194802</v>
      </c>
      <c r="R514" s="29" t="s">
        <v>1503</v>
      </c>
      <c r="S514" s="29">
        <v>101</v>
      </c>
      <c r="U514" s="29">
        <v>6031</v>
      </c>
      <c r="V514" s="29" t="s">
        <v>1504</v>
      </c>
      <c r="X514" s="29" t="s">
        <v>320</v>
      </c>
    </row>
    <row r="515" spans="1:24" x14ac:dyDescent="0.25">
      <c r="A515" s="29" t="s">
        <v>160</v>
      </c>
      <c r="B515" s="29">
        <v>6037</v>
      </c>
      <c r="C515" s="29" t="s">
        <v>367</v>
      </c>
      <c r="D515" s="29">
        <v>191688125</v>
      </c>
      <c r="E515" s="29">
        <v>0</v>
      </c>
      <c r="F515" s="29">
        <v>1080</v>
      </c>
      <c r="G515" s="29">
        <v>2586923.3760000002</v>
      </c>
      <c r="H515" s="29">
        <v>1102161.0249999999</v>
      </c>
      <c r="I515" s="29">
        <v>909</v>
      </c>
      <c r="J515" s="29">
        <v>2469964</v>
      </c>
      <c r="K515" s="29" t="s">
        <v>372</v>
      </c>
      <c r="M515" s="29">
        <v>1948</v>
      </c>
      <c r="N515" s="29" t="s">
        <v>1500</v>
      </c>
      <c r="O515" s="29">
        <v>194802</v>
      </c>
      <c r="R515" s="29" t="s">
        <v>1505</v>
      </c>
      <c r="S515" s="29">
        <v>101</v>
      </c>
      <c r="U515" s="29">
        <v>6031</v>
      </c>
      <c r="V515" s="29" t="s">
        <v>1502</v>
      </c>
      <c r="X515" s="29" t="s">
        <v>320</v>
      </c>
    </row>
    <row r="516" spans="1:24" x14ac:dyDescent="0.25">
      <c r="A516" s="29" t="s">
        <v>160</v>
      </c>
      <c r="B516" s="29">
        <v>6037</v>
      </c>
      <c r="C516" s="29" t="s">
        <v>367</v>
      </c>
      <c r="D516" s="29">
        <v>191688116</v>
      </c>
      <c r="E516" s="29">
        <v>0</v>
      </c>
      <c r="F516" s="29">
        <v>1080</v>
      </c>
      <c r="G516" s="29">
        <v>2581802.3560000001</v>
      </c>
      <c r="H516" s="29">
        <v>1106941.112</v>
      </c>
      <c r="I516" s="29">
        <v>909</v>
      </c>
      <c r="J516" s="29">
        <v>2067159</v>
      </c>
      <c r="K516" s="29" t="s">
        <v>1506</v>
      </c>
      <c r="M516" s="29">
        <v>1936</v>
      </c>
      <c r="N516" s="29" t="s">
        <v>1507</v>
      </c>
      <c r="O516" s="29">
        <v>193600</v>
      </c>
      <c r="R516" s="29" t="s">
        <v>1508</v>
      </c>
      <c r="S516" s="29">
        <v>101</v>
      </c>
      <c r="U516" s="29">
        <v>6031</v>
      </c>
      <c r="V516" s="29" t="s">
        <v>1502</v>
      </c>
      <c r="X516" s="29" t="s">
        <v>320</v>
      </c>
    </row>
    <row r="517" spans="1:24" x14ac:dyDescent="0.25">
      <c r="A517" s="29" t="s">
        <v>160</v>
      </c>
      <c r="B517" s="29">
        <v>6037</v>
      </c>
      <c r="C517" s="29" t="s">
        <v>367</v>
      </c>
      <c r="D517" s="29">
        <v>191906291</v>
      </c>
      <c r="E517" s="29">
        <v>0</v>
      </c>
      <c r="F517" s="29">
        <v>1080</v>
      </c>
      <c r="G517" s="29">
        <v>2585645</v>
      </c>
      <c r="H517" s="29">
        <v>1104136</v>
      </c>
      <c r="I517" s="29">
        <v>904</v>
      </c>
      <c r="J517" s="29">
        <v>2067159</v>
      </c>
      <c r="K517" s="29" t="s">
        <v>1506</v>
      </c>
      <c r="M517" s="29">
        <v>1936</v>
      </c>
      <c r="N517" s="29" t="s">
        <v>1507</v>
      </c>
      <c r="O517" s="29">
        <v>193600</v>
      </c>
      <c r="R517" s="29" t="s">
        <v>1509</v>
      </c>
      <c r="S517" s="29">
        <v>101</v>
      </c>
      <c r="U517" s="29">
        <v>6031</v>
      </c>
      <c r="V517" s="29" t="s">
        <v>1502</v>
      </c>
      <c r="X517" s="29" t="s">
        <v>320</v>
      </c>
    </row>
    <row r="518" spans="1:24" x14ac:dyDescent="0.25">
      <c r="A518" s="29" t="s">
        <v>160</v>
      </c>
      <c r="B518" s="29">
        <v>6037</v>
      </c>
      <c r="C518" s="29" t="s">
        <v>367</v>
      </c>
      <c r="D518" s="29">
        <v>192023627</v>
      </c>
      <c r="E518" s="29">
        <v>0</v>
      </c>
      <c r="F518" s="29">
        <v>1021</v>
      </c>
      <c r="G518" s="29">
        <v>2574267.469</v>
      </c>
      <c r="H518" s="29">
        <v>1104719.034</v>
      </c>
      <c r="I518" s="29">
        <v>901</v>
      </c>
      <c r="J518" s="29">
        <v>2096924</v>
      </c>
      <c r="K518" s="29" t="s">
        <v>369</v>
      </c>
      <c r="L518" s="179" t="s">
        <v>1009</v>
      </c>
      <c r="M518" s="29">
        <v>1927</v>
      </c>
      <c r="N518" s="29" t="s">
        <v>368</v>
      </c>
      <c r="O518" s="29">
        <v>192700</v>
      </c>
      <c r="P518" s="29">
        <v>2574268.5440000002</v>
      </c>
      <c r="Q518" s="29">
        <v>1104713.835</v>
      </c>
      <c r="R518" s="29" t="s">
        <v>28320</v>
      </c>
      <c r="S518" s="29">
        <v>150</v>
      </c>
      <c r="T518" s="29" t="s">
        <v>28321</v>
      </c>
      <c r="U518" s="29">
        <v>6036</v>
      </c>
      <c r="V518" s="29" t="s">
        <v>28322</v>
      </c>
      <c r="X518" s="29" t="s">
        <v>320</v>
      </c>
    </row>
    <row r="519" spans="1:24" x14ac:dyDescent="0.25">
      <c r="A519" s="29" t="s">
        <v>160</v>
      </c>
      <c r="B519" s="29">
        <v>6037</v>
      </c>
      <c r="C519" s="29" t="s">
        <v>367</v>
      </c>
      <c r="D519" s="29">
        <v>500008295</v>
      </c>
      <c r="E519" s="29">
        <v>0</v>
      </c>
      <c r="F519" s="29">
        <v>1021</v>
      </c>
      <c r="G519" s="29">
        <v>2574268.5440000002</v>
      </c>
      <c r="H519" s="29">
        <v>1104713.835</v>
      </c>
      <c r="I519" s="29">
        <v>909</v>
      </c>
      <c r="J519" s="29">
        <v>2096924</v>
      </c>
      <c r="K519" s="29" t="s">
        <v>369</v>
      </c>
      <c r="L519" s="179" t="s">
        <v>1009</v>
      </c>
      <c r="M519" s="29">
        <v>1927</v>
      </c>
      <c r="N519" s="29" t="s">
        <v>368</v>
      </c>
      <c r="O519" s="29">
        <v>192700</v>
      </c>
      <c r="S519" s="29">
        <v>115</v>
      </c>
      <c r="T519" s="29" t="s">
        <v>28321</v>
      </c>
      <c r="U519" s="29">
        <v>6036</v>
      </c>
      <c r="V519" s="29" t="s">
        <v>28322</v>
      </c>
      <c r="X519" s="29" t="s">
        <v>320</v>
      </c>
    </row>
    <row r="520" spans="1:24" x14ac:dyDescent="0.25">
      <c r="A520" s="29" t="s">
        <v>160</v>
      </c>
      <c r="B520" s="29">
        <v>6037</v>
      </c>
      <c r="C520" s="29" t="s">
        <v>367</v>
      </c>
      <c r="D520" s="29">
        <v>904992</v>
      </c>
      <c r="E520" s="29">
        <v>0</v>
      </c>
      <c r="F520" s="29">
        <v>1021</v>
      </c>
      <c r="G520" s="29">
        <v>2573477.253</v>
      </c>
      <c r="H520" s="29">
        <v>1104199.7150000001</v>
      </c>
      <c r="I520" s="29">
        <v>901</v>
      </c>
      <c r="J520" s="29">
        <v>2096924</v>
      </c>
      <c r="K520" s="29" t="s">
        <v>369</v>
      </c>
      <c r="L520" s="179" t="s">
        <v>313</v>
      </c>
      <c r="M520" s="29">
        <v>1927</v>
      </c>
      <c r="N520" s="29" t="s">
        <v>368</v>
      </c>
      <c r="O520" s="29">
        <v>192700</v>
      </c>
      <c r="S520" s="29">
        <v>101</v>
      </c>
      <c r="T520" s="29" t="s">
        <v>28323</v>
      </c>
      <c r="U520" s="29">
        <v>6036</v>
      </c>
      <c r="V520" s="29" t="s">
        <v>1498</v>
      </c>
      <c r="X520" s="29" t="s">
        <v>320</v>
      </c>
    </row>
    <row r="521" spans="1:24" x14ac:dyDescent="0.25">
      <c r="A521" s="29" t="s">
        <v>160</v>
      </c>
      <c r="B521" s="29">
        <v>6037</v>
      </c>
      <c r="C521" s="29" t="s">
        <v>367</v>
      </c>
      <c r="D521" s="29">
        <v>192023711</v>
      </c>
      <c r="E521" s="29">
        <v>0</v>
      </c>
      <c r="F521" s="29">
        <v>1060</v>
      </c>
      <c r="G521" s="29">
        <v>2575569.5</v>
      </c>
      <c r="H521" s="29">
        <v>1104893.375</v>
      </c>
      <c r="I521" s="29">
        <v>904</v>
      </c>
      <c r="J521" s="29">
        <v>2096924</v>
      </c>
      <c r="K521" s="29" t="s">
        <v>369</v>
      </c>
      <c r="L521" s="179" t="s">
        <v>28324</v>
      </c>
      <c r="M521" s="29">
        <v>1927</v>
      </c>
      <c r="N521" s="29" t="s">
        <v>368</v>
      </c>
      <c r="O521" s="29">
        <v>192700</v>
      </c>
      <c r="R521" s="29" t="s">
        <v>28325</v>
      </c>
      <c r="S521" s="29">
        <v>150</v>
      </c>
      <c r="T521" s="29" t="s">
        <v>28326</v>
      </c>
      <c r="U521" s="29">
        <v>6036</v>
      </c>
      <c r="V521" s="29" t="s">
        <v>28327</v>
      </c>
      <c r="X521" s="29" t="s">
        <v>320</v>
      </c>
    </row>
    <row r="522" spans="1:24" x14ac:dyDescent="0.25">
      <c r="A522" s="29" t="s">
        <v>160</v>
      </c>
      <c r="B522" s="29">
        <v>6037</v>
      </c>
      <c r="C522" s="29" t="s">
        <v>367</v>
      </c>
      <c r="D522" s="29">
        <v>500008296</v>
      </c>
      <c r="E522" s="29">
        <v>0</v>
      </c>
      <c r="F522" s="29">
        <v>1021</v>
      </c>
      <c r="G522" s="29">
        <v>2575559.2030000002</v>
      </c>
      <c r="H522" s="29">
        <v>1104876.666</v>
      </c>
      <c r="I522" s="29">
        <v>909</v>
      </c>
      <c r="J522" s="29">
        <v>2096924</v>
      </c>
      <c r="K522" s="29" t="s">
        <v>369</v>
      </c>
      <c r="L522" s="179" t="s">
        <v>28324</v>
      </c>
      <c r="M522" s="29">
        <v>1927</v>
      </c>
      <c r="N522" s="29" t="s">
        <v>368</v>
      </c>
      <c r="O522" s="29">
        <v>192700</v>
      </c>
      <c r="S522" s="29">
        <v>115</v>
      </c>
      <c r="T522" s="29" t="s">
        <v>28326</v>
      </c>
      <c r="U522" s="29">
        <v>6036</v>
      </c>
      <c r="V522" s="29" t="s">
        <v>28327</v>
      </c>
      <c r="X522" s="29" t="s">
        <v>320</v>
      </c>
    </row>
    <row r="523" spans="1:24" x14ac:dyDescent="0.25">
      <c r="A523" s="29" t="s">
        <v>160</v>
      </c>
      <c r="B523" s="29">
        <v>6037</v>
      </c>
      <c r="C523" s="29" t="s">
        <v>367</v>
      </c>
      <c r="D523" s="29">
        <v>192005119</v>
      </c>
      <c r="E523" s="29">
        <v>0</v>
      </c>
      <c r="F523" s="29">
        <v>1040</v>
      </c>
      <c r="G523" s="29">
        <v>2578726.821</v>
      </c>
      <c r="H523" s="29">
        <v>1105390.618</v>
      </c>
      <c r="I523" s="29">
        <v>901</v>
      </c>
      <c r="J523" s="29">
        <v>2097120</v>
      </c>
      <c r="K523" s="29" t="s">
        <v>28328</v>
      </c>
      <c r="L523" s="179" t="s">
        <v>312</v>
      </c>
      <c r="M523" s="29">
        <v>1942</v>
      </c>
      <c r="N523" s="29" t="s">
        <v>28305</v>
      </c>
      <c r="O523" s="29">
        <v>194200</v>
      </c>
      <c r="P523" s="29">
        <v>2578723.0380000002</v>
      </c>
      <c r="Q523" s="29">
        <v>1105392.1669999999</v>
      </c>
      <c r="S523" s="29">
        <v>150</v>
      </c>
      <c r="T523" s="29" t="s">
        <v>28329</v>
      </c>
      <c r="U523" s="29">
        <v>6036</v>
      </c>
      <c r="V523" s="29" t="s">
        <v>28330</v>
      </c>
      <c r="X523" s="29" t="s">
        <v>320</v>
      </c>
    </row>
    <row r="524" spans="1:24" x14ac:dyDescent="0.25">
      <c r="A524" s="29" t="s">
        <v>160</v>
      </c>
      <c r="B524" s="29">
        <v>6037</v>
      </c>
      <c r="C524" s="29" t="s">
        <v>367</v>
      </c>
      <c r="D524" s="29">
        <v>500008299</v>
      </c>
      <c r="E524" s="29">
        <v>0</v>
      </c>
      <c r="F524" s="29">
        <v>1021</v>
      </c>
      <c r="G524" s="29">
        <v>2578723.0380000002</v>
      </c>
      <c r="H524" s="29">
        <v>1105392.1669999999</v>
      </c>
      <c r="I524" s="29">
        <v>909</v>
      </c>
      <c r="J524" s="29">
        <v>2097120</v>
      </c>
      <c r="K524" s="29" t="s">
        <v>28328</v>
      </c>
      <c r="L524" s="179" t="s">
        <v>312</v>
      </c>
      <c r="M524" s="29">
        <v>1942</v>
      </c>
      <c r="N524" s="29" t="s">
        <v>28305</v>
      </c>
      <c r="O524" s="29">
        <v>194200</v>
      </c>
      <c r="S524" s="29">
        <v>115</v>
      </c>
      <c r="T524" s="29" t="s">
        <v>28329</v>
      </c>
      <c r="U524" s="29">
        <v>6036</v>
      </c>
      <c r="V524" s="29" t="s">
        <v>28330</v>
      </c>
      <c r="X524" s="29" t="s">
        <v>320</v>
      </c>
    </row>
    <row r="525" spans="1:24" x14ac:dyDescent="0.25">
      <c r="A525" s="29" t="s">
        <v>160</v>
      </c>
      <c r="B525" s="29">
        <v>6057</v>
      </c>
      <c r="C525" s="29" t="s">
        <v>206</v>
      </c>
      <c r="D525" s="29">
        <v>192046178</v>
      </c>
      <c r="E525" s="29">
        <v>0</v>
      </c>
      <c r="F525" s="29">
        <v>1010</v>
      </c>
      <c r="G525" s="29">
        <v>2653894.5</v>
      </c>
      <c r="H525" s="29">
        <v>1140081.375</v>
      </c>
      <c r="I525" s="29">
        <v>904</v>
      </c>
      <c r="J525" s="29">
        <v>1144361</v>
      </c>
      <c r="K525" s="29" t="s">
        <v>29072</v>
      </c>
      <c r="L525" s="179" t="s">
        <v>545</v>
      </c>
      <c r="M525" s="29">
        <v>3984</v>
      </c>
      <c r="N525" s="29" t="s">
        <v>206</v>
      </c>
      <c r="O525" s="29">
        <v>398400</v>
      </c>
      <c r="R525" s="29" t="s">
        <v>29073</v>
      </c>
      <c r="S525" s="29">
        <v>101</v>
      </c>
      <c r="T525" s="29" t="s">
        <v>29074</v>
      </c>
      <c r="U525" s="29">
        <v>0</v>
      </c>
      <c r="V525" s="29" t="s">
        <v>29075</v>
      </c>
      <c r="X525" s="29" t="s">
        <v>320</v>
      </c>
    </row>
    <row r="526" spans="1:24" x14ac:dyDescent="0.25">
      <c r="A526" s="29" t="s">
        <v>160</v>
      </c>
      <c r="B526" s="29">
        <v>6057</v>
      </c>
      <c r="C526" s="29" t="s">
        <v>206</v>
      </c>
      <c r="D526" s="29">
        <v>192046174</v>
      </c>
      <c r="E526" s="29">
        <v>0</v>
      </c>
      <c r="F526" s="29">
        <v>1010</v>
      </c>
      <c r="G526" s="29">
        <v>2653899.75</v>
      </c>
      <c r="H526" s="29">
        <v>1140077.125</v>
      </c>
      <c r="I526" s="29">
        <v>904</v>
      </c>
      <c r="J526" s="29">
        <v>1144361</v>
      </c>
      <c r="K526" s="29" t="s">
        <v>29072</v>
      </c>
      <c r="L526" s="179" t="s">
        <v>545</v>
      </c>
      <c r="M526" s="29">
        <v>3984</v>
      </c>
      <c r="N526" s="29" t="s">
        <v>206</v>
      </c>
      <c r="O526" s="29">
        <v>398400</v>
      </c>
      <c r="R526" s="29" t="s">
        <v>29073</v>
      </c>
      <c r="S526" s="29">
        <v>101</v>
      </c>
      <c r="T526" s="29" t="s">
        <v>29074</v>
      </c>
      <c r="U526" s="29">
        <v>0</v>
      </c>
      <c r="V526" s="29" t="s">
        <v>29075</v>
      </c>
      <c r="X526" s="29" t="s">
        <v>320</v>
      </c>
    </row>
    <row r="527" spans="1:24" x14ac:dyDescent="0.25">
      <c r="A527" s="29" t="s">
        <v>160</v>
      </c>
      <c r="B527" s="29">
        <v>6057</v>
      </c>
      <c r="C527" s="29" t="s">
        <v>206</v>
      </c>
      <c r="D527" s="29">
        <v>190203780</v>
      </c>
      <c r="E527" s="29">
        <v>0</v>
      </c>
      <c r="F527" s="29">
        <v>1060</v>
      </c>
      <c r="G527" s="29">
        <v>2653899.3169999998</v>
      </c>
      <c r="H527" s="29">
        <v>1140102.598</v>
      </c>
      <c r="I527" s="29">
        <v>901</v>
      </c>
      <c r="J527" s="29">
        <v>1144361</v>
      </c>
      <c r="K527" s="29" t="s">
        <v>29072</v>
      </c>
      <c r="L527" s="179" t="s">
        <v>545</v>
      </c>
      <c r="M527" s="29">
        <v>3984</v>
      </c>
      <c r="N527" s="29" t="s">
        <v>206</v>
      </c>
      <c r="O527" s="29">
        <v>398400</v>
      </c>
      <c r="P527" s="29">
        <v>2653890.7850000001</v>
      </c>
      <c r="Q527" s="29">
        <v>1140091.2490000001</v>
      </c>
      <c r="R527" s="29" t="s">
        <v>29076</v>
      </c>
      <c r="S527" s="29">
        <v>150</v>
      </c>
      <c r="T527" s="29" t="s">
        <v>29077</v>
      </c>
      <c r="U527" s="29">
        <v>0</v>
      </c>
      <c r="V527" s="29" t="s">
        <v>29078</v>
      </c>
      <c r="X527" s="29" t="s">
        <v>419</v>
      </c>
    </row>
    <row r="528" spans="1:24" x14ac:dyDescent="0.25">
      <c r="A528" s="29" t="s">
        <v>160</v>
      </c>
      <c r="B528" s="29">
        <v>6057</v>
      </c>
      <c r="C528" s="29" t="s">
        <v>206</v>
      </c>
      <c r="D528" s="29">
        <v>190195433</v>
      </c>
      <c r="E528" s="29">
        <v>0</v>
      </c>
      <c r="F528" s="29">
        <v>1021</v>
      </c>
      <c r="G528" s="29">
        <v>2652173.8739999998</v>
      </c>
      <c r="H528" s="29">
        <v>1140439.6310000001</v>
      </c>
      <c r="I528" s="29">
        <v>909</v>
      </c>
      <c r="J528" s="29">
        <v>2086640</v>
      </c>
      <c r="K528" s="29" t="s">
        <v>1510</v>
      </c>
      <c r="M528" s="29">
        <v>3984</v>
      </c>
      <c r="N528" s="29" t="s">
        <v>206</v>
      </c>
      <c r="O528" s="29">
        <v>398400</v>
      </c>
      <c r="S528" s="29">
        <v>115</v>
      </c>
      <c r="T528" s="29" t="s">
        <v>1511</v>
      </c>
      <c r="U528" s="29">
        <v>0</v>
      </c>
      <c r="V528" s="29" t="s">
        <v>1512</v>
      </c>
      <c r="X528" s="29" t="s">
        <v>320</v>
      </c>
    </row>
    <row r="529" spans="1:24" x14ac:dyDescent="0.25">
      <c r="A529" s="29" t="s">
        <v>160</v>
      </c>
      <c r="B529" s="29">
        <v>6057</v>
      </c>
      <c r="C529" s="29" t="s">
        <v>206</v>
      </c>
      <c r="D529" s="29">
        <v>190162221</v>
      </c>
      <c r="E529" s="29">
        <v>0</v>
      </c>
      <c r="F529" s="29">
        <v>1021</v>
      </c>
      <c r="G529" s="29">
        <v>2652173.8739999998</v>
      </c>
      <c r="H529" s="29">
        <v>1140439.6310000001</v>
      </c>
      <c r="I529" s="29">
        <v>909</v>
      </c>
      <c r="J529" s="29">
        <v>2086640</v>
      </c>
      <c r="K529" s="29" t="s">
        <v>1510</v>
      </c>
      <c r="M529" s="29">
        <v>3984</v>
      </c>
      <c r="N529" s="29" t="s">
        <v>206</v>
      </c>
      <c r="O529" s="29">
        <v>398400</v>
      </c>
      <c r="S529" s="29">
        <v>115</v>
      </c>
      <c r="T529" s="29" t="s">
        <v>1511</v>
      </c>
      <c r="U529" s="29">
        <v>0</v>
      </c>
      <c r="V529" s="29" t="s">
        <v>1512</v>
      </c>
      <c r="X529" s="29" t="s">
        <v>320</v>
      </c>
    </row>
    <row r="530" spans="1:24" x14ac:dyDescent="0.25">
      <c r="A530" s="29" t="s">
        <v>160</v>
      </c>
      <c r="B530" s="29">
        <v>6057</v>
      </c>
      <c r="C530" s="29" t="s">
        <v>206</v>
      </c>
      <c r="D530" s="29">
        <v>190195415</v>
      </c>
      <c r="E530" s="29">
        <v>0</v>
      </c>
      <c r="F530" s="29">
        <v>1021</v>
      </c>
      <c r="G530" s="29">
        <v>2652173.8739999998</v>
      </c>
      <c r="H530" s="29">
        <v>1140439.6310000001</v>
      </c>
      <c r="I530" s="29">
        <v>909</v>
      </c>
      <c r="J530" s="29">
        <v>2086640</v>
      </c>
      <c r="K530" s="29" t="s">
        <v>1510</v>
      </c>
      <c r="M530" s="29">
        <v>3984</v>
      </c>
      <c r="N530" s="29" t="s">
        <v>206</v>
      </c>
      <c r="O530" s="29">
        <v>398400</v>
      </c>
      <c r="S530" s="29">
        <v>115</v>
      </c>
      <c r="T530" s="29" t="s">
        <v>1511</v>
      </c>
      <c r="U530" s="29">
        <v>0</v>
      </c>
      <c r="V530" s="29" t="s">
        <v>1512</v>
      </c>
      <c r="X530" s="29" t="s">
        <v>320</v>
      </c>
    </row>
    <row r="531" spans="1:24" x14ac:dyDescent="0.25">
      <c r="A531" s="29" t="s">
        <v>160</v>
      </c>
      <c r="B531" s="29">
        <v>6061</v>
      </c>
      <c r="C531" s="29" t="s">
        <v>208</v>
      </c>
      <c r="D531" s="29">
        <v>502226350</v>
      </c>
      <c r="E531" s="29">
        <v>0</v>
      </c>
      <c r="F531" s="29">
        <v>1060</v>
      </c>
      <c r="G531" s="29">
        <v>2651332.2050000001</v>
      </c>
      <c r="H531" s="29">
        <v>1136847.8019999999</v>
      </c>
      <c r="I531" s="29">
        <v>901</v>
      </c>
      <c r="J531" s="29">
        <v>1144439</v>
      </c>
      <c r="K531" s="29" t="s">
        <v>399</v>
      </c>
      <c r="L531" s="179" t="s">
        <v>1405</v>
      </c>
      <c r="M531" s="29">
        <v>3993</v>
      </c>
      <c r="N531" s="29" t="s">
        <v>251</v>
      </c>
      <c r="O531" s="29">
        <v>399300</v>
      </c>
      <c r="S531" s="29">
        <v>101</v>
      </c>
      <c r="T531" s="29" t="s">
        <v>1513</v>
      </c>
      <c r="U531" s="29">
        <v>0</v>
      </c>
      <c r="V531" s="29" t="s">
        <v>1514</v>
      </c>
      <c r="X531" s="29" t="s">
        <v>320</v>
      </c>
    </row>
    <row r="532" spans="1:24" x14ac:dyDescent="0.25">
      <c r="A532" s="29" t="s">
        <v>160</v>
      </c>
      <c r="B532" s="29">
        <v>6076</v>
      </c>
      <c r="C532" s="29" t="s">
        <v>209</v>
      </c>
      <c r="D532" s="29">
        <v>191979163</v>
      </c>
      <c r="E532" s="29">
        <v>0</v>
      </c>
      <c r="F532" s="29">
        <v>1040</v>
      </c>
      <c r="G532" s="29">
        <v>2666334</v>
      </c>
      <c r="H532" s="29">
        <v>1150858.875</v>
      </c>
      <c r="I532" s="29">
        <v>904</v>
      </c>
      <c r="J532" s="29">
        <v>2442955</v>
      </c>
      <c r="K532" s="29" t="s">
        <v>5859</v>
      </c>
      <c r="L532" s="179" t="s">
        <v>321</v>
      </c>
      <c r="M532" s="29">
        <v>3988</v>
      </c>
      <c r="N532" s="29" t="s">
        <v>5860</v>
      </c>
      <c r="O532" s="29">
        <v>398800</v>
      </c>
      <c r="R532" s="29" t="s">
        <v>5861</v>
      </c>
      <c r="S532" s="29">
        <v>101</v>
      </c>
      <c r="T532" s="29" t="s">
        <v>5862</v>
      </c>
      <c r="U532" s="29">
        <v>0</v>
      </c>
      <c r="V532" s="29" t="s">
        <v>5863</v>
      </c>
      <c r="X532" s="29" t="s">
        <v>320</v>
      </c>
    </row>
    <row r="533" spans="1:24" x14ac:dyDescent="0.25">
      <c r="A533" s="29" t="s">
        <v>160</v>
      </c>
      <c r="B533" s="29">
        <v>6076</v>
      </c>
      <c r="C533" s="29" t="s">
        <v>209</v>
      </c>
      <c r="D533" s="29">
        <v>191979155</v>
      </c>
      <c r="E533" s="29">
        <v>0</v>
      </c>
      <c r="F533" s="29">
        <v>1040</v>
      </c>
      <c r="G533" s="29">
        <v>2666350.25</v>
      </c>
      <c r="H533" s="29">
        <v>1150842.875</v>
      </c>
      <c r="I533" s="29">
        <v>904</v>
      </c>
      <c r="J533" s="29">
        <v>2442955</v>
      </c>
      <c r="K533" s="29" t="s">
        <v>5859</v>
      </c>
      <c r="L533" s="179" t="s">
        <v>321</v>
      </c>
      <c r="M533" s="29">
        <v>3988</v>
      </c>
      <c r="N533" s="29" t="s">
        <v>5860</v>
      </c>
      <c r="O533" s="29">
        <v>398800</v>
      </c>
      <c r="S533" s="29">
        <v>101</v>
      </c>
      <c r="T533" s="29" t="s">
        <v>5862</v>
      </c>
      <c r="U533" s="29">
        <v>0</v>
      </c>
      <c r="V533" s="29" t="s">
        <v>5863</v>
      </c>
      <c r="X533" s="29" t="s">
        <v>320</v>
      </c>
    </row>
    <row r="534" spans="1:24" x14ac:dyDescent="0.25">
      <c r="A534" s="29" t="s">
        <v>160</v>
      </c>
      <c r="B534" s="29">
        <v>6076</v>
      </c>
      <c r="C534" s="29" t="s">
        <v>209</v>
      </c>
      <c r="D534" s="29">
        <v>191980809</v>
      </c>
      <c r="E534" s="29">
        <v>0</v>
      </c>
      <c r="F534" s="29">
        <v>1030</v>
      </c>
      <c r="G534" s="29">
        <v>2666647</v>
      </c>
      <c r="H534" s="29">
        <v>1150940.375</v>
      </c>
      <c r="I534" s="29">
        <v>904</v>
      </c>
      <c r="J534" s="29">
        <v>1144579</v>
      </c>
      <c r="K534" s="29" t="s">
        <v>28590</v>
      </c>
      <c r="L534" s="179" t="s">
        <v>535</v>
      </c>
      <c r="M534" s="29">
        <v>3988</v>
      </c>
      <c r="N534" s="29" t="s">
        <v>5860</v>
      </c>
      <c r="O534" s="29">
        <v>398800</v>
      </c>
      <c r="S534" s="29">
        <v>101</v>
      </c>
      <c r="T534" s="29" t="s">
        <v>28591</v>
      </c>
      <c r="U534" s="29">
        <v>0</v>
      </c>
      <c r="V534" s="29" t="s">
        <v>28593</v>
      </c>
      <c r="X534" s="29" t="s">
        <v>419</v>
      </c>
    </row>
    <row r="535" spans="1:24" x14ac:dyDescent="0.25">
      <c r="A535" s="29" t="s">
        <v>160</v>
      </c>
      <c r="B535" s="29">
        <v>6076</v>
      </c>
      <c r="C535" s="29" t="s">
        <v>209</v>
      </c>
      <c r="D535" s="29">
        <v>191980805</v>
      </c>
      <c r="E535" s="29">
        <v>0</v>
      </c>
      <c r="F535" s="29">
        <v>1021</v>
      </c>
      <c r="G535" s="29">
        <v>2666680.25</v>
      </c>
      <c r="H535" s="29">
        <v>1150944.875</v>
      </c>
      <c r="I535" s="29">
        <v>904</v>
      </c>
      <c r="J535" s="29">
        <v>1144579</v>
      </c>
      <c r="K535" s="29" t="s">
        <v>28590</v>
      </c>
      <c r="L535" s="179" t="s">
        <v>535</v>
      </c>
      <c r="M535" s="29">
        <v>3988</v>
      </c>
      <c r="N535" s="29" t="s">
        <v>5860</v>
      </c>
      <c r="O535" s="29">
        <v>398800</v>
      </c>
      <c r="S535" s="29">
        <v>101</v>
      </c>
      <c r="T535" s="29" t="s">
        <v>28591</v>
      </c>
      <c r="U535" s="29">
        <v>0</v>
      </c>
      <c r="V535" s="29" t="s">
        <v>28592</v>
      </c>
      <c r="X535" s="29" t="s">
        <v>320</v>
      </c>
    </row>
    <row r="536" spans="1:24" x14ac:dyDescent="0.25">
      <c r="A536" s="29" t="s">
        <v>160</v>
      </c>
      <c r="B536" s="29">
        <v>6076</v>
      </c>
      <c r="C536" s="29" t="s">
        <v>209</v>
      </c>
      <c r="D536" s="29">
        <v>191059190</v>
      </c>
      <c r="E536" s="29">
        <v>0</v>
      </c>
      <c r="F536" s="29">
        <v>1021</v>
      </c>
      <c r="G536" s="29">
        <v>2668078</v>
      </c>
      <c r="H536" s="29">
        <v>1152248</v>
      </c>
      <c r="I536" s="29">
        <v>909</v>
      </c>
      <c r="J536" s="29">
        <v>2442946</v>
      </c>
      <c r="K536" s="29" t="s">
        <v>11816</v>
      </c>
      <c r="L536" s="179" t="s">
        <v>2666</v>
      </c>
      <c r="M536" s="29">
        <v>3988</v>
      </c>
      <c r="N536" s="29" t="s">
        <v>11817</v>
      </c>
      <c r="O536" s="29">
        <v>398802</v>
      </c>
      <c r="R536" s="29" t="s">
        <v>11818</v>
      </c>
      <c r="S536" s="29">
        <v>101</v>
      </c>
      <c r="T536" s="29" t="s">
        <v>11819</v>
      </c>
      <c r="U536" s="29">
        <v>0</v>
      </c>
      <c r="V536" s="29" t="s">
        <v>11820</v>
      </c>
      <c r="X536" s="29" t="s">
        <v>320</v>
      </c>
    </row>
    <row r="537" spans="1:24" x14ac:dyDescent="0.25">
      <c r="A537" s="29" t="s">
        <v>160</v>
      </c>
      <c r="B537" s="29">
        <v>6076</v>
      </c>
      <c r="C537" s="29" t="s">
        <v>209</v>
      </c>
      <c r="D537" s="29">
        <v>191982727</v>
      </c>
      <c r="E537" s="29">
        <v>0</v>
      </c>
      <c r="F537" s="29">
        <v>1021</v>
      </c>
      <c r="G537" s="29">
        <v>2668082.25</v>
      </c>
      <c r="H537" s="29">
        <v>1152244.375</v>
      </c>
      <c r="I537" s="29">
        <v>904</v>
      </c>
      <c r="J537" s="29">
        <v>2442946</v>
      </c>
      <c r="K537" s="29" t="s">
        <v>11816</v>
      </c>
      <c r="L537" s="179" t="s">
        <v>2666</v>
      </c>
      <c r="M537" s="29">
        <v>3988</v>
      </c>
      <c r="N537" s="29" t="s">
        <v>11817</v>
      </c>
      <c r="O537" s="29">
        <v>398802</v>
      </c>
      <c r="S537" s="29">
        <v>101</v>
      </c>
      <c r="T537" s="29" t="s">
        <v>11821</v>
      </c>
      <c r="U537" s="29">
        <v>0</v>
      </c>
      <c r="V537" s="29" t="s">
        <v>11822</v>
      </c>
      <c r="X537" s="29" t="s">
        <v>320</v>
      </c>
    </row>
    <row r="538" spans="1:24" x14ac:dyDescent="0.25">
      <c r="A538" s="29" t="s">
        <v>160</v>
      </c>
      <c r="B538" s="29">
        <v>6076</v>
      </c>
      <c r="C538" s="29" t="s">
        <v>209</v>
      </c>
      <c r="D538" s="29">
        <v>192008278</v>
      </c>
      <c r="E538" s="29">
        <v>0</v>
      </c>
      <c r="F538" s="29">
        <v>1080</v>
      </c>
      <c r="G538" s="29">
        <v>2666196.25</v>
      </c>
      <c r="H538" s="29">
        <v>1150387.375</v>
      </c>
      <c r="I538" s="29">
        <v>904</v>
      </c>
      <c r="J538" s="29">
        <v>2442941</v>
      </c>
      <c r="K538" s="29" t="s">
        <v>5894</v>
      </c>
      <c r="L538" s="179" t="s">
        <v>1814</v>
      </c>
      <c r="M538" s="29">
        <v>3988</v>
      </c>
      <c r="N538" s="29" t="s">
        <v>5860</v>
      </c>
      <c r="O538" s="29">
        <v>398800</v>
      </c>
      <c r="R538" s="29" t="s">
        <v>2066</v>
      </c>
      <c r="S538" s="29">
        <v>101</v>
      </c>
      <c r="T538" s="29" t="s">
        <v>11778</v>
      </c>
      <c r="U538" s="29">
        <v>0</v>
      </c>
      <c r="V538" s="29" t="s">
        <v>5895</v>
      </c>
      <c r="X538" s="29" t="s">
        <v>320</v>
      </c>
    </row>
    <row r="539" spans="1:24" x14ac:dyDescent="0.25">
      <c r="A539" s="29" t="s">
        <v>160</v>
      </c>
      <c r="B539" s="29">
        <v>6076</v>
      </c>
      <c r="C539" s="29" t="s">
        <v>209</v>
      </c>
      <c r="D539" s="29">
        <v>502000747</v>
      </c>
      <c r="E539" s="29">
        <v>0</v>
      </c>
      <c r="F539" s="29">
        <v>1080</v>
      </c>
      <c r="G539" s="29">
        <v>2666598.8930000002</v>
      </c>
      <c r="H539" s="29">
        <v>1150657.389</v>
      </c>
      <c r="I539" s="29">
        <v>901</v>
      </c>
      <c r="J539" s="29">
        <v>2442941</v>
      </c>
      <c r="K539" s="29" t="s">
        <v>5894</v>
      </c>
      <c r="L539" s="179" t="s">
        <v>1814</v>
      </c>
      <c r="M539" s="29">
        <v>3988</v>
      </c>
      <c r="N539" s="29" t="s">
        <v>5860</v>
      </c>
      <c r="O539" s="29">
        <v>398800</v>
      </c>
      <c r="R539" s="29" t="s">
        <v>5896</v>
      </c>
      <c r="S539" s="29">
        <v>101</v>
      </c>
      <c r="T539" s="29" t="s">
        <v>5897</v>
      </c>
      <c r="U539" s="29">
        <v>0</v>
      </c>
      <c r="V539" s="29" t="s">
        <v>5898</v>
      </c>
      <c r="X539" s="29" t="s">
        <v>320</v>
      </c>
    </row>
    <row r="540" spans="1:24" x14ac:dyDescent="0.25">
      <c r="A540" s="29" t="s">
        <v>160</v>
      </c>
      <c r="B540" s="29">
        <v>6084</v>
      </c>
      <c r="C540" s="29" t="s">
        <v>213</v>
      </c>
      <c r="D540" s="29">
        <v>400013236</v>
      </c>
      <c r="E540" s="29">
        <v>0</v>
      </c>
      <c r="F540" s="29">
        <v>1080</v>
      </c>
      <c r="G540" s="29">
        <v>2596171</v>
      </c>
      <c r="H540" s="29">
        <v>1112184</v>
      </c>
      <c r="I540" s="29">
        <v>905</v>
      </c>
      <c r="J540" s="29">
        <v>2146298</v>
      </c>
      <c r="K540" s="29" t="s">
        <v>1523</v>
      </c>
      <c r="M540" s="29">
        <v>1987</v>
      </c>
      <c r="N540" s="29" t="s">
        <v>213</v>
      </c>
      <c r="O540" s="29">
        <v>198700</v>
      </c>
      <c r="R540" s="29" t="s">
        <v>1524</v>
      </c>
      <c r="S540" s="29">
        <v>101</v>
      </c>
      <c r="U540" s="29">
        <v>9</v>
      </c>
      <c r="V540" s="29" t="s">
        <v>1525</v>
      </c>
      <c r="W540" s="29" t="s">
        <v>1526</v>
      </c>
      <c r="X540" s="29" t="s">
        <v>320</v>
      </c>
    </row>
    <row r="541" spans="1:24" x14ac:dyDescent="0.25">
      <c r="A541" s="29" t="s">
        <v>160</v>
      </c>
      <c r="B541" s="29">
        <v>6084</v>
      </c>
      <c r="C541" s="29" t="s">
        <v>213</v>
      </c>
      <c r="D541" s="29">
        <v>400013233</v>
      </c>
      <c r="E541" s="29">
        <v>0</v>
      </c>
      <c r="F541" s="29">
        <v>1060</v>
      </c>
      <c r="G541" s="29">
        <v>2596159.37</v>
      </c>
      <c r="H541" s="29">
        <v>1112169.82</v>
      </c>
      <c r="I541" s="29">
        <v>905</v>
      </c>
      <c r="J541" s="29">
        <v>2146298</v>
      </c>
      <c r="K541" s="29" t="s">
        <v>1523</v>
      </c>
      <c r="M541" s="29">
        <v>1987</v>
      </c>
      <c r="N541" s="29" t="s">
        <v>213</v>
      </c>
      <c r="O541" s="29">
        <v>198700</v>
      </c>
      <c r="P541" s="29">
        <v>2596159.7969999998</v>
      </c>
      <c r="Q541" s="29">
        <v>1112170.997</v>
      </c>
      <c r="S541" s="29">
        <v>115</v>
      </c>
      <c r="U541" s="29">
        <v>9</v>
      </c>
      <c r="V541" s="29" t="s">
        <v>1527</v>
      </c>
      <c r="W541" s="29" t="s">
        <v>1528</v>
      </c>
      <c r="X541" s="29" t="s">
        <v>320</v>
      </c>
    </row>
    <row r="542" spans="1:24" x14ac:dyDescent="0.25">
      <c r="A542" s="29" t="s">
        <v>160</v>
      </c>
      <c r="B542" s="29">
        <v>6084</v>
      </c>
      <c r="C542" s="29" t="s">
        <v>213</v>
      </c>
      <c r="D542" s="29">
        <v>400013431</v>
      </c>
      <c r="E542" s="29">
        <v>0</v>
      </c>
      <c r="F542" s="29">
        <v>1060</v>
      </c>
      <c r="G542" s="29">
        <v>2599311.5329999998</v>
      </c>
      <c r="H542" s="29">
        <v>1112813.25</v>
      </c>
      <c r="I542" s="29">
        <v>901</v>
      </c>
      <c r="J542" s="29">
        <v>2102210</v>
      </c>
      <c r="K542" s="29" t="s">
        <v>31519</v>
      </c>
      <c r="L542" s="179" t="s">
        <v>1489</v>
      </c>
      <c r="M542" s="29">
        <v>1982</v>
      </c>
      <c r="N542" s="29" t="s">
        <v>374</v>
      </c>
      <c r="O542" s="29">
        <v>198200</v>
      </c>
      <c r="P542" s="29">
        <v>2599311.318</v>
      </c>
      <c r="Q542" s="29">
        <v>1112811.0009999999</v>
      </c>
      <c r="S542" s="29">
        <v>101</v>
      </c>
      <c r="U542" s="29">
        <v>6</v>
      </c>
      <c r="V542" s="29" t="s">
        <v>31520</v>
      </c>
      <c r="W542" s="29" t="s">
        <v>31521</v>
      </c>
      <c r="X542" s="29" t="s">
        <v>320</v>
      </c>
    </row>
    <row r="543" spans="1:24" x14ac:dyDescent="0.25">
      <c r="A543" s="29" t="s">
        <v>160</v>
      </c>
      <c r="B543" s="29">
        <v>6084</v>
      </c>
      <c r="C543" s="29" t="s">
        <v>213</v>
      </c>
      <c r="D543" s="29">
        <v>910528</v>
      </c>
      <c r="E543" s="29">
        <v>0</v>
      </c>
      <c r="F543" s="29">
        <v>1025</v>
      </c>
      <c r="G543" s="29">
        <v>2599294.307</v>
      </c>
      <c r="H543" s="29">
        <v>1112801.1810000001</v>
      </c>
      <c r="I543" s="29">
        <v>901</v>
      </c>
      <c r="J543" s="29">
        <v>2102210</v>
      </c>
      <c r="K543" s="29" t="s">
        <v>31519</v>
      </c>
      <c r="L543" s="179" t="s">
        <v>535</v>
      </c>
      <c r="M543" s="29">
        <v>1982</v>
      </c>
      <c r="N543" s="29" t="s">
        <v>374</v>
      </c>
      <c r="O543" s="29">
        <v>198200</v>
      </c>
      <c r="P543" s="29">
        <v>2599292.429</v>
      </c>
      <c r="Q543" s="29">
        <v>1112799.6529999999</v>
      </c>
      <c r="S543" s="29">
        <v>101</v>
      </c>
      <c r="U543" s="29">
        <v>6</v>
      </c>
      <c r="V543" s="29" t="s">
        <v>31522</v>
      </c>
      <c r="W543" s="29" t="s">
        <v>31523</v>
      </c>
      <c r="X543" s="29" t="s">
        <v>320</v>
      </c>
    </row>
    <row r="544" spans="1:24" x14ac:dyDescent="0.25">
      <c r="A544" s="29" t="s">
        <v>160</v>
      </c>
      <c r="B544" s="29">
        <v>6084</v>
      </c>
      <c r="C544" s="29" t="s">
        <v>213</v>
      </c>
      <c r="D544" s="29">
        <v>9025984</v>
      </c>
      <c r="E544" s="29">
        <v>0</v>
      </c>
      <c r="F544" s="29">
        <v>1040</v>
      </c>
      <c r="G544" s="29">
        <v>2597249</v>
      </c>
      <c r="H544" s="29">
        <v>1103606</v>
      </c>
      <c r="I544" s="29">
        <v>905</v>
      </c>
      <c r="J544" s="29">
        <v>1144865</v>
      </c>
      <c r="K544" s="29" t="s">
        <v>1529</v>
      </c>
      <c r="M544" s="29">
        <v>1987</v>
      </c>
      <c r="N544" s="29" t="s">
        <v>213</v>
      </c>
      <c r="O544" s="29">
        <v>198700</v>
      </c>
      <c r="R544" s="29" t="s">
        <v>1530</v>
      </c>
      <c r="S544" s="29">
        <v>115</v>
      </c>
      <c r="U544" s="29">
        <v>0</v>
      </c>
      <c r="V544" s="29" t="s">
        <v>1531</v>
      </c>
      <c r="W544" s="29" t="s">
        <v>1532</v>
      </c>
      <c r="X544" s="29" t="s">
        <v>320</v>
      </c>
    </row>
    <row r="545" spans="1:24" x14ac:dyDescent="0.25">
      <c r="A545" s="29" t="s">
        <v>160</v>
      </c>
      <c r="B545" s="29">
        <v>6084</v>
      </c>
      <c r="C545" s="29" t="s">
        <v>213</v>
      </c>
      <c r="D545" s="29">
        <v>9025985</v>
      </c>
      <c r="E545" s="29">
        <v>0</v>
      </c>
      <c r="F545" s="29">
        <v>1060</v>
      </c>
      <c r="G545" s="29">
        <v>2597289</v>
      </c>
      <c r="H545" s="29">
        <v>1103648</v>
      </c>
      <c r="I545" s="29">
        <v>905</v>
      </c>
      <c r="J545" s="29">
        <v>1144865</v>
      </c>
      <c r="K545" s="29" t="s">
        <v>1529</v>
      </c>
      <c r="M545" s="29">
        <v>1987</v>
      </c>
      <c r="N545" s="29" t="s">
        <v>213</v>
      </c>
      <c r="O545" s="29">
        <v>198700</v>
      </c>
      <c r="S545" s="29">
        <v>115</v>
      </c>
      <c r="U545" s="29">
        <v>0</v>
      </c>
      <c r="V545" s="29" t="s">
        <v>1531</v>
      </c>
      <c r="W545" s="29" t="s">
        <v>1533</v>
      </c>
      <c r="X545" s="29" t="s">
        <v>320</v>
      </c>
    </row>
    <row r="546" spans="1:24" x14ac:dyDescent="0.25">
      <c r="A546" s="29" t="s">
        <v>160</v>
      </c>
      <c r="B546" s="29">
        <v>6084</v>
      </c>
      <c r="C546" s="29" t="s">
        <v>213</v>
      </c>
      <c r="D546" s="29">
        <v>400013709</v>
      </c>
      <c r="E546" s="29">
        <v>0</v>
      </c>
      <c r="F546" s="29">
        <v>1080</v>
      </c>
      <c r="G546" s="29">
        <v>2597415</v>
      </c>
      <c r="H546" s="29">
        <v>1114210</v>
      </c>
      <c r="I546" s="29">
        <v>905</v>
      </c>
      <c r="J546" s="29">
        <v>2102122</v>
      </c>
      <c r="K546" s="29" t="s">
        <v>1534</v>
      </c>
      <c r="M546" s="29">
        <v>1987</v>
      </c>
      <c r="N546" s="29" t="s">
        <v>213</v>
      </c>
      <c r="O546" s="29">
        <v>198700</v>
      </c>
      <c r="R546" s="29" t="s">
        <v>1535</v>
      </c>
      <c r="S546" s="29">
        <v>101</v>
      </c>
      <c r="U546" s="29">
        <v>1</v>
      </c>
      <c r="V546" s="29" t="s">
        <v>1536</v>
      </c>
      <c r="W546" s="29" t="s">
        <v>1537</v>
      </c>
      <c r="X546" s="29" t="s">
        <v>419</v>
      </c>
    </row>
    <row r="547" spans="1:24" x14ac:dyDescent="0.25">
      <c r="A547" s="29" t="s">
        <v>160</v>
      </c>
      <c r="B547" s="29">
        <v>6084</v>
      </c>
      <c r="C547" s="29" t="s">
        <v>213</v>
      </c>
      <c r="D547" s="29">
        <v>400013722</v>
      </c>
      <c r="E547" s="29">
        <v>0</v>
      </c>
      <c r="F547" s="29">
        <v>1060</v>
      </c>
      <c r="G547" s="29">
        <v>2597421.37</v>
      </c>
      <c r="H547" s="29">
        <v>1114225.8500000001</v>
      </c>
      <c r="I547" s="29">
        <v>905</v>
      </c>
      <c r="J547" s="29">
        <v>2102122</v>
      </c>
      <c r="K547" s="29" t="s">
        <v>1534</v>
      </c>
      <c r="M547" s="29">
        <v>1987</v>
      </c>
      <c r="N547" s="29" t="s">
        <v>213</v>
      </c>
      <c r="O547" s="29">
        <v>198700</v>
      </c>
      <c r="P547" s="29">
        <v>2597422.8849999998</v>
      </c>
      <c r="Q547" s="29">
        <v>1114225.4839999999</v>
      </c>
      <c r="S547" s="29">
        <v>115</v>
      </c>
      <c r="U547" s="29">
        <v>1</v>
      </c>
      <c r="V547" s="29" t="s">
        <v>1538</v>
      </c>
      <c r="W547" s="29" t="s">
        <v>1539</v>
      </c>
      <c r="X547" s="29" t="s">
        <v>320</v>
      </c>
    </row>
    <row r="548" spans="1:24" x14ac:dyDescent="0.25">
      <c r="A548" s="29" t="s">
        <v>160</v>
      </c>
      <c r="B548" s="29">
        <v>6084</v>
      </c>
      <c r="C548" s="29" t="s">
        <v>213</v>
      </c>
      <c r="D548" s="29">
        <v>400013721</v>
      </c>
      <c r="E548" s="29">
        <v>0</v>
      </c>
      <c r="F548" s="29">
        <v>1080</v>
      </c>
      <c r="G548" s="29">
        <v>2597338</v>
      </c>
      <c r="H548" s="29">
        <v>1114227</v>
      </c>
      <c r="I548" s="29">
        <v>905</v>
      </c>
      <c r="J548" s="29">
        <v>2008069</v>
      </c>
      <c r="K548" s="29" t="s">
        <v>1584</v>
      </c>
      <c r="M548" s="29">
        <v>1987</v>
      </c>
      <c r="N548" s="29" t="s">
        <v>213</v>
      </c>
      <c r="O548" s="29">
        <v>198700</v>
      </c>
      <c r="R548" s="29" t="s">
        <v>1524</v>
      </c>
      <c r="S548" s="29">
        <v>101</v>
      </c>
      <c r="U548" s="29">
        <v>1</v>
      </c>
      <c r="V548" s="29" t="s">
        <v>547</v>
      </c>
      <c r="W548" s="29" t="s">
        <v>1585</v>
      </c>
      <c r="X548" s="29" t="s">
        <v>320</v>
      </c>
    </row>
    <row r="549" spans="1:24" x14ac:dyDescent="0.25">
      <c r="A549" s="29" t="s">
        <v>160</v>
      </c>
      <c r="B549" s="29">
        <v>6084</v>
      </c>
      <c r="C549" s="29" t="s">
        <v>213</v>
      </c>
      <c r="D549" s="29">
        <v>400013792</v>
      </c>
      <c r="E549" s="29">
        <v>0</v>
      </c>
      <c r="F549" s="29">
        <v>1060</v>
      </c>
      <c r="G549" s="29">
        <v>2597330</v>
      </c>
      <c r="H549" s="29">
        <v>1114309</v>
      </c>
      <c r="I549" s="29">
        <v>905</v>
      </c>
      <c r="J549" s="29">
        <v>2008069</v>
      </c>
      <c r="K549" s="29" t="s">
        <v>1584</v>
      </c>
      <c r="M549" s="29">
        <v>1987</v>
      </c>
      <c r="N549" s="29" t="s">
        <v>213</v>
      </c>
      <c r="O549" s="29">
        <v>198700</v>
      </c>
      <c r="S549" s="29">
        <v>115</v>
      </c>
      <c r="U549" s="29">
        <v>1</v>
      </c>
      <c r="V549" s="29" t="s">
        <v>572</v>
      </c>
      <c r="W549" s="29" t="s">
        <v>1018</v>
      </c>
      <c r="X549" s="29" t="s">
        <v>320</v>
      </c>
    </row>
    <row r="550" spans="1:24" x14ac:dyDescent="0.25">
      <c r="A550" s="29" t="s">
        <v>160</v>
      </c>
      <c r="B550" s="29">
        <v>6084</v>
      </c>
      <c r="C550" s="29" t="s">
        <v>213</v>
      </c>
      <c r="D550" s="29">
        <v>400013786</v>
      </c>
      <c r="E550" s="29">
        <v>0</v>
      </c>
      <c r="F550" s="29">
        <v>1060</v>
      </c>
      <c r="G550" s="29">
        <v>2597304.37</v>
      </c>
      <c r="H550" s="29">
        <v>1114297.8500000001</v>
      </c>
      <c r="I550" s="29">
        <v>905</v>
      </c>
      <c r="J550" s="29">
        <v>2008069</v>
      </c>
      <c r="K550" s="29" t="s">
        <v>1584</v>
      </c>
      <c r="M550" s="29">
        <v>1987</v>
      </c>
      <c r="N550" s="29" t="s">
        <v>213</v>
      </c>
      <c r="O550" s="29">
        <v>198700</v>
      </c>
      <c r="P550" s="29">
        <v>2597306.341</v>
      </c>
      <c r="Q550" s="29">
        <v>1114300.4850000001</v>
      </c>
      <c r="S550" s="29">
        <v>115</v>
      </c>
      <c r="U550" s="29">
        <v>1</v>
      </c>
      <c r="V550" s="29" t="s">
        <v>1588</v>
      </c>
      <c r="W550" s="29" t="s">
        <v>1589</v>
      </c>
      <c r="X550" s="29" t="s">
        <v>320</v>
      </c>
    </row>
    <row r="551" spans="1:24" x14ac:dyDescent="0.25">
      <c r="A551" s="29" t="s">
        <v>160</v>
      </c>
      <c r="B551" s="29">
        <v>6084</v>
      </c>
      <c r="C551" s="29" t="s">
        <v>213</v>
      </c>
      <c r="D551" s="29">
        <v>190203006</v>
      </c>
      <c r="E551" s="29">
        <v>0</v>
      </c>
      <c r="F551" s="29">
        <v>1060</v>
      </c>
      <c r="G551" s="29">
        <v>2597390</v>
      </c>
      <c r="H551" s="29">
        <v>1114489</v>
      </c>
      <c r="I551" s="29">
        <v>909</v>
      </c>
      <c r="J551" s="29">
        <v>2008069</v>
      </c>
      <c r="K551" s="29" t="s">
        <v>1584</v>
      </c>
      <c r="M551" s="29">
        <v>1987</v>
      </c>
      <c r="N551" s="29" t="s">
        <v>213</v>
      </c>
      <c r="O551" s="29">
        <v>198700</v>
      </c>
      <c r="S551" s="29">
        <v>150</v>
      </c>
      <c r="U551" s="29">
        <v>2</v>
      </c>
      <c r="V551" s="29" t="s">
        <v>1586</v>
      </c>
      <c r="W551" s="29" t="s">
        <v>1587</v>
      </c>
      <c r="X551" s="29" t="s">
        <v>320</v>
      </c>
    </row>
    <row r="552" spans="1:24" x14ac:dyDescent="0.25">
      <c r="A552" s="29" t="s">
        <v>160</v>
      </c>
      <c r="B552" s="29">
        <v>6084</v>
      </c>
      <c r="C552" s="29" t="s">
        <v>213</v>
      </c>
      <c r="D552" s="29">
        <v>400014261</v>
      </c>
      <c r="E552" s="29">
        <v>0</v>
      </c>
      <c r="F552" s="29">
        <v>1060</v>
      </c>
      <c r="G552" s="29">
        <v>2596151</v>
      </c>
      <c r="H552" s="29">
        <v>1108847</v>
      </c>
      <c r="I552" s="29">
        <v>905</v>
      </c>
      <c r="J552" s="29">
        <v>2102190</v>
      </c>
      <c r="K552" s="29" t="s">
        <v>1573</v>
      </c>
      <c r="M552" s="29">
        <v>1987</v>
      </c>
      <c r="N552" s="29" t="s">
        <v>213</v>
      </c>
      <c r="O552" s="29">
        <v>198700</v>
      </c>
      <c r="S552" s="29">
        <v>115</v>
      </c>
      <c r="U552" s="29">
        <v>50</v>
      </c>
      <c r="V552" s="29" t="s">
        <v>1578</v>
      </c>
      <c r="W552" s="29" t="s">
        <v>1579</v>
      </c>
      <c r="X552" s="29" t="s">
        <v>320</v>
      </c>
    </row>
    <row r="553" spans="1:24" x14ac:dyDescent="0.25">
      <c r="A553" s="29" t="s">
        <v>160</v>
      </c>
      <c r="B553" s="29">
        <v>6084</v>
      </c>
      <c r="C553" s="29" t="s">
        <v>213</v>
      </c>
      <c r="D553" s="29">
        <v>400014280</v>
      </c>
      <c r="E553" s="29">
        <v>0</v>
      </c>
      <c r="F553" s="29">
        <v>1060</v>
      </c>
      <c r="G553" s="29">
        <v>2596050</v>
      </c>
      <c r="H553" s="29">
        <v>1108942</v>
      </c>
      <c r="I553" s="29">
        <v>905</v>
      </c>
      <c r="J553" s="29">
        <v>2102190</v>
      </c>
      <c r="K553" s="29" t="s">
        <v>1573</v>
      </c>
      <c r="M553" s="29">
        <v>1987</v>
      </c>
      <c r="N553" s="29" t="s">
        <v>213</v>
      </c>
      <c r="O553" s="29">
        <v>198700</v>
      </c>
      <c r="S553" s="29">
        <v>115</v>
      </c>
      <c r="U553" s="29">
        <v>50</v>
      </c>
      <c r="V553" s="29" t="s">
        <v>1576</v>
      </c>
      <c r="W553" s="29" t="s">
        <v>1577</v>
      </c>
      <c r="X553" s="29" t="s">
        <v>320</v>
      </c>
    </row>
    <row r="554" spans="1:24" x14ac:dyDescent="0.25">
      <c r="A554" s="29" t="s">
        <v>160</v>
      </c>
      <c r="B554" s="29">
        <v>6084</v>
      </c>
      <c r="C554" s="29" t="s">
        <v>213</v>
      </c>
      <c r="D554" s="29">
        <v>400014282</v>
      </c>
      <c r="E554" s="29">
        <v>0</v>
      </c>
      <c r="F554" s="29">
        <v>1060</v>
      </c>
      <c r="G554" s="29">
        <v>2596048</v>
      </c>
      <c r="H554" s="29">
        <v>1108973</v>
      </c>
      <c r="I554" s="29">
        <v>905</v>
      </c>
      <c r="J554" s="29">
        <v>2102190</v>
      </c>
      <c r="K554" s="29" t="s">
        <v>1573</v>
      </c>
      <c r="M554" s="29">
        <v>1987</v>
      </c>
      <c r="N554" s="29" t="s">
        <v>213</v>
      </c>
      <c r="O554" s="29">
        <v>198700</v>
      </c>
      <c r="S554" s="29">
        <v>115</v>
      </c>
      <c r="U554" s="29">
        <v>50</v>
      </c>
      <c r="V554" s="29" t="s">
        <v>1574</v>
      </c>
      <c r="W554" s="29" t="s">
        <v>1575</v>
      </c>
      <c r="X554" s="29" t="s">
        <v>320</v>
      </c>
    </row>
    <row r="555" spans="1:24" x14ac:dyDescent="0.25">
      <c r="A555" s="29" t="s">
        <v>160</v>
      </c>
      <c r="B555" s="29">
        <v>6084</v>
      </c>
      <c r="C555" s="29" t="s">
        <v>213</v>
      </c>
      <c r="D555" s="29">
        <v>400013301</v>
      </c>
      <c r="E555" s="29">
        <v>0</v>
      </c>
      <c r="F555" s="29">
        <v>1080</v>
      </c>
      <c r="G555" s="29">
        <v>2596610</v>
      </c>
      <c r="H555" s="29">
        <v>1112616</v>
      </c>
      <c r="I555" s="29">
        <v>905</v>
      </c>
      <c r="J555" s="29">
        <v>2102400</v>
      </c>
      <c r="K555" s="29" t="s">
        <v>1549</v>
      </c>
      <c r="M555" s="29">
        <v>1987</v>
      </c>
      <c r="N555" s="29" t="s">
        <v>213</v>
      </c>
      <c r="O555" s="29">
        <v>198700</v>
      </c>
      <c r="R555" s="29" t="s">
        <v>1550</v>
      </c>
      <c r="S555" s="29">
        <v>101</v>
      </c>
      <c r="U555" s="29">
        <v>7</v>
      </c>
      <c r="V555" s="29" t="s">
        <v>1553</v>
      </c>
      <c r="W555" s="29" t="s">
        <v>1554</v>
      </c>
      <c r="X555" s="29" t="s">
        <v>320</v>
      </c>
    </row>
    <row r="556" spans="1:24" x14ac:dyDescent="0.25">
      <c r="A556" s="29" t="s">
        <v>160</v>
      </c>
      <c r="B556" s="29">
        <v>6084</v>
      </c>
      <c r="C556" s="29" t="s">
        <v>213</v>
      </c>
      <c r="D556" s="29">
        <v>400013180</v>
      </c>
      <c r="E556" s="29">
        <v>0</v>
      </c>
      <c r="F556" s="29">
        <v>1080</v>
      </c>
      <c r="G556" s="29">
        <v>2596310</v>
      </c>
      <c r="H556" s="29">
        <v>1111454</v>
      </c>
      <c r="I556" s="29">
        <v>905</v>
      </c>
      <c r="J556" s="29">
        <v>2102400</v>
      </c>
      <c r="K556" s="29" t="s">
        <v>1549</v>
      </c>
      <c r="M556" s="29">
        <v>1987</v>
      </c>
      <c r="N556" s="29" t="s">
        <v>213</v>
      </c>
      <c r="O556" s="29">
        <v>198700</v>
      </c>
      <c r="R556" s="29" t="s">
        <v>1550</v>
      </c>
      <c r="S556" s="29">
        <v>101</v>
      </c>
      <c r="U556" s="29">
        <v>8</v>
      </c>
      <c r="V556" s="29" t="s">
        <v>1551</v>
      </c>
      <c r="W556" s="29" t="s">
        <v>1552</v>
      </c>
      <c r="X556" s="29" t="s">
        <v>320</v>
      </c>
    </row>
    <row r="557" spans="1:24" x14ac:dyDescent="0.25">
      <c r="A557" s="29" t="s">
        <v>160</v>
      </c>
      <c r="B557" s="29">
        <v>6084</v>
      </c>
      <c r="C557" s="29" t="s">
        <v>213</v>
      </c>
      <c r="D557" s="29">
        <v>400013179</v>
      </c>
      <c r="E557" s="29">
        <v>0</v>
      </c>
      <c r="F557" s="29">
        <v>1060</v>
      </c>
      <c r="G557" s="29">
        <v>2596320.36</v>
      </c>
      <c r="H557" s="29">
        <v>1111451.81</v>
      </c>
      <c r="I557" s="29">
        <v>905</v>
      </c>
      <c r="J557" s="29">
        <v>2102400</v>
      </c>
      <c r="K557" s="29" t="s">
        <v>1549</v>
      </c>
      <c r="M557" s="29">
        <v>1987</v>
      </c>
      <c r="N557" s="29" t="s">
        <v>213</v>
      </c>
      <c r="O557" s="29">
        <v>198700</v>
      </c>
      <c r="P557" s="29">
        <v>2596322.773</v>
      </c>
      <c r="Q557" s="29">
        <v>1111451.7420000001</v>
      </c>
      <c r="S557" s="29">
        <v>115</v>
      </c>
      <c r="U557" s="29">
        <v>8</v>
      </c>
      <c r="V557" s="29" t="s">
        <v>1555</v>
      </c>
      <c r="W557" s="29" t="s">
        <v>1556</v>
      </c>
      <c r="X557" s="29" t="s">
        <v>419</v>
      </c>
    </row>
    <row r="558" spans="1:24" x14ac:dyDescent="0.25">
      <c r="A558" s="29" t="s">
        <v>160</v>
      </c>
      <c r="B558" s="29">
        <v>6084</v>
      </c>
      <c r="C558" s="29" t="s">
        <v>213</v>
      </c>
      <c r="D558" s="29">
        <v>400013852</v>
      </c>
      <c r="E558" s="29">
        <v>0</v>
      </c>
      <c r="F558" s="29">
        <v>1060</v>
      </c>
      <c r="G558" s="29">
        <v>2597317.35</v>
      </c>
      <c r="H558" s="29">
        <v>1114516.8500000001</v>
      </c>
      <c r="I558" s="29">
        <v>905</v>
      </c>
      <c r="J558" s="29">
        <v>1144886</v>
      </c>
      <c r="K558" s="29" t="s">
        <v>1557</v>
      </c>
      <c r="M558" s="29">
        <v>1987</v>
      </c>
      <c r="N558" s="29" t="s">
        <v>213</v>
      </c>
      <c r="O558" s="29">
        <v>198700</v>
      </c>
      <c r="P558" s="29">
        <v>2597320.216</v>
      </c>
      <c r="Q558" s="29">
        <v>1114517.453</v>
      </c>
      <c r="S558" s="29">
        <v>115</v>
      </c>
      <c r="U558" s="29">
        <v>2</v>
      </c>
      <c r="V558" s="29" t="s">
        <v>1560</v>
      </c>
      <c r="W558" s="29" t="s">
        <v>1561</v>
      </c>
      <c r="X558" s="29" t="s">
        <v>419</v>
      </c>
    </row>
    <row r="559" spans="1:24" x14ac:dyDescent="0.25">
      <c r="A559" s="29" t="s">
        <v>160</v>
      </c>
      <c r="B559" s="29">
        <v>6084</v>
      </c>
      <c r="C559" s="29" t="s">
        <v>213</v>
      </c>
      <c r="D559" s="29">
        <v>400013833</v>
      </c>
      <c r="E559" s="29">
        <v>0</v>
      </c>
      <c r="F559" s="29">
        <v>1060</v>
      </c>
      <c r="G559" s="29">
        <v>2597320.35</v>
      </c>
      <c r="H559" s="29">
        <v>1114481.8500000001</v>
      </c>
      <c r="I559" s="29">
        <v>905</v>
      </c>
      <c r="J559" s="29">
        <v>1144886</v>
      </c>
      <c r="K559" s="29" t="s">
        <v>1557</v>
      </c>
      <c r="M559" s="29">
        <v>1987</v>
      </c>
      <c r="N559" s="29" t="s">
        <v>213</v>
      </c>
      <c r="O559" s="29">
        <v>198700</v>
      </c>
      <c r="P559" s="29">
        <v>2597321.318</v>
      </c>
      <c r="Q559" s="29">
        <v>1114482.5830000001</v>
      </c>
      <c r="S559" s="29">
        <v>115</v>
      </c>
      <c r="U559" s="29">
        <v>2</v>
      </c>
      <c r="V559" s="29" t="s">
        <v>1558</v>
      </c>
      <c r="W559" s="29" t="s">
        <v>1559</v>
      </c>
      <c r="X559" s="29" t="s">
        <v>419</v>
      </c>
    </row>
    <row r="560" spans="1:24" x14ac:dyDescent="0.25">
      <c r="A560" s="29" t="s">
        <v>160</v>
      </c>
      <c r="B560" s="29">
        <v>6084</v>
      </c>
      <c r="C560" s="29" t="s">
        <v>213</v>
      </c>
      <c r="D560" s="29">
        <v>190465268</v>
      </c>
      <c r="E560" s="29">
        <v>0</v>
      </c>
      <c r="F560" s="29">
        <v>1025</v>
      </c>
      <c r="G560" s="29">
        <v>2596493.37</v>
      </c>
      <c r="H560" s="29">
        <v>1114456.8600000001</v>
      </c>
      <c r="I560" s="29">
        <v>905</v>
      </c>
      <c r="J560" s="29">
        <v>2008042</v>
      </c>
      <c r="K560" s="29" t="s">
        <v>1540</v>
      </c>
      <c r="L560" s="179" t="s">
        <v>569</v>
      </c>
      <c r="M560" s="29">
        <v>1987</v>
      </c>
      <c r="N560" s="29" t="s">
        <v>213</v>
      </c>
      <c r="O560" s="29">
        <v>198700</v>
      </c>
      <c r="P560" s="29">
        <v>2596492.273</v>
      </c>
      <c r="Q560" s="29">
        <v>1114458.9469999999</v>
      </c>
      <c r="R560" s="29" t="s">
        <v>1541</v>
      </c>
      <c r="S560" s="29">
        <v>115</v>
      </c>
      <c r="U560" s="29">
        <v>15</v>
      </c>
      <c r="V560" s="29" t="s">
        <v>1542</v>
      </c>
      <c r="W560" s="29" t="s">
        <v>1543</v>
      </c>
      <c r="X560" s="29" t="s">
        <v>320</v>
      </c>
    </row>
    <row r="561" spans="1:24" x14ac:dyDescent="0.25">
      <c r="A561" s="29" t="s">
        <v>160</v>
      </c>
      <c r="B561" s="29">
        <v>6084</v>
      </c>
      <c r="C561" s="29" t="s">
        <v>213</v>
      </c>
      <c r="D561" s="29">
        <v>190194319</v>
      </c>
      <c r="E561" s="29">
        <v>0</v>
      </c>
      <c r="F561" s="29">
        <v>1021</v>
      </c>
      <c r="G561" s="29">
        <v>2596498.37</v>
      </c>
      <c r="H561" s="29">
        <v>1114488.8600000001</v>
      </c>
      <c r="I561" s="29">
        <v>905</v>
      </c>
      <c r="J561" s="29">
        <v>2008042</v>
      </c>
      <c r="K561" s="29" t="s">
        <v>1540</v>
      </c>
      <c r="L561" s="179" t="s">
        <v>569</v>
      </c>
      <c r="M561" s="29">
        <v>1987</v>
      </c>
      <c r="N561" s="29" t="s">
        <v>213</v>
      </c>
      <c r="O561" s="29">
        <v>198700</v>
      </c>
      <c r="P561" s="29">
        <v>2596503.91</v>
      </c>
      <c r="Q561" s="29">
        <v>1114489.277</v>
      </c>
      <c r="S561" s="29">
        <v>150</v>
      </c>
      <c r="U561" s="29">
        <v>15</v>
      </c>
      <c r="V561" s="29" t="s">
        <v>1542</v>
      </c>
      <c r="W561" s="29" t="s">
        <v>1543</v>
      </c>
      <c r="X561" s="29" t="s">
        <v>320</v>
      </c>
    </row>
    <row r="562" spans="1:24" x14ac:dyDescent="0.25">
      <c r="A562" s="29" t="s">
        <v>160</v>
      </c>
      <c r="B562" s="29">
        <v>6084</v>
      </c>
      <c r="C562" s="29" t="s">
        <v>213</v>
      </c>
      <c r="D562" s="29">
        <v>190203010</v>
      </c>
      <c r="E562" s="29">
        <v>0</v>
      </c>
      <c r="F562" s="29">
        <v>1060</v>
      </c>
      <c r="G562" s="29">
        <v>2596540</v>
      </c>
      <c r="H562" s="29">
        <v>1111020</v>
      </c>
      <c r="I562" s="29">
        <v>909</v>
      </c>
      <c r="J562" s="29">
        <v>2102227</v>
      </c>
      <c r="K562" s="29" t="s">
        <v>1544</v>
      </c>
      <c r="M562" s="29">
        <v>1987</v>
      </c>
      <c r="N562" s="29" t="s">
        <v>213</v>
      </c>
      <c r="O562" s="29">
        <v>198700</v>
      </c>
      <c r="S562" s="29">
        <v>115</v>
      </c>
      <c r="U562" s="29">
        <v>11</v>
      </c>
      <c r="V562" s="29" t="s">
        <v>1547</v>
      </c>
      <c r="W562" s="29" t="s">
        <v>1548</v>
      </c>
      <c r="X562" s="29" t="s">
        <v>320</v>
      </c>
    </row>
    <row r="563" spans="1:24" x14ac:dyDescent="0.25">
      <c r="A563" s="29" t="s">
        <v>160</v>
      </c>
      <c r="B563" s="29">
        <v>6084</v>
      </c>
      <c r="C563" s="29" t="s">
        <v>213</v>
      </c>
      <c r="D563" s="29">
        <v>400014407</v>
      </c>
      <c r="E563" s="29">
        <v>0</v>
      </c>
      <c r="F563" s="29">
        <v>1060</v>
      </c>
      <c r="G563" s="29">
        <v>2596373</v>
      </c>
      <c r="H563" s="29">
        <v>1110920</v>
      </c>
      <c r="I563" s="29">
        <v>905</v>
      </c>
      <c r="J563" s="29">
        <v>2102227</v>
      </c>
      <c r="K563" s="29" t="s">
        <v>1544</v>
      </c>
      <c r="M563" s="29">
        <v>1987</v>
      </c>
      <c r="N563" s="29" t="s">
        <v>213</v>
      </c>
      <c r="O563" s="29">
        <v>198700</v>
      </c>
      <c r="S563" s="29">
        <v>115</v>
      </c>
      <c r="U563" s="29">
        <v>11</v>
      </c>
      <c r="V563" s="29" t="s">
        <v>1545</v>
      </c>
      <c r="W563" s="29" t="s">
        <v>1546</v>
      </c>
      <c r="X563" s="29" t="s">
        <v>320</v>
      </c>
    </row>
    <row r="564" spans="1:24" x14ac:dyDescent="0.25">
      <c r="A564" s="29" t="s">
        <v>160</v>
      </c>
      <c r="B564" s="29">
        <v>6084</v>
      </c>
      <c r="C564" s="29" t="s">
        <v>213</v>
      </c>
      <c r="D564" s="29">
        <v>400014309</v>
      </c>
      <c r="E564" s="29">
        <v>0</v>
      </c>
      <c r="F564" s="29">
        <v>1060</v>
      </c>
      <c r="G564" s="29">
        <v>2596625</v>
      </c>
      <c r="H564" s="29">
        <v>1109273</v>
      </c>
      <c r="I564" s="29">
        <v>905</v>
      </c>
      <c r="J564" s="29">
        <v>2102041</v>
      </c>
      <c r="K564" s="29" t="s">
        <v>1562</v>
      </c>
      <c r="M564" s="29">
        <v>1987</v>
      </c>
      <c r="N564" s="29" t="s">
        <v>213</v>
      </c>
      <c r="O564" s="29">
        <v>198700</v>
      </c>
      <c r="S564" s="29">
        <v>115</v>
      </c>
      <c r="U564" s="29">
        <v>49</v>
      </c>
      <c r="V564" s="29" t="s">
        <v>1563</v>
      </c>
      <c r="W564" s="29" t="s">
        <v>1564</v>
      </c>
      <c r="X564" s="29" t="s">
        <v>320</v>
      </c>
    </row>
    <row r="565" spans="1:24" x14ac:dyDescent="0.25">
      <c r="A565" s="29" t="s">
        <v>160</v>
      </c>
      <c r="B565" s="29">
        <v>6084</v>
      </c>
      <c r="C565" s="29" t="s">
        <v>213</v>
      </c>
      <c r="D565" s="29">
        <v>400014322</v>
      </c>
      <c r="E565" s="29">
        <v>0</v>
      </c>
      <c r="F565" s="29">
        <v>1060</v>
      </c>
      <c r="G565" s="29">
        <v>2596513</v>
      </c>
      <c r="H565" s="29">
        <v>1109350</v>
      </c>
      <c r="I565" s="29">
        <v>905</v>
      </c>
      <c r="J565" s="29">
        <v>2102041</v>
      </c>
      <c r="K565" s="29" t="s">
        <v>1562</v>
      </c>
      <c r="M565" s="29">
        <v>1987</v>
      </c>
      <c r="N565" s="29" t="s">
        <v>213</v>
      </c>
      <c r="O565" s="29">
        <v>198700</v>
      </c>
      <c r="S565" s="29">
        <v>115</v>
      </c>
      <c r="U565" s="29">
        <v>49</v>
      </c>
      <c r="V565" s="29" t="s">
        <v>1565</v>
      </c>
      <c r="W565" s="29" t="s">
        <v>1566</v>
      </c>
      <c r="X565" s="29" t="s">
        <v>320</v>
      </c>
    </row>
    <row r="566" spans="1:24" x14ac:dyDescent="0.25">
      <c r="A566" s="29" t="s">
        <v>160</v>
      </c>
      <c r="B566" s="29">
        <v>6084</v>
      </c>
      <c r="C566" s="29" t="s">
        <v>213</v>
      </c>
      <c r="D566" s="29">
        <v>190202997</v>
      </c>
      <c r="E566" s="29">
        <v>0</v>
      </c>
      <c r="F566" s="29">
        <v>1060</v>
      </c>
      <c r="G566" s="29">
        <v>2596713.37</v>
      </c>
      <c r="H566" s="29">
        <v>1114311.8600000001</v>
      </c>
      <c r="I566" s="29">
        <v>905</v>
      </c>
      <c r="J566" s="29">
        <v>1144871</v>
      </c>
      <c r="K566" s="29" t="s">
        <v>1567</v>
      </c>
      <c r="M566" s="29">
        <v>1987</v>
      </c>
      <c r="N566" s="29" t="s">
        <v>213</v>
      </c>
      <c r="O566" s="29">
        <v>198700</v>
      </c>
      <c r="P566" s="29">
        <v>2596716.199</v>
      </c>
      <c r="Q566" s="29">
        <v>1114311.845</v>
      </c>
      <c r="R566" s="29" t="s">
        <v>1568</v>
      </c>
      <c r="S566" s="29">
        <v>115</v>
      </c>
      <c r="U566" s="29">
        <v>19</v>
      </c>
      <c r="V566" s="29" t="s">
        <v>723</v>
      </c>
      <c r="W566" s="29" t="s">
        <v>1569</v>
      </c>
      <c r="X566" s="29" t="s">
        <v>419</v>
      </c>
    </row>
    <row r="567" spans="1:24" x14ac:dyDescent="0.25">
      <c r="A567" s="29" t="s">
        <v>160</v>
      </c>
      <c r="B567" s="29">
        <v>6084</v>
      </c>
      <c r="C567" s="29" t="s">
        <v>213</v>
      </c>
      <c r="D567" s="29">
        <v>400013518</v>
      </c>
      <c r="E567" s="29">
        <v>0</v>
      </c>
      <c r="F567" s="29">
        <v>1060</v>
      </c>
      <c r="G567" s="29">
        <v>2596861.4</v>
      </c>
      <c r="H567" s="29">
        <v>1113334.8500000001</v>
      </c>
      <c r="I567" s="29">
        <v>905</v>
      </c>
      <c r="J567" s="29">
        <v>1144871</v>
      </c>
      <c r="K567" s="29" t="s">
        <v>1567</v>
      </c>
      <c r="M567" s="29">
        <v>1987</v>
      </c>
      <c r="N567" s="29" t="s">
        <v>213</v>
      </c>
      <c r="O567" s="29">
        <v>198700</v>
      </c>
      <c r="P567" s="29">
        <v>2596862.7280000001</v>
      </c>
      <c r="Q567" s="29">
        <v>1113336.7560000001</v>
      </c>
      <c r="S567" s="29">
        <v>115</v>
      </c>
      <c r="U567" s="29">
        <v>7</v>
      </c>
      <c r="V567" s="29" t="s">
        <v>1570</v>
      </c>
      <c r="W567" s="29" t="s">
        <v>1516</v>
      </c>
      <c r="X567" s="29" t="s">
        <v>419</v>
      </c>
    </row>
    <row r="568" spans="1:24" x14ac:dyDescent="0.25">
      <c r="A568" s="29" t="s">
        <v>160</v>
      </c>
      <c r="B568" s="29">
        <v>6084</v>
      </c>
      <c r="C568" s="29" t="s">
        <v>213</v>
      </c>
      <c r="D568" s="29">
        <v>400013522</v>
      </c>
      <c r="E568" s="29">
        <v>0</v>
      </c>
      <c r="F568" s="29">
        <v>1060</v>
      </c>
      <c r="G568" s="29">
        <v>2596866.4</v>
      </c>
      <c r="H568" s="29">
        <v>1113339.8500000001</v>
      </c>
      <c r="I568" s="29">
        <v>905</v>
      </c>
      <c r="J568" s="29">
        <v>1144871</v>
      </c>
      <c r="K568" s="29" t="s">
        <v>1567</v>
      </c>
      <c r="M568" s="29">
        <v>1987</v>
      </c>
      <c r="N568" s="29" t="s">
        <v>213</v>
      </c>
      <c r="O568" s="29">
        <v>198700</v>
      </c>
      <c r="P568" s="29">
        <v>2596864.7579999999</v>
      </c>
      <c r="Q568" s="29">
        <v>1113340.426</v>
      </c>
      <c r="S568" s="29">
        <v>115</v>
      </c>
      <c r="U568" s="29">
        <v>7</v>
      </c>
      <c r="V568" s="29" t="s">
        <v>1571</v>
      </c>
      <c r="W568" s="29" t="s">
        <v>1572</v>
      </c>
      <c r="X568" s="29" t="s">
        <v>320</v>
      </c>
    </row>
    <row r="569" spans="1:24" x14ac:dyDescent="0.25">
      <c r="A569" s="29" t="s">
        <v>160</v>
      </c>
      <c r="B569" s="29">
        <v>6084</v>
      </c>
      <c r="C569" s="29" t="s">
        <v>213</v>
      </c>
      <c r="D569" s="29">
        <v>400014154</v>
      </c>
      <c r="E569" s="29">
        <v>0</v>
      </c>
      <c r="F569" s="29">
        <v>1060</v>
      </c>
      <c r="G569" s="29">
        <v>2596546</v>
      </c>
      <c r="H569" s="29">
        <v>1107624</v>
      </c>
      <c r="I569" s="29">
        <v>905</v>
      </c>
      <c r="J569" s="29">
        <v>2102080</v>
      </c>
      <c r="K569" s="29" t="s">
        <v>1580</v>
      </c>
      <c r="M569" s="29">
        <v>1987</v>
      </c>
      <c r="N569" s="29" t="s">
        <v>213</v>
      </c>
      <c r="O569" s="29">
        <v>198700</v>
      </c>
      <c r="S569" s="29">
        <v>115</v>
      </c>
      <c r="U569" s="29">
        <v>46</v>
      </c>
      <c r="V569" s="29" t="s">
        <v>1583</v>
      </c>
      <c r="W569" s="29" t="s">
        <v>1308</v>
      </c>
      <c r="X569" s="29" t="s">
        <v>320</v>
      </c>
    </row>
    <row r="570" spans="1:24" x14ac:dyDescent="0.25">
      <c r="A570" s="29" t="s">
        <v>160</v>
      </c>
      <c r="B570" s="29">
        <v>6084</v>
      </c>
      <c r="C570" s="29" t="s">
        <v>213</v>
      </c>
      <c r="D570" s="29">
        <v>190202999</v>
      </c>
      <c r="E570" s="29">
        <v>0</v>
      </c>
      <c r="F570" s="29">
        <v>1060</v>
      </c>
      <c r="G570" s="29">
        <v>2596262</v>
      </c>
      <c r="H570" s="29">
        <v>1110115</v>
      </c>
      <c r="I570" s="29">
        <v>909</v>
      </c>
      <c r="J570" s="29">
        <v>2102080</v>
      </c>
      <c r="K570" s="29" t="s">
        <v>1580</v>
      </c>
      <c r="M570" s="29">
        <v>1987</v>
      </c>
      <c r="N570" s="29" t="s">
        <v>213</v>
      </c>
      <c r="O570" s="29">
        <v>198700</v>
      </c>
      <c r="S570" s="29">
        <v>115</v>
      </c>
      <c r="U570" s="29">
        <v>10</v>
      </c>
      <c r="V570" s="29" t="s">
        <v>1581</v>
      </c>
      <c r="W570" s="29" t="s">
        <v>1582</v>
      </c>
      <c r="X570" s="29" t="s">
        <v>320</v>
      </c>
    </row>
    <row r="571" spans="1:24" x14ac:dyDescent="0.25">
      <c r="A571" s="29" t="s">
        <v>160</v>
      </c>
      <c r="B571" s="29">
        <v>6084</v>
      </c>
      <c r="C571" s="29" t="s">
        <v>213</v>
      </c>
      <c r="D571" s="29">
        <v>400013056</v>
      </c>
      <c r="E571" s="29">
        <v>0</v>
      </c>
      <c r="F571" s="29">
        <v>1060</v>
      </c>
      <c r="G571" s="29">
        <v>2596652.38</v>
      </c>
      <c r="H571" s="29">
        <v>1112334.82</v>
      </c>
      <c r="I571" s="29">
        <v>905</v>
      </c>
      <c r="J571" s="29">
        <v>1144885</v>
      </c>
      <c r="K571" s="29" t="s">
        <v>1590</v>
      </c>
      <c r="M571" s="29">
        <v>1987</v>
      </c>
      <c r="N571" s="29" t="s">
        <v>213</v>
      </c>
      <c r="O571" s="29">
        <v>198700</v>
      </c>
      <c r="P571" s="29">
        <v>2596653.8810000001</v>
      </c>
      <c r="Q571" s="29">
        <v>1112335.696</v>
      </c>
      <c r="S571" s="29">
        <v>115</v>
      </c>
      <c r="U571" s="29">
        <v>7</v>
      </c>
      <c r="V571" s="29" t="s">
        <v>1594</v>
      </c>
      <c r="W571" s="29" t="s">
        <v>1595</v>
      </c>
      <c r="X571" s="29" t="s">
        <v>320</v>
      </c>
    </row>
    <row r="572" spans="1:24" x14ac:dyDescent="0.25">
      <c r="A572" s="29" t="s">
        <v>160</v>
      </c>
      <c r="B572" s="29">
        <v>6084</v>
      </c>
      <c r="C572" s="29" t="s">
        <v>213</v>
      </c>
      <c r="D572" s="29">
        <v>190202957</v>
      </c>
      <c r="E572" s="29">
        <v>0</v>
      </c>
      <c r="F572" s="29">
        <v>1060</v>
      </c>
      <c r="G572" s="29">
        <v>2596647</v>
      </c>
      <c r="H572" s="29">
        <v>1112331</v>
      </c>
      <c r="I572" s="29">
        <v>909</v>
      </c>
      <c r="J572" s="29">
        <v>1144885</v>
      </c>
      <c r="K572" s="29" t="s">
        <v>1590</v>
      </c>
      <c r="M572" s="29">
        <v>1987</v>
      </c>
      <c r="N572" s="29" t="s">
        <v>213</v>
      </c>
      <c r="O572" s="29">
        <v>198700</v>
      </c>
      <c r="S572" s="29">
        <v>150</v>
      </c>
      <c r="U572" s="29">
        <v>7</v>
      </c>
      <c r="V572" s="29" t="s">
        <v>1591</v>
      </c>
      <c r="W572" s="29" t="s">
        <v>1592</v>
      </c>
      <c r="X572" s="29" t="s">
        <v>320</v>
      </c>
    </row>
    <row r="573" spans="1:24" x14ac:dyDescent="0.25">
      <c r="A573" s="29" t="s">
        <v>160</v>
      </c>
      <c r="B573" s="29">
        <v>6084</v>
      </c>
      <c r="C573" s="29" t="s">
        <v>213</v>
      </c>
      <c r="D573" s="29">
        <v>400013282</v>
      </c>
      <c r="E573" s="29">
        <v>0</v>
      </c>
      <c r="F573" s="29">
        <v>1060</v>
      </c>
      <c r="G573" s="29">
        <v>2596670.38</v>
      </c>
      <c r="H573" s="29">
        <v>1112309.82</v>
      </c>
      <c r="I573" s="29">
        <v>905</v>
      </c>
      <c r="J573" s="29">
        <v>1144885</v>
      </c>
      <c r="K573" s="29" t="s">
        <v>1590</v>
      </c>
      <c r="M573" s="29">
        <v>1987</v>
      </c>
      <c r="N573" s="29" t="s">
        <v>213</v>
      </c>
      <c r="O573" s="29">
        <v>198700</v>
      </c>
      <c r="P573" s="29">
        <v>2596671.56</v>
      </c>
      <c r="Q573" s="29">
        <v>1112310.3049999999</v>
      </c>
      <c r="S573" s="29">
        <v>115</v>
      </c>
      <c r="U573" s="29">
        <v>7</v>
      </c>
      <c r="V573" s="29" t="s">
        <v>1593</v>
      </c>
      <c r="W573" s="29" t="s">
        <v>1560</v>
      </c>
      <c r="X573" s="29" t="s">
        <v>320</v>
      </c>
    </row>
    <row r="574" spans="1:24" x14ac:dyDescent="0.25">
      <c r="A574" s="29" t="s">
        <v>160</v>
      </c>
      <c r="B574" s="29">
        <v>6084</v>
      </c>
      <c r="C574" s="29" t="s">
        <v>213</v>
      </c>
      <c r="D574" s="29">
        <v>400013826</v>
      </c>
      <c r="E574" s="29">
        <v>0</v>
      </c>
      <c r="F574" s="29">
        <v>1060</v>
      </c>
      <c r="G574" s="29">
        <v>2597394.35</v>
      </c>
      <c r="H574" s="29">
        <v>1114467.8500000001</v>
      </c>
      <c r="I574" s="29">
        <v>905</v>
      </c>
      <c r="J574" s="29">
        <v>2008070</v>
      </c>
      <c r="K574" s="29" t="s">
        <v>1596</v>
      </c>
      <c r="M574" s="29">
        <v>1987</v>
      </c>
      <c r="N574" s="29" t="s">
        <v>213</v>
      </c>
      <c r="O574" s="29">
        <v>198700</v>
      </c>
      <c r="P574" s="29">
        <v>2597394.6379999998</v>
      </c>
      <c r="Q574" s="29">
        <v>1114470.172</v>
      </c>
      <c r="S574" s="29">
        <v>115</v>
      </c>
      <c r="U574" s="29">
        <v>2</v>
      </c>
      <c r="V574" s="29" t="s">
        <v>1597</v>
      </c>
      <c r="W574" s="29" t="s">
        <v>1598</v>
      </c>
      <c r="X574" s="29" t="s">
        <v>320</v>
      </c>
    </row>
    <row r="575" spans="1:24" x14ac:dyDescent="0.25">
      <c r="A575" s="29" t="s">
        <v>160</v>
      </c>
      <c r="B575" s="29">
        <v>6084</v>
      </c>
      <c r="C575" s="29" t="s">
        <v>213</v>
      </c>
      <c r="D575" s="29">
        <v>400013809</v>
      </c>
      <c r="E575" s="29">
        <v>0</v>
      </c>
      <c r="F575" s="29">
        <v>1060</v>
      </c>
      <c r="G575" s="29">
        <v>2597410.36</v>
      </c>
      <c r="H575" s="29">
        <v>1114373.8500000001</v>
      </c>
      <c r="I575" s="29">
        <v>905</v>
      </c>
      <c r="J575" s="29">
        <v>2008070</v>
      </c>
      <c r="K575" s="29" t="s">
        <v>1596</v>
      </c>
      <c r="M575" s="29">
        <v>1987</v>
      </c>
      <c r="N575" s="29" t="s">
        <v>213</v>
      </c>
      <c r="O575" s="29">
        <v>198700</v>
      </c>
      <c r="P575" s="29">
        <v>2597410.0240000002</v>
      </c>
      <c r="Q575" s="29">
        <v>1114373.8430000001</v>
      </c>
      <c r="S575" s="29">
        <v>115</v>
      </c>
      <c r="U575" s="29">
        <v>2</v>
      </c>
      <c r="V575" s="29" t="s">
        <v>1603</v>
      </c>
      <c r="W575" s="29" t="s">
        <v>1604</v>
      </c>
      <c r="X575" s="29" t="s">
        <v>419</v>
      </c>
    </row>
    <row r="576" spans="1:24" x14ac:dyDescent="0.25">
      <c r="A576" s="29" t="s">
        <v>160</v>
      </c>
      <c r="B576" s="29">
        <v>6084</v>
      </c>
      <c r="C576" s="29" t="s">
        <v>213</v>
      </c>
      <c r="D576" s="29">
        <v>400013821</v>
      </c>
      <c r="E576" s="29">
        <v>0</v>
      </c>
      <c r="F576" s="29">
        <v>1060</v>
      </c>
      <c r="G576" s="29">
        <v>2597395.35</v>
      </c>
      <c r="H576" s="29">
        <v>1114461.8500000001</v>
      </c>
      <c r="I576" s="29">
        <v>905</v>
      </c>
      <c r="J576" s="29">
        <v>2008070</v>
      </c>
      <c r="K576" s="29" t="s">
        <v>1596</v>
      </c>
      <c r="M576" s="29">
        <v>1987</v>
      </c>
      <c r="N576" s="29" t="s">
        <v>213</v>
      </c>
      <c r="O576" s="29">
        <v>198700</v>
      </c>
      <c r="P576" s="29">
        <v>2597396.0580000002</v>
      </c>
      <c r="Q576" s="29">
        <v>1114462.682</v>
      </c>
      <c r="S576" s="29">
        <v>115</v>
      </c>
      <c r="U576" s="29">
        <v>2</v>
      </c>
      <c r="V576" s="29" t="s">
        <v>1599</v>
      </c>
      <c r="W576" s="29" t="s">
        <v>1600</v>
      </c>
      <c r="X576" s="29" t="s">
        <v>320</v>
      </c>
    </row>
    <row r="577" spans="1:24" x14ac:dyDescent="0.25">
      <c r="A577" s="29" t="s">
        <v>160</v>
      </c>
      <c r="B577" s="29">
        <v>6084</v>
      </c>
      <c r="C577" s="29" t="s">
        <v>213</v>
      </c>
      <c r="D577" s="29">
        <v>400013828</v>
      </c>
      <c r="E577" s="29">
        <v>0</v>
      </c>
      <c r="F577" s="29">
        <v>1060</v>
      </c>
      <c r="G577" s="29">
        <v>2597401.35</v>
      </c>
      <c r="H577" s="29">
        <v>1114468.8500000001</v>
      </c>
      <c r="I577" s="29">
        <v>905</v>
      </c>
      <c r="J577" s="29">
        <v>2008070</v>
      </c>
      <c r="K577" s="29" t="s">
        <v>1596</v>
      </c>
      <c r="M577" s="29">
        <v>1987</v>
      </c>
      <c r="N577" s="29" t="s">
        <v>213</v>
      </c>
      <c r="O577" s="29">
        <v>198700</v>
      </c>
      <c r="P577" s="29">
        <v>2597404.8480000002</v>
      </c>
      <c r="Q577" s="29">
        <v>1114470.372</v>
      </c>
      <c r="S577" s="29">
        <v>115</v>
      </c>
      <c r="U577" s="29">
        <v>2</v>
      </c>
      <c r="V577" s="29" t="s">
        <v>1601</v>
      </c>
      <c r="W577" s="29" t="s">
        <v>1602</v>
      </c>
      <c r="X577" s="29" t="s">
        <v>320</v>
      </c>
    </row>
    <row r="578" spans="1:24" x14ac:dyDescent="0.25">
      <c r="A578" s="29" t="s">
        <v>160</v>
      </c>
      <c r="B578" s="29">
        <v>6084</v>
      </c>
      <c r="C578" s="29" t="s">
        <v>213</v>
      </c>
      <c r="D578" s="29">
        <v>400013206</v>
      </c>
      <c r="E578" s="29">
        <v>0</v>
      </c>
      <c r="F578" s="29">
        <v>1080</v>
      </c>
      <c r="G578" s="29">
        <v>2596314</v>
      </c>
      <c r="H578" s="29">
        <v>1111541</v>
      </c>
      <c r="I578" s="29">
        <v>905</v>
      </c>
      <c r="J578" s="29">
        <v>2102215</v>
      </c>
      <c r="K578" s="29" t="s">
        <v>1605</v>
      </c>
      <c r="M578" s="29">
        <v>1987</v>
      </c>
      <c r="N578" s="29" t="s">
        <v>213</v>
      </c>
      <c r="O578" s="29">
        <v>198700</v>
      </c>
      <c r="R578" s="29" t="s">
        <v>1550</v>
      </c>
      <c r="S578" s="29">
        <v>101</v>
      </c>
      <c r="U578" s="29">
        <v>8</v>
      </c>
      <c r="V578" s="29" t="s">
        <v>1607</v>
      </c>
      <c r="W578" s="29" t="s">
        <v>1608</v>
      </c>
      <c r="X578" s="29" t="s">
        <v>320</v>
      </c>
    </row>
    <row r="579" spans="1:24" x14ac:dyDescent="0.25">
      <c r="A579" s="29" t="s">
        <v>160</v>
      </c>
      <c r="B579" s="29">
        <v>6084</v>
      </c>
      <c r="C579" s="29" t="s">
        <v>213</v>
      </c>
      <c r="D579" s="29">
        <v>400013212</v>
      </c>
      <c r="E579" s="29">
        <v>0</v>
      </c>
      <c r="F579" s="29">
        <v>1080</v>
      </c>
      <c r="G579" s="29">
        <v>2596305</v>
      </c>
      <c r="H579" s="29">
        <v>1111557</v>
      </c>
      <c r="I579" s="29">
        <v>905</v>
      </c>
      <c r="J579" s="29">
        <v>2102215</v>
      </c>
      <c r="K579" s="29" t="s">
        <v>1605</v>
      </c>
      <c r="M579" s="29">
        <v>1987</v>
      </c>
      <c r="N579" s="29" t="s">
        <v>213</v>
      </c>
      <c r="O579" s="29">
        <v>198700</v>
      </c>
      <c r="R579" s="29" t="s">
        <v>1550</v>
      </c>
      <c r="S579" s="29">
        <v>101</v>
      </c>
      <c r="U579" s="29">
        <v>8</v>
      </c>
      <c r="V579" s="29" t="s">
        <v>1609</v>
      </c>
      <c r="W579" s="29" t="s">
        <v>1610</v>
      </c>
      <c r="X579" s="29" t="s">
        <v>320</v>
      </c>
    </row>
    <row r="580" spans="1:24" x14ac:dyDescent="0.25">
      <c r="A580" s="29" t="s">
        <v>160</v>
      </c>
      <c r="B580" s="29">
        <v>6084</v>
      </c>
      <c r="C580" s="29" t="s">
        <v>213</v>
      </c>
      <c r="D580" s="29">
        <v>400013150</v>
      </c>
      <c r="E580" s="29">
        <v>0</v>
      </c>
      <c r="F580" s="29">
        <v>1080</v>
      </c>
      <c r="G580" s="29">
        <v>2596296</v>
      </c>
      <c r="H580" s="29">
        <v>1111532</v>
      </c>
      <c r="I580" s="29">
        <v>905</v>
      </c>
      <c r="J580" s="29">
        <v>2102215</v>
      </c>
      <c r="K580" s="29" t="s">
        <v>1605</v>
      </c>
      <c r="M580" s="29">
        <v>1987</v>
      </c>
      <c r="N580" s="29" t="s">
        <v>213</v>
      </c>
      <c r="O580" s="29">
        <v>198700</v>
      </c>
      <c r="R580" s="29" t="s">
        <v>1550</v>
      </c>
      <c r="S580" s="29">
        <v>101</v>
      </c>
      <c r="U580" s="29">
        <v>8</v>
      </c>
      <c r="V580" s="29" t="s">
        <v>1498</v>
      </c>
      <c r="W580" s="29" t="s">
        <v>1606</v>
      </c>
      <c r="X580" s="29" t="s">
        <v>320</v>
      </c>
    </row>
    <row r="581" spans="1:24" x14ac:dyDescent="0.25">
      <c r="A581" s="29" t="s">
        <v>160</v>
      </c>
      <c r="B581" s="29">
        <v>6087</v>
      </c>
      <c r="C581" s="29" t="s">
        <v>214</v>
      </c>
      <c r="D581" s="29">
        <v>504196953</v>
      </c>
      <c r="E581" s="29">
        <v>0</v>
      </c>
      <c r="F581" s="29">
        <v>1060</v>
      </c>
      <c r="G581" s="29">
        <v>2599193.2599999998</v>
      </c>
      <c r="H581" s="29">
        <v>1112732.8</v>
      </c>
      <c r="I581" s="29">
        <v>901</v>
      </c>
      <c r="J581" s="29">
        <v>2109847</v>
      </c>
      <c r="K581" s="29" t="s">
        <v>31519</v>
      </c>
      <c r="L581" s="179" t="s">
        <v>1489</v>
      </c>
      <c r="M581" s="29">
        <v>1982</v>
      </c>
      <c r="N581" s="29" t="s">
        <v>374</v>
      </c>
      <c r="O581" s="29">
        <v>198200</v>
      </c>
      <c r="S581" s="29">
        <v>101</v>
      </c>
      <c r="T581" s="29" t="s">
        <v>31524</v>
      </c>
      <c r="U581" s="29">
        <v>0</v>
      </c>
      <c r="V581" s="29" t="s">
        <v>31525</v>
      </c>
      <c r="X581" s="29" t="s">
        <v>320</v>
      </c>
    </row>
    <row r="582" spans="1:24" x14ac:dyDescent="0.25">
      <c r="A582" s="29" t="s">
        <v>160</v>
      </c>
      <c r="B582" s="29">
        <v>6087</v>
      </c>
      <c r="C582" s="29" t="s">
        <v>214</v>
      </c>
      <c r="D582" s="29">
        <v>504196951</v>
      </c>
      <c r="E582" s="29">
        <v>0</v>
      </c>
      <c r="F582" s="29">
        <v>1060</v>
      </c>
      <c r="G582" s="29">
        <v>2599183.7000000002</v>
      </c>
      <c r="H582" s="29">
        <v>1112727.75</v>
      </c>
      <c r="I582" s="29">
        <v>901</v>
      </c>
      <c r="J582" s="29">
        <v>2109847</v>
      </c>
      <c r="K582" s="29" t="s">
        <v>31519</v>
      </c>
      <c r="L582" s="179" t="s">
        <v>535</v>
      </c>
      <c r="M582" s="29">
        <v>1982</v>
      </c>
      <c r="N582" s="29" t="s">
        <v>374</v>
      </c>
      <c r="O582" s="29">
        <v>198200</v>
      </c>
      <c r="S582" s="29">
        <v>101</v>
      </c>
      <c r="T582" s="29" t="s">
        <v>31526</v>
      </c>
      <c r="U582" s="29">
        <v>0</v>
      </c>
      <c r="V582" s="29" t="s">
        <v>31527</v>
      </c>
      <c r="X582" s="29" t="s">
        <v>320</v>
      </c>
    </row>
    <row r="583" spans="1:24" x14ac:dyDescent="0.25">
      <c r="A583" s="29" t="s">
        <v>160</v>
      </c>
      <c r="B583" s="29">
        <v>6087</v>
      </c>
      <c r="C583" s="29" t="s">
        <v>214</v>
      </c>
      <c r="D583" s="29">
        <v>191987649</v>
      </c>
      <c r="E583" s="29">
        <v>0</v>
      </c>
      <c r="F583" s="29">
        <v>1021</v>
      </c>
      <c r="G583" s="29">
        <v>2599741.233</v>
      </c>
      <c r="H583" s="29">
        <v>1114401.7849999999</v>
      </c>
      <c r="I583" s="29">
        <v>904</v>
      </c>
      <c r="J583" s="29">
        <v>2109805</v>
      </c>
      <c r="K583" s="29" t="s">
        <v>31528</v>
      </c>
      <c r="L583" s="179" t="s">
        <v>454</v>
      </c>
      <c r="M583" s="29">
        <v>1969</v>
      </c>
      <c r="N583" s="29" t="s">
        <v>373</v>
      </c>
      <c r="O583" s="29">
        <v>196904</v>
      </c>
      <c r="S583" s="29">
        <v>101</v>
      </c>
      <c r="T583" s="29" t="s">
        <v>31529</v>
      </c>
      <c r="U583" s="29">
        <v>0</v>
      </c>
      <c r="V583" s="29" t="s">
        <v>2031</v>
      </c>
      <c r="X583" s="29" t="s">
        <v>320</v>
      </c>
    </row>
    <row r="584" spans="1:24" x14ac:dyDescent="0.25">
      <c r="A584" s="29" t="s">
        <v>160</v>
      </c>
      <c r="B584" s="29">
        <v>6087</v>
      </c>
      <c r="C584" s="29" t="s">
        <v>214</v>
      </c>
      <c r="D584" s="29">
        <v>504196510</v>
      </c>
      <c r="E584" s="29">
        <v>0</v>
      </c>
      <c r="F584" s="29">
        <v>1060</v>
      </c>
      <c r="G584" s="29">
        <v>2599736.04</v>
      </c>
      <c r="H584" s="29">
        <v>1114393.2</v>
      </c>
      <c r="I584" s="29">
        <v>901</v>
      </c>
      <c r="J584" s="29">
        <v>2109805</v>
      </c>
      <c r="K584" s="29" t="s">
        <v>31528</v>
      </c>
      <c r="L584" s="179" t="s">
        <v>454</v>
      </c>
      <c r="M584" s="29">
        <v>1969</v>
      </c>
      <c r="N584" s="29" t="s">
        <v>373</v>
      </c>
      <c r="O584" s="29">
        <v>196904</v>
      </c>
      <c r="S584" s="29">
        <v>115</v>
      </c>
      <c r="T584" s="29" t="s">
        <v>31529</v>
      </c>
      <c r="U584" s="29">
        <v>0</v>
      </c>
      <c r="V584" s="29" t="s">
        <v>2031</v>
      </c>
      <c r="X584" s="29" t="s">
        <v>320</v>
      </c>
    </row>
    <row r="585" spans="1:24" x14ac:dyDescent="0.25">
      <c r="A585" s="29" t="s">
        <v>160</v>
      </c>
      <c r="B585" s="29">
        <v>6087</v>
      </c>
      <c r="C585" s="29" t="s">
        <v>214</v>
      </c>
      <c r="D585" s="29">
        <v>191451410</v>
      </c>
      <c r="E585" s="29">
        <v>0</v>
      </c>
      <c r="F585" s="29">
        <v>1060</v>
      </c>
      <c r="G585" s="29">
        <v>2604465.338</v>
      </c>
      <c r="H585" s="29">
        <v>1111469.9129999999</v>
      </c>
      <c r="I585" s="29">
        <v>909</v>
      </c>
      <c r="J585" s="29">
        <v>2336358</v>
      </c>
      <c r="K585" s="29" t="s">
        <v>29357</v>
      </c>
      <c r="M585" s="29">
        <v>1969</v>
      </c>
      <c r="N585" s="29" t="s">
        <v>371</v>
      </c>
      <c r="O585" s="29">
        <v>196905</v>
      </c>
      <c r="R585" s="29" t="s">
        <v>1620</v>
      </c>
      <c r="S585" s="29">
        <v>115</v>
      </c>
      <c r="U585" s="29">
        <v>0</v>
      </c>
      <c r="V585" s="29" t="s">
        <v>1618</v>
      </c>
      <c r="X585" s="29" t="s">
        <v>320</v>
      </c>
    </row>
    <row r="586" spans="1:24" x14ac:dyDescent="0.25">
      <c r="A586" s="29" t="s">
        <v>160</v>
      </c>
      <c r="B586" s="29">
        <v>6087</v>
      </c>
      <c r="C586" s="29" t="s">
        <v>214</v>
      </c>
      <c r="D586" s="29">
        <v>191451372</v>
      </c>
      <c r="E586" s="29">
        <v>0</v>
      </c>
      <c r="F586" s="29">
        <v>1060</v>
      </c>
      <c r="G586" s="29">
        <v>2604432.34</v>
      </c>
      <c r="H586" s="29">
        <v>1111416.9110000001</v>
      </c>
      <c r="I586" s="29">
        <v>909</v>
      </c>
      <c r="J586" s="29">
        <v>2336358</v>
      </c>
      <c r="K586" s="29" t="s">
        <v>29357</v>
      </c>
      <c r="M586" s="29">
        <v>1969</v>
      </c>
      <c r="N586" s="29" t="s">
        <v>371</v>
      </c>
      <c r="O586" s="29">
        <v>196905</v>
      </c>
      <c r="R586" s="29" t="s">
        <v>1621</v>
      </c>
      <c r="S586" s="29">
        <v>115</v>
      </c>
      <c r="U586" s="29">
        <v>0</v>
      </c>
      <c r="V586" s="29" t="s">
        <v>1618</v>
      </c>
      <c r="X586" s="29" t="s">
        <v>320</v>
      </c>
    </row>
    <row r="587" spans="1:24" x14ac:dyDescent="0.25">
      <c r="A587" s="29" t="s">
        <v>160</v>
      </c>
      <c r="B587" s="29">
        <v>6087</v>
      </c>
      <c r="C587" s="29" t="s">
        <v>214</v>
      </c>
      <c r="D587" s="29">
        <v>191451327</v>
      </c>
      <c r="E587" s="29">
        <v>0</v>
      </c>
      <c r="F587" s="29">
        <v>1060</v>
      </c>
      <c r="G587" s="29">
        <v>2603370.3930000002</v>
      </c>
      <c r="H587" s="29">
        <v>1111472.879</v>
      </c>
      <c r="I587" s="29">
        <v>909</v>
      </c>
      <c r="J587" s="29">
        <v>2336358</v>
      </c>
      <c r="K587" s="29" t="s">
        <v>29357</v>
      </c>
      <c r="M587" s="29">
        <v>1969</v>
      </c>
      <c r="N587" s="29" t="s">
        <v>371</v>
      </c>
      <c r="O587" s="29">
        <v>196905</v>
      </c>
      <c r="S587" s="29">
        <v>115</v>
      </c>
      <c r="U587" s="29">
        <v>0</v>
      </c>
      <c r="V587" s="29" t="s">
        <v>1619</v>
      </c>
      <c r="X587" s="29" t="s">
        <v>320</v>
      </c>
    </row>
    <row r="588" spans="1:24" x14ac:dyDescent="0.25">
      <c r="A588" s="29" t="s">
        <v>160</v>
      </c>
      <c r="B588" s="29">
        <v>6087</v>
      </c>
      <c r="C588" s="29" t="s">
        <v>214</v>
      </c>
      <c r="D588" s="29">
        <v>500008532</v>
      </c>
      <c r="E588" s="29">
        <v>0</v>
      </c>
      <c r="F588" s="29">
        <v>1021</v>
      </c>
      <c r="G588" s="29">
        <v>2600334.642</v>
      </c>
      <c r="H588" s="29">
        <v>1113589.9480000001</v>
      </c>
      <c r="I588" s="29">
        <v>909</v>
      </c>
      <c r="J588" s="29">
        <v>2109826</v>
      </c>
      <c r="K588" s="29" t="s">
        <v>31530</v>
      </c>
      <c r="L588" s="179" t="s">
        <v>31531</v>
      </c>
      <c r="M588" s="29">
        <v>1969</v>
      </c>
      <c r="N588" s="29" t="s">
        <v>370</v>
      </c>
      <c r="O588" s="29">
        <v>196900</v>
      </c>
      <c r="S588" s="29">
        <v>115</v>
      </c>
      <c r="T588" s="29" t="s">
        <v>31534</v>
      </c>
      <c r="U588" s="29">
        <v>0</v>
      </c>
      <c r="V588" s="29" t="s">
        <v>31535</v>
      </c>
      <c r="X588" s="29" t="s">
        <v>320</v>
      </c>
    </row>
    <row r="589" spans="1:24" x14ac:dyDescent="0.25">
      <c r="A589" s="29" t="s">
        <v>160</v>
      </c>
      <c r="B589" s="29">
        <v>6087</v>
      </c>
      <c r="C589" s="29" t="s">
        <v>214</v>
      </c>
      <c r="D589" s="29">
        <v>192044268</v>
      </c>
      <c r="E589" s="29">
        <v>0</v>
      </c>
      <c r="F589" s="29">
        <v>1021</v>
      </c>
      <c r="G589" s="29">
        <v>2600332.5460000001</v>
      </c>
      <c r="H589" s="29">
        <v>1113588.352</v>
      </c>
      <c r="I589" s="29">
        <v>904</v>
      </c>
      <c r="J589" s="29">
        <v>2109826</v>
      </c>
      <c r="K589" s="29" t="s">
        <v>31530</v>
      </c>
      <c r="L589" s="179" t="s">
        <v>31531</v>
      </c>
      <c r="M589" s="29">
        <v>1969</v>
      </c>
      <c r="N589" s="29" t="s">
        <v>370</v>
      </c>
      <c r="O589" s="29">
        <v>196900</v>
      </c>
      <c r="S589" s="29">
        <v>115</v>
      </c>
      <c r="T589" s="29" t="s">
        <v>31532</v>
      </c>
      <c r="U589" s="29">
        <v>0</v>
      </c>
      <c r="V589" s="29" t="s">
        <v>31533</v>
      </c>
      <c r="X589" s="29" t="s">
        <v>320</v>
      </c>
    </row>
    <row r="590" spans="1:24" x14ac:dyDescent="0.25">
      <c r="A590" s="29" t="s">
        <v>160</v>
      </c>
      <c r="B590" s="29">
        <v>6087</v>
      </c>
      <c r="C590" s="29" t="s">
        <v>214</v>
      </c>
      <c r="D590" s="29">
        <v>191451459</v>
      </c>
      <c r="E590" s="29">
        <v>0</v>
      </c>
      <c r="F590" s="29">
        <v>1060</v>
      </c>
      <c r="G590" s="29">
        <v>2600058.4139999999</v>
      </c>
      <c r="H590" s="29">
        <v>1109604.8230000001</v>
      </c>
      <c r="I590" s="29">
        <v>909</v>
      </c>
      <c r="J590" s="29">
        <v>2336319</v>
      </c>
      <c r="K590" s="29" t="s">
        <v>29358</v>
      </c>
      <c r="M590" s="29">
        <v>1982</v>
      </c>
      <c r="N590" s="29" t="s">
        <v>374</v>
      </c>
      <c r="O590" s="29">
        <v>198200</v>
      </c>
      <c r="R590" s="29" t="s">
        <v>1612</v>
      </c>
      <c r="S590" s="29">
        <v>115</v>
      </c>
      <c r="U590" s="29">
        <v>0</v>
      </c>
      <c r="V590" s="29" t="s">
        <v>1613</v>
      </c>
      <c r="X590" s="29" t="s">
        <v>320</v>
      </c>
    </row>
    <row r="591" spans="1:24" x14ac:dyDescent="0.25">
      <c r="A591" s="29" t="s">
        <v>160</v>
      </c>
      <c r="B591" s="29">
        <v>6087</v>
      </c>
      <c r="C591" s="29" t="s">
        <v>214</v>
      </c>
      <c r="D591" s="29">
        <v>191451452</v>
      </c>
      <c r="E591" s="29">
        <v>0</v>
      </c>
      <c r="F591" s="29">
        <v>1021</v>
      </c>
      <c r="G591" s="29">
        <v>2600076.4139999999</v>
      </c>
      <c r="H591" s="29">
        <v>1109629.8230000001</v>
      </c>
      <c r="I591" s="29">
        <v>909</v>
      </c>
      <c r="J591" s="29">
        <v>2336319</v>
      </c>
      <c r="K591" s="29" t="s">
        <v>29358</v>
      </c>
      <c r="M591" s="29">
        <v>1982</v>
      </c>
      <c r="N591" s="29" t="s">
        <v>374</v>
      </c>
      <c r="O591" s="29">
        <v>198200</v>
      </c>
      <c r="S591" s="29">
        <v>115</v>
      </c>
      <c r="U591" s="29">
        <v>0</v>
      </c>
      <c r="V591" s="29" t="s">
        <v>1613</v>
      </c>
      <c r="X591" s="29" t="s">
        <v>320</v>
      </c>
    </row>
    <row r="592" spans="1:24" x14ac:dyDescent="0.25">
      <c r="A592" s="29" t="s">
        <v>160</v>
      </c>
      <c r="B592" s="29">
        <v>6087</v>
      </c>
      <c r="C592" s="29" t="s">
        <v>214</v>
      </c>
      <c r="D592" s="29">
        <v>191451470</v>
      </c>
      <c r="E592" s="29">
        <v>0</v>
      </c>
      <c r="F592" s="29">
        <v>1060</v>
      </c>
      <c r="G592" s="29">
        <v>2599835.4049999998</v>
      </c>
      <c r="H592" s="29">
        <v>1109782.8219999999</v>
      </c>
      <c r="I592" s="29">
        <v>909</v>
      </c>
      <c r="J592" s="29">
        <v>2336319</v>
      </c>
      <c r="K592" s="29" t="s">
        <v>29358</v>
      </c>
      <c r="M592" s="29">
        <v>1982</v>
      </c>
      <c r="N592" s="29" t="s">
        <v>374</v>
      </c>
      <c r="O592" s="29">
        <v>198200</v>
      </c>
      <c r="S592" s="29">
        <v>115</v>
      </c>
      <c r="U592" s="29">
        <v>0</v>
      </c>
      <c r="V592" s="29" t="s">
        <v>1613</v>
      </c>
      <c r="X592" s="29" t="s">
        <v>320</v>
      </c>
    </row>
    <row r="593" spans="1:24" x14ac:dyDescent="0.25">
      <c r="A593" s="29" t="s">
        <v>160</v>
      </c>
      <c r="B593" s="29">
        <v>6102</v>
      </c>
      <c r="C593" s="29" t="s">
        <v>218</v>
      </c>
      <c r="D593" s="29">
        <v>912367</v>
      </c>
      <c r="E593" s="29">
        <v>0</v>
      </c>
      <c r="F593" s="29">
        <v>1040</v>
      </c>
      <c r="G593" s="29">
        <v>2616768</v>
      </c>
      <c r="H593" s="29">
        <v>1135615</v>
      </c>
      <c r="I593" s="29">
        <v>905</v>
      </c>
      <c r="J593" s="29">
        <v>1145133</v>
      </c>
      <c r="K593" s="29" t="s">
        <v>1627</v>
      </c>
      <c r="M593" s="29">
        <v>3955</v>
      </c>
      <c r="N593" s="29" t="s">
        <v>218</v>
      </c>
      <c r="O593" s="29">
        <v>395500</v>
      </c>
      <c r="R593" s="29" t="s">
        <v>1628</v>
      </c>
      <c r="S593" s="29">
        <v>115</v>
      </c>
      <c r="U593" s="29">
        <v>0</v>
      </c>
      <c r="V593" s="29" t="s">
        <v>1629</v>
      </c>
      <c r="X593" s="29" t="s">
        <v>419</v>
      </c>
    </row>
    <row r="594" spans="1:24" x14ac:dyDescent="0.25">
      <c r="A594" s="29" t="s">
        <v>160</v>
      </c>
      <c r="B594" s="29">
        <v>6102</v>
      </c>
      <c r="C594" s="29" t="s">
        <v>218</v>
      </c>
      <c r="D594" s="29">
        <v>912365</v>
      </c>
      <c r="E594" s="29">
        <v>0</v>
      </c>
      <c r="F594" s="29">
        <v>1040</v>
      </c>
      <c r="G594" s="29">
        <v>2615170</v>
      </c>
      <c r="H594" s="29">
        <v>1134467</v>
      </c>
      <c r="I594" s="29">
        <v>905</v>
      </c>
      <c r="J594" s="29">
        <v>1145133</v>
      </c>
      <c r="K594" s="29" t="s">
        <v>1627</v>
      </c>
      <c r="M594" s="29">
        <v>3955</v>
      </c>
      <c r="N594" s="29" t="s">
        <v>218</v>
      </c>
      <c r="O594" s="29">
        <v>395500</v>
      </c>
      <c r="R594" s="29" t="s">
        <v>1630</v>
      </c>
      <c r="S594" s="29">
        <v>115</v>
      </c>
      <c r="U594" s="29">
        <v>0</v>
      </c>
      <c r="V594" s="29" t="s">
        <v>1631</v>
      </c>
      <c r="X594" s="29" t="s">
        <v>419</v>
      </c>
    </row>
    <row r="595" spans="1:24" x14ac:dyDescent="0.25">
      <c r="A595" s="29" t="s">
        <v>160</v>
      </c>
      <c r="B595" s="29">
        <v>6102</v>
      </c>
      <c r="C595" s="29" t="s">
        <v>218</v>
      </c>
      <c r="D595" s="29">
        <v>912366</v>
      </c>
      <c r="E595" s="29">
        <v>0</v>
      </c>
      <c r="F595" s="29">
        <v>1030</v>
      </c>
      <c r="G595" s="29">
        <v>2615091</v>
      </c>
      <c r="H595" s="29">
        <v>1134438</v>
      </c>
      <c r="I595" s="29">
        <v>905</v>
      </c>
      <c r="J595" s="29">
        <v>1145133</v>
      </c>
      <c r="K595" s="29" t="s">
        <v>1627</v>
      </c>
      <c r="M595" s="29">
        <v>3955</v>
      </c>
      <c r="N595" s="29" t="s">
        <v>218</v>
      </c>
      <c r="O595" s="29">
        <v>395500</v>
      </c>
      <c r="R595" s="29" t="s">
        <v>1632</v>
      </c>
      <c r="S595" s="29">
        <v>115</v>
      </c>
      <c r="U595" s="29">
        <v>0</v>
      </c>
      <c r="V595" s="29" t="s">
        <v>1633</v>
      </c>
      <c r="X595" s="29" t="s">
        <v>419</v>
      </c>
    </row>
    <row r="596" spans="1:24" x14ac:dyDescent="0.25">
      <c r="A596" s="29" t="s">
        <v>160</v>
      </c>
      <c r="B596" s="29">
        <v>6102</v>
      </c>
      <c r="C596" s="29" t="s">
        <v>218</v>
      </c>
      <c r="D596" s="29">
        <v>912368</v>
      </c>
      <c r="E596" s="29">
        <v>0</v>
      </c>
      <c r="F596" s="29">
        <v>1040</v>
      </c>
      <c r="G596" s="29">
        <v>2616175</v>
      </c>
      <c r="H596" s="29">
        <v>1135297</v>
      </c>
      <c r="I596" s="29">
        <v>905</v>
      </c>
      <c r="J596" s="29">
        <v>1145133</v>
      </c>
      <c r="K596" s="29" t="s">
        <v>1627</v>
      </c>
      <c r="M596" s="29">
        <v>3955</v>
      </c>
      <c r="N596" s="29" t="s">
        <v>218</v>
      </c>
      <c r="O596" s="29">
        <v>395500</v>
      </c>
      <c r="R596" s="29" t="s">
        <v>1634</v>
      </c>
      <c r="S596" s="29">
        <v>115</v>
      </c>
      <c r="U596" s="29">
        <v>0</v>
      </c>
      <c r="V596" s="29" t="s">
        <v>1518</v>
      </c>
      <c r="X596" s="29" t="s">
        <v>320</v>
      </c>
    </row>
    <row r="597" spans="1:24" x14ac:dyDescent="0.25">
      <c r="A597" s="29" t="s">
        <v>160</v>
      </c>
      <c r="B597" s="29">
        <v>6102</v>
      </c>
      <c r="C597" s="29" t="s">
        <v>218</v>
      </c>
      <c r="D597" s="29">
        <v>101157353</v>
      </c>
      <c r="E597" s="29">
        <v>0</v>
      </c>
      <c r="F597" s="29">
        <v>1021</v>
      </c>
      <c r="G597" s="29">
        <v>2615555</v>
      </c>
      <c r="H597" s="29">
        <v>1134491</v>
      </c>
      <c r="I597" s="29">
        <v>905</v>
      </c>
      <c r="J597" s="29">
        <v>1145133</v>
      </c>
      <c r="K597" s="29" t="s">
        <v>1627</v>
      </c>
      <c r="M597" s="29">
        <v>3955</v>
      </c>
      <c r="N597" s="29" t="s">
        <v>218</v>
      </c>
      <c r="O597" s="29">
        <v>395500</v>
      </c>
      <c r="S597" s="29">
        <v>115</v>
      </c>
      <c r="U597" s="29">
        <v>0</v>
      </c>
      <c r="V597" s="29" t="s">
        <v>1635</v>
      </c>
      <c r="X597" s="29" t="s">
        <v>419</v>
      </c>
    </row>
    <row r="598" spans="1:24" x14ac:dyDescent="0.25">
      <c r="A598" s="29" t="s">
        <v>160</v>
      </c>
      <c r="B598" s="29">
        <v>6104</v>
      </c>
      <c r="C598" s="29" t="s">
        <v>219</v>
      </c>
      <c r="D598" s="29">
        <v>191852847</v>
      </c>
      <c r="E598" s="29">
        <v>0</v>
      </c>
      <c r="F598" s="29">
        <v>1021</v>
      </c>
      <c r="G598" s="29">
        <v>2621670</v>
      </c>
      <c r="H598" s="29">
        <v>1124029</v>
      </c>
      <c r="I598" s="29">
        <v>909</v>
      </c>
      <c r="J598" s="29">
        <v>2447558</v>
      </c>
      <c r="K598" s="29" t="s">
        <v>1636</v>
      </c>
      <c r="M598" s="29">
        <v>3947</v>
      </c>
      <c r="N598" s="29" t="s">
        <v>219</v>
      </c>
      <c r="O598" s="29">
        <v>394700</v>
      </c>
      <c r="S598" s="29">
        <v>115</v>
      </c>
      <c r="T598" s="29" t="s">
        <v>1640</v>
      </c>
      <c r="U598" s="29">
        <v>0</v>
      </c>
      <c r="V598" s="29" t="s">
        <v>1048</v>
      </c>
      <c r="X598" s="29" t="s">
        <v>320</v>
      </c>
    </row>
    <row r="599" spans="1:24" x14ac:dyDescent="0.25">
      <c r="A599" s="29" t="s">
        <v>160</v>
      </c>
      <c r="B599" s="29">
        <v>6104</v>
      </c>
      <c r="C599" s="29" t="s">
        <v>219</v>
      </c>
      <c r="D599" s="29">
        <v>191852683</v>
      </c>
      <c r="E599" s="29">
        <v>0</v>
      </c>
      <c r="F599" s="29">
        <v>1060</v>
      </c>
      <c r="G599" s="29">
        <v>2621913</v>
      </c>
      <c r="H599" s="29">
        <v>1124485</v>
      </c>
      <c r="I599" s="29">
        <v>909</v>
      </c>
      <c r="J599" s="29">
        <v>2447558</v>
      </c>
      <c r="K599" s="29" t="s">
        <v>1636</v>
      </c>
      <c r="M599" s="29">
        <v>3947</v>
      </c>
      <c r="N599" s="29" t="s">
        <v>219</v>
      </c>
      <c r="O599" s="29">
        <v>394700</v>
      </c>
      <c r="S599" s="29">
        <v>150</v>
      </c>
      <c r="T599" s="29" t="s">
        <v>1637</v>
      </c>
      <c r="U599" s="29">
        <v>0</v>
      </c>
      <c r="V599" s="29" t="s">
        <v>644</v>
      </c>
      <c r="X599" s="29" t="s">
        <v>320</v>
      </c>
    </row>
    <row r="600" spans="1:24" x14ac:dyDescent="0.25">
      <c r="A600" s="29" t="s">
        <v>160</v>
      </c>
      <c r="B600" s="29">
        <v>6104</v>
      </c>
      <c r="C600" s="29" t="s">
        <v>219</v>
      </c>
      <c r="D600" s="29">
        <v>191852684</v>
      </c>
      <c r="E600" s="29">
        <v>0</v>
      </c>
      <c r="F600" s="29">
        <v>1030</v>
      </c>
      <c r="G600" s="29">
        <v>2621678</v>
      </c>
      <c r="H600" s="29">
        <v>1124381</v>
      </c>
      <c r="I600" s="29">
        <v>909</v>
      </c>
      <c r="J600" s="29">
        <v>2447558</v>
      </c>
      <c r="K600" s="29" t="s">
        <v>1636</v>
      </c>
      <c r="M600" s="29">
        <v>3947</v>
      </c>
      <c r="N600" s="29" t="s">
        <v>219</v>
      </c>
      <c r="O600" s="29">
        <v>394700</v>
      </c>
      <c r="S600" s="29">
        <v>115</v>
      </c>
      <c r="T600" s="29" t="s">
        <v>1643</v>
      </c>
      <c r="U600" s="29">
        <v>0</v>
      </c>
      <c r="V600" s="29" t="s">
        <v>1644</v>
      </c>
      <c r="X600" s="29" t="s">
        <v>320</v>
      </c>
    </row>
    <row r="601" spans="1:24" x14ac:dyDescent="0.25">
      <c r="A601" s="29" t="s">
        <v>160</v>
      </c>
      <c r="B601" s="29">
        <v>6104</v>
      </c>
      <c r="C601" s="29" t="s">
        <v>219</v>
      </c>
      <c r="D601" s="29">
        <v>191852682</v>
      </c>
      <c r="E601" s="29">
        <v>0</v>
      </c>
      <c r="F601" s="29">
        <v>1060</v>
      </c>
      <c r="G601" s="29">
        <v>2621924</v>
      </c>
      <c r="H601" s="29">
        <v>1124500</v>
      </c>
      <c r="I601" s="29">
        <v>909</v>
      </c>
      <c r="J601" s="29">
        <v>2447558</v>
      </c>
      <c r="K601" s="29" t="s">
        <v>1636</v>
      </c>
      <c r="M601" s="29">
        <v>3947</v>
      </c>
      <c r="N601" s="29" t="s">
        <v>219</v>
      </c>
      <c r="O601" s="29">
        <v>394700</v>
      </c>
      <c r="S601" s="29">
        <v>150</v>
      </c>
      <c r="T601" s="29" t="s">
        <v>1641</v>
      </c>
      <c r="U601" s="29">
        <v>0</v>
      </c>
      <c r="V601" s="29" t="s">
        <v>636</v>
      </c>
      <c r="X601" s="29" t="s">
        <v>320</v>
      </c>
    </row>
    <row r="602" spans="1:24" x14ac:dyDescent="0.25">
      <c r="A602" s="29" t="s">
        <v>160</v>
      </c>
      <c r="B602" s="29">
        <v>6104</v>
      </c>
      <c r="C602" s="29" t="s">
        <v>219</v>
      </c>
      <c r="D602" s="29">
        <v>191852700</v>
      </c>
      <c r="E602" s="29">
        <v>0</v>
      </c>
      <c r="F602" s="29">
        <v>1030</v>
      </c>
      <c r="G602" s="29">
        <v>2621613</v>
      </c>
      <c r="H602" s="29">
        <v>1124217</v>
      </c>
      <c r="I602" s="29">
        <v>909</v>
      </c>
      <c r="J602" s="29">
        <v>2447558</v>
      </c>
      <c r="K602" s="29" t="s">
        <v>1636</v>
      </c>
      <c r="M602" s="29">
        <v>3947</v>
      </c>
      <c r="N602" s="29" t="s">
        <v>219</v>
      </c>
      <c r="O602" s="29">
        <v>394700</v>
      </c>
      <c r="S602" s="29">
        <v>150</v>
      </c>
      <c r="T602" s="29" t="s">
        <v>1638</v>
      </c>
      <c r="U602" s="29">
        <v>0</v>
      </c>
      <c r="V602" s="29" t="s">
        <v>1639</v>
      </c>
      <c r="X602" s="29" t="s">
        <v>320</v>
      </c>
    </row>
    <row r="603" spans="1:24" x14ac:dyDescent="0.25">
      <c r="A603" s="29" t="s">
        <v>160</v>
      </c>
      <c r="B603" s="29">
        <v>6104</v>
      </c>
      <c r="C603" s="29" t="s">
        <v>219</v>
      </c>
      <c r="D603" s="29">
        <v>191852681</v>
      </c>
      <c r="E603" s="29">
        <v>0</v>
      </c>
      <c r="F603" s="29">
        <v>1021</v>
      </c>
      <c r="G603" s="29">
        <v>2622168</v>
      </c>
      <c r="H603" s="29">
        <v>1124374</v>
      </c>
      <c r="I603" s="29">
        <v>909</v>
      </c>
      <c r="J603" s="29">
        <v>2447558</v>
      </c>
      <c r="K603" s="29" t="s">
        <v>1636</v>
      </c>
      <c r="M603" s="29">
        <v>3947</v>
      </c>
      <c r="N603" s="29" t="s">
        <v>219</v>
      </c>
      <c r="O603" s="29">
        <v>394700</v>
      </c>
      <c r="S603" s="29">
        <v>150</v>
      </c>
      <c r="T603" s="29" t="s">
        <v>1642</v>
      </c>
      <c r="U603" s="29">
        <v>0</v>
      </c>
      <c r="V603" s="29" t="s">
        <v>336</v>
      </c>
      <c r="X603" s="29" t="s">
        <v>320</v>
      </c>
    </row>
    <row r="604" spans="1:24" x14ac:dyDescent="0.25">
      <c r="A604" s="29" t="s">
        <v>160</v>
      </c>
      <c r="B604" s="29">
        <v>6104</v>
      </c>
      <c r="C604" s="29" t="s">
        <v>219</v>
      </c>
      <c r="D604" s="29">
        <v>912623</v>
      </c>
      <c r="E604" s="29">
        <v>0</v>
      </c>
      <c r="F604" s="29">
        <v>1021</v>
      </c>
      <c r="G604" s="29">
        <v>2621392</v>
      </c>
      <c r="H604" s="29">
        <v>1126780</v>
      </c>
      <c r="I604" s="29">
        <v>905</v>
      </c>
      <c r="J604" s="29">
        <v>1145180</v>
      </c>
      <c r="K604" s="29" t="s">
        <v>309</v>
      </c>
      <c r="M604" s="29">
        <v>3947</v>
      </c>
      <c r="N604" s="29" t="s">
        <v>219</v>
      </c>
      <c r="O604" s="29">
        <v>394700</v>
      </c>
      <c r="R604" s="29" t="s">
        <v>1646</v>
      </c>
      <c r="S604" s="29">
        <v>115</v>
      </c>
      <c r="T604" s="29" t="s">
        <v>1647</v>
      </c>
      <c r="U604" s="29">
        <v>0</v>
      </c>
      <c r="V604" s="29" t="s">
        <v>1648</v>
      </c>
      <c r="X604" s="29" t="s">
        <v>320</v>
      </c>
    </row>
    <row r="605" spans="1:24" x14ac:dyDescent="0.25">
      <c r="A605" s="29" t="s">
        <v>160</v>
      </c>
      <c r="B605" s="29">
        <v>6104</v>
      </c>
      <c r="C605" s="29" t="s">
        <v>219</v>
      </c>
      <c r="D605" s="29">
        <v>912620</v>
      </c>
      <c r="E605" s="29">
        <v>0</v>
      </c>
      <c r="F605" s="29">
        <v>1021</v>
      </c>
      <c r="G605" s="29">
        <v>2621287</v>
      </c>
      <c r="H605" s="29">
        <v>1126796</v>
      </c>
      <c r="I605" s="29">
        <v>905</v>
      </c>
      <c r="J605" s="29">
        <v>1145180</v>
      </c>
      <c r="K605" s="29" t="s">
        <v>309</v>
      </c>
      <c r="M605" s="29">
        <v>3947</v>
      </c>
      <c r="N605" s="29" t="s">
        <v>219</v>
      </c>
      <c r="O605" s="29">
        <v>394700</v>
      </c>
      <c r="S605" s="29">
        <v>115</v>
      </c>
      <c r="T605" s="29" t="s">
        <v>1649</v>
      </c>
      <c r="U605" s="29">
        <v>0</v>
      </c>
      <c r="V605" s="29" t="s">
        <v>1650</v>
      </c>
      <c r="X605" s="29" t="s">
        <v>419</v>
      </c>
    </row>
    <row r="606" spans="1:24" x14ac:dyDescent="0.25">
      <c r="A606" s="29" t="s">
        <v>160</v>
      </c>
      <c r="B606" s="29">
        <v>6104</v>
      </c>
      <c r="C606" s="29" t="s">
        <v>219</v>
      </c>
      <c r="D606" s="29">
        <v>3165067</v>
      </c>
      <c r="E606" s="29">
        <v>0</v>
      </c>
      <c r="F606" s="29">
        <v>1021</v>
      </c>
      <c r="G606" s="29">
        <v>2620100</v>
      </c>
      <c r="H606" s="29">
        <v>1126500</v>
      </c>
      <c r="I606" s="29">
        <v>905</v>
      </c>
      <c r="J606" s="29">
        <v>1145182</v>
      </c>
      <c r="K606" s="29" t="s">
        <v>1651</v>
      </c>
      <c r="M606" s="29">
        <v>3947</v>
      </c>
      <c r="N606" s="29" t="s">
        <v>219</v>
      </c>
      <c r="O606" s="29">
        <v>394700</v>
      </c>
      <c r="S606" s="29">
        <v>115</v>
      </c>
      <c r="T606" s="29" t="s">
        <v>1654</v>
      </c>
      <c r="U606" s="29">
        <v>0</v>
      </c>
      <c r="V606" s="29" t="s">
        <v>1655</v>
      </c>
      <c r="X606" s="29" t="s">
        <v>320</v>
      </c>
    </row>
    <row r="607" spans="1:24" x14ac:dyDescent="0.25">
      <c r="A607" s="29" t="s">
        <v>160</v>
      </c>
      <c r="B607" s="29">
        <v>6104</v>
      </c>
      <c r="C607" s="29" t="s">
        <v>219</v>
      </c>
      <c r="D607" s="29">
        <v>3165114</v>
      </c>
      <c r="E607" s="29">
        <v>0</v>
      </c>
      <c r="F607" s="29">
        <v>1021</v>
      </c>
      <c r="G607" s="29">
        <v>2620399</v>
      </c>
      <c r="H607" s="29">
        <v>1126157</v>
      </c>
      <c r="I607" s="29">
        <v>905</v>
      </c>
      <c r="J607" s="29">
        <v>1145182</v>
      </c>
      <c r="K607" s="29" t="s">
        <v>1651</v>
      </c>
      <c r="M607" s="29">
        <v>3947</v>
      </c>
      <c r="N607" s="29" t="s">
        <v>219</v>
      </c>
      <c r="O607" s="29">
        <v>394700</v>
      </c>
      <c r="S607" s="29">
        <v>115</v>
      </c>
      <c r="T607" s="29" t="s">
        <v>1652</v>
      </c>
      <c r="U607" s="29">
        <v>0</v>
      </c>
      <c r="V607" s="29" t="s">
        <v>1653</v>
      </c>
      <c r="X607" s="29" t="s">
        <v>320</v>
      </c>
    </row>
    <row r="608" spans="1:24" x14ac:dyDescent="0.25">
      <c r="A608" s="29" t="s">
        <v>160</v>
      </c>
      <c r="B608" s="29">
        <v>6104</v>
      </c>
      <c r="C608" s="29" t="s">
        <v>219</v>
      </c>
      <c r="D608" s="29">
        <v>191852821</v>
      </c>
      <c r="E608" s="29">
        <v>0</v>
      </c>
      <c r="F608" s="29">
        <v>1030</v>
      </c>
      <c r="G608" s="29">
        <v>2621177</v>
      </c>
      <c r="H608" s="29">
        <v>1124817</v>
      </c>
      <c r="I608" s="29">
        <v>909</v>
      </c>
      <c r="J608" s="29">
        <v>2447599</v>
      </c>
      <c r="K608" s="29" t="s">
        <v>1656</v>
      </c>
      <c r="M608" s="29">
        <v>3947</v>
      </c>
      <c r="N608" s="29" t="s">
        <v>219</v>
      </c>
      <c r="O608" s="29">
        <v>394700</v>
      </c>
      <c r="R608" s="29" t="s">
        <v>1657</v>
      </c>
      <c r="S608" s="29">
        <v>150</v>
      </c>
      <c r="T608" s="29" t="s">
        <v>1658</v>
      </c>
      <c r="U608" s="29">
        <v>0</v>
      </c>
      <c r="V608" s="29" t="s">
        <v>1361</v>
      </c>
      <c r="X608" s="29" t="s">
        <v>320</v>
      </c>
    </row>
    <row r="609" spans="1:24" x14ac:dyDescent="0.25">
      <c r="A609" s="29" t="s">
        <v>160</v>
      </c>
      <c r="B609" s="29">
        <v>6104</v>
      </c>
      <c r="C609" s="29" t="s">
        <v>219</v>
      </c>
      <c r="D609" s="29">
        <v>191852817</v>
      </c>
      <c r="E609" s="29">
        <v>0</v>
      </c>
      <c r="F609" s="29">
        <v>1060</v>
      </c>
      <c r="G609" s="29">
        <v>2621265</v>
      </c>
      <c r="H609" s="29">
        <v>1124938</v>
      </c>
      <c r="I609" s="29">
        <v>909</v>
      </c>
      <c r="J609" s="29">
        <v>2447599</v>
      </c>
      <c r="K609" s="29" t="s">
        <v>1656</v>
      </c>
      <c r="M609" s="29">
        <v>3947</v>
      </c>
      <c r="N609" s="29" t="s">
        <v>219</v>
      </c>
      <c r="O609" s="29">
        <v>394700</v>
      </c>
      <c r="R609" s="29" t="s">
        <v>1659</v>
      </c>
      <c r="S609" s="29">
        <v>150</v>
      </c>
      <c r="T609" s="29" t="s">
        <v>1660</v>
      </c>
      <c r="U609" s="29">
        <v>0</v>
      </c>
      <c r="V609" s="29" t="s">
        <v>1661</v>
      </c>
      <c r="X609" s="29" t="s">
        <v>320</v>
      </c>
    </row>
    <row r="610" spans="1:24" x14ac:dyDescent="0.25">
      <c r="A610" s="29" t="s">
        <v>160</v>
      </c>
      <c r="B610" s="29">
        <v>6104</v>
      </c>
      <c r="C610" s="29" t="s">
        <v>219</v>
      </c>
      <c r="D610" s="29">
        <v>191852819</v>
      </c>
      <c r="E610" s="29">
        <v>0</v>
      </c>
      <c r="F610" s="29">
        <v>1030</v>
      </c>
      <c r="G610" s="29">
        <v>2621255</v>
      </c>
      <c r="H610" s="29">
        <v>1124859</v>
      </c>
      <c r="I610" s="29">
        <v>909</v>
      </c>
      <c r="J610" s="29">
        <v>2447599</v>
      </c>
      <c r="K610" s="29" t="s">
        <v>1656</v>
      </c>
      <c r="M610" s="29">
        <v>3947</v>
      </c>
      <c r="N610" s="29" t="s">
        <v>219</v>
      </c>
      <c r="O610" s="29">
        <v>394700</v>
      </c>
      <c r="S610" s="29">
        <v>150</v>
      </c>
      <c r="T610" s="29" t="s">
        <v>1665</v>
      </c>
      <c r="U610" s="29">
        <v>0</v>
      </c>
      <c r="V610" s="29" t="s">
        <v>313</v>
      </c>
      <c r="X610" s="29" t="s">
        <v>320</v>
      </c>
    </row>
    <row r="611" spans="1:24" x14ac:dyDescent="0.25">
      <c r="A611" s="29" t="s">
        <v>160</v>
      </c>
      <c r="B611" s="29">
        <v>6104</v>
      </c>
      <c r="C611" s="29" t="s">
        <v>219</v>
      </c>
      <c r="D611" s="29">
        <v>191852816</v>
      </c>
      <c r="E611" s="29">
        <v>0</v>
      </c>
      <c r="F611" s="29">
        <v>1060</v>
      </c>
      <c r="G611" s="29">
        <v>2621078</v>
      </c>
      <c r="H611" s="29">
        <v>1124930</v>
      </c>
      <c r="I611" s="29">
        <v>909</v>
      </c>
      <c r="J611" s="29">
        <v>2447599</v>
      </c>
      <c r="K611" s="29" t="s">
        <v>1656</v>
      </c>
      <c r="M611" s="29">
        <v>3947</v>
      </c>
      <c r="N611" s="29" t="s">
        <v>219</v>
      </c>
      <c r="O611" s="29">
        <v>394700</v>
      </c>
      <c r="S611" s="29">
        <v>150</v>
      </c>
      <c r="T611" s="29" t="s">
        <v>1664</v>
      </c>
      <c r="U611" s="29">
        <v>0</v>
      </c>
      <c r="V611" s="29" t="s">
        <v>1018</v>
      </c>
      <c r="X611" s="29" t="s">
        <v>320</v>
      </c>
    </row>
    <row r="612" spans="1:24" x14ac:dyDescent="0.25">
      <c r="A612" s="29" t="s">
        <v>160</v>
      </c>
      <c r="B612" s="29">
        <v>6104</v>
      </c>
      <c r="C612" s="29" t="s">
        <v>219</v>
      </c>
      <c r="D612" s="29">
        <v>191852815</v>
      </c>
      <c r="E612" s="29">
        <v>0</v>
      </c>
      <c r="F612" s="29">
        <v>1021</v>
      </c>
      <c r="G612" s="29">
        <v>2621060</v>
      </c>
      <c r="H612" s="29">
        <v>1124798</v>
      </c>
      <c r="I612" s="29">
        <v>909</v>
      </c>
      <c r="J612" s="29">
        <v>2447599</v>
      </c>
      <c r="K612" s="29" t="s">
        <v>1656</v>
      </c>
      <c r="M612" s="29">
        <v>3947</v>
      </c>
      <c r="N612" s="29" t="s">
        <v>219</v>
      </c>
      <c r="O612" s="29">
        <v>394700</v>
      </c>
      <c r="S612" s="29">
        <v>150</v>
      </c>
      <c r="T612" s="29" t="s">
        <v>1662</v>
      </c>
      <c r="U612" s="29">
        <v>0</v>
      </c>
      <c r="V612" s="29" t="s">
        <v>1663</v>
      </c>
      <c r="X612" s="29" t="s">
        <v>320</v>
      </c>
    </row>
    <row r="613" spans="1:24" x14ac:dyDescent="0.25">
      <c r="A613" s="29" t="s">
        <v>160</v>
      </c>
      <c r="B613" s="29">
        <v>6104</v>
      </c>
      <c r="C613" s="29" t="s">
        <v>219</v>
      </c>
      <c r="D613" s="29">
        <v>191852693</v>
      </c>
      <c r="E613" s="29">
        <v>1</v>
      </c>
      <c r="F613" s="29">
        <v>1030</v>
      </c>
      <c r="G613" s="29">
        <v>2622171</v>
      </c>
      <c r="H613" s="29">
        <v>1119314</v>
      </c>
      <c r="I613" s="29">
        <v>909</v>
      </c>
      <c r="J613" s="29">
        <v>2447386</v>
      </c>
      <c r="K613" s="29" t="s">
        <v>376</v>
      </c>
      <c r="L613" s="179" t="s">
        <v>1489</v>
      </c>
      <c r="M613" s="29">
        <v>3947</v>
      </c>
      <c r="N613" s="29" t="s">
        <v>219</v>
      </c>
      <c r="O613" s="29">
        <v>394700</v>
      </c>
      <c r="R613" s="29" t="s">
        <v>376</v>
      </c>
      <c r="S613" s="29">
        <v>115</v>
      </c>
      <c r="U613" s="29">
        <v>0</v>
      </c>
      <c r="V613" s="29" t="s">
        <v>1611</v>
      </c>
      <c r="X613" s="29" t="s">
        <v>320</v>
      </c>
    </row>
    <row r="614" spans="1:24" x14ac:dyDescent="0.25">
      <c r="A614" s="29" t="s">
        <v>160</v>
      </c>
      <c r="B614" s="29">
        <v>6104</v>
      </c>
      <c r="C614" s="29" t="s">
        <v>219</v>
      </c>
      <c r="D614" s="29">
        <v>191852347</v>
      </c>
      <c r="E614" s="29">
        <v>0</v>
      </c>
      <c r="F614" s="29">
        <v>1030</v>
      </c>
      <c r="G614" s="29">
        <v>2621296</v>
      </c>
      <c r="H614" s="29">
        <v>1121019</v>
      </c>
      <c r="I614" s="29">
        <v>909</v>
      </c>
      <c r="J614" s="29">
        <v>2447386</v>
      </c>
      <c r="K614" s="29" t="s">
        <v>376</v>
      </c>
      <c r="L614" s="179" t="s">
        <v>1489</v>
      </c>
      <c r="M614" s="29">
        <v>3947</v>
      </c>
      <c r="N614" s="29" t="s">
        <v>219</v>
      </c>
      <c r="O614" s="29">
        <v>394700</v>
      </c>
      <c r="S614" s="29">
        <v>115</v>
      </c>
      <c r="U614" s="29">
        <v>0</v>
      </c>
      <c r="V614" s="29" t="s">
        <v>1666</v>
      </c>
      <c r="X614" s="29" t="s">
        <v>320</v>
      </c>
    </row>
    <row r="615" spans="1:24" x14ac:dyDescent="0.25">
      <c r="A615" s="29" t="s">
        <v>160</v>
      </c>
      <c r="B615" s="29">
        <v>6104</v>
      </c>
      <c r="C615" s="29" t="s">
        <v>219</v>
      </c>
      <c r="D615" s="29">
        <v>191852693</v>
      </c>
      <c r="E615" s="29">
        <v>3</v>
      </c>
      <c r="F615" s="29">
        <v>1030</v>
      </c>
      <c r="G615" s="29">
        <v>2622171</v>
      </c>
      <c r="H615" s="29">
        <v>1119314</v>
      </c>
      <c r="I615" s="29">
        <v>909</v>
      </c>
      <c r="J615" s="29">
        <v>2447386</v>
      </c>
      <c r="K615" s="29" t="s">
        <v>376</v>
      </c>
      <c r="L615" s="179" t="s">
        <v>535</v>
      </c>
      <c r="M615" s="29">
        <v>3947</v>
      </c>
      <c r="N615" s="29" t="s">
        <v>219</v>
      </c>
      <c r="O615" s="29">
        <v>394700</v>
      </c>
      <c r="R615" s="29" t="s">
        <v>376</v>
      </c>
      <c r="S615" s="29">
        <v>115</v>
      </c>
      <c r="U615" s="29">
        <v>0</v>
      </c>
      <c r="V615" s="29" t="s">
        <v>1611</v>
      </c>
      <c r="X615" s="29" t="s">
        <v>320</v>
      </c>
    </row>
    <row r="616" spans="1:24" x14ac:dyDescent="0.25">
      <c r="A616" s="29" t="s">
        <v>160</v>
      </c>
      <c r="B616" s="29">
        <v>6104</v>
      </c>
      <c r="C616" s="29" t="s">
        <v>219</v>
      </c>
      <c r="D616" s="29">
        <v>191852348</v>
      </c>
      <c r="E616" s="29">
        <v>0</v>
      </c>
      <c r="F616" s="29">
        <v>1030</v>
      </c>
      <c r="G616" s="29">
        <v>2621312</v>
      </c>
      <c r="H616" s="29">
        <v>1121018</v>
      </c>
      <c r="I616" s="29">
        <v>909</v>
      </c>
      <c r="J616" s="29">
        <v>2447386</v>
      </c>
      <c r="K616" s="29" t="s">
        <v>376</v>
      </c>
      <c r="L616" s="179" t="s">
        <v>535</v>
      </c>
      <c r="M616" s="29">
        <v>3947</v>
      </c>
      <c r="N616" s="29" t="s">
        <v>219</v>
      </c>
      <c r="O616" s="29">
        <v>394700</v>
      </c>
      <c r="S616" s="29">
        <v>115</v>
      </c>
      <c r="U616" s="29">
        <v>0</v>
      </c>
      <c r="V616" s="29" t="s">
        <v>1667</v>
      </c>
      <c r="X616" s="29" t="s">
        <v>320</v>
      </c>
    </row>
    <row r="617" spans="1:24" x14ac:dyDescent="0.25">
      <c r="A617" s="29" t="s">
        <v>160</v>
      </c>
      <c r="B617" s="29">
        <v>6104</v>
      </c>
      <c r="C617" s="29" t="s">
        <v>219</v>
      </c>
      <c r="D617" s="29">
        <v>191852843</v>
      </c>
      <c r="E617" s="29">
        <v>0</v>
      </c>
      <c r="F617" s="29">
        <v>1021</v>
      </c>
      <c r="G617" s="29">
        <v>2621675</v>
      </c>
      <c r="H617" s="29">
        <v>1124011</v>
      </c>
      <c r="I617" s="29">
        <v>909</v>
      </c>
      <c r="J617" s="29">
        <v>2450779</v>
      </c>
      <c r="K617" s="29" t="s">
        <v>1669</v>
      </c>
      <c r="M617" s="29">
        <v>3947</v>
      </c>
      <c r="N617" s="29" t="s">
        <v>219</v>
      </c>
      <c r="O617" s="29">
        <v>394700</v>
      </c>
      <c r="S617" s="29">
        <v>115</v>
      </c>
      <c r="T617" s="29" t="s">
        <v>1640</v>
      </c>
      <c r="U617" s="29">
        <v>0</v>
      </c>
      <c r="V617" s="29" t="s">
        <v>1048</v>
      </c>
      <c r="X617" s="29" t="s">
        <v>320</v>
      </c>
    </row>
    <row r="618" spans="1:24" x14ac:dyDescent="0.25">
      <c r="A618" s="29" t="s">
        <v>160</v>
      </c>
      <c r="B618" s="29">
        <v>6104</v>
      </c>
      <c r="C618" s="29" t="s">
        <v>219</v>
      </c>
      <c r="D618" s="29">
        <v>191852844</v>
      </c>
      <c r="E618" s="29">
        <v>0</v>
      </c>
      <c r="F618" s="29">
        <v>1060</v>
      </c>
      <c r="G618" s="29">
        <v>2621674</v>
      </c>
      <c r="H618" s="29">
        <v>1124040</v>
      </c>
      <c r="I618" s="29">
        <v>909</v>
      </c>
      <c r="J618" s="29">
        <v>2450779</v>
      </c>
      <c r="K618" s="29" t="s">
        <v>1669</v>
      </c>
      <c r="M618" s="29">
        <v>3947</v>
      </c>
      <c r="N618" s="29" t="s">
        <v>219</v>
      </c>
      <c r="O618" s="29">
        <v>394700</v>
      </c>
      <c r="S618" s="29">
        <v>150</v>
      </c>
      <c r="T618" s="29" t="s">
        <v>1670</v>
      </c>
      <c r="U618" s="29">
        <v>0</v>
      </c>
      <c r="V618" s="29" t="s">
        <v>1671</v>
      </c>
      <c r="X618" s="29" t="s">
        <v>320</v>
      </c>
    </row>
    <row r="619" spans="1:24" x14ac:dyDescent="0.25">
      <c r="A619" s="29" t="s">
        <v>160</v>
      </c>
      <c r="B619" s="29">
        <v>6104</v>
      </c>
      <c r="C619" s="29" t="s">
        <v>219</v>
      </c>
      <c r="D619" s="29">
        <v>191852845</v>
      </c>
      <c r="E619" s="29">
        <v>0</v>
      </c>
      <c r="F619" s="29">
        <v>1021</v>
      </c>
      <c r="G619" s="29">
        <v>2621670</v>
      </c>
      <c r="H619" s="29">
        <v>1124020</v>
      </c>
      <c r="I619" s="29">
        <v>909</v>
      </c>
      <c r="J619" s="29">
        <v>2450779</v>
      </c>
      <c r="K619" s="29" t="s">
        <v>1669</v>
      </c>
      <c r="M619" s="29">
        <v>3947</v>
      </c>
      <c r="N619" s="29" t="s">
        <v>219</v>
      </c>
      <c r="O619" s="29">
        <v>394700</v>
      </c>
      <c r="S619" s="29">
        <v>115</v>
      </c>
      <c r="T619" s="29" t="s">
        <v>1672</v>
      </c>
      <c r="U619" s="29">
        <v>0</v>
      </c>
      <c r="V619" s="29" t="s">
        <v>650</v>
      </c>
      <c r="X619" s="29" t="s">
        <v>320</v>
      </c>
    </row>
    <row r="620" spans="1:24" x14ac:dyDescent="0.25">
      <c r="A620" s="29" t="s">
        <v>160</v>
      </c>
      <c r="B620" s="29">
        <v>6104</v>
      </c>
      <c r="C620" s="29" t="s">
        <v>219</v>
      </c>
      <c r="D620" s="29">
        <v>191852507</v>
      </c>
      <c r="E620" s="29">
        <v>0</v>
      </c>
      <c r="F620" s="29">
        <v>1030</v>
      </c>
      <c r="G620" s="29">
        <v>2620850</v>
      </c>
      <c r="H620" s="29">
        <v>1118285</v>
      </c>
      <c r="I620" s="29">
        <v>909</v>
      </c>
      <c r="J620" s="29">
        <v>2057615</v>
      </c>
      <c r="K620" s="29" t="s">
        <v>1673</v>
      </c>
      <c r="M620" s="29">
        <v>3946</v>
      </c>
      <c r="N620" s="29" t="s">
        <v>375</v>
      </c>
      <c r="O620" s="29">
        <v>394602</v>
      </c>
      <c r="R620" s="29" t="s">
        <v>1674</v>
      </c>
      <c r="S620" s="29">
        <v>115</v>
      </c>
      <c r="U620" s="29">
        <v>0</v>
      </c>
      <c r="V620" s="29" t="s">
        <v>323</v>
      </c>
      <c r="X620" s="29" t="s">
        <v>320</v>
      </c>
    </row>
    <row r="621" spans="1:24" x14ac:dyDescent="0.25">
      <c r="A621" s="29" t="s">
        <v>160</v>
      </c>
      <c r="B621" s="29">
        <v>6104</v>
      </c>
      <c r="C621" s="29" t="s">
        <v>219</v>
      </c>
      <c r="D621" s="29">
        <v>190106769</v>
      </c>
      <c r="E621" s="29">
        <v>0</v>
      </c>
      <c r="F621" s="29">
        <v>1060</v>
      </c>
      <c r="G621" s="29">
        <v>2620850</v>
      </c>
      <c r="H621" s="29">
        <v>1118285</v>
      </c>
      <c r="I621" s="29">
        <v>905</v>
      </c>
      <c r="J621" s="29">
        <v>2057615</v>
      </c>
      <c r="K621" s="29" t="s">
        <v>1673</v>
      </c>
      <c r="M621" s="29">
        <v>3946</v>
      </c>
      <c r="N621" s="29" t="s">
        <v>375</v>
      </c>
      <c r="O621" s="29">
        <v>394602</v>
      </c>
      <c r="R621" s="29" t="s">
        <v>1675</v>
      </c>
      <c r="S621" s="29">
        <v>115</v>
      </c>
      <c r="U621" s="29">
        <v>0</v>
      </c>
      <c r="V621" s="29" t="s">
        <v>1676</v>
      </c>
      <c r="X621" s="29" t="s">
        <v>419</v>
      </c>
    </row>
    <row r="622" spans="1:24" x14ac:dyDescent="0.25">
      <c r="A622" s="29" t="s">
        <v>160</v>
      </c>
      <c r="B622" s="29">
        <v>6104</v>
      </c>
      <c r="C622" s="29" t="s">
        <v>219</v>
      </c>
      <c r="D622" s="29">
        <v>191852698</v>
      </c>
      <c r="E622" s="29">
        <v>0</v>
      </c>
      <c r="F622" s="29">
        <v>1030</v>
      </c>
      <c r="G622" s="29">
        <v>2621390</v>
      </c>
      <c r="H622" s="29">
        <v>1122851</v>
      </c>
      <c r="I622" s="29">
        <v>909</v>
      </c>
      <c r="J622" s="29">
        <v>2447439</v>
      </c>
      <c r="K622" s="29" t="s">
        <v>377</v>
      </c>
      <c r="M622" s="29">
        <v>3947</v>
      </c>
      <c r="N622" s="29" t="s">
        <v>219</v>
      </c>
      <c r="O622" s="29">
        <v>394700</v>
      </c>
      <c r="S622" s="29">
        <v>150</v>
      </c>
      <c r="T622" s="29" t="s">
        <v>1677</v>
      </c>
      <c r="U622" s="29">
        <v>0</v>
      </c>
      <c r="V622" s="29" t="s">
        <v>1678</v>
      </c>
      <c r="X622" s="29" t="s">
        <v>320</v>
      </c>
    </row>
    <row r="623" spans="1:24" x14ac:dyDescent="0.25">
      <c r="A623" s="29" t="s">
        <v>160</v>
      </c>
      <c r="B623" s="29">
        <v>6104</v>
      </c>
      <c r="C623" s="29" t="s">
        <v>219</v>
      </c>
      <c r="D623" s="29">
        <v>191852563</v>
      </c>
      <c r="E623" s="29">
        <v>0</v>
      </c>
      <c r="F623" s="29">
        <v>1030</v>
      </c>
      <c r="G623" s="29">
        <v>2621248</v>
      </c>
      <c r="H623" s="29">
        <v>1122837</v>
      </c>
      <c r="I623" s="29">
        <v>904</v>
      </c>
      <c r="J623" s="29">
        <v>2447439</v>
      </c>
      <c r="K623" s="29" t="s">
        <v>377</v>
      </c>
      <c r="M623" s="29">
        <v>3947</v>
      </c>
      <c r="N623" s="29" t="s">
        <v>219</v>
      </c>
      <c r="O623" s="29">
        <v>394700</v>
      </c>
      <c r="S623" s="29">
        <v>150</v>
      </c>
      <c r="T623" s="29" t="s">
        <v>1679</v>
      </c>
      <c r="U623" s="29">
        <v>0</v>
      </c>
      <c r="V623" s="29" t="s">
        <v>1680</v>
      </c>
      <c r="X623" s="29" t="s">
        <v>320</v>
      </c>
    </row>
    <row r="624" spans="1:24" x14ac:dyDescent="0.25">
      <c r="A624" s="29" t="s">
        <v>160</v>
      </c>
      <c r="B624" s="29">
        <v>6112</v>
      </c>
      <c r="C624" s="29" t="s">
        <v>223</v>
      </c>
      <c r="D624" s="29">
        <v>3108613</v>
      </c>
      <c r="E624" s="29">
        <v>0</v>
      </c>
      <c r="F624" s="29">
        <v>1021</v>
      </c>
      <c r="G624" s="29">
        <v>2619169</v>
      </c>
      <c r="H624" s="29">
        <v>1126069</v>
      </c>
      <c r="I624" s="29">
        <v>905</v>
      </c>
      <c r="J624" s="29">
        <v>2113981</v>
      </c>
      <c r="K624" s="29" t="s">
        <v>1684</v>
      </c>
      <c r="L624" s="179" t="s">
        <v>1685</v>
      </c>
      <c r="M624" s="29">
        <v>3948</v>
      </c>
      <c r="N624" s="29" t="s">
        <v>223</v>
      </c>
      <c r="O624" s="29">
        <v>394801</v>
      </c>
      <c r="R624" s="29" t="s">
        <v>1686</v>
      </c>
      <c r="S624" s="29">
        <v>115</v>
      </c>
      <c r="T624" s="29" t="s">
        <v>1687</v>
      </c>
      <c r="U624" s="29">
        <v>0</v>
      </c>
      <c r="V624" s="29" t="s">
        <v>1688</v>
      </c>
      <c r="X624" s="29" t="s">
        <v>320</v>
      </c>
    </row>
    <row r="625" spans="1:24" x14ac:dyDescent="0.25">
      <c r="A625" s="29" t="s">
        <v>160</v>
      </c>
      <c r="B625" s="29">
        <v>6112</v>
      </c>
      <c r="C625" s="29" t="s">
        <v>223</v>
      </c>
      <c r="D625" s="29">
        <v>914672</v>
      </c>
      <c r="E625" s="29">
        <v>0</v>
      </c>
      <c r="F625" s="29">
        <v>1025</v>
      </c>
      <c r="G625" s="29">
        <v>2619169</v>
      </c>
      <c r="H625" s="29">
        <v>1126069</v>
      </c>
      <c r="I625" s="29">
        <v>905</v>
      </c>
      <c r="J625" s="29">
        <v>2113981</v>
      </c>
      <c r="K625" s="29" t="s">
        <v>1684</v>
      </c>
      <c r="L625" s="179" t="s">
        <v>1685</v>
      </c>
      <c r="M625" s="29">
        <v>3948</v>
      </c>
      <c r="N625" s="29" t="s">
        <v>223</v>
      </c>
      <c r="O625" s="29">
        <v>394801</v>
      </c>
      <c r="R625" s="29" t="s">
        <v>1689</v>
      </c>
      <c r="S625" s="29">
        <v>115</v>
      </c>
      <c r="T625" s="29" t="s">
        <v>1687</v>
      </c>
      <c r="U625" s="29">
        <v>0</v>
      </c>
      <c r="V625" s="29" t="s">
        <v>1688</v>
      </c>
      <c r="X625" s="29" t="s">
        <v>320</v>
      </c>
    </row>
    <row r="626" spans="1:24" x14ac:dyDescent="0.25">
      <c r="A626" s="29" t="s">
        <v>160</v>
      </c>
      <c r="B626" s="29">
        <v>6112</v>
      </c>
      <c r="C626" s="29" t="s">
        <v>223</v>
      </c>
      <c r="D626" s="29">
        <v>914691</v>
      </c>
      <c r="E626" s="29">
        <v>0</v>
      </c>
      <c r="F626" s="29">
        <v>1021</v>
      </c>
      <c r="G626" s="29">
        <v>2619794</v>
      </c>
      <c r="H626" s="29">
        <v>1125877</v>
      </c>
      <c r="I626" s="29">
        <v>905</v>
      </c>
      <c r="J626" s="29">
        <v>1145426</v>
      </c>
      <c r="K626" s="29" t="s">
        <v>1690</v>
      </c>
      <c r="L626" s="179" t="s">
        <v>336</v>
      </c>
      <c r="M626" s="29">
        <v>3948</v>
      </c>
      <c r="N626" s="29" t="s">
        <v>223</v>
      </c>
      <c r="O626" s="29">
        <v>394801</v>
      </c>
      <c r="S626" s="29">
        <v>150</v>
      </c>
      <c r="T626" s="29" t="s">
        <v>1691</v>
      </c>
      <c r="U626" s="29">
        <v>0</v>
      </c>
      <c r="V626" s="29" t="s">
        <v>533</v>
      </c>
      <c r="X626" s="29" t="s">
        <v>320</v>
      </c>
    </row>
    <row r="627" spans="1:24" x14ac:dyDescent="0.25">
      <c r="A627" s="29" t="s">
        <v>160</v>
      </c>
      <c r="B627" s="29">
        <v>6112</v>
      </c>
      <c r="C627" s="29" t="s">
        <v>223</v>
      </c>
      <c r="D627" s="29">
        <v>3108599</v>
      </c>
      <c r="E627" s="29">
        <v>0</v>
      </c>
      <c r="F627" s="29">
        <v>1021</v>
      </c>
      <c r="G627" s="29">
        <v>2619793</v>
      </c>
      <c r="H627" s="29">
        <v>1125887</v>
      </c>
      <c r="I627" s="29">
        <v>905</v>
      </c>
      <c r="J627" s="29">
        <v>1145426</v>
      </c>
      <c r="K627" s="29" t="s">
        <v>1690</v>
      </c>
      <c r="L627" s="179" t="s">
        <v>336</v>
      </c>
      <c r="M627" s="29">
        <v>3948</v>
      </c>
      <c r="N627" s="29" t="s">
        <v>223</v>
      </c>
      <c r="O627" s="29">
        <v>394801</v>
      </c>
      <c r="S627" s="29">
        <v>115</v>
      </c>
      <c r="T627" s="29" t="s">
        <v>1692</v>
      </c>
      <c r="U627" s="29">
        <v>0</v>
      </c>
      <c r="V627" s="29" t="s">
        <v>1693</v>
      </c>
      <c r="X627" s="29" t="s">
        <v>320</v>
      </c>
    </row>
    <row r="628" spans="1:24" x14ac:dyDescent="0.25">
      <c r="A628" s="29" t="s">
        <v>160</v>
      </c>
      <c r="B628" s="29">
        <v>6112</v>
      </c>
      <c r="C628" s="29" t="s">
        <v>223</v>
      </c>
      <c r="D628" s="29">
        <v>9018331</v>
      </c>
      <c r="E628" s="29">
        <v>0</v>
      </c>
      <c r="F628" s="29">
        <v>1060</v>
      </c>
      <c r="G628" s="29">
        <v>2619279</v>
      </c>
      <c r="H628" s="29">
        <v>1125792</v>
      </c>
      <c r="I628" s="29">
        <v>905</v>
      </c>
      <c r="J628" s="29">
        <v>1145461</v>
      </c>
      <c r="K628" s="29" t="s">
        <v>1694</v>
      </c>
      <c r="M628" s="29">
        <v>3948</v>
      </c>
      <c r="N628" s="29" t="s">
        <v>223</v>
      </c>
      <c r="O628" s="29">
        <v>394801</v>
      </c>
      <c r="R628" s="29" t="s">
        <v>1695</v>
      </c>
      <c r="S628" s="29">
        <v>115</v>
      </c>
      <c r="T628" s="29" t="s">
        <v>1696</v>
      </c>
      <c r="U628" s="29">
        <v>0</v>
      </c>
      <c r="V628" s="29" t="s">
        <v>1266</v>
      </c>
      <c r="X628" s="29" t="s">
        <v>320</v>
      </c>
    </row>
    <row r="629" spans="1:24" x14ac:dyDescent="0.25">
      <c r="A629" s="29" t="s">
        <v>160</v>
      </c>
      <c r="B629" s="29">
        <v>6112</v>
      </c>
      <c r="C629" s="29" t="s">
        <v>223</v>
      </c>
      <c r="D629" s="29">
        <v>914652</v>
      </c>
      <c r="E629" s="29">
        <v>0</v>
      </c>
      <c r="F629" s="29">
        <v>1021</v>
      </c>
      <c r="G629" s="29">
        <v>2618909</v>
      </c>
      <c r="H629" s="29">
        <v>1125893</v>
      </c>
      <c r="I629" s="29">
        <v>905</v>
      </c>
      <c r="J629" s="29">
        <v>1145461</v>
      </c>
      <c r="K629" s="29" t="s">
        <v>1694</v>
      </c>
      <c r="M629" s="29">
        <v>3948</v>
      </c>
      <c r="N629" s="29" t="s">
        <v>223</v>
      </c>
      <c r="O629" s="29">
        <v>394801</v>
      </c>
      <c r="S629" s="29">
        <v>115</v>
      </c>
      <c r="U629" s="29">
        <v>0</v>
      </c>
      <c r="V629" s="29" t="s">
        <v>1698</v>
      </c>
      <c r="X629" s="29" t="s">
        <v>320</v>
      </c>
    </row>
    <row r="630" spans="1:24" x14ac:dyDescent="0.25">
      <c r="A630" s="29" t="s">
        <v>160</v>
      </c>
      <c r="B630" s="29">
        <v>6112</v>
      </c>
      <c r="C630" s="29" t="s">
        <v>223</v>
      </c>
      <c r="D630" s="29">
        <v>914655</v>
      </c>
      <c r="E630" s="29">
        <v>0</v>
      </c>
      <c r="F630" s="29">
        <v>1021</v>
      </c>
      <c r="G630" s="29">
        <v>2619026</v>
      </c>
      <c r="H630" s="29">
        <v>1125895</v>
      </c>
      <c r="I630" s="29">
        <v>905</v>
      </c>
      <c r="J630" s="29">
        <v>1145461</v>
      </c>
      <c r="K630" s="29" t="s">
        <v>1694</v>
      </c>
      <c r="M630" s="29">
        <v>3948</v>
      </c>
      <c r="N630" s="29" t="s">
        <v>223</v>
      </c>
      <c r="O630" s="29">
        <v>394801</v>
      </c>
      <c r="S630" s="29">
        <v>115</v>
      </c>
      <c r="U630" s="29">
        <v>0</v>
      </c>
      <c r="V630" s="29" t="s">
        <v>1697</v>
      </c>
      <c r="X630" s="29" t="s">
        <v>320</v>
      </c>
    </row>
    <row r="631" spans="1:24" x14ac:dyDescent="0.25">
      <c r="A631" s="29" t="s">
        <v>160</v>
      </c>
      <c r="B631" s="29">
        <v>6112</v>
      </c>
      <c r="C631" s="29" t="s">
        <v>223</v>
      </c>
      <c r="D631" s="29">
        <v>3108625</v>
      </c>
      <c r="E631" s="29">
        <v>0</v>
      </c>
      <c r="F631" s="29">
        <v>1030</v>
      </c>
      <c r="G631" s="29">
        <v>2618518</v>
      </c>
      <c r="H631" s="29">
        <v>1125971</v>
      </c>
      <c r="I631" s="29">
        <v>905</v>
      </c>
      <c r="J631" s="29">
        <v>2114037</v>
      </c>
      <c r="K631" s="29" t="s">
        <v>1681</v>
      </c>
      <c r="L631" s="179" t="s">
        <v>1614</v>
      </c>
      <c r="M631" s="29">
        <v>3948</v>
      </c>
      <c r="N631" s="29" t="s">
        <v>223</v>
      </c>
      <c r="O631" s="29">
        <v>394801</v>
      </c>
      <c r="R631" s="29" t="s">
        <v>1682</v>
      </c>
      <c r="S631" s="29">
        <v>115</v>
      </c>
      <c r="T631" s="29" t="s">
        <v>1683</v>
      </c>
      <c r="U631" s="29">
        <v>0</v>
      </c>
      <c r="V631" s="29" t="s">
        <v>454</v>
      </c>
      <c r="X631" s="29" t="s">
        <v>320</v>
      </c>
    </row>
    <row r="632" spans="1:24" x14ac:dyDescent="0.25">
      <c r="A632" s="29" t="s">
        <v>160</v>
      </c>
      <c r="B632" s="29">
        <v>6112</v>
      </c>
      <c r="C632" s="29" t="s">
        <v>223</v>
      </c>
      <c r="D632" s="29">
        <v>914632</v>
      </c>
      <c r="E632" s="29">
        <v>0</v>
      </c>
      <c r="F632" s="29">
        <v>1040</v>
      </c>
      <c r="G632" s="29">
        <v>2618486</v>
      </c>
      <c r="H632" s="29">
        <v>1125957</v>
      </c>
      <c r="I632" s="29">
        <v>905</v>
      </c>
      <c r="J632" s="29">
        <v>2114037</v>
      </c>
      <c r="K632" s="29" t="s">
        <v>1681</v>
      </c>
      <c r="L632" s="179" t="s">
        <v>1614</v>
      </c>
      <c r="M632" s="29">
        <v>3948</v>
      </c>
      <c r="N632" s="29" t="s">
        <v>223</v>
      </c>
      <c r="O632" s="29">
        <v>394801</v>
      </c>
      <c r="S632" s="29">
        <v>115</v>
      </c>
      <c r="U632" s="29">
        <v>0</v>
      </c>
      <c r="V632" s="29" t="s">
        <v>335</v>
      </c>
      <c r="X632" s="29" t="s">
        <v>419</v>
      </c>
    </row>
    <row r="633" spans="1:24" x14ac:dyDescent="0.25">
      <c r="A633" s="29" t="s">
        <v>160</v>
      </c>
      <c r="B633" s="29">
        <v>6113</v>
      </c>
      <c r="C633" s="29" t="s">
        <v>224</v>
      </c>
      <c r="D633" s="29">
        <v>191968479</v>
      </c>
      <c r="E633" s="29">
        <v>0</v>
      </c>
      <c r="F633" s="29">
        <v>1010</v>
      </c>
      <c r="G633" s="29">
        <v>2609550</v>
      </c>
      <c r="H633" s="29">
        <v>1127676</v>
      </c>
      <c r="I633" s="29">
        <v>905</v>
      </c>
      <c r="J633" s="29">
        <v>1145469</v>
      </c>
      <c r="K633" s="29" t="s">
        <v>1699</v>
      </c>
      <c r="L633" s="179" t="s">
        <v>336</v>
      </c>
      <c r="M633" s="29">
        <v>3970</v>
      </c>
      <c r="N633" s="29" t="s">
        <v>224</v>
      </c>
      <c r="O633" s="29">
        <v>397000</v>
      </c>
      <c r="R633" s="29" t="s">
        <v>1719</v>
      </c>
      <c r="S633" s="29">
        <v>101</v>
      </c>
      <c r="U633" s="29">
        <v>0</v>
      </c>
      <c r="V633" s="29" t="s">
        <v>1715</v>
      </c>
      <c r="X633" s="29" t="s">
        <v>320</v>
      </c>
    </row>
    <row r="634" spans="1:24" x14ac:dyDescent="0.25">
      <c r="A634" s="29" t="s">
        <v>160</v>
      </c>
      <c r="B634" s="29">
        <v>6113</v>
      </c>
      <c r="C634" s="29" t="s">
        <v>224</v>
      </c>
      <c r="D634" s="29">
        <v>191213950</v>
      </c>
      <c r="E634" s="29">
        <v>0</v>
      </c>
      <c r="F634" s="29">
        <v>1010</v>
      </c>
      <c r="G634" s="29">
        <v>2609710.5989999999</v>
      </c>
      <c r="H634" s="29">
        <v>1127843.142</v>
      </c>
      <c r="I634" s="29">
        <v>906</v>
      </c>
      <c r="J634" s="29">
        <v>1145469</v>
      </c>
      <c r="K634" s="29" t="s">
        <v>1699</v>
      </c>
      <c r="L634" s="179" t="s">
        <v>336</v>
      </c>
      <c r="M634" s="29">
        <v>3970</v>
      </c>
      <c r="N634" s="29" t="s">
        <v>224</v>
      </c>
      <c r="O634" s="29">
        <v>397000</v>
      </c>
      <c r="R634" s="29" t="s">
        <v>1700</v>
      </c>
      <c r="S634" s="29">
        <v>101</v>
      </c>
      <c r="T634" s="29" t="s">
        <v>1701</v>
      </c>
      <c r="U634" s="29">
        <v>0</v>
      </c>
      <c r="V634" s="29" t="s">
        <v>1702</v>
      </c>
      <c r="X634" s="29" t="s">
        <v>320</v>
      </c>
    </row>
    <row r="635" spans="1:24" x14ac:dyDescent="0.25">
      <c r="A635" s="29" t="s">
        <v>160</v>
      </c>
      <c r="B635" s="29">
        <v>6113</v>
      </c>
      <c r="C635" s="29" t="s">
        <v>224</v>
      </c>
      <c r="D635" s="29">
        <v>191213956</v>
      </c>
      <c r="E635" s="29">
        <v>0</v>
      </c>
      <c r="F635" s="29">
        <v>1010</v>
      </c>
      <c r="G635" s="29">
        <v>2609710.5989999999</v>
      </c>
      <c r="H635" s="29">
        <v>1127843.142</v>
      </c>
      <c r="I635" s="29">
        <v>906</v>
      </c>
      <c r="J635" s="29">
        <v>1145469</v>
      </c>
      <c r="K635" s="29" t="s">
        <v>1699</v>
      </c>
      <c r="L635" s="179" t="s">
        <v>336</v>
      </c>
      <c r="M635" s="29">
        <v>3970</v>
      </c>
      <c r="N635" s="29" t="s">
        <v>224</v>
      </c>
      <c r="O635" s="29">
        <v>397000</v>
      </c>
      <c r="R635" s="29" t="s">
        <v>1703</v>
      </c>
      <c r="S635" s="29">
        <v>101</v>
      </c>
      <c r="T635" s="29" t="s">
        <v>1701</v>
      </c>
      <c r="U635" s="29">
        <v>0</v>
      </c>
      <c r="V635" s="29" t="s">
        <v>1702</v>
      </c>
      <c r="X635" s="29" t="s">
        <v>320</v>
      </c>
    </row>
    <row r="636" spans="1:24" x14ac:dyDescent="0.25">
      <c r="A636" s="29" t="s">
        <v>160</v>
      </c>
      <c r="B636" s="29">
        <v>6113</v>
      </c>
      <c r="C636" s="29" t="s">
        <v>224</v>
      </c>
      <c r="D636" s="29">
        <v>192003245</v>
      </c>
      <c r="E636" s="29">
        <v>0</v>
      </c>
      <c r="F636" s="29">
        <v>1010</v>
      </c>
      <c r="G636" s="29">
        <v>2609710.5989999999</v>
      </c>
      <c r="H636" s="29">
        <v>1127843.142</v>
      </c>
      <c r="I636" s="29">
        <v>904</v>
      </c>
      <c r="J636" s="29">
        <v>1145469</v>
      </c>
      <c r="K636" s="29" t="s">
        <v>1699</v>
      </c>
      <c r="L636" s="179" t="s">
        <v>336</v>
      </c>
      <c r="M636" s="29">
        <v>3970</v>
      </c>
      <c r="N636" s="29" t="s">
        <v>224</v>
      </c>
      <c r="O636" s="29">
        <v>397000</v>
      </c>
      <c r="R636" s="29" t="s">
        <v>8627</v>
      </c>
      <c r="S636" s="29">
        <v>101</v>
      </c>
      <c r="U636" s="29">
        <v>0</v>
      </c>
      <c r="V636" s="29" t="s">
        <v>8628</v>
      </c>
      <c r="X636" s="29" t="s">
        <v>320</v>
      </c>
    </row>
    <row r="637" spans="1:24" x14ac:dyDescent="0.25">
      <c r="A637" s="29" t="s">
        <v>160</v>
      </c>
      <c r="B637" s="29">
        <v>6113</v>
      </c>
      <c r="C637" s="29" t="s">
        <v>224</v>
      </c>
      <c r="D637" s="29">
        <v>191213972</v>
      </c>
      <c r="E637" s="29">
        <v>0</v>
      </c>
      <c r="F637" s="29">
        <v>1010</v>
      </c>
      <c r="G637" s="29">
        <v>2609710.5989999999</v>
      </c>
      <c r="H637" s="29">
        <v>1127843.142</v>
      </c>
      <c r="I637" s="29">
        <v>906</v>
      </c>
      <c r="J637" s="29">
        <v>1145469</v>
      </c>
      <c r="K637" s="29" t="s">
        <v>1699</v>
      </c>
      <c r="L637" s="179" t="s">
        <v>336</v>
      </c>
      <c r="M637" s="29">
        <v>3970</v>
      </c>
      <c r="N637" s="29" t="s">
        <v>224</v>
      </c>
      <c r="O637" s="29">
        <v>397000</v>
      </c>
      <c r="R637" s="29" t="s">
        <v>1704</v>
      </c>
      <c r="S637" s="29">
        <v>101</v>
      </c>
      <c r="T637" s="29" t="s">
        <v>1701</v>
      </c>
      <c r="U637" s="29">
        <v>0</v>
      </c>
      <c r="V637" s="29" t="s">
        <v>1702</v>
      </c>
      <c r="X637" s="29" t="s">
        <v>320</v>
      </c>
    </row>
    <row r="638" spans="1:24" x14ac:dyDescent="0.25">
      <c r="A638" s="29" t="s">
        <v>160</v>
      </c>
      <c r="B638" s="29">
        <v>6113</v>
      </c>
      <c r="C638" s="29" t="s">
        <v>224</v>
      </c>
      <c r="D638" s="29">
        <v>191213974</v>
      </c>
      <c r="E638" s="29">
        <v>0</v>
      </c>
      <c r="F638" s="29">
        <v>1010</v>
      </c>
      <c r="G638" s="29">
        <v>2609710.5989999999</v>
      </c>
      <c r="H638" s="29">
        <v>1127843.142</v>
      </c>
      <c r="I638" s="29">
        <v>906</v>
      </c>
      <c r="J638" s="29">
        <v>1145469</v>
      </c>
      <c r="K638" s="29" t="s">
        <v>1699</v>
      </c>
      <c r="L638" s="179" t="s">
        <v>336</v>
      </c>
      <c r="M638" s="29">
        <v>3970</v>
      </c>
      <c r="N638" s="29" t="s">
        <v>224</v>
      </c>
      <c r="O638" s="29">
        <v>397000</v>
      </c>
      <c r="R638" s="29" t="s">
        <v>1705</v>
      </c>
      <c r="S638" s="29">
        <v>101</v>
      </c>
      <c r="T638" s="29" t="s">
        <v>1701</v>
      </c>
      <c r="U638" s="29">
        <v>0</v>
      </c>
      <c r="V638" s="29" t="s">
        <v>1702</v>
      </c>
      <c r="X638" s="29" t="s">
        <v>320</v>
      </c>
    </row>
    <row r="639" spans="1:24" x14ac:dyDescent="0.25">
      <c r="A639" s="29" t="s">
        <v>160</v>
      </c>
      <c r="B639" s="29">
        <v>6113</v>
      </c>
      <c r="C639" s="29" t="s">
        <v>224</v>
      </c>
      <c r="D639" s="29">
        <v>191618793</v>
      </c>
      <c r="E639" s="29">
        <v>0</v>
      </c>
      <c r="F639" s="29">
        <v>1010</v>
      </c>
      <c r="G639" s="29">
        <v>2609714.5989999999</v>
      </c>
      <c r="H639" s="29">
        <v>1127870.1410000001</v>
      </c>
      <c r="I639" s="29">
        <v>904</v>
      </c>
      <c r="J639" s="29">
        <v>1145469</v>
      </c>
      <c r="K639" s="29" t="s">
        <v>1699</v>
      </c>
      <c r="L639" s="179" t="s">
        <v>336</v>
      </c>
      <c r="M639" s="29">
        <v>3970</v>
      </c>
      <c r="N639" s="29" t="s">
        <v>224</v>
      </c>
      <c r="O639" s="29">
        <v>397000</v>
      </c>
      <c r="R639" s="29" t="s">
        <v>1706</v>
      </c>
      <c r="S639" s="29">
        <v>101</v>
      </c>
      <c r="T639" s="29" t="s">
        <v>1701</v>
      </c>
      <c r="U639" s="29">
        <v>0</v>
      </c>
      <c r="V639" s="29" t="s">
        <v>8629</v>
      </c>
      <c r="X639" s="29" t="s">
        <v>320</v>
      </c>
    </row>
    <row r="640" spans="1:24" x14ac:dyDescent="0.25">
      <c r="A640" s="29" t="s">
        <v>160</v>
      </c>
      <c r="B640" s="29">
        <v>6113</v>
      </c>
      <c r="C640" s="29" t="s">
        <v>224</v>
      </c>
      <c r="D640" s="29">
        <v>192040012</v>
      </c>
      <c r="E640" s="29">
        <v>0</v>
      </c>
      <c r="F640" s="29">
        <v>1010</v>
      </c>
      <c r="G640" s="29">
        <v>2609727</v>
      </c>
      <c r="H640" s="29">
        <v>1127803</v>
      </c>
      <c r="I640" s="29">
        <v>904</v>
      </c>
      <c r="J640" s="29">
        <v>1145469</v>
      </c>
      <c r="K640" s="29" t="s">
        <v>1699</v>
      </c>
      <c r="L640" s="179" t="s">
        <v>336</v>
      </c>
      <c r="M640" s="29">
        <v>3970</v>
      </c>
      <c r="N640" s="29" t="s">
        <v>224</v>
      </c>
      <c r="O640" s="29">
        <v>397000</v>
      </c>
      <c r="R640" s="29" t="s">
        <v>28331</v>
      </c>
      <c r="S640" s="29">
        <v>101</v>
      </c>
      <c r="U640" s="29">
        <v>0</v>
      </c>
      <c r="V640" s="29" t="s">
        <v>8628</v>
      </c>
      <c r="X640" s="29" t="s">
        <v>320</v>
      </c>
    </row>
    <row r="641" spans="1:24" x14ac:dyDescent="0.25">
      <c r="A641" s="29" t="s">
        <v>160</v>
      </c>
      <c r="B641" s="29">
        <v>6113</v>
      </c>
      <c r="C641" s="29" t="s">
        <v>224</v>
      </c>
      <c r="D641" s="29">
        <v>191631179</v>
      </c>
      <c r="E641" s="29">
        <v>0</v>
      </c>
      <c r="F641" s="29">
        <v>1010</v>
      </c>
      <c r="G641" s="29">
        <v>2609710.5989999999</v>
      </c>
      <c r="H641" s="29">
        <v>1127843.142</v>
      </c>
      <c r="I641" s="29">
        <v>909</v>
      </c>
      <c r="J641" s="29">
        <v>1145469</v>
      </c>
      <c r="K641" s="29" t="s">
        <v>1699</v>
      </c>
      <c r="L641" s="179" t="s">
        <v>336</v>
      </c>
      <c r="M641" s="29">
        <v>3970</v>
      </c>
      <c r="N641" s="29" t="s">
        <v>224</v>
      </c>
      <c r="O641" s="29">
        <v>397000</v>
      </c>
      <c r="R641" s="29" t="s">
        <v>1707</v>
      </c>
      <c r="S641" s="29">
        <v>101</v>
      </c>
      <c r="T641" s="29" t="s">
        <v>1701</v>
      </c>
      <c r="U641" s="29">
        <v>0</v>
      </c>
      <c r="V641" s="29" t="s">
        <v>1702</v>
      </c>
      <c r="X641" s="29" t="s">
        <v>320</v>
      </c>
    </row>
    <row r="642" spans="1:24" x14ac:dyDescent="0.25">
      <c r="A642" s="29" t="s">
        <v>160</v>
      </c>
      <c r="B642" s="29">
        <v>6113</v>
      </c>
      <c r="C642" s="29" t="s">
        <v>224</v>
      </c>
      <c r="D642" s="29">
        <v>9024660</v>
      </c>
      <c r="E642" s="29">
        <v>0</v>
      </c>
      <c r="F642" s="29">
        <v>1010</v>
      </c>
      <c r="G642" s="29">
        <v>2609702.8840000001</v>
      </c>
      <c r="H642" s="29">
        <v>1127848.067</v>
      </c>
      <c r="I642" s="29">
        <v>905</v>
      </c>
      <c r="J642" s="29">
        <v>1145469</v>
      </c>
      <c r="K642" s="29" t="s">
        <v>1699</v>
      </c>
      <c r="L642" s="179" t="s">
        <v>336</v>
      </c>
      <c r="M642" s="29">
        <v>3970</v>
      </c>
      <c r="N642" s="29" t="s">
        <v>224</v>
      </c>
      <c r="O642" s="29">
        <v>397000</v>
      </c>
      <c r="R642" s="29" t="s">
        <v>1708</v>
      </c>
      <c r="S642" s="29">
        <v>101</v>
      </c>
      <c r="U642" s="29">
        <v>0</v>
      </c>
      <c r="V642" s="29" t="s">
        <v>1709</v>
      </c>
      <c r="X642" s="29" t="s">
        <v>419</v>
      </c>
    </row>
    <row r="643" spans="1:24" x14ac:dyDescent="0.25">
      <c r="A643" s="29" t="s">
        <v>160</v>
      </c>
      <c r="B643" s="29">
        <v>6113</v>
      </c>
      <c r="C643" s="29" t="s">
        <v>224</v>
      </c>
      <c r="D643" s="29">
        <v>191700992</v>
      </c>
      <c r="E643" s="29">
        <v>0</v>
      </c>
      <c r="F643" s="29">
        <v>1010</v>
      </c>
      <c r="G643" s="29">
        <v>2610276</v>
      </c>
      <c r="H643" s="29">
        <v>1128023</v>
      </c>
      <c r="I643" s="29">
        <v>905</v>
      </c>
      <c r="J643" s="29">
        <v>1145469</v>
      </c>
      <c r="K643" s="29" t="s">
        <v>1699</v>
      </c>
      <c r="L643" s="179" t="s">
        <v>336</v>
      </c>
      <c r="M643" s="29">
        <v>3970</v>
      </c>
      <c r="N643" s="29" t="s">
        <v>224</v>
      </c>
      <c r="O643" s="29">
        <v>397000</v>
      </c>
      <c r="R643" s="29" t="s">
        <v>1710</v>
      </c>
      <c r="S643" s="29">
        <v>101</v>
      </c>
      <c r="T643" s="29" t="s">
        <v>1711</v>
      </c>
      <c r="U643" s="29">
        <v>0</v>
      </c>
      <c r="V643" s="29" t="s">
        <v>1712</v>
      </c>
      <c r="X643" s="29" t="s">
        <v>320</v>
      </c>
    </row>
    <row r="644" spans="1:24" x14ac:dyDescent="0.25">
      <c r="A644" s="29" t="s">
        <v>160</v>
      </c>
      <c r="B644" s="29">
        <v>6113</v>
      </c>
      <c r="C644" s="29" t="s">
        <v>224</v>
      </c>
      <c r="D644" s="29">
        <v>191213951</v>
      </c>
      <c r="E644" s="29">
        <v>0</v>
      </c>
      <c r="F644" s="29">
        <v>1010</v>
      </c>
      <c r="G644" s="29">
        <v>2609710.5989999999</v>
      </c>
      <c r="H644" s="29">
        <v>1127843.142</v>
      </c>
      <c r="I644" s="29">
        <v>906</v>
      </c>
      <c r="J644" s="29">
        <v>1145469</v>
      </c>
      <c r="K644" s="29" t="s">
        <v>1699</v>
      </c>
      <c r="L644" s="179" t="s">
        <v>336</v>
      </c>
      <c r="M644" s="29">
        <v>3970</v>
      </c>
      <c r="N644" s="29" t="s">
        <v>224</v>
      </c>
      <c r="O644" s="29">
        <v>397000</v>
      </c>
      <c r="R644" s="29" t="s">
        <v>1713</v>
      </c>
      <c r="S644" s="29">
        <v>101</v>
      </c>
      <c r="T644" s="29" t="s">
        <v>1701</v>
      </c>
      <c r="U644" s="29">
        <v>0</v>
      </c>
      <c r="V644" s="29" t="s">
        <v>1702</v>
      </c>
      <c r="X644" s="29" t="s">
        <v>320</v>
      </c>
    </row>
    <row r="645" spans="1:24" x14ac:dyDescent="0.25">
      <c r="A645" s="29" t="s">
        <v>160</v>
      </c>
      <c r="B645" s="29">
        <v>6113</v>
      </c>
      <c r="C645" s="29" t="s">
        <v>224</v>
      </c>
      <c r="D645" s="29">
        <v>191952966</v>
      </c>
      <c r="E645" s="29">
        <v>0</v>
      </c>
      <c r="F645" s="29">
        <v>1010</v>
      </c>
      <c r="G645" s="29">
        <v>2609554</v>
      </c>
      <c r="H645" s="29">
        <v>1127662</v>
      </c>
      <c r="I645" s="29">
        <v>905</v>
      </c>
      <c r="J645" s="29">
        <v>1145469</v>
      </c>
      <c r="K645" s="29" t="s">
        <v>1699</v>
      </c>
      <c r="L645" s="179" t="s">
        <v>336</v>
      </c>
      <c r="M645" s="29">
        <v>3970</v>
      </c>
      <c r="N645" s="29" t="s">
        <v>224</v>
      </c>
      <c r="O645" s="29">
        <v>397000</v>
      </c>
      <c r="R645" s="29" t="s">
        <v>1714</v>
      </c>
      <c r="S645" s="29">
        <v>101</v>
      </c>
      <c r="U645" s="29">
        <v>0</v>
      </c>
      <c r="V645" s="29" t="s">
        <v>1715</v>
      </c>
      <c r="X645" s="29" t="s">
        <v>320</v>
      </c>
    </row>
    <row r="646" spans="1:24" x14ac:dyDescent="0.25">
      <c r="A646" s="29" t="s">
        <v>160</v>
      </c>
      <c r="B646" s="29">
        <v>6113</v>
      </c>
      <c r="C646" s="29" t="s">
        <v>224</v>
      </c>
      <c r="D646" s="29">
        <v>191946384</v>
      </c>
      <c r="E646" s="29">
        <v>0</v>
      </c>
      <c r="F646" s="29">
        <v>1010</v>
      </c>
      <c r="G646" s="29">
        <v>2609534</v>
      </c>
      <c r="H646" s="29">
        <v>1127743</v>
      </c>
      <c r="I646" s="29">
        <v>905</v>
      </c>
      <c r="J646" s="29">
        <v>1145469</v>
      </c>
      <c r="K646" s="29" t="s">
        <v>1699</v>
      </c>
      <c r="L646" s="179" t="s">
        <v>336</v>
      </c>
      <c r="M646" s="29">
        <v>3970</v>
      </c>
      <c r="N646" s="29" t="s">
        <v>224</v>
      </c>
      <c r="O646" s="29">
        <v>397000</v>
      </c>
      <c r="R646" s="29" t="s">
        <v>1716</v>
      </c>
      <c r="S646" s="29">
        <v>101</v>
      </c>
      <c r="U646" s="29">
        <v>0</v>
      </c>
      <c r="V646" s="29" t="s">
        <v>1717</v>
      </c>
      <c r="X646" s="29" t="s">
        <v>320</v>
      </c>
    </row>
    <row r="647" spans="1:24" x14ac:dyDescent="0.25">
      <c r="A647" s="29" t="s">
        <v>160</v>
      </c>
      <c r="B647" s="29">
        <v>6113</v>
      </c>
      <c r="C647" s="29" t="s">
        <v>224</v>
      </c>
      <c r="D647" s="29">
        <v>191719401</v>
      </c>
      <c r="E647" s="29">
        <v>0</v>
      </c>
      <c r="F647" s="29">
        <v>1010</v>
      </c>
      <c r="G647" s="29">
        <v>2610276</v>
      </c>
      <c r="H647" s="29">
        <v>1128023</v>
      </c>
      <c r="I647" s="29">
        <v>905</v>
      </c>
      <c r="J647" s="29">
        <v>1145469</v>
      </c>
      <c r="K647" s="29" t="s">
        <v>1699</v>
      </c>
      <c r="L647" s="179" t="s">
        <v>336</v>
      </c>
      <c r="M647" s="29">
        <v>3970</v>
      </c>
      <c r="N647" s="29" t="s">
        <v>224</v>
      </c>
      <c r="O647" s="29">
        <v>397000</v>
      </c>
      <c r="R647" s="29" t="s">
        <v>1718</v>
      </c>
      <c r="S647" s="29">
        <v>101</v>
      </c>
      <c r="T647" s="29" t="s">
        <v>1711</v>
      </c>
      <c r="U647" s="29">
        <v>0</v>
      </c>
      <c r="V647" s="29" t="s">
        <v>1712</v>
      </c>
      <c r="X647" s="29" t="s">
        <v>320</v>
      </c>
    </row>
    <row r="648" spans="1:24" x14ac:dyDescent="0.25">
      <c r="A648" s="29" t="s">
        <v>160</v>
      </c>
      <c r="B648" s="29">
        <v>6113</v>
      </c>
      <c r="C648" s="29" t="s">
        <v>224</v>
      </c>
      <c r="D648" s="29">
        <v>191789931</v>
      </c>
      <c r="E648" s="29">
        <v>0</v>
      </c>
      <c r="F648" s="29">
        <v>1010</v>
      </c>
      <c r="G648" s="29">
        <v>2610276</v>
      </c>
      <c r="H648" s="29">
        <v>1128023</v>
      </c>
      <c r="I648" s="29">
        <v>905</v>
      </c>
      <c r="J648" s="29">
        <v>1145469</v>
      </c>
      <c r="K648" s="29" t="s">
        <v>1699</v>
      </c>
      <c r="L648" s="179" t="s">
        <v>336</v>
      </c>
      <c r="M648" s="29">
        <v>3970</v>
      </c>
      <c r="N648" s="29" t="s">
        <v>224</v>
      </c>
      <c r="O648" s="29">
        <v>397000</v>
      </c>
      <c r="R648" s="29" t="s">
        <v>1720</v>
      </c>
      <c r="S648" s="29">
        <v>101</v>
      </c>
      <c r="T648" s="29" t="s">
        <v>1711</v>
      </c>
      <c r="U648" s="29">
        <v>0</v>
      </c>
      <c r="V648" s="29" t="s">
        <v>1712</v>
      </c>
      <c r="X648" s="29" t="s">
        <v>320</v>
      </c>
    </row>
    <row r="649" spans="1:24" x14ac:dyDescent="0.25">
      <c r="A649" s="29" t="s">
        <v>160</v>
      </c>
      <c r="B649" s="29">
        <v>6113</v>
      </c>
      <c r="C649" s="29" t="s">
        <v>224</v>
      </c>
      <c r="D649" s="29">
        <v>190648112</v>
      </c>
      <c r="E649" s="29">
        <v>0</v>
      </c>
      <c r="F649" s="29">
        <v>1060</v>
      </c>
      <c r="G649" s="29">
        <v>2609693</v>
      </c>
      <c r="H649" s="29">
        <v>1127808</v>
      </c>
      <c r="I649" s="29">
        <v>909</v>
      </c>
      <c r="J649" s="29">
        <v>1145469</v>
      </c>
      <c r="K649" s="29" t="s">
        <v>1699</v>
      </c>
      <c r="L649" s="179" t="s">
        <v>1614</v>
      </c>
      <c r="M649" s="29">
        <v>3970</v>
      </c>
      <c r="N649" s="29" t="s">
        <v>224</v>
      </c>
      <c r="O649" s="29">
        <v>397000</v>
      </c>
      <c r="R649" s="29" t="s">
        <v>1721</v>
      </c>
      <c r="S649" s="29">
        <v>150</v>
      </c>
      <c r="T649" s="29" t="s">
        <v>1722</v>
      </c>
      <c r="U649" s="29">
        <v>0</v>
      </c>
      <c r="V649" s="29" t="s">
        <v>1723</v>
      </c>
      <c r="X649" s="29" t="s">
        <v>320</v>
      </c>
    </row>
    <row r="650" spans="1:24" x14ac:dyDescent="0.25">
      <c r="A650" s="29" t="s">
        <v>160</v>
      </c>
      <c r="B650" s="29">
        <v>6113</v>
      </c>
      <c r="C650" s="29" t="s">
        <v>224</v>
      </c>
      <c r="D650" s="29">
        <v>191584133</v>
      </c>
      <c r="E650" s="29">
        <v>0</v>
      </c>
      <c r="F650" s="29">
        <v>1010</v>
      </c>
      <c r="G650" s="29">
        <v>2610151.6009999998</v>
      </c>
      <c r="H650" s="29">
        <v>1127969.129</v>
      </c>
      <c r="I650" s="29">
        <v>905</v>
      </c>
      <c r="J650" s="29">
        <v>1145469</v>
      </c>
      <c r="K650" s="29" t="s">
        <v>1699</v>
      </c>
      <c r="L650" s="179" t="s">
        <v>1614</v>
      </c>
      <c r="M650" s="29">
        <v>3970</v>
      </c>
      <c r="N650" s="29" t="s">
        <v>224</v>
      </c>
      <c r="O650" s="29">
        <v>397000</v>
      </c>
      <c r="R650" s="29" t="s">
        <v>1724</v>
      </c>
      <c r="S650" s="29">
        <v>101</v>
      </c>
      <c r="T650" s="29" t="s">
        <v>1722</v>
      </c>
      <c r="U650" s="29">
        <v>0</v>
      </c>
      <c r="V650" s="29" t="s">
        <v>1723</v>
      </c>
      <c r="X650" s="29" t="s">
        <v>320</v>
      </c>
    </row>
    <row r="651" spans="1:24" x14ac:dyDescent="0.25">
      <c r="A651" s="29" t="s">
        <v>160</v>
      </c>
      <c r="B651" s="29">
        <v>6113</v>
      </c>
      <c r="C651" s="29" t="s">
        <v>224</v>
      </c>
      <c r="D651" s="29">
        <v>191584132</v>
      </c>
      <c r="E651" s="29">
        <v>0</v>
      </c>
      <c r="F651" s="29">
        <v>1010</v>
      </c>
      <c r="G651" s="29">
        <v>2610151.6009999998</v>
      </c>
      <c r="H651" s="29">
        <v>1127969.129</v>
      </c>
      <c r="I651" s="29">
        <v>905</v>
      </c>
      <c r="J651" s="29">
        <v>1145469</v>
      </c>
      <c r="K651" s="29" t="s">
        <v>1699</v>
      </c>
      <c r="L651" s="179" t="s">
        <v>1614</v>
      </c>
      <c r="M651" s="29">
        <v>3970</v>
      </c>
      <c r="N651" s="29" t="s">
        <v>224</v>
      </c>
      <c r="O651" s="29">
        <v>397000</v>
      </c>
      <c r="R651" s="29" t="s">
        <v>1725</v>
      </c>
      <c r="S651" s="29">
        <v>101</v>
      </c>
      <c r="T651" s="29" t="s">
        <v>1722</v>
      </c>
      <c r="U651" s="29">
        <v>0</v>
      </c>
      <c r="V651" s="29" t="s">
        <v>1723</v>
      </c>
      <c r="X651" s="29" t="s">
        <v>320</v>
      </c>
    </row>
    <row r="652" spans="1:24" x14ac:dyDescent="0.25">
      <c r="A652" s="29" t="s">
        <v>160</v>
      </c>
      <c r="B652" s="29">
        <v>6113</v>
      </c>
      <c r="C652" s="29" t="s">
        <v>224</v>
      </c>
      <c r="D652" s="29">
        <v>191661904</v>
      </c>
      <c r="E652" s="29">
        <v>0</v>
      </c>
      <c r="F652" s="29">
        <v>1010</v>
      </c>
      <c r="G652" s="29">
        <v>2609799.6</v>
      </c>
      <c r="H652" s="29">
        <v>1127700.142</v>
      </c>
      <c r="I652" s="29">
        <v>909</v>
      </c>
      <c r="J652" s="29">
        <v>1145469</v>
      </c>
      <c r="K652" s="29" t="s">
        <v>1699</v>
      </c>
      <c r="L652" s="179" t="s">
        <v>1614</v>
      </c>
      <c r="M652" s="29">
        <v>3970</v>
      </c>
      <c r="N652" s="29" t="s">
        <v>224</v>
      </c>
      <c r="O652" s="29">
        <v>397000</v>
      </c>
      <c r="R652" s="29" t="s">
        <v>1726</v>
      </c>
      <c r="S652" s="29">
        <v>101</v>
      </c>
      <c r="T652" s="29" t="s">
        <v>1722</v>
      </c>
      <c r="U652" s="29">
        <v>0</v>
      </c>
      <c r="V652" s="29" t="s">
        <v>1723</v>
      </c>
      <c r="X652" s="29" t="s">
        <v>320</v>
      </c>
    </row>
    <row r="653" spans="1:24" x14ac:dyDescent="0.25">
      <c r="A653" s="29" t="s">
        <v>160</v>
      </c>
      <c r="B653" s="29">
        <v>6113</v>
      </c>
      <c r="C653" s="29" t="s">
        <v>224</v>
      </c>
      <c r="D653" s="29">
        <v>191832848</v>
      </c>
      <c r="E653" s="29">
        <v>0</v>
      </c>
      <c r="F653" s="29">
        <v>1010</v>
      </c>
      <c r="G653" s="29">
        <v>2610262</v>
      </c>
      <c r="H653" s="29">
        <v>1128047</v>
      </c>
      <c r="I653" s="29">
        <v>905</v>
      </c>
      <c r="J653" s="29">
        <v>1145469</v>
      </c>
      <c r="K653" s="29" t="s">
        <v>1699</v>
      </c>
      <c r="L653" s="179" t="s">
        <v>1614</v>
      </c>
      <c r="M653" s="29">
        <v>3970</v>
      </c>
      <c r="N653" s="29" t="s">
        <v>224</v>
      </c>
      <c r="O653" s="29">
        <v>397000</v>
      </c>
      <c r="R653" s="29" t="s">
        <v>1727</v>
      </c>
      <c r="S653" s="29">
        <v>101</v>
      </c>
      <c r="T653" s="29" t="s">
        <v>1722</v>
      </c>
      <c r="U653" s="29">
        <v>0</v>
      </c>
      <c r="V653" s="29" t="s">
        <v>1723</v>
      </c>
      <c r="X653" s="29" t="s">
        <v>320</v>
      </c>
    </row>
    <row r="654" spans="1:24" x14ac:dyDescent="0.25">
      <c r="A654" s="29" t="s">
        <v>160</v>
      </c>
      <c r="B654" s="29">
        <v>6113</v>
      </c>
      <c r="C654" s="29" t="s">
        <v>224</v>
      </c>
      <c r="D654" s="29">
        <v>191511813</v>
      </c>
      <c r="E654" s="29">
        <v>0</v>
      </c>
      <c r="F654" s="29">
        <v>1010</v>
      </c>
      <c r="G654" s="29">
        <v>2609799.6</v>
      </c>
      <c r="H654" s="29">
        <v>1127700.142</v>
      </c>
      <c r="I654" s="29">
        <v>909</v>
      </c>
      <c r="J654" s="29">
        <v>1145469</v>
      </c>
      <c r="K654" s="29" t="s">
        <v>1699</v>
      </c>
      <c r="L654" s="179" t="s">
        <v>1614</v>
      </c>
      <c r="M654" s="29">
        <v>3970</v>
      </c>
      <c r="N654" s="29" t="s">
        <v>224</v>
      </c>
      <c r="O654" s="29">
        <v>397000</v>
      </c>
      <c r="R654" s="29" t="s">
        <v>1728</v>
      </c>
      <c r="S654" s="29">
        <v>101</v>
      </c>
      <c r="T654" s="29" t="s">
        <v>1722</v>
      </c>
      <c r="U654" s="29">
        <v>0</v>
      </c>
      <c r="V654" s="29" t="s">
        <v>1723</v>
      </c>
      <c r="X654" s="29" t="s">
        <v>320</v>
      </c>
    </row>
    <row r="655" spans="1:24" x14ac:dyDescent="0.25">
      <c r="A655" s="29" t="s">
        <v>160</v>
      </c>
      <c r="B655" s="29">
        <v>6113</v>
      </c>
      <c r="C655" s="29" t="s">
        <v>224</v>
      </c>
      <c r="D655" s="29">
        <v>191668951</v>
      </c>
      <c r="E655" s="29">
        <v>0</v>
      </c>
      <c r="F655" s="29">
        <v>1010</v>
      </c>
      <c r="G655" s="29">
        <v>2609799.6</v>
      </c>
      <c r="H655" s="29">
        <v>1127700.142</v>
      </c>
      <c r="I655" s="29">
        <v>909</v>
      </c>
      <c r="J655" s="29">
        <v>1145469</v>
      </c>
      <c r="K655" s="29" t="s">
        <v>1699</v>
      </c>
      <c r="L655" s="179" t="s">
        <v>1614</v>
      </c>
      <c r="M655" s="29">
        <v>3970</v>
      </c>
      <c r="N655" s="29" t="s">
        <v>224</v>
      </c>
      <c r="O655" s="29">
        <v>397000</v>
      </c>
      <c r="R655" s="29" t="s">
        <v>1731</v>
      </c>
      <c r="S655" s="29">
        <v>101</v>
      </c>
      <c r="T655" s="29" t="s">
        <v>1722</v>
      </c>
      <c r="U655" s="29">
        <v>0</v>
      </c>
      <c r="V655" s="29" t="s">
        <v>1723</v>
      </c>
      <c r="X655" s="29" t="s">
        <v>320</v>
      </c>
    </row>
    <row r="656" spans="1:24" x14ac:dyDescent="0.25">
      <c r="A656" s="29" t="s">
        <v>160</v>
      </c>
      <c r="B656" s="29">
        <v>6113</v>
      </c>
      <c r="C656" s="29" t="s">
        <v>224</v>
      </c>
      <c r="D656" s="29">
        <v>191642715</v>
      </c>
      <c r="E656" s="29">
        <v>0</v>
      </c>
      <c r="F656" s="29">
        <v>1010</v>
      </c>
      <c r="G656" s="29">
        <v>2609681.5989999999</v>
      </c>
      <c r="H656" s="29">
        <v>1127802.1429999999</v>
      </c>
      <c r="I656" s="29">
        <v>909</v>
      </c>
      <c r="J656" s="29">
        <v>1145469</v>
      </c>
      <c r="K656" s="29" t="s">
        <v>1699</v>
      </c>
      <c r="L656" s="179" t="s">
        <v>1614</v>
      </c>
      <c r="M656" s="29">
        <v>3970</v>
      </c>
      <c r="N656" s="29" t="s">
        <v>224</v>
      </c>
      <c r="O656" s="29">
        <v>397000</v>
      </c>
      <c r="R656" s="29" t="s">
        <v>1732</v>
      </c>
      <c r="S656" s="29">
        <v>101</v>
      </c>
      <c r="T656" s="29" t="s">
        <v>1722</v>
      </c>
      <c r="U656" s="29">
        <v>0</v>
      </c>
      <c r="V656" s="29" t="s">
        <v>1723</v>
      </c>
      <c r="X656" s="29" t="s">
        <v>320</v>
      </c>
    </row>
    <row r="657" spans="1:24" x14ac:dyDescent="0.25">
      <c r="A657" s="29" t="s">
        <v>160</v>
      </c>
      <c r="B657" s="29">
        <v>6113</v>
      </c>
      <c r="C657" s="29" t="s">
        <v>224</v>
      </c>
      <c r="D657" s="29">
        <v>190648051</v>
      </c>
      <c r="E657" s="29">
        <v>0</v>
      </c>
      <c r="F657" s="29">
        <v>1010</v>
      </c>
      <c r="G657" s="29">
        <v>2609800</v>
      </c>
      <c r="H657" s="29">
        <v>1127700</v>
      </c>
      <c r="I657" s="29">
        <v>905</v>
      </c>
      <c r="J657" s="29">
        <v>1145469</v>
      </c>
      <c r="K657" s="29" t="s">
        <v>1699</v>
      </c>
      <c r="L657" s="179" t="s">
        <v>1614</v>
      </c>
      <c r="M657" s="29">
        <v>3970</v>
      </c>
      <c r="N657" s="29" t="s">
        <v>224</v>
      </c>
      <c r="O657" s="29">
        <v>397000</v>
      </c>
      <c r="R657" s="29" t="s">
        <v>1733</v>
      </c>
      <c r="S657" s="29">
        <v>101</v>
      </c>
      <c r="T657" s="29" t="s">
        <v>1722</v>
      </c>
      <c r="U657" s="29">
        <v>0</v>
      </c>
      <c r="V657" s="29" t="s">
        <v>1723</v>
      </c>
      <c r="X657" s="29" t="s">
        <v>320</v>
      </c>
    </row>
    <row r="658" spans="1:24" x14ac:dyDescent="0.25">
      <c r="A658" s="29" t="s">
        <v>160</v>
      </c>
      <c r="B658" s="29">
        <v>6113</v>
      </c>
      <c r="C658" s="29" t="s">
        <v>224</v>
      </c>
      <c r="D658" s="29">
        <v>191602080</v>
      </c>
      <c r="E658" s="29">
        <v>0</v>
      </c>
      <c r="F658" s="29">
        <v>1010</v>
      </c>
      <c r="G658" s="29">
        <v>2609799.6</v>
      </c>
      <c r="H658" s="29">
        <v>1127700.142</v>
      </c>
      <c r="I658" s="29">
        <v>909</v>
      </c>
      <c r="J658" s="29">
        <v>1145469</v>
      </c>
      <c r="K658" s="29" t="s">
        <v>1699</v>
      </c>
      <c r="L658" s="179" t="s">
        <v>1614</v>
      </c>
      <c r="M658" s="29">
        <v>3970</v>
      </c>
      <c r="N658" s="29" t="s">
        <v>224</v>
      </c>
      <c r="O658" s="29">
        <v>397000</v>
      </c>
      <c r="R658" s="29" t="s">
        <v>1734</v>
      </c>
      <c r="S658" s="29">
        <v>101</v>
      </c>
      <c r="T658" s="29" t="s">
        <v>1722</v>
      </c>
      <c r="U658" s="29">
        <v>0</v>
      </c>
      <c r="V658" s="29" t="s">
        <v>1723</v>
      </c>
      <c r="X658" s="29" t="s">
        <v>320</v>
      </c>
    </row>
    <row r="659" spans="1:24" x14ac:dyDescent="0.25">
      <c r="A659" s="29" t="s">
        <v>160</v>
      </c>
      <c r="B659" s="29">
        <v>6113</v>
      </c>
      <c r="C659" s="29" t="s">
        <v>224</v>
      </c>
      <c r="D659" s="29">
        <v>191606466</v>
      </c>
      <c r="E659" s="29">
        <v>0</v>
      </c>
      <c r="F659" s="29">
        <v>1010</v>
      </c>
      <c r="G659" s="29">
        <v>2609799.6</v>
      </c>
      <c r="H659" s="29">
        <v>1127700.142</v>
      </c>
      <c r="I659" s="29">
        <v>909</v>
      </c>
      <c r="J659" s="29">
        <v>1145469</v>
      </c>
      <c r="K659" s="29" t="s">
        <v>1699</v>
      </c>
      <c r="L659" s="179" t="s">
        <v>1614</v>
      </c>
      <c r="M659" s="29">
        <v>3970</v>
      </c>
      <c r="N659" s="29" t="s">
        <v>224</v>
      </c>
      <c r="O659" s="29">
        <v>397000</v>
      </c>
      <c r="R659" s="29" t="s">
        <v>1735</v>
      </c>
      <c r="S659" s="29">
        <v>101</v>
      </c>
      <c r="T659" s="29" t="s">
        <v>1722</v>
      </c>
      <c r="U659" s="29">
        <v>0</v>
      </c>
      <c r="V659" s="29" t="s">
        <v>1723</v>
      </c>
      <c r="X659" s="29" t="s">
        <v>320</v>
      </c>
    </row>
    <row r="660" spans="1:24" x14ac:dyDescent="0.25">
      <c r="A660" s="29" t="s">
        <v>160</v>
      </c>
      <c r="B660" s="29">
        <v>6113</v>
      </c>
      <c r="C660" s="29" t="s">
        <v>224</v>
      </c>
      <c r="D660" s="29">
        <v>191858262</v>
      </c>
      <c r="E660" s="29">
        <v>0</v>
      </c>
      <c r="F660" s="29">
        <v>1010</v>
      </c>
      <c r="G660" s="29">
        <v>2609795</v>
      </c>
      <c r="H660" s="29">
        <v>1127700</v>
      </c>
      <c r="I660" s="29">
        <v>909</v>
      </c>
      <c r="J660" s="29">
        <v>1145469</v>
      </c>
      <c r="K660" s="29" t="s">
        <v>1699</v>
      </c>
      <c r="L660" s="179" t="s">
        <v>1614</v>
      </c>
      <c r="M660" s="29">
        <v>3970</v>
      </c>
      <c r="N660" s="29" t="s">
        <v>224</v>
      </c>
      <c r="O660" s="29">
        <v>397000</v>
      </c>
      <c r="R660" s="29" t="s">
        <v>1736</v>
      </c>
      <c r="S660" s="29">
        <v>101</v>
      </c>
      <c r="T660" s="29" t="s">
        <v>1737</v>
      </c>
      <c r="U660" s="29">
        <v>0</v>
      </c>
      <c r="V660" s="29" t="s">
        <v>1715</v>
      </c>
      <c r="X660" s="29" t="s">
        <v>320</v>
      </c>
    </row>
    <row r="661" spans="1:24" x14ac:dyDescent="0.25">
      <c r="A661" s="29" t="s">
        <v>160</v>
      </c>
      <c r="B661" s="29">
        <v>6113</v>
      </c>
      <c r="C661" s="29" t="s">
        <v>224</v>
      </c>
      <c r="D661" s="29">
        <v>191590716</v>
      </c>
      <c r="E661" s="29">
        <v>0</v>
      </c>
      <c r="F661" s="29">
        <v>1010</v>
      </c>
      <c r="G661" s="29">
        <v>2609799.6</v>
      </c>
      <c r="H661" s="29">
        <v>1127700.142</v>
      </c>
      <c r="I661" s="29">
        <v>909</v>
      </c>
      <c r="J661" s="29">
        <v>1145469</v>
      </c>
      <c r="K661" s="29" t="s">
        <v>1699</v>
      </c>
      <c r="L661" s="179" t="s">
        <v>1614</v>
      </c>
      <c r="M661" s="29">
        <v>3970</v>
      </c>
      <c r="N661" s="29" t="s">
        <v>224</v>
      </c>
      <c r="O661" s="29">
        <v>397000</v>
      </c>
      <c r="R661" s="29" t="s">
        <v>1738</v>
      </c>
      <c r="S661" s="29">
        <v>101</v>
      </c>
      <c r="T661" s="29" t="s">
        <v>1722</v>
      </c>
      <c r="U661" s="29">
        <v>0</v>
      </c>
      <c r="V661" s="29" t="s">
        <v>1723</v>
      </c>
      <c r="X661" s="29" t="s">
        <v>320</v>
      </c>
    </row>
    <row r="662" spans="1:24" x14ac:dyDescent="0.25">
      <c r="A662" s="29" t="s">
        <v>160</v>
      </c>
      <c r="B662" s="29">
        <v>6113</v>
      </c>
      <c r="C662" s="29" t="s">
        <v>224</v>
      </c>
      <c r="D662" s="29">
        <v>191614799</v>
      </c>
      <c r="E662" s="29">
        <v>0</v>
      </c>
      <c r="F662" s="29">
        <v>1010</v>
      </c>
      <c r="G662" s="29">
        <v>2609799.6</v>
      </c>
      <c r="H662" s="29">
        <v>1127700.142</v>
      </c>
      <c r="I662" s="29">
        <v>909</v>
      </c>
      <c r="J662" s="29">
        <v>1145469</v>
      </c>
      <c r="K662" s="29" t="s">
        <v>1699</v>
      </c>
      <c r="L662" s="179" t="s">
        <v>1614</v>
      </c>
      <c r="M662" s="29">
        <v>3970</v>
      </c>
      <c r="N662" s="29" t="s">
        <v>224</v>
      </c>
      <c r="O662" s="29">
        <v>397000</v>
      </c>
      <c r="R662" s="29" t="s">
        <v>1739</v>
      </c>
      <c r="S662" s="29">
        <v>101</v>
      </c>
      <c r="T662" s="29" t="s">
        <v>1722</v>
      </c>
      <c r="U662" s="29">
        <v>0</v>
      </c>
      <c r="V662" s="29" t="s">
        <v>1723</v>
      </c>
      <c r="X662" s="29" t="s">
        <v>320</v>
      </c>
    </row>
    <row r="663" spans="1:24" x14ac:dyDescent="0.25">
      <c r="A663" s="29" t="s">
        <v>160</v>
      </c>
      <c r="B663" s="29">
        <v>6113</v>
      </c>
      <c r="C663" s="29" t="s">
        <v>224</v>
      </c>
      <c r="D663" s="29">
        <v>190648052</v>
      </c>
      <c r="E663" s="29">
        <v>0</v>
      </c>
      <c r="F663" s="29">
        <v>1010</v>
      </c>
      <c r="G663" s="29">
        <v>2609800</v>
      </c>
      <c r="H663" s="29">
        <v>1127700</v>
      </c>
      <c r="I663" s="29">
        <v>905</v>
      </c>
      <c r="J663" s="29">
        <v>1145469</v>
      </c>
      <c r="K663" s="29" t="s">
        <v>1699</v>
      </c>
      <c r="L663" s="179" t="s">
        <v>1614</v>
      </c>
      <c r="M663" s="29">
        <v>3970</v>
      </c>
      <c r="N663" s="29" t="s">
        <v>224</v>
      </c>
      <c r="O663" s="29">
        <v>397000</v>
      </c>
      <c r="R663" s="29" t="s">
        <v>1729</v>
      </c>
      <c r="S663" s="29">
        <v>101</v>
      </c>
      <c r="T663" s="29" t="s">
        <v>1722</v>
      </c>
      <c r="U663" s="29">
        <v>0</v>
      </c>
      <c r="V663" s="29" t="s">
        <v>1723</v>
      </c>
      <c r="X663" s="29" t="s">
        <v>320</v>
      </c>
    </row>
    <row r="664" spans="1:24" x14ac:dyDescent="0.25">
      <c r="A664" s="29" t="s">
        <v>160</v>
      </c>
      <c r="B664" s="29">
        <v>6113</v>
      </c>
      <c r="C664" s="29" t="s">
        <v>224</v>
      </c>
      <c r="D664" s="29">
        <v>190648053</v>
      </c>
      <c r="E664" s="29">
        <v>0</v>
      </c>
      <c r="F664" s="29">
        <v>1010</v>
      </c>
      <c r="G664" s="29">
        <v>2609800</v>
      </c>
      <c r="H664" s="29">
        <v>1127700</v>
      </c>
      <c r="I664" s="29">
        <v>905</v>
      </c>
      <c r="J664" s="29">
        <v>1145469</v>
      </c>
      <c r="K664" s="29" t="s">
        <v>1699</v>
      </c>
      <c r="L664" s="179" t="s">
        <v>1614</v>
      </c>
      <c r="M664" s="29">
        <v>3970</v>
      </c>
      <c r="N664" s="29" t="s">
        <v>224</v>
      </c>
      <c r="O664" s="29">
        <v>397000</v>
      </c>
      <c r="R664" s="29" t="s">
        <v>1730</v>
      </c>
      <c r="S664" s="29">
        <v>101</v>
      </c>
      <c r="T664" s="29" t="s">
        <v>1722</v>
      </c>
      <c r="U664" s="29">
        <v>0</v>
      </c>
      <c r="V664" s="29" t="s">
        <v>1723</v>
      </c>
      <c r="X664" s="29" t="s">
        <v>320</v>
      </c>
    </row>
    <row r="665" spans="1:24" x14ac:dyDescent="0.25">
      <c r="A665" s="29" t="s">
        <v>160</v>
      </c>
      <c r="B665" s="29">
        <v>6113</v>
      </c>
      <c r="C665" s="29" t="s">
        <v>224</v>
      </c>
      <c r="D665" s="29">
        <v>191981578</v>
      </c>
      <c r="E665" s="29">
        <v>0</v>
      </c>
      <c r="F665" s="29">
        <v>1010</v>
      </c>
      <c r="G665" s="29">
        <v>2609575</v>
      </c>
      <c r="H665" s="29">
        <v>1127685</v>
      </c>
      <c r="I665" s="29">
        <v>905</v>
      </c>
      <c r="J665" s="29">
        <v>1145469</v>
      </c>
      <c r="K665" s="29" t="s">
        <v>1699</v>
      </c>
      <c r="L665" s="179" t="s">
        <v>1614</v>
      </c>
      <c r="M665" s="29">
        <v>3970</v>
      </c>
      <c r="N665" s="29" t="s">
        <v>224</v>
      </c>
      <c r="O665" s="29">
        <v>397000</v>
      </c>
      <c r="R665" s="29" t="s">
        <v>5913</v>
      </c>
      <c r="S665" s="29">
        <v>101</v>
      </c>
      <c r="U665" s="29">
        <v>0</v>
      </c>
      <c r="V665" s="29" t="s">
        <v>1715</v>
      </c>
      <c r="X665" s="29" t="s">
        <v>320</v>
      </c>
    </row>
    <row r="666" spans="1:24" x14ac:dyDescent="0.25">
      <c r="A666" s="29" t="s">
        <v>160</v>
      </c>
      <c r="B666" s="29">
        <v>6113</v>
      </c>
      <c r="C666" s="29" t="s">
        <v>224</v>
      </c>
      <c r="D666" s="29">
        <v>191832845</v>
      </c>
      <c r="E666" s="29">
        <v>0</v>
      </c>
      <c r="F666" s="29">
        <v>1010</v>
      </c>
      <c r="G666" s="29">
        <v>2610276</v>
      </c>
      <c r="H666" s="29">
        <v>1128023</v>
      </c>
      <c r="I666" s="29">
        <v>905</v>
      </c>
      <c r="J666" s="29">
        <v>1145469</v>
      </c>
      <c r="K666" s="29" t="s">
        <v>1699</v>
      </c>
      <c r="L666" s="179" t="s">
        <v>1614</v>
      </c>
      <c r="M666" s="29">
        <v>3970</v>
      </c>
      <c r="N666" s="29" t="s">
        <v>224</v>
      </c>
      <c r="O666" s="29">
        <v>397000</v>
      </c>
      <c r="R666" s="29" t="s">
        <v>1740</v>
      </c>
      <c r="S666" s="29">
        <v>101</v>
      </c>
      <c r="T666" s="29" t="s">
        <v>1722</v>
      </c>
      <c r="U666" s="29">
        <v>0</v>
      </c>
      <c r="V666" s="29" t="s">
        <v>1723</v>
      </c>
      <c r="X666" s="29" t="s">
        <v>320</v>
      </c>
    </row>
    <row r="667" spans="1:24" x14ac:dyDescent="0.25">
      <c r="A667" s="29" t="s">
        <v>160</v>
      </c>
      <c r="B667" s="29">
        <v>6113</v>
      </c>
      <c r="C667" s="29" t="s">
        <v>224</v>
      </c>
      <c r="D667" s="29">
        <v>191732146</v>
      </c>
      <c r="E667" s="29">
        <v>0</v>
      </c>
      <c r="F667" s="29">
        <v>1010</v>
      </c>
      <c r="G667" s="29">
        <v>2610276</v>
      </c>
      <c r="H667" s="29">
        <v>1128023</v>
      </c>
      <c r="I667" s="29">
        <v>905</v>
      </c>
      <c r="J667" s="29">
        <v>1145469</v>
      </c>
      <c r="K667" s="29" t="s">
        <v>1699</v>
      </c>
      <c r="L667" s="179" t="s">
        <v>1614</v>
      </c>
      <c r="M667" s="29">
        <v>3970</v>
      </c>
      <c r="N667" s="29" t="s">
        <v>224</v>
      </c>
      <c r="O667" s="29">
        <v>397000</v>
      </c>
      <c r="R667" s="29" t="s">
        <v>1741</v>
      </c>
      <c r="S667" s="29">
        <v>101</v>
      </c>
      <c r="T667" s="29" t="s">
        <v>1722</v>
      </c>
      <c r="U667" s="29">
        <v>0</v>
      </c>
      <c r="V667" s="29" t="s">
        <v>1723</v>
      </c>
      <c r="X667" s="29" t="s">
        <v>320</v>
      </c>
    </row>
    <row r="668" spans="1:24" x14ac:dyDescent="0.25">
      <c r="A668" s="29" t="s">
        <v>160</v>
      </c>
      <c r="B668" s="29">
        <v>6113</v>
      </c>
      <c r="C668" s="29" t="s">
        <v>224</v>
      </c>
      <c r="D668" s="29">
        <v>191511812</v>
      </c>
      <c r="E668" s="29">
        <v>0</v>
      </c>
      <c r="F668" s="29">
        <v>1010</v>
      </c>
      <c r="G668" s="29">
        <v>2609799.6</v>
      </c>
      <c r="H668" s="29">
        <v>1127700.142</v>
      </c>
      <c r="I668" s="29">
        <v>909</v>
      </c>
      <c r="J668" s="29">
        <v>1145469</v>
      </c>
      <c r="K668" s="29" t="s">
        <v>1699</v>
      </c>
      <c r="L668" s="179" t="s">
        <v>1614</v>
      </c>
      <c r="M668" s="29">
        <v>3970</v>
      </c>
      <c r="N668" s="29" t="s">
        <v>224</v>
      </c>
      <c r="O668" s="29">
        <v>397000</v>
      </c>
      <c r="R668" s="29" t="s">
        <v>1742</v>
      </c>
      <c r="S668" s="29">
        <v>101</v>
      </c>
      <c r="T668" s="29" t="s">
        <v>1722</v>
      </c>
      <c r="U668" s="29">
        <v>0</v>
      </c>
      <c r="V668" s="29" t="s">
        <v>1723</v>
      </c>
      <c r="X668" s="29" t="s">
        <v>320</v>
      </c>
    </row>
    <row r="669" spans="1:24" x14ac:dyDescent="0.25">
      <c r="A669" s="29" t="s">
        <v>160</v>
      </c>
      <c r="B669" s="29">
        <v>6113</v>
      </c>
      <c r="C669" s="29" t="s">
        <v>224</v>
      </c>
      <c r="D669" s="29">
        <v>191732145</v>
      </c>
      <c r="E669" s="29">
        <v>0</v>
      </c>
      <c r="F669" s="29">
        <v>1010</v>
      </c>
      <c r="G669" s="29">
        <v>2610276</v>
      </c>
      <c r="H669" s="29">
        <v>1128023</v>
      </c>
      <c r="I669" s="29">
        <v>905</v>
      </c>
      <c r="J669" s="29">
        <v>1145469</v>
      </c>
      <c r="K669" s="29" t="s">
        <v>1699</v>
      </c>
      <c r="L669" s="179" t="s">
        <v>1614</v>
      </c>
      <c r="M669" s="29">
        <v>3970</v>
      </c>
      <c r="N669" s="29" t="s">
        <v>224</v>
      </c>
      <c r="O669" s="29">
        <v>397000</v>
      </c>
      <c r="R669" s="29" t="s">
        <v>1743</v>
      </c>
      <c r="S669" s="29">
        <v>101</v>
      </c>
      <c r="T669" s="29" t="s">
        <v>1722</v>
      </c>
      <c r="U669" s="29">
        <v>0</v>
      </c>
      <c r="V669" s="29" t="s">
        <v>1723</v>
      </c>
      <c r="X669" s="29" t="s">
        <v>320</v>
      </c>
    </row>
    <row r="670" spans="1:24" x14ac:dyDescent="0.25">
      <c r="A670" s="29" t="s">
        <v>160</v>
      </c>
      <c r="B670" s="29">
        <v>6113</v>
      </c>
      <c r="C670" s="29" t="s">
        <v>224</v>
      </c>
      <c r="D670" s="29">
        <v>190648071</v>
      </c>
      <c r="E670" s="29">
        <v>0</v>
      </c>
      <c r="F670" s="29">
        <v>1010</v>
      </c>
      <c r="G670" s="29">
        <v>2609800</v>
      </c>
      <c r="H670" s="29">
        <v>1127700</v>
      </c>
      <c r="I670" s="29">
        <v>905</v>
      </c>
      <c r="J670" s="29">
        <v>1145469</v>
      </c>
      <c r="K670" s="29" t="s">
        <v>1699</v>
      </c>
      <c r="L670" s="179" t="s">
        <v>1614</v>
      </c>
      <c r="M670" s="29">
        <v>3970</v>
      </c>
      <c r="N670" s="29" t="s">
        <v>224</v>
      </c>
      <c r="O670" s="29">
        <v>397000</v>
      </c>
      <c r="R670" s="29" t="s">
        <v>1744</v>
      </c>
      <c r="S670" s="29">
        <v>101</v>
      </c>
      <c r="T670" s="29" t="s">
        <v>1722</v>
      </c>
      <c r="U670" s="29">
        <v>0</v>
      </c>
      <c r="V670" s="29" t="s">
        <v>1723</v>
      </c>
      <c r="X670" s="29" t="s">
        <v>320</v>
      </c>
    </row>
    <row r="671" spans="1:24" x14ac:dyDescent="0.25">
      <c r="A671" s="29" t="s">
        <v>160</v>
      </c>
      <c r="B671" s="29">
        <v>6113</v>
      </c>
      <c r="C671" s="29" t="s">
        <v>224</v>
      </c>
      <c r="D671" s="29">
        <v>190648008</v>
      </c>
      <c r="E671" s="29">
        <v>0</v>
      </c>
      <c r="F671" s="29">
        <v>1010</v>
      </c>
      <c r="G671" s="29">
        <v>2609800</v>
      </c>
      <c r="H671" s="29">
        <v>1127700</v>
      </c>
      <c r="I671" s="29">
        <v>905</v>
      </c>
      <c r="J671" s="29">
        <v>1145469</v>
      </c>
      <c r="K671" s="29" t="s">
        <v>1699</v>
      </c>
      <c r="L671" s="179" t="s">
        <v>1614</v>
      </c>
      <c r="M671" s="29">
        <v>3970</v>
      </c>
      <c r="N671" s="29" t="s">
        <v>224</v>
      </c>
      <c r="O671" s="29">
        <v>397000</v>
      </c>
      <c r="R671" s="29" t="s">
        <v>1745</v>
      </c>
      <c r="S671" s="29">
        <v>101</v>
      </c>
      <c r="T671" s="29" t="s">
        <v>1722</v>
      </c>
      <c r="U671" s="29">
        <v>0</v>
      </c>
      <c r="V671" s="29" t="s">
        <v>1723</v>
      </c>
      <c r="X671" s="29" t="s">
        <v>320</v>
      </c>
    </row>
    <row r="672" spans="1:24" x14ac:dyDescent="0.25">
      <c r="A672" s="29" t="s">
        <v>160</v>
      </c>
      <c r="B672" s="29">
        <v>6113</v>
      </c>
      <c r="C672" s="29" t="s">
        <v>224</v>
      </c>
      <c r="D672" s="29">
        <v>191543254</v>
      </c>
      <c r="E672" s="29">
        <v>0</v>
      </c>
      <c r="F672" s="29">
        <v>1010</v>
      </c>
      <c r="G672" s="29">
        <v>2609799.6</v>
      </c>
      <c r="H672" s="29">
        <v>1127700.142</v>
      </c>
      <c r="I672" s="29">
        <v>909</v>
      </c>
      <c r="J672" s="29">
        <v>1145469</v>
      </c>
      <c r="K672" s="29" t="s">
        <v>1699</v>
      </c>
      <c r="L672" s="179" t="s">
        <v>1614</v>
      </c>
      <c r="M672" s="29">
        <v>3970</v>
      </c>
      <c r="N672" s="29" t="s">
        <v>224</v>
      </c>
      <c r="O672" s="29">
        <v>397000</v>
      </c>
      <c r="R672" s="29" t="s">
        <v>1746</v>
      </c>
      <c r="S672" s="29">
        <v>101</v>
      </c>
      <c r="T672" s="29" t="s">
        <v>1722</v>
      </c>
      <c r="U672" s="29">
        <v>0</v>
      </c>
      <c r="V672" s="29" t="s">
        <v>1723</v>
      </c>
      <c r="X672" s="29" t="s">
        <v>320</v>
      </c>
    </row>
    <row r="673" spans="1:24" x14ac:dyDescent="0.25">
      <c r="A673" s="29" t="s">
        <v>160</v>
      </c>
      <c r="B673" s="29">
        <v>6113</v>
      </c>
      <c r="C673" s="29" t="s">
        <v>224</v>
      </c>
      <c r="D673" s="29">
        <v>191531334</v>
      </c>
      <c r="E673" s="29">
        <v>0</v>
      </c>
      <c r="F673" s="29">
        <v>1010</v>
      </c>
      <c r="G673" s="29">
        <v>2609799.6</v>
      </c>
      <c r="H673" s="29">
        <v>1127700.142</v>
      </c>
      <c r="I673" s="29">
        <v>909</v>
      </c>
      <c r="J673" s="29">
        <v>1145469</v>
      </c>
      <c r="K673" s="29" t="s">
        <v>1699</v>
      </c>
      <c r="L673" s="179" t="s">
        <v>1614</v>
      </c>
      <c r="M673" s="29">
        <v>3970</v>
      </c>
      <c r="N673" s="29" t="s">
        <v>224</v>
      </c>
      <c r="O673" s="29">
        <v>397000</v>
      </c>
      <c r="R673" s="29" t="s">
        <v>1747</v>
      </c>
      <c r="S673" s="29">
        <v>101</v>
      </c>
      <c r="T673" s="29" t="s">
        <v>1722</v>
      </c>
      <c r="U673" s="29">
        <v>0</v>
      </c>
      <c r="V673" s="29" t="s">
        <v>1723</v>
      </c>
      <c r="X673" s="29" t="s">
        <v>320</v>
      </c>
    </row>
    <row r="674" spans="1:24" x14ac:dyDescent="0.25">
      <c r="A674" s="29" t="s">
        <v>160</v>
      </c>
      <c r="B674" s="29">
        <v>6113</v>
      </c>
      <c r="C674" s="29" t="s">
        <v>224</v>
      </c>
      <c r="D674" s="29">
        <v>190648030</v>
      </c>
      <c r="E674" s="29">
        <v>0</v>
      </c>
      <c r="F674" s="29">
        <v>1010</v>
      </c>
      <c r="G674" s="29">
        <v>2609800</v>
      </c>
      <c r="H674" s="29">
        <v>1127700</v>
      </c>
      <c r="I674" s="29">
        <v>905</v>
      </c>
      <c r="J674" s="29">
        <v>1145469</v>
      </c>
      <c r="K674" s="29" t="s">
        <v>1699</v>
      </c>
      <c r="L674" s="179" t="s">
        <v>1614</v>
      </c>
      <c r="M674" s="29">
        <v>3970</v>
      </c>
      <c r="N674" s="29" t="s">
        <v>224</v>
      </c>
      <c r="O674" s="29">
        <v>397000</v>
      </c>
      <c r="R674" s="29" t="s">
        <v>1748</v>
      </c>
      <c r="S674" s="29">
        <v>101</v>
      </c>
      <c r="T674" s="29" t="s">
        <v>1722</v>
      </c>
      <c r="U674" s="29">
        <v>0</v>
      </c>
      <c r="V674" s="29" t="s">
        <v>1723</v>
      </c>
      <c r="X674" s="29" t="s">
        <v>320</v>
      </c>
    </row>
    <row r="675" spans="1:24" x14ac:dyDescent="0.25">
      <c r="A675" s="29" t="s">
        <v>160</v>
      </c>
      <c r="B675" s="29">
        <v>6113</v>
      </c>
      <c r="C675" s="29" t="s">
        <v>224</v>
      </c>
      <c r="D675" s="29">
        <v>190648031</v>
      </c>
      <c r="E675" s="29">
        <v>0</v>
      </c>
      <c r="F675" s="29">
        <v>1010</v>
      </c>
      <c r="G675" s="29">
        <v>2609800</v>
      </c>
      <c r="H675" s="29">
        <v>1127700</v>
      </c>
      <c r="I675" s="29">
        <v>905</v>
      </c>
      <c r="J675" s="29">
        <v>1145469</v>
      </c>
      <c r="K675" s="29" t="s">
        <v>1699</v>
      </c>
      <c r="L675" s="179" t="s">
        <v>1614</v>
      </c>
      <c r="M675" s="29">
        <v>3970</v>
      </c>
      <c r="N675" s="29" t="s">
        <v>224</v>
      </c>
      <c r="O675" s="29">
        <v>397000</v>
      </c>
      <c r="R675" s="29" t="s">
        <v>1749</v>
      </c>
      <c r="S675" s="29">
        <v>101</v>
      </c>
      <c r="T675" s="29" t="s">
        <v>1722</v>
      </c>
      <c r="U675" s="29">
        <v>0</v>
      </c>
      <c r="V675" s="29" t="s">
        <v>1723</v>
      </c>
      <c r="X675" s="29" t="s">
        <v>320</v>
      </c>
    </row>
    <row r="676" spans="1:24" x14ac:dyDescent="0.25">
      <c r="A676" s="29" t="s">
        <v>160</v>
      </c>
      <c r="B676" s="29">
        <v>6113</v>
      </c>
      <c r="C676" s="29" t="s">
        <v>224</v>
      </c>
      <c r="D676" s="29">
        <v>190647991</v>
      </c>
      <c r="E676" s="29">
        <v>0</v>
      </c>
      <c r="F676" s="29">
        <v>1010</v>
      </c>
      <c r="G676" s="29">
        <v>2609800</v>
      </c>
      <c r="H676" s="29">
        <v>1127700</v>
      </c>
      <c r="I676" s="29">
        <v>905</v>
      </c>
      <c r="J676" s="29">
        <v>1145469</v>
      </c>
      <c r="K676" s="29" t="s">
        <v>1699</v>
      </c>
      <c r="L676" s="179" t="s">
        <v>1614</v>
      </c>
      <c r="M676" s="29">
        <v>3970</v>
      </c>
      <c r="N676" s="29" t="s">
        <v>224</v>
      </c>
      <c r="O676" s="29">
        <v>397000</v>
      </c>
      <c r="R676" s="29" t="s">
        <v>1750</v>
      </c>
      <c r="S676" s="29">
        <v>101</v>
      </c>
      <c r="T676" s="29" t="s">
        <v>1722</v>
      </c>
      <c r="U676" s="29">
        <v>0</v>
      </c>
      <c r="V676" s="29" t="s">
        <v>1723</v>
      </c>
      <c r="X676" s="29" t="s">
        <v>320</v>
      </c>
    </row>
    <row r="677" spans="1:24" x14ac:dyDescent="0.25">
      <c r="A677" s="29" t="s">
        <v>160</v>
      </c>
      <c r="B677" s="29">
        <v>6113</v>
      </c>
      <c r="C677" s="29" t="s">
        <v>224</v>
      </c>
      <c r="D677" s="29">
        <v>191511815</v>
      </c>
      <c r="E677" s="29">
        <v>0</v>
      </c>
      <c r="F677" s="29">
        <v>1010</v>
      </c>
      <c r="G677" s="29">
        <v>2609799.6</v>
      </c>
      <c r="H677" s="29">
        <v>1127700.142</v>
      </c>
      <c r="I677" s="29">
        <v>909</v>
      </c>
      <c r="J677" s="29">
        <v>1145469</v>
      </c>
      <c r="K677" s="29" t="s">
        <v>1699</v>
      </c>
      <c r="L677" s="179" t="s">
        <v>1614</v>
      </c>
      <c r="M677" s="29">
        <v>3970</v>
      </c>
      <c r="N677" s="29" t="s">
        <v>224</v>
      </c>
      <c r="O677" s="29">
        <v>397000</v>
      </c>
      <c r="R677" s="29" t="s">
        <v>1751</v>
      </c>
      <c r="S677" s="29">
        <v>101</v>
      </c>
      <c r="T677" s="29" t="s">
        <v>1722</v>
      </c>
      <c r="U677" s="29">
        <v>0</v>
      </c>
      <c r="V677" s="29" t="s">
        <v>1723</v>
      </c>
      <c r="X677" s="29" t="s">
        <v>320</v>
      </c>
    </row>
    <row r="678" spans="1:24" x14ac:dyDescent="0.25">
      <c r="A678" s="29" t="s">
        <v>160</v>
      </c>
      <c r="B678" s="29">
        <v>6113</v>
      </c>
      <c r="C678" s="29" t="s">
        <v>224</v>
      </c>
      <c r="D678" s="29">
        <v>190648028</v>
      </c>
      <c r="E678" s="29">
        <v>0</v>
      </c>
      <c r="F678" s="29">
        <v>1010</v>
      </c>
      <c r="G678" s="29">
        <v>2609800</v>
      </c>
      <c r="H678" s="29">
        <v>1127700</v>
      </c>
      <c r="I678" s="29">
        <v>905</v>
      </c>
      <c r="J678" s="29">
        <v>1145469</v>
      </c>
      <c r="K678" s="29" t="s">
        <v>1699</v>
      </c>
      <c r="L678" s="179" t="s">
        <v>1614</v>
      </c>
      <c r="M678" s="29">
        <v>3970</v>
      </c>
      <c r="N678" s="29" t="s">
        <v>224</v>
      </c>
      <c r="O678" s="29">
        <v>397000</v>
      </c>
      <c r="R678" s="29" t="s">
        <v>1752</v>
      </c>
      <c r="S678" s="29">
        <v>101</v>
      </c>
      <c r="T678" s="29" t="s">
        <v>1722</v>
      </c>
      <c r="U678" s="29">
        <v>0</v>
      </c>
      <c r="V678" s="29" t="s">
        <v>1723</v>
      </c>
      <c r="X678" s="29" t="s">
        <v>320</v>
      </c>
    </row>
    <row r="679" spans="1:24" x14ac:dyDescent="0.25">
      <c r="A679" s="29" t="s">
        <v>160</v>
      </c>
      <c r="B679" s="29">
        <v>6113</v>
      </c>
      <c r="C679" s="29" t="s">
        <v>224</v>
      </c>
      <c r="D679" s="29">
        <v>190648029</v>
      </c>
      <c r="E679" s="29">
        <v>0</v>
      </c>
      <c r="F679" s="29">
        <v>1010</v>
      </c>
      <c r="G679" s="29">
        <v>2609800</v>
      </c>
      <c r="H679" s="29">
        <v>1127700</v>
      </c>
      <c r="I679" s="29">
        <v>905</v>
      </c>
      <c r="J679" s="29">
        <v>1145469</v>
      </c>
      <c r="K679" s="29" t="s">
        <v>1699</v>
      </c>
      <c r="L679" s="179" t="s">
        <v>1614</v>
      </c>
      <c r="M679" s="29">
        <v>3970</v>
      </c>
      <c r="N679" s="29" t="s">
        <v>224</v>
      </c>
      <c r="O679" s="29">
        <v>397000</v>
      </c>
      <c r="R679" s="29" t="s">
        <v>1753</v>
      </c>
      <c r="S679" s="29">
        <v>101</v>
      </c>
      <c r="T679" s="29" t="s">
        <v>1722</v>
      </c>
      <c r="U679" s="29">
        <v>0</v>
      </c>
      <c r="V679" s="29" t="s">
        <v>1723</v>
      </c>
      <c r="X679" s="29" t="s">
        <v>320</v>
      </c>
    </row>
    <row r="680" spans="1:24" x14ac:dyDescent="0.25">
      <c r="A680" s="29" t="s">
        <v>160</v>
      </c>
      <c r="B680" s="29">
        <v>6113</v>
      </c>
      <c r="C680" s="29" t="s">
        <v>224</v>
      </c>
      <c r="D680" s="29">
        <v>191531335</v>
      </c>
      <c r="E680" s="29">
        <v>0</v>
      </c>
      <c r="F680" s="29">
        <v>1010</v>
      </c>
      <c r="G680" s="29">
        <v>2609799.6</v>
      </c>
      <c r="H680" s="29">
        <v>1127700.142</v>
      </c>
      <c r="I680" s="29">
        <v>909</v>
      </c>
      <c r="J680" s="29">
        <v>1145469</v>
      </c>
      <c r="K680" s="29" t="s">
        <v>1699</v>
      </c>
      <c r="L680" s="179" t="s">
        <v>1614</v>
      </c>
      <c r="M680" s="29">
        <v>3970</v>
      </c>
      <c r="N680" s="29" t="s">
        <v>224</v>
      </c>
      <c r="O680" s="29">
        <v>397000</v>
      </c>
      <c r="R680" s="29" t="s">
        <v>1754</v>
      </c>
      <c r="S680" s="29">
        <v>101</v>
      </c>
      <c r="T680" s="29" t="s">
        <v>1722</v>
      </c>
      <c r="U680" s="29">
        <v>0</v>
      </c>
      <c r="V680" s="29" t="s">
        <v>1723</v>
      </c>
      <c r="X680" s="29" t="s">
        <v>320</v>
      </c>
    </row>
    <row r="681" spans="1:24" x14ac:dyDescent="0.25">
      <c r="A681" s="29" t="s">
        <v>160</v>
      </c>
      <c r="B681" s="29">
        <v>6113</v>
      </c>
      <c r="C681" s="29" t="s">
        <v>224</v>
      </c>
      <c r="D681" s="29">
        <v>190647993</v>
      </c>
      <c r="E681" s="29">
        <v>0</v>
      </c>
      <c r="F681" s="29">
        <v>1010</v>
      </c>
      <c r="G681" s="29">
        <v>2609800</v>
      </c>
      <c r="H681" s="29">
        <v>1127700</v>
      </c>
      <c r="I681" s="29">
        <v>905</v>
      </c>
      <c r="J681" s="29">
        <v>1145469</v>
      </c>
      <c r="K681" s="29" t="s">
        <v>1699</v>
      </c>
      <c r="L681" s="179" t="s">
        <v>1614</v>
      </c>
      <c r="M681" s="29">
        <v>3970</v>
      </c>
      <c r="N681" s="29" t="s">
        <v>224</v>
      </c>
      <c r="O681" s="29">
        <v>397000</v>
      </c>
      <c r="R681" s="29" t="s">
        <v>1755</v>
      </c>
      <c r="S681" s="29">
        <v>101</v>
      </c>
      <c r="T681" s="29" t="s">
        <v>1722</v>
      </c>
      <c r="U681" s="29">
        <v>0</v>
      </c>
      <c r="V681" s="29" t="s">
        <v>1723</v>
      </c>
      <c r="X681" s="29" t="s">
        <v>320</v>
      </c>
    </row>
    <row r="682" spans="1:24" x14ac:dyDescent="0.25">
      <c r="A682" s="29" t="s">
        <v>160</v>
      </c>
      <c r="B682" s="29">
        <v>6113</v>
      </c>
      <c r="C682" s="29" t="s">
        <v>224</v>
      </c>
      <c r="D682" s="29">
        <v>191511831</v>
      </c>
      <c r="E682" s="29">
        <v>0</v>
      </c>
      <c r="F682" s="29">
        <v>1010</v>
      </c>
      <c r="G682" s="29">
        <v>2609799.6</v>
      </c>
      <c r="H682" s="29">
        <v>1127700.142</v>
      </c>
      <c r="I682" s="29">
        <v>909</v>
      </c>
      <c r="J682" s="29">
        <v>1145469</v>
      </c>
      <c r="K682" s="29" t="s">
        <v>1699</v>
      </c>
      <c r="L682" s="179" t="s">
        <v>1614</v>
      </c>
      <c r="M682" s="29">
        <v>3970</v>
      </c>
      <c r="N682" s="29" t="s">
        <v>224</v>
      </c>
      <c r="O682" s="29">
        <v>397000</v>
      </c>
      <c r="R682" s="29" t="s">
        <v>1756</v>
      </c>
      <c r="S682" s="29">
        <v>101</v>
      </c>
      <c r="T682" s="29" t="s">
        <v>1722</v>
      </c>
      <c r="U682" s="29">
        <v>0</v>
      </c>
      <c r="V682" s="29" t="s">
        <v>1723</v>
      </c>
      <c r="X682" s="29" t="s">
        <v>320</v>
      </c>
    </row>
    <row r="683" spans="1:24" x14ac:dyDescent="0.25">
      <c r="A683" s="29" t="s">
        <v>160</v>
      </c>
      <c r="B683" s="29">
        <v>6113</v>
      </c>
      <c r="C683" s="29" t="s">
        <v>224</v>
      </c>
      <c r="D683" s="29">
        <v>191531331</v>
      </c>
      <c r="E683" s="29">
        <v>0</v>
      </c>
      <c r="F683" s="29">
        <v>1010</v>
      </c>
      <c r="G683" s="29">
        <v>2609799.6</v>
      </c>
      <c r="H683" s="29">
        <v>1127700.142</v>
      </c>
      <c r="I683" s="29">
        <v>909</v>
      </c>
      <c r="J683" s="29">
        <v>1145469</v>
      </c>
      <c r="K683" s="29" t="s">
        <v>1699</v>
      </c>
      <c r="L683" s="179" t="s">
        <v>1614</v>
      </c>
      <c r="M683" s="29">
        <v>3970</v>
      </c>
      <c r="N683" s="29" t="s">
        <v>224</v>
      </c>
      <c r="O683" s="29">
        <v>397000</v>
      </c>
      <c r="R683" s="29" t="s">
        <v>1757</v>
      </c>
      <c r="S683" s="29">
        <v>101</v>
      </c>
      <c r="T683" s="29" t="s">
        <v>1722</v>
      </c>
      <c r="U683" s="29">
        <v>0</v>
      </c>
      <c r="V683" s="29" t="s">
        <v>1723</v>
      </c>
      <c r="X683" s="29" t="s">
        <v>320</v>
      </c>
    </row>
    <row r="684" spans="1:24" x14ac:dyDescent="0.25">
      <c r="A684" s="29" t="s">
        <v>160</v>
      </c>
      <c r="B684" s="29">
        <v>6113</v>
      </c>
      <c r="C684" s="29" t="s">
        <v>224</v>
      </c>
      <c r="D684" s="29">
        <v>190647908</v>
      </c>
      <c r="E684" s="29">
        <v>0</v>
      </c>
      <c r="F684" s="29">
        <v>1010</v>
      </c>
      <c r="G684" s="29">
        <v>2609800</v>
      </c>
      <c r="H684" s="29">
        <v>1127700</v>
      </c>
      <c r="I684" s="29">
        <v>905</v>
      </c>
      <c r="J684" s="29">
        <v>1145469</v>
      </c>
      <c r="K684" s="29" t="s">
        <v>1699</v>
      </c>
      <c r="L684" s="179" t="s">
        <v>1614</v>
      </c>
      <c r="M684" s="29">
        <v>3970</v>
      </c>
      <c r="N684" s="29" t="s">
        <v>224</v>
      </c>
      <c r="O684" s="29">
        <v>397000</v>
      </c>
      <c r="R684" s="29" t="s">
        <v>1758</v>
      </c>
      <c r="S684" s="29">
        <v>101</v>
      </c>
      <c r="T684" s="29" t="s">
        <v>1722</v>
      </c>
      <c r="U684" s="29">
        <v>0</v>
      </c>
      <c r="V684" s="29" t="s">
        <v>1723</v>
      </c>
      <c r="X684" s="29" t="s">
        <v>419</v>
      </c>
    </row>
    <row r="685" spans="1:24" x14ac:dyDescent="0.25">
      <c r="A685" s="29" t="s">
        <v>160</v>
      </c>
      <c r="B685" s="29">
        <v>6113</v>
      </c>
      <c r="C685" s="29" t="s">
        <v>224</v>
      </c>
      <c r="D685" s="29">
        <v>190647994</v>
      </c>
      <c r="E685" s="29">
        <v>0</v>
      </c>
      <c r="F685" s="29">
        <v>1010</v>
      </c>
      <c r="G685" s="29">
        <v>2609800</v>
      </c>
      <c r="H685" s="29">
        <v>1127700</v>
      </c>
      <c r="I685" s="29">
        <v>905</v>
      </c>
      <c r="J685" s="29">
        <v>1145469</v>
      </c>
      <c r="K685" s="29" t="s">
        <v>1699</v>
      </c>
      <c r="L685" s="179" t="s">
        <v>1614</v>
      </c>
      <c r="M685" s="29">
        <v>3970</v>
      </c>
      <c r="N685" s="29" t="s">
        <v>224</v>
      </c>
      <c r="O685" s="29">
        <v>397000</v>
      </c>
      <c r="R685" s="29" t="s">
        <v>1759</v>
      </c>
      <c r="S685" s="29">
        <v>101</v>
      </c>
      <c r="T685" s="29" t="s">
        <v>1722</v>
      </c>
      <c r="U685" s="29">
        <v>0</v>
      </c>
      <c r="V685" s="29" t="s">
        <v>1723</v>
      </c>
      <c r="X685" s="29" t="s">
        <v>419</v>
      </c>
    </row>
    <row r="686" spans="1:24" x14ac:dyDescent="0.25">
      <c r="A686" s="29" t="s">
        <v>160</v>
      </c>
      <c r="B686" s="29">
        <v>6113</v>
      </c>
      <c r="C686" s="29" t="s">
        <v>224</v>
      </c>
      <c r="D686" s="29">
        <v>190647995</v>
      </c>
      <c r="E686" s="29">
        <v>0</v>
      </c>
      <c r="F686" s="29">
        <v>1010</v>
      </c>
      <c r="G686" s="29">
        <v>2609800</v>
      </c>
      <c r="H686" s="29">
        <v>1127700</v>
      </c>
      <c r="I686" s="29">
        <v>905</v>
      </c>
      <c r="J686" s="29">
        <v>1145469</v>
      </c>
      <c r="K686" s="29" t="s">
        <v>1699</v>
      </c>
      <c r="L686" s="179" t="s">
        <v>1614</v>
      </c>
      <c r="M686" s="29">
        <v>3970</v>
      </c>
      <c r="N686" s="29" t="s">
        <v>224</v>
      </c>
      <c r="O686" s="29">
        <v>397000</v>
      </c>
      <c r="R686" s="29" t="s">
        <v>1760</v>
      </c>
      <c r="S686" s="29">
        <v>101</v>
      </c>
      <c r="T686" s="29" t="s">
        <v>1722</v>
      </c>
      <c r="U686" s="29">
        <v>0</v>
      </c>
      <c r="V686" s="29" t="s">
        <v>1723</v>
      </c>
      <c r="X686" s="29" t="s">
        <v>320</v>
      </c>
    </row>
    <row r="687" spans="1:24" x14ac:dyDescent="0.25">
      <c r="A687" s="29" t="s">
        <v>160</v>
      </c>
      <c r="B687" s="29">
        <v>6113</v>
      </c>
      <c r="C687" s="29" t="s">
        <v>224</v>
      </c>
      <c r="D687" s="29">
        <v>190647996</v>
      </c>
      <c r="E687" s="29">
        <v>0</v>
      </c>
      <c r="F687" s="29">
        <v>1010</v>
      </c>
      <c r="G687" s="29">
        <v>2609800</v>
      </c>
      <c r="H687" s="29">
        <v>1127700</v>
      </c>
      <c r="I687" s="29">
        <v>905</v>
      </c>
      <c r="J687" s="29">
        <v>1145469</v>
      </c>
      <c r="K687" s="29" t="s">
        <v>1699</v>
      </c>
      <c r="L687" s="179" t="s">
        <v>1614</v>
      </c>
      <c r="M687" s="29">
        <v>3970</v>
      </c>
      <c r="N687" s="29" t="s">
        <v>224</v>
      </c>
      <c r="O687" s="29">
        <v>397000</v>
      </c>
      <c r="R687" s="29" t="s">
        <v>1761</v>
      </c>
      <c r="S687" s="29">
        <v>101</v>
      </c>
      <c r="T687" s="29" t="s">
        <v>1722</v>
      </c>
      <c r="U687" s="29">
        <v>0</v>
      </c>
      <c r="V687" s="29" t="s">
        <v>1723</v>
      </c>
      <c r="X687" s="29" t="s">
        <v>419</v>
      </c>
    </row>
    <row r="688" spans="1:24" x14ac:dyDescent="0.25">
      <c r="A688" s="29" t="s">
        <v>160</v>
      </c>
      <c r="B688" s="29">
        <v>6113</v>
      </c>
      <c r="C688" s="29" t="s">
        <v>224</v>
      </c>
      <c r="D688" s="29">
        <v>191531333</v>
      </c>
      <c r="E688" s="29">
        <v>0</v>
      </c>
      <c r="F688" s="29">
        <v>1010</v>
      </c>
      <c r="G688" s="29">
        <v>2609799.6</v>
      </c>
      <c r="H688" s="29">
        <v>1127700.142</v>
      </c>
      <c r="I688" s="29">
        <v>909</v>
      </c>
      <c r="J688" s="29">
        <v>1145469</v>
      </c>
      <c r="K688" s="29" t="s">
        <v>1699</v>
      </c>
      <c r="L688" s="179" t="s">
        <v>1614</v>
      </c>
      <c r="M688" s="29">
        <v>3970</v>
      </c>
      <c r="N688" s="29" t="s">
        <v>224</v>
      </c>
      <c r="O688" s="29">
        <v>397000</v>
      </c>
      <c r="R688" s="29" t="s">
        <v>1762</v>
      </c>
      <c r="S688" s="29">
        <v>101</v>
      </c>
      <c r="T688" s="29" t="s">
        <v>1722</v>
      </c>
      <c r="U688" s="29">
        <v>0</v>
      </c>
      <c r="V688" s="29" t="s">
        <v>1723</v>
      </c>
      <c r="X688" s="29" t="s">
        <v>320</v>
      </c>
    </row>
    <row r="689" spans="1:24" x14ac:dyDescent="0.25">
      <c r="A689" s="29" t="s">
        <v>160</v>
      </c>
      <c r="B689" s="29">
        <v>6113</v>
      </c>
      <c r="C689" s="29" t="s">
        <v>224</v>
      </c>
      <c r="D689" s="29">
        <v>190647992</v>
      </c>
      <c r="E689" s="29">
        <v>0</v>
      </c>
      <c r="F689" s="29">
        <v>1010</v>
      </c>
      <c r="G689" s="29">
        <v>2609800</v>
      </c>
      <c r="H689" s="29">
        <v>1127700</v>
      </c>
      <c r="I689" s="29">
        <v>905</v>
      </c>
      <c r="J689" s="29">
        <v>1145469</v>
      </c>
      <c r="K689" s="29" t="s">
        <v>1699</v>
      </c>
      <c r="L689" s="179" t="s">
        <v>1614</v>
      </c>
      <c r="M689" s="29">
        <v>3970</v>
      </c>
      <c r="N689" s="29" t="s">
        <v>224</v>
      </c>
      <c r="O689" s="29">
        <v>397000</v>
      </c>
      <c r="R689" s="29" t="s">
        <v>1763</v>
      </c>
      <c r="S689" s="29">
        <v>101</v>
      </c>
      <c r="T689" s="29" t="s">
        <v>1722</v>
      </c>
      <c r="U689" s="29">
        <v>0</v>
      </c>
      <c r="V689" s="29" t="s">
        <v>1723</v>
      </c>
      <c r="X689" s="29" t="s">
        <v>320</v>
      </c>
    </row>
    <row r="690" spans="1:24" x14ac:dyDescent="0.25">
      <c r="A690" s="29" t="s">
        <v>160</v>
      </c>
      <c r="B690" s="29">
        <v>6113</v>
      </c>
      <c r="C690" s="29" t="s">
        <v>224</v>
      </c>
      <c r="D690" s="29">
        <v>190648369</v>
      </c>
      <c r="E690" s="29">
        <v>0</v>
      </c>
      <c r="F690" s="29">
        <v>1010</v>
      </c>
      <c r="G690" s="29">
        <v>2609800</v>
      </c>
      <c r="H690" s="29">
        <v>1127700</v>
      </c>
      <c r="I690" s="29">
        <v>905</v>
      </c>
      <c r="J690" s="29">
        <v>1145469</v>
      </c>
      <c r="K690" s="29" t="s">
        <v>1699</v>
      </c>
      <c r="L690" s="179" t="s">
        <v>1614</v>
      </c>
      <c r="M690" s="29">
        <v>3970</v>
      </c>
      <c r="N690" s="29" t="s">
        <v>224</v>
      </c>
      <c r="O690" s="29">
        <v>397000</v>
      </c>
      <c r="R690" s="29" t="s">
        <v>1764</v>
      </c>
      <c r="S690" s="29">
        <v>101</v>
      </c>
      <c r="T690" s="29" t="s">
        <v>1722</v>
      </c>
      <c r="U690" s="29">
        <v>0</v>
      </c>
      <c r="V690" s="29" t="s">
        <v>1723</v>
      </c>
      <c r="X690" s="29" t="s">
        <v>320</v>
      </c>
    </row>
    <row r="691" spans="1:24" x14ac:dyDescent="0.25">
      <c r="A691" s="29" t="s">
        <v>160</v>
      </c>
      <c r="B691" s="29">
        <v>6113</v>
      </c>
      <c r="C691" s="29" t="s">
        <v>224</v>
      </c>
      <c r="D691" s="29">
        <v>191661905</v>
      </c>
      <c r="E691" s="29">
        <v>0</v>
      </c>
      <c r="F691" s="29">
        <v>1010</v>
      </c>
      <c r="G691" s="29">
        <v>2609799.6</v>
      </c>
      <c r="H691" s="29">
        <v>1127700.142</v>
      </c>
      <c r="I691" s="29">
        <v>909</v>
      </c>
      <c r="J691" s="29">
        <v>1145469</v>
      </c>
      <c r="K691" s="29" t="s">
        <v>1699</v>
      </c>
      <c r="L691" s="179" t="s">
        <v>1614</v>
      </c>
      <c r="M691" s="29">
        <v>3970</v>
      </c>
      <c r="N691" s="29" t="s">
        <v>224</v>
      </c>
      <c r="O691" s="29">
        <v>397000</v>
      </c>
      <c r="R691" s="29" t="s">
        <v>1765</v>
      </c>
      <c r="S691" s="29">
        <v>101</v>
      </c>
      <c r="T691" s="29" t="s">
        <v>1722</v>
      </c>
      <c r="U691" s="29">
        <v>0</v>
      </c>
      <c r="V691" s="29" t="s">
        <v>1723</v>
      </c>
      <c r="X691" s="29" t="s">
        <v>320</v>
      </c>
    </row>
    <row r="692" spans="1:24" x14ac:dyDescent="0.25">
      <c r="A692" s="29" t="s">
        <v>160</v>
      </c>
      <c r="B692" s="29">
        <v>6113</v>
      </c>
      <c r="C692" s="29" t="s">
        <v>224</v>
      </c>
      <c r="D692" s="29">
        <v>191832847</v>
      </c>
      <c r="E692" s="29">
        <v>0</v>
      </c>
      <c r="F692" s="29">
        <v>1010</v>
      </c>
      <c r="G692" s="29">
        <v>2610276</v>
      </c>
      <c r="H692" s="29">
        <v>1128023</v>
      </c>
      <c r="I692" s="29">
        <v>905</v>
      </c>
      <c r="J692" s="29">
        <v>1145469</v>
      </c>
      <c r="K692" s="29" t="s">
        <v>1699</v>
      </c>
      <c r="L692" s="179" t="s">
        <v>1614</v>
      </c>
      <c r="M692" s="29">
        <v>3970</v>
      </c>
      <c r="N692" s="29" t="s">
        <v>224</v>
      </c>
      <c r="O692" s="29">
        <v>397000</v>
      </c>
      <c r="R692" s="29" t="s">
        <v>1766</v>
      </c>
      <c r="S692" s="29">
        <v>101</v>
      </c>
      <c r="T692" s="29" t="s">
        <v>1722</v>
      </c>
      <c r="U692" s="29">
        <v>0</v>
      </c>
      <c r="V692" s="29" t="s">
        <v>1723</v>
      </c>
      <c r="X692" s="29" t="s">
        <v>320</v>
      </c>
    </row>
    <row r="693" spans="1:24" x14ac:dyDescent="0.25">
      <c r="A693" s="29" t="s">
        <v>160</v>
      </c>
      <c r="B693" s="29">
        <v>6113</v>
      </c>
      <c r="C693" s="29" t="s">
        <v>224</v>
      </c>
      <c r="D693" s="29">
        <v>190648054</v>
      </c>
      <c r="E693" s="29">
        <v>0</v>
      </c>
      <c r="F693" s="29">
        <v>1010</v>
      </c>
      <c r="G693" s="29">
        <v>2609800</v>
      </c>
      <c r="H693" s="29">
        <v>1127700</v>
      </c>
      <c r="I693" s="29">
        <v>905</v>
      </c>
      <c r="J693" s="29">
        <v>1145469</v>
      </c>
      <c r="K693" s="29" t="s">
        <v>1699</v>
      </c>
      <c r="L693" s="179" t="s">
        <v>1614</v>
      </c>
      <c r="M693" s="29">
        <v>3970</v>
      </c>
      <c r="N693" s="29" t="s">
        <v>224</v>
      </c>
      <c r="O693" s="29">
        <v>397000</v>
      </c>
      <c r="R693" s="29" t="s">
        <v>1767</v>
      </c>
      <c r="S693" s="29">
        <v>101</v>
      </c>
      <c r="T693" s="29" t="s">
        <v>1722</v>
      </c>
      <c r="U693" s="29">
        <v>0</v>
      </c>
      <c r="V693" s="29" t="s">
        <v>1723</v>
      </c>
      <c r="X693" s="29" t="s">
        <v>320</v>
      </c>
    </row>
    <row r="694" spans="1:24" x14ac:dyDescent="0.25">
      <c r="A694" s="29" t="s">
        <v>160</v>
      </c>
      <c r="B694" s="29">
        <v>6113</v>
      </c>
      <c r="C694" s="29" t="s">
        <v>224</v>
      </c>
      <c r="D694" s="29">
        <v>191584131</v>
      </c>
      <c r="E694" s="29">
        <v>0</v>
      </c>
      <c r="F694" s="29">
        <v>1010</v>
      </c>
      <c r="G694" s="29">
        <v>2610151.6009999998</v>
      </c>
      <c r="H694" s="29">
        <v>1127969.129</v>
      </c>
      <c r="I694" s="29">
        <v>905</v>
      </c>
      <c r="J694" s="29">
        <v>1145469</v>
      </c>
      <c r="K694" s="29" t="s">
        <v>1699</v>
      </c>
      <c r="L694" s="179" t="s">
        <v>1614</v>
      </c>
      <c r="M694" s="29">
        <v>3970</v>
      </c>
      <c r="N694" s="29" t="s">
        <v>224</v>
      </c>
      <c r="O694" s="29">
        <v>397000</v>
      </c>
      <c r="R694" s="29" t="s">
        <v>1768</v>
      </c>
      <c r="S694" s="29">
        <v>101</v>
      </c>
      <c r="T694" s="29" t="s">
        <v>1722</v>
      </c>
      <c r="U694" s="29">
        <v>0</v>
      </c>
      <c r="V694" s="29" t="s">
        <v>1723</v>
      </c>
      <c r="X694" s="29" t="s">
        <v>419</v>
      </c>
    </row>
    <row r="695" spans="1:24" x14ac:dyDescent="0.25">
      <c r="A695" s="29" t="s">
        <v>160</v>
      </c>
      <c r="B695" s="29">
        <v>6113</v>
      </c>
      <c r="C695" s="29" t="s">
        <v>224</v>
      </c>
      <c r="D695" s="29">
        <v>191602335</v>
      </c>
      <c r="E695" s="29">
        <v>0</v>
      </c>
      <c r="F695" s="29">
        <v>1010</v>
      </c>
      <c r="G695" s="29">
        <v>2609799.6</v>
      </c>
      <c r="H695" s="29">
        <v>1127700.142</v>
      </c>
      <c r="I695" s="29">
        <v>909</v>
      </c>
      <c r="J695" s="29">
        <v>1145469</v>
      </c>
      <c r="K695" s="29" t="s">
        <v>1699</v>
      </c>
      <c r="L695" s="179" t="s">
        <v>1614</v>
      </c>
      <c r="M695" s="29">
        <v>3970</v>
      </c>
      <c r="N695" s="29" t="s">
        <v>224</v>
      </c>
      <c r="O695" s="29">
        <v>397000</v>
      </c>
      <c r="R695" s="29" t="s">
        <v>1769</v>
      </c>
      <c r="S695" s="29">
        <v>101</v>
      </c>
      <c r="T695" s="29" t="s">
        <v>1722</v>
      </c>
      <c r="U695" s="29">
        <v>0</v>
      </c>
      <c r="V695" s="29" t="s">
        <v>1723</v>
      </c>
      <c r="X695" s="29" t="s">
        <v>320</v>
      </c>
    </row>
    <row r="696" spans="1:24" x14ac:dyDescent="0.25">
      <c r="A696" s="29" t="s">
        <v>160</v>
      </c>
      <c r="B696" s="29">
        <v>6113</v>
      </c>
      <c r="C696" s="29" t="s">
        <v>224</v>
      </c>
      <c r="D696" s="29">
        <v>191227892</v>
      </c>
      <c r="E696" s="29">
        <v>0</v>
      </c>
      <c r="F696" s="29">
        <v>1010</v>
      </c>
      <c r="G696" s="29">
        <v>2609681.5989999999</v>
      </c>
      <c r="H696" s="29">
        <v>1127804.1429999999</v>
      </c>
      <c r="I696" s="29">
        <v>906</v>
      </c>
      <c r="J696" s="29">
        <v>1145469</v>
      </c>
      <c r="K696" s="29" t="s">
        <v>1699</v>
      </c>
      <c r="L696" s="179" t="s">
        <v>1614</v>
      </c>
      <c r="M696" s="29">
        <v>3970</v>
      </c>
      <c r="N696" s="29" t="s">
        <v>224</v>
      </c>
      <c r="O696" s="29">
        <v>397000</v>
      </c>
      <c r="R696" s="29" t="s">
        <v>1770</v>
      </c>
      <c r="S696" s="29">
        <v>101</v>
      </c>
      <c r="T696" s="29" t="s">
        <v>1722</v>
      </c>
      <c r="U696" s="29">
        <v>0</v>
      </c>
      <c r="V696" s="29" t="s">
        <v>1723</v>
      </c>
      <c r="X696" s="29" t="s">
        <v>320</v>
      </c>
    </row>
    <row r="697" spans="1:24" x14ac:dyDescent="0.25">
      <c r="A697" s="29" t="s">
        <v>160</v>
      </c>
      <c r="B697" s="29">
        <v>6113</v>
      </c>
      <c r="C697" s="29" t="s">
        <v>224</v>
      </c>
      <c r="D697" s="29">
        <v>191667251</v>
      </c>
      <c r="E697" s="29">
        <v>0</v>
      </c>
      <c r="F697" s="29">
        <v>1010</v>
      </c>
      <c r="G697" s="29">
        <v>2609799.6</v>
      </c>
      <c r="H697" s="29">
        <v>1127700.142</v>
      </c>
      <c r="I697" s="29">
        <v>909</v>
      </c>
      <c r="J697" s="29">
        <v>1145469</v>
      </c>
      <c r="K697" s="29" t="s">
        <v>1699</v>
      </c>
      <c r="L697" s="179" t="s">
        <v>1614</v>
      </c>
      <c r="M697" s="29">
        <v>3970</v>
      </c>
      <c r="N697" s="29" t="s">
        <v>224</v>
      </c>
      <c r="O697" s="29">
        <v>397000</v>
      </c>
      <c r="R697" s="29" t="s">
        <v>1771</v>
      </c>
      <c r="S697" s="29">
        <v>101</v>
      </c>
      <c r="T697" s="29" t="s">
        <v>1722</v>
      </c>
      <c r="U697" s="29">
        <v>0</v>
      </c>
      <c r="V697" s="29" t="s">
        <v>1723</v>
      </c>
      <c r="X697" s="29" t="s">
        <v>320</v>
      </c>
    </row>
    <row r="698" spans="1:24" x14ac:dyDescent="0.25">
      <c r="A698" s="29" t="s">
        <v>160</v>
      </c>
      <c r="B698" s="29">
        <v>6113</v>
      </c>
      <c r="C698" s="29" t="s">
        <v>224</v>
      </c>
      <c r="D698" s="29">
        <v>191303311</v>
      </c>
      <c r="E698" s="29">
        <v>0</v>
      </c>
      <c r="F698" s="29">
        <v>1010</v>
      </c>
      <c r="G698" s="29">
        <v>2609800</v>
      </c>
      <c r="H698" s="29">
        <v>1127700</v>
      </c>
      <c r="I698" s="29">
        <v>909</v>
      </c>
      <c r="J698" s="29">
        <v>1145469</v>
      </c>
      <c r="K698" s="29" t="s">
        <v>1699</v>
      </c>
      <c r="L698" s="179" t="s">
        <v>1614</v>
      </c>
      <c r="M698" s="29">
        <v>3970</v>
      </c>
      <c r="N698" s="29" t="s">
        <v>224</v>
      </c>
      <c r="O698" s="29">
        <v>397000</v>
      </c>
      <c r="R698" s="29" t="s">
        <v>1772</v>
      </c>
      <c r="S698" s="29">
        <v>101</v>
      </c>
      <c r="T698" s="29" t="s">
        <v>1722</v>
      </c>
      <c r="U698" s="29">
        <v>0</v>
      </c>
      <c r="V698" s="29" t="s">
        <v>1723</v>
      </c>
      <c r="X698" s="29" t="s">
        <v>320</v>
      </c>
    </row>
    <row r="699" spans="1:24" x14ac:dyDescent="0.25">
      <c r="A699" s="29" t="s">
        <v>160</v>
      </c>
      <c r="B699" s="29">
        <v>6113</v>
      </c>
      <c r="C699" s="29" t="s">
        <v>224</v>
      </c>
      <c r="D699" s="29">
        <v>190676948</v>
      </c>
      <c r="E699" s="29">
        <v>0</v>
      </c>
      <c r="F699" s="29">
        <v>1010</v>
      </c>
      <c r="G699" s="29">
        <v>2609800</v>
      </c>
      <c r="H699" s="29">
        <v>1127700</v>
      </c>
      <c r="I699" s="29">
        <v>905</v>
      </c>
      <c r="J699" s="29">
        <v>1145469</v>
      </c>
      <c r="K699" s="29" t="s">
        <v>1699</v>
      </c>
      <c r="L699" s="179" t="s">
        <v>1614</v>
      </c>
      <c r="M699" s="29">
        <v>3970</v>
      </c>
      <c r="N699" s="29" t="s">
        <v>224</v>
      </c>
      <c r="O699" s="29">
        <v>397000</v>
      </c>
      <c r="R699" s="29" t="s">
        <v>1773</v>
      </c>
      <c r="S699" s="29">
        <v>101</v>
      </c>
      <c r="T699" s="29" t="s">
        <v>1722</v>
      </c>
      <c r="U699" s="29">
        <v>0</v>
      </c>
      <c r="V699" s="29" t="s">
        <v>1723</v>
      </c>
      <c r="X699" s="29" t="s">
        <v>419</v>
      </c>
    </row>
    <row r="700" spans="1:24" x14ac:dyDescent="0.25">
      <c r="A700" s="29" t="s">
        <v>160</v>
      </c>
      <c r="B700" s="29">
        <v>6113</v>
      </c>
      <c r="C700" s="29" t="s">
        <v>224</v>
      </c>
      <c r="D700" s="29">
        <v>191664811</v>
      </c>
      <c r="E700" s="29">
        <v>0</v>
      </c>
      <c r="F700" s="29">
        <v>1010</v>
      </c>
      <c r="G700" s="29">
        <v>2609799.6</v>
      </c>
      <c r="H700" s="29">
        <v>1127700.142</v>
      </c>
      <c r="I700" s="29">
        <v>909</v>
      </c>
      <c r="J700" s="29">
        <v>1145469</v>
      </c>
      <c r="K700" s="29" t="s">
        <v>1699</v>
      </c>
      <c r="L700" s="179" t="s">
        <v>1614</v>
      </c>
      <c r="M700" s="29">
        <v>3970</v>
      </c>
      <c r="N700" s="29" t="s">
        <v>224</v>
      </c>
      <c r="O700" s="29">
        <v>397000</v>
      </c>
      <c r="R700" s="29" t="s">
        <v>1774</v>
      </c>
      <c r="S700" s="29">
        <v>101</v>
      </c>
      <c r="T700" s="29" t="s">
        <v>1722</v>
      </c>
      <c r="U700" s="29">
        <v>0</v>
      </c>
      <c r="V700" s="29" t="s">
        <v>1723</v>
      </c>
      <c r="X700" s="29" t="s">
        <v>320</v>
      </c>
    </row>
    <row r="701" spans="1:24" x14ac:dyDescent="0.25">
      <c r="A701" s="29" t="s">
        <v>160</v>
      </c>
      <c r="B701" s="29">
        <v>6113</v>
      </c>
      <c r="C701" s="29" t="s">
        <v>224</v>
      </c>
      <c r="D701" s="29">
        <v>191303330</v>
      </c>
      <c r="E701" s="29">
        <v>0</v>
      </c>
      <c r="F701" s="29">
        <v>1010</v>
      </c>
      <c r="G701" s="29">
        <v>2609800</v>
      </c>
      <c r="H701" s="29">
        <v>1127700</v>
      </c>
      <c r="I701" s="29">
        <v>909</v>
      </c>
      <c r="J701" s="29">
        <v>1145469</v>
      </c>
      <c r="K701" s="29" t="s">
        <v>1699</v>
      </c>
      <c r="L701" s="179" t="s">
        <v>1614</v>
      </c>
      <c r="M701" s="29">
        <v>3970</v>
      </c>
      <c r="N701" s="29" t="s">
        <v>224</v>
      </c>
      <c r="O701" s="29">
        <v>397000</v>
      </c>
      <c r="R701" s="29" t="s">
        <v>1775</v>
      </c>
      <c r="S701" s="29">
        <v>101</v>
      </c>
      <c r="T701" s="29" t="s">
        <v>1722</v>
      </c>
      <c r="U701" s="29">
        <v>0</v>
      </c>
      <c r="V701" s="29" t="s">
        <v>1723</v>
      </c>
      <c r="X701" s="29" t="s">
        <v>320</v>
      </c>
    </row>
    <row r="702" spans="1:24" x14ac:dyDescent="0.25">
      <c r="A702" s="29" t="s">
        <v>160</v>
      </c>
      <c r="B702" s="29">
        <v>6113</v>
      </c>
      <c r="C702" s="29" t="s">
        <v>224</v>
      </c>
      <c r="D702" s="29">
        <v>191303332</v>
      </c>
      <c r="E702" s="29">
        <v>0</v>
      </c>
      <c r="F702" s="29">
        <v>1010</v>
      </c>
      <c r="G702" s="29">
        <v>2609800</v>
      </c>
      <c r="H702" s="29">
        <v>1127700</v>
      </c>
      <c r="I702" s="29">
        <v>909</v>
      </c>
      <c r="J702" s="29">
        <v>1145469</v>
      </c>
      <c r="K702" s="29" t="s">
        <v>1699</v>
      </c>
      <c r="L702" s="179" t="s">
        <v>1614</v>
      </c>
      <c r="M702" s="29">
        <v>3970</v>
      </c>
      <c r="N702" s="29" t="s">
        <v>224</v>
      </c>
      <c r="O702" s="29">
        <v>397000</v>
      </c>
      <c r="R702" s="29" t="s">
        <v>1776</v>
      </c>
      <c r="S702" s="29">
        <v>101</v>
      </c>
      <c r="T702" s="29" t="s">
        <v>1722</v>
      </c>
      <c r="U702" s="29">
        <v>0</v>
      </c>
      <c r="V702" s="29" t="s">
        <v>1723</v>
      </c>
      <c r="X702" s="29" t="s">
        <v>320</v>
      </c>
    </row>
    <row r="703" spans="1:24" x14ac:dyDescent="0.25">
      <c r="A703" s="29" t="s">
        <v>160</v>
      </c>
      <c r="B703" s="29">
        <v>6113</v>
      </c>
      <c r="C703" s="29" t="s">
        <v>224</v>
      </c>
      <c r="D703" s="29">
        <v>191655645</v>
      </c>
      <c r="E703" s="29">
        <v>0</v>
      </c>
      <c r="F703" s="29">
        <v>1010</v>
      </c>
      <c r="G703" s="29">
        <v>2609799.6</v>
      </c>
      <c r="H703" s="29">
        <v>1127700.142</v>
      </c>
      <c r="I703" s="29">
        <v>909</v>
      </c>
      <c r="J703" s="29">
        <v>1145469</v>
      </c>
      <c r="K703" s="29" t="s">
        <v>1699</v>
      </c>
      <c r="L703" s="179" t="s">
        <v>1614</v>
      </c>
      <c r="M703" s="29">
        <v>3970</v>
      </c>
      <c r="N703" s="29" t="s">
        <v>224</v>
      </c>
      <c r="O703" s="29">
        <v>397000</v>
      </c>
      <c r="R703" s="29" t="s">
        <v>1777</v>
      </c>
      <c r="S703" s="29">
        <v>101</v>
      </c>
      <c r="T703" s="29" t="s">
        <v>1722</v>
      </c>
      <c r="U703" s="29">
        <v>0</v>
      </c>
      <c r="V703" s="29" t="s">
        <v>1723</v>
      </c>
      <c r="X703" s="29" t="s">
        <v>320</v>
      </c>
    </row>
    <row r="704" spans="1:24" x14ac:dyDescent="0.25">
      <c r="A704" s="29" t="s">
        <v>160</v>
      </c>
      <c r="B704" s="29">
        <v>6113</v>
      </c>
      <c r="C704" s="29" t="s">
        <v>224</v>
      </c>
      <c r="D704" s="29">
        <v>191705791</v>
      </c>
      <c r="E704" s="29">
        <v>0</v>
      </c>
      <c r="F704" s="29">
        <v>1010</v>
      </c>
      <c r="G704" s="29">
        <v>2609799.6</v>
      </c>
      <c r="H704" s="29">
        <v>1127700.142</v>
      </c>
      <c r="I704" s="29">
        <v>909</v>
      </c>
      <c r="J704" s="29">
        <v>1145469</v>
      </c>
      <c r="K704" s="29" t="s">
        <v>1699</v>
      </c>
      <c r="L704" s="179" t="s">
        <v>1614</v>
      </c>
      <c r="M704" s="29">
        <v>3970</v>
      </c>
      <c r="N704" s="29" t="s">
        <v>224</v>
      </c>
      <c r="O704" s="29">
        <v>397000</v>
      </c>
      <c r="R704" s="29" t="s">
        <v>1778</v>
      </c>
      <c r="S704" s="29">
        <v>101</v>
      </c>
      <c r="T704" s="29" t="s">
        <v>1722</v>
      </c>
      <c r="U704" s="29">
        <v>0</v>
      </c>
      <c r="V704" s="29" t="s">
        <v>1723</v>
      </c>
      <c r="X704" s="29" t="s">
        <v>320</v>
      </c>
    </row>
    <row r="705" spans="1:24" x14ac:dyDescent="0.25">
      <c r="A705" s="29" t="s">
        <v>160</v>
      </c>
      <c r="B705" s="29">
        <v>6113</v>
      </c>
      <c r="C705" s="29" t="s">
        <v>224</v>
      </c>
      <c r="D705" s="29">
        <v>190648057</v>
      </c>
      <c r="E705" s="29">
        <v>0</v>
      </c>
      <c r="F705" s="29">
        <v>1010</v>
      </c>
      <c r="G705" s="29">
        <v>2609800</v>
      </c>
      <c r="H705" s="29">
        <v>1127700</v>
      </c>
      <c r="I705" s="29">
        <v>905</v>
      </c>
      <c r="J705" s="29">
        <v>1145469</v>
      </c>
      <c r="K705" s="29" t="s">
        <v>1699</v>
      </c>
      <c r="L705" s="179" t="s">
        <v>1614</v>
      </c>
      <c r="M705" s="29">
        <v>3970</v>
      </c>
      <c r="N705" s="29" t="s">
        <v>224</v>
      </c>
      <c r="O705" s="29">
        <v>397000</v>
      </c>
      <c r="R705" s="29" t="s">
        <v>1779</v>
      </c>
      <c r="S705" s="29">
        <v>101</v>
      </c>
      <c r="T705" s="29" t="s">
        <v>1722</v>
      </c>
      <c r="U705" s="29">
        <v>0</v>
      </c>
      <c r="V705" s="29" t="s">
        <v>1723</v>
      </c>
      <c r="X705" s="29" t="s">
        <v>320</v>
      </c>
    </row>
    <row r="706" spans="1:24" x14ac:dyDescent="0.25">
      <c r="A706" s="29" t="s">
        <v>160</v>
      </c>
      <c r="B706" s="29">
        <v>6113</v>
      </c>
      <c r="C706" s="29" t="s">
        <v>224</v>
      </c>
      <c r="D706" s="29">
        <v>190648055</v>
      </c>
      <c r="E706" s="29">
        <v>0</v>
      </c>
      <c r="F706" s="29">
        <v>1010</v>
      </c>
      <c r="G706" s="29">
        <v>2609800</v>
      </c>
      <c r="H706" s="29">
        <v>1127700</v>
      </c>
      <c r="I706" s="29">
        <v>905</v>
      </c>
      <c r="J706" s="29">
        <v>1145469</v>
      </c>
      <c r="K706" s="29" t="s">
        <v>1699</v>
      </c>
      <c r="L706" s="179" t="s">
        <v>1614</v>
      </c>
      <c r="M706" s="29">
        <v>3970</v>
      </c>
      <c r="N706" s="29" t="s">
        <v>224</v>
      </c>
      <c r="O706" s="29">
        <v>397000</v>
      </c>
      <c r="R706" s="29" t="s">
        <v>1780</v>
      </c>
      <c r="S706" s="29">
        <v>101</v>
      </c>
      <c r="T706" s="29" t="s">
        <v>1722</v>
      </c>
      <c r="U706" s="29">
        <v>0</v>
      </c>
      <c r="V706" s="29" t="s">
        <v>1723</v>
      </c>
      <c r="X706" s="29" t="s">
        <v>320</v>
      </c>
    </row>
    <row r="707" spans="1:24" x14ac:dyDescent="0.25">
      <c r="A707" s="29" t="s">
        <v>160</v>
      </c>
      <c r="B707" s="29">
        <v>6113</v>
      </c>
      <c r="C707" s="29" t="s">
        <v>224</v>
      </c>
      <c r="D707" s="29">
        <v>191543255</v>
      </c>
      <c r="E707" s="29">
        <v>0</v>
      </c>
      <c r="F707" s="29">
        <v>1010</v>
      </c>
      <c r="G707" s="29">
        <v>2609799.6</v>
      </c>
      <c r="H707" s="29">
        <v>1127700.142</v>
      </c>
      <c r="I707" s="29">
        <v>909</v>
      </c>
      <c r="J707" s="29">
        <v>1145469</v>
      </c>
      <c r="K707" s="29" t="s">
        <v>1699</v>
      </c>
      <c r="L707" s="179" t="s">
        <v>1614</v>
      </c>
      <c r="M707" s="29">
        <v>3970</v>
      </c>
      <c r="N707" s="29" t="s">
        <v>224</v>
      </c>
      <c r="O707" s="29">
        <v>397000</v>
      </c>
      <c r="R707" s="29" t="s">
        <v>1781</v>
      </c>
      <c r="S707" s="29">
        <v>101</v>
      </c>
      <c r="T707" s="29" t="s">
        <v>1722</v>
      </c>
      <c r="U707" s="29">
        <v>0</v>
      </c>
      <c r="V707" s="29" t="s">
        <v>1723</v>
      </c>
      <c r="X707" s="29" t="s">
        <v>320</v>
      </c>
    </row>
    <row r="708" spans="1:24" x14ac:dyDescent="0.25">
      <c r="A708" s="29" t="s">
        <v>160</v>
      </c>
      <c r="B708" s="29">
        <v>6113</v>
      </c>
      <c r="C708" s="29" t="s">
        <v>224</v>
      </c>
      <c r="D708" s="29">
        <v>191227893</v>
      </c>
      <c r="E708" s="29">
        <v>0</v>
      </c>
      <c r="F708" s="29">
        <v>1010</v>
      </c>
      <c r="G708" s="29">
        <v>2609681.5989999999</v>
      </c>
      <c r="H708" s="29">
        <v>1127804.1429999999</v>
      </c>
      <c r="I708" s="29">
        <v>906</v>
      </c>
      <c r="J708" s="29">
        <v>1145469</v>
      </c>
      <c r="K708" s="29" t="s">
        <v>1699</v>
      </c>
      <c r="L708" s="179" t="s">
        <v>1614</v>
      </c>
      <c r="M708" s="29">
        <v>3970</v>
      </c>
      <c r="N708" s="29" t="s">
        <v>224</v>
      </c>
      <c r="O708" s="29">
        <v>397000</v>
      </c>
      <c r="R708" s="29" t="s">
        <v>1782</v>
      </c>
      <c r="S708" s="29">
        <v>101</v>
      </c>
      <c r="T708" s="29" t="s">
        <v>1722</v>
      </c>
      <c r="U708" s="29">
        <v>0</v>
      </c>
      <c r="V708" s="29" t="s">
        <v>1723</v>
      </c>
      <c r="X708" s="29" t="s">
        <v>320</v>
      </c>
    </row>
    <row r="709" spans="1:24" x14ac:dyDescent="0.25">
      <c r="A709" s="29" t="s">
        <v>160</v>
      </c>
      <c r="B709" s="29">
        <v>6113</v>
      </c>
      <c r="C709" s="29" t="s">
        <v>224</v>
      </c>
      <c r="D709" s="29">
        <v>190648056</v>
      </c>
      <c r="E709" s="29">
        <v>0</v>
      </c>
      <c r="F709" s="29">
        <v>1010</v>
      </c>
      <c r="G709" s="29">
        <v>2609800</v>
      </c>
      <c r="H709" s="29">
        <v>1127700</v>
      </c>
      <c r="I709" s="29">
        <v>905</v>
      </c>
      <c r="J709" s="29">
        <v>1145469</v>
      </c>
      <c r="K709" s="29" t="s">
        <v>1699</v>
      </c>
      <c r="L709" s="179" t="s">
        <v>1614</v>
      </c>
      <c r="M709" s="29">
        <v>3970</v>
      </c>
      <c r="N709" s="29" t="s">
        <v>224</v>
      </c>
      <c r="O709" s="29">
        <v>397000</v>
      </c>
      <c r="R709" s="29" t="s">
        <v>1783</v>
      </c>
      <c r="S709" s="29">
        <v>101</v>
      </c>
      <c r="T709" s="29" t="s">
        <v>1722</v>
      </c>
      <c r="U709" s="29">
        <v>0</v>
      </c>
      <c r="V709" s="29" t="s">
        <v>1723</v>
      </c>
      <c r="X709" s="29" t="s">
        <v>320</v>
      </c>
    </row>
    <row r="710" spans="1:24" x14ac:dyDescent="0.25">
      <c r="A710" s="29" t="s">
        <v>160</v>
      </c>
      <c r="B710" s="29">
        <v>6113</v>
      </c>
      <c r="C710" s="29" t="s">
        <v>224</v>
      </c>
      <c r="D710" s="29">
        <v>191667242</v>
      </c>
      <c r="E710" s="29">
        <v>0</v>
      </c>
      <c r="F710" s="29">
        <v>1010</v>
      </c>
      <c r="G710" s="29">
        <v>2609799.6</v>
      </c>
      <c r="H710" s="29">
        <v>1127700.142</v>
      </c>
      <c r="I710" s="29">
        <v>909</v>
      </c>
      <c r="J710" s="29">
        <v>1145469</v>
      </c>
      <c r="K710" s="29" t="s">
        <v>1699</v>
      </c>
      <c r="L710" s="179" t="s">
        <v>1614</v>
      </c>
      <c r="M710" s="29">
        <v>3970</v>
      </c>
      <c r="N710" s="29" t="s">
        <v>224</v>
      </c>
      <c r="O710" s="29">
        <v>397000</v>
      </c>
      <c r="R710" s="29" t="s">
        <v>1784</v>
      </c>
      <c r="S710" s="29">
        <v>101</v>
      </c>
      <c r="T710" s="29" t="s">
        <v>1722</v>
      </c>
      <c r="U710" s="29">
        <v>0</v>
      </c>
      <c r="V710" s="29" t="s">
        <v>1723</v>
      </c>
      <c r="X710" s="29" t="s">
        <v>320</v>
      </c>
    </row>
    <row r="711" spans="1:24" x14ac:dyDescent="0.25">
      <c r="A711" s="29" t="s">
        <v>160</v>
      </c>
      <c r="B711" s="29">
        <v>6113</v>
      </c>
      <c r="C711" s="29" t="s">
        <v>224</v>
      </c>
      <c r="D711" s="29">
        <v>191832846</v>
      </c>
      <c r="E711" s="29">
        <v>0</v>
      </c>
      <c r="F711" s="29">
        <v>1010</v>
      </c>
      <c r="G711" s="29">
        <v>2610276</v>
      </c>
      <c r="H711" s="29">
        <v>1128023</v>
      </c>
      <c r="I711" s="29">
        <v>905</v>
      </c>
      <c r="J711" s="29">
        <v>1145469</v>
      </c>
      <c r="K711" s="29" t="s">
        <v>1699</v>
      </c>
      <c r="L711" s="179" t="s">
        <v>1614</v>
      </c>
      <c r="M711" s="29">
        <v>3970</v>
      </c>
      <c r="N711" s="29" t="s">
        <v>224</v>
      </c>
      <c r="O711" s="29">
        <v>397000</v>
      </c>
      <c r="R711" s="29" t="s">
        <v>1785</v>
      </c>
      <c r="S711" s="29">
        <v>101</v>
      </c>
      <c r="T711" s="29" t="s">
        <v>1722</v>
      </c>
      <c r="U711" s="29">
        <v>0</v>
      </c>
      <c r="V711" s="29" t="s">
        <v>1723</v>
      </c>
      <c r="X711" s="29" t="s">
        <v>320</v>
      </c>
    </row>
    <row r="712" spans="1:24" x14ac:dyDescent="0.25">
      <c r="A712" s="29" t="s">
        <v>160</v>
      </c>
      <c r="B712" s="29">
        <v>6113</v>
      </c>
      <c r="C712" s="29" t="s">
        <v>224</v>
      </c>
      <c r="D712" s="29">
        <v>191606465</v>
      </c>
      <c r="E712" s="29">
        <v>0</v>
      </c>
      <c r="F712" s="29">
        <v>1010</v>
      </c>
      <c r="G712" s="29">
        <v>2609799.6</v>
      </c>
      <c r="H712" s="29">
        <v>1127700.142</v>
      </c>
      <c r="I712" s="29">
        <v>909</v>
      </c>
      <c r="J712" s="29">
        <v>1145469</v>
      </c>
      <c r="K712" s="29" t="s">
        <v>1699</v>
      </c>
      <c r="L712" s="179" t="s">
        <v>1614</v>
      </c>
      <c r="M712" s="29">
        <v>3970</v>
      </c>
      <c r="N712" s="29" t="s">
        <v>224</v>
      </c>
      <c r="O712" s="29">
        <v>397000</v>
      </c>
      <c r="R712" s="29" t="s">
        <v>1786</v>
      </c>
      <c r="S712" s="29">
        <v>101</v>
      </c>
      <c r="T712" s="29" t="s">
        <v>1722</v>
      </c>
      <c r="U712" s="29">
        <v>0</v>
      </c>
      <c r="V712" s="29" t="s">
        <v>1723</v>
      </c>
      <c r="X712" s="29" t="s">
        <v>320</v>
      </c>
    </row>
    <row r="713" spans="1:24" x14ac:dyDescent="0.25">
      <c r="A713" s="29" t="s">
        <v>160</v>
      </c>
      <c r="B713" s="29">
        <v>6113</v>
      </c>
      <c r="C713" s="29" t="s">
        <v>224</v>
      </c>
      <c r="D713" s="29">
        <v>191602079</v>
      </c>
      <c r="E713" s="29">
        <v>0</v>
      </c>
      <c r="F713" s="29">
        <v>1010</v>
      </c>
      <c r="G713" s="29">
        <v>2609799.6</v>
      </c>
      <c r="H713" s="29">
        <v>1127700.142</v>
      </c>
      <c r="I713" s="29">
        <v>909</v>
      </c>
      <c r="J713" s="29">
        <v>1145469</v>
      </c>
      <c r="K713" s="29" t="s">
        <v>1699</v>
      </c>
      <c r="L713" s="179" t="s">
        <v>1614</v>
      </c>
      <c r="M713" s="29">
        <v>3970</v>
      </c>
      <c r="N713" s="29" t="s">
        <v>224</v>
      </c>
      <c r="O713" s="29">
        <v>397000</v>
      </c>
      <c r="R713" s="29" t="s">
        <v>1787</v>
      </c>
      <c r="S713" s="29">
        <v>101</v>
      </c>
      <c r="T713" s="29" t="s">
        <v>1722</v>
      </c>
      <c r="U713" s="29">
        <v>0</v>
      </c>
      <c r="V713" s="29" t="s">
        <v>1723</v>
      </c>
      <c r="X713" s="29" t="s">
        <v>320</v>
      </c>
    </row>
    <row r="714" spans="1:24" x14ac:dyDescent="0.25">
      <c r="A714" s="29" t="s">
        <v>160</v>
      </c>
      <c r="B714" s="29">
        <v>6113</v>
      </c>
      <c r="C714" s="29" t="s">
        <v>224</v>
      </c>
      <c r="D714" s="29">
        <v>191602077</v>
      </c>
      <c r="E714" s="29">
        <v>0</v>
      </c>
      <c r="F714" s="29">
        <v>1010</v>
      </c>
      <c r="G714" s="29">
        <v>2610151.6009999998</v>
      </c>
      <c r="H714" s="29">
        <v>1127969.129</v>
      </c>
      <c r="I714" s="29">
        <v>905</v>
      </c>
      <c r="J714" s="29">
        <v>1145469</v>
      </c>
      <c r="K714" s="29" t="s">
        <v>1699</v>
      </c>
      <c r="L714" s="179" t="s">
        <v>1614</v>
      </c>
      <c r="M714" s="29">
        <v>3970</v>
      </c>
      <c r="N714" s="29" t="s">
        <v>224</v>
      </c>
      <c r="O714" s="29">
        <v>397000</v>
      </c>
      <c r="R714" s="29" t="s">
        <v>1788</v>
      </c>
      <c r="S714" s="29">
        <v>101</v>
      </c>
      <c r="T714" s="29" t="s">
        <v>1722</v>
      </c>
      <c r="U714" s="29">
        <v>0</v>
      </c>
      <c r="V714" s="29" t="s">
        <v>1723</v>
      </c>
      <c r="X714" s="29" t="s">
        <v>320</v>
      </c>
    </row>
    <row r="715" spans="1:24" x14ac:dyDescent="0.25">
      <c r="A715" s="29" t="s">
        <v>160</v>
      </c>
      <c r="B715" s="29">
        <v>6113</v>
      </c>
      <c r="C715" s="29" t="s">
        <v>224</v>
      </c>
      <c r="D715" s="29">
        <v>191602076</v>
      </c>
      <c r="E715" s="29">
        <v>0</v>
      </c>
      <c r="F715" s="29">
        <v>1010</v>
      </c>
      <c r="G715" s="29">
        <v>2609799.6</v>
      </c>
      <c r="H715" s="29">
        <v>1127700.142</v>
      </c>
      <c r="I715" s="29">
        <v>909</v>
      </c>
      <c r="J715" s="29">
        <v>1145469</v>
      </c>
      <c r="K715" s="29" t="s">
        <v>1699</v>
      </c>
      <c r="L715" s="179" t="s">
        <v>1614</v>
      </c>
      <c r="M715" s="29">
        <v>3970</v>
      </c>
      <c r="N715" s="29" t="s">
        <v>224</v>
      </c>
      <c r="O715" s="29">
        <v>397000</v>
      </c>
      <c r="R715" s="29" t="s">
        <v>1789</v>
      </c>
      <c r="S715" s="29">
        <v>101</v>
      </c>
      <c r="T715" s="29" t="s">
        <v>1722</v>
      </c>
      <c r="U715" s="29">
        <v>0</v>
      </c>
      <c r="V715" s="29" t="s">
        <v>1723</v>
      </c>
      <c r="X715" s="29" t="s">
        <v>320</v>
      </c>
    </row>
    <row r="716" spans="1:24" x14ac:dyDescent="0.25">
      <c r="A716" s="29" t="s">
        <v>160</v>
      </c>
      <c r="B716" s="29">
        <v>6113</v>
      </c>
      <c r="C716" s="29" t="s">
        <v>224</v>
      </c>
      <c r="D716" s="29">
        <v>191602078</v>
      </c>
      <c r="E716" s="29">
        <v>0</v>
      </c>
      <c r="F716" s="29">
        <v>1010</v>
      </c>
      <c r="G716" s="29">
        <v>2609799.6</v>
      </c>
      <c r="H716" s="29">
        <v>1127700.142</v>
      </c>
      <c r="I716" s="29">
        <v>909</v>
      </c>
      <c r="J716" s="29">
        <v>1145469</v>
      </c>
      <c r="K716" s="29" t="s">
        <v>1699</v>
      </c>
      <c r="L716" s="179" t="s">
        <v>1614</v>
      </c>
      <c r="M716" s="29">
        <v>3970</v>
      </c>
      <c r="N716" s="29" t="s">
        <v>224</v>
      </c>
      <c r="O716" s="29">
        <v>397000</v>
      </c>
      <c r="R716" s="29" t="s">
        <v>1790</v>
      </c>
      <c r="S716" s="29">
        <v>101</v>
      </c>
      <c r="T716" s="29" t="s">
        <v>1722</v>
      </c>
      <c r="U716" s="29">
        <v>0</v>
      </c>
      <c r="V716" s="29" t="s">
        <v>1723</v>
      </c>
      <c r="X716" s="29" t="s">
        <v>320</v>
      </c>
    </row>
    <row r="717" spans="1:24" x14ac:dyDescent="0.25">
      <c r="A717" s="29" t="s">
        <v>160</v>
      </c>
      <c r="B717" s="29">
        <v>6113</v>
      </c>
      <c r="C717" s="29" t="s">
        <v>224</v>
      </c>
      <c r="D717" s="29">
        <v>191511816</v>
      </c>
      <c r="E717" s="29">
        <v>0</v>
      </c>
      <c r="F717" s="29">
        <v>1010</v>
      </c>
      <c r="G717" s="29">
        <v>2609799.6</v>
      </c>
      <c r="H717" s="29">
        <v>1127700.142</v>
      </c>
      <c r="I717" s="29">
        <v>909</v>
      </c>
      <c r="J717" s="29">
        <v>1145469</v>
      </c>
      <c r="K717" s="29" t="s">
        <v>1699</v>
      </c>
      <c r="L717" s="179" t="s">
        <v>1614</v>
      </c>
      <c r="M717" s="29">
        <v>3970</v>
      </c>
      <c r="N717" s="29" t="s">
        <v>224</v>
      </c>
      <c r="O717" s="29">
        <v>397000</v>
      </c>
      <c r="R717" s="29" t="s">
        <v>1791</v>
      </c>
      <c r="S717" s="29">
        <v>101</v>
      </c>
      <c r="T717" s="29" t="s">
        <v>1722</v>
      </c>
      <c r="U717" s="29">
        <v>0</v>
      </c>
      <c r="V717" s="29" t="s">
        <v>1723</v>
      </c>
      <c r="X717" s="29" t="s">
        <v>320</v>
      </c>
    </row>
    <row r="718" spans="1:24" x14ac:dyDescent="0.25">
      <c r="A718" s="29" t="s">
        <v>160</v>
      </c>
      <c r="B718" s="29">
        <v>6113</v>
      </c>
      <c r="C718" s="29" t="s">
        <v>224</v>
      </c>
      <c r="D718" s="29">
        <v>191543253</v>
      </c>
      <c r="E718" s="29">
        <v>0</v>
      </c>
      <c r="F718" s="29">
        <v>1010</v>
      </c>
      <c r="G718" s="29">
        <v>2609799.6</v>
      </c>
      <c r="H718" s="29">
        <v>1127699.987</v>
      </c>
      <c r="I718" s="29">
        <v>904</v>
      </c>
      <c r="J718" s="29">
        <v>1145469</v>
      </c>
      <c r="K718" s="29" t="s">
        <v>1699</v>
      </c>
      <c r="L718" s="179" t="s">
        <v>1614</v>
      </c>
      <c r="M718" s="29">
        <v>3970</v>
      </c>
      <c r="N718" s="29" t="s">
        <v>224</v>
      </c>
      <c r="O718" s="29">
        <v>397000</v>
      </c>
      <c r="R718" s="29" t="s">
        <v>1792</v>
      </c>
      <c r="S718" s="29">
        <v>101</v>
      </c>
      <c r="T718" s="29" t="s">
        <v>1722</v>
      </c>
      <c r="U718" s="29">
        <v>0</v>
      </c>
      <c r="V718" s="29" t="s">
        <v>1723</v>
      </c>
      <c r="X718" s="29" t="s">
        <v>320</v>
      </c>
    </row>
    <row r="719" spans="1:24" x14ac:dyDescent="0.25">
      <c r="A719" s="29" t="s">
        <v>160</v>
      </c>
      <c r="B719" s="29">
        <v>6113</v>
      </c>
      <c r="C719" s="29" t="s">
        <v>224</v>
      </c>
      <c r="D719" s="29">
        <v>190648032</v>
      </c>
      <c r="E719" s="29">
        <v>0</v>
      </c>
      <c r="F719" s="29">
        <v>1010</v>
      </c>
      <c r="G719" s="29">
        <v>2609800</v>
      </c>
      <c r="H719" s="29">
        <v>1127700</v>
      </c>
      <c r="I719" s="29">
        <v>905</v>
      </c>
      <c r="J719" s="29">
        <v>1145469</v>
      </c>
      <c r="K719" s="29" t="s">
        <v>1699</v>
      </c>
      <c r="L719" s="179" t="s">
        <v>1614</v>
      </c>
      <c r="M719" s="29">
        <v>3970</v>
      </c>
      <c r="N719" s="29" t="s">
        <v>224</v>
      </c>
      <c r="O719" s="29">
        <v>397000</v>
      </c>
      <c r="R719" s="29" t="s">
        <v>1793</v>
      </c>
      <c r="S719" s="29">
        <v>101</v>
      </c>
      <c r="T719" s="29" t="s">
        <v>1722</v>
      </c>
      <c r="U719" s="29">
        <v>0</v>
      </c>
      <c r="V719" s="29" t="s">
        <v>1723</v>
      </c>
      <c r="X719" s="29" t="s">
        <v>320</v>
      </c>
    </row>
    <row r="720" spans="1:24" x14ac:dyDescent="0.25">
      <c r="A720" s="29" t="s">
        <v>160</v>
      </c>
      <c r="B720" s="29">
        <v>6113</v>
      </c>
      <c r="C720" s="29" t="s">
        <v>224</v>
      </c>
      <c r="D720" s="29">
        <v>191602075</v>
      </c>
      <c r="E720" s="29">
        <v>0</v>
      </c>
      <c r="F720" s="29">
        <v>1010</v>
      </c>
      <c r="G720" s="29">
        <v>2609799.6</v>
      </c>
      <c r="H720" s="29">
        <v>1127700.142</v>
      </c>
      <c r="I720" s="29">
        <v>909</v>
      </c>
      <c r="J720" s="29">
        <v>1145469</v>
      </c>
      <c r="K720" s="29" t="s">
        <v>1699</v>
      </c>
      <c r="L720" s="179" t="s">
        <v>1614</v>
      </c>
      <c r="M720" s="29">
        <v>3970</v>
      </c>
      <c r="N720" s="29" t="s">
        <v>224</v>
      </c>
      <c r="O720" s="29">
        <v>397000</v>
      </c>
      <c r="R720" s="29" t="s">
        <v>1794</v>
      </c>
      <c r="S720" s="29">
        <v>101</v>
      </c>
      <c r="T720" s="29" t="s">
        <v>1722</v>
      </c>
      <c r="U720" s="29">
        <v>0</v>
      </c>
      <c r="V720" s="29" t="s">
        <v>1723</v>
      </c>
      <c r="X720" s="29" t="s">
        <v>320</v>
      </c>
    </row>
    <row r="721" spans="1:24" x14ac:dyDescent="0.25">
      <c r="A721" s="29" t="s">
        <v>160</v>
      </c>
      <c r="B721" s="29">
        <v>6113</v>
      </c>
      <c r="C721" s="29" t="s">
        <v>224</v>
      </c>
      <c r="D721" s="29">
        <v>190648049</v>
      </c>
      <c r="E721" s="29">
        <v>0</v>
      </c>
      <c r="F721" s="29">
        <v>1010</v>
      </c>
      <c r="G721" s="29">
        <v>2609800</v>
      </c>
      <c r="H721" s="29">
        <v>1127700</v>
      </c>
      <c r="I721" s="29">
        <v>905</v>
      </c>
      <c r="J721" s="29">
        <v>1145469</v>
      </c>
      <c r="K721" s="29" t="s">
        <v>1699</v>
      </c>
      <c r="L721" s="179" t="s">
        <v>1614</v>
      </c>
      <c r="M721" s="29">
        <v>3970</v>
      </c>
      <c r="N721" s="29" t="s">
        <v>224</v>
      </c>
      <c r="O721" s="29">
        <v>397000</v>
      </c>
      <c r="R721" s="29" t="s">
        <v>1795</v>
      </c>
      <c r="S721" s="29">
        <v>101</v>
      </c>
      <c r="T721" s="29" t="s">
        <v>1722</v>
      </c>
      <c r="U721" s="29">
        <v>0</v>
      </c>
      <c r="V721" s="29" t="s">
        <v>1723</v>
      </c>
      <c r="X721" s="29" t="s">
        <v>320</v>
      </c>
    </row>
    <row r="722" spans="1:24" x14ac:dyDescent="0.25">
      <c r="A722" s="29" t="s">
        <v>160</v>
      </c>
      <c r="B722" s="29">
        <v>6113</v>
      </c>
      <c r="C722" s="29" t="s">
        <v>224</v>
      </c>
      <c r="D722" s="29">
        <v>190648050</v>
      </c>
      <c r="E722" s="29">
        <v>0</v>
      </c>
      <c r="F722" s="29">
        <v>1010</v>
      </c>
      <c r="G722" s="29">
        <v>2609800</v>
      </c>
      <c r="H722" s="29">
        <v>1127700</v>
      </c>
      <c r="I722" s="29">
        <v>905</v>
      </c>
      <c r="J722" s="29">
        <v>1145469</v>
      </c>
      <c r="K722" s="29" t="s">
        <v>1699</v>
      </c>
      <c r="L722" s="179" t="s">
        <v>1614</v>
      </c>
      <c r="M722" s="29">
        <v>3970</v>
      </c>
      <c r="N722" s="29" t="s">
        <v>224</v>
      </c>
      <c r="O722" s="29">
        <v>397000</v>
      </c>
      <c r="R722" s="29" t="s">
        <v>1796</v>
      </c>
      <c r="S722" s="29">
        <v>101</v>
      </c>
      <c r="T722" s="29" t="s">
        <v>1722</v>
      </c>
      <c r="U722" s="29">
        <v>0</v>
      </c>
      <c r="V722" s="29" t="s">
        <v>1723</v>
      </c>
      <c r="X722" s="29" t="s">
        <v>320</v>
      </c>
    </row>
    <row r="723" spans="1:24" x14ac:dyDescent="0.25">
      <c r="A723" s="29" t="s">
        <v>160</v>
      </c>
      <c r="B723" s="29">
        <v>6113</v>
      </c>
      <c r="C723" s="29" t="s">
        <v>224</v>
      </c>
      <c r="D723" s="29">
        <v>191619672</v>
      </c>
      <c r="E723" s="29">
        <v>0</v>
      </c>
      <c r="F723" s="29">
        <v>1010</v>
      </c>
      <c r="G723" s="29">
        <v>2609681.5989999999</v>
      </c>
      <c r="H723" s="29">
        <v>1127804.1429999999</v>
      </c>
      <c r="I723" s="29">
        <v>909</v>
      </c>
      <c r="J723" s="29">
        <v>1145469</v>
      </c>
      <c r="K723" s="29" t="s">
        <v>1699</v>
      </c>
      <c r="L723" s="179" t="s">
        <v>1614</v>
      </c>
      <c r="M723" s="29">
        <v>3970</v>
      </c>
      <c r="N723" s="29" t="s">
        <v>224</v>
      </c>
      <c r="O723" s="29">
        <v>397000</v>
      </c>
      <c r="R723" s="29" t="s">
        <v>1797</v>
      </c>
      <c r="S723" s="29">
        <v>101</v>
      </c>
      <c r="T723" s="29" t="s">
        <v>1722</v>
      </c>
      <c r="U723" s="29">
        <v>0</v>
      </c>
      <c r="V723" s="29" t="s">
        <v>1723</v>
      </c>
      <c r="X723" s="29" t="s">
        <v>320</v>
      </c>
    </row>
    <row r="724" spans="1:24" x14ac:dyDescent="0.25">
      <c r="A724" s="29" t="s">
        <v>160</v>
      </c>
      <c r="B724" s="29">
        <v>6113</v>
      </c>
      <c r="C724" s="29" t="s">
        <v>224</v>
      </c>
      <c r="D724" s="29">
        <v>190648069</v>
      </c>
      <c r="E724" s="29">
        <v>0</v>
      </c>
      <c r="F724" s="29">
        <v>1010</v>
      </c>
      <c r="G724" s="29">
        <v>2609800</v>
      </c>
      <c r="H724" s="29">
        <v>1127700</v>
      </c>
      <c r="I724" s="29">
        <v>905</v>
      </c>
      <c r="J724" s="29">
        <v>1145469</v>
      </c>
      <c r="K724" s="29" t="s">
        <v>1699</v>
      </c>
      <c r="L724" s="179" t="s">
        <v>1614</v>
      </c>
      <c r="M724" s="29">
        <v>3970</v>
      </c>
      <c r="N724" s="29" t="s">
        <v>224</v>
      </c>
      <c r="O724" s="29">
        <v>397000</v>
      </c>
      <c r="R724" s="29" t="s">
        <v>1798</v>
      </c>
      <c r="S724" s="29">
        <v>101</v>
      </c>
      <c r="T724" s="29" t="s">
        <v>1722</v>
      </c>
      <c r="U724" s="29">
        <v>0</v>
      </c>
      <c r="V724" s="29" t="s">
        <v>1723</v>
      </c>
      <c r="X724" s="29" t="s">
        <v>320</v>
      </c>
    </row>
    <row r="725" spans="1:24" x14ac:dyDescent="0.25">
      <c r="A725" s="29" t="s">
        <v>160</v>
      </c>
      <c r="B725" s="29">
        <v>6113</v>
      </c>
      <c r="C725" s="29" t="s">
        <v>224</v>
      </c>
      <c r="D725" s="29">
        <v>190648068</v>
      </c>
      <c r="E725" s="29">
        <v>0</v>
      </c>
      <c r="F725" s="29">
        <v>1010</v>
      </c>
      <c r="G725" s="29">
        <v>2609800</v>
      </c>
      <c r="H725" s="29">
        <v>1127700</v>
      </c>
      <c r="I725" s="29">
        <v>905</v>
      </c>
      <c r="J725" s="29">
        <v>1145469</v>
      </c>
      <c r="K725" s="29" t="s">
        <v>1699</v>
      </c>
      <c r="L725" s="179" t="s">
        <v>1614</v>
      </c>
      <c r="M725" s="29">
        <v>3970</v>
      </c>
      <c r="N725" s="29" t="s">
        <v>224</v>
      </c>
      <c r="O725" s="29">
        <v>397000</v>
      </c>
      <c r="R725" s="29" t="s">
        <v>1799</v>
      </c>
      <c r="S725" s="29">
        <v>101</v>
      </c>
      <c r="T725" s="29" t="s">
        <v>1722</v>
      </c>
      <c r="U725" s="29">
        <v>0</v>
      </c>
      <c r="V725" s="29" t="s">
        <v>1723</v>
      </c>
      <c r="X725" s="29" t="s">
        <v>320</v>
      </c>
    </row>
    <row r="726" spans="1:24" x14ac:dyDescent="0.25">
      <c r="A726" s="29" t="s">
        <v>160</v>
      </c>
      <c r="B726" s="29">
        <v>6113</v>
      </c>
      <c r="C726" s="29" t="s">
        <v>224</v>
      </c>
      <c r="D726" s="29">
        <v>190648070</v>
      </c>
      <c r="E726" s="29">
        <v>0</v>
      </c>
      <c r="F726" s="29">
        <v>1010</v>
      </c>
      <c r="G726" s="29">
        <v>2609800</v>
      </c>
      <c r="H726" s="29">
        <v>1127700</v>
      </c>
      <c r="I726" s="29">
        <v>905</v>
      </c>
      <c r="J726" s="29">
        <v>1145469</v>
      </c>
      <c r="K726" s="29" t="s">
        <v>1699</v>
      </c>
      <c r="L726" s="179" t="s">
        <v>1614</v>
      </c>
      <c r="M726" s="29">
        <v>3970</v>
      </c>
      <c r="N726" s="29" t="s">
        <v>224</v>
      </c>
      <c r="O726" s="29">
        <v>397000</v>
      </c>
      <c r="R726" s="29" t="s">
        <v>1800</v>
      </c>
      <c r="S726" s="29">
        <v>101</v>
      </c>
      <c r="T726" s="29" t="s">
        <v>1722</v>
      </c>
      <c r="U726" s="29">
        <v>0</v>
      </c>
      <c r="V726" s="29" t="s">
        <v>1723</v>
      </c>
      <c r="X726" s="29" t="s">
        <v>320</v>
      </c>
    </row>
    <row r="727" spans="1:24" x14ac:dyDescent="0.25">
      <c r="A727" s="29" t="s">
        <v>160</v>
      </c>
      <c r="B727" s="29">
        <v>6113</v>
      </c>
      <c r="C727" s="29" t="s">
        <v>224</v>
      </c>
      <c r="D727" s="29">
        <v>191732144</v>
      </c>
      <c r="E727" s="29">
        <v>0</v>
      </c>
      <c r="F727" s="29">
        <v>1010</v>
      </c>
      <c r="G727" s="29">
        <v>2610276</v>
      </c>
      <c r="H727" s="29">
        <v>1128023</v>
      </c>
      <c r="I727" s="29">
        <v>905</v>
      </c>
      <c r="J727" s="29">
        <v>1145469</v>
      </c>
      <c r="K727" s="29" t="s">
        <v>1699</v>
      </c>
      <c r="L727" s="179" t="s">
        <v>1614</v>
      </c>
      <c r="M727" s="29">
        <v>3970</v>
      </c>
      <c r="N727" s="29" t="s">
        <v>224</v>
      </c>
      <c r="O727" s="29">
        <v>397000</v>
      </c>
      <c r="R727" s="29" t="s">
        <v>1801</v>
      </c>
      <c r="S727" s="29">
        <v>101</v>
      </c>
      <c r="T727" s="29" t="s">
        <v>1722</v>
      </c>
      <c r="U727" s="29">
        <v>0</v>
      </c>
      <c r="V727" s="29" t="s">
        <v>1723</v>
      </c>
      <c r="X727" s="29" t="s">
        <v>320</v>
      </c>
    </row>
    <row r="728" spans="1:24" x14ac:dyDescent="0.25">
      <c r="A728" s="29" t="s">
        <v>160</v>
      </c>
      <c r="B728" s="29">
        <v>6113</v>
      </c>
      <c r="C728" s="29" t="s">
        <v>224</v>
      </c>
      <c r="D728" s="29">
        <v>191678612</v>
      </c>
      <c r="E728" s="29">
        <v>0</v>
      </c>
      <c r="F728" s="29">
        <v>1010</v>
      </c>
      <c r="G728" s="29">
        <v>2609799.6</v>
      </c>
      <c r="H728" s="29">
        <v>1127700.142</v>
      </c>
      <c r="I728" s="29">
        <v>909</v>
      </c>
      <c r="J728" s="29">
        <v>1145469</v>
      </c>
      <c r="K728" s="29" t="s">
        <v>1699</v>
      </c>
      <c r="L728" s="179" t="s">
        <v>1614</v>
      </c>
      <c r="M728" s="29">
        <v>3970</v>
      </c>
      <c r="N728" s="29" t="s">
        <v>224</v>
      </c>
      <c r="O728" s="29">
        <v>397000</v>
      </c>
      <c r="R728" s="29" t="s">
        <v>1802</v>
      </c>
      <c r="S728" s="29">
        <v>101</v>
      </c>
      <c r="T728" s="29" t="s">
        <v>1722</v>
      </c>
      <c r="U728" s="29">
        <v>0</v>
      </c>
      <c r="V728" s="29" t="s">
        <v>1723</v>
      </c>
      <c r="X728" s="29" t="s">
        <v>320</v>
      </c>
    </row>
    <row r="729" spans="1:24" x14ac:dyDescent="0.25">
      <c r="A729" s="29" t="s">
        <v>160</v>
      </c>
      <c r="B729" s="29">
        <v>6113</v>
      </c>
      <c r="C729" s="29" t="s">
        <v>224</v>
      </c>
      <c r="D729" s="29">
        <v>191946385</v>
      </c>
      <c r="E729" s="29">
        <v>0</v>
      </c>
      <c r="F729" s="29">
        <v>1010</v>
      </c>
      <c r="G729" s="29">
        <v>2609560</v>
      </c>
      <c r="H729" s="29">
        <v>1127676</v>
      </c>
      <c r="I729" s="29">
        <v>905</v>
      </c>
      <c r="J729" s="29">
        <v>1145469</v>
      </c>
      <c r="K729" s="29" t="s">
        <v>1699</v>
      </c>
      <c r="L729" s="179" t="s">
        <v>1614</v>
      </c>
      <c r="M729" s="29">
        <v>3970</v>
      </c>
      <c r="N729" s="29" t="s">
        <v>224</v>
      </c>
      <c r="O729" s="29">
        <v>397000</v>
      </c>
      <c r="R729" s="29" t="s">
        <v>1803</v>
      </c>
      <c r="S729" s="29">
        <v>101</v>
      </c>
      <c r="U729" s="29">
        <v>0</v>
      </c>
      <c r="V729" s="29" t="s">
        <v>1715</v>
      </c>
      <c r="X729" s="29" t="s">
        <v>320</v>
      </c>
    </row>
    <row r="730" spans="1:24" x14ac:dyDescent="0.25">
      <c r="A730" s="29" t="s">
        <v>160</v>
      </c>
      <c r="B730" s="29">
        <v>6113</v>
      </c>
      <c r="C730" s="29" t="s">
        <v>224</v>
      </c>
      <c r="D730" s="29">
        <v>191867425</v>
      </c>
      <c r="E730" s="29">
        <v>0</v>
      </c>
      <c r="F730" s="29">
        <v>1010</v>
      </c>
      <c r="G730" s="29">
        <v>2609558</v>
      </c>
      <c r="H730" s="29">
        <v>1127677</v>
      </c>
      <c r="I730" s="29">
        <v>905</v>
      </c>
      <c r="J730" s="29">
        <v>1145469</v>
      </c>
      <c r="K730" s="29" t="s">
        <v>1699</v>
      </c>
      <c r="L730" s="179" t="s">
        <v>1614</v>
      </c>
      <c r="M730" s="29">
        <v>3970</v>
      </c>
      <c r="N730" s="29" t="s">
        <v>224</v>
      </c>
      <c r="O730" s="29">
        <v>397000</v>
      </c>
      <c r="R730" s="29" t="s">
        <v>1804</v>
      </c>
      <c r="S730" s="29">
        <v>101</v>
      </c>
      <c r="T730" s="29" t="s">
        <v>1737</v>
      </c>
      <c r="U730" s="29">
        <v>0</v>
      </c>
      <c r="V730" s="29" t="s">
        <v>1715</v>
      </c>
      <c r="X730" s="29" t="s">
        <v>320</v>
      </c>
    </row>
    <row r="731" spans="1:24" x14ac:dyDescent="0.25">
      <c r="A731" s="29" t="s">
        <v>160</v>
      </c>
      <c r="B731" s="29">
        <v>6113</v>
      </c>
      <c r="C731" s="29" t="s">
        <v>224</v>
      </c>
      <c r="D731" s="29">
        <v>914995</v>
      </c>
      <c r="E731" s="29">
        <v>0</v>
      </c>
      <c r="F731" s="29">
        <v>1010</v>
      </c>
      <c r="G731" s="29">
        <v>2609795</v>
      </c>
      <c r="H731" s="29">
        <v>1127882</v>
      </c>
      <c r="I731" s="29">
        <v>905</v>
      </c>
      <c r="J731" s="29">
        <v>1145469</v>
      </c>
      <c r="K731" s="29" t="s">
        <v>1699</v>
      </c>
      <c r="M731" s="29">
        <v>3970</v>
      </c>
      <c r="N731" s="29" t="s">
        <v>224</v>
      </c>
      <c r="O731" s="29">
        <v>397000</v>
      </c>
      <c r="R731" s="29" t="s">
        <v>1805</v>
      </c>
      <c r="S731" s="29">
        <v>101</v>
      </c>
      <c r="U731" s="29">
        <v>0</v>
      </c>
      <c r="V731" s="29" t="s">
        <v>1806</v>
      </c>
      <c r="X731" s="29" t="s">
        <v>419</v>
      </c>
    </row>
    <row r="732" spans="1:24" x14ac:dyDescent="0.25">
      <c r="A732" s="29" t="s">
        <v>160</v>
      </c>
      <c r="B732" s="29">
        <v>6113</v>
      </c>
      <c r="C732" s="29" t="s">
        <v>224</v>
      </c>
      <c r="D732" s="29">
        <v>914998</v>
      </c>
      <c r="E732" s="29">
        <v>0</v>
      </c>
      <c r="F732" s="29">
        <v>1010</v>
      </c>
      <c r="G732" s="29">
        <v>2609828</v>
      </c>
      <c r="H732" s="29">
        <v>1127887</v>
      </c>
      <c r="I732" s="29">
        <v>905</v>
      </c>
      <c r="J732" s="29">
        <v>1145469</v>
      </c>
      <c r="K732" s="29" t="s">
        <v>1699</v>
      </c>
      <c r="M732" s="29">
        <v>3970</v>
      </c>
      <c r="N732" s="29" t="s">
        <v>224</v>
      </c>
      <c r="O732" s="29">
        <v>397000</v>
      </c>
      <c r="R732" s="29" t="s">
        <v>1807</v>
      </c>
      <c r="S732" s="29">
        <v>101</v>
      </c>
      <c r="U732" s="29">
        <v>0</v>
      </c>
      <c r="V732" s="29" t="s">
        <v>1808</v>
      </c>
      <c r="X732" s="29" t="s">
        <v>320</v>
      </c>
    </row>
    <row r="733" spans="1:24" x14ac:dyDescent="0.25">
      <c r="A733" s="29" t="s">
        <v>160</v>
      </c>
      <c r="B733" s="29">
        <v>6113</v>
      </c>
      <c r="C733" s="29" t="s">
        <v>224</v>
      </c>
      <c r="D733" s="29">
        <v>914997</v>
      </c>
      <c r="E733" s="29">
        <v>0</v>
      </c>
      <c r="F733" s="29">
        <v>1010</v>
      </c>
      <c r="G733" s="29">
        <v>2609810</v>
      </c>
      <c r="H733" s="29">
        <v>1127851</v>
      </c>
      <c r="I733" s="29">
        <v>905</v>
      </c>
      <c r="J733" s="29">
        <v>1145469</v>
      </c>
      <c r="K733" s="29" t="s">
        <v>1699</v>
      </c>
      <c r="M733" s="29">
        <v>3970</v>
      </c>
      <c r="N733" s="29" t="s">
        <v>224</v>
      </c>
      <c r="O733" s="29">
        <v>397000</v>
      </c>
      <c r="R733" s="29" t="s">
        <v>1807</v>
      </c>
      <c r="S733" s="29">
        <v>101</v>
      </c>
      <c r="U733" s="29">
        <v>0</v>
      </c>
      <c r="V733" s="29" t="s">
        <v>1808</v>
      </c>
      <c r="X733" s="29" t="s">
        <v>419</v>
      </c>
    </row>
    <row r="734" spans="1:24" x14ac:dyDescent="0.25">
      <c r="A734" s="29" t="s">
        <v>160</v>
      </c>
      <c r="B734" s="29">
        <v>6113</v>
      </c>
      <c r="C734" s="29" t="s">
        <v>224</v>
      </c>
      <c r="D734" s="29">
        <v>9018351</v>
      </c>
      <c r="E734" s="29">
        <v>1</v>
      </c>
      <c r="F734" s="29">
        <v>1060</v>
      </c>
      <c r="G734" s="29">
        <v>2610220.8509999998</v>
      </c>
      <c r="H734" s="29">
        <v>1128856.4469999999</v>
      </c>
      <c r="I734" s="29">
        <v>901</v>
      </c>
      <c r="J734" s="29">
        <v>1145502</v>
      </c>
      <c r="K734" s="29" t="s">
        <v>31209</v>
      </c>
      <c r="L734" s="179" t="s">
        <v>1614</v>
      </c>
      <c r="M734" s="29">
        <v>3970</v>
      </c>
      <c r="N734" s="29" t="s">
        <v>224</v>
      </c>
      <c r="O734" s="29">
        <v>397000</v>
      </c>
      <c r="R734" s="29" t="s">
        <v>31210</v>
      </c>
      <c r="S734" s="29">
        <v>101</v>
      </c>
      <c r="T734" s="29" t="s">
        <v>31211</v>
      </c>
      <c r="U734" s="29">
        <v>0</v>
      </c>
      <c r="V734" s="29" t="s">
        <v>31212</v>
      </c>
      <c r="X734" s="29" t="s">
        <v>320</v>
      </c>
    </row>
    <row r="735" spans="1:24" x14ac:dyDescent="0.25">
      <c r="A735" s="29" t="s">
        <v>160</v>
      </c>
      <c r="B735" s="29">
        <v>6113</v>
      </c>
      <c r="C735" s="29" t="s">
        <v>224</v>
      </c>
      <c r="D735" s="29">
        <v>192012914</v>
      </c>
      <c r="E735" s="29">
        <v>0</v>
      </c>
      <c r="F735" s="29">
        <v>1060</v>
      </c>
      <c r="G735" s="29">
        <v>2610184</v>
      </c>
      <c r="H735" s="29">
        <v>1128852</v>
      </c>
      <c r="I735" s="29">
        <v>904</v>
      </c>
      <c r="J735" s="29">
        <v>1145502</v>
      </c>
      <c r="K735" s="29" t="s">
        <v>31209</v>
      </c>
      <c r="L735" s="179" t="s">
        <v>1614</v>
      </c>
      <c r="M735" s="29">
        <v>3970</v>
      </c>
      <c r="N735" s="29" t="s">
        <v>224</v>
      </c>
      <c r="O735" s="29">
        <v>397000</v>
      </c>
      <c r="R735" s="29" t="s">
        <v>31213</v>
      </c>
      <c r="S735" s="29">
        <v>150</v>
      </c>
      <c r="U735" s="29">
        <v>0</v>
      </c>
      <c r="V735" s="29" t="s">
        <v>31214</v>
      </c>
      <c r="X735" s="29" t="s">
        <v>320</v>
      </c>
    </row>
    <row r="736" spans="1:24" x14ac:dyDescent="0.25">
      <c r="A736" s="29" t="s">
        <v>160</v>
      </c>
      <c r="B736" s="29">
        <v>6113</v>
      </c>
      <c r="C736" s="29" t="s">
        <v>224</v>
      </c>
      <c r="D736" s="29">
        <v>192012913</v>
      </c>
      <c r="E736" s="29">
        <v>0</v>
      </c>
      <c r="F736" s="29">
        <v>1060</v>
      </c>
      <c r="G736" s="29">
        <v>2610184</v>
      </c>
      <c r="H736" s="29">
        <v>1128852</v>
      </c>
      <c r="I736" s="29">
        <v>904</v>
      </c>
      <c r="J736" s="29">
        <v>1145502</v>
      </c>
      <c r="K736" s="29" t="s">
        <v>31209</v>
      </c>
      <c r="L736" s="179" t="s">
        <v>1614</v>
      </c>
      <c r="M736" s="29">
        <v>3970</v>
      </c>
      <c r="N736" s="29" t="s">
        <v>224</v>
      </c>
      <c r="O736" s="29">
        <v>397000</v>
      </c>
      <c r="R736" s="29" t="s">
        <v>31213</v>
      </c>
      <c r="S736" s="29">
        <v>115</v>
      </c>
      <c r="U736" s="29">
        <v>0</v>
      </c>
      <c r="V736" s="29" t="s">
        <v>31214</v>
      </c>
      <c r="X736" s="29" t="s">
        <v>320</v>
      </c>
    </row>
    <row r="737" spans="1:24" x14ac:dyDescent="0.25">
      <c r="A737" s="29" t="s">
        <v>160</v>
      </c>
      <c r="B737" s="29">
        <v>6118</v>
      </c>
      <c r="C737" s="29" t="s">
        <v>227</v>
      </c>
      <c r="D737" s="29">
        <v>191365270</v>
      </c>
      <c r="E737" s="29">
        <v>0</v>
      </c>
      <c r="F737" s="29">
        <v>1021</v>
      </c>
      <c r="G737" s="29">
        <v>2624366</v>
      </c>
      <c r="H737" s="29">
        <v>1132875</v>
      </c>
      <c r="I737" s="29">
        <v>909</v>
      </c>
      <c r="J737" s="29">
        <v>2320279</v>
      </c>
      <c r="K737" s="29" t="s">
        <v>11684</v>
      </c>
      <c r="L737" s="179" t="s">
        <v>1489</v>
      </c>
      <c r="M737" s="29">
        <v>3940</v>
      </c>
      <c r="N737" s="29" t="s">
        <v>378</v>
      </c>
      <c r="O737" s="29">
        <v>394000</v>
      </c>
      <c r="S737" s="29">
        <v>101</v>
      </c>
      <c r="T737" s="29" t="s">
        <v>11685</v>
      </c>
      <c r="U737" s="29">
        <v>0</v>
      </c>
      <c r="V737" s="29" t="s">
        <v>7574</v>
      </c>
      <c r="X737" s="29" t="s">
        <v>320</v>
      </c>
    </row>
    <row r="738" spans="1:24" x14ac:dyDescent="0.25">
      <c r="A738" s="29" t="s">
        <v>160</v>
      </c>
      <c r="B738" s="29">
        <v>6118</v>
      </c>
      <c r="C738" s="29" t="s">
        <v>227</v>
      </c>
      <c r="D738" s="29">
        <v>191365290</v>
      </c>
      <c r="E738" s="29">
        <v>0</v>
      </c>
      <c r="F738" s="29">
        <v>1025</v>
      </c>
      <c r="G738" s="29">
        <v>2624365</v>
      </c>
      <c r="H738" s="29">
        <v>1132868</v>
      </c>
      <c r="I738" s="29">
        <v>909</v>
      </c>
      <c r="J738" s="29">
        <v>2320279</v>
      </c>
      <c r="K738" s="29" t="s">
        <v>11684</v>
      </c>
      <c r="L738" s="179" t="s">
        <v>1626</v>
      </c>
      <c r="M738" s="29">
        <v>3940</v>
      </c>
      <c r="N738" s="29" t="s">
        <v>378</v>
      </c>
      <c r="O738" s="29">
        <v>394000</v>
      </c>
      <c r="S738" s="29">
        <v>101</v>
      </c>
      <c r="T738" s="29" t="s">
        <v>11686</v>
      </c>
      <c r="U738" s="29">
        <v>0</v>
      </c>
      <c r="V738" s="29" t="s">
        <v>1631</v>
      </c>
      <c r="X738" s="29" t="s">
        <v>320</v>
      </c>
    </row>
    <row r="739" spans="1:24" x14ac:dyDescent="0.25">
      <c r="A739" s="29" t="s">
        <v>160</v>
      </c>
      <c r="B739" s="29">
        <v>6118</v>
      </c>
      <c r="C739" s="29" t="s">
        <v>227</v>
      </c>
      <c r="D739" s="29">
        <v>191365210</v>
      </c>
      <c r="E739" s="29">
        <v>0</v>
      </c>
      <c r="F739" s="29">
        <v>1021</v>
      </c>
      <c r="G739" s="29">
        <v>2624361</v>
      </c>
      <c r="H739" s="29">
        <v>1132859</v>
      </c>
      <c r="I739" s="29">
        <v>909</v>
      </c>
      <c r="J739" s="29">
        <v>2320279</v>
      </c>
      <c r="K739" s="29" t="s">
        <v>11684</v>
      </c>
      <c r="L739" s="179" t="s">
        <v>1685</v>
      </c>
      <c r="M739" s="29">
        <v>3940</v>
      </c>
      <c r="N739" s="29" t="s">
        <v>378</v>
      </c>
      <c r="O739" s="29">
        <v>394000</v>
      </c>
      <c r="S739" s="29">
        <v>101</v>
      </c>
      <c r="T739" s="29" t="s">
        <v>11687</v>
      </c>
      <c r="U739" s="29">
        <v>0</v>
      </c>
      <c r="V739" s="29" t="s">
        <v>7573</v>
      </c>
      <c r="X739" s="29" t="s">
        <v>320</v>
      </c>
    </row>
    <row r="740" spans="1:24" x14ac:dyDescent="0.25">
      <c r="A740" s="29" t="s">
        <v>160</v>
      </c>
      <c r="B740" s="29">
        <v>6131</v>
      </c>
      <c r="C740" s="29" t="s">
        <v>229</v>
      </c>
      <c r="D740" s="29">
        <v>915829</v>
      </c>
      <c r="E740" s="29">
        <v>0</v>
      </c>
      <c r="F740" s="29">
        <v>1021</v>
      </c>
      <c r="G740" s="29">
        <v>2573121.2170000002</v>
      </c>
      <c r="H740" s="29">
        <v>1104230.652</v>
      </c>
      <c r="I740" s="29">
        <v>901</v>
      </c>
      <c r="J740" s="29">
        <v>2132999</v>
      </c>
      <c r="K740" s="29" t="s">
        <v>369</v>
      </c>
      <c r="L740" s="179" t="s">
        <v>313</v>
      </c>
      <c r="M740" s="29">
        <v>1927</v>
      </c>
      <c r="N740" s="29" t="s">
        <v>368</v>
      </c>
      <c r="O740" s="29">
        <v>192700</v>
      </c>
      <c r="S740" s="29">
        <v>101</v>
      </c>
      <c r="T740" s="29" t="s">
        <v>1810</v>
      </c>
      <c r="U740" s="29">
        <v>0</v>
      </c>
      <c r="V740" s="29" t="s">
        <v>1811</v>
      </c>
      <c r="X740" s="29" t="s">
        <v>320</v>
      </c>
    </row>
    <row r="741" spans="1:24" x14ac:dyDescent="0.25">
      <c r="A741" s="29" t="s">
        <v>160</v>
      </c>
      <c r="B741" s="29">
        <v>6133</v>
      </c>
      <c r="C741" s="29" t="s">
        <v>231</v>
      </c>
      <c r="D741" s="29">
        <v>191463351</v>
      </c>
      <c r="E741" s="29">
        <v>0</v>
      </c>
      <c r="F741" s="29">
        <v>1025</v>
      </c>
      <c r="G741" s="29">
        <v>2575835.304</v>
      </c>
      <c r="H741" s="29">
        <v>1109791.324</v>
      </c>
      <c r="I741" s="29">
        <v>904</v>
      </c>
      <c r="J741" s="29">
        <v>2030133</v>
      </c>
      <c r="K741" s="29" t="s">
        <v>28785</v>
      </c>
      <c r="L741" s="179" t="s">
        <v>1626</v>
      </c>
      <c r="M741" s="29">
        <v>1926</v>
      </c>
      <c r="N741" s="29" t="s">
        <v>231</v>
      </c>
      <c r="O741" s="29">
        <v>192600</v>
      </c>
      <c r="R741" s="29" t="s">
        <v>28786</v>
      </c>
      <c r="S741" s="29">
        <v>150</v>
      </c>
      <c r="U741" s="29">
        <v>0</v>
      </c>
      <c r="V741" s="29" t="s">
        <v>666</v>
      </c>
      <c r="W741" s="29" t="s">
        <v>28787</v>
      </c>
      <c r="X741" s="29" t="s">
        <v>320</v>
      </c>
    </row>
    <row r="742" spans="1:24" x14ac:dyDescent="0.25">
      <c r="A742" s="29" t="s">
        <v>160</v>
      </c>
      <c r="B742" s="29">
        <v>6133</v>
      </c>
      <c r="C742" s="29" t="s">
        <v>231</v>
      </c>
      <c r="D742" s="29">
        <v>500008307</v>
      </c>
      <c r="E742" s="29">
        <v>0</v>
      </c>
      <c r="F742" s="29">
        <v>1025</v>
      </c>
      <c r="G742" s="29">
        <v>2575840.4330000002</v>
      </c>
      <c r="H742" s="29">
        <v>1109789.9180000001</v>
      </c>
      <c r="I742" s="29">
        <v>909</v>
      </c>
      <c r="J742" s="29">
        <v>2030133</v>
      </c>
      <c r="K742" s="29" t="s">
        <v>28785</v>
      </c>
      <c r="L742" s="179" t="s">
        <v>1626</v>
      </c>
      <c r="M742" s="29">
        <v>1926</v>
      </c>
      <c r="N742" s="29" t="s">
        <v>231</v>
      </c>
      <c r="O742" s="29">
        <v>192600</v>
      </c>
      <c r="S742" s="29">
        <v>115</v>
      </c>
      <c r="T742" s="29" t="s">
        <v>28788</v>
      </c>
      <c r="U742" s="29">
        <v>0</v>
      </c>
      <c r="V742" s="29" t="s">
        <v>666</v>
      </c>
      <c r="X742" s="29" t="s">
        <v>320</v>
      </c>
    </row>
    <row r="743" spans="1:24" x14ac:dyDescent="0.25">
      <c r="A743" s="29" t="s">
        <v>160</v>
      </c>
      <c r="B743" s="29">
        <v>6133</v>
      </c>
      <c r="C743" s="29" t="s">
        <v>231</v>
      </c>
      <c r="D743" s="29">
        <v>916726</v>
      </c>
      <c r="E743" s="29">
        <v>0</v>
      </c>
      <c r="F743" s="29">
        <v>1021</v>
      </c>
      <c r="G743" s="29">
        <v>2576722.2250000001</v>
      </c>
      <c r="H743" s="29">
        <v>1111145.5630000001</v>
      </c>
      <c r="I743" s="29">
        <v>901</v>
      </c>
      <c r="J743" s="29">
        <v>1145759</v>
      </c>
      <c r="K743" s="29" t="s">
        <v>1815</v>
      </c>
      <c r="L743" s="179" t="s">
        <v>472</v>
      </c>
      <c r="M743" s="29">
        <v>1926</v>
      </c>
      <c r="N743" s="29" t="s">
        <v>231</v>
      </c>
      <c r="O743" s="29">
        <v>192600</v>
      </c>
      <c r="R743" s="29" t="s">
        <v>1816</v>
      </c>
      <c r="S743" s="29">
        <v>115</v>
      </c>
      <c r="T743" s="29" t="s">
        <v>28789</v>
      </c>
      <c r="U743" s="29">
        <v>0</v>
      </c>
      <c r="V743" s="29" t="s">
        <v>1817</v>
      </c>
      <c r="W743" s="29" t="s">
        <v>1818</v>
      </c>
      <c r="X743" s="29" t="s">
        <v>320</v>
      </c>
    </row>
    <row r="744" spans="1:24" x14ac:dyDescent="0.25">
      <c r="A744" s="29" t="s">
        <v>160</v>
      </c>
      <c r="B744" s="29">
        <v>6133</v>
      </c>
      <c r="C744" s="29" t="s">
        <v>231</v>
      </c>
      <c r="D744" s="29">
        <v>916727</v>
      </c>
      <c r="E744" s="29">
        <v>0</v>
      </c>
      <c r="F744" s="29">
        <v>1060</v>
      </c>
      <c r="G744" s="29">
        <v>2576724.4879999999</v>
      </c>
      <c r="H744" s="29">
        <v>1111137.098</v>
      </c>
      <c r="I744" s="29">
        <v>901</v>
      </c>
      <c r="J744" s="29">
        <v>1145759</v>
      </c>
      <c r="K744" s="29" t="s">
        <v>1815</v>
      </c>
      <c r="L744" s="179" t="s">
        <v>472</v>
      </c>
      <c r="M744" s="29">
        <v>1926</v>
      </c>
      <c r="N744" s="29" t="s">
        <v>231</v>
      </c>
      <c r="O744" s="29">
        <v>192600</v>
      </c>
      <c r="R744" s="29" t="s">
        <v>1816</v>
      </c>
      <c r="S744" s="29">
        <v>150</v>
      </c>
      <c r="T744" s="29" t="s">
        <v>28789</v>
      </c>
      <c r="U744" s="29">
        <v>0</v>
      </c>
      <c r="V744" s="29" t="s">
        <v>1817</v>
      </c>
      <c r="W744" s="29" t="s">
        <v>28790</v>
      </c>
      <c r="X744" s="29" t="s">
        <v>320</v>
      </c>
    </row>
    <row r="745" spans="1:24" x14ac:dyDescent="0.25">
      <c r="A745" s="29" t="s">
        <v>160</v>
      </c>
      <c r="B745" s="29">
        <v>6133</v>
      </c>
      <c r="C745" s="29" t="s">
        <v>231</v>
      </c>
      <c r="D745" s="29">
        <v>916746</v>
      </c>
      <c r="E745" s="29">
        <v>0</v>
      </c>
      <c r="F745" s="29">
        <v>1021</v>
      </c>
      <c r="G745" s="29">
        <v>2576776.2599999998</v>
      </c>
      <c r="H745" s="29">
        <v>1111143.0530000001</v>
      </c>
      <c r="I745" s="29">
        <v>901</v>
      </c>
      <c r="J745" s="29">
        <v>1145759</v>
      </c>
      <c r="K745" s="29" t="s">
        <v>1815</v>
      </c>
      <c r="L745" s="179" t="s">
        <v>28791</v>
      </c>
      <c r="M745" s="29">
        <v>1926</v>
      </c>
      <c r="N745" s="29" t="s">
        <v>231</v>
      </c>
      <c r="O745" s="29">
        <v>192600</v>
      </c>
      <c r="S745" s="29">
        <v>115</v>
      </c>
      <c r="T745" s="29" t="s">
        <v>28793</v>
      </c>
      <c r="U745" s="29">
        <v>0</v>
      </c>
      <c r="V745" s="29" t="s">
        <v>1820</v>
      </c>
      <c r="W745" s="29" t="s">
        <v>1821</v>
      </c>
      <c r="X745" s="29" t="s">
        <v>320</v>
      </c>
    </row>
    <row r="746" spans="1:24" x14ac:dyDescent="0.25">
      <c r="A746" s="29" t="s">
        <v>160</v>
      </c>
      <c r="B746" s="29">
        <v>6133</v>
      </c>
      <c r="C746" s="29" t="s">
        <v>231</v>
      </c>
      <c r="D746" s="29">
        <v>190192847</v>
      </c>
      <c r="E746" s="29">
        <v>0</v>
      </c>
      <c r="F746" s="29">
        <v>1021</v>
      </c>
      <c r="G746" s="29">
        <v>2576775.571</v>
      </c>
      <c r="H746" s="29">
        <v>1111149.352</v>
      </c>
      <c r="I746" s="29">
        <v>901</v>
      </c>
      <c r="J746" s="29">
        <v>1145759</v>
      </c>
      <c r="K746" s="29" t="s">
        <v>1815</v>
      </c>
      <c r="L746" s="179" t="s">
        <v>28791</v>
      </c>
      <c r="M746" s="29">
        <v>1926</v>
      </c>
      <c r="N746" s="29" t="s">
        <v>231</v>
      </c>
      <c r="O746" s="29">
        <v>192600</v>
      </c>
      <c r="S746" s="29">
        <v>150</v>
      </c>
      <c r="T746" s="29" t="s">
        <v>28792</v>
      </c>
      <c r="U746" s="29">
        <v>0</v>
      </c>
      <c r="V746" s="29" t="s">
        <v>1819</v>
      </c>
      <c r="W746" s="29" t="s">
        <v>11779</v>
      </c>
      <c r="X746" s="29" t="s">
        <v>320</v>
      </c>
    </row>
    <row r="747" spans="1:24" x14ac:dyDescent="0.25">
      <c r="A747" s="29" t="s">
        <v>160</v>
      </c>
      <c r="B747" s="29">
        <v>6137</v>
      </c>
      <c r="C747" s="29" t="s">
        <v>235</v>
      </c>
      <c r="D747" s="29">
        <v>190265150</v>
      </c>
      <c r="E747" s="29">
        <v>0</v>
      </c>
      <c r="F747" s="29">
        <v>1060</v>
      </c>
      <c r="G747" s="29">
        <v>2568145.17</v>
      </c>
      <c r="H747" s="29">
        <v>1102255.23</v>
      </c>
      <c r="I747" s="29">
        <v>905</v>
      </c>
      <c r="J747" s="29">
        <v>2171958</v>
      </c>
      <c r="K747" s="29" t="s">
        <v>1831</v>
      </c>
      <c r="M747" s="29">
        <v>1921</v>
      </c>
      <c r="N747" s="29" t="s">
        <v>380</v>
      </c>
      <c r="O747" s="29">
        <v>192100</v>
      </c>
      <c r="P747" s="29">
        <v>2568145.4569999999</v>
      </c>
      <c r="Q747" s="29">
        <v>1102256.882</v>
      </c>
      <c r="S747" s="29">
        <v>115</v>
      </c>
      <c r="T747" s="29" t="s">
        <v>1834</v>
      </c>
      <c r="U747" s="29">
        <v>0</v>
      </c>
      <c r="V747" s="29" t="s">
        <v>1835</v>
      </c>
      <c r="X747" s="29" t="s">
        <v>320</v>
      </c>
    </row>
    <row r="748" spans="1:24" x14ac:dyDescent="0.25">
      <c r="A748" s="29" t="s">
        <v>160</v>
      </c>
      <c r="B748" s="29">
        <v>6137</v>
      </c>
      <c r="C748" s="29" t="s">
        <v>235</v>
      </c>
      <c r="D748" s="29">
        <v>190263789</v>
      </c>
      <c r="E748" s="29">
        <v>0</v>
      </c>
      <c r="F748" s="29">
        <v>1021</v>
      </c>
      <c r="G748" s="29">
        <v>2568100.17</v>
      </c>
      <c r="H748" s="29">
        <v>1102309.23</v>
      </c>
      <c r="I748" s="29">
        <v>905</v>
      </c>
      <c r="J748" s="29">
        <v>2171958</v>
      </c>
      <c r="K748" s="29" t="s">
        <v>1831</v>
      </c>
      <c r="M748" s="29">
        <v>1921</v>
      </c>
      <c r="N748" s="29" t="s">
        <v>380</v>
      </c>
      <c r="O748" s="29">
        <v>192100</v>
      </c>
      <c r="P748" s="29">
        <v>2568102.1379999998</v>
      </c>
      <c r="Q748" s="29">
        <v>1102307.9720000001</v>
      </c>
      <c r="S748" s="29">
        <v>115</v>
      </c>
      <c r="T748" s="29" t="s">
        <v>1832</v>
      </c>
      <c r="U748" s="29">
        <v>0</v>
      </c>
      <c r="V748" s="29" t="s">
        <v>1833</v>
      </c>
      <c r="X748" s="29" t="s">
        <v>320</v>
      </c>
    </row>
    <row r="749" spans="1:24" x14ac:dyDescent="0.25">
      <c r="A749" s="29" t="s">
        <v>160</v>
      </c>
      <c r="B749" s="29">
        <v>6137</v>
      </c>
      <c r="C749" s="29" t="s">
        <v>235</v>
      </c>
      <c r="D749" s="29">
        <v>190266508</v>
      </c>
      <c r="E749" s="29">
        <v>0</v>
      </c>
      <c r="F749" s="29">
        <v>1060</v>
      </c>
      <c r="G749" s="29">
        <v>2568943.2800000003</v>
      </c>
      <c r="H749" s="29">
        <v>1104699.22</v>
      </c>
      <c r="I749" s="29">
        <v>905</v>
      </c>
      <c r="J749" s="29">
        <v>2125818</v>
      </c>
      <c r="K749" s="29" t="s">
        <v>1836</v>
      </c>
      <c r="M749" s="29">
        <v>1928</v>
      </c>
      <c r="N749" s="29" t="s">
        <v>381</v>
      </c>
      <c r="O749" s="29">
        <v>192800</v>
      </c>
      <c r="P749" s="29">
        <v>2568941.287</v>
      </c>
      <c r="Q749" s="29">
        <v>1104698.2220000001</v>
      </c>
      <c r="S749" s="29">
        <v>115</v>
      </c>
      <c r="T749" s="29" t="s">
        <v>1837</v>
      </c>
      <c r="U749" s="29">
        <v>0</v>
      </c>
      <c r="V749" s="29" t="s">
        <v>1838</v>
      </c>
      <c r="X749" s="29" t="s">
        <v>320</v>
      </c>
    </row>
    <row r="750" spans="1:24" x14ac:dyDescent="0.25">
      <c r="A750" s="29" t="s">
        <v>160</v>
      </c>
      <c r="B750" s="29">
        <v>6137</v>
      </c>
      <c r="C750" s="29" t="s">
        <v>235</v>
      </c>
      <c r="D750" s="29">
        <v>190266510</v>
      </c>
      <c r="E750" s="29">
        <v>0</v>
      </c>
      <c r="F750" s="29">
        <v>1060</v>
      </c>
      <c r="G750" s="29">
        <v>2568933.2800000003</v>
      </c>
      <c r="H750" s="29">
        <v>1104699.22</v>
      </c>
      <c r="I750" s="29">
        <v>905</v>
      </c>
      <c r="J750" s="29">
        <v>2125818</v>
      </c>
      <c r="K750" s="29" t="s">
        <v>1836</v>
      </c>
      <c r="M750" s="29">
        <v>1928</v>
      </c>
      <c r="N750" s="29" t="s">
        <v>381</v>
      </c>
      <c r="O750" s="29">
        <v>192800</v>
      </c>
      <c r="P750" s="29">
        <v>2568929.2859999998</v>
      </c>
      <c r="Q750" s="29">
        <v>1104701.2250000001</v>
      </c>
      <c r="S750" s="29">
        <v>115</v>
      </c>
      <c r="T750" s="29" t="s">
        <v>1837</v>
      </c>
      <c r="U750" s="29">
        <v>0</v>
      </c>
      <c r="V750" s="29" t="s">
        <v>1838</v>
      </c>
      <c r="X750" s="29" t="s">
        <v>320</v>
      </c>
    </row>
    <row r="751" spans="1:24" x14ac:dyDescent="0.25">
      <c r="A751" s="29" t="s">
        <v>160</v>
      </c>
      <c r="B751" s="29">
        <v>6137</v>
      </c>
      <c r="C751" s="29" t="s">
        <v>235</v>
      </c>
      <c r="D751" s="29">
        <v>190266410</v>
      </c>
      <c r="E751" s="29">
        <v>0</v>
      </c>
      <c r="F751" s="29">
        <v>1060</v>
      </c>
      <c r="G751" s="29">
        <v>2568919.2800000003</v>
      </c>
      <c r="H751" s="29">
        <v>1104697.22</v>
      </c>
      <c r="I751" s="29">
        <v>905</v>
      </c>
      <c r="J751" s="29">
        <v>2125818</v>
      </c>
      <c r="K751" s="29" t="s">
        <v>1836</v>
      </c>
      <c r="M751" s="29">
        <v>1928</v>
      </c>
      <c r="N751" s="29" t="s">
        <v>381</v>
      </c>
      <c r="O751" s="29">
        <v>192800</v>
      </c>
      <c r="P751" s="29">
        <v>2568922.2859999998</v>
      </c>
      <c r="Q751" s="29">
        <v>1104698.226</v>
      </c>
      <c r="S751" s="29">
        <v>115</v>
      </c>
      <c r="T751" s="29" t="s">
        <v>1839</v>
      </c>
      <c r="U751" s="29">
        <v>0</v>
      </c>
      <c r="V751" s="29" t="s">
        <v>1840</v>
      </c>
      <c r="X751" s="29" t="s">
        <v>320</v>
      </c>
    </row>
    <row r="752" spans="1:24" x14ac:dyDescent="0.25">
      <c r="A752" s="29" t="s">
        <v>160</v>
      </c>
      <c r="B752" s="29">
        <v>6137</v>
      </c>
      <c r="C752" s="29" t="s">
        <v>235</v>
      </c>
      <c r="D752" s="29">
        <v>9038528</v>
      </c>
      <c r="E752" s="29">
        <v>0</v>
      </c>
      <c r="F752" s="29">
        <v>1060</v>
      </c>
      <c r="G752" s="29">
        <v>2571091.17</v>
      </c>
      <c r="H752" s="29">
        <v>1102324.1499999999</v>
      </c>
      <c r="I752" s="29">
        <v>905</v>
      </c>
      <c r="J752" s="29">
        <v>1146073</v>
      </c>
      <c r="K752" s="29" t="s">
        <v>1841</v>
      </c>
      <c r="M752" s="29">
        <v>1921</v>
      </c>
      <c r="N752" s="29" t="s">
        <v>380</v>
      </c>
      <c r="O752" s="29">
        <v>192100</v>
      </c>
      <c r="P752" s="29">
        <v>2571091.6239999998</v>
      </c>
      <c r="Q752" s="29">
        <v>1102326.6969999999</v>
      </c>
      <c r="S752" s="29">
        <v>115</v>
      </c>
      <c r="T752" s="29" t="s">
        <v>1846</v>
      </c>
      <c r="U752" s="29">
        <v>0</v>
      </c>
      <c r="V752" s="29" t="s">
        <v>1847</v>
      </c>
      <c r="X752" s="29" t="s">
        <v>320</v>
      </c>
    </row>
    <row r="753" spans="1:24" x14ac:dyDescent="0.25">
      <c r="A753" s="29" t="s">
        <v>160</v>
      </c>
      <c r="B753" s="29">
        <v>6137</v>
      </c>
      <c r="C753" s="29" t="s">
        <v>235</v>
      </c>
      <c r="D753" s="29">
        <v>190280870</v>
      </c>
      <c r="E753" s="29">
        <v>0</v>
      </c>
      <c r="F753" s="29">
        <v>1060</v>
      </c>
      <c r="G753" s="29">
        <v>2571181.17</v>
      </c>
      <c r="H753" s="29">
        <v>1102350.1499999999</v>
      </c>
      <c r="I753" s="29">
        <v>905</v>
      </c>
      <c r="J753" s="29">
        <v>1146073</v>
      </c>
      <c r="K753" s="29" t="s">
        <v>1841</v>
      </c>
      <c r="M753" s="29">
        <v>1921</v>
      </c>
      <c r="N753" s="29" t="s">
        <v>380</v>
      </c>
      <c r="O753" s="29">
        <v>192100</v>
      </c>
      <c r="P753" s="29">
        <v>2571181.3220000002</v>
      </c>
      <c r="Q753" s="29">
        <v>1102352.699</v>
      </c>
      <c r="S753" s="29">
        <v>115</v>
      </c>
      <c r="T753" s="29" t="s">
        <v>1852</v>
      </c>
      <c r="U753" s="29">
        <v>0</v>
      </c>
      <c r="V753" s="29" t="s">
        <v>1853</v>
      </c>
      <c r="X753" s="29" t="s">
        <v>320</v>
      </c>
    </row>
    <row r="754" spans="1:24" x14ac:dyDescent="0.25">
      <c r="A754" s="29" t="s">
        <v>160</v>
      </c>
      <c r="B754" s="29">
        <v>6137</v>
      </c>
      <c r="C754" s="29" t="s">
        <v>235</v>
      </c>
      <c r="D754" s="29">
        <v>190280921</v>
      </c>
      <c r="E754" s="29">
        <v>0</v>
      </c>
      <c r="F754" s="29">
        <v>1060</v>
      </c>
      <c r="G754" s="29">
        <v>2570968</v>
      </c>
      <c r="H754" s="29">
        <v>1102360</v>
      </c>
      <c r="I754" s="29">
        <v>909</v>
      </c>
      <c r="J754" s="29">
        <v>1146073</v>
      </c>
      <c r="K754" s="29" t="s">
        <v>1841</v>
      </c>
      <c r="M754" s="29">
        <v>1921</v>
      </c>
      <c r="N754" s="29" t="s">
        <v>380</v>
      </c>
      <c r="O754" s="29">
        <v>192100</v>
      </c>
      <c r="S754" s="29">
        <v>115</v>
      </c>
      <c r="T754" s="29" t="s">
        <v>1850</v>
      </c>
      <c r="U754" s="29">
        <v>0</v>
      </c>
      <c r="V754" s="29" t="s">
        <v>1851</v>
      </c>
      <c r="X754" s="29" t="s">
        <v>419</v>
      </c>
    </row>
    <row r="755" spans="1:24" x14ac:dyDescent="0.25">
      <c r="A755" s="29" t="s">
        <v>160</v>
      </c>
      <c r="B755" s="29">
        <v>6137</v>
      </c>
      <c r="C755" s="29" t="s">
        <v>235</v>
      </c>
      <c r="D755" s="29">
        <v>190280892</v>
      </c>
      <c r="E755" s="29">
        <v>0</v>
      </c>
      <c r="F755" s="29">
        <v>1060</v>
      </c>
      <c r="G755" s="29">
        <v>2571224</v>
      </c>
      <c r="H755" s="29">
        <v>1102338</v>
      </c>
      <c r="I755" s="29">
        <v>905</v>
      </c>
      <c r="J755" s="29">
        <v>1146073</v>
      </c>
      <c r="K755" s="29" t="s">
        <v>1841</v>
      </c>
      <c r="M755" s="29">
        <v>1921</v>
      </c>
      <c r="N755" s="29" t="s">
        <v>380</v>
      </c>
      <c r="O755" s="29">
        <v>192100</v>
      </c>
      <c r="S755" s="29">
        <v>115</v>
      </c>
      <c r="T755" s="29" t="s">
        <v>1854</v>
      </c>
      <c r="U755" s="29">
        <v>0</v>
      </c>
      <c r="V755" s="29" t="s">
        <v>1855</v>
      </c>
      <c r="X755" s="29" t="s">
        <v>320</v>
      </c>
    </row>
    <row r="756" spans="1:24" x14ac:dyDescent="0.25">
      <c r="A756" s="29" t="s">
        <v>160</v>
      </c>
      <c r="B756" s="29">
        <v>6137</v>
      </c>
      <c r="C756" s="29" t="s">
        <v>235</v>
      </c>
      <c r="D756" s="29">
        <v>190280850</v>
      </c>
      <c r="E756" s="29">
        <v>0</v>
      </c>
      <c r="F756" s="29">
        <v>1060</v>
      </c>
      <c r="G756" s="29">
        <v>2571157</v>
      </c>
      <c r="H756" s="29">
        <v>1102394</v>
      </c>
      <c r="I756" s="29">
        <v>905</v>
      </c>
      <c r="J756" s="29">
        <v>1146073</v>
      </c>
      <c r="K756" s="29" t="s">
        <v>1841</v>
      </c>
      <c r="M756" s="29">
        <v>1921</v>
      </c>
      <c r="N756" s="29" t="s">
        <v>380</v>
      </c>
      <c r="O756" s="29">
        <v>192100</v>
      </c>
      <c r="S756" s="29">
        <v>115</v>
      </c>
      <c r="T756" s="29" t="s">
        <v>1856</v>
      </c>
      <c r="U756" s="29">
        <v>0</v>
      </c>
      <c r="V756" s="29" t="s">
        <v>1857</v>
      </c>
      <c r="X756" s="29" t="s">
        <v>320</v>
      </c>
    </row>
    <row r="757" spans="1:24" x14ac:dyDescent="0.25">
      <c r="A757" s="29" t="s">
        <v>160</v>
      </c>
      <c r="B757" s="29">
        <v>6137</v>
      </c>
      <c r="C757" s="29" t="s">
        <v>235</v>
      </c>
      <c r="D757" s="29">
        <v>190280893</v>
      </c>
      <c r="E757" s="29">
        <v>0</v>
      </c>
      <c r="F757" s="29">
        <v>1060</v>
      </c>
      <c r="G757" s="29">
        <v>2571218</v>
      </c>
      <c r="H757" s="29">
        <v>1102343</v>
      </c>
      <c r="I757" s="29">
        <v>905</v>
      </c>
      <c r="J757" s="29">
        <v>1146073</v>
      </c>
      <c r="K757" s="29" t="s">
        <v>1841</v>
      </c>
      <c r="M757" s="29">
        <v>1921</v>
      </c>
      <c r="N757" s="29" t="s">
        <v>380</v>
      </c>
      <c r="O757" s="29">
        <v>192100</v>
      </c>
      <c r="S757" s="29">
        <v>115</v>
      </c>
      <c r="T757" s="29" t="s">
        <v>1848</v>
      </c>
      <c r="U757" s="29">
        <v>0</v>
      </c>
      <c r="V757" s="29" t="s">
        <v>1849</v>
      </c>
      <c r="X757" s="29" t="s">
        <v>320</v>
      </c>
    </row>
    <row r="758" spans="1:24" x14ac:dyDescent="0.25">
      <c r="A758" s="29" t="s">
        <v>160</v>
      </c>
      <c r="B758" s="29">
        <v>6137</v>
      </c>
      <c r="C758" s="29" t="s">
        <v>235</v>
      </c>
      <c r="D758" s="29">
        <v>11515465</v>
      </c>
      <c r="E758" s="29">
        <v>0</v>
      </c>
      <c r="F758" s="29">
        <v>1060</v>
      </c>
      <c r="G758" s="29">
        <v>2571187.17</v>
      </c>
      <c r="H758" s="29">
        <v>1102354.1399999999</v>
      </c>
      <c r="I758" s="29">
        <v>905</v>
      </c>
      <c r="J758" s="29">
        <v>1146073</v>
      </c>
      <c r="K758" s="29" t="s">
        <v>1841</v>
      </c>
      <c r="M758" s="29">
        <v>1921</v>
      </c>
      <c r="N758" s="29" t="s">
        <v>380</v>
      </c>
      <c r="O758" s="29">
        <v>192100</v>
      </c>
      <c r="P758" s="29">
        <v>2571188.2519999999</v>
      </c>
      <c r="Q758" s="29">
        <v>1102353.5589999999</v>
      </c>
      <c r="S758" s="29">
        <v>115</v>
      </c>
      <c r="T758" s="29" t="s">
        <v>1852</v>
      </c>
      <c r="U758" s="29">
        <v>0</v>
      </c>
      <c r="V758" s="29" t="s">
        <v>1853</v>
      </c>
      <c r="X758" s="29" t="s">
        <v>320</v>
      </c>
    </row>
    <row r="759" spans="1:24" x14ac:dyDescent="0.25">
      <c r="A759" s="29" t="s">
        <v>160</v>
      </c>
      <c r="B759" s="29">
        <v>6137</v>
      </c>
      <c r="C759" s="29" t="s">
        <v>235</v>
      </c>
      <c r="D759" s="29">
        <v>190280890</v>
      </c>
      <c r="E759" s="29">
        <v>0</v>
      </c>
      <c r="F759" s="29">
        <v>1060</v>
      </c>
      <c r="G759" s="29">
        <v>2571249</v>
      </c>
      <c r="H759" s="29">
        <v>1102298</v>
      </c>
      <c r="I759" s="29">
        <v>909</v>
      </c>
      <c r="J759" s="29">
        <v>1146073</v>
      </c>
      <c r="K759" s="29" t="s">
        <v>1841</v>
      </c>
      <c r="M759" s="29">
        <v>1921</v>
      </c>
      <c r="N759" s="29" t="s">
        <v>380</v>
      </c>
      <c r="O759" s="29">
        <v>192100</v>
      </c>
      <c r="S759" s="29">
        <v>115</v>
      </c>
      <c r="T759" s="29" t="s">
        <v>1842</v>
      </c>
      <c r="U759" s="29">
        <v>0</v>
      </c>
      <c r="V759" s="29" t="s">
        <v>1843</v>
      </c>
      <c r="X759" s="29" t="s">
        <v>320</v>
      </c>
    </row>
    <row r="760" spans="1:24" x14ac:dyDescent="0.25">
      <c r="A760" s="29" t="s">
        <v>160</v>
      </c>
      <c r="B760" s="29">
        <v>6137</v>
      </c>
      <c r="C760" s="29" t="s">
        <v>235</v>
      </c>
      <c r="D760" s="29">
        <v>190280848</v>
      </c>
      <c r="E760" s="29">
        <v>0</v>
      </c>
      <c r="F760" s="29">
        <v>1060</v>
      </c>
      <c r="G760" s="29">
        <v>2571097.17</v>
      </c>
      <c r="H760" s="29">
        <v>1102301.1499999999</v>
      </c>
      <c r="I760" s="29">
        <v>905</v>
      </c>
      <c r="J760" s="29">
        <v>1146073</v>
      </c>
      <c r="K760" s="29" t="s">
        <v>1841</v>
      </c>
      <c r="M760" s="29">
        <v>1921</v>
      </c>
      <c r="N760" s="29" t="s">
        <v>380</v>
      </c>
      <c r="O760" s="29">
        <v>192100</v>
      </c>
      <c r="P760" s="29">
        <v>2571098.6239999998</v>
      </c>
      <c r="Q760" s="29">
        <v>1102300.648</v>
      </c>
      <c r="S760" s="29">
        <v>115</v>
      </c>
      <c r="T760" s="29" t="s">
        <v>1844</v>
      </c>
      <c r="U760" s="29">
        <v>0</v>
      </c>
      <c r="V760" s="29" t="s">
        <v>1845</v>
      </c>
      <c r="X760" s="29" t="s">
        <v>320</v>
      </c>
    </row>
    <row r="761" spans="1:24" x14ac:dyDescent="0.25">
      <c r="A761" s="29" t="s">
        <v>160</v>
      </c>
      <c r="B761" s="29">
        <v>6137</v>
      </c>
      <c r="C761" s="29" t="s">
        <v>235</v>
      </c>
      <c r="D761" s="29">
        <v>190263848</v>
      </c>
      <c r="E761" s="29">
        <v>0</v>
      </c>
      <c r="F761" s="29">
        <v>1060</v>
      </c>
      <c r="G761" s="29">
        <v>2568068</v>
      </c>
      <c r="H761" s="29">
        <v>1101877</v>
      </c>
      <c r="I761" s="29">
        <v>909</v>
      </c>
      <c r="J761" s="29">
        <v>2125218</v>
      </c>
      <c r="K761" s="29" t="s">
        <v>1858</v>
      </c>
      <c r="M761" s="29">
        <v>1921</v>
      </c>
      <c r="N761" s="29" t="s">
        <v>380</v>
      </c>
      <c r="O761" s="29">
        <v>192100</v>
      </c>
      <c r="S761" s="29">
        <v>115</v>
      </c>
      <c r="T761" s="29" t="s">
        <v>1863</v>
      </c>
      <c r="U761" s="29">
        <v>0</v>
      </c>
      <c r="V761" s="29" t="s">
        <v>1864</v>
      </c>
      <c r="X761" s="29" t="s">
        <v>320</v>
      </c>
    </row>
    <row r="762" spans="1:24" x14ac:dyDescent="0.25">
      <c r="A762" s="29" t="s">
        <v>160</v>
      </c>
      <c r="B762" s="29">
        <v>6137</v>
      </c>
      <c r="C762" s="29" t="s">
        <v>235</v>
      </c>
      <c r="D762" s="29">
        <v>190263808</v>
      </c>
      <c r="E762" s="29">
        <v>0</v>
      </c>
      <c r="F762" s="29">
        <v>1060</v>
      </c>
      <c r="G762" s="29">
        <v>2568317</v>
      </c>
      <c r="H762" s="29">
        <v>1102028</v>
      </c>
      <c r="I762" s="29">
        <v>909</v>
      </c>
      <c r="J762" s="29">
        <v>2125218</v>
      </c>
      <c r="K762" s="29" t="s">
        <v>1858</v>
      </c>
      <c r="M762" s="29">
        <v>1921</v>
      </c>
      <c r="N762" s="29" t="s">
        <v>380</v>
      </c>
      <c r="O762" s="29">
        <v>192100</v>
      </c>
      <c r="S762" s="29">
        <v>115</v>
      </c>
      <c r="T762" s="29" t="s">
        <v>1859</v>
      </c>
      <c r="U762" s="29">
        <v>0</v>
      </c>
      <c r="V762" s="29" t="s">
        <v>1860</v>
      </c>
      <c r="X762" s="29" t="s">
        <v>320</v>
      </c>
    </row>
    <row r="763" spans="1:24" x14ac:dyDescent="0.25">
      <c r="A763" s="29" t="s">
        <v>160</v>
      </c>
      <c r="B763" s="29">
        <v>6137</v>
      </c>
      <c r="C763" s="29" t="s">
        <v>235</v>
      </c>
      <c r="D763" s="29">
        <v>190263810</v>
      </c>
      <c r="E763" s="29">
        <v>0</v>
      </c>
      <c r="F763" s="29">
        <v>1060</v>
      </c>
      <c r="G763" s="29">
        <v>2568319</v>
      </c>
      <c r="H763" s="29">
        <v>1102037</v>
      </c>
      <c r="I763" s="29">
        <v>909</v>
      </c>
      <c r="J763" s="29">
        <v>2125218</v>
      </c>
      <c r="K763" s="29" t="s">
        <v>1858</v>
      </c>
      <c r="M763" s="29">
        <v>1921</v>
      </c>
      <c r="N763" s="29" t="s">
        <v>380</v>
      </c>
      <c r="O763" s="29">
        <v>192100</v>
      </c>
      <c r="S763" s="29">
        <v>115</v>
      </c>
      <c r="T763" s="29" t="s">
        <v>1861</v>
      </c>
      <c r="U763" s="29">
        <v>0</v>
      </c>
      <c r="V763" s="29" t="s">
        <v>1862</v>
      </c>
      <c r="X763" s="29" t="s">
        <v>320</v>
      </c>
    </row>
    <row r="764" spans="1:24" x14ac:dyDescent="0.25">
      <c r="A764" s="29" t="s">
        <v>160</v>
      </c>
      <c r="B764" s="29">
        <v>6137</v>
      </c>
      <c r="C764" s="29" t="s">
        <v>235</v>
      </c>
      <c r="D764" s="29">
        <v>190274209</v>
      </c>
      <c r="E764" s="29">
        <v>0</v>
      </c>
      <c r="F764" s="29">
        <v>1060</v>
      </c>
      <c r="G764" s="29">
        <v>2569243</v>
      </c>
      <c r="H764" s="29">
        <v>1102588</v>
      </c>
      <c r="I764" s="29">
        <v>909</v>
      </c>
      <c r="J764" s="29">
        <v>2127058</v>
      </c>
      <c r="K764" s="29" t="s">
        <v>186</v>
      </c>
      <c r="M764" s="29">
        <v>1921</v>
      </c>
      <c r="N764" s="29" t="s">
        <v>380</v>
      </c>
      <c r="O764" s="29">
        <v>192100</v>
      </c>
      <c r="S764" s="29">
        <v>115</v>
      </c>
      <c r="T764" s="29" t="s">
        <v>1865</v>
      </c>
      <c r="U764" s="29">
        <v>0</v>
      </c>
      <c r="V764" s="29" t="s">
        <v>1866</v>
      </c>
      <c r="X764" s="29" t="s">
        <v>320</v>
      </c>
    </row>
    <row r="765" spans="1:24" x14ac:dyDescent="0.25">
      <c r="A765" s="29" t="s">
        <v>160</v>
      </c>
      <c r="B765" s="29">
        <v>6137</v>
      </c>
      <c r="C765" s="29" t="s">
        <v>235</v>
      </c>
      <c r="D765" s="29">
        <v>190273988</v>
      </c>
      <c r="E765" s="29">
        <v>0</v>
      </c>
      <c r="F765" s="29">
        <v>1060</v>
      </c>
      <c r="G765" s="29">
        <v>2569246.16</v>
      </c>
      <c r="H765" s="29">
        <v>1102584.2</v>
      </c>
      <c r="I765" s="29">
        <v>905</v>
      </c>
      <c r="J765" s="29">
        <v>2127058</v>
      </c>
      <c r="K765" s="29" t="s">
        <v>186</v>
      </c>
      <c r="M765" s="29">
        <v>1921</v>
      </c>
      <c r="N765" s="29" t="s">
        <v>380</v>
      </c>
      <c r="O765" s="29">
        <v>192100</v>
      </c>
      <c r="P765" s="29">
        <v>2569251.0980000002</v>
      </c>
      <c r="Q765" s="29">
        <v>1102577.9380000001</v>
      </c>
      <c r="S765" s="29">
        <v>115</v>
      </c>
      <c r="T765" s="29" t="s">
        <v>1867</v>
      </c>
      <c r="U765" s="29">
        <v>0</v>
      </c>
      <c r="V765" s="29" t="s">
        <v>1868</v>
      </c>
      <c r="X765" s="29" t="s">
        <v>320</v>
      </c>
    </row>
    <row r="766" spans="1:24" x14ac:dyDescent="0.25">
      <c r="A766" s="29" t="s">
        <v>160</v>
      </c>
      <c r="B766" s="29">
        <v>6137</v>
      </c>
      <c r="C766" s="29" t="s">
        <v>235</v>
      </c>
      <c r="D766" s="29">
        <v>190264691</v>
      </c>
      <c r="E766" s="29">
        <v>0</v>
      </c>
      <c r="F766" s="29">
        <v>1060</v>
      </c>
      <c r="G766" s="29">
        <v>2566761.2199999997</v>
      </c>
      <c r="H766" s="29">
        <v>1104715.27</v>
      </c>
      <c r="I766" s="29">
        <v>905</v>
      </c>
      <c r="J766" s="29">
        <v>2125361</v>
      </c>
      <c r="K766" s="29" t="s">
        <v>1869</v>
      </c>
      <c r="M766" s="29">
        <v>1921</v>
      </c>
      <c r="N766" s="29" t="s">
        <v>380</v>
      </c>
      <c r="O766" s="29">
        <v>192100</v>
      </c>
      <c r="P766" s="29">
        <v>2566761.2239999999</v>
      </c>
      <c r="Q766" s="29">
        <v>1104714.017</v>
      </c>
      <c r="S766" s="29">
        <v>115</v>
      </c>
      <c r="T766" s="29" t="s">
        <v>1870</v>
      </c>
      <c r="U766" s="29">
        <v>0</v>
      </c>
      <c r="V766" s="29" t="s">
        <v>1871</v>
      </c>
      <c r="X766" s="29" t="s">
        <v>320</v>
      </c>
    </row>
    <row r="767" spans="1:24" x14ac:dyDescent="0.25">
      <c r="A767" s="29" t="s">
        <v>160</v>
      </c>
      <c r="B767" s="29">
        <v>6137</v>
      </c>
      <c r="C767" s="29" t="s">
        <v>235</v>
      </c>
      <c r="D767" s="29">
        <v>190264689</v>
      </c>
      <c r="E767" s="29">
        <v>0</v>
      </c>
      <c r="F767" s="29">
        <v>1021</v>
      </c>
      <c r="G767" s="29">
        <v>2566775</v>
      </c>
      <c r="H767" s="29">
        <v>1104763</v>
      </c>
      <c r="I767" s="29">
        <v>909</v>
      </c>
      <c r="J767" s="29">
        <v>2125361</v>
      </c>
      <c r="K767" s="29" t="s">
        <v>1869</v>
      </c>
      <c r="M767" s="29">
        <v>1921</v>
      </c>
      <c r="N767" s="29" t="s">
        <v>380</v>
      </c>
      <c r="O767" s="29">
        <v>192100</v>
      </c>
      <c r="S767" s="29">
        <v>115</v>
      </c>
      <c r="T767" s="29" t="s">
        <v>1876</v>
      </c>
      <c r="U767" s="29">
        <v>0</v>
      </c>
      <c r="V767" s="29" t="s">
        <v>1877</v>
      </c>
      <c r="X767" s="29" t="s">
        <v>320</v>
      </c>
    </row>
    <row r="768" spans="1:24" x14ac:dyDescent="0.25">
      <c r="A768" s="29" t="s">
        <v>160</v>
      </c>
      <c r="B768" s="29">
        <v>6137</v>
      </c>
      <c r="C768" s="29" t="s">
        <v>235</v>
      </c>
      <c r="D768" s="29">
        <v>190264688</v>
      </c>
      <c r="E768" s="29">
        <v>0</v>
      </c>
      <c r="F768" s="29">
        <v>1060</v>
      </c>
      <c r="G768" s="29">
        <v>2566796.2199999997</v>
      </c>
      <c r="H768" s="29">
        <v>1104828.27</v>
      </c>
      <c r="I768" s="29">
        <v>905</v>
      </c>
      <c r="J768" s="29">
        <v>2125361</v>
      </c>
      <c r="K768" s="29" t="s">
        <v>1869</v>
      </c>
      <c r="M768" s="29">
        <v>1921</v>
      </c>
      <c r="N768" s="29" t="s">
        <v>380</v>
      </c>
      <c r="O768" s="29">
        <v>192100</v>
      </c>
      <c r="P768" s="29">
        <v>2566795.307</v>
      </c>
      <c r="Q768" s="29">
        <v>1104827.9779999999</v>
      </c>
      <c r="S768" s="29">
        <v>115</v>
      </c>
      <c r="T768" s="29" t="s">
        <v>1874</v>
      </c>
      <c r="U768" s="29">
        <v>0</v>
      </c>
      <c r="V768" s="29" t="s">
        <v>1875</v>
      </c>
      <c r="X768" s="29" t="s">
        <v>320</v>
      </c>
    </row>
    <row r="769" spans="1:24" x14ac:dyDescent="0.25">
      <c r="A769" s="29" t="s">
        <v>160</v>
      </c>
      <c r="B769" s="29">
        <v>6137</v>
      </c>
      <c r="C769" s="29" t="s">
        <v>235</v>
      </c>
      <c r="D769" s="29">
        <v>190264690</v>
      </c>
      <c r="E769" s="29">
        <v>0</v>
      </c>
      <c r="F769" s="29">
        <v>1040</v>
      </c>
      <c r="G769" s="29">
        <v>2566748.2199999997</v>
      </c>
      <c r="H769" s="29">
        <v>1104721.27</v>
      </c>
      <c r="I769" s="29">
        <v>905</v>
      </c>
      <c r="J769" s="29">
        <v>2125361</v>
      </c>
      <c r="K769" s="29" t="s">
        <v>1869</v>
      </c>
      <c r="M769" s="29">
        <v>1921</v>
      </c>
      <c r="N769" s="29" t="s">
        <v>380</v>
      </c>
      <c r="O769" s="29">
        <v>192100</v>
      </c>
      <c r="P769" s="29">
        <v>2566747.8840000001</v>
      </c>
      <c r="Q769" s="29">
        <v>1104721.017</v>
      </c>
      <c r="S769" s="29">
        <v>115</v>
      </c>
      <c r="T769" s="29" t="s">
        <v>1872</v>
      </c>
      <c r="U769" s="29">
        <v>0</v>
      </c>
      <c r="V769" s="29" t="s">
        <v>1873</v>
      </c>
      <c r="X769" s="29" t="s">
        <v>320</v>
      </c>
    </row>
    <row r="770" spans="1:24" x14ac:dyDescent="0.25">
      <c r="A770" s="29" t="s">
        <v>160</v>
      </c>
      <c r="B770" s="29">
        <v>6137</v>
      </c>
      <c r="C770" s="29" t="s">
        <v>235</v>
      </c>
      <c r="D770" s="29">
        <v>920563</v>
      </c>
      <c r="E770" s="29">
        <v>0</v>
      </c>
      <c r="F770" s="29">
        <v>1060</v>
      </c>
      <c r="G770" s="29">
        <v>2569629</v>
      </c>
      <c r="H770" s="29">
        <v>1105419</v>
      </c>
      <c r="I770" s="29">
        <v>904</v>
      </c>
      <c r="J770" s="29">
        <v>2137640</v>
      </c>
      <c r="K770" s="29" t="s">
        <v>1879</v>
      </c>
      <c r="L770" s="179" t="s">
        <v>319</v>
      </c>
      <c r="M770" s="29">
        <v>1928</v>
      </c>
      <c r="N770" s="29" t="s">
        <v>381</v>
      </c>
      <c r="O770" s="29">
        <v>192800</v>
      </c>
      <c r="R770" s="29" t="s">
        <v>1880</v>
      </c>
      <c r="S770" s="29">
        <v>115</v>
      </c>
      <c r="T770" s="29" t="s">
        <v>1881</v>
      </c>
      <c r="U770" s="29">
        <v>0</v>
      </c>
      <c r="V770" s="29" t="s">
        <v>1882</v>
      </c>
      <c r="X770" s="29" t="s">
        <v>320</v>
      </c>
    </row>
    <row r="771" spans="1:24" x14ac:dyDescent="0.25">
      <c r="A771" s="29" t="s">
        <v>160</v>
      </c>
      <c r="B771" s="29">
        <v>6137</v>
      </c>
      <c r="C771" s="29" t="s">
        <v>235</v>
      </c>
      <c r="D771" s="29">
        <v>920562</v>
      </c>
      <c r="E771" s="29">
        <v>0</v>
      </c>
      <c r="F771" s="29">
        <v>1021</v>
      </c>
      <c r="G771" s="29">
        <v>2569625.2599999998</v>
      </c>
      <c r="H771" s="29">
        <v>1105421.23</v>
      </c>
      <c r="I771" s="29">
        <v>905</v>
      </c>
      <c r="J771" s="29">
        <v>2137640</v>
      </c>
      <c r="K771" s="29" t="s">
        <v>1879</v>
      </c>
      <c r="L771" s="179" t="s">
        <v>319</v>
      </c>
      <c r="M771" s="29">
        <v>1928</v>
      </c>
      <c r="N771" s="29" t="s">
        <v>381</v>
      </c>
      <c r="O771" s="29">
        <v>192800</v>
      </c>
      <c r="P771" s="29">
        <v>2569620.2650000001</v>
      </c>
      <c r="Q771" s="29">
        <v>1105418.236</v>
      </c>
      <c r="S771" s="29">
        <v>150</v>
      </c>
      <c r="T771" s="29" t="s">
        <v>1883</v>
      </c>
      <c r="U771" s="29">
        <v>0</v>
      </c>
      <c r="V771" s="29" t="s">
        <v>1884</v>
      </c>
      <c r="X771" s="29" t="s">
        <v>320</v>
      </c>
    </row>
    <row r="772" spans="1:24" x14ac:dyDescent="0.25">
      <c r="A772" s="29" t="s">
        <v>160</v>
      </c>
      <c r="B772" s="29">
        <v>6137</v>
      </c>
      <c r="C772" s="29" t="s">
        <v>235</v>
      </c>
      <c r="D772" s="29">
        <v>190265068</v>
      </c>
      <c r="E772" s="29">
        <v>0</v>
      </c>
      <c r="F772" s="29">
        <v>1060</v>
      </c>
      <c r="G772" s="29">
        <v>2568355</v>
      </c>
      <c r="H772" s="29">
        <v>1102426</v>
      </c>
      <c r="I772" s="29">
        <v>909</v>
      </c>
      <c r="J772" s="29">
        <v>2171858</v>
      </c>
      <c r="K772" s="29" t="s">
        <v>1885</v>
      </c>
      <c r="M772" s="29">
        <v>1921</v>
      </c>
      <c r="N772" s="29" t="s">
        <v>380</v>
      </c>
      <c r="O772" s="29">
        <v>192100</v>
      </c>
      <c r="S772" s="29">
        <v>115</v>
      </c>
      <c r="T772" s="29" t="s">
        <v>1886</v>
      </c>
      <c r="U772" s="29">
        <v>0</v>
      </c>
      <c r="V772" s="29" t="s">
        <v>1887</v>
      </c>
      <c r="X772" s="29" t="s">
        <v>320</v>
      </c>
    </row>
    <row r="773" spans="1:24" x14ac:dyDescent="0.25">
      <c r="A773" s="29" t="s">
        <v>160</v>
      </c>
      <c r="B773" s="29">
        <v>6137</v>
      </c>
      <c r="C773" s="29" t="s">
        <v>235</v>
      </c>
      <c r="D773" s="29">
        <v>190265051</v>
      </c>
      <c r="E773" s="29">
        <v>0</v>
      </c>
      <c r="F773" s="29">
        <v>1060</v>
      </c>
      <c r="G773" s="29">
        <v>2568302</v>
      </c>
      <c r="H773" s="29">
        <v>1102402</v>
      </c>
      <c r="I773" s="29">
        <v>909</v>
      </c>
      <c r="J773" s="29">
        <v>2171858</v>
      </c>
      <c r="K773" s="29" t="s">
        <v>1885</v>
      </c>
      <c r="M773" s="29">
        <v>1921</v>
      </c>
      <c r="N773" s="29" t="s">
        <v>380</v>
      </c>
      <c r="O773" s="29">
        <v>192100</v>
      </c>
      <c r="S773" s="29">
        <v>115</v>
      </c>
      <c r="T773" s="29" t="s">
        <v>1888</v>
      </c>
      <c r="U773" s="29">
        <v>0</v>
      </c>
      <c r="V773" s="29" t="s">
        <v>1889</v>
      </c>
      <c r="X773" s="29" t="s">
        <v>320</v>
      </c>
    </row>
    <row r="774" spans="1:24" x14ac:dyDescent="0.25">
      <c r="A774" s="29" t="s">
        <v>160</v>
      </c>
      <c r="B774" s="29">
        <v>6137</v>
      </c>
      <c r="C774" s="29" t="s">
        <v>235</v>
      </c>
      <c r="D774" s="29">
        <v>921104</v>
      </c>
      <c r="E774" s="29">
        <v>0</v>
      </c>
      <c r="F774" s="29">
        <v>1060</v>
      </c>
      <c r="G774" s="29">
        <v>2570516</v>
      </c>
      <c r="H774" s="29">
        <v>1105473</v>
      </c>
      <c r="I774" s="29">
        <v>904</v>
      </c>
      <c r="J774" s="29">
        <v>2135459</v>
      </c>
      <c r="K774" s="29" t="s">
        <v>1890</v>
      </c>
      <c r="M774" s="29">
        <v>1928</v>
      </c>
      <c r="N774" s="29" t="s">
        <v>381</v>
      </c>
      <c r="O774" s="29">
        <v>192800</v>
      </c>
      <c r="R774" s="29" t="s">
        <v>1891</v>
      </c>
      <c r="S774" s="29">
        <v>115</v>
      </c>
      <c r="T774" s="29" t="s">
        <v>1892</v>
      </c>
      <c r="U774" s="29">
        <v>0</v>
      </c>
      <c r="V774" s="29" t="s">
        <v>1893</v>
      </c>
      <c r="X774" s="29" t="s">
        <v>320</v>
      </c>
    </row>
    <row r="775" spans="1:24" x14ac:dyDescent="0.25">
      <c r="A775" s="29" t="s">
        <v>160</v>
      </c>
      <c r="B775" s="29">
        <v>6137</v>
      </c>
      <c r="C775" s="29" t="s">
        <v>235</v>
      </c>
      <c r="D775" s="29">
        <v>921057</v>
      </c>
      <c r="E775" s="29">
        <v>0</v>
      </c>
      <c r="F775" s="29">
        <v>1060</v>
      </c>
      <c r="G775" s="29">
        <v>2570548.4300000002</v>
      </c>
      <c r="H775" s="29">
        <v>1105542.3500000001</v>
      </c>
      <c r="I775" s="29">
        <v>905</v>
      </c>
      <c r="J775" s="29">
        <v>2135459</v>
      </c>
      <c r="K775" s="29" t="s">
        <v>1890</v>
      </c>
      <c r="M775" s="29">
        <v>1928</v>
      </c>
      <c r="N775" s="29" t="s">
        <v>381</v>
      </c>
      <c r="O775" s="29">
        <v>192800</v>
      </c>
      <c r="S775" s="29">
        <v>115</v>
      </c>
      <c r="T775" s="29" t="s">
        <v>1894</v>
      </c>
      <c r="U775" s="29">
        <v>0</v>
      </c>
      <c r="V775" s="29" t="s">
        <v>1895</v>
      </c>
      <c r="X775" s="29" t="s">
        <v>320</v>
      </c>
    </row>
    <row r="776" spans="1:24" x14ac:dyDescent="0.25">
      <c r="A776" s="29" t="s">
        <v>160</v>
      </c>
      <c r="B776" s="29">
        <v>6140</v>
      </c>
      <c r="C776" s="29" t="s">
        <v>237</v>
      </c>
      <c r="D776" s="29">
        <v>921938</v>
      </c>
      <c r="E776" s="29">
        <v>0</v>
      </c>
      <c r="F776" s="29">
        <v>1025</v>
      </c>
      <c r="G776" s="29">
        <v>2580394</v>
      </c>
      <c r="H776" s="29">
        <v>1113425</v>
      </c>
      <c r="I776" s="29">
        <v>905</v>
      </c>
      <c r="J776" s="29">
        <v>1146295</v>
      </c>
      <c r="K776" s="29" t="s">
        <v>1897</v>
      </c>
      <c r="L776" s="179" t="s">
        <v>1898</v>
      </c>
      <c r="M776" s="29">
        <v>1913</v>
      </c>
      <c r="N776" s="29" t="s">
        <v>237</v>
      </c>
      <c r="O776" s="29">
        <v>191300</v>
      </c>
      <c r="R776" s="29" t="s">
        <v>1899</v>
      </c>
      <c r="S776" s="29">
        <v>150</v>
      </c>
      <c r="U776" s="29">
        <v>0</v>
      </c>
      <c r="V776" s="29" t="s">
        <v>311</v>
      </c>
      <c r="X776" s="29" t="s">
        <v>419</v>
      </c>
    </row>
    <row r="777" spans="1:24" x14ac:dyDescent="0.25">
      <c r="A777" s="29" t="s">
        <v>160</v>
      </c>
      <c r="B777" s="29">
        <v>6140</v>
      </c>
      <c r="C777" s="29" t="s">
        <v>237</v>
      </c>
      <c r="D777" s="29">
        <v>3109984</v>
      </c>
      <c r="E777" s="29">
        <v>1</v>
      </c>
      <c r="F777" s="29">
        <v>1025</v>
      </c>
      <c r="G777" s="29">
        <v>2580389.3200000003</v>
      </c>
      <c r="H777" s="29">
        <v>1113425.983</v>
      </c>
      <c r="I777" s="29">
        <v>901</v>
      </c>
      <c r="J777" s="29">
        <v>1146295</v>
      </c>
      <c r="K777" s="29" t="s">
        <v>1897</v>
      </c>
      <c r="L777" s="179" t="s">
        <v>1898</v>
      </c>
      <c r="M777" s="29">
        <v>1913</v>
      </c>
      <c r="N777" s="29" t="s">
        <v>237</v>
      </c>
      <c r="O777" s="29">
        <v>191300</v>
      </c>
      <c r="S777" s="29">
        <v>150</v>
      </c>
      <c r="T777" s="29" t="s">
        <v>11780</v>
      </c>
      <c r="U777" s="29">
        <v>0</v>
      </c>
      <c r="V777" s="29" t="s">
        <v>1900</v>
      </c>
      <c r="X777" s="29" t="s">
        <v>419</v>
      </c>
    </row>
    <row r="778" spans="1:24" x14ac:dyDescent="0.25">
      <c r="A778" s="29" t="s">
        <v>160</v>
      </c>
      <c r="B778" s="29">
        <v>6140</v>
      </c>
      <c r="C778" s="29" t="s">
        <v>237</v>
      </c>
      <c r="D778" s="29">
        <v>921899</v>
      </c>
      <c r="E778" s="29">
        <v>0</v>
      </c>
      <c r="F778" s="29">
        <v>1040</v>
      </c>
      <c r="G778" s="29">
        <v>2580466</v>
      </c>
      <c r="H778" s="29">
        <v>1113445</v>
      </c>
      <c r="I778" s="29">
        <v>905</v>
      </c>
      <c r="J778" s="29">
        <v>1146298</v>
      </c>
      <c r="K778" s="29" t="s">
        <v>1901</v>
      </c>
      <c r="L778" s="179" t="s">
        <v>1147</v>
      </c>
      <c r="M778" s="29">
        <v>1913</v>
      </c>
      <c r="N778" s="29" t="s">
        <v>237</v>
      </c>
      <c r="O778" s="29">
        <v>191300</v>
      </c>
      <c r="R778" s="29" t="s">
        <v>1902</v>
      </c>
      <c r="S778" s="29">
        <v>150</v>
      </c>
      <c r="U778" s="29">
        <v>0</v>
      </c>
      <c r="V778" s="29" t="s">
        <v>1903</v>
      </c>
      <c r="X778" s="29" t="s">
        <v>320</v>
      </c>
    </row>
    <row r="779" spans="1:24" x14ac:dyDescent="0.25">
      <c r="A779" s="29" t="s">
        <v>160</v>
      </c>
      <c r="B779" s="29">
        <v>6140</v>
      </c>
      <c r="C779" s="29" t="s">
        <v>237</v>
      </c>
      <c r="D779" s="29">
        <v>921898</v>
      </c>
      <c r="E779" s="29">
        <v>0</v>
      </c>
      <c r="F779" s="29">
        <v>1021</v>
      </c>
      <c r="G779" s="29">
        <v>2580464</v>
      </c>
      <c r="H779" s="29">
        <v>1113461</v>
      </c>
      <c r="I779" s="29">
        <v>905</v>
      </c>
      <c r="J779" s="29">
        <v>1146298</v>
      </c>
      <c r="K779" s="29" t="s">
        <v>1901</v>
      </c>
      <c r="L779" s="179" t="s">
        <v>1147</v>
      </c>
      <c r="M779" s="29">
        <v>1913</v>
      </c>
      <c r="N779" s="29" t="s">
        <v>237</v>
      </c>
      <c r="O779" s="29">
        <v>191300</v>
      </c>
      <c r="S779" s="29">
        <v>150</v>
      </c>
      <c r="U779" s="29">
        <v>0</v>
      </c>
      <c r="V779" s="29" t="s">
        <v>521</v>
      </c>
      <c r="X779" s="29" t="s">
        <v>419</v>
      </c>
    </row>
    <row r="780" spans="1:24" x14ac:dyDescent="0.25">
      <c r="A780" s="29" t="s">
        <v>160</v>
      </c>
      <c r="B780" s="29">
        <v>6141</v>
      </c>
      <c r="C780" s="29" t="s">
        <v>238</v>
      </c>
      <c r="D780" s="29">
        <v>192035999</v>
      </c>
      <c r="E780" s="29">
        <v>0</v>
      </c>
      <c r="F780" s="29">
        <v>1060</v>
      </c>
      <c r="G780" s="29">
        <v>2577981.25</v>
      </c>
      <c r="H780" s="29">
        <v>1109628.375</v>
      </c>
      <c r="I780" s="29">
        <v>904</v>
      </c>
      <c r="J780" s="29">
        <v>1146377</v>
      </c>
      <c r="K780" s="29" t="s">
        <v>27316</v>
      </c>
      <c r="L780" s="179" t="s">
        <v>27317</v>
      </c>
      <c r="M780" s="29">
        <v>1907</v>
      </c>
      <c r="N780" s="29" t="s">
        <v>238</v>
      </c>
      <c r="O780" s="29">
        <v>190700</v>
      </c>
      <c r="R780" s="29" t="s">
        <v>27318</v>
      </c>
      <c r="S780" s="29">
        <v>150</v>
      </c>
      <c r="T780" s="29" t="s">
        <v>27319</v>
      </c>
      <c r="U780" s="29">
        <v>0</v>
      </c>
      <c r="V780" s="29" t="s">
        <v>27320</v>
      </c>
      <c r="W780" s="29" t="s">
        <v>27321</v>
      </c>
      <c r="X780" s="29" t="s">
        <v>320</v>
      </c>
    </row>
    <row r="781" spans="1:24" x14ac:dyDescent="0.25">
      <c r="A781" s="29" t="s">
        <v>160</v>
      </c>
      <c r="B781" s="29">
        <v>6141</v>
      </c>
      <c r="C781" s="29" t="s">
        <v>238</v>
      </c>
      <c r="D781" s="29">
        <v>500008203</v>
      </c>
      <c r="E781" s="29">
        <v>0</v>
      </c>
      <c r="F781" s="29">
        <v>1021</v>
      </c>
      <c r="G781" s="29">
        <v>2577993.716</v>
      </c>
      <c r="H781" s="29">
        <v>1109634.47</v>
      </c>
      <c r="I781" s="29">
        <v>909</v>
      </c>
      <c r="J781" s="29">
        <v>1146377</v>
      </c>
      <c r="K781" s="29" t="s">
        <v>27316</v>
      </c>
      <c r="L781" s="179" t="s">
        <v>27317</v>
      </c>
      <c r="M781" s="29">
        <v>1907</v>
      </c>
      <c r="N781" s="29" t="s">
        <v>238</v>
      </c>
      <c r="O781" s="29">
        <v>190700</v>
      </c>
      <c r="S781" s="29">
        <v>115</v>
      </c>
      <c r="T781" s="29" t="s">
        <v>27319</v>
      </c>
      <c r="U781" s="29">
        <v>0</v>
      </c>
      <c r="V781" s="29" t="s">
        <v>27320</v>
      </c>
      <c r="W781" s="29" t="s">
        <v>28332</v>
      </c>
      <c r="X781" s="29" t="s">
        <v>320</v>
      </c>
    </row>
    <row r="782" spans="1:24" x14ac:dyDescent="0.25">
      <c r="A782" s="29" t="s">
        <v>160</v>
      </c>
      <c r="B782" s="29">
        <v>6151</v>
      </c>
      <c r="C782" s="29" t="s">
        <v>240</v>
      </c>
      <c r="D782" s="29">
        <v>3165375</v>
      </c>
      <c r="E782" s="29">
        <v>1</v>
      </c>
      <c r="F782" s="29">
        <v>1030</v>
      </c>
      <c r="G782" s="29">
        <v>2555895.0070000002</v>
      </c>
      <c r="H782" s="29">
        <v>1114506.885</v>
      </c>
      <c r="I782" s="29">
        <v>901</v>
      </c>
      <c r="J782" s="29">
        <v>2077460</v>
      </c>
      <c r="K782" s="29" t="s">
        <v>31366</v>
      </c>
      <c r="L782" s="179" t="s">
        <v>31367</v>
      </c>
      <c r="M782" s="29">
        <v>1874</v>
      </c>
      <c r="N782" s="29" t="s">
        <v>240</v>
      </c>
      <c r="O782" s="29">
        <v>187400</v>
      </c>
      <c r="P782" s="29">
        <v>2555895.0070000002</v>
      </c>
      <c r="Q782" s="29">
        <v>1114506.885</v>
      </c>
      <c r="R782" s="29" t="s">
        <v>31368</v>
      </c>
      <c r="S782" s="29">
        <v>101</v>
      </c>
      <c r="U782" s="29">
        <v>0</v>
      </c>
      <c r="V782" s="29" t="s">
        <v>31369</v>
      </c>
      <c r="X782" s="29" t="s">
        <v>320</v>
      </c>
    </row>
    <row r="783" spans="1:24" x14ac:dyDescent="0.25">
      <c r="A783" s="29" t="s">
        <v>160</v>
      </c>
      <c r="B783" s="29">
        <v>6151</v>
      </c>
      <c r="C783" s="29" t="s">
        <v>240</v>
      </c>
      <c r="D783" s="29">
        <v>192050801</v>
      </c>
      <c r="E783" s="29">
        <v>0</v>
      </c>
      <c r="F783" s="29">
        <v>1060</v>
      </c>
      <c r="G783" s="29">
        <v>2555882.5</v>
      </c>
      <c r="H783" s="29">
        <v>1114491.125</v>
      </c>
      <c r="I783" s="29">
        <v>904</v>
      </c>
      <c r="J783" s="29">
        <v>2077460</v>
      </c>
      <c r="K783" s="29" t="s">
        <v>31366</v>
      </c>
      <c r="L783" s="179" t="s">
        <v>31367</v>
      </c>
      <c r="M783" s="29">
        <v>1874</v>
      </c>
      <c r="N783" s="29" t="s">
        <v>240</v>
      </c>
      <c r="O783" s="29">
        <v>187400</v>
      </c>
      <c r="R783" s="29" t="s">
        <v>31368</v>
      </c>
      <c r="S783" s="29">
        <v>115</v>
      </c>
      <c r="T783" s="29" t="s">
        <v>31370</v>
      </c>
      <c r="U783" s="29">
        <v>0</v>
      </c>
      <c r="V783" s="29" t="s">
        <v>31369</v>
      </c>
      <c r="X783" s="29" t="s">
        <v>320</v>
      </c>
    </row>
    <row r="784" spans="1:24" x14ac:dyDescent="0.25">
      <c r="A784" s="29" t="s">
        <v>160</v>
      </c>
      <c r="B784" s="29">
        <v>6152</v>
      </c>
      <c r="C784" s="29" t="s">
        <v>241</v>
      </c>
      <c r="D784" s="29">
        <v>190952009</v>
      </c>
      <c r="E784" s="29">
        <v>0</v>
      </c>
      <c r="F784" s="29">
        <v>1021</v>
      </c>
      <c r="G784" s="29">
        <v>2562209.4530000002</v>
      </c>
      <c r="H784" s="29">
        <v>1124097.0430000001</v>
      </c>
      <c r="I784" s="29">
        <v>901</v>
      </c>
      <c r="J784" s="29">
        <v>1146525</v>
      </c>
      <c r="K784" s="29" t="s">
        <v>1906</v>
      </c>
      <c r="L784" s="179" t="s">
        <v>1072</v>
      </c>
      <c r="M784" s="29">
        <v>1868</v>
      </c>
      <c r="N784" s="29" t="s">
        <v>1907</v>
      </c>
      <c r="O784" s="29">
        <v>186800</v>
      </c>
      <c r="P784" s="29">
        <v>2562204.7880000002</v>
      </c>
      <c r="Q784" s="29">
        <v>1124105.0859999999</v>
      </c>
      <c r="R784" s="29" t="s">
        <v>1908</v>
      </c>
      <c r="S784" s="29">
        <v>150</v>
      </c>
      <c r="U784" s="29">
        <v>0</v>
      </c>
      <c r="V784" s="29" t="s">
        <v>1909</v>
      </c>
      <c r="X784" s="29" t="s">
        <v>419</v>
      </c>
    </row>
    <row r="785" spans="1:24" x14ac:dyDescent="0.25">
      <c r="A785" s="29" t="s">
        <v>160</v>
      </c>
      <c r="B785" s="29">
        <v>6152</v>
      </c>
      <c r="C785" s="29" t="s">
        <v>241</v>
      </c>
      <c r="D785" s="29">
        <v>924401</v>
      </c>
      <c r="E785" s="29">
        <v>0</v>
      </c>
      <c r="F785" s="29">
        <v>1025</v>
      </c>
      <c r="G785" s="29">
        <v>2562211.378</v>
      </c>
      <c r="H785" s="29">
        <v>1124092</v>
      </c>
      <c r="I785" s="29">
        <v>904</v>
      </c>
      <c r="J785" s="29">
        <v>1146525</v>
      </c>
      <c r="K785" s="29" t="s">
        <v>1906</v>
      </c>
      <c r="L785" s="179" t="s">
        <v>1072</v>
      </c>
      <c r="M785" s="29">
        <v>1868</v>
      </c>
      <c r="N785" s="29" t="s">
        <v>1907</v>
      </c>
      <c r="O785" s="29">
        <v>186800</v>
      </c>
      <c r="S785" s="29">
        <v>115</v>
      </c>
      <c r="U785" s="29">
        <v>0</v>
      </c>
      <c r="V785" s="29" t="s">
        <v>1909</v>
      </c>
      <c r="X785" s="29" t="s">
        <v>320</v>
      </c>
    </row>
    <row r="786" spans="1:24" x14ac:dyDescent="0.25">
      <c r="A786" s="29" t="s">
        <v>160</v>
      </c>
      <c r="B786" s="29">
        <v>6152</v>
      </c>
      <c r="C786" s="29" t="s">
        <v>241</v>
      </c>
      <c r="D786" s="29">
        <v>923926</v>
      </c>
      <c r="E786" s="29">
        <v>0</v>
      </c>
      <c r="F786" s="29">
        <v>1021</v>
      </c>
      <c r="G786" s="29">
        <v>2560148.0929999999</v>
      </c>
      <c r="H786" s="29">
        <v>1125937.365</v>
      </c>
      <c r="I786" s="29">
        <v>901</v>
      </c>
      <c r="J786" s="29">
        <v>1146541</v>
      </c>
      <c r="K786" s="29" t="s">
        <v>1910</v>
      </c>
      <c r="L786" s="179" t="s">
        <v>1405</v>
      </c>
      <c r="M786" s="29">
        <v>1893</v>
      </c>
      <c r="N786" s="29" t="s">
        <v>1911</v>
      </c>
      <c r="O786" s="29">
        <v>189300</v>
      </c>
      <c r="P786" s="29">
        <v>2560151.4019999998</v>
      </c>
      <c r="Q786" s="29">
        <v>1125941.5279999999</v>
      </c>
      <c r="R786" s="29" t="s">
        <v>1912</v>
      </c>
      <c r="S786" s="29">
        <v>115</v>
      </c>
      <c r="U786" s="29">
        <v>0</v>
      </c>
      <c r="V786" s="29" t="s">
        <v>1913</v>
      </c>
      <c r="X786" s="29" t="s">
        <v>320</v>
      </c>
    </row>
    <row r="787" spans="1:24" x14ac:dyDescent="0.25">
      <c r="A787" s="29" t="s">
        <v>160</v>
      </c>
      <c r="B787" s="29">
        <v>6152</v>
      </c>
      <c r="C787" s="29" t="s">
        <v>241</v>
      </c>
      <c r="D787" s="29">
        <v>190013118</v>
      </c>
      <c r="E787" s="29">
        <v>0</v>
      </c>
      <c r="F787" s="29">
        <v>1021</v>
      </c>
      <c r="G787" s="29">
        <v>2560139</v>
      </c>
      <c r="H787" s="29">
        <v>1125931</v>
      </c>
      <c r="I787" s="29">
        <v>905</v>
      </c>
      <c r="J787" s="29">
        <v>1146541</v>
      </c>
      <c r="K787" s="29" t="s">
        <v>1910</v>
      </c>
      <c r="L787" s="179" t="s">
        <v>1405</v>
      </c>
      <c r="M787" s="29">
        <v>1893</v>
      </c>
      <c r="N787" s="29" t="s">
        <v>1911</v>
      </c>
      <c r="O787" s="29">
        <v>189300</v>
      </c>
      <c r="R787" s="29" t="s">
        <v>1914</v>
      </c>
      <c r="S787" s="29">
        <v>150</v>
      </c>
      <c r="U787" s="29">
        <v>0</v>
      </c>
      <c r="V787" s="29" t="s">
        <v>1915</v>
      </c>
      <c r="X787" s="29" t="s">
        <v>320</v>
      </c>
    </row>
    <row r="788" spans="1:24" x14ac:dyDescent="0.25">
      <c r="A788" s="29" t="s">
        <v>160</v>
      </c>
      <c r="B788" s="29">
        <v>6152</v>
      </c>
      <c r="C788" s="29" t="s">
        <v>241</v>
      </c>
      <c r="D788" s="29">
        <v>923871</v>
      </c>
      <c r="E788" s="29">
        <v>0</v>
      </c>
      <c r="F788" s="29">
        <v>1021</v>
      </c>
      <c r="G788" s="29">
        <v>2560271.696</v>
      </c>
      <c r="H788" s="29">
        <v>1128036.557</v>
      </c>
      <c r="I788" s="29">
        <v>901</v>
      </c>
      <c r="J788" s="29">
        <v>1146545</v>
      </c>
      <c r="K788" s="29" t="s">
        <v>1916</v>
      </c>
      <c r="L788" s="179" t="s">
        <v>313</v>
      </c>
      <c r="M788" s="29">
        <v>1893</v>
      </c>
      <c r="N788" s="29" t="s">
        <v>1911</v>
      </c>
      <c r="O788" s="29">
        <v>189300</v>
      </c>
      <c r="P788" s="29">
        <v>2560265.9840000002</v>
      </c>
      <c r="Q788" s="29">
        <v>1128033.1850000001</v>
      </c>
      <c r="R788" s="29" t="s">
        <v>1917</v>
      </c>
      <c r="S788" s="29">
        <v>150</v>
      </c>
      <c r="U788" s="29">
        <v>0</v>
      </c>
      <c r="V788" s="29" t="s">
        <v>1918</v>
      </c>
      <c r="X788" s="29" t="s">
        <v>419</v>
      </c>
    </row>
    <row r="789" spans="1:24" x14ac:dyDescent="0.25">
      <c r="A789" s="29" t="s">
        <v>160</v>
      </c>
      <c r="B789" s="29">
        <v>6152</v>
      </c>
      <c r="C789" s="29" t="s">
        <v>241</v>
      </c>
      <c r="D789" s="29">
        <v>3110480</v>
      </c>
      <c r="E789" s="29">
        <v>0</v>
      </c>
      <c r="F789" s="29">
        <v>1030</v>
      </c>
      <c r="G789" s="29">
        <v>2560270.4559999998</v>
      </c>
      <c r="H789" s="29">
        <v>1128036.2139999999</v>
      </c>
      <c r="I789" s="29">
        <v>904</v>
      </c>
      <c r="J789" s="29">
        <v>1146545</v>
      </c>
      <c r="K789" s="29" t="s">
        <v>1916</v>
      </c>
      <c r="L789" s="179" t="s">
        <v>313</v>
      </c>
      <c r="M789" s="29">
        <v>1893</v>
      </c>
      <c r="N789" s="29" t="s">
        <v>1911</v>
      </c>
      <c r="O789" s="29">
        <v>189300</v>
      </c>
      <c r="R789" s="29" t="s">
        <v>1919</v>
      </c>
      <c r="S789" s="29">
        <v>115</v>
      </c>
      <c r="U789" s="29">
        <v>0</v>
      </c>
      <c r="V789" s="29" t="s">
        <v>1918</v>
      </c>
      <c r="X789" s="29" t="s">
        <v>320</v>
      </c>
    </row>
    <row r="790" spans="1:24" x14ac:dyDescent="0.25">
      <c r="A790" s="29" t="s">
        <v>160</v>
      </c>
      <c r="B790" s="29">
        <v>6152</v>
      </c>
      <c r="C790" s="29" t="s">
        <v>241</v>
      </c>
      <c r="D790" s="29">
        <v>3110479</v>
      </c>
      <c r="E790" s="29">
        <v>0</v>
      </c>
      <c r="F790" s="29">
        <v>1030</v>
      </c>
      <c r="G790" s="29">
        <v>2560274.4559999998</v>
      </c>
      <c r="H790" s="29">
        <v>1128023.2139999999</v>
      </c>
      <c r="I790" s="29">
        <v>904</v>
      </c>
      <c r="J790" s="29">
        <v>1146545</v>
      </c>
      <c r="K790" s="29" t="s">
        <v>1916</v>
      </c>
      <c r="L790" s="179" t="s">
        <v>313</v>
      </c>
      <c r="M790" s="29">
        <v>1893</v>
      </c>
      <c r="N790" s="29" t="s">
        <v>1911</v>
      </c>
      <c r="O790" s="29">
        <v>189300</v>
      </c>
      <c r="S790" s="29">
        <v>115</v>
      </c>
      <c r="U790" s="29">
        <v>0</v>
      </c>
      <c r="V790" s="29" t="s">
        <v>1918</v>
      </c>
      <c r="X790" s="29" t="s">
        <v>320</v>
      </c>
    </row>
    <row r="791" spans="1:24" x14ac:dyDescent="0.25">
      <c r="A791" s="29" t="s">
        <v>160</v>
      </c>
      <c r="B791" s="29">
        <v>6152</v>
      </c>
      <c r="C791" s="29" t="s">
        <v>241</v>
      </c>
      <c r="D791" s="29">
        <v>191255812</v>
      </c>
      <c r="E791" s="29">
        <v>0</v>
      </c>
      <c r="F791" s="29">
        <v>1060</v>
      </c>
      <c r="G791" s="29">
        <v>2561345</v>
      </c>
      <c r="H791" s="29">
        <v>1125174</v>
      </c>
      <c r="I791" s="29">
        <v>909</v>
      </c>
      <c r="J791" s="29">
        <v>1146592</v>
      </c>
      <c r="K791" s="29" t="s">
        <v>1920</v>
      </c>
      <c r="L791" s="179" t="s">
        <v>1921</v>
      </c>
      <c r="M791" s="29">
        <v>1893</v>
      </c>
      <c r="N791" s="29" t="s">
        <v>1911</v>
      </c>
      <c r="O791" s="29">
        <v>189300</v>
      </c>
      <c r="R791" s="29" t="s">
        <v>1922</v>
      </c>
      <c r="S791" s="29">
        <v>150</v>
      </c>
      <c r="U791" s="29">
        <v>0</v>
      </c>
      <c r="V791" s="29" t="s">
        <v>1923</v>
      </c>
      <c r="X791" s="29" t="s">
        <v>320</v>
      </c>
    </row>
    <row r="792" spans="1:24" x14ac:dyDescent="0.25">
      <c r="A792" s="29" t="s">
        <v>160</v>
      </c>
      <c r="B792" s="29">
        <v>6152</v>
      </c>
      <c r="C792" s="29" t="s">
        <v>241</v>
      </c>
      <c r="D792" s="29">
        <v>191255752</v>
      </c>
      <c r="E792" s="29">
        <v>0</v>
      </c>
      <c r="F792" s="29">
        <v>1060</v>
      </c>
      <c r="G792" s="29">
        <v>2561351.8169999998</v>
      </c>
      <c r="H792" s="29">
        <v>1125168.379</v>
      </c>
      <c r="I792" s="29">
        <v>901</v>
      </c>
      <c r="J792" s="29">
        <v>1146592</v>
      </c>
      <c r="K792" s="29" t="s">
        <v>1920</v>
      </c>
      <c r="L792" s="179" t="s">
        <v>1921</v>
      </c>
      <c r="M792" s="29">
        <v>1893</v>
      </c>
      <c r="N792" s="29" t="s">
        <v>1911</v>
      </c>
      <c r="O792" s="29">
        <v>189300</v>
      </c>
      <c r="P792" s="29">
        <v>2561366.4130000002</v>
      </c>
      <c r="Q792" s="29">
        <v>1125165.1580000001</v>
      </c>
      <c r="R792" s="29" t="s">
        <v>1924</v>
      </c>
      <c r="S792" s="29">
        <v>150</v>
      </c>
      <c r="U792" s="29">
        <v>0</v>
      </c>
      <c r="V792" s="29" t="s">
        <v>1923</v>
      </c>
      <c r="X792" s="29" t="s">
        <v>320</v>
      </c>
    </row>
    <row r="793" spans="1:24" x14ac:dyDescent="0.25">
      <c r="A793" s="29" t="s">
        <v>160</v>
      </c>
      <c r="B793" s="29">
        <v>6152</v>
      </c>
      <c r="C793" s="29" t="s">
        <v>241</v>
      </c>
      <c r="D793" s="29">
        <v>191997765</v>
      </c>
      <c r="E793" s="29">
        <v>0</v>
      </c>
      <c r="F793" s="29">
        <v>1060</v>
      </c>
      <c r="G793" s="29">
        <v>2562694.6540000001</v>
      </c>
      <c r="H793" s="29">
        <v>1124319.6969999999</v>
      </c>
      <c r="I793" s="29">
        <v>901</v>
      </c>
      <c r="J793" s="29">
        <v>1146598</v>
      </c>
      <c r="K793" s="29" t="s">
        <v>8630</v>
      </c>
      <c r="L793" s="179" t="s">
        <v>8631</v>
      </c>
      <c r="M793" s="29">
        <v>1868</v>
      </c>
      <c r="N793" s="29" t="s">
        <v>1907</v>
      </c>
      <c r="O793" s="29">
        <v>186800</v>
      </c>
      <c r="P793" s="29">
        <v>2562696.9819999998</v>
      </c>
      <c r="Q793" s="29">
        <v>1124322.182</v>
      </c>
      <c r="R793" s="29" t="s">
        <v>8632</v>
      </c>
      <c r="S793" s="29">
        <v>150</v>
      </c>
      <c r="T793" s="29" t="s">
        <v>8633</v>
      </c>
      <c r="U793" s="29">
        <v>0</v>
      </c>
      <c r="V793" s="29" t="s">
        <v>8634</v>
      </c>
      <c r="X793" s="29" t="s">
        <v>320</v>
      </c>
    </row>
    <row r="794" spans="1:24" x14ac:dyDescent="0.25">
      <c r="A794" s="29" t="s">
        <v>160</v>
      </c>
      <c r="B794" s="29">
        <v>6152</v>
      </c>
      <c r="C794" s="29" t="s">
        <v>241</v>
      </c>
      <c r="D794" s="29">
        <v>192002903</v>
      </c>
      <c r="E794" s="29">
        <v>0</v>
      </c>
      <c r="F794" s="29">
        <v>1060</v>
      </c>
      <c r="G794" s="29">
        <v>2562694.25</v>
      </c>
      <c r="H794" s="29">
        <v>1124320.625</v>
      </c>
      <c r="I794" s="29">
        <v>904</v>
      </c>
      <c r="J794" s="29">
        <v>1146598</v>
      </c>
      <c r="K794" s="29" t="s">
        <v>8630</v>
      </c>
      <c r="L794" s="179" t="s">
        <v>8631</v>
      </c>
      <c r="M794" s="29">
        <v>1868</v>
      </c>
      <c r="N794" s="29" t="s">
        <v>1907</v>
      </c>
      <c r="O794" s="29">
        <v>186800</v>
      </c>
      <c r="S794" s="29">
        <v>115</v>
      </c>
      <c r="T794" s="29" t="s">
        <v>8633</v>
      </c>
      <c r="U794" s="29">
        <v>0</v>
      </c>
      <c r="V794" s="29" t="s">
        <v>8634</v>
      </c>
      <c r="X794" s="29" t="s">
        <v>320</v>
      </c>
    </row>
    <row r="795" spans="1:24" x14ac:dyDescent="0.25">
      <c r="A795" s="29" t="s">
        <v>160</v>
      </c>
      <c r="B795" s="29">
        <v>6152</v>
      </c>
      <c r="C795" s="29" t="s">
        <v>241</v>
      </c>
      <c r="D795" s="29">
        <v>924467</v>
      </c>
      <c r="E795" s="29">
        <v>0</v>
      </c>
      <c r="F795" s="29">
        <v>1021</v>
      </c>
      <c r="G795" s="29">
        <v>2561849.2119999998</v>
      </c>
      <c r="H795" s="29">
        <v>1124565.47</v>
      </c>
      <c r="I795" s="29">
        <v>901</v>
      </c>
      <c r="J795" s="29">
        <v>1146603</v>
      </c>
      <c r="K795" s="29" t="s">
        <v>1925</v>
      </c>
      <c r="L795" s="179" t="s">
        <v>1000</v>
      </c>
      <c r="M795" s="29">
        <v>1868</v>
      </c>
      <c r="N795" s="29" t="s">
        <v>1907</v>
      </c>
      <c r="O795" s="29">
        <v>186800</v>
      </c>
      <c r="P795" s="29">
        <v>2561851.0520000001</v>
      </c>
      <c r="Q795" s="29">
        <v>1124573.398</v>
      </c>
      <c r="R795" s="29" t="s">
        <v>1824</v>
      </c>
      <c r="S795" s="29">
        <v>115</v>
      </c>
      <c r="U795" s="29">
        <v>0</v>
      </c>
      <c r="V795" s="29" t="s">
        <v>1926</v>
      </c>
      <c r="X795" s="29" t="s">
        <v>320</v>
      </c>
    </row>
    <row r="796" spans="1:24" x14ac:dyDescent="0.25">
      <c r="A796" s="29" t="s">
        <v>160</v>
      </c>
      <c r="B796" s="29">
        <v>6152</v>
      </c>
      <c r="C796" s="29" t="s">
        <v>241</v>
      </c>
      <c r="D796" s="29">
        <v>190074621</v>
      </c>
      <c r="E796" s="29">
        <v>0</v>
      </c>
      <c r="F796" s="29">
        <v>1021</v>
      </c>
      <c r="G796" s="29">
        <v>2561850</v>
      </c>
      <c r="H796" s="29">
        <v>1124560</v>
      </c>
      <c r="I796" s="29">
        <v>909</v>
      </c>
      <c r="J796" s="29">
        <v>1146603</v>
      </c>
      <c r="K796" s="29" t="s">
        <v>1925</v>
      </c>
      <c r="L796" s="179" t="s">
        <v>1000</v>
      </c>
      <c r="M796" s="29">
        <v>1868</v>
      </c>
      <c r="N796" s="29" t="s">
        <v>1907</v>
      </c>
      <c r="O796" s="29">
        <v>186800</v>
      </c>
      <c r="R796" s="29" t="s">
        <v>1825</v>
      </c>
      <c r="S796" s="29">
        <v>150</v>
      </c>
      <c r="U796" s="29">
        <v>0</v>
      </c>
      <c r="V796" s="29" t="s">
        <v>1927</v>
      </c>
      <c r="X796" s="29" t="s">
        <v>320</v>
      </c>
    </row>
    <row r="797" spans="1:24" x14ac:dyDescent="0.25">
      <c r="A797" s="29" t="s">
        <v>160</v>
      </c>
      <c r="B797" s="29">
        <v>6152</v>
      </c>
      <c r="C797" s="29" t="s">
        <v>241</v>
      </c>
      <c r="D797" s="29">
        <v>190155085</v>
      </c>
      <c r="E797" s="29">
        <v>0</v>
      </c>
      <c r="F797" s="29">
        <v>1021</v>
      </c>
      <c r="G797" s="29">
        <v>2562060.1460000002</v>
      </c>
      <c r="H797" s="29">
        <v>1124369.101</v>
      </c>
      <c r="I797" s="29">
        <v>901</v>
      </c>
      <c r="J797" s="29">
        <v>1146608</v>
      </c>
      <c r="K797" s="29" t="s">
        <v>1928</v>
      </c>
      <c r="L797" s="179" t="s">
        <v>1489</v>
      </c>
      <c r="M797" s="29">
        <v>1868</v>
      </c>
      <c r="N797" s="29" t="s">
        <v>1907</v>
      </c>
      <c r="O797" s="29">
        <v>186800</v>
      </c>
      <c r="P797" s="29">
        <v>2562060.696</v>
      </c>
      <c r="Q797" s="29">
        <v>1124374.6950000001</v>
      </c>
      <c r="R797" s="29" t="s">
        <v>1929</v>
      </c>
      <c r="S797" s="29">
        <v>150</v>
      </c>
      <c r="U797" s="29">
        <v>0</v>
      </c>
      <c r="V797" s="29" t="s">
        <v>1930</v>
      </c>
      <c r="X797" s="29" t="s">
        <v>320</v>
      </c>
    </row>
    <row r="798" spans="1:24" x14ac:dyDescent="0.25">
      <c r="A798" s="29" t="s">
        <v>160</v>
      </c>
      <c r="B798" s="29">
        <v>6152</v>
      </c>
      <c r="C798" s="29" t="s">
        <v>241</v>
      </c>
      <c r="D798" s="29">
        <v>924550</v>
      </c>
      <c r="E798" s="29">
        <v>0</v>
      </c>
      <c r="F798" s="29">
        <v>1025</v>
      </c>
      <c r="G798" s="29">
        <v>2562065</v>
      </c>
      <c r="H798" s="29">
        <v>1124363</v>
      </c>
      <c r="I798" s="29">
        <v>904</v>
      </c>
      <c r="J798" s="29">
        <v>1146608</v>
      </c>
      <c r="K798" s="29" t="s">
        <v>1928</v>
      </c>
      <c r="L798" s="179" t="s">
        <v>1489</v>
      </c>
      <c r="M798" s="29">
        <v>1868</v>
      </c>
      <c r="N798" s="29" t="s">
        <v>1907</v>
      </c>
      <c r="O798" s="29">
        <v>186800</v>
      </c>
      <c r="R798" s="29" t="s">
        <v>1931</v>
      </c>
      <c r="S798" s="29">
        <v>150</v>
      </c>
      <c r="U798" s="29">
        <v>0</v>
      </c>
      <c r="V798" s="29" t="s">
        <v>1932</v>
      </c>
      <c r="X798" s="29" t="s">
        <v>419</v>
      </c>
    </row>
    <row r="799" spans="1:24" x14ac:dyDescent="0.25">
      <c r="A799" s="29" t="s">
        <v>160</v>
      </c>
      <c r="B799" s="29">
        <v>6152</v>
      </c>
      <c r="C799" s="29" t="s">
        <v>241</v>
      </c>
      <c r="D799" s="29">
        <v>924472</v>
      </c>
      <c r="E799" s="29">
        <v>0</v>
      </c>
      <c r="F799" s="29">
        <v>1025</v>
      </c>
      <c r="G799" s="29">
        <v>2561999</v>
      </c>
      <c r="H799" s="29">
        <v>1124424</v>
      </c>
      <c r="I799" s="29">
        <v>905</v>
      </c>
      <c r="J799" s="29">
        <v>1146610</v>
      </c>
      <c r="K799" s="29" t="s">
        <v>1933</v>
      </c>
      <c r="L799" s="179" t="s">
        <v>310</v>
      </c>
      <c r="M799" s="29">
        <v>1868</v>
      </c>
      <c r="N799" s="29" t="s">
        <v>1907</v>
      </c>
      <c r="O799" s="29">
        <v>186800</v>
      </c>
      <c r="R799" s="29" t="s">
        <v>1934</v>
      </c>
      <c r="S799" s="29">
        <v>115</v>
      </c>
      <c r="U799" s="29">
        <v>0</v>
      </c>
      <c r="V799" s="29" t="s">
        <v>1935</v>
      </c>
      <c r="X799" s="29" t="s">
        <v>419</v>
      </c>
    </row>
    <row r="800" spans="1:24" x14ac:dyDescent="0.25">
      <c r="A800" s="29" t="s">
        <v>160</v>
      </c>
      <c r="B800" s="29">
        <v>6152</v>
      </c>
      <c r="C800" s="29" t="s">
        <v>241</v>
      </c>
      <c r="D800" s="29">
        <v>924473</v>
      </c>
      <c r="E800" s="29">
        <v>0</v>
      </c>
      <c r="F800" s="29">
        <v>1025</v>
      </c>
      <c r="G800" s="29">
        <v>2562001.2310000001</v>
      </c>
      <c r="H800" s="29">
        <v>1124416.6850000001</v>
      </c>
      <c r="I800" s="29">
        <v>901</v>
      </c>
      <c r="J800" s="29">
        <v>1146610</v>
      </c>
      <c r="K800" s="29" t="s">
        <v>1933</v>
      </c>
      <c r="L800" s="179" t="s">
        <v>310</v>
      </c>
      <c r="M800" s="29">
        <v>1868</v>
      </c>
      <c r="N800" s="29" t="s">
        <v>1907</v>
      </c>
      <c r="O800" s="29">
        <v>186800</v>
      </c>
      <c r="P800" s="29">
        <v>2561996.0809999998</v>
      </c>
      <c r="Q800" s="29">
        <v>1124417.473</v>
      </c>
      <c r="R800" s="29" t="s">
        <v>1936</v>
      </c>
      <c r="S800" s="29">
        <v>115</v>
      </c>
      <c r="U800" s="29">
        <v>0</v>
      </c>
      <c r="V800" s="29" t="s">
        <v>1937</v>
      </c>
      <c r="X800" s="29" t="s">
        <v>320</v>
      </c>
    </row>
    <row r="801" spans="1:24" x14ac:dyDescent="0.25">
      <c r="A801" s="29" t="s">
        <v>160</v>
      </c>
      <c r="B801" s="29">
        <v>6152</v>
      </c>
      <c r="C801" s="29" t="s">
        <v>241</v>
      </c>
      <c r="D801" s="29">
        <v>191556352</v>
      </c>
      <c r="E801" s="29">
        <v>0</v>
      </c>
      <c r="F801" s="29">
        <v>1025</v>
      </c>
      <c r="G801" s="29">
        <v>2560619.4559999998</v>
      </c>
      <c r="H801" s="29">
        <v>1125239.409</v>
      </c>
      <c r="I801" s="29">
        <v>901</v>
      </c>
      <c r="J801" s="29">
        <v>1146613</v>
      </c>
      <c r="K801" s="29" t="s">
        <v>1938</v>
      </c>
      <c r="L801" s="179" t="s">
        <v>1614</v>
      </c>
      <c r="M801" s="29">
        <v>1893</v>
      </c>
      <c r="N801" s="29" t="s">
        <v>1911</v>
      </c>
      <c r="O801" s="29">
        <v>189300</v>
      </c>
      <c r="P801" s="29">
        <v>2560623.523</v>
      </c>
      <c r="Q801" s="29">
        <v>1125240.6640000001</v>
      </c>
      <c r="R801" s="29" t="s">
        <v>1929</v>
      </c>
      <c r="S801" s="29">
        <v>150</v>
      </c>
      <c r="U801" s="29">
        <v>0</v>
      </c>
      <c r="V801" s="29" t="s">
        <v>1939</v>
      </c>
      <c r="X801" s="29" t="s">
        <v>320</v>
      </c>
    </row>
    <row r="802" spans="1:24" x14ac:dyDescent="0.25">
      <c r="A802" s="29" t="s">
        <v>160</v>
      </c>
      <c r="B802" s="29">
        <v>6152</v>
      </c>
      <c r="C802" s="29" t="s">
        <v>241</v>
      </c>
      <c r="D802" s="29">
        <v>924235</v>
      </c>
      <c r="E802" s="29">
        <v>0</v>
      </c>
      <c r="F802" s="29">
        <v>1025</v>
      </c>
      <c r="G802" s="29">
        <v>2560623</v>
      </c>
      <c r="H802" s="29">
        <v>1125231.26</v>
      </c>
      <c r="I802" s="29">
        <v>904</v>
      </c>
      <c r="J802" s="29">
        <v>1146613</v>
      </c>
      <c r="K802" s="29" t="s">
        <v>1938</v>
      </c>
      <c r="L802" s="179" t="s">
        <v>1614</v>
      </c>
      <c r="M802" s="29">
        <v>1893</v>
      </c>
      <c r="N802" s="29" t="s">
        <v>1911</v>
      </c>
      <c r="O802" s="29">
        <v>189300</v>
      </c>
      <c r="S802" s="29">
        <v>115</v>
      </c>
      <c r="U802" s="29">
        <v>0</v>
      </c>
      <c r="V802" s="29" t="s">
        <v>1940</v>
      </c>
      <c r="X802" s="29" t="s">
        <v>419</v>
      </c>
    </row>
    <row r="803" spans="1:24" x14ac:dyDescent="0.25">
      <c r="A803" s="29" t="s">
        <v>160</v>
      </c>
      <c r="B803" s="29">
        <v>6152</v>
      </c>
      <c r="C803" s="29" t="s">
        <v>241</v>
      </c>
      <c r="D803" s="29">
        <v>191968271</v>
      </c>
      <c r="E803" s="29">
        <v>0</v>
      </c>
      <c r="F803" s="29">
        <v>1025</v>
      </c>
      <c r="G803" s="29">
        <v>2560723.5</v>
      </c>
      <c r="H803" s="29">
        <v>1125294.375</v>
      </c>
      <c r="I803" s="29">
        <v>904</v>
      </c>
      <c r="J803" s="29">
        <v>1146618</v>
      </c>
      <c r="K803" s="29" t="s">
        <v>1942</v>
      </c>
      <c r="L803" s="179" t="s">
        <v>1943</v>
      </c>
      <c r="M803" s="29">
        <v>1893</v>
      </c>
      <c r="N803" s="29" t="s">
        <v>1911</v>
      </c>
      <c r="O803" s="29">
        <v>189300</v>
      </c>
      <c r="R803" s="29" t="s">
        <v>1944</v>
      </c>
      <c r="S803" s="29">
        <v>150</v>
      </c>
      <c r="T803" s="29" t="s">
        <v>1945</v>
      </c>
      <c r="U803" s="29">
        <v>0</v>
      </c>
      <c r="V803" s="29" t="s">
        <v>1946</v>
      </c>
      <c r="X803" s="29" t="s">
        <v>320</v>
      </c>
    </row>
    <row r="804" spans="1:24" x14ac:dyDescent="0.25">
      <c r="A804" s="29" t="s">
        <v>160</v>
      </c>
      <c r="B804" s="29">
        <v>6152</v>
      </c>
      <c r="C804" s="29" t="s">
        <v>241</v>
      </c>
      <c r="D804" s="29">
        <v>924168</v>
      </c>
      <c r="E804" s="29">
        <v>0</v>
      </c>
      <c r="F804" s="29">
        <v>1021</v>
      </c>
      <c r="G804" s="29">
        <v>2560715.2590000001</v>
      </c>
      <c r="H804" s="29">
        <v>1125284.8419999999</v>
      </c>
      <c r="I804" s="29">
        <v>901</v>
      </c>
      <c r="J804" s="29">
        <v>1146618</v>
      </c>
      <c r="K804" s="29" t="s">
        <v>1942</v>
      </c>
      <c r="L804" s="179" t="s">
        <v>1943</v>
      </c>
      <c r="M804" s="29">
        <v>1893</v>
      </c>
      <c r="N804" s="29" t="s">
        <v>1911</v>
      </c>
      <c r="O804" s="29">
        <v>189300</v>
      </c>
      <c r="P804" s="29">
        <v>2560712.7650000001</v>
      </c>
      <c r="Q804" s="29">
        <v>1125290.7290000001</v>
      </c>
      <c r="S804" s="29">
        <v>150</v>
      </c>
      <c r="T804" s="29" t="s">
        <v>1947</v>
      </c>
      <c r="U804" s="29">
        <v>0</v>
      </c>
      <c r="V804" s="29" t="s">
        <v>1299</v>
      </c>
      <c r="X804" s="29" t="s">
        <v>419</v>
      </c>
    </row>
    <row r="805" spans="1:24" x14ac:dyDescent="0.25">
      <c r="A805" s="29" t="s">
        <v>160</v>
      </c>
      <c r="B805" s="29">
        <v>6152</v>
      </c>
      <c r="C805" s="29" t="s">
        <v>241</v>
      </c>
      <c r="D805" s="29">
        <v>190013382</v>
      </c>
      <c r="E805" s="29">
        <v>0</v>
      </c>
      <c r="F805" s="29">
        <v>1021</v>
      </c>
      <c r="G805" s="29">
        <v>2560693.0099999998</v>
      </c>
      <c r="H805" s="29">
        <v>1129094.608</v>
      </c>
      <c r="I805" s="29">
        <v>901</v>
      </c>
      <c r="J805" s="29">
        <v>1146623</v>
      </c>
      <c r="K805" s="29" t="s">
        <v>1948</v>
      </c>
      <c r="L805" s="179" t="s">
        <v>1949</v>
      </c>
      <c r="M805" s="29">
        <v>1893</v>
      </c>
      <c r="N805" s="29" t="s">
        <v>1911</v>
      </c>
      <c r="O805" s="29">
        <v>189300</v>
      </c>
      <c r="P805" s="29">
        <v>2560695.6830000002</v>
      </c>
      <c r="Q805" s="29">
        <v>1129099.5970000001</v>
      </c>
      <c r="R805" s="29" t="s">
        <v>1912</v>
      </c>
      <c r="S805" s="29">
        <v>150</v>
      </c>
      <c r="U805" s="29">
        <v>0</v>
      </c>
      <c r="V805" s="29" t="s">
        <v>1950</v>
      </c>
      <c r="X805" s="29" t="s">
        <v>320</v>
      </c>
    </row>
    <row r="806" spans="1:24" x14ac:dyDescent="0.25">
      <c r="A806" s="29" t="s">
        <v>160</v>
      </c>
      <c r="B806" s="29">
        <v>6152</v>
      </c>
      <c r="C806" s="29" t="s">
        <v>241</v>
      </c>
      <c r="D806" s="29">
        <v>190013383</v>
      </c>
      <c r="E806" s="29">
        <v>0</v>
      </c>
      <c r="F806" s="29">
        <v>1021</v>
      </c>
      <c r="G806" s="29">
        <v>2560689</v>
      </c>
      <c r="H806" s="29">
        <v>1129094</v>
      </c>
      <c r="I806" s="29">
        <v>905</v>
      </c>
      <c r="J806" s="29">
        <v>1146623</v>
      </c>
      <c r="K806" s="29" t="s">
        <v>1948</v>
      </c>
      <c r="L806" s="179" t="s">
        <v>1949</v>
      </c>
      <c r="M806" s="29">
        <v>1893</v>
      </c>
      <c r="N806" s="29" t="s">
        <v>1911</v>
      </c>
      <c r="O806" s="29">
        <v>189300</v>
      </c>
      <c r="R806" s="29" t="s">
        <v>1914</v>
      </c>
      <c r="S806" s="29">
        <v>150</v>
      </c>
      <c r="U806" s="29">
        <v>0</v>
      </c>
      <c r="V806" s="29" t="s">
        <v>1950</v>
      </c>
      <c r="X806" s="29" t="s">
        <v>320</v>
      </c>
    </row>
    <row r="807" spans="1:24" x14ac:dyDescent="0.25">
      <c r="A807" s="29" t="s">
        <v>160</v>
      </c>
      <c r="B807" s="29">
        <v>6152</v>
      </c>
      <c r="C807" s="29" t="s">
        <v>241</v>
      </c>
      <c r="D807" s="29">
        <v>924557</v>
      </c>
      <c r="E807" s="29">
        <v>0</v>
      </c>
      <c r="F807" s="29">
        <v>1021</v>
      </c>
      <c r="G807" s="29">
        <v>2562104.0610000002</v>
      </c>
      <c r="H807" s="29">
        <v>1124279.3759999999</v>
      </c>
      <c r="I807" s="29">
        <v>901</v>
      </c>
      <c r="J807" s="29">
        <v>1146625</v>
      </c>
      <c r="K807" s="29" t="s">
        <v>1951</v>
      </c>
      <c r="L807" s="179" t="s">
        <v>1626</v>
      </c>
      <c r="M807" s="29">
        <v>1868</v>
      </c>
      <c r="N807" s="29" t="s">
        <v>1907</v>
      </c>
      <c r="O807" s="29">
        <v>186800</v>
      </c>
      <c r="P807" s="29">
        <v>2562107.1510000001</v>
      </c>
      <c r="Q807" s="29">
        <v>1124279.2209999999</v>
      </c>
      <c r="R807" s="29" t="s">
        <v>1952</v>
      </c>
      <c r="S807" s="29">
        <v>115</v>
      </c>
      <c r="U807" s="29">
        <v>0</v>
      </c>
      <c r="V807" s="29" t="s">
        <v>1953</v>
      </c>
      <c r="X807" s="29" t="s">
        <v>320</v>
      </c>
    </row>
    <row r="808" spans="1:24" x14ac:dyDescent="0.25">
      <c r="A808" s="29" t="s">
        <v>160</v>
      </c>
      <c r="B808" s="29">
        <v>6152</v>
      </c>
      <c r="C808" s="29" t="s">
        <v>241</v>
      </c>
      <c r="D808" s="29">
        <v>924558</v>
      </c>
      <c r="E808" s="29">
        <v>0</v>
      </c>
      <c r="F808" s="29">
        <v>1025</v>
      </c>
      <c r="G808" s="29">
        <v>2562108.7629999998</v>
      </c>
      <c r="H808" s="29">
        <v>1124266.1200000001</v>
      </c>
      <c r="I808" s="29">
        <v>901</v>
      </c>
      <c r="J808" s="29">
        <v>1146625</v>
      </c>
      <c r="K808" s="29" t="s">
        <v>1951</v>
      </c>
      <c r="L808" s="179" t="s">
        <v>1626</v>
      </c>
      <c r="M808" s="29">
        <v>1868</v>
      </c>
      <c r="N808" s="29" t="s">
        <v>1907</v>
      </c>
      <c r="O808" s="29">
        <v>186800</v>
      </c>
      <c r="P808" s="29">
        <v>2562109.9789999998</v>
      </c>
      <c r="Q808" s="29">
        <v>1124268.0859999999</v>
      </c>
      <c r="S808" s="29">
        <v>150</v>
      </c>
      <c r="U808" s="29">
        <v>0</v>
      </c>
      <c r="V808" s="29" t="s">
        <v>1954</v>
      </c>
      <c r="X808" s="29" t="s">
        <v>419</v>
      </c>
    </row>
    <row r="809" spans="1:24" x14ac:dyDescent="0.25">
      <c r="A809" s="29" t="s">
        <v>160</v>
      </c>
      <c r="B809" s="29">
        <v>6152</v>
      </c>
      <c r="C809" s="29" t="s">
        <v>241</v>
      </c>
      <c r="D809" s="29">
        <v>9035990</v>
      </c>
      <c r="E809" s="29">
        <v>0</v>
      </c>
      <c r="F809" s="29">
        <v>1060</v>
      </c>
      <c r="G809" s="29">
        <v>2561589</v>
      </c>
      <c r="H809" s="29">
        <v>1126072</v>
      </c>
      <c r="I809" s="29">
        <v>905</v>
      </c>
      <c r="J809" s="29">
        <v>2321698</v>
      </c>
      <c r="K809" s="29" t="s">
        <v>1955</v>
      </c>
      <c r="L809" s="179" t="s">
        <v>547</v>
      </c>
      <c r="M809" s="29">
        <v>1868</v>
      </c>
      <c r="N809" s="29" t="s">
        <v>1907</v>
      </c>
      <c r="O809" s="29">
        <v>186800</v>
      </c>
      <c r="R809" s="29" t="s">
        <v>1956</v>
      </c>
      <c r="S809" s="29">
        <v>115</v>
      </c>
      <c r="U809" s="29">
        <v>0</v>
      </c>
      <c r="V809" s="29" t="s">
        <v>1957</v>
      </c>
      <c r="X809" s="29" t="s">
        <v>419</v>
      </c>
    </row>
    <row r="810" spans="1:24" x14ac:dyDescent="0.25">
      <c r="A810" s="29" t="s">
        <v>160</v>
      </c>
      <c r="B810" s="29">
        <v>6152</v>
      </c>
      <c r="C810" s="29" t="s">
        <v>241</v>
      </c>
      <c r="D810" s="29">
        <v>9035991</v>
      </c>
      <c r="E810" s="29">
        <v>0</v>
      </c>
      <c r="F810" s="29">
        <v>1060</v>
      </c>
      <c r="G810" s="29">
        <v>2561596.017</v>
      </c>
      <c r="H810" s="29">
        <v>1126068.544</v>
      </c>
      <c r="I810" s="29">
        <v>901</v>
      </c>
      <c r="J810" s="29">
        <v>2321698</v>
      </c>
      <c r="K810" s="29" t="s">
        <v>1955</v>
      </c>
      <c r="L810" s="179" t="s">
        <v>547</v>
      </c>
      <c r="M810" s="29">
        <v>1868</v>
      </c>
      <c r="N810" s="29" t="s">
        <v>1907</v>
      </c>
      <c r="O810" s="29">
        <v>186800</v>
      </c>
      <c r="P810" s="29">
        <v>2561598.7680000002</v>
      </c>
      <c r="Q810" s="29">
        <v>1126057.5919999999</v>
      </c>
      <c r="R810" s="29" t="s">
        <v>1958</v>
      </c>
      <c r="S810" s="29">
        <v>150</v>
      </c>
      <c r="U810" s="29">
        <v>0</v>
      </c>
      <c r="V810" s="29" t="s">
        <v>1957</v>
      </c>
      <c r="X810" s="29" t="s">
        <v>419</v>
      </c>
    </row>
    <row r="811" spans="1:24" x14ac:dyDescent="0.25">
      <c r="A811" s="29" t="s">
        <v>160</v>
      </c>
      <c r="B811" s="29">
        <v>6152</v>
      </c>
      <c r="C811" s="29" t="s">
        <v>241</v>
      </c>
      <c r="D811" s="29">
        <v>9038027</v>
      </c>
      <c r="E811" s="29">
        <v>0</v>
      </c>
      <c r="F811" s="29">
        <v>1060</v>
      </c>
      <c r="G811" s="29">
        <v>2561498.65</v>
      </c>
      <c r="H811" s="29">
        <v>1126056.7890000001</v>
      </c>
      <c r="I811" s="29">
        <v>901</v>
      </c>
      <c r="J811" s="29">
        <v>2321698</v>
      </c>
      <c r="K811" s="29" t="s">
        <v>1955</v>
      </c>
      <c r="L811" s="179" t="s">
        <v>1959</v>
      </c>
      <c r="M811" s="29">
        <v>1868</v>
      </c>
      <c r="N811" s="29" t="s">
        <v>1907</v>
      </c>
      <c r="O811" s="29">
        <v>186800</v>
      </c>
      <c r="P811" s="29">
        <v>2561508.7170000002</v>
      </c>
      <c r="Q811" s="29">
        <v>1126056.3500000001</v>
      </c>
      <c r="R811" s="29" t="s">
        <v>1960</v>
      </c>
      <c r="S811" s="29">
        <v>150</v>
      </c>
      <c r="U811" s="29">
        <v>0</v>
      </c>
      <c r="V811" s="29" t="s">
        <v>1961</v>
      </c>
      <c r="X811" s="29" t="s">
        <v>419</v>
      </c>
    </row>
    <row r="812" spans="1:24" x14ac:dyDescent="0.25">
      <c r="A812" s="29" t="s">
        <v>160</v>
      </c>
      <c r="B812" s="29">
        <v>6152</v>
      </c>
      <c r="C812" s="29" t="s">
        <v>241</v>
      </c>
      <c r="D812" s="29">
        <v>190155052</v>
      </c>
      <c r="E812" s="29">
        <v>0</v>
      </c>
      <c r="F812" s="29">
        <v>1060</v>
      </c>
      <c r="G812" s="29">
        <v>2561520</v>
      </c>
      <c r="H812" s="29">
        <v>1126125</v>
      </c>
      <c r="I812" s="29">
        <v>909</v>
      </c>
      <c r="J812" s="29">
        <v>2321698</v>
      </c>
      <c r="K812" s="29" t="s">
        <v>1955</v>
      </c>
      <c r="L812" s="179" t="s">
        <v>1959</v>
      </c>
      <c r="M812" s="29">
        <v>1868</v>
      </c>
      <c r="N812" s="29" t="s">
        <v>1907</v>
      </c>
      <c r="O812" s="29">
        <v>186800</v>
      </c>
      <c r="R812" s="29" t="s">
        <v>1956</v>
      </c>
      <c r="S812" s="29">
        <v>150</v>
      </c>
      <c r="U812" s="29">
        <v>0</v>
      </c>
      <c r="V812" s="29" t="s">
        <v>1961</v>
      </c>
      <c r="X812" s="29" t="s">
        <v>320</v>
      </c>
    </row>
    <row r="813" spans="1:24" x14ac:dyDescent="0.25">
      <c r="A813" s="29" t="s">
        <v>160</v>
      </c>
      <c r="B813" s="29">
        <v>6152</v>
      </c>
      <c r="C813" s="29" t="s">
        <v>241</v>
      </c>
      <c r="D813" s="29">
        <v>9038031</v>
      </c>
      <c r="E813" s="29">
        <v>0</v>
      </c>
      <c r="F813" s="29">
        <v>1040</v>
      </c>
      <c r="G813" s="29">
        <v>2561601</v>
      </c>
      <c r="H813" s="29">
        <v>1126164</v>
      </c>
      <c r="I813" s="29">
        <v>905</v>
      </c>
      <c r="J813" s="29">
        <v>2321698</v>
      </c>
      <c r="K813" s="29" t="s">
        <v>1955</v>
      </c>
      <c r="L813" s="179" t="s">
        <v>1033</v>
      </c>
      <c r="M813" s="29">
        <v>1868</v>
      </c>
      <c r="N813" s="29" t="s">
        <v>1907</v>
      </c>
      <c r="O813" s="29">
        <v>186800</v>
      </c>
      <c r="R813" s="29" t="s">
        <v>1958</v>
      </c>
      <c r="S813" s="29">
        <v>115</v>
      </c>
      <c r="U813" s="29">
        <v>0</v>
      </c>
      <c r="V813" s="29" t="s">
        <v>1962</v>
      </c>
      <c r="X813" s="29" t="s">
        <v>320</v>
      </c>
    </row>
    <row r="814" spans="1:24" x14ac:dyDescent="0.25">
      <c r="A814" s="29" t="s">
        <v>160</v>
      </c>
      <c r="B814" s="29">
        <v>6152</v>
      </c>
      <c r="C814" s="29" t="s">
        <v>241</v>
      </c>
      <c r="D814" s="29">
        <v>9038030</v>
      </c>
      <c r="E814" s="29">
        <v>0</v>
      </c>
      <c r="F814" s="29">
        <v>1060</v>
      </c>
      <c r="G814" s="29">
        <v>2561593.6</v>
      </c>
      <c r="H814" s="29">
        <v>1126171.6499999999</v>
      </c>
      <c r="I814" s="29">
        <v>901</v>
      </c>
      <c r="J814" s="29">
        <v>2321698</v>
      </c>
      <c r="K814" s="29" t="s">
        <v>1955</v>
      </c>
      <c r="L814" s="179" t="s">
        <v>1033</v>
      </c>
      <c r="M814" s="29">
        <v>1868</v>
      </c>
      <c r="N814" s="29" t="s">
        <v>1907</v>
      </c>
      <c r="O814" s="29">
        <v>186800</v>
      </c>
      <c r="P814" s="29">
        <v>2561589.5359999998</v>
      </c>
      <c r="Q814" s="29">
        <v>1126185.855</v>
      </c>
      <c r="S814" s="29">
        <v>115</v>
      </c>
      <c r="U814" s="29">
        <v>0</v>
      </c>
      <c r="V814" s="29" t="s">
        <v>1962</v>
      </c>
      <c r="X814" s="29" t="s">
        <v>419</v>
      </c>
    </row>
    <row r="815" spans="1:24" x14ac:dyDescent="0.25">
      <c r="A815" s="29" t="s">
        <v>160</v>
      </c>
      <c r="B815" s="29">
        <v>6152</v>
      </c>
      <c r="C815" s="29" t="s">
        <v>241</v>
      </c>
      <c r="D815" s="29">
        <v>191674715</v>
      </c>
      <c r="E815" s="29">
        <v>0</v>
      </c>
      <c r="F815" s="29">
        <v>1060</v>
      </c>
      <c r="G815" s="29">
        <v>2561341.412</v>
      </c>
      <c r="H815" s="29">
        <v>1126654.226</v>
      </c>
      <c r="I815" s="29">
        <v>909</v>
      </c>
      <c r="J815" s="29">
        <v>1161105</v>
      </c>
      <c r="K815" s="29" t="s">
        <v>1967</v>
      </c>
      <c r="L815" s="179" t="s">
        <v>569</v>
      </c>
      <c r="M815" s="29">
        <v>1868</v>
      </c>
      <c r="N815" s="29" t="s">
        <v>1907</v>
      </c>
      <c r="O815" s="29">
        <v>186800</v>
      </c>
      <c r="R815" s="29" t="s">
        <v>1970</v>
      </c>
      <c r="S815" s="29">
        <v>115</v>
      </c>
      <c r="U815" s="29">
        <v>0</v>
      </c>
      <c r="V815" s="29" t="s">
        <v>1971</v>
      </c>
      <c r="X815" s="29" t="s">
        <v>320</v>
      </c>
    </row>
    <row r="816" spans="1:24" x14ac:dyDescent="0.25">
      <c r="A816" s="29" t="s">
        <v>160</v>
      </c>
      <c r="B816" s="29">
        <v>6152</v>
      </c>
      <c r="C816" s="29" t="s">
        <v>241</v>
      </c>
      <c r="D816" s="29">
        <v>9035998</v>
      </c>
      <c r="E816" s="29">
        <v>0</v>
      </c>
      <c r="F816" s="29">
        <v>1060</v>
      </c>
      <c r="G816" s="29">
        <v>2561336.9920000001</v>
      </c>
      <c r="H816" s="29">
        <v>1126662.878</v>
      </c>
      <c r="I816" s="29">
        <v>901</v>
      </c>
      <c r="J816" s="29">
        <v>1161105</v>
      </c>
      <c r="K816" s="29" t="s">
        <v>1967</v>
      </c>
      <c r="L816" s="179" t="s">
        <v>569</v>
      </c>
      <c r="M816" s="29">
        <v>1868</v>
      </c>
      <c r="N816" s="29" t="s">
        <v>1907</v>
      </c>
      <c r="O816" s="29">
        <v>186800</v>
      </c>
      <c r="P816" s="29">
        <v>2561350.4109999998</v>
      </c>
      <c r="Q816" s="29">
        <v>1126652.7139999999</v>
      </c>
      <c r="R816" s="29" t="s">
        <v>1968</v>
      </c>
      <c r="S816" s="29">
        <v>115</v>
      </c>
      <c r="U816" s="29">
        <v>0</v>
      </c>
      <c r="V816" s="29" t="s">
        <v>1969</v>
      </c>
      <c r="X816" s="29" t="s">
        <v>419</v>
      </c>
    </row>
    <row r="817" spans="1:24" x14ac:dyDescent="0.25">
      <c r="A817" s="29" t="s">
        <v>160</v>
      </c>
      <c r="B817" s="29">
        <v>6152</v>
      </c>
      <c r="C817" s="29" t="s">
        <v>241</v>
      </c>
      <c r="D817" s="29">
        <v>190620208</v>
      </c>
      <c r="E817" s="29">
        <v>0</v>
      </c>
      <c r="F817" s="29">
        <v>1060</v>
      </c>
      <c r="G817" s="29">
        <v>2561209.8939999999</v>
      </c>
      <c r="H817" s="29">
        <v>1126788.6000000001</v>
      </c>
      <c r="I817" s="29">
        <v>901</v>
      </c>
      <c r="J817" s="29">
        <v>2202358</v>
      </c>
      <c r="K817" s="29" t="s">
        <v>1972</v>
      </c>
      <c r="L817" s="179" t="s">
        <v>334</v>
      </c>
      <c r="M817" s="29">
        <v>1893</v>
      </c>
      <c r="N817" s="29" t="s">
        <v>1911</v>
      </c>
      <c r="O817" s="29">
        <v>189300</v>
      </c>
      <c r="P817" s="29">
        <v>2561247.517</v>
      </c>
      <c r="Q817" s="29">
        <v>1126814.4169999999</v>
      </c>
      <c r="R817" s="29" t="s">
        <v>1973</v>
      </c>
      <c r="S817" s="29">
        <v>150</v>
      </c>
      <c r="U817" s="29">
        <v>0</v>
      </c>
      <c r="V817" s="29" t="s">
        <v>1974</v>
      </c>
      <c r="X817" s="29" t="s">
        <v>419</v>
      </c>
    </row>
    <row r="818" spans="1:24" x14ac:dyDescent="0.25">
      <c r="A818" s="29" t="s">
        <v>160</v>
      </c>
      <c r="B818" s="29">
        <v>6152</v>
      </c>
      <c r="C818" s="29" t="s">
        <v>241</v>
      </c>
      <c r="D818" s="29">
        <v>190620216</v>
      </c>
      <c r="E818" s="29">
        <v>0</v>
      </c>
      <c r="F818" s="29">
        <v>1060</v>
      </c>
      <c r="G818" s="29">
        <v>2561247</v>
      </c>
      <c r="H818" s="29">
        <v>1126806</v>
      </c>
      <c r="I818" s="29">
        <v>909</v>
      </c>
      <c r="J818" s="29">
        <v>2202358</v>
      </c>
      <c r="K818" s="29" t="s">
        <v>1972</v>
      </c>
      <c r="L818" s="179" t="s">
        <v>334</v>
      </c>
      <c r="M818" s="29">
        <v>1893</v>
      </c>
      <c r="N818" s="29" t="s">
        <v>1911</v>
      </c>
      <c r="O818" s="29">
        <v>189300</v>
      </c>
      <c r="R818" s="29" t="s">
        <v>1975</v>
      </c>
      <c r="S818" s="29">
        <v>150</v>
      </c>
      <c r="U818" s="29">
        <v>0</v>
      </c>
      <c r="V818" s="29" t="s">
        <v>1976</v>
      </c>
      <c r="X818" s="29" t="s">
        <v>320</v>
      </c>
    </row>
    <row r="819" spans="1:24" x14ac:dyDescent="0.25">
      <c r="A819" s="29" t="s">
        <v>160</v>
      </c>
      <c r="B819" s="29">
        <v>6152</v>
      </c>
      <c r="C819" s="29" t="s">
        <v>241</v>
      </c>
      <c r="D819" s="29">
        <v>190620229</v>
      </c>
      <c r="E819" s="29">
        <v>0</v>
      </c>
      <c r="F819" s="29">
        <v>1060</v>
      </c>
      <c r="G819" s="29">
        <v>2561237</v>
      </c>
      <c r="H819" s="29">
        <v>1126800</v>
      </c>
      <c r="I819" s="29">
        <v>909</v>
      </c>
      <c r="J819" s="29">
        <v>2202358</v>
      </c>
      <c r="K819" s="29" t="s">
        <v>1972</v>
      </c>
      <c r="L819" s="179" t="s">
        <v>334</v>
      </c>
      <c r="M819" s="29">
        <v>1893</v>
      </c>
      <c r="N819" s="29" t="s">
        <v>1911</v>
      </c>
      <c r="O819" s="29">
        <v>189300</v>
      </c>
      <c r="R819" s="29" t="s">
        <v>1977</v>
      </c>
      <c r="S819" s="29">
        <v>150</v>
      </c>
      <c r="U819" s="29">
        <v>0</v>
      </c>
      <c r="V819" s="29" t="s">
        <v>1978</v>
      </c>
      <c r="X819" s="29" t="s">
        <v>320</v>
      </c>
    </row>
    <row r="820" spans="1:24" x14ac:dyDescent="0.25">
      <c r="A820" s="29" t="s">
        <v>160</v>
      </c>
      <c r="B820" s="29">
        <v>6152</v>
      </c>
      <c r="C820" s="29" t="s">
        <v>241</v>
      </c>
      <c r="D820" s="29">
        <v>190620232</v>
      </c>
      <c r="E820" s="29">
        <v>0</v>
      </c>
      <c r="F820" s="29">
        <v>1060</v>
      </c>
      <c r="G820" s="29">
        <v>2561226</v>
      </c>
      <c r="H820" s="29">
        <v>1126796</v>
      </c>
      <c r="I820" s="29">
        <v>909</v>
      </c>
      <c r="J820" s="29">
        <v>2202358</v>
      </c>
      <c r="K820" s="29" t="s">
        <v>1972</v>
      </c>
      <c r="L820" s="179" t="s">
        <v>334</v>
      </c>
      <c r="M820" s="29">
        <v>1893</v>
      </c>
      <c r="N820" s="29" t="s">
        <v>1911</v>
      </c>
      <c r="O820" s="29">
        <v>189300</v>
      </c>
      <c r="R820" s="29" t="s">
        <v>1979</v>
      </c>
      <c r="S820" s="29">
        <v>150</v>
      </c>
      <c r="U820" s="29">
        <v>0</v>
      </c>
      <c r="V820" s="29" t="s">
        <v>1980</v>
      </c>
      <c r="X820" s="29" t="s">
        <v>320</v>
      </c>
    </row>
    <row r="821" spans="1:24" x14ac:dyDescent="0.25">
      <c r="A821" s="29" t="s">
        <v>160</v>
      </c>
      <c r="B821" s="29">
        <v>6152</v>
      </c>
      <c r="C821" s="29" t="s">
        <v>241</v>
      </c>
      <c r="D821" s="29">
        <v>190620239</v>
      </c>
      <c r="E821" s="29">
        <v>0</v>
      </c>
      <c r="F821" s="29">
        <v>1060</v>
      </c>
      <c r="G821" s="29">
        <v>2561188</v>
      </c>
      <c r="H821" s="29">
        <v>1126776</v>
      </c>
      <c r="I821" s="29">
        <v>909</v>
      </c>
      <c r="J821" s="29">
        <v>2202358</v>
      </c>
      <c r="K821" s="29" t="s">
        <v>1972</v>
      </c>
      <c r="L821" s="179" t="s">
        <v>334</v>
      </c>
      <c r="M821" s="29">
        <v>1893</v>
      </c>
      <c r="N821" s="29" t="s">
        <v>1911</v>
      </c>
      <c r="O821" s="29">
        <v>189300</v>
      </c>
      <c r="R821" s="29" t="s">
        <v>1981</v>
      </c>
      <c r="S821" s="29">
        <v>150</v>
      </c>
      <c r="U821" s="29">
        <v>0</v>
      </c>
      <c r="V821" s="29" t="s">
        <v>1982</v>
      </c>
      <c r="X821" s="29" t="s">
        <v>320</v>
      </c>
    </row>
    <row r="822" spans="1:24" x14ac:dyDescent="0.25">
      <c r="A822" s="29" t="s">
        <v>160</v>
      </c>
      <c r="B822" s="29">
        <v>6152</v>
      </c>
      <c r="C822" s="29" t="s">
        <v>241</v>
      </c>
      <c r="D822" s="29">
        <v>190620238</v>
      </c>
      <c r="E822" s="29">
        <v>0</v>
      </c>
      <c r="F822" s="29">
        <v>1060</v>
      </c>
      <c r="G822" s="29">
        <v>2561199</v>
      </c>
      <c r="H822" s="29">
        <v>1126781</v>
      </c>
      <c r="I822" s="29">
        <v>909</v>
      </c>
      <c r="J822" s="29">
        <v>2202358</v>
      </c>
      <c r="K822" s="29" t="s">
        <v>1972</v>
      </c>
      <c r="L822" s="179" t="s">
        <v>334</v>
      </c>
      <c r="M822" s="29">
        <v>1893</v>
      </c>
      <c r="N822" s="29" t="s">
        <v>1911</v>
      </c>
      <c r="O822" s="29">
        <v>189300</v>
      </c>
      <c r="R822" s="29" t="s">
        <v>1983</v>
      </c>
      <c r="S822" s="29">
        <v>150</v>
      </c>
      <c r="U822" s="29">
        <v>0</v>
      </c>
      <c r="V822" s="29" t="s">
        <v>1984</v>
      </c>
      <c r="X822" s="29" t="s">
        <v>320</v>
      </c>
    </row>
    <row r="823" spans="1:24" x14ac:dyDescent="0.25">
      <c r="A823" s="29" t="s">
        <v>160</v>
      </c>
      <c r="B823" s="29">
        <v>6152</v>
      </c>
      <c r="C823" s="29" t="s">
        <v>241</v>
      </c>
      <c r="D823" s="29">
        <v>190620237</v>
      </c>
      <c r="E823" s="29">
        <v>0</v>
      </c>
      <c r="F823" s="29">
        <v>1060</v>
      </c>
      <c r="G823" s="29">
        <v>2561210</v>
      </c>
      <c r="H823" s="29">
        <v>1126786</v>
      </c>
      <c r="I823" s="29">
        <v>909</v>
      </c>
      <c r="J823" s="29">
        <v>2202358</v>
      </c>
      <c r="K823" s="29" t="s">
        <v>1972</v>
      </c>
      <c r="L823" s="179" t="s">
        <v>334</v>
      </c>
      <c r="M823" s="29">
        <v>1893</v>
      </c>
      <c r="N823" s="29" t="s">
        <v>1911</v>
      </c>
      <c r="O823" s="29">
        <v>189300</v>
      </c>
      <c r="R823" s="29" t="s">
        <v>1985</v>
      </c>
      <c r="S823" s="29">
        <v>150</v>
      </c>
      <c r="U823" s="29">
        <v>0</v>
      </c>
      <c r="V823" s="29" t="s">
        <v>1986</v>
      </c>
      <c r="X823" s="29" t="s">
        <v>320</v>
      </c>
    </row>
    <row r="824" spans="1:24" x14ac:dyDescent="0.25">
      <c r="A824" s="29" t="s">
        <v>160</v>
      </c>
      <c r="B824" s="29">
        <v>6152</v>
      </c>
      <c r="C824" s="29" t="s">
        <v>241</v>
      </c>
      <c r="D824" s="29">
        <v>190620235</v>
      </c>
      <c r="E824" s="29">
        <v>0</v>
      </c>
      <c r="F824" s="29">
        <v>1060</v>
      </c>
      <c r="G824" s="29">
        <v>2561220</v>
      </c>
      <c r="H824" s="29">
        <v>1126792</v>
      </c>
      <c r="I824" s="29">
        <v>909</v>
      </c>
      <c r="J824" s="29">
        <v>2202358</v>
      </c>
      <c r="K824" s="29" t="s">
        <v>1972</v>
      </c>
      <c r="L824" s="179" t="s">
        <v>334</v>
      </c>
      <c r="M824" s="29">
        <v>1893</v>
      </c>
      <c r="N824" s="29" t="s">
        <v>1911</v>
      </c>
      <c r="O824" s="29">
        <v>189300</v>
      </c>
      <c r="R824" s="29" t="s">
        <v>1987</v>
      </c>
      <c r="S824" s="29">
        <v>150</v>
      </c>
      <c r="U824" s="29">
        <v>0</v>
      </c>
      <c r="V824" s="29" t="s">
        <v>1988</v>
      </c>
      <c r="X824" s="29" t="s">
        <v>320</v>
      </c>
    </row>
    <row r="825" spans="1:24" x14ac:dyDescent="0.25">
      <c r="A825" s="29" t="s">
        <v>160</v>
      </c>
      <c r="B825" s="29">
        <v>6152</v>
      </c>
      <c r="C825" s="29" t="s">
        <v>241</v>
      </c>
      <c r="D825" s="29">
        <v>190620242</v>
      </c>
      <c r="E825" s="29">
        <v>0</v>
      </c>
      <c r="F825" s="29">
        <v>1060</v>
      </c>
      <c r="G825" s="29">
        <v>2561166</v>
      </c>
      <c r="H825" s="29">
        <v>1126765</v>
      </c>
      <c r="I825" s="29">
        <v>909</v>
      </c>
      <c r="J825" s="29">
        <v>2202358</v>
      </c>
      <c r="K825" s="29" t="s">
        <v>1972</v>
      </c>
      <c r="L825" s="179" t="s">
        <v>334</v>
      </c>
      <c r="M825" s="29">
        <v>1893</v>
      </c>
      <c r="N825" s="29" t="s">
        <v>1911</v>
      </c>
      <c r="O825" s="29">
        <v>189300</v>
      </c>
      <c r="R825" s="29" t="s">
        <v>1989</v>
      </c>
      <c r="S825" s="29">
        <v>150</v>
      </c>
      <c r="U825" s="29">
        <v>0</v>
      </c>
      <c r="V825" s="29" t="s">
        <v>1990</v>
      </c>
      <c r="X825" s="29" t="s">
        <v>320</v>
      </c>
    </row>
    <row r="826" spans="1:24" x14ac:dyDescent="0.25">
      <c r="A826" s="29" t="s">
        <v>160</v>
      </c>
      <c r="B826" s="29">
        <v>6152</v>
      </c>
      <c r="C826" s="29" t="s">
        <v>241</v>
      </c>
      <c r="D826" s="29">
        <v>190620241</v>
      </c>
      <c r="E826" s="29">
        <v>0</v>
      </c>
      <c r="F826" s="29">
        <v>1060</v>
      </c>
      <c r="G826" s="29">
        <v>2561176</v>
      </c>
      <c r="H826" s="29">
        <v>1126774</v>
      </c>
      <c r="I826" s="29">
        <v>909</v>
      </c>
      <c r="J826" s="29">
        <v>2202358</v>
      </c>
      <c r="K826" s="29" t="s">
        <v>1972</v>
      </c>
      <c r="L826" s="179" t="s">
        <v>334</v>
      </c>
      <c r="M826" s="29">
        <v>1893</v>
      </c>
      <c r="N826" s="29" t="s">
        <v>1911</v>
      </c>
      <c r="O826" s="29">
        <v>189300</v>
      </c>
      <c r="R826" s="29" t="s">
        <v>1991</v>
      </c>
      <c r="S826" s="29">
        <v>150</v>
      </c>
      <c r="U826" s="29">
        <v>0</v>
      </c>
      <c r="V826" s="29" t="s">
        <v>1992</v>
      </c>
      <c r="X826" s="29" t="s">
        <v>320</v>
      </c>
    </row>
    <row r="827" spans="1:24" x14ac:dyDescent="0.25">
      <c r="A827" s="29" t="s">
        <v>160</v>
      </c>
      <c r="B827" s="29">
        <v>6152</v>
      </c>
      <c r="C827" s="29" t="s">
        <v>241</v>
      </c>
      <c r="D827" s="29">
        <v>190979149</v>
      </c>
      <c r="E827" s="29">
        <v>0</v>
      </c>
      <c r="F827" s="29">
        <v>1060</v>
      </c>
      <c r="G827" s="29">
        <v>2563084</v>
      </c>
      <c r="H827" s="29">
        <v>1124357</v>
      </c>
      <c r="I827" s="29">
        <v>909</v>
      </c>
      <c r="J827" s="29">
        <v>2257138</v>
      </c>
      <c r="K827" s="29" t="s">
        <v>1963</v>
      </c>
      <c r="L827" s="179" t="s">
        <v>1685</v>
      </c>
      <c r="M827" s="29">
        <v>1868</v>
      </c>
      <c r="N827" s="29" t="s">
        <v>1907</v>
      </c>
      <c r="O827" s="29">
        <v>186800</v>
      </c>
      <c r="R827" s="29" t="s">
        <v>1964</v>
      </c>
      <c r="S827" s="29">
        <v>150</v>
      </c>
      <c r="U827" s="29">
        <v>0</v>
      </c>
      <c r="V827" s="29" t="s">
        <v>1965</v>
      </c>
      <c r="X827" s="29" t="s">
        <v>419</v>
      </c>
    </row>
    <row r="828" spans="1:24" x14ac:dyDescent="0.25">
      <c r="A828" s="29" t="s">
        <v>160</v>
      </c>
      <c r="B828" s="29">
        <v>6152</v>
      </c>
      <c r="C828" s="29" t="s">
        <v>241</v>
      </c>
      <c r="D828" s="29">
        <v>190620328</v>
      </c>
      <c r="E828" s="29">
        <v>0</v>
      </c>
      <c r="F828" s="29">
        <v>1060</v>
      </c>
      <c r="G828" s="29">
        <v>2563061.0639999998</v>
      </c>
      <c r="H828" s="29">
        <v>1124351.5290000001</v>
      </c>
      <c r="I828" s="29">
        <v>901</v>
      </c>
      <c r="J828" s="29">
        <v>2257138</v>
      </c>
      <c r="K828" s="29" t="s">
        <v>1963</v>
      </c>
      <c r="L828" s="179" t="s">
        <v>1685</v>
      </c>
      <c r="M828" s="29">
        <v>1868</v>
      </c>
      <c r="N828" s="29" t="s">
        <v>1907</v>
      </c>
      <c r="O828" s="29">
        <v>186800</v>
      </c>
      <c r="P828" s="29">
        <v>2563048.0550000002</v>
      </c>
      <c r="Q828" s="29">
        <v>1124338.1939999999</v>
      </c>
      <c r="R828" s="29" t="s">
        <v>1966</v>
      </c>
      <c r="S828" s="29">
        <v>150</v>
      </c>
      <c r="U828" s="29">
        <v>0</v>
      </c>
      <c r="V828" s="29" t="s">
        <v>1965</v>
      </c>
      <c r="X828" s="29" t="s">
        <v>419</v>
      </c>
    </row>
    <row r="829" spans="1:24" x14ac:dyDescent="0.25">
      <c r="A829" s="29" t="s">
        <v>160</v>
      </c>
      <c r="B829" s="29">
        <v>6154</v>
      </c>
      <c r="C829" s="29" t="s">
        <v>243</v>
      </c>
      <c r="D829" s="29">
        <v>190196551</v>
      </c>
      <c r="E829" s="29">
        <v>0</v>
      </c>
      <c r="F829" s="29">
        <v>1010</v>
      </c>
      <c r="G829" s="29">
        <v>2556568</v>
      </c>
      <c r="H829" s="29">
        <v>1134132</v>
      </c>
      <c r="I829" s="29">
        <v>909</v>
      </c>
      <c r="J829" s="29">
        <v>1146824</v>
      </c>
      <c r="K829" s="29" t="s">
        <v>1994</v>
      </c>
      <c r="M829" s="29">
        <v>1897</v>
      </c>
      <c r="N829" s="29" t="s">
        <v>385</v>
      </c>
      <c r="O829" s="29">
        <v>189703</v>
      </c>
      <c r="R829" s="29" t="s">
        <v>1995</v>
      </c>
      <c r="S829" s="29">
        <v>101</v>
      </c>
      <c r="U829" s="29">
        <v>0</v>
      </c>
      <c r="V829" s="29" t="s">
        <v>1996</v>
      </c>
      <c r="X829" s="29" t="s">
        <v>320</v>
      </c>
    </row>
    <row r="830" spans="1:24" x14ac:dyDescent="0.25">
      <c r="A830" s="29" t="s">
        <v>160</v>
      </c>
      <c r="B830" s="29">
        <v>6154</v>
      </c>
      <c r="C830" s="29" t="s">
        <v>243</v>
      </c>
      <c r="D830" s="29">
        <v>190196550</v>
      </c>
      <c r="E830" s="29">
        <v>0</v>
      </c>
      <c r="F830" s="29">
        <v>1010</v>
      </c>
      <c r="G830" s="29">
        <v>2556568</v>
      </c>
      <c r="H830" s="29">
        <v>1134132</v>
      </c>
      <c r="I830" s="29">
        <v>909</v>
      </c>
      <c r="J830" s="29">
        <v>1146824</v>
      </c>
      <c r="K830" s="29" t="s">
        <v>1994</v>
      </c>
      <c r="M830" s="29">
        <v>1897</v>
      </c>
      <c r="N830" s="29" t="s">
        <v>385</v>
      </c>
      <c r="O830" s="29">
        <v>189703</v>
      </c>
      <c r="R830" s="29" t="s">
        <v>1995</v>
      </c>
      <c r="S830" s="29">
        <v>101</v>
      </c>
      <c r="U830" s="29">
        <v>0</v>
      </c>
      <c r="V830" s="29" t="s">
        <v>1996</v>
      </c>
      <c r="X830" s="29" t="s">
        <v>419</v>
      </c>
    </row>
    <row r="831" spans="1:24" x14ac:dyDescent="0.25">
      <c r="A831" s="29" t="s">
        <v>160</v>
      </c>
      <c r="B831" s="29">
        <v>6154</v>
      </c>
      <c r="C831" s="29" t="s">
        <v>243</v>
      </c>
      <c r="D831" s="29">
        <v>190196583</v>
      </c>
      <c r="E831" s="29">
        <v>0</v>
      </c>
      <c r="F831" s="29">
        <v>1010</v>
      </c>
      <c r="G831" s="29">
        <v>2555400</v>
      </c>
      <c r="H831" s="29">
        <v>1137400</v>
      </c>
      <c r="I831" s="29">
        <v>905</v>
      </c>
      <c r="J831" s="29">
        <v>1146837</v>
      </c>
      <c r="K831" s="29" t="s">
        <v>1997</v>
      </c>
      <c r="M831" s="29">
        <v>1897</v>
      </c>
      <c r="N831" s="29" t="s">
        <v>1998</v>
      </c>
      <c r="O831" s="29">
        <v>189700</v>
      </c>
      <c r="R831" s="29" t="s">
        <v>1999</v>
      </c>
      <c r="S831" s="29">
        <v>101</v>
      </c>
      <c r="U831" s="29">
        <v>0</v>
      </c>
      <c r="V831" s="29" t="s">
        <v>1027</v>
      </c>
      <c r="X831" s="29" t="s">
        <v>320</v>
      </c>
    </row>
    <row r="832" spans="1:24" x14ac:dyDescent="0.25">
      <c r="A832" s="29" t="s">
        <v>160</v>
      </c>
      <c r="B832" s="29">
        <v>6154</v>
      </c>
      <c r="C832" s="29" t="s">
        <v>243</v>
      </c>
      <c r="D832" s="29">
        <v>3186417</v>
      </c>
      <c r="E832" s="29">
        <v>0</v>
      </c>
      <c r="F832" s="29">
        <v>1010</v>
      </c>
      <c r="G832" s="29">
        <v>2555400</v>
      </c>
      <c r="H832" s="29">
        <v>1137400</v>
      </c>
      <c r="I832" s="29">
        <v>905</v>
      </c>
      <c r="J832" s="29">
        <v>1146837</v>
      </c>
      <c r="K832" s="29" t="s">
        <v>1997</v>
      </c>
      <c r="M832" s="29">
        <v>1897</v>
      </c>
      <c r="N832" s="29" t="s">
        <v>1998</v>
      </c>
      <c r="O832" s="29">
        <v>189700</v>
      </c>
      <c r="R832" s="29" t="s">
        <v>1999</v>
      </c>
      <c r="S832" s="29">
        <v>101</v>
      </c>
      <c r="U832" s="29">
        <v>0</v>
      </c>
      <c r="V832" s="29" t="s">
        <v>1027</v>
      </c>
      <c r="X832" s="29" t="s">
        <v>419</v>
      </c>
    </row>
    <row r="833" spans="1:24" x14ac:dyDescent="0.25">
      <c r="A833" s="29" t="s">
        <v>160</v>
      </c>
      <c r="B833" s="29">
        <v>6154</v>
      </c>
      <c r="C833" s="29" t="s">
        <v>243</v>
      </c>
      <c r="D833" s="29">
        <v>190196582</v>
      </c>
      <c r="E833" s="29">
        <v>0</v>
      </c>
      <c r="F833" s="29">
        <v>1010</v>
      </c>
      <c r="G833" s="29">
        <v>2555400</v>
      </c>
      <c r="H833" s="29">
        <v>1137400</v>
      </c>
      <c r="I833" s="29">
        <v>905</v>
      </c>
      <c r="J833" s="29">
        <v>1146837</v>
      </c>
      <c r="K833" s="29" t="s">
        <v>1997</v>
      </c>
      <c r="M833" s="29">
        <v>1897</v>
      </c>
      <c r="N833" s="29" t="s">
        <v>1998</v>
      </c>
      <c r="O833" s="29">
        <v>189700</v>
      </c>
      <c r="R833" s="29" t="s">
        <v>1999</v>
      </c>
      <c r="S833" s="29">
        <v>101</v>
      </c>
      <c r="U833" s="29">
        <v>0</v>
      </c>
      <c r="V833" s="29" t="s">
        <v>1027</v>
      </c>
      <c r="X833" s="29" t="s">
        <v>320</v>
      </c>
    </row>
    <row r="834" spans="1:24" x14ac:dyDescent="0.25">
      <c r="A834" s="29" t="s">
        <v>160</v>
      </c>
      <c r="B834" s="29">
        <v>6154</v>
      </c>
      <c r="C834" s="29" t="s">
        <v>243</v>
      </c>
      <c r="D834" s="29">
        <v>190196589</v>
      </c>
      <c r="E834" s="29">
        <v>0</v>
      </c>
      <c r="F834" s="29">
        <v>1010</v>
      </c>
      <c r="G834" s="29">
        <v>2555400</v>
      </c>
      <c r="H834" s="29">
        <v>1137400</v>
      </c>
      <c r="I834" s="29">
        <v>905</v>
      </c>
      <c r="J834" s="29">
        <v>1146837</v>
      </c>
      <c r="K834" s="29" t="s">
        <v>1997</v>
      </c>
      <c r="M834" s="29">
        <v>1897</v>
      </c>
      <c r="N834" s="29" t="s">
        <v>1998</v>
      </c>
      <c r="O834" s="29">
        <v>189700</v>
      </c>
      <c r="R834" s="29" t="s">
        <v>1999</v>
      </c>
      <c r="S834" s="29">
        <v>101</v>
      </c>
      <c r="U834" s="29">
        <v>0</v>
      </c>
      <c r="V834" s="29" t="s">
        <v>1027</v>
      </c>
      <c r="X834" s="29" t="s">
        <v>320</v>
      </c>
    </row>
    <row r="835" spans="1:24" x14ac:dyDescent="0.25">
      <c r="A835" s="29" t="s">
        <v>160</v>
      </c>
      <c r="B835" s="29">
        <v>6154</v>
      </c>
      <c r="C835" s="29" t="s">
        <v>243</v>
      </c>
      <c r="D835" s="29">
        <v>190196575</v>
      </c>
      <c r="E835" s="29">
        <v>0</v>
      </c>
      <c r="F835" s="29">
        <v>1010</v>
      </c>
      <c r="G835" s="29">
        <v>2555400</v>
      </c>
      <c r="H835" s="29">
        <v>1137400</v>
      </c>
      <c r="I835" s="29">
        <v>905</v>
      </c>
      <c r="J835" s="29">
        <v>1146837</v>
      </c>
      <c r="K835" s="29" t="s">
        <v>1997</v>
      </c>
      <c r="M835" s="29">
        <v>1897</v>
      </c>
      <c r="N835" s="29" t="s">
        <v>1998</v>
      </c>
      <c r="O835" s="29">
        <v>189700</v>
      </c>
      <c r="R835" s="29" t="s">
        <v>1999</v>
      </c>
      <c r="S835" s="29">
        <v>101</v>
      </c>
      <c r="U835" s="29">
        <v>0</v>
      </c>
      <c r="V835" s="29" t="s">
        <v>1027</v>
      </c>
      <c r="X835" s="29" t="s">
        <v>320</v>
      </c>
    </row>
    <row r="836" spans="1:24" x14ac:dyDescent="0.25">
      <c r="A836" s="29" t="s">
        <v>160</v>
      </c>
      <c r="B836" s="29">
        <v>6154</v>
      </c>
      <c r="C836" s="29" t="s">
        <v>243</v>
      </c>
      <c r="D836" s="29">
        <v>190196576</v>
      </c>
      <c r="E836" s="29">
        <v>0</v>
      </c>
      <c r="F836" s="29">
        <v>1010</v>
      </c>
      <c r="G836" s="29">
        <v>2555400</v>
      </c>
      <c r="H836" s="29">
        <v>1137400</v>
      </c>
      <c r="I836" s="29">
        <v>905</v>
      </c>
      <c r="J836" s="29">
        <v>1146837</v>
      </c>
      <c r="K836" s="29" t="s">
        <v>1997</v>
      </c>
      <c r="M836" s="29">
        <v>1897</v>
      </c>
      <c r="N836" s="29" t="s">
        <v>1998</v>
      </c>
      <c r="O836" s="29">
        <v>189700</v>
      </c>
      <c r="R836" s="29" t="s">
        <v>1999</v>
      </c>
      <c r="S836" s="29">
        <v>101</v>
      </c>
      <c r="U836" s="29">
        <v>0</v>
      </c>
      <c r="V836" s="29" t="s">
        <v>1027</v>
      </c>
      <c r="X836" s="29" t="s">
        <v>320</v>
      </c>
    </row>
    <row r="837" spans="1:24" x14ac:dyDescent="0.25">
      <c r="A837" s="29" t="s">
        <v>160</v>
      </c>
      <c r="B837" s="29">
        <v>6154</v>
      </c>
      <c r="C837" s="29" t="s">
        <v>243</v>
      </c>
      <c r="D837" s="29">
        <v>190196577</v>
      </c>
      <c r="E837" s="29">
        <v>0</v>
      </c>
      <c r="F837" s="29">
        <v>1010</v>
      </c>
      <c r="G837" s="29">
        <v>2555400</v>
      </c>
      <c r="H837" s="29">
        <v>1137400</v>
      </c>
      <c r="I837" s="29">
        <v>905</v>
      </c>
      <c r="J837" s="29">
        <v>1146837</v>
      </c>
      <c r="K837" s="29" t="s">
        <v>1997</v>
      </c>
      <c r="M837" s="29">
        <v>1897</v>
      </c>
      <c r="N837" s="29" t="s">
        <v>1998</v>
      </c>
      <c r="O837" s="29">
        <v>189700</v>
      </c>
      <c r="R837" s="29" t="s">
        <v>1999</v>
      </c>
      <c r="S837" s="29">
        <v>101</v>
      </c>
      <c r="U837" s="29">
        <v>0</v>
      </c>
      <c r="V837" s="29" t="s">
        <v>1027</v>
      </c>
      <c r="X837" s="29" t="s">
        <v>320</v>
      </c>
    </row>
    <row r="838" spans="1:24" x14ac:dyDescent="0.25">
      <c r="A838" s="29" t="s">
        <v>160</v>
      </c>
      <c r="B838" s="29">
        <v>6154</v>
      </c>
      <c r="C838" s="29" t="s">
        <v>243</v>
      </c>
      <c r="D838" s="29">
        <v>190196579</v>
      </c>
      <c r="E838" s="29">
        <v>0</v>
      </c>
      <c r="F838" s="29">
        <v>1010</v>
      </c>
      <c r="G838" s="29">
        <v>2555400</v>
      </c>
      <c r="H838" s="29">
        <v>1137400</v>
      </c>
      <c r="I838" s="29">
        <v>905</v>
      </c>
      <c r="J838" s="29">
        <v>1146837</v>
      </c>
      <c r="K838" s="29" t="s">
        <v>1997</v>
      </c>
      <c r="M838" s="29">
        <v>1897</v>
      </c>
      <c r="N838" s="29" t="s">
        <v>1998</v>
      </c>
      <c r="O838" s="29">
        <v>189700</v>
      </c>
      <c r="R838" s="29" t="s">
        <v>1999</v>
      </c>
      <c r="S838" s="29">
        <v>101</v>
      </c>
      <c r="U838" s="29">
        <v>0</v>
      </c>
      <c r="V838" s="29" t="s">
        <v>1027</v>
      </c>
      <c r="X838" s="29" t="s">
        <v>320</v>
      </c>
    </row>
    <row r="839" spans="1:24" x14ac:dyDescent="0.25">
      <c r="A839" s="29" t="s">
        <v>160</v>
      </c>
      <c r="B839" s="29">
        <v>6154</v>
      </c>
      <c r="C839" s="29" t="s">
        <v>243</v>
      </c>
      <c r="D839" s="29">
        <v>190196581</v>
      </c>
      <c r="E839" s="29">
        <v>0</v>
      </c>
      <c r="F839" s="29">
        <v>1010</v>
      </c>
      <c r="G839" s="29">
        <v>2555400</v>
      </c>
      <c r="H839" s="29">
        <v>1137400</v>
      </c>
      <c r="I839" s="29">
        <v>905</v>
      </c>
      <c r="J839" s="29">
        <v>1146837</v>
      </c>
      <c r="K839" s="29" t="s">
        <v>1997</v>
      </c>
      <c r="M839" s="29">
        <v>1897</v>
      </c>
      <c r="N839" s="29" t="s">
        <v>1998</v>
      </c>
      <c r="O839" s="29">
        <v>189700</v>
      </c>
      <c r="R839" s="29" t="s">
        <v>1999</v>
      </c>
      <c r="S839" s="29">
        <v>101</v>
      </c>
      <c r="U839" s="29">
        <v>0</v>
      </c>
      <c r="V839" s="29" t="s">
        <v>1027</v>
      </c>
      <c r="X839" s="29" t="s">
        <v>320</v>
      </c>
    </row>
    <row r="840" spans="1:24" x14ac:dyDescent="0.25">
      <c r="A840" s="29" t="s">
        <v>160</v>
      </c>
      <c r="B840" s="29">
        <v>6154</v>
      </c>
      <c r="C840" s="29" t="s">
        <v>243</v>
      </c>
      <c r="D840" s="29">
        <v>190196578</v>
      </c>
      <c r="E840" s="29">
        <v>0</v>
      </c>
      <c r="F840" s="29">
        <v>1010</v>
      </c>
      <c r="G840" s="29">
        <v>2555400</v>
      </c>
      <c r="H840" s="29">
        <v>1137400</v>
      </c>
      <c r="I840" s="29">
        <v>905</v>
      </c>
      <c r="J840" s="29">
        <v>1146837</v>
      </c>
      <c r="K840" s="29" t="s">
        <v>1997</v>
      </c>
      <c r="M840" s="29">
        <v>1897</v>
      </c>
      <c r="N840" s="29" t="s">
        <v>1998</v>
      </c>
      <c r="O840" s="29">
        <v>189700</v>
      </c>
      <c r="R840" s="29" t="s">
        <v>1999</v>
      </c>
      <c r="S840" s="29">
        <v>101</v>
      </c>
      <c r="U840" s="29">
        <v>0</v>
      </c>
      <c r="V840" s="29" t="s">
        <v>1027</v>
      </c>
      <c r="X840" s="29" t="s">
        <v>320</v>
      </c>
    </row>
    <row r="841" spans="1:24" x14ac:dyDescent="0.25">
      <c r="A841" s="29" t="s">
        <v>160</v>
      </c>
      <c r="B841" s="29">
        <v>6154</v>
      </c>
      <c r="C841" s="29" t="s">
        <v>243</v>
      </c>
      <c r="D841" s="29">
        <v>190196585</v>
      </c>
      <c r="E841" s="29">
        <v>0</v>
      </c>
      <c r="F841" s="29">
        <v>1010</v>
      </c>
      <c r="G841" s="29">
        <v>2555400</v>
      </c>
      <c r="H841" s="29">
        <v>1137400</v>
      </c>
      <c r="I841" s="29">
        <v>905</v>
      </c>
      <c r="J841" s="29">
        <v>1146837</v>
      </c>
      <c r="K841" s="29" t="s">
        <v>1997</v>
      </c>
      <c r="M841" s="29">
        <v>1897</v>
      </c>
      <c r="N841" s="29" t="s">
        <v>1998</v>
      </c>
      <c r="O841" s="29">
        <v>189700</v>
      </c>
      <c r="R841" s="29" t="s">
        <v>1999</v>
      </c>
      <c r="S841" s="29">
        <v>101</v>
      </c>
      <c r="U841" s="29">
        <v>0</v>
      </c>
      <c r="V841" s="29" t="s">
        <v>1027</v>
      </c>
      <c r="X841" s="29" t="s">
        <v>320</v>
      </c>
    </row>
    <row r="842" spans="1:24" x14ac:dyDescent="0.25">
      <c r="A842" s="29" t="s">
        <v>160</v>
      </c>
      <c r="B842" s="29">
        <v>6154</v>
      </c>
      <c r="C842" s="29" t="s">
        <v>243</v>
      </c>
      <c r="D842" s="29">
        <v>190196587</v>
      </c>
      <c r="E842" s="29">
        <v>0</v>
      </c>
      <c r="F842" s="29">
        <v>1010</v>
      </c>
      <c r="G842" s="29">
        <v>2555400</v>
      </c>
      <c r="H842" s="29">
        <v>1137400</v>
      </c>
      <c r="I842" s="29">
        <v>905</v>
      </c>
      <c r="J842" s="29">
        <v>1146837</v>
      </c>
      <c r="K842" s="29" t="s">
        <v>1997</v>
      </c>
      <c r="M842" s="29">
        <v>1897</v>
      </c>
      <c r="N842" s="29" t="s">
        <v>1998</v>
      </c>
      <c r="O842" s="29">
        <v>189700</v>
      </c>
      <c r="R842" s="29" t="s">
        <v>1999</v>
      </c>
      <c r="S842" s="29">
        <v>101</v>
      </c>
      <c r="U842" s="29">
        <v>0</v>
      </c>
      <c r="V842" s="29" t="s">
        <v>1027</v>
      </c>
      <c r="X842" s="29" t="s">
        <v>320</v>
      </c>
    </row>
    <row r="843" spans="1:24" x14ac:dyDescent="0.25">
      <c r="A843" s="29" t="s">
        <v>160</v>
      </c>
      <c r="B843" s="29">
        <v>6154</v>
      </c>
      <c r="C843" s="29" t="s">
        <v>243</v>
      </c>
      <c r="D843" s="29">
        <v>190589288</v>
      </c>
      <c r="E843" s="29">
        <v>0</v>
      </c>
      <c r="F843" s="29">
        <v>1010</v>
      </c>
      <c r="G843" s="29">
        <v>2555029</v>
      </c>
      <c r="H843" s="29">
        <v>1137374</v>
      </c>
      <c r="I843" s="29">
        <v>905</v>
      </c>
      <c r="J843" s="29">
        <v>2144098</v>
      </c>
      <c r="K843" s="29" t="s">
        <v>2000</v>
      </c>
      <c r="M843" s="29">
        <v>1897</v>
      </c>
      <c r="N843" s="29" t="s">
        <v>1998</v>
      </c>
      <c r="O843" s="29">
        <v>189700</v>
      </c>
      <c r="R843" s="29" t="s">
        <v>2001</v>
      </c>
      <c r="S843" s="29">
        <v>101</v>
      </c>
      <c r="U843" s="29">
        <v>0</v>
      </c>
      <c r="V843" s="29" t="s">
        <v>2002</v>
      </c>
      <c r="X843" s="29" t="s">
        <v>320</v>
      </c>
    </row>
    <row r="844" spans="1:24" x14ac:dyDescent="0.25">
      <c r="A844" s="29" t="s">
        <v>160</v>
      </c>
      <c r="B844" s="29">
        <v>6154</v>
      </c>
      <c r="C844" s="29" t="s">
        <v>243</v>
      </c>
      <c r="D844" s="29">
        <v>190357408</v>
      </c>
      <c r="E844" s="29">
        <v>0</v>
      </c>
      <c r="F844" s="29">
        <v>1010</v>
      </c>
      <c r="G844" s="29">
        <v>2555029</v>
      </c>
      <c r="H844" s="29">
        <v>1137374</v>
      </c>
      <c r="I844" s="29">
        <v>905</v>
      </c>
      <c r="J844" s="29">
        <v>2144098</v>
      </c>
      <c r="K844" s="29" t="s">
        <v>2000</v>
      </c>
      <c r="M844" s="29">
        <v>1897</v>
      </c>
      <c r="N844" s="29" t="s">
        <v>1998</v>
      </c>
      <c r="O844" s="29">
        <v>189700</v>
      </c>
      <c r="R844" s="29" t="s">
        <v>2003</v>
      </c>
      <c r="S844" s="29">
        <v>101</v>
      </c>
      <c r="U844" s="29">
        <v>0</v>
      </c>
      <c r="V844" s="29" t="s">
        <v>2002</v>
      </c>
      <c r="X844" s="29" t="s">
        <v>320</v>
      </c>
    </row>
    <row r="845" spans="1:24" x14ac:dyDescent="0.25">
      <c r="A845" s="29" t="s">
        <v>160</v>
      </c>
      <c r="B845" s="29">
        <v>6154</v>
      </c>
      <c r="C845" s="29" t="s">
        <v>243</v>
      </c>
      <c r="D845" s="29">
        <v>190601368</v>
      </c>
      <c r="E845" s="29">
        <v>0</v>
      </c>
      <c r="F845" s="29">
        <v>1010</v>
      </c>
      <c r="G845" s="29">
        <v>2555029</v>
      </c>
      <c r="H845" s="29">
        <v>1137374</v>
      </c>
      <c r="I845" s="29">
        <v>905</v>
      </c>
      <c r="J845" s="29">
        <v>2144098</v>
      </c>
      <c r="K845" s="29" t="s">
        <v>2000</v>
      </c>
      <c r="M845" s="29">
        <v>1897</v>
      </c>
      <c r="N845" s="29" t="s">
        <v>1998</v>
      </c>
      <c r="O845" s="29">
        <v>189700</v>
      </c>
      <c r="R845" s="29" t="s">
        <v>2004</v>
      </c>
      <c r="S845" s="29">
        <v>101</v>
      </c>
      <c r="U845" s="29">
        <v>0</v>
      </c>
      <c r="V845" s="29" t="s">
        <v>2002</v>
      </c>
      <c r="X845" s="29" t="s">
        <v>320</v>
      </c>
    </row>
    <row r="846" spans="1:24" x14ac:dyDescent="0.25">
      <c r="A846" s="29" t="s">
        <v>160</v>
      </c>
      <c r="B846" s="29">
        <v>6154</v>
      </c>
      <c r="C846" s="29" t="s">
        <v>243</v>
      </c>
      <c r="D846" s="29">
        <v>190357410</v>
      </c>
      <c r="E846" s="29">
        <v>0</v>
      </c>
      <c r="F846" s="29">
        <v>1010</v>
      </c>
      <c r="G846" s="29">
        <v>2555029</v>
      </c>
      <c r="H846" s="29">
        <v>1137374</v>
      </c>
      <c r="I846" s="29">
        <v>905</v>
      </c>
      <c r="J846" s="29">
        <v>2144098</v>
      </c>
      <c r="K846" s="29" t="s">
        <v>2000</v>
      </c>
      <c r="M846" s="29">
        <v>1897</v>
      </c>
      <c r="N846" s="29" t="s">
        <v>1998</v>
      </c>
      <c r="O846" s="29">
        <v>189700</v>
      </c>
      <c r="R846" s="29" t="s">
        <v>2005</v>
      </c>
      <c r="S846" s="29">
        <v>101</v>
      </c>
      <c r="U846" s="29">
        <v>0</v>
      </c>
      <c r="V846" s="29" t="s">
        <v>2002</v>
      </c>
      <c r="X846" s="29" t="s">
        <v>320</v>
      </c>
    </row>
    <row r="847" spans="1:24" x14ac:dyDescent="0.25">
      <c r="A847" s="29" t="s">
        <v>160</v>
      </c>
      <c r="B847" s="29">
        <v>6177</v>
      </c>
      <c r="C847" s="29" t="s">
        <v>251</v>
      </c>
      <c r="D847" s="29">
        <v>502023022</v>
      </c>
      <c r="E847" s="29">
        <v>0</v>
      </c>
      <c r="F847" s="29">
        <v>1060</v>
      </c>
      <c r="G847" s="29">
        <v>2648665.6140000001</v>
      </c>
      <c r="H847" s="29">
        <v>1135549.433</v>
      </c>
      <c r="I847" s="29">
        <v>901</v>
      </c>
      <c r="J847" s="29">
        <v>2455864</v>
      </c>
      <c r="K847" s="29" t="s">
        <v>399</v>
      </c>
      <c r="L847" s="179" t="s">
        <v>1405</v>
      </c>
      <c r="M847" s="29">
        <v>3993</v>
      </c>
      <c r="N847" s="29" t="s">
        <v>251</v>
      </c>
      <c r="O847" s="29">
        <v>399300</v>
      </c>
      <c r="P847" s="29">
        <v>2648666.4789999998</v>
      </c>
      <c r="Q847" s="29">
        <v>1135547.138</v>
      </c>
      <c r="S847" s="29">
        <v>101</v>
      </c>
      <c r="T847" s="29" t="s">
        <v>2010</v>
      </c>
      <c r="U847" s="29">
        <v>0</v>
      </c>
      <c r="V847" s="29" t="s">
        <v>2011</v>
      </c>
      <c r="X847" s="29" t="s">
        <v>320</v>
      </c>
    </row>
    <row r="848" spans="1:24" x14ac:dyDescent="0.25">
      <c r="A848" s="29" t="s">
        <v>160</v>
      </c>
      <c r="B848" s="29">
        <v>6181</v>
      </c>
      <c r="C848" s="29" t="s">
        <v>252</v>
      </c>
      <c r="D848" s="29">
        <v>932235</v>
      </c>
      <c r="E848" s="29">
        <v>0</v>
      </c>
      <c r="F848" s="29">
        <v>1021</v>
      </c>
      <c r="G848" s="29">
        <v>2646655</v>
      </c>
      <c r="H848" s="29">
        <v>1136689</v>
      </c>
      <c r="I848" s="29">
        <v>905</v>
      </c>
      <c r="J848" s="29">
        <v>2093731</v>
      </c>
      <c r="K848" s="29" t="s">
        <v>388</v>
      </c>
      <c r="L848" s="179" t="s">
        <v>1147</v>
      </c>
      <c r="M848" s="29">
        <v>3987</v>
      </c>
      <c r="N848" s="29" t="s">
        <v>252</v>
      </c>
      <c r="O848" s="29">
        <v>398700</v>
      </c>
      <c r="R848" s="29" t="s">
        <v>2012</v>
      </c>
      <c r="S848" s="29">
        <v>115</v>
      </c>
      <c r="T848" s="29" t="s">
        <v>2013</v>
      </c>
      <c r="U848" s="29">
        <v>0</v>
      </c>
      <c r="V848" s="29" t="s">
        <v>2014</v>
      </c>
      <c r="X848" s="29" t="s">
        <v>320</v>
      </c>
    </row>
    <row r="849" spans="1:24" x14ac:dyDescent="0.25">
      <c r="A849" s="29" t="s">
        <v>160</v>
      </c>
      <c r="B849" s="29">
        <v>6181</v>
      </c>
      <c r="C849" s="29" t="s">
        <v>252</v>
      </c>
      <c r="D849" s="29">
        <v>190175463</v>
      </c>
      <c r="E849" s="29">
        <v>0</v>
      </c>
      <c r="F849" s="29">
        <v>1021</v>
      </c>
      <c r="G849" s="29">
        <v>2646671.7650000001</v>
      </c>
      <c r="H849" s="29">
        <v>1136775.652</v>
      </c>
      <c r="I849" s="29">
        <v>905</v>
      </c>
      <c r="J849" s="29">
        <v>2093731</v>
      </c>
      <c r="K849" s="29" t="s">
        <v>388</v>
      </c>
      <c r="L849" s="179" t="s">
        <v>1147</v>
      </c>
      <c r="M849" s="29">
        <v>3987</v>
      </c>
      <c r="N849" s="29" t="s">
        <v>252</v>
      </c>
      <c r="O849" s="29">
        <v>398700</v>
      </c>
      <c r="R849" s="29" t="s">
        <v>2015</v>
      </c>
      <c r="S849" s="29">
        <v>150</v>
      </c>
      <c r="T849" s="29" t="s">
        <v>2016</v>
      </c>
      <c r="U849" s="29">
        <v>0</v>
      </c>
      <c r="V849" s="29" t="s">
        <v>2017</v>
      </c>
      <c r="X849" s="29" t="s">
        <v>320</v>
      </c>
    </row>
    <row r="850" spans="1:24" x14ac:dyDescent="0.25">
      <c r="A850" s="29" t="s">
        <v>160</v>
      </c>
      <c r="B850" s="29">
        <v>6181</v>
      </c>
      <c r="C850" s="29" t="s">
        <v>252</v>
      </c>
      <c r="D850" s="29">
        <v>190171439</v>
      </c>
      <c r="E850" s="29">
        <v>0</v>
      </c>
      <c r="F850" s="29">
        <v>1021</v>
      </c>
      <c r="G850" s="29">
        <v>2645751.9270000001</v>
      </c>
      <c r="H850" s="29">
        <v>1134274.1869999999</v>
      </c>
      <c r="I850" s="29">
        <v>901</v>
      </c>
      <c r="J850" s="29">
        <v>2092398</v>
      </c>
      <c r="K850" s="29" t="s">
        <v>27049</v>
      </c>
      <c r="L850" s="179" t="s">
        <v>1405</v>
      </c>
      <c r="M850" s="29">
        <v>3986</v>
      </c>
      <c r="N850" s="29" t="s">
        <v>390</v>
      </c>
      <c r="O850" s="29">
        <v>398600</v>
      </c>
      <c r="P850" s="29">
        <v>2645751.1669999999</v>
      </c>
      <c r="Q850" s="29">
        <v>1134277.6400000001</v>
      </c>
      <c r="R850" s="29" t="s">
        <v>27050</v>
      </c>
      <c r="S850" s="29">
        <v>150</v>
      </c>
      <c r="T850" s="29" t="s">
        <v>2018</v>
      </c>
      <c r="U850" s="29">
        <v>0</v>
      </c>
      <c r="V850" s="29" t="s">
        <v>2019</v>
      </c>
      <c r="X850" s="29" t="s">
        <v>419</v>
      </c>
    </row>
    <row r="851" spans="1:24" x14ac:dyDescent="0.25">
      <c r="A851" s="29" t="s">
        <v>160</v>
      </c>
      <c r="B851" s="29">
        <v>6181</v>
      </c>
      <c r="C851" s="29" t="s">
        <v>252</v>
      </c>
      <c r="D851" s="29">
        <v>191141712</v>
      </c>
      <c r="E851" s="29">
        <v>0</v>
      </c>
      <c r="F851" s="29">
        <v>1021</v>
      </c>
      <c r="G851" s="29">
        <v>2645667.8330000001</v>
      </c>
      <c r="H851" s="29">
        <v>1134048.743</v>
      </c>
      <c r="I851" s="29">
        <v>906</v>
      </c>
      <c r="J851" s="29">
        <v>2092398</v>
      </c>
      <c r="K851" s="29" t="s">
        <v>27049</v>
      </c>
      <c r="L851" s="179" t="s">
        <v>1405</v>
      </c>
      <c r="M851" s="29">
        <v>3986</v>
      </c>
      <c r="N851" s="29" t="s">
        <v>390</v>
      </c>
      <c r="O851" s="29">
        <v>398600</v>
      </c>
      <c r="S851" s="29">
        <v>150</v>
      </c>
      <c r="T851" s="29" t="s">
        <v>2018</v>
      </c>
      <c r="U851" s="29">
        <v>0</v>
      </c>
      <c r="V851" s="29" t="s">
        <v>2019</v>
      </c>
      <c r="X851" s="29" t="s">
        <v>320</v>
      </c>
    </row>
    <row r="852" spans="1:24" x14ac:dyDescent="0.25">
      <c r="A852" s="29" t="s">
        <v>160</v>
      </c>
      <c r="B852" s="29">
        <v>6199</v>
      </c>
      <c r="C852" s="29" t="s">
        <v>260</v>
      </c>
      <c r="D852" s="29">
        <v>3111068</v>
      </c>
      <c r="E852" s="29">
        <v>0</v>
      </c>
      <c r="F852" s="29">
        <v>1021</v>
      </c>
      <c r="G852" s="29">
        <v>2630155</v>
      </c>
      <c r="H852" s="29">
        <v>1126742</v>
      </c>
      <c r="I852" s="29">
        <v>904</v>
      </c>
      <c r="J852" s="29">
        <v>1147889</v>
      </c>
      <c r="K852" s="29" t="s">
        <v>396</v>
      </c>
      <c r="M852" s="29">
        <v>3930</v>
      </c>
      <c r="N852" s="29" t="s">
        <v>305</v>
      </c>
      <c r="O852" s="29">
        <v>393000</v>
      </c>
      <c r="S852" s="29">
        <v>115</v>
      </c>
      <c r="T852" s="29" t="s">
        <v>2023</v>
      </c>
      <c r="U852" s="29">
        <v>0</v>
      </c>
      <c r="V852" s="29" t="s">
        <v>487</v>
      </c>
      <c r="X852" s="29" t="s">
        <v>320</v>
      </c>
    </row>
    <row r="853" spans="1:24" x14ac:dyDescent="0.25">
      <c r="A853" s="29" t="s">
        <v>160</v>
      </c>
      <c r="B853" s="29">
        <v>6199</v>
      </c>
      <c r="C853" s="29" t="s">
        <v>260</v>
      </c>
      <c r="D853" s="29">
        <v>3111069</v>
      </c>
      <c r="E853" s="29">
        <v>0</v>
      </c>
      <c r="F853" s="29">
        <v>1021</v>
      </c>
      <c r="G853" s="29">
        <v>2630109</v>
      </c>
      <c r="H853" s="29">
        <v>1126785</v>
      </c>
      <c r="I853" s="29">
        <v>904</v>
      </c>
      <c r="J853" s="29">
        <v>1147889</v>
      </c>
      <c r="K853" s="29" t="s">
        <v>396</v>
      </c>
      <c r="M853" s="29">
        <v>3930</v>
      </c>
      <c r="N853" s="29" t="s">
        <v>305</v>
      </c>
      <c r="O853" s="29">
        <v>393000</v>
      </c>
      <c r="S853" s="29">
        <v>150</v>
      </c>
      <c r="T853" s="29" t="s">
        <v>2024</v>
      </c>
      <c r="U853" s="29">
        <v>0</v>
      </c>
      <c r="V853" s="29" t="s">
        <v>1830</v>
      </c>
      <c r="X853" s="29" t="s">
        <v>320</v>
      </c>
    </row>
    <row r="854" spans="1:24" x14ac:dyDescent="0.25">
      <c r="A854" s="29" t="s">
        <v>160</v>
      </c>
      <c r="B854" s="29">
        <v>6199</v>
      </c>
      <c r="C854" s="29" t="s">
        <v>260</v>
      </c>
      <c r="D854" s="29">
        <v>934834</v>
      </c>
      <c r="E854" s="29">
        <v>0</v>
      </c>
      <c r="F854" s="29">
        <v>1040</v>
      </c>
      <c r="G854" s="29">
        <v>2627433</v>
      </c>
      <c r="H854" s="29">
        <v>1128123</v>
      </c>
      <c r="I854" s="29">
        <v>905</v>
      </c>
      <c r="J854" s="29">
        <v>1147914</v>
      </c>
      <c r="K854" s="29" t="s">
        <v>341</v>
      </c>
      <c r="L854" s="179" t="s">
        <v>1625</v>
      </c>
      <c r="M854" s="29">
        <v>3942</v>
      </c>
      <c r="N854" s="29" t="s">
        <v>260</v>
      </c>
      <c r="O854" s="29">
        <v>394200</v>
      </c>
      <c r="R854" s="29" t="s">
        <v>2026</v>
      </c>
      <c r="S854" s="29">
        <v>150</v>
      </c>
      <c r="U854" s="29">
        <v>0</v>
      </c>
      <c r="V854" s="29" t="s">
        <v>2027</v>
      </c>
      <c r="X854" s="29" t="s">
        <v>419</v>
      </c>
    </row>
    <row r="855" spans="1:24" x14ac:dyDescent="0.25">
      <c r="A855" s="29" t="s">
        <v>160</v>
      </c>
      <c r="B855" s="29">
        <v>6199</v>
      </c>
      <c r="C855" s="29" t="s">
        <v>260</v>
      </c>
      <c r="D855" s="29">
        <v>191282050</v>
      </c>
      <c r="E855" s="29">
        <v>0</v>
      </c>
      <c r="F855" s="29">
        <v>1010</v>
      </c>
      <c r="G855" s="29">
        <v>2627427.63</v>
      </c>
      <c r="H855" s="29">
        <v>1128120.8600000001</v>
      </c>
      <c r="I855" s="29">
        <v>906</v>
      </c>
      <c r="J855" s="29">
        <v>1147914</v>
      </c>
      <c r="K855" s="29" t="s">
        <v>341</v>
      </c>
      <c r="L855" s="179" t="s">
        <v>1625</v>
      </c>
      <c r="M855" s="29">
        <v>3942</v>
      </c>
      <c r="N855" s="29" t="s">
        <v>260</v>
      </c>
      <c r="O855" s="29">
        <v>394200</v>
      </c>
      <c r="P855" s="29">
        <v>2627450</v>
      </c>
      <c r="Q855" s="29">
        <v>1128070</v>
      </c>
      <c r="R855" s="29" t="s">
        <v>2028</v>
      </c>
      <c r="S855" s="29">
        <v>101</v>
      </c>
      <c r="U855" s="29">
        <v>0</v>
      </c>
      <c r="V855" s="29" t="s">
        <v>472</v>
      </c>
      <c r="X855" s="29" t="s">
        <v>419</v>
      </c>
    </row>
    <row r="856" spans="1:24" x14ac:dyDescent="0.25">
      <c r="A856" s="29" t="s">
        <v>160</v>
      </c>
      <c r="B856" s="29">
        <v>6199</v>
      </c>
      <c r="C856" s="29" t="s">
        <v>260</v>
      </c>
      <c r="D856" s="29">
        <v>190049052</v>
      </c>
      <c r="E856" s="29">
        <v>0</v>
      </c>
      <c r="F856" s="29">
        <v>1010</v>
      </c>
      <c r="G856" s="29">
        <v>2628042</v>
      </c>
      <c r="H856" s="29">
        <v>1127965</v>
      </c>
      <c r="I856" s="29">
        <v>904</v>
      </c>
      <c r="J856" s="29">
        <v>1147914</v>
      </c>
      <c r="K856" s="29" t="s">
        <v>341</v>
      </c>
      <c r="L856" s="179" t="s">
        <v>508</v>
      </c>
      <c r="M856" s="29">
        <v>3942</v>
      </c>
      <c r="N856" s="29" t="s">
        <v>260</v>
      </c>
      <c r="O856" s="29">
        <v>394200</v>
      </c>
      <c r="R856" s="29" t="s">
        <v>2029</v>
      </c>
      <c r="S856" s="29">
        <v>101</v>
      </c>
      <c r="U856" s="29">
        <v>0</v>
      </c>
      <c r="V856" s="29" t="s">
        <v>1007</v>
      </c>
      <c r="X856" s="29" t="s">
        <v>419</v>
      </c>
    </row>
    <row r="857" spans="1:24" x14ac:dyDescent="0.25">
      <c r="A857" s="29" t="s">
        <v>160</v>
      </c>
      <c r="B857" s="29">
        <v>6199</v>
      </c>
      <c r="C857" s="29" t="s">
        <v>260</v>
      </c>
      <c r="D857" s="29">
        <v>190967129</v>
      </c>
      <c r="E857" s="29">
        <v>0</v>
      </c>
      <c r="F857" s="29">
        <v>1010</v>
      </c>
      <c r="G857" s="29">
        <v>2628353</v>
      </c>
      <c r="H857" s="29">
        <v>1127919</v>
      </c>
      <c r="I857" s="29">
        <v>909</v>
      </c>
      <c r="J857" s="29">
        <v>1147914</v>
      </c>
      <c r="K857" s="29" t="s">
        <v>341</v>
      </c>
      <c r="L857" s="179" t="s">
        <v>508</v>
      </c>
      <c r="M857" s="29">
        <v>3942</v>
      </c>
      <c r="N857" s="29" t="s">
        <v>260</v>
      </c>
      <c r="O857" s="29">
        <v>394200</v>
      </c>
      <c r="R857" s="29" t="s">
        <v>2030</v>
      </c>
      <c r="S857" s="29">
        <v>101</v>
      </c>
      <c r="U857" s="29">
        <v>0</v>
      </c>
      <c r="V857" s="29" t="s">
        <v>2031</v>
      </c>
      <c r="X857" s="29" t="s">
        <v>320</v>
      </c>
    </row>
    <row r="858" spans="1:24" x14ac:dyDescent="0.25">
      <c r="A858" s="29" t="s">
        <v>160</v>
      </c>
      <c r="B858" s="29">
        <v>6199</v>
      </c>
      <c r="C858" s="29" t="s">
        <v>260</v>
      </c>
      <c r="D858" s="29">
        <v>191282052</v>
      </c>
      <c r="E858" s="29">
        <v>0</v>
      </c>
      <c r="F858" s="29">
        <v>1010</v>
      </c>
      <c r="G858" s="29">
        <v>2628041.64</v>
      </c>
      <c r="H858" s="29">
        <v>1127964.8400000001</v>
      </c>
      <c r="I858" s="29">
        <v>906</v>
      </c>
      <c r="J858" s="29">
        <v>1147914</v>
      </c>
      <c r="K858" s="29" t="s">
        <v>341</v>
      </c>
      <c r="L858" s="179" t="s">
        <v>508</v>
      </c>
      <c r="M858" s="29">
        <v>3942</v>
      </c>
      <c r="N858" s="29" t="s">
        <v>260</v>
      </c>
      <c r="O858" s="29">
        <v>394200</v>
      </c>
      <c r="R858" s="29" t="s">
        <v>2032</v>
      </c>
      <c r="S858" s="29">
        <v>101</v>
      </c>
      <c r="U858" s="29">
        <v>0</v>
      </c>
      <c r="V858" s="29" t="s">
        <v>1007</v>
      </c>
      <c r="X858" s="29" t="s">
        <v>320</v>
      </c>
    </row>
    <row r="859" spans="1:24" x14ac:dyDescent="0.25">
      <c r="A859" s="29" t="s">
        <v>160</v>
      </c>
      <c r="B859" s="29">
        <v>6199</v>
      </c>
      <c r="C859" s="29" t="s">
        <v>260</v>
      </c>
      <c r="D859" s="29">
        <v>190400000</v>
      </c>
      <c r="E859" s="29">
        <v>0</v>
      </c>
      <c r="F859" s="29">
        <v>1010</v>
      </c>
      <c r="G859" s="29">
        <v>2628060</v>
      </c>
      <c r="H859" s="29">
        <v>1128540</v>
      </c>
      <c r="I859" s="29">
        <v>909</v>
      </c>
      <c r="J859" s="29">
        <v>1147914</v>
      </c>
      <c r="K859" s="29" t="s">
        <v>341</v>
      </c>
      <c r="L859" s="179" t="s">
        <v>508</v>
      </c>
      <c r="M859" s="29">
        <v>3942</v>
      </c>
      <c r="N859" s="29" t="s">
        <v>260</v>
      </c>
      <c r="O859" s="29">
        <v>394200</v>
      </c>
      <c r="R859" s="29" t="s">
        <v>2033</v>
      </c>
      <c r="S859" s="29">
        <v>101</v>
      </c>
      <c r="U859" s="29">
        <v>0</v>
      </c>
      <c r="V859" s="29" t="s">
        <v>2031</v>
      </c>
      <c r="X859" s="29" t="s">
        <v>320</v>
      </c>
    </row>
    <row r="860" spans="1:24" x14ac:dyDescent="0.25">
      <c r="A860" s="29" t="s">
        <v>160</v>
      </c>
      <c r="B860" s="29">
        <v>6199</v>
      </c>
      <c r="C860" s="29" t="s">
        <v>260</v>
      </c>
      <c r="D860" s="29">
        <v>190400002</v>
      </c>
      <c r="E860" s="29">
        <v>0</v>
      </c>
      <c r="F860" s="29">
        <v>1010</v>
      </c>
      <c r="G860" s="29">
        <v>2629800</v>
      </c>
      <c r="H860" s="29">
        <v>1128550</v>
      </c>
      <c r="I860" s="29">
        <v>909</v>
      </c>
      <c r="J860" s="29">
        <v>1147914</v>
      </c>
      <c r="K860" s="29" t="s">
        <v>341</v>
      </c>
      <c r="L860" s="179" t="s">
        <v>508</v>
      </c>
      <c r="M860" s="29">
        <v>3942</v>
      </c>
      <c r="N860" s="29" t="s">
        <v>260</v>
      </c>
      <c r="O860" s="29">
        <v>394200</v>
      </c>
      <c r="R860" s="29" t="s">
        <v>2034</v>
      </c>
      <c r="S860" s="29">
        <v>101</v>
      </c>
      <c r="U860" s="29">
        <v>0</v>
      </c>
      <c r="V860" s="29" t="s">
        <v>2031</v>
      </c>
      <c r="X860" s="29" t="s">
        <v>320</v>
      </c>
    </row>
    <row r="861" spans="1:24" x14ac:dyDescent="0.25">
      <c r="A861" s="29" t="s">
        <v>160</v>
      </c>
      <c r="B861" s="29">
        <v>6199</v>
      </c>
      <c r="C861" s="29" t="s">
        <v>260</v>
      </c>
      <c r="D861" s="29">
        <v>190399991</v>
      </c>
      <c r="E861" s="29">
        <v>0</v>
      </c>
      <c r="F861" s="29">
        <v>1010</v>
      </c>
      <c r="G861" s="29">
        <v>2629800</v>
      </c>
      <c r="H861" s="29">
        <v>1128550</v>
      </c>
      <c r="I861" s="29">
        <v>909</v>
      </c>
      <c r="J861" s="29">
        <v>1147914</v>
      </c>
      <c r="K861" s="29" t="s">
        <v>341</v>
      </c>
      <c r="L861" s="179" t="s">
        <v>508</v>
      </c>
      <c r="M861" s="29">
        <v>3942</v>
      </c>
      <c r="N861" s="29" t="s">
        <v>260</v>
      </c>
      <c r="O861" s="29">
        <v>394200</v>
      </c>
      <c r="R861" s="29" t="s">
        <v>2035</v>
      </c>
      <c r="S861" s="29">
        <v>101</v>
      </c>
      <c r="U861" s="29">
        <v>0</v>
      </c>
      <c r="V861" s="29" t="s">
        <v>2031</v>
      </c>
      <c r="X861" s="29" t="s">
        <v>320</v>
      </c>
    </row>
    <row r="862" spans="1:24" x14ac:dyDescent="0.25">
      <c r="A862" s="29" t="s">
        <v>160</v>
      </c>
      <c r="B862" s="29">
        <v>6199</v>
      </c>
      <c r="C862" s="29" t="s">
        <v>260</v>
      </c>
      <c r="D862" s="29">
        <v>190399995</v>
      </c>
      <c r="E862" s="29">
        <v>0</v>
      </c>
      <c r="F862" s="29">
        <v>1010</v>
      </c>
      <c r="G862" s="29">
        <v>2628150</v>
      </c>
      <c r="H862" s="29">
        <v>1128000</v>
      </c>
      <c r="I862" s="29">
        <v>909</v>
      </c>
      <c r="J862" s="29">
        <v>1147914</v>
      </c>
      <c r="K862" s="29" t="s">
        <v>341</v>
      </c>
      <c r="L862" s="179" t="s">
        <v>508</v>
      </c>
      <c r="M862" s="29">
        <v>3942</v>
      </c>
      <c r="N862" s="29" t="s">
        <v>260</v>
      </c>
      <c r="O862" s="29">
        <v>394200</v>
      </c>
      <c r="R862" s="29" t="s">
        <v>2036</v>
      </c>
      <c r="S862" s="29">
        <v>101</v>
      </c>
      <c r="U862" s="29">
        <v>0</v>
      </c>
      <c r="V862" s="29" t="s">
        <v>2031</v>
      </c>
      <c r="X862" s="29" t="s">
        <v>320</v>
      </c>
    </row>
    <row r="863" spans="1:24" x14ac:dyDescent="0.25">
      <c r="A863" s="29" t="s">
        <v>160</v>
      </c>
      <c r="B863" s="29">
        <v>6199</v>
      </c>
      <c r="C863" s="29" t="s">
        <v>260</v>
      </c>
      <c r="D863" s="29">
        <v>190399988</v>
      </c>
      <c r="E863" s="29">
        <v>0</v>
      </c>
      <c r="F863" s="29">
        <v>1010</v>
      </c>
      <c r="G863" s="29">
        <v>2628150</v>
      </c>
      <c r="H863" s="29">
        <v>1128050</v>
      </c>
      <c r="I863" s="29">
        <v>909</v>
      </c>
      <c r="J863" s="29">
        <v>1147914</v>
      </c>
      <c r="K863" s="29" t="s">
        <v>341</v>
      </c>
      <c r="L863" s="179" t="s">
        <v>508</v>
      </c>
      <c r="M863" s="29">
        <v>3942</v>
      </c>
      <c r="N863" s="29" t="s">
        <v>260</v>
      </c>
      <c r="O863" s="29">
        <v>394200</v>
      </c>
      <c r="R863" s="29" t="s">
        <v>2037</v>
      </c>
      <c r="S863" s="29">
        <v>101</v>
      </c>
      <c r="U863" s="29">
        <v>0</v>
      </c>
      <c r="V863" s="29" t="s">
        <v>2031</v>
      </c>
      <c r="X863" s="29" t="s">
        <v>320</v>
      </c>
    </row>
    <row r="864" spans="1:24" x14ac:dyDescent="0.25">
      <c r="A864" s="29" t="s">
        <v>160</v>
      </c>
      <c r="B864" s="29">
        <v>6199</v>
      </c>
      <c r="C864" s="29" t="s">
        <v>260</v>
      </c>
      <c r="D864" s="29">
        <v>190400003</v>
      </c>
      <c r="E864" s="29">
        <v>0</v>
      </c>
      <c r="F864" s="29">
        <v>1010</v>
      </c>
      <c r="G864" s="29">
        <v>2627950</v>
      </c>
      <c r="H864" s="29">
        <v>1128240</v>
      </c>
      <c r="I864" s="29">
        <v>909</v>
      </c>
      <c r="J864" s="29">
        <v>1147914</v>
      </c>
      <c r="K864" s="29" t="s">
        <v>341</v>
      </c>
      <c r="L864" s="179" t="s">
        <v>508</v>
      </c>
      <c r="M864" s="29">
        <v>3942</v>
      </c>
      <c r="N864" s="29" t="s">
        <v>260</v>
      </c>
      <c r="O864" s="29">
        <v>394200</v>
      </c>
      <c r="R864" s="29" t="s">
        <v>2038</v>
      </c>
      <c r="S864" s="29">
        <v>101</v>
      </c>
      <c r="U864" s="29">
        <v>0</v>
      </c>
      <c r="V864" s="29" t="s">
        <v>2031</v>
      </c>
      <c r="X864" s="29" t="s">
        <v>320</v>
      </c>
    </row>
    <row r="865" spans="1:24" x14ac:dyDescent="0.25">
      <c r="A865" s="29" t="s">
        <v>160</v>
      </c>
      <c r="B865" s="29">
        <v>6199</v>
      </c>
      <c r="C865" s="29" t="s">
        <v>260</v>
      </c>
      <c r="D865" s="29">
        <v>190429868</v>
      </c>
      <c r="E865" s="29">
        <v>0</v>
      </c>
      <c r="F865" s="29">
        <v>1010</v>
      </c>
      <c r="G865" s="29">
        <v>2628100</v>
      </c>
      <c r="H865" s="29">
        <v>1128000</v>
      </c>
      <c r="I865" s="29">
        <v>909</v>
      </c>
      <c r="J865" s="29">
        <v>1147914</v>
      </c>
      <c r="K865" s="29" t="s">
        <v>341</v>
      </c>
      <c r="L865" s="179" t="s">
        <v>508</v>
      </c>
      <c r="M865" s="29">
        <v>3942</v>
      </c>
      <c r="N865" s="29" t="s">
        <v>260</v>
      </c>
      <c r="O865" s="29">
        <v>394200</v>
      </c>
      <c r="R865" s="29" t="s">
        <v>2039</v>
      </c>
      <c r="S865" s="29">
        <v>101</v>
      </c>
      <c r="U865" s="29">
        <v>0</v>
      </c>
      <c r="V865" s="29" t="s">
        <v>2031</v>
      </c>
      <c r="X865" s="29" t="s">
        <v>320</v>
      </c>
    </row>
    <row r="866" spans="1:24" x14ac:dyDescent="0.25">
      <c r="A866" s="29" t="s">
        <v>160</v>
      </c>
      <c r="B866" s="29">
        <v>6199</v>
      </c>
      <c r="C866" s="29" t="s">
        <v>260</v>
      </c>
      <c r="D866" s="29">
        <v>190399997</v>
      </c>
      <c r="E866" s="29">
        <v>0</v>
      </c>
      <c r="F866" s="29">
        <v>1010</v>
      </c>
      <c r="G866" s="29">
        <v>2628042</v>
      </c>
      <c r="H866" s="29">
        <v>1127965</v>
      </c>
      <c r="I866" s="29">
        <v>906</v>
      </c>
      <c r="J866" s="29">
        <v>1147914</v>
      </c>
      <c r="K866" s="29" t="s">
        <v>341</v>
      </c>
      <c r="L866" s="179" t="s">
        <v>508</v>
      </c>
      <c r="M866" s="29">
        <v>3942</v>
      </c>
      <c r="N866" s="29" t="s">
        <v>260</v>
      </c>
      <c r="O866" s="29">
        <v>394200</v>
      </c>
      <c r="R866" s="29" t="s">
        <v>2040</v>
      </c>
      <c r="S866" s="29">
        <v>101</v>
      </c>
      <c r="U866" s="29">
        <v>0</v>
      </c>
      <c r="V866" s="29" t="s">
        <v>2041</v>
      </c>
      <c r="X866" s="29" t="s">
        <v>320</v>
      </c>
    </row>
    <row r="867" spans="1:24" x14ac:dyDescent="0.25">
      <c r="A867" s="29" t="s">
        <v>160</v>
      </c>
      <c r="B867" s="29">
        <v>6199</v>
      </c>
      <c r="C867" s="29" t="s">
        <v>260</v>
      </c>
      <c r="D867" s="29">
        <v>190399994</v>
      </c>
      <c r="E867" s="29">
        <v>0</v>
      </c>
      <c r="F867" s="29">
        <v>1010</v>
      </c>
      <c r="G867" s="29">
        <v>2628150</v>
      </c>
      <c r="H867" s="29">
        <v>1128000</v>
      </c>
      <c r="I867" s="29">
        <v>909</v>
      </c>
      <c r="J867" s="29">
        <v>1147914</v>
      </c>
      <c r="K867" s="29" t="s">
        <v>341</v>
      </c>
      <c r="L867" s="179" t="s">
        <v>508</v>
      </c>
      <c r="M867" s="29">
        <v>3942</v>
      </c>
      <c r="N867" s="29" t="s">
        <v>260</v>
      </c>
      <c r="O867" s="29">
        <v>394200</v>
      </c>
      <c r="R867" s="29" t="s">
        <v>2042</v>
      </c>
      <c r="S867" s="29">
        <v>101</v>
      </c>
      <c r="U867" s="29">
        <v>0</v>
      </c>
      <c r="V867" s="29" t="s">
        <v>2031</v>
      </c>
      <c r="X867" s="29" t="s">
        <v>320</v>
      </c>
    </row>
    <row r="868" spans="1:24" x14ac:dyDescent="0.25">
      <c r="A868" s="29" t="s">
        <v>160</v>
      </c>
      <c r="B868" s="29">
        <v>6199</v>
      </c>
      <c r="C868" s="29" t="s">
        <v>260</v>
      </c>
      <c r="D868" s="29">
        <v>190399998</v>
      </c>
      <c r="E868" s="29">
        <v>0</v>
      </c>
      <c r="F868" s="29">
        <v>1010</v>
      </c>
      <c r="G868" s="29">
        <v>2628000</v>
      </c>
      <c r="H868" s="29">
        <v>1127950</v>
      </c>
      <c r="I868" s="29">
        <v>909</v>
      </c>
      <c r="J868" s="29">
        <v>1147914</v>
      </c>
      <c r="K868" s="29" t="s">
        <v>341</v>
      </c>
      <c r="L868" s="179" t="s">
        <v>508</v>
      </c>
      <c r="M868" s="29">
        <v>3942</v>
      </c>
      <c r="N868" s="29" t="s">
        <v>260</v>
      </c>
      <c r="O868" s="29">
        <v>394200</v>
      </c>
      <c r="R868" s="29" t="s">
        <v>2043</v>
      </c>
      <c r="S868" s="29">
        <v>101</v>
      </c>
      <c r="U868" s="29">
        <v>0</v>
      </c>
      <c r="V868" s="29" t="s">
        <v>2044</v>
      </c>
      <c r="X868" s="29" t="s">
        <v>320</v>
      </c>
    </row>
    <row r="869" spans="1:24" x14ac:dyDescent="0.25">
      <c r="A869" s="29" t="s">
        <v>160</v>
      </c>
      <c r="B869" s="29">
        <v>6199</v>
      </c>
      <c r="C869" s="29" t="s">
        <v>260</v>
      </c>
      <c r="D869" s="29">
        <v>190337988</v>
      </c>
      <c r="E869" s="29">
        <v>0</v>
      </c>
      <c r="F869" s="29">
        <v>1010</v>
      </c>
      <c r="G869" s="29">
        <v>2627820</v>
      </c>
      <c r="H869" s="29">
        <v>1128000</v>
      </c>
      <c r="I869" s="29">
        <v>909</v>
      </c>
      <c r="J869" s="29">
        <v>1147914</v>
      </c>
      <c r="K869" s="29" t="s">
        <v>341</v>
      </c>
      <c r="L869" s="179" t="s">
        <v>508</v>
      </c>
      <c r="M869" s="29">
        <v>3942</v>
      </c>
      <c r="N869" s="29" t="s">
        <v>260</v>
      </c>
      <c r="O869" s="29">
        <v>394200</v>
      </c>
      <c r="R869" s="29" t="s">
        <v>2045</v>
      </c>
      <c r="S869" s="29">
        <v>101</v>
      </c>
      <c r="U869" s="29">
        <v>0</v>
      </c>
      <c r="V869" s="29" t="s">
        <v>2046</v>
      </c>
      <c r="X869" s="29" t="s">
        <v>419</v>
      </c>
    </row>
    <row r="870" spans="1:24" x14ac:dyDescent="0.25">
      <c r="A870" s="29" t="s">
        <v>160</v>
      </c>
      <c r="B870" s="29">
        <v>6199</v>
      </c>
      <c r="C870" s="29" t="s">
        <v>260</v>
      </c>
      <c r="D870" s="29">
        <v>190408590</v>
      </c>
      <c r="E870" s="29">
        <v>0</v>
      </c>
      <c r="F870" s="29">
        <v>1010</v>
      </c>
      <c r="G870" s="29">
        <v>2627820</v>
      </c>
      <c r="H870" s="29">
        <v>1128000</v>
      </c>
      <c r="I870" s="29">
        <v>909</v>
      </c>
      <c r="J870" s="29">
        <v>1147914</v>
      </c>
      <c r="K870" s="29" t="s">
        <v>341</v>
      </c>
      <c r="L870" s="179" t="s">
        <v>508</v>
      </c>
      <c r="M870" s="29">
        <v>3942</v>
      </c>
      <c r="N870" s="29" t="s">
        <v>260</v>
      </c>
      <c r="O870" s="29">
        <v>394200</v>
      </c>
      <c r="R870" s="29" t="s">
        <v>2047</v>
      </c>
      <c r="S870" s="29">
        <v>101</v>
      </c>
      <c r="U870" s="29">
        <v>0</v>
      </c>
      <c r="V870" s="29" t="s">
        <v>2046</v>
      </c>
      <c r="X870" s="29" t="s">
        <v>320</v>
      </c>
    </row>
    <row r="871" spans="1:24" x14ac:dyDescent="0.25">
      <c r="A871" s="29" t="s">
        <v>160</v>
      </c>
      <c r="B871" s="29">
        <v>6199</v>
      </c>
      <c r="C871" s="29" t="s">
        <v>260</v>
      </c>
      <c r="D871" s="29">
        <v>190408594</v>
      </c>
      <c r="E871" s="29">
        <v>0</v>
      </c>
      <c r="F871" s="29">
        <v>1010</v>
      </c>
      <c r="G871" s="29">
        <v>2627850</v>
      </c>
      <c r="H871" s="29">
        <v>1127950</v>
      </c>
      <c r="I871" s="29">
        <v>909</v>
      </c>
      <c r="J871" s="29">
        <v>1147914</v>
      </c>
      <c r="K871" s="29" t="s">
        <v>341</v>
      </c>
      <c r="L871" s="179" t="s">
        <v>508</v>
      </c>
      <c r="M871" s="29">
        <v>3942</v>
      </c>
      <c r="N871" s="29" t="s">
        <v>260</v>
      </c>
      <c r="O871" s="29">
        <v>394200</v>
      </c>
      <c r="R871" s="29" t="s">
        <v>2048</v>
      </c>
      <c r="S871" s="29">
        <v>101</v>
      </c>
      <c r="U871" s="29">
        <v>0</v>
      </c>
      <c r="V871" s="29" t="s">
        <v>2046</v>
      </c>
      <c r="X871" s="29" t="s">
        <v>320</v>
      </c>
    </row>
    <row r="872" spans="1:24" x14ac:dyDescent="0.25">
      <c r="A872" s="29" t="s">
        <v>160</v>
      </c>
      <c r="B872" s="29">
        <v>6199</v>
      </c>
      <c r="C872" s="29" t="s">
        <v>260</v>
      </c>
      <c r="D872" s="29">
        <v>191728652</v>
      </c>
      <c r="E872" s="29">
        <v>0</v>
      </c>
      <c r="F872" s="29">
        <v>1010</v>
      </c>
      <c r="G872" s="29">
        <v>2628056</v>
      </c>
      <c r="H872" s="29">
        <v>1128006</v>
      </c>
      <c r="I872" s="29">
        <v>905</v>
      </c>
      <c r="J872" s="29">
        <v>1147914</v>
      </c>
      <c r="K872" s="29" t="s">
        <v>341</v>
      </c>
      <c r="L872" s="179" t="s">
        <v>508</v>
      </c>
      <c r="M872" s="29">
        <v>3942</v>
      </c>
      <c r="N872" s="29" t="s">
        <v>260</v>
      </c>
      <c r="O872" s="29">
        <v>394200</v>
      </c>
      <c r="R872" s="29" t="s">
        <v>2049</v>
      </c>
      <c r="S872" s="29">
        <v>101</v>
      </c>
      <c r="U872" s="29">
        <v>0</v>
      </c>
      <c r="V872" s="29" t="s">
        <v>1007</v>
      </c>
      <c r="X872" s="29" t="s">
        <v>320</v>
      </c>
    </row>
    <row r="873" spans="1:24" x14ac:dyDescent="0.25">
      <c r="A873" s="29" t="s">
        <v>160</v>
      </c>
      <c r="B873" s="29">
        <v>6199</v>
      </c>
      <c r="C873" s="29" t="s">
        <v>260</v>
      </c>
      <c r="D873" s="29">
        <v>191282051</v>
      </c>
      <c r="E873" s="29">
        <v>0</v>
      </c>
      <c r="F873" s="29">
        <v>1010</v>
      </c>
      <c r="G873" s="29">
        <v>2628041.64</v>
      </c>
      <c r="H873" s="29">
        <v>1127964.8400000001</v>
      </c>
      <c r="I873" s="29">
        <v>904</v>
      </c>
      <c r="J873" s="29">
        <v>1147914</v>
      </c>
      <c r="K873" s="29" t="s">
        <v>341</v>
      </c>
      <c r="L873" s="179" t="s">
        <v>508</v>
      </c>
      <c r="M873" s="29">
        <v>3942</v>
      </c>
      <c r="N873" s="29" t="s">
        <v>260</v>
      </c>
      <c r="O873" s="29">
        <v>394200</v>
      </c>
      <c r="R873" s="29" t="s">
        <v>2050</v>
      </c>
      <c r="S873" s="29">
        <v>101</v>
      </c>
      <c r="U873" s="29">
        <v>0</v>
      </c>
      <c r="V873" s="29" t="s">
        <v>1007</v>
      </c>
      <c r="X873" s="29" t="s">
        <v>320</v>
      </c>
    </row>
    <row r="874" spans="1:24" x14ac:dyDescent="0.25">
      <c r="A874" s="29" t="s">
        <v>160</v>
      </c>
      <c r="B874" s="29">
        <v>6199</v>
      </c>
      <c r="C874" s="29" t="s">
        <v>260</v>
      </c>
      <c r="D874" s="29">
        <v>190399992</v>
      </c>
      <c r="E874" s="29">
        <v>0</v>
      </c>
      <c r="F874" s="29">
        <v>1010</v>
      </c>
      <c r="G874" s="29">
        <v>2628000</v>
      </c>
      <c r="H874" s="29">
        <v>1127950</v>
      </c>
      <c r="I874" s="29">
        <v>909</v>
      </c>
      <c r="J874" s="29">
        <v>1147914</v>
      </c>
      <c r="K874" s="29" t="s">
        <v>341</v>
      </c>
      <c r="L874" s="179" t="s">
        <v>508</v>
      </c>
      <c r="M874" s="29">
        <v>3942</v>
      </c>
      <c r="N874" s="29" t="s">
        <v>260</v>
      </c>
      <c r="O874" s="29">
        <v>394200</v>
      </c>
      <c r="R874" s="29" t="s">
        <v>2051</v>
      </c>
      <c r="S874" s="29">
        <v>101</v>
      </c>
      <c r="U874" s="29">
        <v>0</v>
      </c>
      <c r="V874" s="29" t="s">
        <v>2044</v>
      </c>
      <c r="X874" s="29" t="s">
        <v>320</v>
      </c>
    </row>
    <row r="875" spans="1:24" x14ac:dyDescent="0.25">
      <c r="A875" s="29" t="s">
        <v>160</v>
      </c>
      <c r="B875" s="29">
        <v>6199</v>
      </c>
      <c r="C875" s="29" t="s">
        <v>260</v>
      </c>
      <c r="D875" s="29">
        <v>190400005</v>
      </c>
      <c r="E875" s="29">
        <v>0</v>
      </c>
      <c r="F875" s="29">
        <v>1010</v>
      </c>
      <c r="G875" s="29">
        <v>2628300</v>
      </c>
      <c r="H875" s="29">
        <v>1127900</v>
      </c>
      <c r="I875" s="29">
        <v>909</v>
      </c>
      <c r="J875" s="29">
        <v>1147914</v>
      </c>
      <c r="K875" s="29" t="s">
        <v>341</v>
      </c>
      <c r="L875" s="179" t="s">
        <v>508</v>
      </c>
      <c r="M875" s="29">
        <v>3942</v>
      </c>
      <c r="N875" s="29" t="s">
        <v>260</v>
      </c>
      <c r="O875" s="29">
        <v>394200</v>
      </c>
      <c r="R875" s="29" t="s">
        <v>2052</v>
      </c>
      <c r="S875" s="29">
        <v>101</v>
      </c>
      <c r="U875" s="29">
        <v>0</v>
      </c>
      <c r="V875" s="29" t="s">
        <v>2031</v>
      </c>
      <c r="X875" s="29" t="s">
        <v>320</v>
      </c>
    </row>
    <row r="876" spans="1:24" x14ac:dyDescent="0.25">
      <c r="A876" s="29" t="s">
        <v>160</v>
      </c>
      <c r="B876" s="29">
        <v>6199</v>
      </c>
      <c r="C876" s="29" t="s">
        <v>260</v>
      </c>
      <c r="D876" s="29">
        <v>190399990</v>
      </c>
      <c r="E876" s="29">
        <v>0</v>
      </c>
      <c r="F876" s="29">
        <v>1010</v>
      </c>
      <c r="G876" s="29">
        <v>2628300</v>
      </c>
      <c r="H876" s="29">
        <v>1127900</v>
      </c>
      <c r="I876" s="29">
        <v>909</v>
      </c>
      <c r="J876" s="29">
        <v>1147914</v>
      </c>
      <c r="K876" s="29" t="s">
        <v>341</v>
      </c>
      <c r="L876" s="179" t="s">
        <v>508</v>
      </c>
      <c r="M876" s="29">
        <v>3942</v>
      </c>
      <c r="N876" s="29" t="s">
        <v>260</v>
      </c>
      <c r="O876" s="29">
        <v>394200</v>
      </c>
      <c r="R876" s="29" t="s">
        <v>2053</v>
      </c>
      <c r="S876" s="29">
        <v>101</v>
      </c>
      <c r="U876" s="29">
        <v>0</v>
      </c>
      <c r="V876" s="29" t="s">
        <v>2031</v>
      </c>
      <c r="X876" s="29" t="s">
        <v>320</v>
      </c>
    </row>
    <row r="877" spans="1:24" x14ac:dyDescent="0.25">
      <c r="A877" s="29" t="s">
        <v>160</v>
      </c>
      <c r="B877" s="29">
        <v>6199</v>
      </c>
      <c r="C877" s="29" t="s">
        <v>260</v>
      </c>
      <c r="D877" s="29">
        <v>190400004</v>
      </c>
      <c r="E877" s="29">
        <v>0</v>
      </c>
      <c r="F877" s="29">
        <v>1010</v>
      </c>
      <c r="G877" s="29">
        <v>2628000</v>
      </c>
      <c r="H877" s="29">
        <v>1127950</v>
      </c>
      <c r="I877" s="29">
        <v>909</v>
      </c>
      <c r="J877" s="29">
        <v>1147914</v>
      </c>
      <c r="K877" s="29" t="s">
        <v>341</v>
      </c>
      <c r="L877" s="179" t="s">
        <v>508</v>
      </c>
      <c r="M877" s="29">
        <v>3942</v>
      </c>
      <c r="N877" s="29" t="s">
        <v>260</v>
      </c>
      <c r="O877" s="29">
        <v>394200</v>
      </c>
      <c r="R877" s="29" t="s">
        <v>2054</v>
      </c>
      <c r="S877" s="29">
        <v>101</v>
      </c>
      <c r="U877" s="29">
        <v>0</v>
      </c>
      <c r="V877" s="29" t="s">
        <v>2031</v>
      </c>
      <c r="X877" s="29" t="s">
        <v>320</v>
      </c>
    </row>
    <row r="878" spans="1:24" x14ac:dyDescent="0.25">
      <c r="A878" s="29" t="s">
        <v>160</v>
      </c>
      <c r="B878" s="29">
        <v>6199</v>
      </c>
      <c r="C878" s="29" t="s">
        <v>260</v>
      </c>
      <c r="D878" s="29">
        <v>190399999</v>
      </c>
      <c r="E878" s="29">
        <v>0</v>
      </c>
      <c r="F878" s="29">
        <v>1010</v>
      </c>
      <c r="G878" s="29">
        <v>2628150</v>
      </c>
      <c r="H878" s="29">
        <v>1128050</v>
      </c>
      <c r="I878" s="29">
        <v>909</v>
      </c>
      <c r="J878" s="29">
        <v>1147914</v>
      </c>
      <c r="K878" s="29" t="s">
        <v>341</v>
      </c>
      <c r="L878" s="179" t="s">
        <v>508</v>
      </c>
      <c r="M878" s="29">
        <v>3942</v>
      </c>
      <c r="N878" s="29" t="s">
        <v>260</v>
      </c>
      <c r="O878" s="29">
        <v>394200</v>
      </c>
      <c r="R878" s="29" t="s">
        <v>2055</v>
      </c>
      <c r="S878" s="29">
        <v>101</v>
      </c>
      <c r="U878" s="29">
        <v>0</v>
      </c>
      <c r="V878" s="29" t="s">
        <v>2031</v>
      </c>
      <c r="X878" s="29" t="s">
        <v>320</v>
      </c>
    </row>
    <row r="879" spans="1:24" x14ac:dyDescent="0.25">
      <c r="A879" s="29" t="s">
        <v>160</v>
      </c>
      <c r="B879" s="29">
        <v>6199</v>
      </c>
      <c r="C879" s="29" t="s">
        <v>260</v>
      </c>
      <c r="D879" s="29">
        <v>190399996</v>
      </c>
      <c r="E879" s="29">
        <v>0</v>
      </c>
      <c r="F879" s="29">
        <v>1010</v>
      </c>
      <c r="G879" s="29">
        <v>2628000</v>
      </c>
      <c r="H879" s="29">
        <v>1127950</v>
      </c>
      <c r="I879" s="29">
        <v>909</v>
      </c>
      <c r="J879" s="29">
        <v>1147914</v>
      </c>
      <c r="K879" s="29" t="s">
        <v>341</v>
      </c>
      <c r="L879" s="179" t="s">
        <v>508</v>
      </c>
      <c r="M879" s="29">
        <v>3942</v>
      </c>
      <c r="N879" s="29" t="s">
        <v>260</v>
      </c>
      <c r="O879" s="29">
        <v>394200</v>
      </c>
      <c r="R879" s="29" t="s">
        <v>2056</v>
      </c>
      <c r="S879" s="29">
        <v>101</v>
      </c>
      <c r="U879" s="29">
        <v>0</v>
      </c>
      <c r="V879" s="29" t="s">
        <v>2031</v>
      </c>
      <c r="X879" s="29" t="s">
        <v>320</v>
      </c>
    </row>
    <row r="880" spans="1:24" x14ac:dyDescent="0.25">
      <c r="A880" s="29" t="s">
        <v>160</v>
      </c>
      <c r="B880" s="29">
        <v>6199</v>
      </c>
      <c r="C880" s="29" t="s">
        <v>260</v>
      </c>
      <c r="D880" s="29">
        <v>190399148</v>
      </c>
      <c r="E880" s="29">
        <v>0</v>
      </c>
      <c r="F880" s="29">
        <v>1010</v>
      </c>
      <c r="G880" s="29">
        <v>2628150</v>
      </c>
      <c r="H880" s="29">
        <v>1128050</v>
      </c>
      <c r="I880" s="29">
        <v>909</v>
      </c>
      <c r="J880" s="29">
        <v>1147914</v>
      </c>
      <c r="K880" s="29" t="s">
        <v>341</v>
      </c>
      <c r="L880" s="179" t="s">
        <v>508</v>
      </c>
      <c r="M880" s="29">
        <v>3942</v>
      </c>
      <c r="N880" s="29" t="s">
        <v>260</v>
      </c>
      <c r="O880" s="29">
        <v>394200</v>
      </c>
      <c r="R880" s="29" t="s">
        <v>2057</v>
      </c>
      <c r="S880" s="29">
        <v>101</v>
      </c>
      <c r="U880" s="29">
        <v>0</v>
      </c>
      <c r="V880" s="29" t="s">
        <v>2031</v>
      </c>
      <c r="X880" s="29" t="s">
        <v>320</v>
      </c>
    </row>
    <row r="881" spans="1:24" x14ac:dyDescent="0.25">
      <c r="A881" s="29" t="s">
        <v>160</v>
      </c>
      <c r="B881" s="29">
        <v>6199</v>
      </c>
      <c r="C881" s="29" t="s">
        <v>260</v>
      </c>
      <c r="D881" s="29">
        <v>190485148</v>
      </c>
      <c r="E881" s="29">
        <v>0</v>
      </c>
      <c r="F881" s="29">
        <v>1010</v>
      </c>
      <c r="G881" s="29">
        <v>2628150</v>
      </c>
      <c r="H881" s="29">
        <v>1128050</v>
      </c>
      <c r="I881" s="29">
        <v>909</v>
      </c>
      <c r="J881" s="29">
        <v>1147914</v>
      </c>
      <c r="K881" s="29" t="s">
        <v>341</v>
      </c>
      <c r="L881" s="179" t="s">
        <v>508</v>
      </c>
      <c r="M881" s="29">
        <v>3942</v>
      </c>
      <c r="N881" s="29" t="s">
        <v>260</v>
      </c>
      <c r="O881" s="29">
        <v>394200</v>
      </c>
      <c r="R881" s="29" t="s">
        <v>2058</v>
      </c>
      <c r="S881" s="29">
        <v>101</v>
      </c>
      <c r="U881" s="29">
        <v>0</v>
      </c>
      <c r="V881" s="29" t="s">
        <v>2031</v>
      </c>
      <c r="X881" s="29" t="s">
        <v>320</v>
      </c>
    </row>
    <row r="882" spans="1:24" x14ac:dyDescent="0.25">
      <c r="A882" s="29" t="s">
        <v>160</v>
      </c>
      <c r="B882" s="29">
        <v>6199</v>
      </c>
      <c r="C882" s="29" t="s">
        <v>260</v>
      </c>
      <c r="D882" s="29">
        <v>190627291</v>
      </c>
      <c r="E882" s="29">
        <v>0</v>
      </c>
      <c r="F882" s="29">
        <v>1010</v>
      </c>
      <c r="G882" s="29">
        <v>2628150</v>
      </c>
      <c r="H882" s="29">
        <v>1128050</v>
      </c>
      <c r="I882" s="29">
        <v>909</v>
      </c>
      <c r="J882" s="29">
        <v>1147914</v>
      </c>
      <c r="K882" s="29" t="s">
        <v>341</v>
      </c>
      <c r="L882" s="179" t="s">
        <v>508</v>
      </c>
      <c r="M882" s="29">
        <v>3942</v>
      </c>
      <c r="N882" s="29" t="s">
        <v>260</v>
      </c>
      <c r="O882" s="29">
        <v>394200</v>
      </c>
      <c r="R882" s="29" t="s">
        <v>2059</v>
      </c>
      <c r="S882" s="29">
        <v>101</v>
      </c>
      <c r="U882" s="29">
        <v>0</v>
      </c>
      <c r="V882" s="29" t="s">
        <v>2031</v>
      </c>
      <c r="X882" s="29" t="s">
        <v>320</v>
      </c>
    </row>
    <row r="883" spans="1:24" x14ac:dyDescent="0.25">
      <c r="A883" s="29" t="s">
        <v>160</v>
      </c>
      <c r="B883" s="29">
        <v>6199</v>
      </c>
      <c r="C883" s="29" t="s">
        <v>260</v>
      </c>
      <c r="D883" s="29">
        <v>190647988</v>
      </c>
      <c r="E883" s="29">
        <v>0</v>
      </c>
      <c r="F883" s="29">
        <v>1010</v>
      </c>
      <c r="G883" s="29">
        <v>2628150</v>
      </c>
      <c r="H883" s="29">
        <v>1128050</v>
      </c>
      <c r="I883" s="29">
        <v>909</v>
      </c>
      <c r="J883" s="29">
        <v>1147914</v>
      </c>
      <c r="K883" s="29" t="s">
        <v>341</v>
      </c>
      <c r="L883" s="179" t="s">
        <v>508</v>
      </c>
      <c r="M883" s="29">
        <v>3942</v>
      </c>
      <c r="N883" s="29" t="s">
        <v>260</v>
      </c>
      <c r="O883" s="29">
        <v>394200</v>
      </c>
      <c r="R883" s="29" t="s">
        <v>2060</v>
      </c>
      <c r="S883" s="29">
        <v>101</v>
      </c>
      <c r="U883" s="29">
        <v>0</v>
      </c>
      <c r="V883" s="29" t="s">
        <v>2031</v>
      </c>
      <c r="X883" s="29" t="s">
        <v>320</v>
      </c>
    </row>
    <row r="884" spans="1:24" x14ac:dyDescent="0.25">
      <c r="A884" s="29" t="s">
        <v>160</v>
      </c>
      <c r="B884" s="29">
        <v>6199</v>
      </c>
      <c r="C884" s="29" t="s">
        <v>260</v>
      </c>
      <c r="D884" s="29">
        <v>191316590</v>
      </c>
      <c r="E884" s="29">
        <v>0</v>
      </c>
      <c r="F884" s="29">
        <v>1010</v>
      </c>
      <c r="G884" s="29">
        <v>2628041.64</v>
      </c>
      <c r="H884" s="29">
        <v>1127964.8400000001</v>
      </c>
      <c r="I884" s="29">
        <v>906</v>
      </c>
      <c r="J884" s="29">
        <v>1147914</v>
      </c>
      <c r="K884" s="29" t="s">
        <v>341</v>
      </c>
      <c r="L884" s="179" t="s">
        <v>508</v>
      </c>
      <c r="M884" s="29">
        <v>3942</v>
      </c>
      <c r="N884" s="29" t="s">
        <v>260</v>
      </c>
      <c r="O884" s="29">
        <v>394200</v>
      </c>
      <c r="R884" s="29" t="s">
        <v>2061</v>
      </c>
      <c r="S884" s="29">
        <v>101</v>
      </c>
      <c r="U884" s="29">
        <v>0</v>
      </c>
      <c r="V884" s="29" t="s">
        <v>2044</v>
      </c>
      <c r="X884" s="29" t="s">
        <v>320</v>
      </c>
    </row>
    <row r="885" spans="1:24" x14ac:dyDescent="0.25">
      <c r="A885" s="29" t="s">
        <v>160</v>
      </c>
      <c r="B885" s="29">
        <v>6199</v>
      </c>
      <c r="C885" s="29" t="s">
        <v>260</v>
      </c>
      <c r="D885" s="29">
        <v>190399292</v>
      </c>
      <c r="E885" s="29">
        <v>0</v>
      </c>
      <c r="F885" s="29">
        <v>1010</v>
      </c>
      <c r="G885" s="29">
        <v>2628000</v>
      </c>
      <c r="H885" s="29">
        <v>1127950</v>
      </c>
      <c r="I885" s="29">
        <v>909</v>
      </c>
      <c r="J885" s="29">
        <v>1147914</v>
      </c>
      <c r="K885" s="29" t="s">
        <v>341</v>
      </c>
      <c r="L885" s="179" t="s">
        <v>508</v>
      </c>
      <c r="M885" s="29">
        <v>3942</v>
      </c>
      <c r="N885" s="29" t="s">
        <v>260</v>
      </c>
      <c r="O885" s="29">
        <v>394200</v>
      </c>
      <c r="R885" s="29" t="s">
        <v>2062</v>
      </c>
      <c r="S885" s="29">
        <v>101</v>
      </c>
      <c r="U885" s="29">
        <v>0</v>
      </c>
      <c r="V885" s="29" t="s">
        <v>1007</v>
      </c>
      <c r="X885" s="29" t="s">
        <v>320</v>
      </c>
    </row>
    <row r="886" spans="1:24" x14ac:dyDescent="0.25">
      <c r="A886" s="29" t="s">
        <v>160</v>
      </c>
      <c r="B886" s="29">
        <v>6199</v>
      </c>
      <c r="C886" s="29" t="s">
        <v>260</v>
      </c>
      <c r="D886" s="29">
        <v>190399993</v>
      </c>
      <c r="E886" s="29">
        <v>0</v>
      </c>
      <c r="F886" s="29">
        <v>1010</v>
      </c>
      <c r="G886" s="29">
        <v>2628000</v>
      </c>
      <c r="H886" s="29">
        <v>1127950</v>
      </c>
      <c r="I886" s="29">
        <v>909</v>
      </c>
      <c r="J886" s="29">
        <v>1147914</v>
      </c>
      <c r="K886" s="29" t="s">
        <v>341</v>
      </c>
      <c r="L886" s="179" t="s">
        <v>508</v>
      </c>
      <c r="M886" s="29">
        <v>3942</v>
      </c>
      <c r="N886" s="29" t="s">
        <v>260</v>
      </c>
      <c r="O886" s="29">
        <v>394200</v>
      </c>
      <c r="R886" s="29" t="s">
        <v>2063</v>
      </c>
      <c r="S886" s="29">
        <v>101</v>
      </c>
      <c r="U886" s="29">
        <v>0</v>
      </c>
      <c r="V886" s="29" t="s">
        <v>2044</v>
      </c>
      <c r="X886" s="29" t="s">
        <v>320</v>
      </c>
    </row>
    <row r="887" spans="1:24" x14ac:dyDescent="0.25">
      <c r="A887" s="29" t="s">
        <v>160</v>
      </c>
      <c r="B887" s="29">
        <v>6199</v>
      </c>
      <c r="C887" s="29" t="s">
        <v>260</v>
      </c>
      <c r="D887" s="29">
        <v>191255270</v>
      </c>
      <c r="E887" s="29">
        <v>0</v>
      </c>
      <c r="F887" s="29">
        <v>1010</v>
      </c>
      <c r="G887" s="29">
        <v>2628000</v>
      </c>
      <c r="H887" s="29">
        <v>1127950</v>
      </c>
      <c r="I887" s="29">
        <v>909</v>
      </c>
      <c r="J887" s="29">
        <v>1147914</v>
      </c>
      <c r="K887" s="29" t="s">
        <v>341</v>
      </c>
      <c r="L887" s="179" t="s">
        <v>508</v>
      </c>
      <c r="M887" s="29">
        <v>3942</v>
      </c>
      <c r="N887" s="29" t="s">
        <v>260</v>
      </c>
      <c r="O887" s="29">
        <v>394200</v>
      </c>
      <c r="R887" s="29" t="s">
        <v>2064</v>
      </c>
      <c r="S887" s="29">
        <v>101</v>
      </c>
      <c r="U887" s="29">
        <v>0</v>
      </c>
      <c r="V887" s="29" t="s">
        <v>2044</v>
      </c>
      <c r="X887" s="29" t="s">
        <v>419</v>
      </c>
    </row>
    <row r="888" spans="1:24" x14ac:dyDescent="0.25">
      <c r="A888" s="29" t="s">
        <v>160</v>
      </c>
      <c r="B888" s="29">
        <v>6199</v>
      </c>
      <c r="C888" s="29" t="s">
        <v>260</v>
      </c>
      <c r="D888" s="29">
        <v>191642174</v>
      </c>
      <c r="E888" s="29">
        <v>0</v>
      </c>
      <c r="F888" s="29">
        <v>1010</v>
      </c>
      <c r="G888" s="29">
        <v>2628164</v>
      </c>
      <c r="H888" s="29">
        <v>1127957</v>
      </c>
      <c r="I888" s="29">
        <v>905</v>
      </c>
      <c r="J888" s="29">
        <v>1147914</v>
      </c>
      <c r="K888" s="29" t="s">
        <v>341</v>
      </c>
      <c r="L888" s="179" t="s">
        <v>508</v>
      </c>
      <c r="M888" s="29">
        <v>3942</v>
      </c>
      <c r="N888" s="29" t="s">
        <v>260</v>
      </c>
      <c r="O888" s="29">
        <v>394200</v>
      </c>
      <c r="R888" s="29" t="s">
        <v>2065</v>
      </c>
      <c r="S888" s="29">
        <v>101</v>
      </c>
      <c r="U888" s="29">
        <v>0</v>
      </c>
      <c r="V888" s="29" t="s">
        <v>2044</v>
      </c>
      <c r="X888" s="29" t="s">
        <v>320</v>
      </c>
    </row>
    <row r="889" spans="1:24" x14ac:dyDescent="0.25">
      <c r="A889" s="29" t="s">
        <v>160</v>
      </c>
      <c r="B889" s="29">
        <v>6199</v>
      </c>
      <c r="C889" s="29" t="s">
        <v>260</v>
      </c>
      <c r="D889" s="29">
        <v>934891</v>
      </c>
      <c r="E889" s="29">
        <v>0</v>
      </c>
      <c r="F889" s="29">
        <v>1060</v>
      </c>
      <c r="G889" s="29">
        <v>2629477</v>
      </c>
      <c r="H889" s="29">
        <v>1129053</v>
      </c>
      <c r="I889" s="29">
        <v>905</v>
      </c>
      <c r="J889" s="29">
        <v>2030457</v>
      </c>
      <c r="K889" s="29" t="s">
        <v>391</v>
      </c>
      <c r="M889" s="29">
        <v>3942</v>
      </c>
      <c r="N889" s="29" t="s">
        <v>392</v>
      </c>
      <c r="O889" s="29">
        <v>394203</v>
      </c>
      <c r="R889" s="29" t="s">
        <v>2066</v>
      </c>
      <c r="S889" s="29">
        <v>150</v>
      </c>
      <c r="U889" s="29">
        <v>0</v>
      </c>
      <c r="V889" s="29" t="s">
        <v>2067</v>
      </c>
      <c r="X889" s="29" t="s">
        <v>419</v>
      </c>
    </row>
    <row r="890" spans="1:24" x14ac:dyDescent="0.25">
      <c r="A890" s="29" t="s">
        <v>160</v>
      </c>
      <c r="B890" s="29">
        <v>6199</v>
      </c>
      <c r="C890" s="29" t="s">
        <v>260</v>
      </c>
      <c r="D890" s="29">
        <v>934952</v>
      </c>
      <c r="E890" s="29">
        <v>0</v>
      </c>
      <c r="F890" s="29">
        <v>1060</v>
      </c>
      <c r="G890" s="29">
        <v>2629455</v>
      </c>
      <c r="H890" s="29">
        <v>1129193</v>
      </c>
      <c r="I890" s="29">
        <v>905</v>
      </c>
      <c r="J890" s="29">
        <v>2030457</v>
      </c>
      <c r="K890" s="29" t="s">
        <v>391</v>
      </c>
      <c r="M890" s="29">
        <v>3942</v>
      </c>
      <c r="N890" s="29" t="s">
        <v>392</v>
      </c>
      <c r="O890" s="29">
        <v>394203</v>
      </c>
      <c r="S890" s="29">
        <v>115</v>
      </c>
      <c r="U890" s="29">
        <v>0</v>
      </c>
      <c r="V890" s="29" t="s">
        <v>2068</v>
      </c>
      <c r="X890" s="29" t="s">
        <v>320</v>
      </c>
    </row>
    <row r="891" spans="1:24" x14ac:dyDescent="0.25">
      <c r="A891" s="29" t="s">
        <v>160</v>
      </c>
      <c r="B891" s="29">
        <v>6199</v>
      </c>
      <c r="C891" s="29" t="s">
        <v>260</v>
      </c>
      <c r="D891" s="29">
        <v>11515016</v>
      </c>
      <c r="E891" s="29">
        <v>0</v>
      </c>
      <c r="F891" s="29">
        <v>1010</v>
      </c>
      <c r="G891" s="29">
        <v>2629916</v>
      </c>
      <c r="H891" s="29">
        <v>1128539</v>
      </c>
      <c r="I891" s="29">
        <v>905</v>
      </c>
      <c r="J891" s="29">
        <v>2030525</v>
      </c>
      <c r="K891" s="29" t="s">
        <v>2082</v>
      </c>
      <c r="M891" s="29">
        <v>3942</v>
      </c>
      <c r="N891" s="29" t="s">
        <v>260</v>
      </c>
      <c r="O891" s="29">
        <v>394200</v>
      </c>
      <c r="R891" s="29" t="s">
        <v>2083</v>
      </c>
      <c r="S891" s="29">
        <v>101</v>
      </c>
      <c r="U891" s="29">
        <v>0</v>
      </c>
      <c r="V891" s="29" t="s">
        <v>2084</v>
      </c>
      <c r="X891" s="29" t="s">
        <v>419</v>
      </c>
    </row>
    <row r="892" spans="1:24" x14ac:dyDescent="0.25">
      <c r="A892" s="29" t="s">
        <v>160</v>
      </c>
      <c r="B892" s="29">
        <v>6199</v>
      </c>
      <c r="C892" s="29" t="s">
        <v>260</v>
      </c>
      <c r="D892" s="29">
        <v>9024729</v>
      </c>
      <c r="E892" s="29">
        <v>0</v>
      </c>
      <c r="F892" s="29">
        <v>1060</v>
      </c>
      <c r="G892" s="29">
        <v>2629859</v>
      </c>
      <c r="H892" s="29">
        <v>1128451</v>
      </c>
      <c r="I892" s="29">
        <v>905</v>
      </c>
      <c r="J892" s="29">
        <v>2030525</v>
      </c>
      <c r="K892" s="29" t="s">
        <v>2082</v>
      </c>
      <c r="M892" s="29">
        <v>3942</v>
      </c>
      <c r="N892" s="29" t="s">
        <v>260</v>
      </c>
      <c r="O892" s="29">
        <v>394200</v>
      </c>
      <c r="S892" s="29">
        <v>115</v>
      </c>
      <c r="U892" s="29">
        <v>0</v>
      </c>
      <c r="V892" s="29" t="s">
        <v>2085</v>
      </c>
      <c r="X892" s="29" t="s">
        <v>419</v>
      </c>
    </row>
    <row r="893" spans="1:24" x14ac:dyDescent="0.25">
      <c r="A893" s="29" t="s">
        <v>160</v>
      </c>
      <c r="B893" s="29">
        <v>6204</v>
      </c>
      <c r="C893" s="29" t="s">
        <v>264</v>
      </c>
      <c r="D893" s="29">
        <v>190576169</v>
      </c>
      <c r="E893" s="29">
        <v>0</v>
      </c>
      <c r="F893" s="29">
        <v>1060</v>
      </c>
      <c r="G893" s="29">
        <v>2624512.281</v>
      </c>
      <c r="H893" s="29">
        <v>1132862.7709999999</v>
      </c>
      <c r="I893" s="29">
        <v>901</v>
      </c>
      <c r="J893" s="29">
        <v>2193679</v>
      </c>
      <c r="K893" s="29" t="s">
        <v>11684</v>
      </c>
      <c r="L893" s="179" t="s">
        <v>1489</v>
      </c>
      <c r="M893" s="29">
        <v>3940</v>
      </c>
      <c r="N893" s="29" t="s">
        <v>378</v>
      </c>
      <c r="O893" s="29">
        <v>394000</v>
      </c>
      <c r="P893" s="29">
        <v>2624510.926</v>
      </c>
      <c r="Q893" s="29">
        <v>1132858.9550000001</v>
      </c>
      <c r="S893" s="29">
        <v>101</v>
      </c>
      <c r="T893" s="29" t="s">
        <v>11688</v>
      </c>
      <c r="U893" s="29">
        <v>0</v>
      </c>
      <c r="V893" s="29" t="s">
        <v>11689</v>
      </c>
      <c r="X893" s="29" t="s">
        <v>320</v>
      </c>
    </row>
    <row r="894" spans="1:24" x14ac:dyDescent="0.25">
      <c r="A894" s="29" t="s">
        <v>160</v>
      </c>
      <c r="B894" s="29">
        <v>6204</v>
      </c>
      <c r="C894" s="29" t="s">
        <v>264</v>
      </c>
      <c r="D894" s="29">
        <v>191555300</v>
      </c>
      <c r="E894" s="29">
        <v>0</v>
      </c>
      <c r="F894" s="29">
        <v>1021</v>
      </c>
      <c r="G894" s="29">
        <v>2624506.3220000002</v>
      </c>
      <c r="H894" s="29">
        <v>1132888.821</v>
      </c>
      <c r="I894" s="29">
        <v>901</v>
      </c>
      <c r="J894" s="29">
        <v>2193679</v>
      </c>
      <c r="K894" s="29" t="s">
        <v>11684</v>
      </c>
      <c r="L894" s="179" t="s">
        <v>1626</v>
      </c>
      <c r="M894" s="29">
        <v>3940</v>
      </c>
      <c r="N894" s="29" t="s">
        <v>378</v>
      </c>
      <c r="O894" s="29">
        <v>394000</v>
      </c>
      <c r="P894" s="29">
        <v>2624508.8200000003</v>
      </c>
      <c r="Q894" s="29">
        <v>1132888.798</v>
      </c>
      <c r="R894" s="29" t="s">
        <v>11690</v>
      </c>
      <c r="S894" s="29">
        <v>101</v>
      </c>
      <c r="T894" s="29" t="s">
        <v>11691</v>
      </c>
      <c r="U894" s="29">
        <v>0</v>
      </c>
      <c r="V894" s="29" t="s">
        <v>2285</v>
      </c>
      <c r="X894" s="29" t="s">
        <v>320</v>
      </c>
    </row>
    <row r="895" spans="1:24" x14ac:dyDescent="0.25">
      <c r="A895" s="29" t="s">
        <v>160</v>
      </c>
      <c r="B895" s="29">
        <v>6204</v>
      </c>
      <c r="C895" s="29" t="s">
        <v>264</v>
      </c>
      <c r="D895" s="29">
        <v>191555302</v>
      </c>
      <c r="E895" s="29">
        <v>0</v>
      </c>
      <c r="F895" s="29">
        <v>1021</v>
      </c>
      <c r="G895" s="29">
        <v>2624496.054</v>
      </c>
      <c r="H895" s="29">
        <v>1132908.824</v>
      </c>
      <c r="I895" s="29">
        <v>901</v>
      </c>
      <c r="J895" s="29">
        <v>2193679</v>
      </c>
      <c r="K895" s="29" t="s">
        <v>11684</v>
      </c>
      <c r="L895" s="179" t="s">
        <v>1685</v>
      </c>
      <c r="M895" s="29">
        <v>3940</v>
      </c>
      <c r="N895" s="29" t="s">
        <v>378</v>
      </c>
      <c r="O895" s="29">
        <v>394000</v>
      </c>
      <c r="P895" s="29">
        <v>2624497.3629999999</v>
      </c>
      <c r="Q895" s="29">
        <v>1132910.686</v>
      </c>
      <c r="R895" s="29" t="s">
        <v>11692</v>
      </c>
      <c r="S895" s="29">
        <v>101</v>
      </c>
      <c r="T895" s="29" t="s">
        <v>11693</v>
      </c>
      <c r="U895" s="29">
        <v>0</v>
      </c>
      <c r="V895" s="29" t="s">
        <v>5930</v>
      </c>
      <c r="X895" s="29" t="s">
        <v>320</v>
      </c>
    </row>
    <row r="896" spans="1:24" x14ac:dyDescent="0.25">
      <c r="A896" s="29" t="s">
        <v>160</v>
      </c>
      <c r="B896" s="29">
        <v>6211</v>
      </c>
      <c r="C896" s="29" t="s">
        <v>266</v>
      </c>
      <c r="D896" s="29">
        <v>935811</v>
      </c>
      <c r="E896" s="29">
        <v>0</v>
      </c>
      <c r="F896" s="29">
        <v>1021</v>
      </c>
      <c r="G896" s="29">
        <v>2568801.1170000001</v>
      </c>
      <c r="H896" s="29">
        <v>1113666.558</v>
      </c>
      <c r="I896" s="29">
        <v>901</v>
      </c>
      <c r="J896" s="29">
        <v>2072199</v>
      </c>
      <c r="K896" s="29" t="s">
        <v>2086</v>
      </c>
      <c r="L896" s="179" t="s">
        <v>1626</v>
      </c>
      <c r="M896" s="29">
        <v>1903</v>
      </c>
      <c r="N896" s="29" t="s">
        <v>266</v>
      </c>
      <c r="O896" s="29">
        <v>190300</v>
      </c>
      <c r="P896" s="29">
        <v>2568801.1340000001</v>
      </c>
      <c r="Q896" s="29">
        <v>1113662.7409999999</v>
      </c>
      <c r="R896" s="29" t="s">
        <v>1686</v>
      </c>
      <c r="S896" s="29">
        <v>150</v>
      </c>
      <c r="U896" s="29">
        <v>0</v>
      </c>
      <c r="V896" s="29" t="s">
        <v>495</v>
      </c>
      <c r="X896" s="29" t="s">
        <v>419</v>
      </c>
    </row>
    <row r="897" spans="1:24" x14ac:dyDescent="0.25">
      <c r="A897" s="29" t="s">
        <v>160</v>
      </c>
      <c r="B897" s="29">
        <v>6211</v>
      </c>
      <c r="C897" s="29" t="s">
        <v>266</v>
      </c>
      <c r="D897" s="29">
        <v>190106469</v>
      </c>
      <c r="E897" s="29">
        <v>0</v>
      </c>
      <c r="F897" s="29">
        <v>1030</v>
      </c>
      <c r="G897" s="29">
        <v>2568900</v>
      </c>
      <c r="H897" s="29">
        <v>1113700</v>
      </c>
      <c r="I897" s="29">
        <v>905</v>
      </c>
      <c r="J897" s="29">
        <v>2072199</v>
      </c>
      <c r="K897" s="29" t="s">
        <v>2086</v>
      </c>
      <c r="L897" s="179" t="s">
        <v>1626</v>
      </c>
      <c r="M897" s="29">
        <v>1903</v>
      </c>
      <c r="N897" s="29" t="s">
        <v>266</v>
      </c>
      <c r="O897" s="29">
        <v>190300</v>
      </c>
      <c r="R897" s="29" t="s">
        <v>2185</v>
      </c>
      <c r="S897" s="29">
        <v>150</v>
      </c>
      <c r="U897" s="29">
        <v>0</v>
      </c>
      <c r="V897" s="29" t="s">
        <v>2088</v>
      </c>
      <c r="X897" s="29" t="s">
        <v>320</v>
      </c>
    </row>
    <row r="898" spans="1:24" x14ac:dyDescent="0.25">
      <c r="A898" s="29" t="s">
        <v>160</v>
      </c>
      <c r="B898" s="29">
        <v>6211</v>
      </c>
      <c r="C898" s="29" t="s">
        <v>266</v>
      </c>
      <c r="D898" s="29">
        <v>190106538</v>
      </c>
      <c r="E898" s="29">
        <v>0</v>
      </c>
      <c r="F898" s="29">
        <v>1030</v>
      </c>
      <c r="G898" s="29">
        <v>2568900</v>
      </c>
      <c r="H898" s="29">
        <v>1113700</v>
      </c>
      <c r="I898" s="29">
        <v>905</v>
      </c>
      <c r="J898" s="29">
        <v>2072199</v>
      </c>
      <c r="K898" s="29" t="s">
        <v>2086</v>
      </c>
      <c r="L898" s="179" t="s">
        <v>1626</v>
      </c>
      <c r="M898" s="29">
        <v>1903</v>
      </c>
      <c r="N898" s="29" t="s">
        <v>266</v>
      </c>
      <c r="O898" s="29">
        <v>190300</v>
      </c>
      <c r="R898" s="29" t="s">
        <v>2186</v>
      </c>
      <c r="S898" s="29">
        <v>115</v>
      </c>
      <c r="U898" s="29">
        <v>0</v>
      </c>
      <c r="V898" s="29" t="s">
        <v>2088</v>
      </c>
      <c r="X898" s="29" t="s">
        <v>419</v>
      </c>
    </row>
    <row r="899" spans="1:24" x14ac:dyDescent="0.25">
      <c r="A899" s="29" t="s">
        <v>160</v>
      </c>
      <c r="B899" s="29">
        <v>6211</v>
      </c>
      <c r="C899" s="29" t="s">
        <v>266</v>
      </c>
      <c r="D899" s="29">
        <v>190106450</v>
      </c>
      <c r="E899" s="29">
        <v>0</v>
      </c>
      <c r="F899" s="29">
        <v>1030</v>
      </c>
      <c r="G899" s="29">
        <v>2568900</v>
      </c>
      <c r="H899" s="29">
        <v>1113700</v>
      </c>
      <c r="I899" s="29">
        <v>905</v>
      </c>
      <c r="J899" s="29">
        <v>2072199</v>
      </c>
      <c r="K899" s="29" t="s">
        <v>2086</v>
      </c>
      <c r="L899" s="179" t="s">
        <v>1626</v>
      </c>
      <c r="M899" s="29">
        <v>1903</v>
      </c>
      <c r="N899" s="29" t="s">
        <v>266</v>
      </c>
      <c r="O899" s="29">
        <v>190300</v>
      </c>
      <c r="R899" s="29" t="s">
        <v>2187</v>
      </c>
      <c r="S899" s="29">
        <v>150</v>
      </c>
      <c r="U899" s="29">
        <v>0</v>
      </c>
      <c r="V899" s="29" t="s">
        <v>2088</v>
      </c>
      <c r="X899" s="29" t="s">
        <v>320</v>
      </c>
    </row>
    <row r="900" spans="1:24" x14ac:dyDescent="0.25">
      <c r="A900" s="29" t="s">
        <v>160</v>
      </c>
      <c r="B900" s="29">
        <v>6211</v>
      </c>
      <c r="C900" s="29" t="s">
        <v>266</v>
      </c>
      <c r="D900" s="29">
        <v>190106920</v>
      </c>
      <c r="E900" s="29">
        <v>0</v>
      </c>
      <c r="F900" s="29">
        <v>1030</v>
      </c>
      <c r="G900" s="29">
        <v>2568900</v>
      </c>
      <c r="H900" s="29">
        <v>1113700</v>
      </c>
      <c r="I900" s="29">
        <v>905</v>
      </c>
      <c r="J900" s="29">
        <v>2072199</v>
      </c>
      <c r="K900" s="29" t="s">
        <v>2086</v>
      </c>
      <c r="L900" s="179" t="s">
        <v>1626</v>
      </c>
      <c r="M900" s="29">
        <v>1903</v>
      </c>
      <c r="N900" s="29" t="s">
        <v>266</v>
      </c>
      <c r="O900" s="29">
        <v>190300</v>
      </c>
      <c r="R900" s="29" t="s">
        <v>2087</v>
      </c>
      <c r="S900" s="29">
        <v>115</v>
      </c>
      <c r="U900" s="29">
        <v>0</v>
      </c>
      <c r="V900" s="29" t="s">
        <v>2088</v>
      </c>
      <c r="X900" s="29" t="s">
        <v>320</v>
      </c>
    </row>
    <row r="901" spans="1:24" x14ac:dyDescent="0.25">
      <c r="A901" s="29" t="s">
        <v>160</v>
      </c>
      <c r="B901" s="29">
        <v>6211</v>
      </c>
      <c r="C901" s="29" t="s">
        <v>266</v>
      </c>
      <c r="D901" s="29">
        <v>190107016</v>
      </c>
      <c r="E901" s="29">
        <v>0</v>
      </c>
      <c r="F901" s="29">
        <v>1030</v>
      </c>
      <c r="G901" s="29">
        <v>2568900</v>
      </c>
      <c r="H901" s="29">
        <v>1113700</v>
      </c>
      <c r="I901" s="29">
        <v>905</v>
      </c>
      <c r="J901" s="29">
        <v>2072199</v>
      </c>
      <c r="K901" s="29" t="s">
        <v>2086</v>
      </c>
      <c r="L901" s="179" t="s">
        <v>1626</v>
      </c>
      <c r="M901" s="29">
        <v>1903</v>
      </c>
      <c r="N901" s="29" t="s">
        <v>266</v>
      </c>
      <c r="O901" s="29">
        <v>190300</v>
      </c>
      <c r="R901" s="29" t="s">
        <v>2089</v>
      </c>
      <c r="S901" s="29">
        <v>150</v>
      </c>
      <c r="U901" s="29">
        <v>0</v>
      </c>
      <c r="V901" s="29" t="s">
        <v>2088</v>
      </c>
      <c r="X901" s="29" t="s">
        <v>320</v>
      </c>
    </row>
    <row r="902" spans="1:24" x14ac:dyDescent="0.25">
      <c r="A902" s="29" t="s">
        <v>160</v>
      </c>
      <c r="B902" s="29">
        <v>6211</v>
      </c>
      <c r="C902" s="29" t="s">
        <v>266</v>
      </c>
      <c r="D902" s="29">
        <v>190107017</v>
      </c>
      <c r="E902" s="29">
        <v>0</v>
      </c>
      <c r="F902" s="29">
        <v>1030</v>
      </c>
      <c r="G902" s="29">
        <v>2568900</v>
      </c>
      <c r="H902" s="29">
        <v>1113700</v>
      </c>
      <c r="I902" s="29">
        <v>905</v>
      </c>
      <c r="J902" s="29">
        <v>2072199</v>
      </c>
      <c r="K902" s="29" t="s">
        <v>2086</v>
      </c>
      <c r="L902" s="179" t="s">
        <v>1626</v>
      </c>
      <c r="M902" s="29">
        <v>1903</v>
      </c>
      <c r="N902" s="29" t="s">
        <v>266</v>
      </c>
      <c r="O902" s="29">
        <v>190300</v>
      </c>
      <c r="R902" s="29" t="s">
        <v>2090</v>
      </c>
      <c r="S902" s="29">
        <v>150</v>
      </c>
      <c r="U902" s="29">
        <v>0</v>
      </c>
      <c r="V902" s="29" t="s">
        <v>2088</v>
      </c>
      <c r="X902" s="29" t="s">
        <v>320</v>
      </c>
    </row>
    <row r="903" spans="1:24" x14ac:dyDescent="0.25">
      <c r="A903" s="29" t="s">
        <v>160</v>
      </c>
      <c r="B903" s="29">
        <v>6211</v>
      </c>
      <c r="C903" s="29" t="s">
        <v>266</v>
      </c>
      <c r="D903" s="29">
        <v>190107018</v>
      </c>
      <c r="E903" s="29">
        <v>0</v>
      </c>
      <c r="F903" s="29">
        <v>1030</v>
      </c>
      <c r="G903" s="29">
        <v>2568900</v>
      </c>
      <c r="H903" s="29">
        <v>1113700</v>
      </c>
      <c r="I903" s="29">
        <v>905</v>
      </c>
      <c r="J903" s="29">
        <v>2072199</v>
      </c>
      <c r="K903" s="29" t="s">
        <v>2086</v>
      </c>
      <c r="L903" s="179" t="s">
        <v>1626</v>
      </c>
      <c r="M903" s="29">
        <v>1903</v>
      </c>
      <c r="N903" s="29" t="s">
        <v>266</v>
      </c>
      <c r="O903" s="29">
        <v>190300</v>
      </c>
      <c r="R903" s="29" t="s">
        <v>2091</v>
      </c>
      <c r="S903" s="29">
        <v>150</v>
      </c>
      <c r="U903" s="29">
        <v>0</v>
      </c>
      <c r="V903" s="29" t="s">
        <v>2088</v>
      </c>
      <c r="X903" s="29" t="s">
        <v>320</v>
      </c>
    </row>
    <row r="904" spans="1:24" x14ac:dyDescent="0.25">
      <c r="A904" s="29" t="s">
        <v>160</v>
      </c>
      <c r="B904" s="29">
        <v>6211</v>
      </c>
      <c r="C904" s="29" t="s">
        <v>266</v>
      </c>
      <c r="D904" s="29">
        <v>190106471</v>
      </c>
      <c r="E904" s="29">
        <v>0</v>
      </c>
      <c r="F904" s="29">
        <v>1030</v>
      </c>
      <c r="G904" s="29">
        <v>2568900</v>
      </c>
      <c r="H904" s="29">
        <v>1113700</v>
      </c>
      <c r="I904" s="29">
        <v>905</v>
      </c>
      <c r="J904" s="29">
        <v>2072199</v>
      </c>
      <c r="K904" s="29" t="s">
        <v>2086</v>
      </c>
      <c r="L904" s="179" t="s">
        <v>1626</v>
      </c>
      <c r="M904" s="29">
        <v>1903</v>
      </c>
      <c r="N904" s="29" t="s">
        <v>266</v>
      </c>
      <c r="O904" s="29">
        <v>190300</v>
      </c>
      <c r="R904" s="29" t="s">
        <v>2092</v>
      </c>
      <c r="S904" s="29">
        <v>150</v>
      </c>
      <c r="U904" s="29">
        <v>0</v>
      </c>
      <c r="V904" s="29" t="s">
        <v>2088</v>
      </c>
      <c r="X904" s="29" t="s">
        <v>320</v>
      </c>
    </row>
    <row r="905" spans="1:24" x14ac:dyDescent="0.25">
      <c r="A905" s="29" t="s">
        <v>160</v>
      </c>
      <c r="B905" s="29">
        <v>6211</v>
      </c>
      <c r="C905" s="29" t="s">
        <v>266</v>
      </c>
      <c r="D905" s="29">
        <v>190106472</v>
      </c>
      <c r="E905" s="29">
        <v>0</v>
      </c>
      <c r="F905" s="29">
        <v>1021</v>
      </c>
      <c r="G905" s="29">
        <v>2568900</v>
      </c>
      <c r="H905" s="29">
        <v>1113700</v>
      </c>
      <c r="I905" s="29">
        <v>905</v>
      </c>
      <c r="J905" s="29">
        <v>2072199</v>
      </c>
      <c r="K905" s="29" t="s">
        <v>2086</v>
      </c>
      <c r="L905" s="179" t="s">
        <v>1626</v>
      </c>
      <c r="M905" s="29">
        <v>1903</v>
      </c>
      <c r="N905" s="29" t="s">
        <v>266</v>
      </c>
      <c r="O905" s="29">
        <v>190300</v>
      </c>
      <c r="R905" s="29" t="s">
        <v>2093</v>
      </c>
      <c r="S905" s="29">
        <v>115</v>
      </c>
      <c r="U905" s="29">
        <v>0</v>
      </c>
      <c r="V905" s="29" t="s">
        <v>2088</v>
      </c>
      <c r="X905" s="29" t="s">
        <v>320</v>
      </c>
    </row>
    <row r="906" spans="1:24" x14ac:dyDescent="0.25">
      <c r="A906" s="29" t="s">
        <v>160</v>
      </c>
      <c r="B906" s="29">
        <v>6211</v>
      </c>
      <c r="C906" s="29" t="s">
        <v>266</v>
      </c>
      <c r="D906" s="29">
        <v>190106921</v>
      </c>
      <c r="E906" s="29">
        <v>0</v>
      </c>
      <c r="F906" s="29">
        <v>1030</v>
      </c>
      <c r="G906" s="29">
        <v>2568900</v>
      </c>
      <c r="H906" s="29">
        <v>1113700</v>
      </c>
      <c r="I906" s="29">
        <v>905</v>
      </c>
      <c r="J906" s="29">
        <v>2072199</v>
      </c>
      <c r="K906" s="29" t="s">
        <v>2086</v>
      </c>
      <c r="L906" s="179" t="s">
        <v>1626</v>
      </c>
      <c r="M906" s="29">
        <v>1903</v>
      </c>
      <c r="N906" s="29" t="s">
        <v>266</v>
      </c>
      <c r="O906" s="29">
        <v>190300</v>
      </c>
      <c r="R906" s="29" t="s">
        <v>2094</v>
      </c>
      <c r="S906" s="29">
        <v>115</v>
      </c>
      <c r="U906" s="29">
        <v>0</v>
      </c>
      <c r="V906" s="29" t="s">
        <v>2088</v>
      </c>
      <c r="X906" s="29" t="s">
        <v>320</v>
      </c>
    </row>
    <row r="907" spans="1:24" x14ac:dyDescent="0.25">
      <c r="A907" s="29" t="s">
        <v>160</v>
      </c>
      <c r="B907" s="29">
        <v>6211</v>
      </c>
      <c r="C907" s="29" t="s">
        <v>266</v>
      </c>
      <c r="D907" s="29">
        <v>190106922</v>
      </c>
      <c r="E907" s="29">
        <v>0</v>
      </c>
      <c r="F907" s="29">
        <v>1030</v>
      </c>
      <c r="G907" s="29">
        <v>2568900</v>
      </c>
      <c r="H907" s="29">
        <v>1113700</v>
      </c>
      <c r="I907" s="29">
        <v>905</v>
      </c>
      <c r="J907" s="29">
        <v>2072199</v>
      </c>
      <c r="K907" s="29" t="s">
        <v>2086</v>
      </c>
      <c r="L907" s="179" t="s">
        <v>1626</v>
      </c>
      <c r="M907" s="29">
        <v>1903</v>
      </c>
      <c r="N907" s="29" t="s">
        <v>266</v>
      </c>
      <c r="O907" s="29">
        <v>190300</v>
      </c>
      <c r="R907" s="29" t="s">
        <v>2095</v>
      </c>
      <c r="S907" s="29">
        <v>115</v>
      </c>
      <c r="U907" s="29">
        <v>0</v>
      </c>
      <c r="V907" s="29" t="s">
        <v>2088</v>
      </c>
      <c r="X907" s="29" t="s">
        <v>320</v>
      </c>
    </row>
    <row r="908" spans="1:24" x14ac:dyDescent="0.25">
      <c r="A908" s="29" t="s">
        <v>160</v>
      </c>
      <c r="B908" s="29">
        <v>6211</v>
      </c>
      <c r="C908" s="29" t="s">
        <v>266</v>
      </c>
      <c r="D908" s="29">
        <v>935812</v>
      </c>
      <c r="E908" s="29">
        <v>0</v>
      </c>
      <c r="F908" s="29">
        <v>1030</v>
      </c>
      <c r="G908" s="29">
        <v>2568900</v>
      </c>
      <c r="H908" s="29">
        <v>1113700</v>
      </c>
      <c r="I908" s="29">
        <v>905</v>
      </c>
      <c r="J908" s="29">
        <v>2072199</v>
      </c>
      <c r="K908" s="29" t="s">
        <v>2086</v>
      </c>
      <c r="L908" s="179" t="s">
        <v>1626</v>
      </c>
      <c r="M908" s="29">
        <v>1903</v>
      </c>
      <c r="N908" s="29" t="s">
        <v>266</v>
      </c>
      <c r="O908" s="29">
        <v>190300</v>
      </c>
      <c r="R908" s="29" t="s">
        <v>2096</v>
      </c>
      <c r="S908" s="29">
        <v>150</v>
      </c>
      <c r="U908" s="29">
        <v>0</v>
      </c>
      <c r="V908" s="29" t="s">
        <v>2088</v>
      </c>
      <c r="X908" s="29" t="s">
        <v>419</v>
      </c>
    </row>
    <row r="909" spans="1:24" x14ac:dyDescent="0.25">
      <c r="A909" s="29" t="s">
        <v>160</v>
      </c>
      <c r="B909" s="29">
        <v>6211</v>
      </c>
      <c r="C909" s="29" t="s">
        <v>266</v>
      </c>
      <c r="D909" s="29">
        <v>935814</v>
      </c>
      <c r="E909" s="29">
        <v>0</v>
      </c>
      <c r="F909" s="29">
        <v>1030</v>
      </c>
      <c r="G909" s="29">
        <v>2568900</v>
      </c>
      <c r="H909" s="29">
        <v>1113700</v>
      </c>
      <c r="I909" s="29">
        <v>905</v>
      </c>
      <c r="J909" s="29">
        <v>2072199</v>
      </c>
      <c r="K909" s="29" t="s">
        <v>2086</v>
      </c>
      <c r="L909" s="179" t="s">
        <v>1626</v>
      </c>
      <c r="M909" s="29">
        <v>1903</v>
      </c>
      <c r="N909" s="29" t="s">
        <v>266</v>
      </c>
      <c r="O909" s="29">
        <v>190300</v>
      </c>
      <c r="R909" s="29" t="s">
        <v>2097</v>
      </c>
      <c r="S909" s="29">
        <v>115</v>
      </c>
      <c r="U909" s="29">
        <v>0</v>
      </c>
      <c r="V909" s="29" t="s">
        <v>2088</v>
      </c>
      <c r="X909" s="29" t="s">
        <v>320</v>
      </c>
    </row>
    <row r="910" spans="1:24" x14ac:dyDescent="0.25">
      <c r="A910" s="29" t="s">
        <v>160</v>
      </c>
      <c r="B910" s="29">
        <v>6211</v>
      </c>
      <c r="C910" s="29" t="s">
        <v>266</v>
      </c>
      <c r="D910" s="29">
        <v>190106925</v>
      </c>
      <c r="E910" s="29">
        <v>0</v>
      </c>
      <c r="F910" s="29">
        <v>1030</v>
      </c>
      <c r="G910" s="29">
        <v>2568900</v>
      </c>
      <c r="H910" s="29">
        <v>1113700</v>
      </c>
      <c r="I910" s="29">
        <v>905</v>
      </c>
      <c r="J910" s="29">
        <v>2072199</v>
      </c>
      <c r="K910" s="29" t="s">
        <v>2086</v>
      </c>
      <c r="L910" s="179" t="s">
        <v>1626</v>
      </c>
      <c r="M910" s="29">
        <v>1903</v>
      </c>
      <c r="N910" s="29" t="s">
        <v>266</v>
      </c>
      <c r="O910" s="29">
        <v>190300</v>
      </c>
      <c r="R910" s="29" t="s">
        <v>2098</v>
      </c>
      <c r="S910" s="29">
        <v>115</v>
      </c>
      <c r="U910" s="29">
        <v>0</v>
      </c>
      <c r="V910" s="29" t="s">
        <v>2088</v>
      </c>
      <c r="X910" s="29" t="s">
        <v>320</v>
      </c>
    </row>
    <row r="911" spans="1:24" x14ac:dyDescent="0.25">
      <c r="A911" s="29" t="s">
        <v>160</v>
      </c>
      <c r="B911" s="29">
        <v>6211</v>
      </c>
      <c r="C911" s="29" t="s">
        <v>266</v>
      </c>
      <c r="D911" s="29">
        <v>190106983</v>
      </c>
      <c r="E911" s="29">
        <v>0</v>
      </c>
      <c r="F911" s="29">
        <v>1030</v>
      </c>
      <c r="G911" s="29">
        <v>2568900</v>
      </c>
      <c r="H911" s="29">
        <v>1113700</v>
      </c>
      <c r="I911" s="29">
        <v>905</v>
      </c>
      <c r="J911" s="29">
        <v>2072199</v>
      </c>
      <c r="K911" s="29" t="s">
        <v>2086</v>
      </c>
      <c r="L911" s="179" t="s">
        <v>1626</v>
      </c>
      <c r="M911" s="29">
        <v>1903</v>
      </c>
      <c r="N911" s="29" t="s">
        <v>266</v>
      </c>
      <c r="O911" s="29">
        <v>190300</v>
      </c>
      <c r="R911" s="29" t="s">
        <v>2099</v>
      </c>
      <c r="S911" s="29">
        <v>115</v>
      </c>
      <c r="U911" s="29">
        <v>0</v>
      </c>
      <c r="V911" s="29" t="s">
        <v>2088</v>
      </c>
      <c r="X911" s="29" t="s">
        <v>320</v>
      </c>
    </row>
    <row r="912" spans="1:24" x14ac:dyDescent="0.25">
      <c r="A912" s="29" t="s">
        <v>160</v>
      </c>
      <c r="B912" s="29">
        <v>6211</v>
      </c>
      <c r="C912" s="29" t="s">
        <v>266</v>
      </c>
      <c r="D912" s="29">
        <v>190106926</v>
      </c>
      <c r="E912" s="29">
        <v>0</v>
      </c>
      <c r="F912" s="29">
        <v>1030</v>
      </c>
      <c r="G912" s="29">
        <v>2568900</v>
      </c>
      <c r="H912" s="29">
        <v>1113700</v>
      </c>
      <c r="I912" s="29">
        <v>905</v>
      </c>
      <c r="J912" s="29">
        <v>2072199</v>
      </c>
      <c r="K912" s="29" t="s">
        <v>2086</v>
      </c>
      <c r="L912" s="179" t="s">
        <v>1626</v>
      </c>
      <c r="M912" s="29">
        <v>1903</v>
      </c>
      <c r="N912" s="29" t="s">
        <v>266</v>
      </c>
      <c r="O912" s="29">
        <v>190300</v>
      </c>
      <c r="R912" s="29" t="s">
        <v>2100</v>
      </c>
      <c r="S912" s="29">
        <v>115</v>
      </c>
      <c r="U912" s="29">
        <v>0</v>
      </c>
      <c r="V912" s="29" t="s">
        <v>2088</v>
      </c>
      <c r="X912" s="29" t="s">
        <v>320</v>
      </c>
    </row>
    <row r="913" spans="1:24" x14ac:dyDescent="0.25">
      <c r="A913" s="29" t="s">
        <v>160</v>
      </c>
      <c r="B913" s="29">
        <v>6211</v>
      </c>
      <c r="C913" s="29" t="s">
        <v>266</v>
      </c>
      <c r="D913" s="29">
        <v>190106927</v>
      </c>
      <c r="E913" s="29">
        <v>0</v>
      </c>
      <c r="F913" s="29">
        <v>1010</v>
      </c>
      <c r="G913" s="29">
        <v>2568900</v>
      </c>
      <c r="H913" s="29">
        <v>1113700</v>
      </c>
      <c r="I913" s="29">
        <v>905</v>
      </c>
      <c r="J913" s="29">
        <v>2072199</v>
      </c>
      <c r="K913" s="29" t="s">
        <v>2086</v>
      </c>
      <c r="L913" s="179" t="s">
        <v>1626</v>
      </c>
      <c r="M913" s="29">
        <v>1903</v>
      </c>
      <c r="N913" s="29" t="s">
        <v>266</v>
      </c>
      <c r="O913" s="29">
        <v>190300</v>
      </c>
      <c r="R913" s="29" t="s">
        <v>2101</v>
      </c>
      <c r="S913" s="29">
        <v>101</v>
      </c>
      <c r="U913" s="29">
        <v>0</v>
      </c>
      <c r="V913" s="29" t="s">
        <v>2088</v>
      </c>
      <c r="X913" s="29" t="s">
        <v>320</v>
      </c>
    </row>
    <row r="914" spans="1:24" x14ac:dyDescent="0.25">
      <c r="A914" s="29" t="s">
        <v>160</v>
      </c>
      <c r="B914" s="29">
        <v>6211</v>
      </c>
      <c r="C914" s="29" t="s">
        <v>266</v>
      </c>
      <c r="D914" s="29">
        <v>3184932</v>
      </c>
      <c r="E914" s="29">
        <v>0</v>
      </c>
      <c r="F914" s="29">
        <v>1030</v>
      </c>
      <c r="G914" s="29">
        <v>2568900</v>
      </c>
      <c r="H914" s="29">
        <v>1113700</v>
      </c>
      <c r="I914" s="29">
        <v>905</v>
      </c>
      <c r="J914" s="29">
        <v>2072199</v>
      </c>
      <c r="K914" s="29" t="s">
        <v>2086</v>
      </c>
      <c r="L914" s="179" t="s">
        <v>1626</v>
      </c>
      <c r="M914" s="29">
        <v>1903</v>
      </c>
      <c r="N914" s="29" t="s">
        <v>266</v>
      </c>
      <c r="O914" s="29">
        <v>190300</v>
      </c>
      <c r="R914" s="29" t="s">
        <v>2102</v>
      </c>
      <c r="S914" s="29">
        <v>115</v>
      </c>
      <c r="U914" s="29">
        <v>0</v>
      </c>
      <c r="V914" s="29" t="s">
        <v>2088</v>
      </c>
      <c r="X914" s="29" t="s">
        <v>320</v>
      </c>
    </row>
    <row r="915" spans="1:24" x14ac:dyDescent="0.25">
      <c r="A915" s="29" t="s">
        <v>160</v>
      </c>
      <c r="B915" s="29">
        <v>6211</v>
      </c>
      <c r="C915" s="29" t="s">
        <v>266</v>
      </c>
      <c r="D915" s="29">
        <v>190106928</v>
      </c>
      <c r="E915" s="29">
        <v>0</v>
      </c>
      <c r="F915" s="29">
        <v>1030</v>
      </c>
      <c r="G915" s="29">
        <v>2568900</v>
      </c>
      <c r="H915" s="29">
        <v>1113700</v>
      </c>
      <c r="I915" s="29">
        <v>905</v>
      </c>
      <c r="J915" s="29">
        <v>2072199</v>
      </c>
      <c r="K915" s="29" t="s">
        <v>2086</v>
      </c>
      <c r="L915" s="179" t="s">
        <v>1626</v>
      </c>
      <c r="M915" s="29">
        <v>1903</v>
      </c>
      <c r="N915" s="29" t="s">
        <v>266</v>
      </c>
      <c r="O915" s="29">
        <v>190300</v>
      </c>
      <c r="R915" s="29" t="s">
        <v>2103</v>
      </c>
      <c r="S915" s="29">
        <v>115</v>
      </c>
      <c r="U915" s="29">
        <v>0</v>
      </c>
      <c r="V915" s="29" t="s">
        <v>2088</v>
      </c>
      <c r="X915" s="29" t="s">
        <v>320</v>
      </c>
    </row>
    <row r="916" spans="1:24" x14ac:dyDescent="0.25">
      <c r="A916" s="29" t="s">
        <v>160</v>
      </c>
      <c r="B916" s="29">
        <v>6211</v>
      </c>
      <c r="C916" s="29" t="s">
        <v>266</v>
      </c>
      <c r="D916" s="29">
        <v>190106930</v>
      </c>
      <c r="E916" s="29">
        <v>0</v>
      </c>
      <c r="F916" s="29">
        <v>1030</v>
      </c>
      <c r="G916" s="29">
        <v>2568900</v>
      </c>
      <c r="H916" s="29">
        <v>1113700</v>
      </c>
      <c r="I916" s="29">
        <v>905</v>
      </c>
      <c r="J916" s="29">
        <v>2072199</v>
      </c>
      <c r="K916" s="29" t="s">
        <v>2086</v>
      </c>
      <c r="L916" s="179" t="s">
        <v>1626</v>
      </c>
      <c r="M916" s="29">
        <v>1903</v>
      </c>
      <c r="N916" s="29" t="s">
        <v>266</v>
      </c>
      <c r="O916" s="29">
        <v>190300</v>
      </c>
      <c r="R916" s="29" t="s">
        <v>2104</v>
      </c>
      <c r="S916" s="29">
        <v>115</v>
      </c>
      <c r="U916" s="29">
        <v>0</v>
      </c>
      <c r="V916" s="29" t="s">
        <v>2088</v>
      </c>
      <c r="X916" s="29" t="s">
        <v>320</v>
      </c>
    </row>
    <row r="917" spans="1:24" x14ac:dyDescent="0.25">
      <c r="A917" s="29" t="s">
        <v>160</v>
      </c>
      <c r="B917" s="29">
        <v>6211</v>
      </c>
      <c r="C917" s="29" t="s">
        <v>266</v>
      </c>
      <c r="D917" s="29">
        <v>190106931</v>
      </c>
      <c r="E917" s="29">
        <v>0</v>
      </c>
      <c r="F917" s="29">
        <v>1021</v>
      </c>
      <c r="G917" s="29">
        <v>2568900</v>
      </c>
      <c r="H917" s="29">
        <v>1113700</v>
      </c>
      <c r="I917" s="29">
        <v>905</v>
      </c>
      <c r="J917" s="29">
        <v>2072199</v>
      </c>
      <c r="K917" s="29" t="s">
        <v>2086</v>
      </c>
      <c r="L917" s="179" t="s">
        <v>1626</v>
      </c>
      <c r="M917" s="29">
        <v>1903</v>
      </c>
      <c r="N917" s="29" t="s">
        <v>266</v>
      </c>
      <c r="O917" s="29">
        <v>190300</v>
      </c>
      <c r="R917" s="29" t="s">
        <v>2105</v>
      </c>
      <c r="S917" s="29">
        <v>115</v>
      </c>
      <c r="U917" s="29">
        <v>0</v>
      </c>
      <c r="V917" s="29" t="s">
        <v>2088</v>
      </c>
      <c r="X917" s="29" t="s">
        <v>320</v>
      </c>
    </row>
    <row r="918" spans="1:24" x14ac:dyDescent="0.25">
      <c r="A918" s="29" t="s">
        <v>160</v>
      </c>
      <c r="B918" s="29">
        <v>6211</v>
      </c>
      <c r="C918" s="29" t="s">
        <v>266</v>
      </c>
      <c r="D918" s="29">
        <v>190106932</v>
      </c>
      <c r="E918" s="29">
        <v>0</v>
      </c>
      <c r="F918" s="29">
        <v>1030</v>
      </c>
      <c r="G918" s="29">
        <v>2568900</v>
      </c>
      <c r="H918" s="29">
        <v>1113700</v>
      </c>
      <c r="I918" s="29">
        <v>905</v>
      </c>
      <c r="J918" s="29">
        <v>2072199</v>
      </c>
      <c r="K918" s="29" t="s">
        <v>2086</v>
      </c>
      <c r="L918" s="179" t="s">
        <v>1626</v>
      </c>
      <c r="M918" s="29">
        <v>1903</v>
      </c>
      <c r="N918" s="29" t="s">
        <v>266</v>
      </c>
      <c r="O918" s="29">
        <v>190300</v>
      </c>
      <c r="R918" s="29" t="s">
        <v>2106</v>
      </c>
      <c r="S918" s="29">
        <v>150</v>
      </c>
      <c r="U918" s="29">
        <v>0</v>
      </c>
      <c r="V918" s="29" t="s">
        <v>2088</v>
      </c>
      <c r="X918" s="29" t="s">
        <v>320</v>
      </c>
    </row>
    <row r="919" spans="1:24" x14ac:dyDescent="0.25">
      <c r="A919" s="29" t="s">
        <v>160</v>
      </c>
      <c r="B919" s="29">
        <v>6211</v>
      </c>
      <c r="C919" s="29" t="s">
        <v>266</v>
      </c>
      <c r="D919" s="29">
        <v>3184929</v>
      </c>
      <c r="E919" s="29">
        <v>0</v>
      </c>
      <c r="F919" s="29">
        <v>1030</v>
      </c>
      <c r="G919" s="29">
        <v>2568900</v>
      </c>
      <c r="H919" s="29">
        <v>1113700</v>
      </c>
      <c r="I919" s="29">
        <v>905</v>
      </c>
      <c r="J919" s="29">
        <v>2072199</v>
      </c>
      <c r="K919" s="29" t="s">
        <v>2086</v>
      </c>
      <c r="L919" s="179" t="s">
        <v>1626</v>
      </c>
      <c r="M919" s="29">
        <v>1903</v>
      </c>
      <c r="N919" s="29" t="s">
        <v>266</v>
      </c>
      <c r="O919" s="29">
        <v>190300</v>
      </c>
      <c r="R919" s="29" t="s">
        <v>2107</v>
      </c>
      <c r="S919" s="29">
        <v>150</v>
      </c>
      <c r="U919" s="29">
        <v>0</v>
      </c>
      <c r="V919" s="29" t="s">
        <v>2088</v>
      </c>
      <c r="X919" s="29" t="s">
        <v>320</v>
      </c>
    </row>
    <row r="920" spans="1:24" x14ac:dyDescent="0.25">
      <c r="A920" s="29" t="s">
        <v>160</v>
      </c>
      <c r="B920" s="29">
        <v>6211</v>
      </c>
      <c r="C920" s="29" t="s">
        <v>266</v>
      </c>
      <c r="D920" s="29">
        <v>190106933</v>
      </c>
      <c r="E920" s="29">
        <v>0</v>
      </c>
      <c r="F920" s="29">
        <v>1030</v>
      </c>
      <c r="G920" s="29">
        <v>2568900</v>
      </c>
      <c r="H920" s="29">
        <v>1113700</v>
      </c>
      <c r="I920" s="29">
        <v>905</v>
      </c>
      <c r="J920" s="29">
        <v>2072199</v>
      </c>
      <c r="K920" s="29" t="s">
        <v>2086</v>
      </c>
      <c r="L920" s="179" t="s">
        <v>1626</v>
      </c>
      <c r="M920" s="29">
        <v>1903</v>
      </c>
      <c r="N920" s="29" t="s">
        <v>266</v>
      </c>
      <c r="O920" s="29">
        <v>190300</v>
      </c>
      <c r="R920" s="29" t="s">
        <v>2108</v>
      </c>
      <c r="S920" s="29">
        <v>115</v>
      </c>
      <c r="U920" s="29">
        <v>0</v>
      </c>
      <c r="V920" s="29" t="s">
        <v>2088</v>
      </c>
      <c r="X920" s="29" t="s">
        <v>320</v>
      </c>
    </row>
    <row r="921" spans="1:24" x14ac:dyDescent="0.25">
      <c r="A921" s="29" t="s">
        <v>160</v>
      </c>
      <c r="B921" s="29">
        <v>6211</v>
      </c>
      <c r="C921" s="29" t="s">
        <v>266</v>
      </c>
      <c r="D921" s="29">
        <v>190106961</v>
      </c>
      <c r="E921" s="29">
        <v>0</v>
      </c>
      <c r="F921" s="29">
        <v>1030</v>
      </c>
      <c r="G921" s="29">
        <v>2568900</v>
      </c>
      <c r="H921" s="29">
        <v>1113700</v>
      </c>
      <c r="I921" s="29">
        <v>905</v>
      </c>
      <c r="J921" s="29">
        <v>2072199</v>
      </c>
      <c r="K921" s="29" t="s">
        <v>2086</v>
      </c>
      <c r="L921" s="179" t="s">
        <v>1626</v>
      </c>
      <c r="M921" s="29">
        <v>1903</v>
      </c>
      <c r="N921" s="29" t="s">
        <v>266</v>
      </c>
      <c r="O921" s="29">
        <v>190300</v>
      </c>
      <c r="R921" s="29" t="s">
        <v>2109</v>
      </c>
      <c r="S921" s="29">
        <v>115</v>
      </c>
      <c r="U921" s="29">
        <v>0</v>
      </c>
      <c r="V921" s="29" t="s">
        <v>2088</v>
      </c>
      <c r="X921" s="29" t="s">
        <v>320</v>
      </c>
    </row>
    <row r="922" spans="1:24" x14ac:dyDescent="0.25">
      <c r="A922" s="29" t="s">
        <v>160</v>
      </c>
      <c r="B922" s="29">
        <v>6211</v>
      </c>
      <c r="C922" s="29" t="s">
        <v>266</v>
      </c>
      <c r="D922" s="29">
        <v>190106256</v>
      </c>
      <c r="E922" s="29">
        <v>0</v>
      </c>
      <c r="F922" s="29">
        <v>1030</v>
      </c>
      <c r="G922" s="29">
        <v>2568900</v>
      </c>
      <c r="H922" s="29">
        <v>1113700</v>
      </c>
      <c r="I922" s="29">
        <v>905</v>
      </c>
      <c r="J922" s="29">
        <v>2072199</v>
      </c>
      <c r="K922" s="29" t="s">
        <v>2086</v>
      </c>
      <c r="L922" s="179" t="s">
        <v>1626</v>
      </c>
      <c r="M922" s="29">
        <v>1903</v>
      </c>
      <c r="N922" s="29" t="s">
        <v>266</v>
      </c>
      <c r="O922" s="29">
        <v>190300</v>
      </c>
      <c r="R922" s="29" t="s">
        <v>2110</v>
      </c>
      <c r="S922" s="29">
        <v>115</v>
      </c>
      <c r="U922" s="29">
        <v>0</v>
      </c>
      <c r="V922" s="29" t="s">
        <v>2088</v>
      </c>
      <c r="X922" s="29" t="s">
        <v>320</v>
      </c>
    </row>
    <row r="923" spans="1:24" x14ac:dyDescent="0.25">
      <c r="A923" s="29" t="s">
        <v>160</v>
      </c>
      <c r="B923" s="29">
        <v>6211</v>
      </c>
      <c r="C923" s="29" t="s">
        <v>266</v>
      </c>
      <c r="D923" s="29">
        <v>190106965</v>
      </c>
      <c r="E923" s="29">
        <v>0</v>
      </c>
      <c r="F923" s="29">
        <v>1030</v>
      </c>
      <c r="G923" s="29">
        <v>2568900</v>
      </c>
      <c r="H923" s="29">
        <v>1113700</v>
      </c>
      <c r="I923" s="29">
        <v>905</v>
      </c>
      <c r="J923" s="29">
        <v>2072199</v>
      </c>
      <c r="K923" s="29" t="s">
        <v>2086</v>
      </c>
      <c r="L923" s="179" t="s">
        <v>1626</v>
      </c>
      <c r="M923" s="29">
        <v>1903</v>
      </c>
      <c r="N923" s="29" t="s">
        <v>266</v>
      </c>
      <c r="O923" s="29">
        <v>190300</v>
      </c>
      <c r="R923" s="29" t="s">
        <v>2111</v>
      </c>
      <c r="S923" s="29">
        <v>115</v>
      </c>
      <c r="U923" s="29">
        <v>0</v>
      </c>
      <c r="V923" s="29" t="s">
        <v>2088</v>
      </c>
      <c r="X923" s="29" t="s">
        <v>320</v>
      </c>
    </row>
    <row r="924" spans="1:24" x14ac:dyDescent="0.25">
      <c r="A924" s="29" t="s">
        <v>160</v>
      </c>
      <c r="B924" s="29">
        <v>6211</v>
      </c>
      <c r="C924" s="29" t="s">
        <v>266</v>
      </c>
      <c r="D924" s="29">
        <v>190106966</v>
      </c>
      <c r="E924" s="29">
        <v>0</v>
      </c>
      <c r="F924" s="29">
        <v>1010</v>
      </c>
      <c r="G924" s="29">
        <v>2568900</v>
      </c>
      <c r="H924" s="29">
        <v>1113700</v>
      </c>
      <c r="I924" s="29">
        <v>905</v>
      </c>
      <c r="J924" s="29">
        <v>2072199</v>
      </c>
      <c r="K924" s="29" t="s">
        <v>2086</v>
      </c>
      <c r="L924" s="179" t="s">
        <v>1626</v>
      </c>
      <c r="M924" s="29">
        <v>1903</v>
      </c>
      <c r="N924" s="29" t="s">
        <v>266</v>
      </c>
      <c r="O924" s="29">
        <v>190300</v>
      </c>
      <c r="R924" s="29" t="s">
        <v>2112</v>
      </c>
      <c r="S924" s="29">
        <v>101</v>
      </c>
      <c r="U924" s="29">
        <v>0</v>
      </c>
      <c r="V924" s="29" t="s">
        <v>2088</v>
      </c>
      <c r="X924" s="29" t="s">
        <v>320</v>
      </c>
    </row>
    <row r="925" spans="1:24" x14ac:dyDescent="0.25">
      <c r="A925" s="29" t="s">
        <v>160</v>
      </c>
      <c r="B925" s="29">
        <v>6211</v>
      </c>
      <c r="C925" s="29" t="s">
        <v>266</v>
      </c>
      <c r="D925" s="29">
        <v>190106967</v>
      </c>
      <c r="E925" s="29">
        <v>0</v>
      </c>
      <c r="F925" s="29">
        <v>1010</v>
      </c>
      <c r="G925" s="29">
        <v>2568900</v>
      </c>
      <c r="H925" s="29">
        <v>1113700</v>
      </c>
      <c r="I925" s="29">
        <v>905</v>
      </c>
      <c r="J925" s="29">
        <v>2072199</v>
      </c>
      <c r="K925" s="29" t="s">
        <v>2086</v>
      </c>
      <c r="L925" s="179" t="s">
        <v>1626</v>
      </c>
      <c r="M925" s="29">
        <v>1903</v>
      </c>
      <c r="N925" s="29" t="s">
        <v>266</v>
      </c>
      <c r="O925" s="29">
        <v>190300</v>
      </c>
      <c r="R925" s="29" t="s">
        <v>2113</v>
      </c>
      <c r="S925" s="29">
        <v>101</v>
      </c>
      <c r="U925" s="29">
        <v>0</v>
      </c>
      <c r="V925" s="29" t="s">
        <v>2088</v>
      </c>
      <c r="X925" s="29" t="s">
        <v>320</v>
      </c>
    </row>
    <row r="926" spans="1:24" x14ac:dyDescent="0.25">
      <c r="A926" s="29" t="s">
        <v>160</v>
      </c>
      <c r="B926" s="29">
        <v>6211</v>
      </c>
      <c r="C926" s="29" t="s">
        <v>266</v>
      </c>
      <c r="D926" s="29">
        <v>935815</v>
      </c>
      <c r="E926" s="29">
        <v>0</v>
      </c>
      <c r="F926" s="29">
        <v>1030</v>
      </c>
      <c r="G926" s="29">
        <v>2568900</v>
      </c>
      <c r="H926" s="29">
        <v>1113700</v>
      </c>
      <c r="I926" s="29">
        <v>905</v>
      </c>
      <c r="J926" s="29">
        <v>2072199</v>
      </c>
      <c r="K926" s="29" t="s">
        <v>2086</v>
      </c>
      <c r="L926" s="179" t="s">
        <v>1626</v>
      </c>
      <c r="M926" s="29">
        <v>1903</v>
      </c>
      <c r="N926" s="29" t="s">
        <v>266</v>
      </c>
      <c r="O926" s="29">
        <v>190300</v>
      </c>
      <c r="R926" s="29" t="s">
        <v>2114</v>
      </c>
      <c r="S926" s="29">
        <v>115</v>
      </c>
      <c r="U926" s="29">
        <v>0</v>
      </c>
      <c r="V926" s="29" t="s">
        <v>2088</v>
      </c>
      <c r="X926" s="29" t="s">
        <v>419</v>
      </c>
    </row>
    <row r="927" spans="1:24" x14ac:dyDescent="0.25">
      <c r="A927" s="29" t="s">
        <v>160</v>
      </c>
      <c r="B927" s="29">
        <v>6211</v>
      </c>
      <c r="C927" s="29" t="s">
        <v>266</v>
      </c>
      <c r="D927" s="29">
        <v>190106968</v>
      </c>
      <c r="E927" s="29">
        <v>0</v>
      </c>
      <c r="F927" s="29">
        <v>1030</v>
      </c>
      <c r="G927" s="29">
        <v>2568900</v>
      </c>
      <c r="H927" s="29">
        <v>1113700</v>
      </c>
      <c r="I927" s="29">
        <v>905</v>
      </c>
      <c r="J927" s="29">
        <v>2072199</v>
      </c>
      <c r="K927" s="29" t="s">
        <v>2086</v>
      </c>
      <c r="L927" s="179" t="s">
        <v>1626</v>
      </c>
      <c r="M927" s="29">
        <v>1903</v>
      </c>
      <c r="N927" s="29" t="s">
        <v>266</v>
      </c>
      <c r="O927" s="29">
        <v>190300</v>
      </c>
      <c r="R927" s="29" t="s">
        <v>2115</v>
      </c>
      <c r="S927" s="29">
        <v>115</v>
      </c>
      <c r="U927" s="29">
        <v>0</v>
      </c>
      <c r="V927" s="29" t="s">
        <v>2088</v>
      </c>
      <c r="X927" s="29" t="s">
        <v>320</v>
      </c>
    </row>
    <row r="928" spans="1:24" x14ac:dyDescent="0.25">
      <c r="A928" s="29" t="s">
        <v>160</v>
      </c>
      <c r="B928" s="29">
        <v>6211</v>
      </c>
      <c r="C928" s="29" t="s">
        <v>266</v>
      </c>
      <c r="D928" s="29">
        <v>190106970</v>
      </c>
      <c r="E928" s="29">
        <v>0</v>
      </c>
      <c r="F928" s="29">
        <v>1021</v>
      </c>
      <c r="G928" s="29">
        <v>2568900</v>
      </c>
      <c r="H928" s="29">
        <v>1113700</v>
      </c>
      <c r="I928" s="29">
        <v>905</v>
      </c>
      <c r="J928" s="29">
        <v>2072199</v>
      </c>
      <c r="K928" s="29" t="s">
        <v>2086</v>
      </c>
      <c r="L928" s="179" t="s">
        <v>1626</v>
      </c>
      <c r="M928" s="29">
        <v>1903</v>
      </c>
      <c r="N928" s="29" t="s">
        <v>266</v>
      </c>
      <c r="O928" s="29">
        <v>190300</v>
      </c>
      <c r="R928" s="29" t="s">
        <v>2116</v>
      </c>
      <c r="S928" s="29">
        <v>115</v>
      </c>
      <c r="U928" s="29">
        <v>0</v>
      </c>
      <c r="V928" s="29" t="s">
        <v>2088</v>
      </c>
      <c r="X928" s="29" t="s">
        <v>320</v>
      </c>
    </row>
    <row r="929" spans="1:24" x14ac:dyDescent="0.25">
      <c r="A929" s="29" t="s">
        <v>160</v>
      </c>
      <c r="B929" s="29">
        <v>6211</v>
      </c>
      <c r="C929" s="29" t="s">
        <v>266</v>
      </c>
      <c r="D929" s="29">
        <v>935816</v>
      </c>
      <c r="E929" s="29">
        <v>0</v>
      </c>
      <c r="F929" s="29">
        <v>1030</v>
      </c>
      <c r="G929" s="29">
        <v>2568900</v>
      </c>
      <c r="H929" s="29">
        <v>1113700</v>
      </c>
      <c r="I929" s="29">
        <v>905</v>
      </c>
      <c r="J929" s="29">
        <v>2072199</v>
      </c>
      <c r="K929" s="29" t="s">
        <v>2086</v>
      </c>
      <c r="L929" s="179" t="s">
        <v>1626</v>
      </c>
      <c r="M929" s="29">
        <v>1903</v>
      </c>
      <c r="N929" s="29" t="s">
        <v>266</v>
      </c>
      <c r="O929" s="29">
        <v>190300</v>
      </c>
      <c r="R929" s="29" t="s">
        <v>2117</v>
      </c>
      <c r="S929" s="29">
        <v>150</v>
      </c>
      <c r="U929" s="29">
        <v>0</v>
      </c>
      <c r="V929" s="29" t="s">
        <v>2088</v>
      </c>
      <c r="X929" s="29" t="s">
        <v>320</v>
      </c>
    </row>
    <row r="930" spans="1:24" x14ac:dyDescent="0.25">
      <c r="A930" s="29" t="s">
        <v>160</v>
      </c>
      <c r="B930" s="29">
        <v>6211</v>
      </c>
      <c r="C930" s="29" t="s">
        <v>266</v>
      </c>
      <c r="D930" s="29">
        <v>190106974</v>
      </c>
      <c r="E930" s="29">
        <v>0</v>
      </c>
      <c r="F930" s="29">
        <v>1010</v>
      </c>
      <c r="G930" s="29">
        <v>2568900</v>
      </c>
      <c r="H930" s="29">
        <v>1113700</v>
      </c>
      <c r="I930" s="29">
        <v>905</v>
      </c>
      <c r="J930" s="29">
        <v>2072199</v>
      </c>
      <c r="K930" s="29" t="s">
        <v>2086</v>
      </c>
      <c r="L930" s="179" t="s">
        <v>1626</v>
      </c>
      <c r="M930" s="29">
        <v>1903</v>
      </c>
      <c r="N930" s="29" t="s">
        <v>266</v>
      </c>
      <c r="O930" s="29">
        <v>190300</v>
      </c>
      <c r="R930" s="29" t="s">
        <v>2118</v>
      </c>
      <c r="S930" s="29">
        <v>101</v>
      </c>
      <c r="U930" s="29">
        <v>0</v>
      </c>
      <c r="V930" s="29" t="s">
        <v>2088</v>
      </c>
      <c r="X930" s="29" t="s">
        <v>320</v>
      </c>
    </row>
    <row r="931" spans="1:24" x14ac:dyDescent="0.25">
      <c r="A931" s="29" t="s">
        <v>160</v>
      </c>
      <c r="B931" s="29">
        <v>6211</v>
      </c>
      <c r="C931" s="29" t="s">
        <v>266</v>
      </c>
      <c r="D931" s="29">
        <v>935817</v>
      </c>
      <c r="E931" s="29">
        <v>0</v>
      </c>
      <c r="F931" s="29">
        <v>1030</v>
      </c>
      <c r="G931" s="29">
        <v>2568900</v>
      </c>
      <c r="H931" s="29">
        <v>1113700</v>
      </c>
      <c r="I931" s="29">
        <v>905</v>
      </c>
      <c r="J931" s="29">
        <v>2072199</v>
      </c>
      <c r="K931" s="29" t="s">
        <v>2086</v>
      </c>
      <c r="L931" s="179" t="s">
        <v>1626</v>
      </c>
      <c r="M931" s="29">
        <v>1903</v>
      </c>
      <c r="N931" s="29" t="s">
        <v>266</v>
      </c>
      <c r="O931" s="29">
        <v>190300</v>
      </c>
      <c r="R931" s="29" t="s">
        <v>2119</v>
      </c>
      <c r="S931" s="29">
        <v>115</v>
      </c>
      <c r="U931" s="29">
        <v>0</v>
      </c>
      <c r="V931" s="29" t="s">
        <v>2088</v>
      </c>
      <c r="X931" s="29" t="s">
        <v>320</v>
      </c>
    </row>
    <row r="932" spans="1:24" x14ac:dyDescent="0.25">
      <c r="A932" s="29" t="s">
        <v>160</v>
      </c>
      <c r="B932" s="29">
        <v>6211</v>
      </c>
      <c r="C932" s="29" t="s">
        <v>266</v>
      </c>
      <c r="D932" s="29">
        <v>190106975</v>
      </c>
      <c r="E932" s="29">
        <v>0</v>
      </c>
      <c r="F932" s="29">
        <v>1030</v>
      </c>
      <c r="G932" s="29">
        <v>2568900</v>
      </c>
      <c r="H932" s="29">
        <v>1113700</v>
      </c>
      <c r="I932" s="29">
        <v>905</v>
      </c>
      <c r="J932" s="29">
        <v>2072199</v>
      </c>
      <c r="K932" s="29" t="s">
        <v>2086</v>
      </c>
      <c r="L932" s="179" t="s">
        <v>1626</v>
      </c>
      <c r="M932" s="29">
        <v>1903</v>
      </c>
      <c r="N932" s="29" t="s">
        <v>266</v>
      </c>
      <c r="O932" s="29">
        <v>190300</v>
      </c>
      <c r="R932" s="29" t="s">
        <v>2120</v>
      </c>
      <c r="S932" s="29">
        <v>115</v>
      </c>
      <c r="U932" s="29">
        <v>0</v>
      </c>
      <c r="V932" s="29" t="s">
        <v>2088</v>
      </c>
      <c r="X932" s="29" t="s">
        <v>320</v>
      </c>
    </row>
    <row r="933" spans="1:24" x14ac:dyDescent="0.25">
      <c r="A933" s="29" t="s">
        <v>160</v>
      </c>
      <c r="B933" s="29">
        <v>6211</v>
      </c>
      <c r="C933" s="29" t="s">
        <v>266</v>
      </c>
      <c r="D933" s="29">
        <v>190106978</v>
      </c>
      <c r="E933" s="29">
        <v>0</v>
      </c>
      <c r="F933" s="29">
        <v>1030</v>
      </c>
      <c r="G933" s="29">
        <v>2568900</v>
      </c>
      <c r="H933" s="29">
        <v>1113700</v>
      </c>
      <c r="I933" s="29">
        <v>905</v>
      </c>
      <c r="J933" s="29">
        <v>2072199</v>
      </c>
      <c r="K933" s="29" t="s">
        <v>2086</v>
      </c>
      <c r="L933" s="179" t="s">
        <v>1626</v>
      </c>
      <c r="M933" s="29">
        <v>1903</v>
      </c>
      <c r="N933" s="29" t="s">
        <v>266</v>
      </c>
      <c r="O933" s="29">
        <v>190300</v>
      </c>
      <c r="R933" s="29" t="s">
        <v>2121</v>
      </c>
      <c r="S933" s="29">
        <v>115</v>
      </c>
      <c r="U933" s="29">
        <v>0</v>
      </c>
      <c r="V933" s="29" t="s">
        <v>2088</v>
      </c>
      <c r="X933" s="29" t="s">
        <v>320</v>
      </c>
    </row>
    <row r="934" spans="1:24" x14ac:dyDescent="0.25">
      <c r="A934" s="29" t="s">
        <v>160</v>
      </c>
      <c r="B934" s="29">
        <v>6211</v>
      </c>
      <c r="C934" s="29" t="s">
        <v>266</v>
      </c>
      <c r="D934" s="29">
        <v>3184927</v>
      </c>
      <c r="E934" s="29">
        <v>0</v>
      </c>
      <c r="F934" s="29">
        <v>1030</v>
      </c>
      <c r="G934" s="29">
        <v>2568900</v>
      </c>
      <c r="H934" s="29">
        <v>1113700</v>
      </c>
      <c r="I934" s="29">
        <v>905</v>
      </c>
      <c r="J934" s="29">
        <v>2072199</v>
      </c>
      <c r="K934" s="29" t="s">
        <v>2086</v>
      </c>
      <c r="L934" s="179" t="s">
        <v>1626</v>
      </c>
      <c r="M934" s="29">
        <v>1903</v>
      </c>
      <c r="N934" s="29" t="s">
        <v>266</v>
      </c>
      <c r="O934" s="29">
        <v>190300</v>
      </c>
      <c r="R934" s="29" t="s">
        <v>2122</v>
      </c>
      <c r="S934" s="29">
        <v>150</v>
      </c>
      <c r="U934" s="29">
        <v>0</v>
      </c>
      <c r="V934" s="29" t="s">
        <v>2088</v>
      </c>
      <c r="X934" s="29" t="s">
        <v>320</v>
      </c>
    </row>
    <row r="935" spans="1:24" x14ac:dyDescent="0.25">
      <c r="A935" s="29" t="s">
        <v>160</v>
      </c>
      <c r="B935" s="29">
        <v>6211</v>
      </c>
      <c r="C935" s="29" t="s">
        <v>266</v>
      </c>
      <c r="D935" s="29">
        <v>190106980</v>
      </c>
      <c r="E935" s="29">
        <v>0</v>
      </c>
      <c r="F935" s="29">
        <v>1021</v>
      </c>
      <c r="G935" s="29">
        <v>2568900</v>
      </c>
      <c r="H935" s="29">
        <v>1113700</v>
      </c>
      <c r="I935" s="29">
        <v>905</v>
      </c>
      <c r="J935" s="29">
        <v>2072199</v>
      </c>
      <c r="K935" s="29" t="s">
        <v>2086</v>
      </c>
      <c r="L935" s="179" t="s">
        <v>1626</v>
      </c>
      <c r="M935" s="29">
        <v>1903</v>
      </c>
      <c r="N935" s="29" t="s">
        <v>266</v>
      </c>
      <c r="O935" s="29">
        <v>190300</v>
      </c>
      <c r="R935" s="29" t="s">
        <v>2123</v>
      </c>
      <c r="S935" s="29">
        <v>115</v>
      </c>
      <c r="U935" s="29">
        <v>0</v>
      </c>
      <c r="V935" s="29" t="s">
        <v>2088</v>
      </c>
      <c r="X935" s="29" t="s">
        <v>419</v>
      </c>
    </row>
    <row r="936" spans="1:24" x14ac:dyDescent="0.25">
      <c r="A936" s="29" t="s">
        <v>160</v>
      </c>
      <c r="B936" s="29">
        <v>6211</v>
      </c>
      <c r="C936" s="29" t="s">
        <v>266</v>
      </c>
      <c r="D936" s="29">
        <v>190106981</v>
      </c>
      <c r="E936" s="29">
        <v>0</v>
      </c>
      <c r="F936" s="29">
        <v>1030</v>
      </c>
      <c r="G936" s="29">
        <v>2568900</v>
      </c>
      <c r="H936" s="29">
        <v>1113700</v>
      </c>
      <c r="I936" s="29">
        <v>905</v>
      </c>
      <c r="J936" s="29">
        <v>2072199</v>
      </c>
      <c r="K936" s="29" t="s">
        <v>2086</v>
      </c>
      <c r="L936" s="179" t="s">
        <v>1626</v>
      </c>
      <c r="M936" s="29">
        <v>1903</v>
      </c>
      <c r="N936" s="29" t="s">
        <v>266</v>
      </c>
      <c r="O936" s="29">
        <v>190300</v>
      </c>
      <c r="R936" s="29" t="s">
        <v>2124</v>
      </c>
      <c r="S936" s="29">
        <v>115</v>
      </c>
      <c r="U936" s="29">
        <v>0</v>
      </c>
      <c r="V936" s="29" t="s">
        <v>2088</v>
      </c>
      <c r="X936" s="29" t="s">
        <v>320</v>
      </c>
    </row>
    <row r="937" spans="1:24" x14ac:dyDescent="0.25">
      <c r="A937" s="29" t="s">
        <v>160</v>
      </c>
      <c r="B937" s="29">
        <v>6211</v>
      </c>
      <c r="C937" s="29" t="s">
        <v>266</v>
      </c>
      <c r="D937" s="29">
        <v>3184931</v>
      </c>
      <c r="E937" s="29">
        <v>0</v>
      </c>
      <c r="F937" s="29">
        <v>1030</v>
      </c>
      <c r="G937" s="29">
        <v>2568900</v>
      </c>
      <c r="H937" s="29">
        <v>1113700</v>
      </c>
      <c r="I937" s="29">
        <v>905</v>
      </c>
      <c r="J937" s="29">
        <v>2072199</v>
      </c>
      <c r="K937" s="29" t="s">
        <v>2086</v>
      </c>
      <c r="L937" s="179" t="s">
        <v>1626</v>
      </c>
      <c r="M937" s="29">
        <v>1903</v>
      </c>
      <c r="N937" s="29" t="s">
        <v>266</v>
      </c>
      <c r="O937" s="29">
        <v>190300</v>
      </c>
      <c r="R937" s="29" t="s">
        <v>2125</v>
      </c>
      <c r="S937" s="29">
        <v>115</v>
      </c>
      <c r="U937" s="29">
        <v>0</v>
      </c>
      <c r="V937" s="29" t="s">
        <v>2088</v>
      </c>
      <c r="X937" s="29" t="s">
        <v>320</v>
      </c>
    </row>
    <row r="938" spans="1:24" x14ac:dyDescent="0.25">
      <c r="A938" s="29" t="s">
        <v>160</v>
      </c>
      <c r="B938" s="29">
        <v>6211</v>
      </c>
      <c r="C938" s="29" t="s">
        <v>266</v>
      </c>
      <c r="D938" s="29">
        <v>190106239</v>
      </c>
      <c r="E938" s="29">
        <v>0</v>
      </c>
      <c r="F938" s="29">
        <v>1030</v>
      </c>
      <c r="G938" s="29">
        <v>2568900</v>
      </c>
      <c r="H938" s="29">
        <v>1113700</v>
      </c>
      <c r="I938" s="29">
        <v>905</v>
      </c>
      <c r="J938" s="29">
        <v>2072199</v>
      </c>
      <c r="K938" s="29" t="s">
        <v>2086</v>
      </c>
      <c r="L938" s="179" t="s">
        <v>1626</v>
      </c>
      <c r="M938" s="29">
        <v>1903</v>
      </c>
      <c r="N938" s="29" t="s">
        <v>266</v>
      </c>
      <c r="O938" s="29">
        <v>190300</v>
      </c>
      <c r="R938" s="29" t="s">
        <v>2126</v>
      </c>
      <c r="S938" s="29">
        <v>115</v>
      </c>
      <c r="U938" s="29">
        <v>0</v>
      </c>
      <c r="V938" s="29" t="s">
        <v>2088</v>
      </c>
      <c r="X938" s="29" t="s">
        <v>320</v>
      </c>
    </row>
    <row r="939" spans="1:24" x14ac:dyDescent="0.25">
      <c r="A939" s="29" t="s">
        <v>160</v>
      </c>
      <c r="B939" s="29">
        <v>6211</v>
      </c>
      <c r="C939" s="29" t="s">
        <v>266</v>
      </c>
      <c r="D939" s="29">
        <v>3184933</v>
      </c>
      <c r="E939" s="29">
        <v>0</v>
      </c>
      <c r="F939" s="29">
        <v>1030</v>
      </c>
      <c r="G939" s="29">
        <v>2568900</v>
      </c>
      <c r="H939" s="29">
        <v>1113700</v>
      </c>
      <c r="I939" s="29">
        <v>905</v>
      </c>
      <c r="J939" s="29">
        <v>2072199</v>
      </c>
      <c r="K939" s="29" t="s">
        <v>2086</v>
      </c>
      <c r="L939" s="179" t="s">
        <v>1626</v>
      </c>
      <c r="M939" s="29">
        <v>1903</v>
      </c>
      <c r="N939" s="29" t="s">
        <v>266</v>
      </c>
      <c r="O939" s="29">
        <v>190300</v>
      </c>
      <c r="R939" s="29" t="s">
        <v>2127</v>
      </c>
      <c r="S939" s="29">
        <v>115</v>
      </c>
      <c r="U939" s="29">
        <v>0</v>
      </c>
      <c r="V939" s="29" t="s">
        <v>2088</v>
      </c>
      <c r="X939" s="29" t="s">
        <v>419</v>
      </c>
    </row>
    <row r="940" spans="1:24" x14ac:dyDescent="0.25">
      <c r="A940" s="29" t="s">
        <v>160</v>
      </c>
      <c r="B940" s="29">
        <v>6211</v>
      </c>
      <c r="C940" s="29" t="s">
        <v>266</v>
      </c>
      <c r="D940" s="29">
        <v>3184934</v>
      </c>
      <c r="E940" s="29">
        <v>0</v>
      </c>
      <c r="F940" s="29">
        <v>1030</v>
      </c>
      <c r="G940" s="29">
        <v>2568900</v>
      </c>
      <c r="H940" s="29">
        <v>1113700</v>
      </c>
      <c r="I940" s="29">
        <v>905</v>
      </c>
      <c r="J940" s="29">
        <v>2072199</v>
      </c>
      <c r="K940" s="29" t="s">
        <v>2086</v>
      </c>
      <c r="L940" s="179" t="s">
        <v>1626</v>
      </c>
      <c r="M940" s="29">
        <v>1903</v>
      </c>
      <c r="N940" s="29" t="s">
        <v>266</v>
      </c>
      <c r="O940" s="29">
        <v>190300</v>
      </c>
      <c r="R940" s="29" t="s">
        <v>2128</v>
      </c>
      <c r="S940" s="29">
        <v>115</v>
      </c>
      <c r="U940" s="29">
        <v>0</v>
      </c>
      <c r="V940" s="29" t="s">
        <v>2088</v>
      </c>
      <c r="X940" s="29" t="s">
        <v>320</v>
      </c>
    </row>
    <row r="941" spans="1:24" x14ac:dyDescent="0.25">
      <c r="A941" s="29" t="s">
        <v>160</v>
      </c>
      <c r="B941" s="29">
        <v>6211</v>
      </c>
      <c r="C941" s="29" t="s">
        <v>266</v>
      </c>
      <c r="D941" s="29">
        <v>190106257</v>
      </c>
      <c r="E941" s="29">
        <v>0</v>
      </c>
      <c r="F941" s="29">
        <v>1030</v>
      </c>
      <c r="G941" s="29">
        <v>2568900</v>
      </c>
      <c r="H941" s="29">
        <v>1113700</v>
      </c>
      <c r="I941" s="29">
        <v>905</v>
      </c>
      <c r="J941" s="29">
        <v>2072199</v>
      </c>
      <c r="K941" s="29" t="s">
        <v>2086</v>
      </c>
      <c r="L941" s="179" t="s">
        <v>1626</v>
      </c>
      <c r="M941" s="29">
        <v>1903</v>
      </c>
      <c r="N941" s="29" t="s">
        <v>266</v>
      </c>
      <c r="O941" s="29">
        <v>190300</v>
      </c>
      <c r="R941" s="29" t="s">
        <v>2129</v>
      </c>
      <c r="S941" s="29">
        <v>115</v>
      </c>
      <c r="U941" s="29">
        <v>0</v>
      </c>
      <c r="V941" s="29" t="s">
        <v>2088</v>
      </c>
      <c r="X941" s="29" t="s">
        <v>320</v>
      </c>
    </row>
    <row r="942" spans="1:24" x14ac:dyDescent="0.25">
      <c r="A942" s="29" t="s">
        <v>160</v>
      </c>
      <c r="B942" s="29">
        <v>6211</v>
      </c>
      <c r="C942" s="29" t="s">
        <v>266</v>
      </c>
      <c r="D942" s="29">
        <v>190106443</v>
      </c>
      <c r="E942" s="29">
        <v>0</v>
      </c>
      <c r="F942" s="29">
        <v>1030</v>
      </c>
      <c r="G942" s="29">
        <v>2568900</v>
      </c>
      <c r="H942" s="29">
        <v>1113700</v>
      </c>
      <c r="I942" s="29">
        <v>905</v>
      </c>
      <c r="J942" s="29">
        <v>2072199</v>
      </c>
      <c r="K942" s="29" t="s">
        <v>2086</v>
      </c>
      <c r="L942" s="179" t="s">
        <v>1626</v>
      </c>
      <c r="M942" s="29">
        <v>1903</v>
      </c>
      <c r="N942" s="29" t="s">
        <v>266</v>
      </c>
      <c r="O942" s="29">
        <v>190300</v>
      </c>
      <c r="R942" s="29" t="s">
        <v>2130</v>
      </c>
      <c r="S942" s="29">
        <v>115</v>
      </c>
      <c r="U942" s="29">
        <v>0</v>
      </c>
      <c r="V942" s="29" t="s">
        <v>2088</v>
      </c>
      <c r="X942" s="29" t="s">
        <v>419</v>
      </c>
    </row>
    <row r="943" spans="1:24" x14ac:dyDescent="0.25">
      <c r="A943" s="29" t="s">
        <v>160</v>
      </c>
      <c r="B943" s="29">
        <v>6211</v>
      </c>
      <c r="C943" s="29" t="s">
        <v>266</v>
      </c>
      <c r="D943" s="29">
        <v>190106985</v>
      </c>
      <c r="E943" s="29">
        <v>0</v>
      </c>
      <c r="F943" s="29">
        <v>1030</v>
      </c>
      <c r="G943" s="29">
        <v>2568900</v>
      </c>
      <c r="H943" s="29">
        <v>1113700</v>
      </c>
      <c r="I943" s="29">
        <v>905</v>
      </c>
      <c r="J943" s="29">
        <v>2072199</v>
      </c>
      <c r="K943" s="29" t="s">
        <v>2086</v>
      </c>
      <c r="L943" s="179" t="s">
        <v>1626</v>
      </c>
      <c r="M943" s="29">
        <v>1903</v>
      </c>
      <c r="N943" s="29" t="s">
        <v>266</v>
      </c>
      <c r="O943" s="29">
        <v>190300</v>
      </c>
      <c r="R943" s="29" t="s">
        <v>2131</v>
      </c>
      <c r="S943" s="29">
        <v>115</v>
      </c>
      <c r="U943" s="29">
        <v>0</v>
      </c>
      <c r="V943" s="29" t="s">
        <v>2088</v>
      </c>
      <c r="X943" s="29" t="s">
        <v>320</v>
      </c>
    </row>
    <row r="944" spans="1:24" x14ac:dyDescent="0.25">
      <c r="A944" s="29" t="s">
        <v>160</v>
      </c>
      <c r="B944" s="29">
        <v>6211</v>
      </c>
      <c r="C944" s="29" t="s">
        <v>266</v>
      </c>
      <c r="D944" s="29">
        <v>190106986</v>
      </c>
      <c r="E944" s="29">
        <v>0</v>
      </c>
      <c r="F944" s="29">
        <v>1010</v>
      </c>
      <c r="G944" s="29">
        <v>2568900</v>
      </c>
      <c r="H944" s="29">
        <v>1113700</v>
      </c>
      <c r="I944" s="29">
        <v>905</v>
      </c>
      <c r="J944" s="29">
        <v>2072199</v>
      </c>
      <c r="K944" s="29" t="s">
        <v>2086</v>
      </c>
      <c r="L944" s="179" t="s">
        <v>1626</v>
      </c>
      <c r="M944" s="29">
        <v>1903</v>
      </c>
      <c r="N944" s="29" t="s">
        <v>266</v>
      </c>
      <c r="O944" s="29">
        <v>190300</v>
      </c>
      <c r="R944" s="29" t="s">
        <v>2132</v>
      </c>
      <c r="S944" s="29">
        <v>101</v>
      </c>
      <c r="U944" s="29">
        <v>0</v>
      </c>
      <c r="V944" s="29" t="s">
        <v>2088</v>
      </c>
      <c r="X944" s="29" t="s">
        <v>320</v>
      </c>
    </row>
    <row r="945" spans="1:24" x14ac:dyDescent="0.25">
      <c r="A945" s="29" t="s">
        <v>160</v>
      </c>
      <c r="B945" s="29">
        <v>6211</v>
      </c>
      <c r="C945" s="29" t="s">
        <v>266</v>
      </c>
      <c r="D945" s="29">
        <v>190106436</v>
      </c>
      <c r="E945" s="29">
        <v>0</v>
      </c>
      <c r="F945" s="29">
        <v>1030</v>
      </c>
      <c r="G945" s="29">
        <v>2568900</v>
      </c>
      <c r="H945" s="29">
        <v>1113700</v>
      </c>
      <c r="I945" s="29">
        <v>905</v>
      </c>
      <c r="J945" s="29">
        <v>2072199</v>
      </c>
      <c r="K945" s="29" t="s">
        <v>2086</v>
      </c>
      <c r="L945" s="179" t="s">
        <v>1626</v>
      </c>
      <c r="M945" s="29">
        <v>1903</v>
      </c>
      <c r="N945" s="29" t="s">
        <v>266</v>
      </c>
      <c r="O945" s="29">
        <v>190300</v>
      </c>
      <c r="R945" s="29" t="s">
        <v>2133</v>
      </c>
      <c r="S945" s="29">
        <v>115</v>
      </c>
      <c r="U945" s="29">
        <v>0</v>
      </c>
      <c r="V945" s="29" t="s">
        <v>2088</v>
      </c>
      <c r="X945" s="29" t="s">
        <v>419</v>
      </c>
    </row>
    <row r="946" spans="1:24" x14ac:dyDescent="0.25">
      <c r="A946" s="29" t="s">
        <v>160</v>
      </c>
      <c r="B946" s="29">
        <v>6211</v>
      </c>
      <c r="C946" s="29" t="s">
        <v>266</v>
      </c>
      <c r="D946" s="29">
        <v>190106987</v>
      </c>
      <c r="E946" s="29">
        <v>0</v>
      </c>
      <c r="F946" s="29">
        <v>1030</v>
      </c>
      <c r="G946" s="29">
        <v>2568900</v>
      </c>
      <c r="H946" s="29">
        <v>1113700</v>
      </c>
      <c r="I946" s="29">
        <v>905</v>
      </c>
      <c r="J946" s="29">
        <v>2072199</v>
      </c>
      <c r="K946" s="29" t="s">
        <v>2086</v>
      </c>
      <c r="L946" s="179" t="s">
        <v>1626</v>
      </c>
      <c r="M946" s="29">
        <v>1903</v>
      </c>
      <c r="N946" s="29" t="s">
        <v>266</v>
      </c>
      <c r="O946" s="29">
        <v>190300</v>
      </c>
      <c r="R946" s="29" t="s">
        <v>2134</v>
      </c>
      <c r="S946" s="29">
        <v>115</v>
      </c>
      <c r="U946" s="29">
        <v>0</v>
      </c>
      <c r="V946" s="29" t="s">
        <v>2088</v>
      </c>
      <c r="X946" s="29" t="s">
        <v>320</v>
      </c>
    </row>
    <row r="947" spans="1:24" x14ac:dyDescent="0.25">
      <c r="A947" s="29" t="s">
        <v>160</v>
      </c>
      <c r="B947" s="29">
        <v>6211</v>
      </c>
      <c r="C947" s="29" t="s">
        <v>266</v>
      </c>
      <c r="D947" s="29">
        <v>190106989</v>
      </c>
      <c r="E947" s="29">
        <v>0</v>
      </c>
      <c r="F947" s="29">
        <v>1021</v>
      </c>
      <c r="G947" s="29">
        <v>2568900</v>
      </c>
      <c r="H947" s="29">
        <v>1113700</v>
      </c>
      <c r="I947" s="29">
        <v>905</v>
      </c>
      <c r="J947" s="29">
        <v>2072199</v>
      </c>
      <c r="K947" s="29" t="s">
        <v>2086</v>
      </c>
      <c r="L947" s="179" t="s">
        <v>1626</v>
      </c>
      <c r="M947" s="29">
        <v>1903</v>
      </c>
      <c r="N947" s="29" t="s">
        <v>266</v>
      </c>
      <c r="O947" s="29">
        <v>190300</v>
      </c>
      <c r="R947" s="29" t="s">
        <v>2135</v>
      </c>
      <c r="S947" s="29">
        <v>115</v>
      </c>
      <c r="U947" s="29">
        <v>0</v>
      </c>
      <c r="V947" s="29" t="s">
        <v>2088</v>
      </c>
      <c r="X947" s="29" t="s">
        <v>320</v>
      </c>
    </row>
    <row r="948" spans="1:24" x14ac:dyDescent="0.25">
      <c r="A948" s="29" t="s">
        <v>160</v>
      </c>
      <c r="B948" s="29">
        <v>6211</v>
      </c>
      <c r="C948" s="29" t="s">
        <v>266</v>
      </c>
      <c r="D948" s="29">
        <v>190106539</v>
      </c>
      <c r="E948" s="29">
        <v>0</v>
      </c>
      <c r="F948" s="29">
        <v>1030</v>
      </c>
      <c r="G948" s="29">
        <v>2568900</v>
      </c>
      <c r="H948" s="29">
        <v>1113700</v>
      </c>
      <c r="I948" s="29">
        <v>905</v>
      </c>
      <c r="J948" s="29">
        <v>2072199</v>
      </c>
      <c r="K948" s="29" t="s">
        <v>2086</v>
      </c>
      <c r="L948" s="179" t="s">
        <v>1626</v>
      </c>
      <c r="M948" s="29">
        <v>1903</v>
      </c>
      <c r="N948" s="29" t="s">
        <v>266</v>
      </c>
      <c r="O948" s="29">
        <v>190300</v>
      </c>
      <c r="R948" s="29" t="s">
        <v>2136</v>
      </c>
      <c r="S948" s="29">
        <v>115</v>
      </c>
      <c r="U948" s="29">
        <v>0</v>
      </c>
      <c r="V948" s="29" t="s">
        <v>2088</v>
      </c>
      <c r="X948" s="29" t="s">
        <v>320</v>
      </c>
    </row>
    <row r="949" spans="1:24" x14ac:dyDescent="0.25">
      <c r="A949" s="29" t="s">
        <v>160</v>
      </c>
      <c r="B949" s="29">
        <v>6211</v>
      </c>
      <c r="C949" s="29" t="s">
        <v>266</v>
      </c>
      <c r="D949" s="29">
        <v>190106990</v>
      </c>
      <c r="E949" s="29">
        <v>0</v>
      </c>
      <c r="F949" s="29">
        <v>1030</v>
      </c>
      <c r="G949" s="29">
        <v>2568900</v>
      </c>
      <c r="H949" s="29">
        <v>1113700</v>
      </c>
      <c r="I949" s="29">
        <v>905</v>
      </c>
      <c r="J949" s="29">
        <v>2072199</v>
      </c>
      <c r="K949" s="29" t="s">
        <v>2086</v>
      </c>
      <c r="L949" s="179" t="s">
        <v>1626</v>
      </c>
      <c r="M949" s="29">
        <v>1903</v>
      </c>
      <c r="N949" s="29" t="s">
        <v>266</v>
      </c>
      <c r="O949" s="29">
        <v>190300</v>
      </c>
      <c r="R949" s="29" t="s">
        <v>2137</v>
      </c>
      <c r="S949" s="29">
        <v>115</v>
      </c>
      <c r="U949" s="29">
        <v>0</v>
      </c>
      <c r="V949" s="29" t="s">
        <v>2088</v>
      </c>
      <c r="X949" s="29" t="s">
        <v>320</v>
      </c>
    </row>
    <row r="950" spans="1:24" x14ac:dyDescent="0.25">
      <c r="A950" s="29" t="s">
        <v>160</v>
      </c>
      <c r="B950" s="29">
        <v>6211</v>
      </c>
      <c r="C950" s="29" t="s">
        <v>266</v>
      </c>
      <c r="D950" s="29">
        <v>190106446</v>
      </c>
      <c r="E950" s="29">
        <v>0</v>
      </c>
      <c r="F950" s="29">
        <v>1030</v>
      </c>
      <c r="G950" s="29">
        <v>2568900</v>
      </c>
      <c r="H950" s="29">
        <v>1113700</v>
      </c>
      <c r="I950" s="29">
        <v>905</v>
      </c>
      <c r="J950" s="29">
        <v>2072199</v>
      </c>
      <c r="K950" s="29" t="s">
        <v>2086</v>
      </c>
      <c r="L950" s="179" t="s">
        <v>1626</v>
      </c>
      <c r="M950" s="29">
        <v>1903</v>
      </c>
      <c r="N950" s="29" t="s">
        <v>266</v>
      </c>
      <c r="O950" s="29">
        <v>190300</v>
      </c>
      <c r="R950" s="29" t="s">
        <v>2138</v>
      </c>
      <c r="S950" s="29">
        <v>115</v>
      </c>
      <c r="U950" s="29">
        <v>0</v>
      </c>
      <c r="V950" s="29" t="s">
        <v>2088</v>
      </c>
      <c r="X950" s="29" t="s">
        <v>320</v>
      </c>
    </row>
    <row r="951" spans="1:24" x14ac:dyDescent="0.25">
      <c r="A951" s="29" t="s">
        <v>160</v>
      </c>
      <c r="B951" s="29">
        <v>6211</v>
      </c>
      <c r="C951" s="29" t="s">
        <v>266</v>
      </c>
      <c r="D951" s="29">
        <v>935813</v>
      </c>
      <c r="E951" s="29">
        <v>0</v>
      </c>
      <c r="F951" s="29">
        <v>1030</v>
      </c>
      <c r="G951" s="29">
        <v>2568900</v>
      </c>
      <c r="H951" s="29">
        <v>1113700</v>
      </c>
      <c r="I951" s="29">
        <v>905</v>
      </c>
      <c r="J951" s="29">
        <v>2072199</v>
      </c>
      <c r="K951" s="29" t="s">
        <v>2086</v>
      </c>
      <c r="L951" s="179" t="s">
        <v>1626</v>
      </c>
      <c r="M951" s="29">
        <v>1903</v>
      </c>
      <c r="N951" s="29" t="s">
        <v>266</v>
      </c>
      <c r="O951" s="29">
        <v>190300</v>
      </c>
      <c r="R951" s="29" t="s">
        <v>2139</v>
      </c>
      <c r="S951" s="29">
        <v>115</v>
      </c>
      <c r="U951" s="29">
        <v>0</v>
      </c>
      <c r="V951" s="29" t="s">
        <v>2088</v>
      </c>
      <c r="X951" s="29" t="s">
        <v>320</v>
      </c>
    </row>
    <row r="952" spans="1:24" x14ac:dyDescent="0.25">
      <c r="A952" s="29" t="s">
        <v>160</v>
      </c>
      <c r="B952" s="29">
        <v>6211</v>
      </c>
      <c r="C952" s="29" t="s">
        <v>266</v>
      </c>
      <c r="D952" s="29">
        <v>190106448</v>
      </c>
      <c r="E952" s="29">
        <v>0</v>
      </c>
      <c r="F952" s="29">
        <v>1030</v>
      </c>
      <c r="G952" s="29">
        <v>2568900</v>
      </c>
      <c r="H952" s="29">
        <v>1113700</v>
      </c>
      <c r="I952" s="29">
        <v>905</v>
      </c>
      <c r="J952" s="29">
        <v>2072199</v>
      </c>
      <c r="K952" s="29" t="s">
        <v>2086</v>
      </c>
      <c r="L952" s="179" t="s">
        <v>1626</v>
      </c>
      <c r="M952" s="29">
        <v>1903</v>
      </c>
      <c r="N952" s="29" t="s">
        <v>266</v>
      </c>
      <c r="O952" s="29">
        <v>190300</v>
      </c>
      <c r="R952" s="29" t="s">
        <v>2140</v>
      </c>
      <c r="S952" s="29">
        <v>115</v>
      </c>
      <c r="U952" s="29">
        <v>0</v>
      </c>
      <c r="V952" s="29" t="s">
        <v>2088</v>
      </c>
      <c r="X952" s="29" t="s">
        <v>320</v>
      </c>
    </row>
    <row r="953" spans="1:24" x14ac:dyDescent="0.25">
      <c r="A953" s="29" t="s">
        <v>160</v>
      </c>
      <c r="B953" s="29">
        <v>6211</v>
      </c>
      <c r="C953" s="29" t="s">
        <v>266</v>
      </c>
      <c r="D953" s="29">
        <v>190106991</v>
      </c>
      <c r="E953" s="29">
        <v>0</v>
      </c>
      <c r="F953" s="29">
        <v>1010</v>
      </c>
      <c r="G953" s="29">
        <v>2568900</v>
      </c>
      <c r="H953" s="29">
        <v>1113700</v>
      </c>
      <c r="I953" s="29">
        <v>905</v>
      </c>
      <c r="J953" s="29">
        <v>2072199</v>
      </c>
      <c r="K953" s="29" t="s">
        <v>2086</v>
      </c>
      <c r="L953" s="179" t="s">
        <v>1626</v>
      </c>
      <c r="M953" s="29">
        <v>1903</v>
      </c>
      <c r="N953" s="29" t="s">
        <v>266</v>
      </c>
      <c r="O953" s="29">
        <v>190300</v>
      </c>
      <c r="R953" s="29" t="s">
        <v>2142</v>
      </c>
      <c r="S953" s="29">
        <v>101</v>
      </c>
      <c r="U953" s="29">
        <v>0</v>
      </c>
      <c r="V953" s="29" t="s">
        <v>2088</v>
      </c>
      <c r="X953" s="29" t="s">
        <v>320</v>
      </c>
    </row>
    <row r="954" spans="1:24" x14ac:dyDescent="0.25">
      <c r="A954" s="29" t="s">
        <v>160</v>
      </c>
      <c r="B954" s="29">
        <v>6211</v>
      </c>
      <c r="C954" s="29" t="s">
        <v>266</v>
      </c>
      <c r="D954" s="29">
        <v>190106454</v>
      </c>
      <c r="E954" s="29">
        <v>0</v>
      </c>
      <c r="F954" s="29">
        <v>1030</v>
      </c>
      <c r="G954" s="29">
        <v>2568900</v>
      </c>
      <c r="H954" s="29">
        <v>1113700</v>
      </c>
      <c r="I954" s="29">
        <v>905</v>
      </c>
      <c r="J954" s="29">
        <v>2072199</v>
      </c>
      <c r="K954" s="29" t="s">
        <v>2086</v>
      </c>
      <c r="L954" s="179" t="s">
        <v>1626</v>
      </c>
      <c r="M954" s="29">
        <v>1903</v>
      </c>
      <c r="N954" s="29" t="s">
        <v>266</v>
      </c>
      <c r="O954" s="29">
        <v>190300</v>
      </c>
      <c r="R954" s="29" t="s">
        <v>2143</v>
      </c>
      <c r="S954" s="29">
        <v>115</v>
      </c>
      <c r="U954" s="29">
        <v>0</v>
      </c>
      <c r="V954" s="29" t="s">
        <v>2088</v>
      </c>
      <c r="X954" s="29" t="s">
        <v>320</v>
      </c>
    </row>
    <row r="955" spans="1:24" x14ac:dyDescent="0.25">
      <c r="A955" s="29" t="s">
        <v>160</v>
      </c>
      <c r="B955" s="29">
        <v>6211</v>
      </c>
      <c r="C955" s="29" t="s">
        <v>266</v>
      </c>
      <c r="D955" s="29">
        <v>190106992</v>
      </c>
      <c r="E955" s="29">
        <v>0</v>
      </c>
      <c r="F955" s="29">
        <v>1030</v>
      </c>
      <c r="G955" s="29">
        <v>2568900</v>
      </c>
      <c r="H955" s="29">
        <v>1113700</v>
      </c>
      <c r="I955" s="29">
        <v>905</v>
      </c>
      <c r="J955" s="29">
        <v>2072199</v>
      </c>
      <c r="K955" s="29" t="s">
        <v>2086</v>
      </c>
      <c r="L955" s="179" t="s">
        <v>1626</v>
      </c>
      <c r="M955" s="29">
        <v>1903</v>
      </c>
      <c r="N955" s="29" t="s">
        <v>266</v>
      </c>
      <c r="O955" s="29">
        <v>190300</v>
      </c>
      <c r="R955" s="29" t="s">
        <v>2144</v>
      </c>
      <c r="S955" s="29">
        <v>115</v>
      </c>
      <c r="U955" s="29">
        <v>0</v>
      </c>
      <c r="V955" s="29" t="s">
        <v>2088</v>
      </c>
      <c r="X955" s="29" t="s">
        <v>320</v>
      </c>
    </row>
    <row r="956" spans="1:24" x14ac:dyDescent="0.25">
      <c r="A956" s="29" t="s">
        <v>160</v>
      </c>
      <c r="B956" s="29">
        <v>6211</v>
      </c>
      <c r="C956" s="29" t="s">
        <v>266</v>
      </c>
      <c r="D956" s="29">
        <v>190106455</v>
      </c>
      <c r="E956" s="29">
        <v>0</v>
      </c>
      <c r="F956" s="29">
        <v>1030</v>
      </c>
      <c r="G956" s="29">
        <v>2568900</v>
      </c>
      <c r="H956" s="29">
        <v>1113700</v>
      </c>
      <c r="I956" s="29">
        <v>905</v>
      </c>
      <c r="J956" s="29">
        <v>2072199</v>
      </c>
      <c r="K956" s="29" t="s">
        <v>2086</v>
      </c>
      <c r="L956" s="179" t="s">
        <v>1626</v>
      </c>
      <c r="M956" s="29">
        <v>1903</v>
      </c>
      <c r="N956" s="29" t="s">
        <v>266</v>
      </c>
      <c r="O956" s="29">
        <v>190300</v>
      </c>
      <c r="R956" s="29" t="s">
        <v>2145</v>
      </c>
      <c r="S956" s="29">
        <v>115</v>
      </c>
      <c r="U956" s="29">
        <v>0</v>
      </c>
      <c r="V956" s="29" t="s">
        <v>2088</v>
      </c>
      <c r="X956" s="29" t="s">
        <v>320</v>
      </c>
    </row>
    <row r="957" spans="1:24" x14ac:dyDescent="0.25">
      <c r="A957" s="29" t="s">
        <v>160</v>
      </c>
      <c r="B957" s="29">
        <v>6211</v>
      </c>
      <c r="C957" s="29" t="s">
        <v>266</v>
      </c>
      <c r="D957" s="29">
        <v>190106993</v>
      </c>
      <c r="E957" s="29">
        <v>0</v>
      </c>
      <c r="F957" s="29">
        <v>1010</v>
      </c>
      <c r="G957" s="29">
        <v>2568900</v>
      </c>
      <c r="H957" s="29">
        <v>1113700</v>
      </c>
      <c r="I957" s="29">
        <v>905</v>
      </c>
      <c r="J957" s="29">
        <v>2072199</v>
      </c>
      <c r="K957" s="29" t="s">
        <v>2086</v>
      </c>
      <c r="L957" s="179" t="s">
        <v>1626</v>
      </c>
      <c r="M957" s="29">
        <v>1903</v>
      </c>
      <c r="N957" s="29" t="s">
        <v>266</v>
      </c>
      <c r="O957" s="29">
        <v>190300</v>
      </c>
      <c r="R957" s="29" t="s">
        <v>2146</v>
      </c>
      <c r="S957" s="29">
        <v>101</v>
      </c>
      <c r="U957" s="29">
        <v>0</v>
      </c>
      <c r="V957" s="29" t="s">
        <v>2088</v>
      </c>
      <c r="X957" s="29" t="s">
        <v>320</v>
      </c>
    </row>
    <row r="958" spans="1:24" x14ac:dyDescent="0.25">
      <c r="A958" s="29" t="s">
        <v>160</v>
      </c>
      <c r="B958" s="29">
        <v>6211</v>
      </c>
      <c r="C958" s="29" t="s">
        <v>266</v>
      </c>
      <c r="D958" s="29">
        <v>190106994</v>
      </c>
      <c r="E958" s="29">
        <v>0</v>
      </c>
      <c r="F958" s="29">
        <v>1010</v>
      </c>
      <c r="G958" s="29">
        <v>2568900</v>
      </c>
      <c r="H958" s="29">
        <v>1113700</v>
      </c>
      <c r="I958" s="29">
        <v>905</v>
      </c>
      <c r="J958" s="29">
        <v>2072199</v>
      </c>
      <c r="K958" s="29" t="s">
        <v>2086</v>
      </c>
      <c r="L958" s="179" t="s">
        <v>1626</v>
      </c>
      <c r="M958" s="29">
        <v>1903</v>
      </c>
      <c r="N958" s="29" t="s">
        <v>266</v>
      </c>
      <c r="O958" s="29">
        <v>190300</v>
      </c>
      <c r="R958" s="29" t="s">
        <v>2147</v>
      </c>
      <c r="S958" s="29">
        <v>101</v>
      </c>
      <c r="U958" s="29">
        <v>0</v>
      </c>
      <c r="V958" s="29" t="s">
        <v>2088</v>
      </c>
      <c r="X958" s="29" t="s">
        <v>320</v>
      </c>
    </row>
    <row r="959" spans="1:24" x14ac:dyDescent="0.25">
      <c r="A959" s="29" t="s">
        <v>160</v>
      </c>
      <c r="B959" s="29">
        <v>6211</v>
      </c>
      <c r="C959" s="29" t="s">
        <v>266</v>
      </c>
      <c r="D959" s="29">
        <v>190106996</v>
      </c>
      <c r="E959" s="29">
        <v>0</v>
      </c>
      <c r="F959" s="29">
        <v>1010</v>
      </c>
      <c r="G959" s="29">
        <v>2568900</v>
      </c>
      <c r="H959" s="29">
        <v>1113700</v>
      </c>
      <c r="I959" s="29">
        <v>905</v>
      </c>
      <c r="J959" s="29">
        <v>2072199</v>
      </c>
      <c r="K959" s="29" t="s">
        <v>2086</v>
      </c>
      <c r="L959" s="179" t="s">
        <v>1626</v>
      </c>
      <c r="M959" s="29">
        <v>1903</v>
      </c>
      <c r="N959" s="29" t="s">
        <v>266</v>
      </c>
      <c r="O959" s="29">
        <v>190300</v>
      </c>
      <c r="R959" s="29" t="s">
        <v>2148</v>
      </c>
      <c r="S959" s="29">
        <v>101</v>
      </c>
      <c r="U959" s="29">
        <v>0</v>
      </c>
      <c r="V959" s="29" t="s">
        <v>2088</v>
      </c>
      <c r="X959" s="29" t="s">
        <v>320</v>
      </c>
    </row>
    <row r="960" spans="1:24" x14ac:dyDescent="0.25">
      <c r="A960" s="29" t="s">
        <v>160</v>
      </c>
      <c r="B960" s="29">
        <v>6211</v>
      </c>
      <c r="C960" s="29" t="s">
        <v>266</v>
      </c>
      <c r="D960" s="29">
        <v>190106916</v>
      </c>
      <c r="E960" s="29">
        <v>0</v>
      </c>
      <c r="F960" s="29">
        <v>1010</v>
      </c>
      <c r="G960" s="29">
        <v>2568900</v>
      </c>
      <c r="H960" s="29">
        <v>1113700</v>
      </c>
      <c r="I960" s="29">
        <v>905</v>
      </c>
      <c r="J960" s="29">
        <v>2072199</v>
      </c>
      <c r="K960" s="29" t="s">
        <v>2086</v>
      </c>
      <c r="L960" s="179" t="s">
        <v>1626</v>
      </c>
      <c r="M960" s="29">
        <v>1903</v>
      </c>
      <c r="N960" s="29" t="s">
        <v>266</v>
      </c>
      <c r="O960" s="29">
        <v>190300</v>
      </c>
      <c r="R960" s="29" t="s">
        <v>2149</v>
      </c>
      <c r="S960" s="29">
        <v>101</v>
      </c>
      <c r="U960" s="29">
        <v>0</v>
      </c>
      <c r="V960" s="29" t="s">
        <v>2088</v>
      </c>
      <c r="X960" s="29" t="s">
        <v>320</v>
      </c>
    </row>
    <row r="961" spans="1:24" x14ac:dyDescent="0.25">
      <c r="A961" s="29" t="s">
        <v>160</v>
      </c>
      <c r="B961" s="29">
        <v>6211</v>
      </c>
      <c r="C961" s="29" t="s">
        <v>266</v>
      </c>
      <c r="D961" s="29">
        <v>190106995</v>
      </c>
      <c r="E961" s="29">
        <v>0</v>
      </c>
      <c r="F961" s="29">
        <v>1010</v>
      </c>
      <c r="G961" s="29">
        <v>2568900</v>
      </c>
      <c r="H961" s="29">
        <v>1113700</v>
      </c>
      <c r="I961" s="29">
        <v>905</v>
      </c>
      <c r="J961" s="29">
        <v>2072199</v>
      </c>
      <c r="K961" s="29" t="s">
        <v>2086</v>
      </c>
      <c r="L961" s="179" t="s">
        <v>1626</v>
      </c>
      <c r="M961" s="29">
        <v>1903</v>
      </c>
      <c r="N961" s="29" t="s">
        <v>266</v>
      </c>
      <c r="O961" s="29">
        <v>190300</v>
      </c>
      <c r="R961" s="29" t="s">
        <v>2150</v>
      </c>
      <c r="S961" s="29">
        <v>101</v>
      </c>
      <c r="U961" s="29">
        <v>0</v>
      </c>
      <c r="V961" s="29" t="s">
        <v>2088</v>
      </c>
      <c r="X961" s="29" t="s">
        <v>320</v>
      </c>
    </row>
    <row r="962" spans="1:24" x14ac:dyDescent="0.25">
      <c r="A962" s="29" t="s">
        <v>160</v>
      </c>
      <c r="B962" s="29">
        <v>6211</v>
      </c>
      <c r="C962" s="29" t="s">
        <v>266</v>
      </c>
      <c r="D962" s="29">
        <v>190106997</v>
      </c>
      <c r="E962" s="29">
        <v>0</v>
      </c>
      <c r="F962" s="29">
        <v>1010</v>
      </c>
      <c r="G962" s="29">
        <v>2568900</v>
      </c>
      <c r="H962" s="29">
        <v>1113700</v>
      </c>
      <c r="I962" s="29">
        <v>905</v>
      </c>
      <c r="J962" s="29">
        <v>2072199</v>
      </c>
      <c r="K962" s="29" t="s">
        <v>2086</v>
      </c>
      <c r="L962" s="179" t="s">
        <v>1626</v>
      </c>
      <c r="M962" s="29">
        <v>1903</v>
      </c>
      <c r="N962" s="29" t="s">
        <v>266</v>
      </c>
      <c r="O962" s="29">
        <v>190300</v>
      </c>
      <c r="R962" s="29" t="s">
        <v>2151</v>
      </c>
      <c r="S962" s="29">
        <v>101</v>
      </c>
      <c r="U962" s="29">
        <v>0</v>
      </c>
      <c r="V962" s="29" t="s">
        <v>2088</v>
      </c>
      <c r="X962" s="29" t="s">
        <v>320</v>
      </c>
    </row>
    <row r="963" spans="1:24" x14ac:dyDescent="0.25">
      <c r="A963" s="29" t="s">
        <v>160</v>
      </c>
      <c r="B963" s="29">
        <v>6211</v>
      </c>
      <c r="C963" s="29" t="s">
        <v>266</v>
      </c>
      <c r="D963" s="29">
        <v>190106998</v>
      </c>
      <c r="E963" s="29">
        <v>0</v>
      </c>
      <c r="F963" s="29">
        <v>1010</v>
      </c>
      <c r="G963" s="29">
        <v>2568900</v>
      </c>
      <c r="H963" s="29">
        <v>1113700</v>
      </c>
      <c r="I963" s="29">
        <v>905</v>
      </c>
      <c r="J963" s="29">
        <v>2072199</v>
      </c>
      <c r="K963" s="29" t="s">
        <v>2086</v>
      </c>
      <c r="L963" s="179" t="s">
        <v>1626</v>
      </c>
      <c r="M963" s="29">
        <v>1903</v>
      </c>
      <c r="N963" s="29" t="s">
        <v>266</v>
      </c>
      <c r="O963" s="29">
        <v>190300</v>
      </c>
      <c r="R963" s="29" t="s">
        <v>2152</v>
      </c>
      <c r="S963" s="29">
        <v>101</v>
      </c>
      <c r="U963" s="29">
        <v>0</v>
      </c>
      <c r="V963" s="29" t="s">
        <v>2088</v>
      </c>
      <c r="X963" s="29" t="s">
        <v>320</v>
      </c>
    </row>
    <row r="964" spans="1:24" x14ac:dyDescent="0.25">
      <c r="A964" s="29" t="s">
        <v>160</v>
      </c>
      <c r="B964" s="29">
        <v>6211</v>
      </c>
      <c r="C964" s="29" t="s">
        <v>266</v>
      </c>
      <c r="D964" s="29">
        <v>190106999</v>
      </c>
      <c r="E964" s="29">
        <v>0</v>
      </c>
      <c r="F964" s="29">
        <v>1030</v>
      </c>
      <c r="G964" s="29">
        <v>2568900</v>
      </c>
      <c r="H964" s="29">
        <v>1113700</v>
      </c>
      <c r="I964" s="29">
        <v>905</v>
      </c>
      <c r="J964" s="29">
        <v>2072199</v>
      </c>
      <c r="K964" s="29" t="s">
        <v>2086</v>
      </c>
      <c r="L964" s="179" t="s">
        <v>1626</v>
      </c>
      <c r="M964" s="29">
        <v>1903</v>
      </c>
      <c r="N964" s="29" t="s">
        <v>266</v>
      </c>
      <c r="O964" s="29">
        <v>190300</v>
      </c>
      <c r="R964" s="29" t="s">
        <v>2153</v>
      </c>
      <c r="S964" s="29">
        <v>115</v>
      </c>
      <c r="U964" s="29">
        <v>0</v>
      </c>
      <c r="V964" s="29" t="s">
        <v>2088</v>
      </c>
      <c r="X964" s="29" t="s">
        <v>320</v>
      </c>
    </row>
    <row r="965" spans="1:24" x14ac:dyDescent="0.25">
      <c r="A965" s="29" t="s">
        <v>160</v>
      </c>
      <c r="B965" s="29">
        <v>6211</v>
      </c>
      <c r="C965" s="29" t="s">
        <v>266</v>
      </c>
      <c r="D965" s="29">
        <v>190107000</v>
      </c>
      <c r="E965" s="29">
        <v>0</v>
      </c>
      <c r="F965" s="29">
        <v>1030</v>
      </c>
      <c r="G965" s="29">
        <v>2568900</v>
      </c>
      <c r="H965" s="29">
        <v>1113700</v>
      </c>
      <c r="I965" s="29">
        <v>905</v>
      </c>
      <c r="J965" s="29">
        <v>2072199</v>
      </c>
      <c r="K965" s="29" t="s">
        <v>2086</v>
      </c>
      <c r="L965" s="179" t="s">
        <v>1626</v>
      </c>
      <c r="M965" s="29">
        <v>1903</v>
      </c>
      <c r="N965" s="29" t="s">
        <v>266</v>
      </c>
      <c r="O965" s="29">
        <v>190300</v>
      </c>
      <c r="R965" s="29" t="s">
        <v>2154</v>
      </c>
      <c r="S965" s="29">
        <v>115</v>
      </c>
      <c r="U965" s="29">
        <v>0</v>
      </c>
      <c r="V965" s="29" t="s">
        <v>2088</v>
      </c>
      <c r="X965" s="29" t="s">
        <v>320</v>
      </c>
    </row>
    <row r="966" spans="1:24" x14ac:dyDescent="0.25">
      <c r="A966" s="29" t="s">
        <v>160</v>
      </c>
      <c r="B966" s="29">
        <v>6211</v>
      </c>
      <c r="C966" s="29" t="s">
        <v>266</v>
      </c>
      <c r="D966" s="29">
        <v>190107001</v>
      </c>
      <c r="E966" s="29">
        <v>0</v>
      </c>
      <c r="F966" s="29">
        <v>1030</v>
      </c>
      <c r="G966" s="29">
        <v>2568900</v>
      </c>
      <c r="H966" s="29">
        <v>1113700</v>
      </c>
      <c r="I966" s="29">
        <v>905</v>
      </c>
      <c r="J966" s="29">
        <v>2072199</v>
      </c>
      <c r="K966" s="29" t="s">
        <v>2086</v>
      </c>
      <c r="L966" s="179" t="s">
        <v>1626</v>
      </c>
      <c r="M966" s="29">
        <v>1903</v>
      </c>
      <c r="N966" s="29" t="s">
        <v>266</v>
      </c>
      <c r="O966" s="29">
        <v>190300</v>
      </c>
      <c r="R966" s="29" t="s">
        <v>2155</v>
      </c>
      <c r="S966" s="29">
        <v>115</v>
      </c>
      <c r="U966" s="29">
        <v>0</v>
      </c>
      <c r="V966" s="29" t="s">
        <v>2088</v>
      </c>
      <c r="X966" s="29" t="s">
        <v>320</v>
      </c>
    </row>
    <row r="967" spans="1:24" x14ac:dyDescent="0.25">
      <c r="A967" s="29" t="s">
        <v>160</v>
      </c>
      <c r="B967" s="29">
        <v>6211</v>
      </c>
      <c r="C967" s="29" t="s">
        <v>266</v>
      </c>
      <c r="D967" s="29">
        <v>190106457</v>
      </c>
      <c r="E967" s="29">
        <v>0</v>
      </c>
      <c r="F967" s="29">
        <v>1030</v>
      </c>
      <c r="G967" s="29">
        <v>2568900</v>
      </c>
      <c r="H967" s="29">
        <v>1113700</v>
      </c>
      <c r="I967" s="29">
        <v>905</v>
      </c>
      <c r="J967" s="29">
        <v>2072199</v>
      </c>
      <c r="K967" s="29" t="s">
        <v>2086</v>
      </c>
      <c r="L967" s="179" t="s">
        <v>1626</v>
      </c>
      <c r="M967" s="29">
        <v>1903</v>
      </c>
      <c r="N967" s="29" t="s">
        <v>266</v>
      </c>
      <c r="O967" s="29">
        <v>190300</v>
      </c>
      <c r="R967" s="29" t="s">
        <v>2156</v>
      </c>
      <c r="S967" s="29">
        <v>150</v>
      </c>
      <c r="U967" s="29">
        <v>0</v>
      </c>
      <c r="V967" s="29" t="s">
        <v>2088</v>
      </c>
      <c r="X967" s="29" t="s">
        <v>320</v>
      </c>
    </row>
    <row r="968" spans="1:24" x14ac:dyDescent="0.25">
      <c r="A968" s="29" t="s">
        <v>160</v>
      </c>
      <c r="B968" s="29">
        <v>6211</v>
      </c>
      <c r="C968" s="29" t="s">
        <v>266</v>
      </c>
      <c r="D968" s="29">
        <v>190106459</v>
      </c>
      <c r="E968" s="29">
        <v>0</v>
      </c>
      <c r="F968" s="29">
        <v>1030</v>
      </c>
      <c r="G968" s="29">
        <v>2568900</v>
      </c>
      <c r="H968" s="29">
        <v>1113700</v>
      </c>
      <c r="I968" s="29">
        <v>905</v>
      </c>
      <c r="J968" s="29">
        <v>2072199</v>
      </c>
      <c r="K968" s="29" t="s">
        <v>2086</v>
      </c>
      <c r="L968" s="179" t="s">
        <v>1626</v>
      </c>
      <c r="M968" s="29">
        <v>1903</v>
      </c>
      <c r="N968" s="29" t="s">
        <v>266</v>
      </c>
      <c r="O968" s="29">
        <v>190300</v>
      </c>
      <c r="R968" s="29" t="s">
        <v>2157</v>
      </c>
      <c r="S968" s="29">
        <v>150</v>
      </c>
      <c r="U968" s="29">
        <v>0</v>
      </c>
      <c r="V968" s="29" t="s">
        <v>2088</v>
      </c>
      <c r="X968" s="29" t="s">
        <v>320</v>
      </c>
    </row>
    <row r="969" spans="1:24" x14ac:dyDescent="0.25">
      <c r="A969" s="29" t="s">
        <v>160</v>
      </c>
      <c r="B969" s="29">
        <v>6211</v>
      </c>
      <c r="C969" s="29" t="s">
        <v>266</v>
      </c>
      <c r="D969" s="29">
        <v>190106460</v>
      </c>
      <c r="E969" s="29">
        <v>0</v>
      </c>
      <c r="F969" s="29">
        <v>1030</v>
      </c>
      <c r="G969" s="29">
        <v>2568900</v>
      </c>
      <c r="H969" s="29">
        <v>1113700</v>
      </c>
      <c r="I969" s="29">
        <v>905</v>
      </c>
      <c r="J969" s="29">
        <v>2072199</v>
      </c>
      <c r="K969" s="29" t="s">
        <v>2086</v>
      </c>
      <c r="L969" s="179" t="s">
        <v>1626</v>
      </c>
      <c r="M969" s="29">
        <v>1903</v>
      </c>
      <c r="N969" s="29" t="s">
        <v>266</v>
      </c>
      <c r="O969" s="29">
        <v>190300</v>
      </c>
      <c r="R969" s="29" t="s">
        <v>2158</v>
      </c>
      <c r="S969" s="29">
        <v>115</v>
      </c>
      <c r="U969" s="29">
        <v>0</v>
      </c>
      <c r="V969" s="29" t="s">
        <v>2088</v>
      </c>
      <c r="X969" s="29" t="s">
        <v>320</v>
      </c>
    </row>
    <row r="970" spans="1:24" x14ac:dyDescent="0.25">
      <c r="A970" s="29" t="s">
        <v>160</v>
      </c>
      <c r="B970" s="29">
        <v>6211</v>
      </c>
      <c r="C970" s="29" t="s">
        <v>266</v>
      </c>
      <c r="D970" s="29">
        <v>190107002</v>
      </c>
      <c r="E970" s="29">
        <v>0</v>
      </c>
      <c r="F970" s="29">
        <v>1030</v>
      </c>
      <c r="G970" s="29">
        <v>2568900</v>
      </c>
      <c r="H970" s="29">
        <v>1113700</v>
      </c>
      <c r="I970" s="29">
        <v>905</v>
      </c>
      <c r="J970" s="29">
        <v>2072199</v>
      </c>
      <c r="K970" s="29" t="s">
        <v>2086</v>
      </c>
      <c r="L970" s="179" t="s">
        <v>1626</v>
      </c>
      <c r="M970" s="29">
        <v>1903</v>
      </c>
      <c r="N970" s="29" t="s">
        <v>266</v>
      </c>
      <c r="O970" s="29">
        <v>190300</v>
      </c>
      <c r="R970" s="29" t="s">
        <v>2159</v>
      </c>
      <c r="S970" s="29">
        <v>115</v>
      </c>
      <c r="U970" s="29">
        <v>0</v>
      </c>
      <c r="V970" s="29" t="s">
        <v>2088</v>
      </c>
      <c r="X970" s="29" t="s">
        <v>320</v>
      </c>
    </row>
    <row r="971" spans="1:24" x14ac:dyDescent="0.25">
      <c r="A971" s="29" t="s">
        <v>160</v>
      </c>
      <c r="B971" s="29">
        <v>6211</v>
      </c>
      <c r="C971" s="29" t="s">
        <v>266</v>
      </c>
      <c r="D971" s="29">
        <v>190106917</v>
      </c>
      <c r="E971" s="29">
        <v>0</v>
      </c>
      <c r="F971" s="29">
        <v>1010</v>
      </c>
      <c r="G971" s="29">
        <v>2568900</v>
      </c>
      <c r="H971" s="29">
        <v>1113700</v>
      </c>
      <c r="I971" s="29">
        <v>905</v>
      </c>
      <c r="J971" s="29">
        <v>2072199</v>
      </c>
      <c r="K971" s="29" t="s">
        <v>2086</v>
      </c>
      <c r="L971" s="179" t="s">
        <v>1626</v>
      </c>
      <c r="M971" s="29">
        <v>1903</v>
      </c>
      <c r="N971" s="29" t="s">
        <v>266</v>
      </c>
      <c r="O971" s="29">
        <v>190300</v>
      </c>
      <c r="R971" s="29" t="s">
        <v>2160</v>
      </c>
      <c r="S971" s="29">
        <v>101</v>
      </c>
      <c r="U971" s="29">
        <v>0</v>
      </c>
      <c r="V971" s="29" t="s">
        <v>2088</v>
      </c>
      <c r="X971" s="29" t="s">
        <v>320</v>
      </c>
    </row>
    <row r="972" spans="1:24" x14ac:dyDescent="0.25">
      <c r="A972" s="29" t="s">
        <v>160</v>
      </c>
      <c r="B972" s="29">
        <v>6211</v>
      </c>
      <c r="C972" s="29" t="s">
        <v>266</v>
      </c>
      <c r="D972" s="29">
        <v>190106461</v>
      </c>
      <c r="E972" s="29">
        <v>0</v>
      </c>
      <c r="F972" s="29">
        <v>1030</v>
      </c>
      <c r="G972" s="29">
        <v>2568900</v>
      </c>
      <c r="H972" s="29">
        <v>1113700</v>
      </c>
      <c r="I972" s="29">
        <v>905</v>
      </c>
      <c r="J972" s="29">
        <v>2072199</v>
      </c>
      <c r="K972" s="29" t="s">
        <v>2086</v>
      </c>
      <c r="L972" s="179" t="s">
        <v>1626</v>
      </c>
      <c r="M972" s="29">
        <v>1903</v>
      </c>
      <c r="N972" s="29" t="s">
        <v>266</v>
      </c>
      <c r="O972" s="29">
        <v>190300</v>
      </c>
      <c r="R972" s="29" t="s">
        <v>2161</v>
      </c>
      <c r="S972" s="29">
        <v>115</v>
      </c>
      <c r="U972" s="29">
        <v>0</v>
      </c>
      <c r="V972" s="29" t="s">
        <v>2088</v>
      </c>
      <c r="X972" s="29" t="s">
        <v>320</v>
      </c>
    </row>
    <row r="973" spans="1:24" x14ac:dyDescent="0.25">
      <c r="A973" s="29" t="s">
        <v>160</v>
      </c>
      <c r="B973" s="29">
        <v>6211</v>
      </c>
      <c r="C973" s="29" t="s">
        <v>266</v>
      </c>
      <c r="D973" s="29">
        <v>190107010</v>
      </c>
      <c r="E973" s="29">
        <v>0</v>
      </c>
      <c r="F973" s="29">
        <v>1010</v>
      </c>
      <c r="G973" s="29">
        <v>2568900</v>
      </c>
      <c r="H973" s="29">
        <v>1113700</v>
      </c>
      <c r="I973" s="29">
        <v>905</v>
      </c>
      <c r="J973" s="29">
        <v>2072199</v>
      </c>
      <c r="K973" s="29" t="s">
        <v>2086</v>
      </c>
      <c r="L973" s="179" t="s">
        <v>1626</v>
      </c>
      <c r="M973" s="29">
        <v>1903</v>
      </c>
      <c r="N973" s="29" t="s">
        <v>266</v>
      </c>
      <c r="O973" s="29">
        <v>190300</v>
      </c>
      <c r="R973" s="29" t="s">
        <v>2162</v>
      </c>
      <c r="S973" s="29">
        <v>101</v>
      </c>
      <c r="U973" s="29">
        <v>0</v>
      </c>
      <c r="V973" s="29" t="s">
        <v>2088</v>
      </c>
      <c r="X973" s="29" t="s">
        <v>320</v>
      </c>
    </row>
    <row r="974" spans="1:24" x14ac:dyDescent="0.25">
      <c r="A974" s="29" t="s">
        <v>160</v>
      </c>
      <c r="B974" s="29">
        <v>6211</v>
      </c>
      <c r="C974" s="29" t="s">
        <v>266</v>
      </c>
      <c r="D974" s="29">
        <v>190106462</v>
      </c>
      <c r="E974" s="29">
        <v>0</v>
      </c>
      <c r="F974" s="29">
        <v>1030</v>
      </c>
      <c r="G974" s="29">
        <v>2568900</v>
      </c>
      <c r="H974" s="29">
        <v>1113700</v>
      </c>
      <c r="I974" s="29">
        <v>905</v>
      </c>
      <c r="J974" s="29">
        <v>2072199</v>
      </c>
      <c r="K974" s="29" t="s">
        <v>2086</v>
      </c>
      <c r="L974" s="179" t="s">
        <v>1626</v>
      </c>
      <c r="M974" s="29">
        <v>1903</v>
      </c>
      <c r="N974" s="29" t="s">
        <v>266</v>
      </c>
      <c r="O974" s="29">
        <v>190300</v>
      </c>
      <c r="R974" s="29" t="s">
        <v>2163</v>
      </c>
      <c r="S974" s="29">
        <v>115</v>
      </c>
      <c r="U974" s="29">
        <v>0</v>
      </c>
      <c r="V974" s="29" t="s">
        <v>2088</v>
      </c>
      <c r="X974" s="29" t="s">
        <v>320</v>
      </c>
    </row>
    <row r="975" spans="1:24" x14ac:dyDescent="0.25">
      <c r="A975" s="29" t="s">
        <v>160</v>
      </c>
      <c r="B975" s="29">
        <v>6211</v>
      </c>
      <c r="C975" s="29" t="s">
        <v>266</v>
      </c>
      <c r="D975" s="29">
        <v>190107004</v>
      </c>
      <c r="E975" s="29">
        <v>0</v>
      </c>
      <c r="F975" s="29">
        <v>1021</v>
      </c>
      <c r="G975" s="29">
        <v>2568900</v>
      </c>
      <c r="H975" s="29">
        <v>1113700</v>
      </c>
      <c r="I975" s="29">
        <v>905</v>
      </c>
      <c r="J975" s="29">
        <v>2072199</v>
      </c>
      <c r="K975" s="29" t="s">
        <v>2086</v>
      </c>
      <c r="L975" s="179" t="s">
        <v>1626</v>
      </c>
      <c r="M975" s="29">
        <v>1903</v>
      </c>
      <c r="N975" s="29" t="s">
        <v>266</v>
      </c>
      <c r="O975" s="29">
        <v>190300</v>
      </c>
      <c r="R975" s="29" t="s">
        <v>2164</v>
      </c>
      <c r="S975" s="29">
        <v>115</v>
      </c>
      <c r="U975" s="29">
        <v>0</v>
      </c>
      <c r="V975" s="29" t="s">
        <v>2088</v>
      </c>
      <c r="X975" s="29" t="s">
        <v>320</v>
      </c>
    </row>
    <row r="976" spans="1:24" x14ac:dyDescent="0.25">
      <c r="A976" s="29" t="s">
        <v>160</v>
      </c>
      <c r="B976" s="29">
        <v>6211</v>
      </c>
      <c r="C976" s="29" t="s">
        <v>266</v>
      </c>
      <c r="D976" s="29">
        <v>190107005</v>
      </c>
      <c r="E976" s="29">
        <v>0</v>
      </c>
      <c r="F976" s="29">
        <v>1010</v>
      </c>
      <c r="G976" s="29">
        <v>2568900</v>
      </c>
      <c r="H976" s="29">
        <v>1113700</v>
      </c>
      <c r="I976" s="29">
        <v>905</v>
      </c>
      <c r="J976" s="29">
        <v>2072199</v>
      </c>
      <c r="K976" s="29" t="s">
        <v>2086</v>
      </c>
      <c r="L976" s="179" t="s">
        <v>1626</v>
      </c>
      <c r="M976" s="29">
        <v>1903</v>
      </c>
      <c r="N976" s="29" t="s">
        <v>266</v>
      </c>
      <c r="O976" s="29">
        <v>190300</v>
      </c>
      <c r="R976" s="29" t="s">
        <v>2165</v>
      </c>
      <c r="S976" s="29">
        <v>101</v>
      </c>
      <c r="U976" s="29">
        <v>0</v>
      </c>
      <c r="V976" s="29" t="s">
        <v>2088</v>
      </c>
      <c r="X976" s="29" t="s">
        <v>320</v>
      </c>
    </row>
    <row r="977" spans="1:24" x14ac:dyDescent="0.25">
      <c r="A977" s="29" t="s">
        <v>160</v>
      </c>
      <c r="B977" s="29">
        <v>6211</v>
      </c>
      <c r="C977" s="29" t="s">
        <v>266</v>
      </c>
      <c r="D977" s="29">
        <v>190106463</v>
      </c>
      <c r="E977" s="29">
        <v>0</v>
      </c>
      <c r="F977" s="29">
        <v>1030</v>
      </c>
      <c r="G977" s="29">
        <v>2568900</v>
      </c>
      <c r="H977" s="29">
        <v>1113700</v>
      </c>
      <c r="I977" s="29">
        <v>905</v>
      </c>
      <c r="J977" s="29">
        <v>2072199</v>
      </c>
      <c r="K977" s="29" t="s">
        <v>2086</v>
      </c>
      <c r="L977" s="179" t="s">
        <v>1626</v>
      </c>
      <c r="M977" s="29">
        <v>1903</v>
      </c>
      <c r="N977" s="29" t="s">
        <v>266</v>
      </c>
      <c r="O977" s="29">
        <v>190300</v>
      </c>
      <c r="R977" s="29" t="s">
        <v>2166</v>
      </c>
      <c r="S977" s="29">
        <v>115</v>
      </c>
      <c r="U977" s="29">
        <v>0</v>
      </c>
      <c r="V977" s="29" t="s">
        <v>2088</v>
      </c>
      <c r="X977" s="29" t="s">
        <v>320</v>
      </c>
    </row>
    <row r="978" spans="1:24" x14ac:dyDescent="0.25">
      <c r="A978" s="29" t="s">
        <v>160</v>
      </c>
      <c r="B978" s="29">
        <v>6211</v>
      </c>
      <c r="C978" s="29" t="s">
        <v>266</v>
      </c>
      <c r="D978" s="29">
        <v>190107006</v>
      </c>
      <c r="E978" s="29">
        <v>0</v>
      </c>
      <c r="F978" s="29">
        <v>1030</v>
      </c>
      <c r="G978" s="29">
        <v>2568900</v>
      </c>
      <c r="H978" s="29">
        <v>1113700</v>
      </c>
      <c r="I978" s="29">
        <v>905</v>
      </c>
      <c r="J978" s="29">
        <v>2072199</v>
      </c>
      <c r="K978" s="29" t="s">
        <v>2086</v>
      </c>
      <c r="L978" s="179" t="s">
        <v>1626</v>
      </c>
      <c r="M978" s="29">
        <v>1903</v>
      </c>
      <c r="N978" s="29" t="s">
        <v>266</v>
      </c>
      <c r="O978" s="29">
        <v>190300</v>
      </c>
      <c r="R978" s="29" t="s">
        <v>2167</v>
      </c>
      <c r="S978" s="29">
        <v>115</v>
      </c>
      <c r="U978" s="29">
        <v>0</v>
      </c>
      <c r="V978" s="29" t="s">
        <v>2088</v>
      </c>
      <c r="X978" s="29" t="s">
        <v>320</v>
      </c>
    </row>
    <row r="979" spans="1:24" x14ac:dyDescent="0.25">
      <c r="A979" s="29" t="s">
        <v>160</v>
      </c>
      <c r="B979" s="29">
        <v>6211</v>
      </c>
      <c r="C979" s="29" t="s">
        <v>266</v>
      </c>
      <c r="D979" s="29">
        <v>190107007</v>
      </c>
      <c r="E979" s="29">
        <v>0</v>
      </c>
      <c r="F979" s="29">
        <v>1030</v>
      </c>
      <c r="G979" s="29">
        <v>2568900</v>
      </c>
      <c r="H979" s="29">
        <v>1113700</v>
      </c>
      <c r="I979" s="29">
        <v>905</v>
      </c>
      <c r="J979" s="29">
        <v>2072199</v>
      </c>
      <c r="K979" s="29" t="s">
        <v>2086</v>
      </c>
      <c r="L979" s="179" t="s">
        <v>1626</v>
      </c>
      <c r="M979" s="29">
        <v>1903</v>
      </c>
      <c r="N979" s="29" t="s">
        <v>266</v>
      </c>
      <c r="O979" s="29">
        <v>190300</v>
      </c>
      <c r="R979" s="29" t="s">
        <v>2168</v>
      </c>
      <c r="S979" s="29">
        <v>150</v>
      </c>
      <c r="U979" s="29">
        <v>0</v>
      </c>
      <c r="V979" s="29" t="s">
        <v>2088</v>
      </c>
      <c r="X979" s="29" t="s">
        <v>320</v>
      </c>
    </row>
    <row r="980" spans="1:24" x14ac:dyDescent="0.25">
      <c r="A980" s="29" t="s">
        <v>160</v>
      </c>
      <c r="B980" s="29">
        <v>6211</v>
      </c>
      <c r="C980" s="29" t="s">
        <v>266</v>
      </c>
      <c r="D980" s="29">
        <v>190107008</v>
      </c>
      <c r="E980" s="29">
        <v>0</v>
      </c>
      <c r="F980" s="29">
        <v>1030</v>
      </c>
      <c r="G980" s="29">
        <v>2568900</v>
      </c>
      <c r="H980" s="29">
        <v>1113700</v>
      </c>
      <c r="I980" s="29">
        <v>905</v>
      </c>
      <c r="J980" s="29">
        <v>2072199</v>
      </c>
      <c r="K980" s="29" t="s">
        <v>2086</v>
      </c>
      <c r="L980" s="179" t="s">
        <v>1626</v>
      </c>
      <c r="M980" s="29">
        <v>1903</v>
      </c>
      <c r="N980" s="29" t="s">
        <v>266</v>
      </c>
      <c r="O980" s="29">
        <v>190300</v>
      </c>
      <c r="R980" s="29" t="s">
        <v>2169</v>
      </c>
      <c r="S980" s="29">
        <v>115</v>
      </c>
      <c r="U980" s="29">
        <v>0</v>
      </c>
      <c r="V980" s="29" t="s">
        <v>2088</v>
      </c>
      <c r="X980" s="29" t="s">
        <v>320</v>
      </c>
    </row>
    <row r="981" spans="1:24" x14ac:dyDescent="0.25">
      <c r="A981" s="29" t="s">
        <v>160</v>
      </c>
      <c r="B981" s="29">
        <v>6211</v>
      </c>
      <c r="C981" s="29" t="s">
        <v>266</v>
      </c>
      <c r="D981" s="29">
        <v>190106464</v>
      </c>
      <c r="E981" s="29">
        <v>0</v>
      </c>
      <c r="F981" s="29">
        <v>1030</v>
      </c>
      <c r="G981" s="29">
        <v>2568900</v>
      </c>
      <c r="H981" s="29">
        <v>1113700</v>
      </c>
      <c r="I981" s="29">
        <v>905</v>
      </c>
      <c r="J981" s="29">
        <v>2072199</v>
      </c>
      <c r="K981" s="29" t="s">
        <v>2086</v>
      </c>
      <c r="L981" s="179" t="s">
        <v>1626</v>
      </c>
      <c r="M981" s="29">
        <v>1903</v>
      </c>
      <c r="N981" s="29" t="s">
        <v>266</v>
      </c>
      <c r="O981" s="29">
        <v>190300</v>
      </c>
      <c r="R981" s="29" t="s">
        <v>2170</v>
      </c>
      <c r="S981" s="29">
        <v>115</v>
      </c>
      <c r="U981" s="29">
        <v>0</v>
      </c>
      <c r="V981" s="29" t="s">
        <v>2088</v>
      </c>
      <c r="X981" s="29" t="s">
        <v>320</v>
      </c>
    </row>
    <row r="982" spans="1:24" x14ac:dyDescent="0.25">
      <c r="A982" s="29" t="s">
        <v>160</v>
      </c>
      <c r="B982" s="29">
        <v>6211</v>
      </c>
      <c r="C982" s="29" t="s">
        <v>266</v>
      </c>
      <c r="D982" s="29">
        <v>190106918</v>
      </c>
      <c r="E982" s="29">
        <v>0</v>
      </c>
      <c r="F982" s="29">
        <v>1030</v>
      </c>
      <c r="G982" s="29">
        <v>2568900</v>
      </c>
      <c r="H982" s="29">
        <v>1113700</v>
      </c>
      <c r="I982" s="29">
        <v>905</v>
      </c>
      <c r="J982" s="29">
        <v>2072199</v>
      </c>
      <c r="K982" s="29" t="s">
        <v>2086</v>
      </c>
      <c r="L982" s="179" t="s">
        <v>1626</v>
      </c>
      <c r="M982" s="29">
        <v>1903</v>
      </c>
      <c r="N982" s="29" t="s">
        <v>266</v>
      </c>
      <c r="O982" s="29">
        <v>190300</v>
      </c>
      <c r="R982" s="29" t="s">
        <v>2171</v>
      </c>
      <c r="S982" s="29">
        <v>115</v>
      </c>
      <c r="U982" s="29">
        <v>0</v>
      </c>
      <c r="V982" s="29" t="s">
        <v>2088</v>
      </c>
      <c r="X982" s="29" t="s">
        <v>320</v>
      </c>
    </row>
    <row r="983" spans="1:24" x14ac:dyDescent="0.25">
      <c r="A983" s="29" t="s">
        <v>160</v>
      </c>
      <c r="B983" s="29">
        <v>6211</v>
      </c>
      <c r="C983" s="29" t="s">
        <v>266</v>
      </c>
      <c r="D983" s="29">
        <v>190107009</v>
      </c>
      <c r="E983" s="29">
        <v>0</v>
      </c>
      <c r="F983" s="29">
        <v>1030</v>
      </c>
      <c r="G983" s="29">
        <v>2568900</v>
      </c>
      <c r="H983" s="29">
        <v>1113700</v>
      </c>
      <c r="I983" s="29">
        <v>905</v>
      </c>
      <c r="J983" s="29">
        <v>2072199</v>
      </c>
      <c r="K983" s="29" t="s">
        <v>2086</v>
      </c>
      <c r="L983" s="179" t="s">
        <v>1626</v>
      </c>
      <c r="M983" s="29">
        <v>1903</v>
      </c>
      <c r="N983" s="29" t="s">
        <v>266</v>
      </c>
      <c r="O983" s="29">
        <v>190300</v>
      </c>
      <c r="R983" s="29" t="s">
        <v>2172</v>
      </c>
      <c r="S983" s="29">
        <v>115</v>
      </c>
      <c r="U983" s="29">
        <v>0</v>
      </c>
      <c r="V983" s="29" t="s">
        <v>2088</v>
      </c>
      <c r="X983" s="29" t="s">
        <v>320</v>
      </c>
    </row>
    <row r="984" spans="1:24" x14ac:dyDescent="0.25">
      <c r="A984" s="29" t="s">
        <v>160</v>
      </c>
      <c r="B984" s="29">
        <v>6211</v>
      </c>
      <c r="C984" s="29" t="s">
        <v>266</v>
      </c>
      <c r="D984" s="29">
        <v>190106465</v>
      </c>
      <c r="E984" s="29">
        <v>0</v>
      </c>
      <c r="F984" s="29">
        <v>1030</v>
      </c>
      <c r="G984" s="29">
        <v>2568900</v>
      </c>
      <c r="H984" s="29">
        <v>1113700</v>
      </c>
      <c r="I984" s="29">
        <v>905</v>
      </c>
      <c r="J984" s="29">
        <v>2072199</v>
      </c>
      <c r="K984" s="29" t="s">
        <v>2086</v>
      </c>
      <c r="L984" s="179" t="s">
        <v>1626</v>
      </c>
      <c r="M984" s="29">
        <v>1903</v>
      </c>
      <c r="N984" s="29" t="s">
        <v>266</v>
      </c>
      <c r="O984" s="29">
        <v>190300</v>
      </c>
      <c r="R984" s="29" t="s">
        <v>2173</v>
      </c>
      <c r="S984" s="29">
        <v>150</v>
      </c>
      <c r="U984" s="29">
        <v>0</v>
      </c>
      <c r="V984" s="29" t="s">
        <v>2088</v>
      </c>
      <c r="X984" s="29" t="s">
        <v>320</v>
      </c>
    </row>
    <row r="985" spans="1:24" x14ac:dyDescent="0.25">
      <c r="A985" s="29" t="s">
        <v>160</v>
      </c>
      <c r="B985" s="29">
        <v>6211</v>
      </c>
      <c r="C985" s="29" t="s">
        <v>266</v>
      </c>
      <c r="D985" s="29">
        <v>190106466</v>
      </c>
      <c r="E985" s="29">
        <v>0</v>
      </c>
      <c r="F985" s="29">
        <v>1030</v>
      </c>
      <c r="G985" s="29">
        <v>2568900</v>
      </c>
      <c r="H985" s="29">
        <v>1113700</v>
      </c>
      <c r="I985" s="29">
        <v>905</v>
      </c>
      <c r="J985" s="29">
        <v>2072199</v>
      </c>
      <c r="K985" s="29" t="s">
        <v>2086</v>
      </c>
      <c r="L985" s="179" t="s">
        <v>1626</v>
      </c>
      <c r="M985" s="29">
        <v>1903</v>
      </c>
      <c r="N985" s="29" t="s">
        <v>266</v>
      </c>
      <c r="O985" s="29">
        <v>190300</v>
      </c>
      <c r="R985" s="29" t="s">
        <v>2174</v>
      </c>
      <c r="S985" s="29">
        <v>150</v>
      </c>
      <c r="U985" s="29">
        <v>0</v>
      </c>
      <c r="V985" s="29" t="s">
        <v>2088</v>
      </c>
      <c r="X985" s="29" t="s">
        <v>320</v>
      </c>
    </row>
    <row r="986" spans="1:24" x14ac:dyDescent="0.25">
      <c r="A986" s="29" t="s">
        <v>160</v>
      </c>
      <c r="B986" s="29">
        <v>6211</v>
      </c>
      <c r="C986" s="29" t="s">
        <v>266</v>
      </c>
      <c r="D986" s="29">
        <v>190106467</v>
      </c>
      <c r="E986" s="29">
        <v>0</v>
      </c>
      <c r="F986" s="29">
        <v>1030</v>
      </c>
      <c r="G986" s="29">
        <v>2568900</v>
      </c>
      <c r="H986" s="29">
        <v>1113700</v>
      </c>
      <c r="I986" s="29">
        <v>905</v>
      </c>
      <c r="J986" s="29">
        <v>2072199</v>
      </c>
      <c r="K986" s="29" t="s">
        <v>2086</v>
      </c>
      <c r="L986" s="179" t="s">
        <v>1626</v>
      </c>
      <c r="M986" s="29">
        <v>1903</v>
      </c>
      <c r="N986" s="29" t="s">
        <v>266</v>
      </c>
      <c r="O986" s="29">
        <v>190300</v>
      </c>
      <c r="R986" s="29" t="s">
        <v>2175</v>
      </c>
      <c r="S986" s="29">
        <v>150</v>
      </c>
      <c r="U986" s="29">
        <v>0</v>
      </c>
      <c r="V986" s="29" t="s">
        <v>2088</v>
      </c>
      <c r="X986" s="29" t="s">
        <v>320</v>
      </c>
    </row>
    <row r="987" spans="1:24" x14ac:dyDescent="0.25">
      <c r="A987" s="29" t="s">
        <v>160</v>
      </c>
      <c r="B987" s="29">
        <v>6211</v>
      </c>
      <c r="C987" s="29" t="s">
        <v>266</v>
      </c>
      <c r="D987" s="29">
        <v>190107011</v>
      </c>
      <c r="E987" s="29">
        <v>0</v>
      </c>
      <c r="F987" s="29">
        <v>1021</v>
      </c>
      <c r="G987" s="29">
        <v>2568900</v>
      </c>
      <c r="H987" s="29">
        <v>1113700</v>
      </c>
      <c r="I987" s="29">
        <v>905</v>
      </c>
      <c r="J987" s="29">
        <v>2072199</v>
      </c>
      <c r="K987" s="29" t="s">
        <v>2086</v>
      </c>
      <c r="L987" s="179" t="s">
        <v>1626</v>
      </c>
      <c r="M987" s="29">
        <v>1903</v>
      </c>
      <c r="N987" s="29" t="s">
        <v>266</v>
      </c>
      <c r="O987" s="29">
        <v>190300</v>
      </c>
      <c r="R987" s="29" t="s">
        <v>2176</v>
      </c>
      <c r="S987" s="29">
        <v>115</v>
      </c>
      <c r="U987" s="29">
        <v>0</v>
      </c>
      <c r="V987" s="29" t="s">
        <v>2088</v>
      </c>
      <c r="X987" s="29" t="s">
        <v>320</v>
      </c>
    </row>
    <row r="988" spans="1:24" x14ac:dyDescent="0.25">
      <c r="A988" s="29" t="s">
        <v>160</v>
      </c>
      <c r="B988" s="29">
        <v>6211</v>
      </c>
      <c r="C988" s="29" t="s">
        <v>266</v>
      </c>
      <c r="D988" s="29">
        <v>190107012</v>
      </c>
      <c r="E988" s="29">
        <v>0</v>
      </c>
      <c r="F988" s="29">
        <v>1030</v>
      </c>
      <c r="G988" s="29">
        <v>2568900</v>
      </c>
      <c r="H988" s="29">
        <v>1113700</v>
      </c>
      <c r="I988" s="29">
        <v>905</v>
      </c>
      <c r="J988" s="29">
        <v>2072199</v>
      </c>
      <c r="K988" s="29" t="s">
        <v>2086</v>
      </c>
      <c r="L988" s="179" t="s">
        <v>1626</v>
      </c>
      <c r="M988" s="29">
        <v>1903</v>
      </c>
      <c r="N988" s="29" t="s">
        <v>266</v>
      </c>
      <c r="O988" s="29">
        <v>190300</v>
      </c>
      <c r="R988" s="29" t="s">
        <v>2177</v>
      </c>
      <c r="S988" s="29">
        <v>115</v>
      </c>
      <c r="U988" s="29">
        <v>0</v>
      </c>
      <c r="V988" s="29" t="s">
        <v>2088</v>
      </c>
      <c r="X988" s="29" t="s">
        <v>320</v>
      </c>
    </row>
    <row r="989" spans="1:24" x14ac:dyDescent="0.25">
      <c r="A989" s="29" t="s">
        <v>160</v>
      </c>
      <c r="B989" s="29">
        <v>6211</v>
      </c>
      <c r="C989" s="29" t="s">
        <v>266</v>
      </c>
      <c r="D989" s="29">
        <v>190107013</v>
      </c>
      <c r="E989" s="29">
        <v>0</v>
      </c>
      <c r="F989" s="29">
        <v>1030</v>
      </c>
      <c r="G989" s="29">
        <v>2568900</v>
      </c>
      <c r="H989" s="29">
        <v>1113700</v>
      </c>
      <c r="I989" s="29">
        <v>905</v>
      </c>
      <c r="J989" s="29">
        <v>2072199</v>
      </c>
      <c r="K989" s="29" t="s">
        <v>2086</v>
      </c>
      <c r="L989" s="179" t="s">
        <v>1626</v>
      </c>
      <c r="M989" s="29">
        <v>1903</v>
      </c>
      <c r="N989" s="29" t="s">
        <v>266</v>
      </c>
      <c r="O989" s="29">
        <v>190300</v>
      </c>
      <c r="R989" s="29" t="s">
        <v>2178</v>
      </c>
      <c r="S989" s="29">
        <v>150</v>
      </c>
      <c r="U989" s="29">
        <v>0</v>
      </c>
      <c r="V989" s="29" t="s">
        <v>2088</v>
      </c>
      <c r="X989" s="29" t="s">
        <v>320</v>
      </c>
    </row>
    <row r="990" spans="1:24" x14ac:dyDescent="0.25">
      <c r="A990" s="29" t="s">
        <v>160</v>
      </c>
      <c r="B990" s="29">
        <v>6211</v>
      </c>
      <c r="C990" s="29" t="s">
        <v>266</v>
      </c>
      <c r="D990" s="29">
        <v>190107015</v>
      </c>
      <c r="E990" s="29">
        <v>0</v>
      </c>
      <c r="F990" s="29">
        <v>1030</v>
      </c>
      <c r="G990" s="29">
        <v>2568900</v>
      </c>
      <c r="H990" s="29">
        <v>1113700</v>
      </c>
      <c r="I990" s="29">
        <v>905</v>
      </c>
      <c r="J990" s="29">
        <v>2072199</v>
      </c>
      <c r="K990" s="29" t="s">
        <v>2086</v>
      </c>
      <c r="L990" s="179" t="s">
        <v>1626</v>
      </c>
      <c r="M990" s="29">
        <v>1903</v>
      </c>
      <c r="N990" s="29" t="s">
        <v>266</v>
      </c>
      <c r="O990" s="29">
        <v>190300</v>
      </c>
      <c r="R990" s="29" t="s">
        <v>2179</v>
      </c>
      <c r="S990" s="29">
        <v>115</v>
      </c>
      <c r="U990" s="29">
        <v>0</v>
      </c>
      <c r="V990" s="29" t="s">
        <v>2088</v>
      </c>
      <c r="X990" s="29" t="s">
        <v>320</v>
      </c>
    </row>
    <row r="991" spans="1:24" x14ac:dyDescent="0.25">
      <c r="A991" s="29" t="s">
        <v>160</v>
      </c>
      <c r="B991" s="29">
        <v>6211</v>
      </c>
      <c r="C991" s="29" t="s">
        <v>266</v>
      </c>
      <c r="D991" s="29">
        <v>190106468</v>
      </c>
      <c r="E991" s="29">
        <v>0</v>
      </c>
      <c r="F991" s="29">
        <v>1030</v>
      </c>
      <c r="G991" s="29">
        <v>2568900</v>
      </c>
      <c r="H991" s="29">
        <v>1113700</v>
      </c>
      <c r="I991" s="29">
        <v>905</v>
      </c>
      <c r="J991" s="29">
        <v>2072199</v>
      </c>
      <c r="K991" s="29" t="s">
        <v>2086</v>
      </c>
      <c r="L991" s="179" t="s">
        <v>1626</v>
      </c>
      <c r="M991" s="29">
        <v>1903</v>
      </c>
      <c r="N991" s="29" t="s">
        <v>266</v>
      </c>
      <c r="O991" s="29">
        <v>190300</v>
      </c>
      <c r="R991" s="29" t="s">
        <v>2180</v>
      </c>
      <c r="S991" s="29">
        <v>115</v>
      </c>
      <c r="U991" s="29">
        <v>0</v>
      </c>
      <c r="V991" s="29" t="s">
        <v>2088</v>
      </c>
      <c r="X991" s="29" t="s">
        <v>320</v>
      </c>
    </row>
    <row r="992" spans="1:24" x14ac:dyDescent="0.25">
      <c r="A992" s="29" t="s">
        <v>160</v>
      </c>
      <c r="B992" s="29">
        <v>6211</v>
      </c>
      <c r="C992" s="29" t="s">
        <v>266</v>
      </c>
      <c r="D992" s="29">
        <v>190106923</v>
      </c>
      <c r="E992" s="29">
        <v>0</v>
      </c>
      <c r="F992" s="29">
        <v>1030</v>
      </c>
      <c r="G992" s="29">
        <v>2568900</v>
      </c>
      <c r="H992" s="29">
        <v>1113700</v>
      </c>
      <c r="I992" s="29">
        <v>905</v>
      </c>
      <c r="J992" s="29">
        <v>2072199</v>
      </c>
      <c r="K992" s="29" t="s">
        <v>2086</v>
      </c>
      <c r="L992" s="179" t="s">
        <v>1626</v>
      </c>
      <c r="M992" s="29">
        <v>1903</v>
      </c>
      <c r="N992" s="29" t="s">
        <v>266</v>
      </c>
      <c r="O992" s="29">
        <v>190300</v>
      </c>
      <c r="R992" s="29" t="s">
        <v>2181</v>
      </c>
      <c r="S992" s="29">
        <v>115</v>
      </c>
      <c r="U992" s="29">
        <v>0</v>
      </c>
      <c r="V992" s="29" t="s">
        <v>2088</v>
      </c>
      <c r="X992" s="29" t="s">
        <v>320</v>
      </c>
    </row>
    <row r="993" spans="1:24" x14ac:dyDescent="0.25">
      <c r="A993" s="29" t="s">
        <v>160</v>
      </c>
      <c r="B993" s="29">
        <v>6211</v>
      </c>
      <c r="C993" s="29" t="s">
        <v>266</v>
      </c>
      <c r="D993" s="29">
        <v>190106972</v>
      </c>
      <c r="E993" s="29">
        <v>0</v>
      </c>
      <c r="F993" s="29">
        <v>1030</v>
      </c>
      <c r="G993" s="29">
        <v>2568900</v>
      </c>
      <c r="H993" s="29">
        <v>1113700</v>
      </c>
      <c r="I993" s="29">
        <v>905</v>
      </c>
      <c r="J993" s="29">
        <v>2072199</v>
      </c>
      <c r="K993" s="29" t="s">
        <v>2086</v>
      </c>
      <c r="L993" s="179" t="s">
        <v>1626</v>
      </c>
      <c r="M993" s="29">
        <v>1903</v>
      </c>
      <c r="N993" s="29" t="s">
        <v>266</v>
      </c>
      <c r="O993" s="29">
        <v>190300</v>
      </c>
      <c r="R993" s="29" t="s">
        <v>2182</v>
      </c>
      <c r="S993" s="29">
        <v>115</v>
      </c>
      <c r="U993" s="29">
        <v>0</v>
      </c>
      <c r="V993" s="29" t="s">
        <v>2088</v>
      </c>
      <c r="X993" s="29" t="s">
        <v>320</v>
      </c>
    </row>
    <row r="994" spans="1:24" x14ac:dyDescent="0.25">
      <c r="A994" s="29" t="s">
        <v>160</v>
      </c>
      <c r="B994" s="29">
        <v>6211</v>
      </c>
      <c r="C994" s="29" t="s">
        <v>266</v>
      </c>
      <c r="D994" s="29">
        <v>190106984</v>
      </c>
      <c r="E994" s="29">
        <v>0</v>
      </c>
      <c r="F994" s="29">
        <v>1010</v>
      </c>
      <c r="G994" s="29">
        <v>2568900</v>
      </c>
      <c r="H994" s="29">
        <v>1113700</v>
      </c>
      <c r="I994" s="29">
        <v>905</v>
      </c>
      <c r="J994" s="29">
        <v>2072199</v>
      </c>
      <c r="K994" s="29" t="s">
        <v>2086</v>
      </c>
      <c r="L994" s="179" t="s">
        <v>1626</v>
      </c>
      <c r="M994" s="29">
        <v>1903</v>
      </c>
      <c r="N994" s="29" t="s">
        <v>266</v>
      </c>
      <c r="O994" s="29">
        <v>190300</v>
      </c>
      <c r="R994" s="29" t="s">
        <v>2183</v>
      </c>
      <c r="S994" s="29">
        <v>101</v>
      </c>
      <c r="U994" s="29">
        <v>0</v>
      </c>
      <c r="V994" s="29" t="s">
        <v>2088</v>
      </c>
      <c r="X994" s="29" t="s">
        <v>419</v>
      </c>
    </row>
    <row r="995" spans="1:24" x14ac:dyDescent="0.25">
      <c r="A995" s="29" t="s">
        <v>160</v>
      </c>
      <c r="B995" s="29">
        <v>6211</v>
      </c>
      <c r="C995" s="29" t="s">
        <v>266</v>
      </c>
      <c r="D995" s="29">
        <v>190107003</v>
      </c>
      <c r="E995" s="29">
        <v>0</v>
      </c>
      <c r="F995" s="29">
        <v>1030</v>
      </c>
      <c r="G995" s="29">
        <v>2568900</v>
      </c>
      <c r="H995" s="29">
        <v>1113700</v>
      </c>
      <c r="I995" s="29">
        <v>905</v>
      </c>
      <c r="J995" s="29">
        <v>2072199</v>
      </c>
      <c r="K995" s="29" t="s">
        <v>2086</v>
      </c>
      <c r="L995" s="179" t="s">
        <v>1626</v>
      </c>
      <c r="M995" s="29">
        <v>1903</v>
      </c>
      <c r="N995" s="29" t="s">
        <v>266</v>
      </c>
      <c r="O995" s="29">
        <v>190300</v>
      </c>
      <c r="R995" s="29" t="s">
        <v>2184</v>
      </c>
      <c r="S995" s="29">
        <v>115</v>
      </c>
      <c r="U995" s="29">
        <v>0</v>
      </c>
      <c r="V995" s="29" t="s">
        <v>2088</v>
      </c>
      <c r="X995" s="29" t="s">
        <v>320</v>
      </c>
    </row>
    <row r="996" spans="1:24" x14ac:dyDescent="0.25">
      <c r="A996" s="29" t="s">
        <v>160</v>
      </c>
      <c r="B996" s="29">
        <v>6211</v>
      </c>
      <c r="C996" s="29" t="s">
        <v>266</v>
      </c>
      <c r="D996" s="29">
        <v>190106451</v>
      </c>
      <c r="E996" s="29">
        <v>0</v>
      </c>
      <c r="F996" s="29">
        <v>1030</v>
      </c>
      <c r="G996" s="29">
        <v>2568900</v>
      </c>
      <c r="H996" s="29">
        <v>1113700</v>
      </c>
      <c r="I996" s="29">
        <v>905</v>
      </c>
      <c r="J996" s="29">
        <v>2072199</v>
      </c>
      <c r="K996" s="29" t="s">
        <v>2086</v>
      </c>
      <c r="L996" s="179" t="s">
        <v>1626</v>
      </c>
      <c r="M996" s="29">
        <v>1903</v>
      </c>
      <c r="N996" s="29" t="s">
        <v>266</v>
      </c>
      <c r="O996" s="29">
        <v>190300</v>
      </c>
      <c r="R996" s="29" t="s">
        <v>2141</v>
      </c>
      <c r="S996" s="29">
        <v>115</v>
      </c>
      <c r="U996" s="29">
        <v>0</v>
      </c>
      <c r="V996" s="29" t="s">
        <v>2088</v>
      </c>
      <c r="X996" s="29" t="s">
        <v>320</v>
      </c>
    </row>
    <row r="997" spans="1:24" x14ac:dyDescent="0.25">
      <c r="A997" s="29" t="s">
        <v>160</v>
      </c>
      <c r="B997" s="29">
        <v>6211</v>
      </c>
      <c r="C997" s="29" t="s">
        <v>266</v>
      </c>
      <c r="D997" s="29">
        <v>190106470</v>
      </c>
      <c r="E997" s="29">
        <v>0</v>
      </c>
      <c r="F997" s="29">
        <v>1030</v>
      </c>
      <c r="G997" s="29">
        <v>2568900</v>
      </c>
      <c r="H997" s="29">
        <v>1113700</v>
      </c>
      <c r="I997" s="29">
        <v>905</v>
      </c>
      <c r="J997" s="29">
        <v>2072199</v>
      </c>
      <c r="K997" s="29" t="s">
        <v>2086</v>
      </c>
      <c r="L997" s="179" t="s">
        <v>1626</v>
      </c>
      <c r="M997" s="29">
        <v>1903</v>
      </c>
      <c r="N997" s="29" t="s">
        <v>266</v>
      </c>
      <c r="O997" s="29">
        <v>190300</v>
      </c>
      <c r="R997" s="29" t="s">
        <v>2188</v>
      </c>
      <c r="S997" s="29">
        <v>150</v>
      </c>
      <c r="U997" s="29">
        <v>0</v>
      </c>
      <c r="V997" s="29" t="s">
        <v>2088</v>
      </c>
      <c r="X997" s="29" t="s">
        <v>320</v>
      </c>
    </row>
    <row r="998" spans="1:24" x14ac:dyDescent="0.25">
      <c r="A998" s="29" t="s">
        <v>160</v>
      </c>
      <c r="B998" s="29">
        <v>6213</v>
      </c>
      <c r="C998" s="29" t="s">
        <v>268</v>
      </c>
      <c r="D998" s="29">
        <v>190977909</v>
      </c>
      <c r="E998" s="29">
        <v>0</v>
      </c>
      <c r="F998" s="29">
        <v>1010</v>
      </c>
      <c r="G998" s="29">
        <v>2568224.338</v>
      </c>
      <c r="H998" s="29">
        <v>1114395.325</v>
      </c>
      <c r="I998" s="29">
        <v>905</v>
      </c>
      <c r="J998" s="29">
        <v>2138739</v>
      </c>
      <c r="K998" s="29" t="s">
        <v>2189</v>
      </c>
      <c r="M998" s="29">
        <v>1902</v>
      </c>
      <c r="N998" s="29" t="s">
        <v>268</v>
      </c>
      <c r="O998" s="29">
        <v>190200</v>
      </c>
      <c r="R998" s="29" t="s">
        <v>2193</v>
      </c>
      <c r="S998" s="29">
        <v>101</v>
      </c>
      <c r="T998" s="29" t="s">
        <v>2191</v>
      </c>
      <c r="U998" s="29">
        <v>0</v>
      </c>
      <c r="V998" s="29" t="s">
        <v>2192</v>
      </c>
      <c r="X998" s="29" t="s">
        <v>320</v>
      </c>
    </row>
    <row r="999" spans="1:24" x14ac:dyDescent="0.25">
      <c r="A999" s="29" t="s">
        <v>160</v>
      </c>
      <c r="B999" s="29">
        <v>6213</v>
      </c>
      <c r="C999" s="29" t="s">
        <v>268</v>
      </c>
      <c r="D999" s="29">
        <v>191052150</v>
      </c>
      <c r="E999" s="29">
        <v>0</v>
      </c>
      <c r="F999" s="29">
        <v>1010</v>
      </c>
      <c r="G999" s="29">
        <v>2568224.338</v>
      </c>
      <c r="H999" s="29">
        <v>1114395.325</v>
      </c>
      <c r="I999" s="29">
        <v>905</v>
      </c>
      <c r="J999" s="29">
        <v>2138739</v>
      </c>
      <c r="K999" s="29" t="s">
        <v>2189</v>
      </c>
      <c r="M999" s="29">
        <v>1902</v>
      </c>
      <c r="N999" s="29" t="s">
        <v>268</v>
      </c>
      <c r="O999" s="29">
        <v>190200</v>
      </c>
      <c r="R999" s="29" t="s">
        <v>2190</v>
      </c>
      <c r="S999" s="29">
        <v>101</v>
      </c>
      <c r="T999" s="29" t="s">
        <v>2191</v>
      </c>
      <c r="U999" s="29">
        <v>0</v>
      </c>
      <c r="V999" s="29" t="s">
        <v>2192</v>
      </c>
      <c r="X999" s="29" t="s">
        <v>320</v>
      </c>
    </row>
    <row r="1000" spans="1:24" x14ac:dyDescent="0.25">
      <c r="A1000" s="29" t="s">
        <v>160</v>
      </c>
      <c r="B1000" s="29">
        <v>6213</v>
      </c>
      <c r="C1000" s="29" t="s">
        <v>268</v>
      </c>
      <c r="D1000" s="29">
        <v>190623744</v>
      </c>
      <c r="E1000" s="29">
        <v>0</v>
      </c>
      <c r="F1000" s="29">
        <v>1010</v>
      </c>
      <c r="G1000" s="29">
        <v>2568200</v>
      </c>
      <c r="H1000" s="29">
        <v>1114400</v>
      </c>
      <c r="I1000" s="29">
        <v>905</v>
      </c>
      <c r="J1000" s="29">
        <v>2138739</v>
      </c>
      <c r="K1000" s="29" t="s">
        <v>2189</v>
      </c>
      <c r="M1000" s="29">
        <v>1902</v>
      </c>
      <c r="N1000" s="29" t="s">
        <v>268</v>
      </c>
      <c r="O1000" s="29">
        <v>190200</v>
      </c>
      <c r="R1000" s="29" t="s">
        <v>2194</v>
      </c>
      <c r="S1000" s="29">
        <v>101</v>
      </c>
      <c r="T1000" s="29" t="s">
        <v>2191</v>
      </c>
      <c r="U1000" s="29">
        <v>0</v>
      </c>
      <c r="V1000" s="29" t="s">
        <v>2192</v>
      </c>
      <c r="X1000" s="29" t="s">
        <v>320</v>
      </c>
    </row>
    <row r="1001" spans="1:24" x14ac:dyDescent="0.25">
      <c r="A1001" s="29" t="s">
        <v>160</v>
      </c>
      <c r="B1001" s="29">
        <v>6213</v>
      </c>
      <c r="C1001" s="29" t="s">
        <v>268</v>
      </c>
      <c r="D1001" s="29">
        <v>190623746</v>
      </c>
      <c r="E1001" s="29">
        <v>0</v>
      </c>
      <c r="F1001" s="29">
        <v>1010</v>
      </c>
      <c r="G1001" s="29">
        <v>2568200</v>
      </c>
      <c r="H1001" s="29">
        <v>1114400</v>
      </c>
      <c r="I1001" s="29">
        <v>905</v>
      </c>
      <c r="J1001" s="29">
        <v>2138739</v>
      </c>
      <c r="K1001" s="29" t="s">
        <v>2189</v>
      </c>
      <c r="M1001" s="29">
        <v>1902</v>
      </c>
      <c r="N1001" s="29" t="s">
        <v>268</v>
      </c>
      <c r="O1001" s="29">
        <v>190200</v>
      </c>
      <c r="R1001" s="29" t="s">
        <v>2195</v>
      </c>
      <c r="S1001" s="29">
        <v>101</v>
      </c>
      <c r="T1001" s="29" t="s">
        <v>2191</v>
      </c>
      <c r="U1001" s="29">
        <v>0</v>
      </c>
      <c r="V1001" s="29" t="s">
        <v>2192</v>
      </c>
      <c r="X1001" s="29" t="s">
        <v>320</v>
      </c>
    </row>
    <row r="1002" spans="1:24" x14ac:dyDescent="0.25">
      <c r="A1002" s="29" t="s">
        <v>160</v>
      </c>
      <c r="B1002" s="29">
        <v>6213</v>
      </c>
      <c r="C1002" s="29" t="s">
        <v>268</v>
      </c>
      <c r="D1002" s="29">
        <v>190623747</v>
      </c>
      <c r="E1002" s="29">
        <v>0</v>
      </c>
      <c r="F1002" s="29">
        <v>1010</v>
      </c>
      <c r="G1002" s="29">
        <v>2568200</v>
      </c>
      <c r="H1002" s="29">
        <v>1114400</v>
      </c>
      <c r="I1002" s="29">
        <v>905</v>
      </c>
      <c r="J1002" s="29">
        <v>2138739</v>
      </c>
      <c r="K1002" s="29" t="s">
        <v>2189</v>
      </c>
      <c r="M1002" s="29">
        <v>1902</v>
      </c>
      <c r="N1002" s="29" t="s">
        <v>268</v>
      </c>
      <c r="O1002" s="29">
        <v>190200</v>
      </c>
      <c r="R1002" s="29" t="s">
        <v>2196</v>
      </c>
      <c r="S1002" s="29">
        <v>101</v>
      </c>
      <c r="T1002" s="29" t="s">
        <v>2191</v>
      </c>
      <c r="U1002" s="29">
        <v>0</v>
      </c>
      <c r="V1002" s="29" t="s">
        <v>2192</v>
      </c>
      <c r="X1002" s="29" t="s">
        <v>320</v>
      </c>
    </row>
    <row r="1003" spans="1:24" x14ac:dyDescent="0.25">
      <c r="A1003" s="29" t="s">
        <v>160</v>
      </c>
      <c r="B1003" s="29">
        <v>6213</v>
      </c>
      <c r="C1003" s="29" t="s">
        <v>268</v>
      </c>
      <c r="D1003" s="29">
        <v>190623748</v>
      </c>
      <c r="E1003" s="29">
        <v>0</v>
      </c>
      <c r="F1003" s="29">
        <v>1010</v>
      </c>
      <c r="G1003" s="29">
        <v>2568200</v>
      </c>
      <c r="H1003" s="29">
        <v>1114400</v>
      </c>
      <c r="I1003" s="29">
        <v>905</v>
      </c>
      <c r="J1003" s="29">
        <v>2138739</v>
      </c>
      <c r="K1003" s="29" t="s">
        <v>2189</v>
      </c>
      <c r="M1003" s="29">
        <v>1902</v>
      </c>
      <c r="N1003" s="29" t="s">
        <v>268</v>
      </c>
      <c r="O1003" s="29">
        <v>190200</v>
      </c>
      <c r="R1003" s="29" t="s">
        <v>2197</v>
      </c>
      <c r="S1003" s="29">
        <v>101</v>
      </c>
      <c r="T1003" s="29" t="s">
        <v>2191</v>
      </c>
      <c r="U1003" s="29">
        <v>0</v>
      </c>
      <c r="V1003" s="29" t="s">
        <v>2192</v>
      </c>
      <c r="X1003" s="29" t="s">
        <v>320</v>
      </c>
    </row>
    <row r="1004" spans="1:24" x14ac:dyDescent="0.25">
      <c r="A1004" s="29" t="s">
        <v>160</v>
      </c>
      <c r="B1004" s="29">
        <v>6213</v>
      </c>
      <c r="C1004" s="29" t="s">
        <v>268</v>
      </c>
      <c r="D1004" s="29">
        <v>190623749</v>
      </c>
      <c r="E1004" s="29">
        <v>0</v>
      </c>
      <c r="F1004" s="29">
        <v>1010</v>
      </c>
      <c r="G1004" s="29">
        <v>2568200</v>
      </c>
      <c r="H1004" s="29">
        <v>1114400</v>
      </c>
      <c r="I1004" s="29">
        <v>905</v>
      </c>
      <c r="J1004" s="29">
        <v>2138739</v>
      </c>
      <c r="K1004" s="29" t="s">
        <v>2189</v>
      </c>
      <c r="M1004" s="29">
        <v>1902</v>
      </c>
      <c r="N1004" s="29" t="s">
        <v>268</v>
      </c>
      <c r="O1004" s="29">
        <v>190200</v>
      </c>
      <c r="R1004" s="29" t="s">
        <v>2198</v>
      </c>
      <c r="S1004" s="29">
        <v>101</v>
      </c>
      <c r="T1004" s="29" t="s">
        <v>2191</v>
      </c>
      <c r="U1004" s="29">
        <v>0</v>
      </c>
      <c r="V1004" s="29" t="s">
        <v>2192</v>
      </c>
      <c r="X1004" s="29" t="s">
        <v>320</v>
      </c>
    </row>
    <row r="1005" spans="1:24" x14ac:dyDescent="0.25">
      <c r="A1005" s="29" t="s">
        <v>160</v>
      </c>
      <c r="B1005" s="29">
        <v>6213</v>
      </c>
      <c r="C1005" s="29" t="s">
        <v>268</v>
      </c>
      <c r="D1005" s="29">
        <v>190623750</v>
      </c>
      <c r="E1005" s="29">
        <v>0</v>
      </c>
      <c r="F1005" s="29">
        <v>1010</v>
      </c>
      <c r="G1005" s="29">
        <v>2568200</v>
      </c>
      <c r="H1005" s="29">
        <v>1114400</v>
      </c>
      <c r="I1005" s="29">
        <v>905</v>
      </c>
      <c r="J1005" s="29">
        <v>2138739</v>
      </c>
      <c r="K1005" s="29" t="s">
        <v>2189</v>
      </c>
      <c r="M1005" s="29">
        <v>1902</v>
      </c>
      <c r="N1005" s="29" t="s">
        <v>268</v>
      </c>
      <c r="O1005" s="29">
        <v>190200</v>
      </c>
      <c r="R1005" s="29" t="s">
        <v>2199</v>
      </c>
      <c r="S1005" s="29">
        <v>101</v>
      </c>
      <c r="T1005" s="29" t="s">
        <v>2191</v>
      </c>
      <c r="U1005" s="29">
        <v>0</v>
      </c>
      <c r="V1005" s="29" t="s">
        <v>2192</v>
      </c>
      <c r="X1005" s="29" t="s">
        <v>320</v>
      </c>
    </row>
    <row r="1006" spans="1:24" x14ac:dyDescent="0.25">
      <c r="A1006" s="29" t="s">
        <v>160</v>
      </c>
      <c r="B1006" s="29">
        <v>6213</v>
      </c>
      <c r="C1006" s="29" t="s">
        <v>268</v>
      </c>
      <c r="D1006" s="29">
        <v>190623751</v>
      </c>
      <c r="E1006" s="29">
        <v>0</v>
      </c>
      <c r="F1006" s="29">
        <v>1010</v>
      </c>
      <c r="G1006" s="29">
        <v>2568200</v>
      </c>
      <c r="H1006" s="29">
        <v>1114400</v>
      </c>
      <c r="I1006" s="29">
        <v>905</v>
      </c>
      <c r="J1006" s="29">
        <v>2138739</v>
      </c>
      <c r="K1006" s="29" t="s">
        <v>2189</v>
      </c>
      <c r="M1006" s="29">
        <v>1902</v>
      </c>
      <c r="N1006" s="29" t="s">
        <v>268</v>
      </c>
      <c r="O1006" s="29">
        <v>190200</v>
      </c>
      <c r="R1006" s="29" t="s">
        <v>2200</v>
      </c>
      <c r="S1006" s="29">
        <v>101</v>
      </c>
      <c r="T1006" s="29" t="s">
        <v>2191</v>
      </c>
      <c r="U1006" s="29">
        <v>0</v>
      </c>
      <c r="V1006" s="29" t="s">
        <v>2192</v>
      </c>
      <c r="X1006" s="29" t="s">
        <v>320</v>
      </c>
    </row>
    <row r="1007" spans="1:24" x14ac:dyDescent="0.25">
      <c r="A1007" s="29" t="s">
        <v>160</v>
      </c>
      <c r="B1007" s="29">
        <v>6213</v>
      </c>
      <c r="C1007" s="29" t="s">
        <v>268</v>
      </c>
      <c r="D1007" s="29">
        <v>190623752</v>
      </c>
      <c r="E1007" s="29">
        <v>0</v>
      </c>
      <c r="F1007" s="29">
        <v>1010</v>
      </c>
      <c r="G1007" s="29">
        <v>2568200</v>
      </c>
      <c r="H1007" s="29">
        <v>1114400</v>
      </c>
      <c r="I1007" s="29">
        <v>905</v>
      </c>
      <c r="J1007" s="29">
        <v>2138739</v>
      </c>
      <c r="K1007" s="29" t="s">
        <v>2189</v>
      </c>
      <c r="M1007" s="29">
        <v>1902</v>
      </c>
      <c r="N1007" s="29" t="s">
        <v>268</v>
      </c>
      <c r="O1007" s="29">
        <v>190200</v>
      </c>
      <c r="R1007" s="29" t="s">
        <v>2201</v>
      </c>
      <c r="S1007" s="29">
        <v>101</v>
      </c>
      <c r="T1007" s="29" t="s">
        <v>2191</v>
      </c>
      <c r="U1007" s="29">
        <v>0</v>
      </c>
      <c r="V1007" s="29" t="s">
        <v>2192</v>
      </c>
      <c r="X1007" s="29" t="s">
        <v>320</v>
      </c>
    </row>
    <row r="1008" spans="1:24" x14ac:dyDescent="0.25">
      <c r="A1008" s="29" t="s">
        <v>160</v>
      </c>
      <c r="B1008" s="29">
        <v>6213</v>
      </c>
      <c r="C1008" s="29" t="s">
        <v>268</v>
      </c>
      <c r="D1008" s="29">
        <v>190623753</v>
      </c>
      <c r="E1008" s="29">
        <v>0</v>
      </c>
      <c r="F1008" s="29">
        <v>1010</v>
      </c>
      <c r="G1008" s="29">
        <v>2568200</v>
      </c>
      <c r="H1008" s="29">
        <v>1114400</v>
      </c>
      <c r="I1008" s="29">
        <v>905</v>
      </c>
      <c r="J1008" s="29">
        <v>2138739</v>
      </c>
      <c r="K1008" s="29" t="s">
        <v>2189</v>
      </c>
      <c r="M1008" s="29">
        <v>1902</v>
      </c>
      <c r="N1008" s="29" t="s">
        <v>268</v>
      </c>
      <c r="O1008" s="29">
        <v>190200</v>
      </c>
      <c r="R1008" s="29" t="s">
        <v>2202</v>
      </c>
      <c r="S1008" s="29">
        <v>101</v>
      </c>
      <c r="T1008" s="29" t="s">
        <v>2191</v>
      </c>
      <c r="U1008" s="29">
        <v>0</v>
      </c>
      <c r="V1008" s="29" t="s">
        <v>2192</v>
      </c>
      <c r="X1008" s="29" t="s">
        <v>320</v>
      </c>
    </row>
    <row r="1009" spans="1:24" x14ac:dyDescent="0.25">
      <c r="A1009" s="29" t="s">
        <v>160</v>
      </c>
      <c r="B1009" s="29">
        <v>6213</v>
      </c>
      <c r="C1009" s="29" t="s">
        <v>268</v>
      </c>
      <c r="D1009" s="29">
        <v>190623754</v>
      </c>
      <c r="E1009" s="29">
        <v>0</v>
      </c>
      <c r="F1009" s="29">
        <v>1010</v>
      </c>
      <c r="G1009" s="29">
        <v>2568200</v>
      </c>
      <c r="H1009" s="29">
        <v>1114400</v>
      </c>
      <c r="I1009" s="29">
        <v>905</v>
      </c>
      <c r="J1009" s="29">
        <v>2138739</v>
      </c>
      <c r="K1009" s="29" t="s">
        <v>2189</v>
      </c>
      <c r="M1009" s="29">
        <v>1902</v>
      </c>
      <c r="N1009" s="29" t="s">
        <v>268</v>
      </c>
      <c r="O1009" s="29">
        <v>190200</v>
      </c>
      <c r="R1009" s="29" t="s">
        <v>2203</v>
      </c>
      <c r="S1009" s="29">
        <v>101</v>
      </c>
      <c r="T1009" s="29" t="s">
        <v>2191</v>
      </c>
      <c r="U1009" s="29">
        <v>0</v>
      </c>
      <c r="V1009" s="29" t="s">
        <v>2192</v>
      </c>
      <c r="X1009" s="29" t="s">
        <v>320</v>
      </c>
    </row>
    <row r="1010" spans="1:24" x14ac:dyDescent="0.25">
      <c r="A1010" s="29" t="s">
        <v>160</v>
      </c>
      <c r="B1010" s="29">
        <v>6213</v>
      </c>
      <c r="C1010" s="29" t="s">
        <v>268</v>
      </c>
      <c r="D1010" s="29">
        <v>190623755</v>
      </c>
      <c r="E1010" s="29">
        <v>0</v>
      </c>
      <c r="F1010" s="29">
        <v>1010</v>
      </c>
      <c r="G1010" s="29">
        <v>2568200</v>
      </c>
      <c r="H1010" s="29">
        <v>1114400</v>
      </c>
      <c r="I1010" s="29">
        <v>905</v>
      </c>
      <c r="J1010" s="29">
        <v>2138739</v>
      </c>
      <c r="K1010" s="29" t="s">
        <v>2189</v>
      </c>
      <c r="M1010" s="29">
        <v>1902</v>
      </c>
      <c r="N1010" s="29" t="s">
        <v>268</v>
      </c>
      <c r="O1010" s="29">
        <v>190200</v>
      </c>
      <c r="R1010" s="29" t="s">
        <v>2007</v>
      </c>
      <c r="S1010" s="29">
        <v>101</v>
      </c>
      <c r="T1010" s="29" t="s">
        <v>2191</v>
      </c>
      <c r="U1010" s="29">
        <v>0</v>
      </c>
      <c r="V1010" s="29" t="s">
        <v>2192</v>
      </c>
      <c r="X1010" s="29" t="s">
        <v>320</v>
      </c>
    </row>
    <row r="1011" spans="1:24" x14ac:dyDescent="0.25">
      <c r="A1011" s="29" t="s">
        <v>160</v>
      </c>
      <c r="B1011" s="29">
        <v>6213</v>
      </c>
      <c r="C1011" s="29" t="s">
        <v>268</v>
      </c>
      <c r="D1011" s="29">
        <v>190623757</v>
      </c>
      <c r="E1011" s="29">
        <v>0</v>
      </c>
      <c r="F1011" s="29">
        <v>1010</v>
      </c>
      <c r="G1011" s="29">
        <v>2568200</v>
      </c>
      <c r="H1011" s="29">
        <v>1114400</v>
      </c>
      <c r="I1011" s="29">
        <v>905</v>
      </c>
      <c r="J1011" s="29">
        <v>2138739</v>
      </c>
      <c r="K1011" s="29" t="s">
        <v>2189</v>
      </c>
      <c r="M1011" s="29">
        <v>1902</v>
      </c>
      <c r="N1011" s="29" t="s">
        <v>268</v>
      </c>
      <c r="O1011" s="29">
        <v>190200</v>
      </c>
      <c r="R1011" s="29" t="s">
        <v>2204</v>
      </c>
      <c r="S1011" s="29">
        <v>101</v>
      </c>
      <c r="T1011" s="29" t="s">
        <v>2191</v>
      </c>
      <c r="U1011" s="29">
        <v>0</v>
      </c>
      <c r="V1011" s="29" t="s">
        <v>2192</v>
      </c>
      <c r="X1011" s="29" t="s">
        <v>320</v>
      </c>
    </row>
    <row r="1012" spans="1:24" x14ac:dyDescent="0.25">
      <c r="A1012" s="29" t="s">
        <v>160</v>
      </c>
      <c r="B1012" s="29">
        <v>6213</v>
      </c>
      <c r="C1012" s="29" t="s">
        <v>268</v>
      </c>
      <c r="D1012" s="29">
        <v>190623758</v>
      </c>
      <c r="E1012" s="29">
        <v>0</v>
      </c>
      <c r="F1012" s="29">
        <v>1010</v>
      </c>
      <c r="G1012" s="29">
        <v>2568200</v>
      </c>
      <c r="H1012" s="29">
        <v>1114400</v>
      </c>
      <c r="I1012" s="29">
        <v>905</v>
      </c>
      <c r="J1012" s="29">
        <v>2138739</v>
      </c>
      <c r="K1012" s="29" t="s">
        <v>2189</v>
      </c>
      <c r="M1012" s="29">
        <v>1902</v>
      </c>
      <c r="N1012" s="29" t="s">
        <v>268</v>
      </c>
      <c r="O1012" s="29">
        <v>190200</v>
      </c>
      <c r="R1012" s="29" t="s">
        <v>2205</v>
      </c>
      <c r="S1012" s="29">
        <v>101</v>
      </c>
      <c r="T1012" s="29" t="s">
        <v>2191</v>
      </c>
      <c r="U1012" s="29">
        <v>0</v>
      </c>
      <c r="V1012" s="29" t="s">
        <v>2192</v>
      </c>
      <c r="X1012" s="29" t="s">
        <v>320</v>
      </c>
    </row>
    <row r="1013" spans="1:24" x14ac:dyDescent="0.25">
      <c r="A1013" s="29" t="s">
        <v>160</v>
      </c>
      <c r="B1013" s="29">
        <v>6213</v>
      </c>
      <c r="C1013" s="29" t="s">
        <v>268</v>
      </c>
      <c r="D1013" s="29">
        <v>190623738</v>
      </c>
      <c r="E1013" s="29">
        <v>0</v>
      </c>
      <c r="F1013" s="29">
        <v>1010</v>
      </c>
      <c r="G1013" s="29">
        <v>2568200</v>
      </c>
      <c r="H1013" s="29">
        <v>1114400</v>
      </c>
      <c r="I1013" s="29">
        <v>905</v>
      </c>
      <c r="J1013" s="29">
        <v>2138739</v>
      </c>
      <c r="K1013" s="29" t="s">
        <v>2189</v>
      </c>
      <c r="M1013" s="29">
        <v>1902</v>
      </c>
      <c r="N1013" s="29" t="s">
        <v>268</v>
      </c>
      <c r="O1013" s="29">
        <v>190200</v>
      </c>
      <c r="R1013" s="29" t="s">
        <v>2206</v>
      </c>
      <c r="S1013" s="29">
        <v>101</v>
      </c>
      <c r="T1013" s="29" t="s">
        <v>2191</v>
      </c>
      <c r="U1013" s="29">
        <v>0</v>
      </c>
      <c r="V1013" s="29" t="s">
        <v>2192</v>
      </c>
      <c r="X1013" s="29" t="s">
        <v>320</v>
      </c>
    </row>
    <row r="1014" spans="1:24" x14ac:dyDescent="0.25">
      <c r="A1014" s="29" t="s">
        <v>160</v>
      </c>
      <c r="B1014" s="29">
        <v>6213</v>
      </c>
      <c r="C1014" s="29" t="s">
        <v>268</v>
      </c>
      <c r="D1014" s="29">
        <v>190623739</v>
      </c>
      <c r="E1014" s="29">
        <v>0</v>
      </c>
      <c r="F1014" s="29">
        <v>1010</v>
      </c>
      <c r="G1014" s="29">
        <v>2568200</v>
      </c>
      <c r="H1014" s="29">
        <v>1114400</v>
      </c>
      <c r="I1014" s="29">
        <v>905</v>
      </c>
      <c r="J1014" s="29">
        <v>2138739</v>
      </c>
      <c r="K1014" s="29" t="s">
        <v>2189</v>
      </c>
      <c r="M1014" s="29">
        <v>1902</v>
      </c>
      <c r="N1014" s="29" t="s">
        <v>268</v>
      </c>
      <c r="O1014" s="29">
        <v>190200</v>
      </c>
      <c r="R1014" s="29" t="s">
        <v>2207</v>
      </c>
      <c r="S1014" s="29">
        <v>101</v>
      </c>
      <c r="T1014" s="29" t="s">
        <v>2191</v>
      </c>
      <c r="U1014" s="29">
        <v>0</v>
      </c>
      <c r="V1014" s="29" t="s">
        <v>2192</v>
      </c>
      <c r="X1014" s="29" t="s">
        <v>320</v>
      </c>
    </row>
    <row r="1015" spans="1:24" x14ac:dyDescent="0.25">
      <c r="A1015" s="29" t="s">
        <v>160</v>
      </c>
      <c r="B1015" s="29">
        <v>6213</v>
      </c>
      <c r="C1015" s="29" t="s">
        <v>268</v>
      </c>
      <c r="D1015" s="29">
        <v>190623740</v>
      </c>
      <c r="E1015" s="29">
        <v>0</v>
      </c>
      <c r="F1015" s="29">
        <v>1010</v>
      </c>
      <c r="G1015" s="29">
        <v>2568200</v>
      </c>
      <c r="H1015" s="29">
        <v>1114400</v>
      </c>
      <c r="I1015" s="29">
        <v>905</v>
      </c>
      <c r="J1015" s="29">
        <v>2138739</v>
      </c>
      <c r="K1015" s="29" t="s">
        <v>2189</v>
      </c>
      <c r="M1015" s="29">
        <v>1902</v>
      </c>
      <c r="N1015" s="29" t="s">
        <v>268</v>
      </c>
      <c r="O1015" s="29">
        <v>190200</v>
      </c>
      <c r="R1015" s="29" t="s">
        <v>2208</v>
      </c>
      <c r="S1015" s="29">
        <v>101</v>
      </c>
      <c r="T1015" s="29" t="s">
        <v>2191</v>
      </c>
      <c r="U1015" s="29">
        <v>0</v>
      </c>
      <c r="V1015" s="29" t="s">
        <v>2192</v>
      </c>
      <c r="X1015" s="29" t="s">
        <v>320</v>
      </c>
    </row>
    <row r="1016" spans="1:24" x14ac:dyDescent="0.25">
      <c r="A1016" s="29" t="s">
        <v>160</v>
      </c>
      <c r="B1016" s="29">
        <v>6213</v>
      </c>
      <c r="C1016" s="29" t="s">
        <v>268</v>
      </c>
      <c r="D1016" s="29">
        <v>190623741</v>
      </c>
      <c r="E1016" s="29">
        <v>0</v>
      </c>
      <c r="F1016" s="29">
        <v>1010</v>
      </c>
      <c r="G1016" s="29">
        <v>2568200</v>
      </c>
      <c r="H1016" s="29">
        <v>1114400</v>
      </c>
      <c r="I1016" s="29">
        <v>905</v>
      </c>
      <c r="J1016" s="29">
        <v>2138739</v>
      </c>
      <c r="K1016" s="29" t="s">
        <v>2189</v>
      </c>
      <c r="M1016" s="29">
        <v>1902</v>
      </c>
      <c r="N1016" s="29" t="s">
        <v>268</v>
      </c>
      <c r="O1016" s="29">
        <v>190200</v>
      </c>
      <c r="R1016" s="29" t="s">
        <v>2209</v>
      </c>
      <c r="S1016" s="29">
        <v>101</v>
      </c>
      <c r="T1016" s="29" t="s">
        <v>2191</v>
      </c>
      <c r="U1016" s="29">
        <v>0</v>
      </c>
      <c r="V1016" s="29" t="s">
        <v>2192</v>
      </c>
      <c r="X1016" s="29" t="s">
        <v>320</v>
      </c>
    </row>
    <row r="1017" spans="1:24" x14ac:dyDescent="0.25">
      <c r="A1017" s="29" t="s">
        <v>160</v>
      </c>
      <c r="B1017" s="29">
        <v>6213</v>
      </c>
      <c r="C1017" s="29" t="s">
        <v>268</v>
      </c>
      <c r="D1017" s="29">
        <v>190623742</v>
      </c>
      <c r="E1017" s="29">
        <v>0</v>
      </c>
      <c r="F1017" s="29">
        <v>1010</v>
      </c>
      <c r="G1017" s="29">
        <v>2568200</v>
      </c>
      <c r="H1017" s="29">
        <v>1114400</v>
      </c>
      <c r="I1017" s="29">
        <v>905</v>
      </c>
      <c r="J1017" s="29">
        <v>2138739</v>
      </c>
      <c r="K1017" s="29" t="s">
        <v>2189</v>
      </c>
      <c r="M1017" s="29">
        <v>1902</v>
      </c>
      <c r="N1017" s="29" t="s">
        <v>268</v>
      </c>
      <c r="O1017" s="29">
        <v>190200</v>
      </c>
      <c r="R1017" s="29" t="s">
        <v>2210</v>
      </c>
      <c r="S1017" s="29">
        <v>101</v>
      </c>
      <c r="T1017" s="29" t="s">
        <v>2191</v>
      </c>
      <c r="U1017" s="29">
        <v>0</v>
      </c>
      <c r="V1017" s="29" t="s">
        <v>2192</v>
      </c>
      <c r="X1017" s="29" t="s">
        <v>320</v>
      </c>
    </row>
    <row r="1018" spans="1:24" x14ac:dyDescent="0.25">
      <c r="A1018" s="29" t="s">
        <v>160</v>
      </c>
      <c r="B1018" s="29">
        <v>6213</v>
      </c>
      <c r="C1018" s="29" t="s">
        <v>268</v>
      </c>
      <c r="D1018" s="29">
        <v>3165695</v>
      </c>
      <c r="E1018" s="29">
        <v>0</v>
      </c>
      <c r="F1018" s="29">
        <v>1021</v>
      </c>
      <c r="G1018" s="29">
        <v>2568059</v>
      </c>
      <c r="H1018" s="29">
        <v>1114305</v>
      </c>
      <c r="I1018" s="29">
        <v>905</v>
      </c>
      <c r="J1018" s="29">
        <v>1148152</v>
      </c>
      <c r="K1018" s="29" t="s">
        <v>2213</v>
      </c>
      <c r="L1018" s="179" t="s">
        <v>334</v>
      </c>
      <c r="M1018" s="29">
        <v>1902</v>
      </c>
      <c r="N1018" s="29" t="s">
        <v>268</v>
      </c>
      <c r="O1018" s="29">
        <v>190200</v>
      </c>
      <c r="R1018" s="29" t="s">
        <v>2214</v>
      </c>
      <c r="S1018" s="29">
        <v>150</v>
      </c>
      <c r="T1018" s="29" t="s">
        <v>2215</v>
      </c>
      <c r="U1018" s="29">
        <v>0</v>
      </c>
      <c r="V1018" s="29" t="s">
        <v>2216</v>
      </c>
      <c r="X1018" s="29" t="s">
        <v>320</v>
      </c>
    </row>
    <row r="1019" spans="1:24" x14ac:dyDescent="0.25">
      <c r="A1019" s="29" t="s">
        <v>160</v>
      </c>
      <c r="B1019" s="29">
        <v>6213</v>
      </c>
      <c r="C1019" s="29" t="s">
        <v>268</v>
      </c>
      <c r="D1019" s="29">
        <v>936187</v>
      </c>
      <c r="E1019" s="29">
        <v>0</v>
      </c>
      <c r="F1019" s="29">
        <v>1021</v>
      </c>
      <c r="G1019" s="29">
        <v>2568051</v>
      </c>
      <c r="H1019" s="29">
        <v>1114296</v>
      </c>
      <c r="I1019" s="29">
        <v>905</v>
      </c>
      <c r="J1019" s="29">
        <v>1148152</v>
      </c>
      <c r="K1019" s="29" t="s">
        <v>2213</v>
      </c>
      <c r="L1019" s="179" t="s">
        <v>334</v>
      </c>
      <c r="M1019" s="29">
        <v>1902</v>
      </c>
      <c r="N1019" s="29" t="s">
        <v>268</v>
      </c>
      <c r="O1019" s="29">
        <v>190200</v>
      </c>
      <c r="R1019" s="29" t="s">
        <v>2217</v>
      </c>
      <c r="S1019" s="29">
        <v>115</v>
      </c>
      <c r="T1019" s="29" t="s">
        <v>2218</v>
      </c>
      <c r="U1019" s="29">
        <v>0</v>
      </c>
      <c r="V1019" s="29" t="s">
        <v>2219</v>
      </c>
      <c r="X1019" s="29" t="s">
        <v>320</v>
      </c>
    </row>
    <row r="1020" spans="1:24" x14ac:dyDescent="0.25">
      <c r="A1020" s="29" t="s">
        <v>160</v>
      </c>
      <c r="B1020" s="29">
        <v>6214</v>
      </c>
      <c r="C1020" s="29" t="s">
        <v>269</v>
      </c>
      <c r="D1020" s="29">
        <v>936415</v>
      </c>
      <c r="E1020" s="29">
        <v>0</v>
      </c>
      <c r="F1020" s="29">
        <v>1021</v>
      </c>
      <c r="G1020" s="29">
        <v>2564026.628</v>
      </c>
      <c r="H1020" s="29">
        <v>1103526.8629999999</v>
      </c>
      <c r="I1020" s="29">
        <v>901</v>
      </c>
      <c r="J1020" s="29">
        <v>2186082</v>
      </c>
      <c r="K1020" s="29" t="s">
        <v>2221</v>
      </c>
      <c r="L1020" s="179" t="s">
        <v>1405</v>
      </c>
      <c r="M1020" s="29">
        <v>1925</v>
      </c>
      <c r="N1020" s="29" t="s">
        <v>269</v>
      </c>
      <c r="O1020" s="29">
        <v>192500</v>
      </c>
      <c r="P1020" s="29">
        <v>2564028.9070000001</v>
      </c>
      <c r="Q1020" s="29">
        <v>1103531.827</v>
      </c>
      <c r="R1020" s="29" t="s">
        <v>2222</v>
      </c>
      <c r="S1020" s="29">
        <v>115</v>
      </c>
      <c r="U1020" s="29">
        <v>0</v>
      </c>
      <c r="V1020" s="29" t="s">
        <v>2223</v>
      </c>
      <c r="X1020" s="29" t="s">
        <v>320</v>
      </c>
    </row>
    <row r="1021" spans="1:24" x14ac:dyDescent="0.25">
      <c r="A1021" s="29" t="s">
        <v>160</v>
      </c>
      <c r="B1021" s="29">
        <v>6214</v>
      </c>
      <c r="C1021" s="29" t="s">
        <v>269</v>
      </c>
      <c r="D1021" s="29">
        <v>936414</v>
      </c>
      <c r="E1021" s="29">
        <v>0</v>
      </c>
      <c r="F1021" s="29">
        <v>1021</v>
      </c>
      <c r="G1021" s="29">
        <v>2564025</v>
      </c>
      <c r="H1021" s="29">
        <v>1103566</v>
      </c>
      <c r="I1021" s="29">
        <v>905</v>
      </c>
      <c r="J1021" s="29">
        <v>2186082</v>
      </c>
      <c r="K1021" s="29" t="s">
        <v>2221</v>
      </c>
      <c r="L1021" s="179" t="s">
        <v>1405</v>
      </c>
      <c r="M1021" s="29">
        <v>1925</v>
      </c>
      <c r="N1021" s="29" t="s">
        <v>269</v>
      </c>
      <c r="O1021" s="29">
        <v>192500</v>
      </c>
      <c r="S1021" s="29">
        <v>150</v>
      </c>
      <c r="U1021" s="29">
        <v>0</v>
      </c>
      <c r="V1021" s="29" t="s">
        <v>2223</v>
      </c>
      <c r="X1021" s="29" t="s">
        <v>320</v>
      </c>
    </row>
    <row r="1022" spans="1:24" x14ac:dyDescent="0.25">
      <c r="A1022" s="29" t="s">
        <v>160</v>
      </c>
      <c r="B1022" s="29">
        <v>6214</v>
      </c>
      <c r="C1022" s="29" t="s">
        <v>269</v>
      </c>
      <c r="D1022" s="29">
        <v>936505</v>
      </c>
      <c r="E1022" s="29">
        <v>0</v>
      </c>
      <c r="F1022" s="29">
        <v>1021</v>
      </c>
      <c r="G1022" s="29">
        <v>2563121</v>
      </c>
      <c r="H1022" s="29">
        <v>1101683</v>
      </c>
      <c r="I1022" s="29">
        <v>905</v>
      </c>
      <c r="J1022" s="29">
        <v>1148162</v>
      </c>
      <c r="K1022" s="29" t="s">
        <v>400</v>
      </c>
      <c r="M1022" s="29">
        <v>1925</v>
      </c>
      <c r="N1022" s="29" t="s">
        <v>269</v>
      </c>
      <c r="O1022" s="29">
        <v>192500</v>
      </c>
      <c r="R1022" s="29" t="s">
        <v>2224</v>
      </c>
      <c r="S1022" s="29">
        <v>150</v>
      </c>
      <c r="T1022" s="29" t="s">
        <v>2225</v>
      </c>
      <c r="U1022" s="29">
        <v>0</v>
      </c>
      <c r="V1022" s="29" t="s">
        <v>2226</v>
      </c>
      <c r="X1022" s="29" t="s">
        <v>419</v>
      </c>
    </row>
    <row r="1023" spans="1:24" x14ac:dyDescent="0.25">
      <c r="A1023" s="29" t="s">
        <v>160</v>
      </c>
      <c r="B1023" s="29">
        <v>6214</v>
      </c>
      <c r="C1023" s="29" t="s">
        <v>269</v>
      </c>
      <c r="D1023" s="29">
        <v>3130430</v>
      </c>
      <c r="E1023" s="29">
        <v>0</v>
      </c>
      <c r="F1023" s="29">
        <v>1021</v>
      </c>
      <c r="G1023" s="29">
        <v>2562074</v>
      </c>
      <c r="H1023" s="29">
        <v>1100845</v>
      </c>
      <c r="I1023" s="29">
        <v>905</v>
      </c>
      <c r="J1023" s="29">
        <v>1148162</v>
      </c>
      <c r="K1023" s="29" t="s">
        <v>400</v>
      </c>
      <c r="M1023" s="29">
        <v>1925</v>
      </c>
      <c r="N1023" s="29" t="s">
        <v>269</v>
      </c>
      <c r="O1023" s="29">
        <v>192500</v>
      </c>
      <c r="R1023" s="29" t="s">
        <v>1904</v>
      </c>
      <c r="S1023" s="29">
        <v>115</v>
      </c>
      <c r="U1023" s="29">
        <v>0</v>
      </c>
      <c r="V1023" s="29" t="s">
        <v>2227</v>
      </c>
      <c r="X1023" s="29" t="s">
        <v>320</v>
      </c>
    </row>
    <row r="1024" spans="1:24" x14ac:dyDescent="0.25">
      <c r="A1024" s="29" t="s">
        <v>160</v>
      </c>
      <c r="B1024" s="29">
        <v>6214</v>
      </c>
      <c r="C1024" s="29" t="s">
        <v>269</v>
      </c>
      <c r="D1024" s="29">
        <v>936340</v>
      </c>
      <c r="E1024" s="29">
        <v>0</v>
      </c>
      <c r="F1024" s="29">
        <v>1021</v>
      </c>
      <c r="G1024" s="29">
        <v>2563411</v>
      </c>
      <c r="H1024" s="29">
        <v>1103077</v>
      </c>
      <c r="I1024" s="29">
        <v>905</v>
      </c>
      <c r="J1024" s="29">
        <v>1148187</v>
      </c>
      <c r="K1024" s="29" t="s">
        <v>2228</v>
      </c>
      <c r="M1024" s="29">
        <v>1925</v>
      </c>
      <c r="N1024" s="29" t="s">
        <v>269</v>
      </c>
      <c r="O1024" s="29">
        <v>192500</v>
      </c>
      <c r="R1024" s="29" t="s">
        <v>2229</v>
      </c>
      <c r="S1024" s="29">
        <v>115</v>
      </c>
      <c r="T1024" s="29" t="s">
        <v>2230</v>
      </c>
      <c r="U1024" s="29">
        <v>0</v>
      </c>
      <c r="V1024" s="29" t="s">
        <v>2231</v>
      </c>
      <c r="X1024" s="29" t="s">
        <v>320</v>
      </c>
    </row>
    <row r="1025" spans="1:24" x14ac:dyDescent="0.25">
      <c r="A1025" s="29" t="s">
        <v>160</v>
      </c>
      <c r="B1025" s="29">
        <v>6214</v>
      </c>
      <c r="C1025" s="29" t="s">
        <v>269</v>
      </c>
      <c r="D1025" s="29">
        <v>936333</v>
      </c>
      <c r="E1025" s="29">
        <v>0</v>
      </c>
      <c r="F1025" s="29">
        <v>1060</v>
      </c>
      <c r="G1025" s="29">
        <v>2563330</v>
      </c>
      <c r="H1025" s="29">
        <v>1103319</v>
      </c>
      <c r="I1025" s="29">
        <v>905</v>
      </c>
      <c r="J1025" s="29">
        <v>1148187</v>
      </c>
      <c r="K1025" s="29" t="s">
        <v>2228</v>
      </c>
      <c r="M1025" s="29">
        <v>1925</v>
      </c>
      <c r="N1025" s="29" t="s">
        <v>269</v>
      </c>
      <c r="O1025" s="29">
        <v>192500</v>
      </c>
      <c r="S1025" s="29">
        <v>115</v>
      </c>
      <c r="T1025" s="29" t="s">
        <v>2238</v>
      </c>
      <c r="U1025" s="29">
        <v>0</v>
      </c>
      <c r="V1025" s="29" t="s">
        <v>1000</v>
      </c>
      <c r="X1025" s="29" t="s">
        <v>320</v>
      </c>
    </row>
    <row r="1026" spans="1:24" x14ac:dyDescent="0.25">
      <c r="A1026" s="29" t="s">
        <v>160</v>
      </c>
      <c r="B1026" s="29">
        <v>6214</v>
      </c>
      <c r="C1026" s="29" t="s">
        <v>269</v>
      </c>
      <c r="D1026" s="29">
        <v>936339</v>
      </c>
      <c r="E1026" s="29">
        <v>0</v>
      </c>
      <c r="F1026" s="29">
        <v>1021</v>
      </c>
      <c r="G1026" s="29">
        <v>2563425</v>
      </c>
      <c r="H1026" s="29">
        <v>1103114</v>
      </c>
      <c r="I1026" s="29">
        <v>905</v>
      </c>
      <c r="J1026" s="29">
        <v>1148187</v>
      </c>
      <c r="K1026" s="29" t="s">
        <v>2228</v>
      </c>
      <c r="M1026" s="29">
        <v>1925</v>
      </c>
      <c r="N1026" s="29" t="s">
        <v>269</v>
      </c>
      <c r="O1026" s="29">
        <v>192500</v>
      </c>
      <c r="S1026" s="29">
        <v>115</v>
      </c>
      <c r="T1026" s="29" t="s">
        <v>2232</v>
      </c>
      <c r="U1026" s="29">
        <v>0</v>
      </c>
      <c r="V1026" s="29" t="s">
        <v>2233</v>
      </c>
      <c r="X1026" s="29" t="s">
        <v>320</v>
      </c>
    </row>
    <row r="1027" spans="1:24" x14ac:dyDescent="0.25">
      <c r="A1027" s="29" t="s">
        <v>160</v>
      </c>
      <c r="B1027" s="29">
        <v>6214</v>
      </c>
      <c r="C1027" s="29" t="s">
        <v>269</v>
      </c>
      <c r="D1027" s="29">
        <v>936335</v>
      </c>
      <c r="E1027" s="29">
        <v>0</v>
      </c>
      <c r="F1027" s="29">
        <v>1021</v>
      </c>
      <c r="G1027" s="29">
        <v>2563418</v>
      </c>
      <c r="H1027" s="29">
        <v>1103169</v>
      </c>
      <c r="I1027" s="29">
        <v>905</v>
      </c>
      <c r="J1027" s="29">
        <v>1148187</v>
      </c>
      <c r="K1027" s="29" t="s">
        <v>2228</v>
      </c>
      <c r="M1027" s="29">
        <v>1925</v>
      </c>
      <c r="N1027" s="29" t="s">
        <v>269</v>
      </c>
      <c r="O1027" s="29">
        <v>192500</v>
      </c>
      <c r="S1027" s="29">
        <v>115</v>
      </c>
      <c r="T1027" s="29" t="s">
        <v>2234</v>
      </c>
      <c r="U1027" s="29">
        <v>0</v>
      </c>
      <c r="V1027" s="29" t="s">
        <v>2235</v>
      </c>
      <c r="X1027" s="29" t="s">
        <v>320</v>
      </c>
    </row>
    <row r="1028" spans="1:24" x14ac:dyDescent="0.25">
      <c r="A1028" s="29" t="s">
        <v>160</v>
      </c>
      <c r="B1028" s="29">
        <v>6214</v>
      </c>
      <c r="C1028" s="29" t="s">
        <v>269</v>
      </c>
      <c r="D1028" s="29">
        <v>936337</v>
      </c>
      <c r="E1028" s="29">
        <v>0</v>
      </c>
      <c r="F1028" s="29">
        <v>1021</v>
      </c>
      <c r="G1028" s="29">
        <v>2563455</v>
      </c>
      <c r="H1028" s="29">
        <v>1103164</v>
      </c>
      <c r="I1028" s="29">
        <v>905</v>
      </c>
      <c r="J1028" s="29">
        <v>1148187</v>
      </c>
      <c r="K1028" s="29" t="s">
        <v>2228</v>
      </c>
      <c r="M1028" s="29">
        <v>1925</v>
      </c>
      <c r="N1028" s="29" t="s">
        <v>269</v>
      </c>
      <c r="O1028" s="29">
        <v>192500</v>
      </c>
      <c r="S1028" s="29">
        <v>150</v>
      </c>
      <c r="T1028" s="29" t="s">
        <v>2236</v>
      </c>
      <c r="U1028" s="29">
        <v>0</v>
      </c>
      <c r="V1028" s="29" t="s">
        <v>2237</v>
      </c>
      <c r="X1028" s="29" t="s">
        <v>320</v>
      </c>
    </row>
    <row r="1029" spans="1:24" x14ac:dyDescent="0.25">
      <c r="A1029" s="29" t="s">
        <v>160</v>
      </c>
      <c r="B1029" s="29">
        <v>6214</v>
      </c>
      <c r="C1029" s="29" t="s">
        <v>269</v>
      </c>
      <c r="D1029" s="29">
        <v>936321</v>
      </c>
      <c r="E1029" s="29">
        <v>0</v>
      </c>
      <c r="F1029" s="29">
        <v>1021</v>
      </c>
      <c r="G1029" s="29">
        <v>2562496</v>
      </c>
      <c r="H1029" s="29">
        <v>1102983</v>
      </c>
      <c r="I1029" s="29">
        <v>905</v>
      </c>
      <c r="J1029" s="29">
        <v>1148176</v>
      </c>
      <c r="K1029" s="29" t="s">
        <v>2239</v>
      </c>
      <c r="M1029" s="29">
        <v>1925</v>
      </c>
      <c r="N1029" s="29" t="s">
        <v>269</v>
      </c>
      <c r="O1029" s="29">
        <v>192500</v>
      </c>
      <c r="R1029" s="29" t="s">
        <v>2240</v>
      </c>
      <c r="S1029" s="29">
        <v>150</v>
      </c>
      <c r="U1029" s="29">
        <v>0</v>
      </c>
      <c r="V1029" s="29" t="s">
        <v>313</v>
      </c>
      <c r="X1029" s="29" t="s">
        <v>320</v>
      </c>
    </row>
    <row r="1030" spans="1:24" x14ac:dyDescent="0.25">
      <c r="A1030" s="29" t="s">
        <v>160</v>
      </c>
      <c r="B1030" s="29">
        <v>6214</v>
      </c>
      <c r="C1030" s="29" t="s">
        <v>269</v>
      </c>
      <c r="D1030" s="29">
        <v>936320</v>
      </c>
      <c r="E1030" s="29">
        <v>0</v>
      </c>
      <c r="F1030" s="29">
        <v>1021</v>
      </c>
      <c r="G1030" s="29">
        <v>2562477.0099999998</v>
      </c>
      <c r="H1030" s="29">
        <v>1102964.4950000001</v>
      </c>
      <c r="I1030" s="29">
        <v>905</v>
      </c>
      <c r="J1030" s="29">
        <v>1148176</v>
      </c>
      <c r="K1030" s="29" t="s">
        <v>2239</v>
      </c>
      <c r="M1030" s="29">
        <v>1925</v>
      </c>
      <c r="N1030" s="29" t="s">
        <v>269</v>
      </c>
      <c r="O1030" s="29">
        <v>192500</v>
      </c>
      <c r="R1030" s="29" t="s">
        <v>2240</v>
      </c>
      <c r="S1030" s="29">
        <v>115</v>
      </c>
      <c r="U1030" s="29">
        <v>0</v>
      </c>
      <c r="V1030" s="29" t="s">
        <v>1585</v>
      </c>
      <c r="X1030" s="29" t="s">
        <v>320</v>
      </c>
    </row>
    <row r="1031" spans="1:24" x14ac:dyDescent="0.25">
      <c r="A1031" s="29" t="s">
        <v>160</v>
      </c>
      <c r="B1031" s="29">
        <v>6214</v>
      </c>
      <c r="C1031" s="29" t="s">
        <v>269</v>
      </c>
      <c r="D1031" s="29">
        <v>936382</v>
      </c>
      <c r="E1031" s="29">
        <v>0</v>
      </c>
      <c r="F1031" s="29">
        <v>1021</v>
      </c>
      <c r="G1031" s="29">
        <v>2563836</v>
      </c>
      <c r="H1031" s="29">
        <v>1103685</v>
      </c>
      <c r="I1031" s="29">
        <v>905</v>
      </c>
      <c r="J1031" s="29">
        <v>1148180</v>
      </c>
      <c r="K1031" s="29" t="s">
        <v>2241</v>
      </c>
      <c r="M1031" s="29">
        <v>1925</v>
      </c>
      <c r="N1031" s="29" t="s">
        <v>269</v>
      </c>
      <c r="O1031" s="29">
        <v>192500</v>
      </c>
      <c r="S1031" s="29">
        <v>115</v>
      </c>
      <c r="U1031" s="29">
        <v>0</v>
      </c>
      <c r="V1031" s="29" t="s">
        <v>2243</v>
      </c>
      <c r="X1031" s="29" t="s">
        <v>320</v>
      </c>
    </row>
    <row r="1032" spans="1:24" x14ac:dyDescent="0.25">
      <c r="A1032" s="29" t="s">
        <v>160</v>
      </c>
      <c r="B1032" s="29">
        <v>6214</v>
      </c>
      <c r="C1032" s="29" t="s">
        <v>269</v>
      </c>
      <c r="D1032" s="29">
        <v>936347</v>
      </c>
      <c r="E1032" s="29">
        <v>0</v>
      </c>
      <c r="F1032" s="29">
        <v>1021</v>
      </c>
      <c r="G1032" s="29">
        <v>2563837</v>
      </c>
      <c r="H1032" s="29">
        <v>1103684</v>
      </c>
      <c r="I1032" s="29">
        <v>905</v>
      </c>
      <c r="J1032" s="29">
        <v>1148180</v>
      </c>
      <c r="K1032" s="29" t="s">
        <v>2241</v>
      </c>
      <c r="M1032" s="29">
        <v>1925</v>
      </c>
      <c r="N1032" s="29" t="s">
        <v>269</v>
      </c>
      <c r="O1032" s="29">
        <v>192500</v>
      </c>
      <c r="S1032" s="29">
        <v>115</v>
      </c>
      <c r="U1032" s="29">
        <v>0</v>
      </c>
      <c r="V1032" s="29" t="s">
        <v>2242</v>
      </c>
      <c r="X1032" s="29" t="s">
        <v>320</v>
      </c>
    </row>
    <row r="1033" spans="1:24" x14ac:dyDescent="0.25">
      <c r="A1033" s="29" t="s">
        <v>160</v>
      </c>
      <c r="B1033" s="29">
        <v>6214</v>
      </c>
      <c r="C1033" s="29" t="s">
        <v>269</v>
      </c>
      <c r="D1033" s="29">
        <v>936322</v>
      </c>
      <c r="E1033" s="29">
        <v>0</v>
      </c>
      <c r="F1033" s="29">
        <v>1040</v>
      </c>
      <c r="G1033" s="29">
        <v>2561893</v>
      </c>
      <c r="H1033" s="29">
        <v>1101801</v>
      </c>
      <c r="I1033" s="29">
        <v>905</v>
      </c>
      <c r="J1033" s="29">
        <v>1148183</v>
      </c>
      <c r="K1033" s="29" t="s">
        <v>2244</v>
      </c>
      <c r="M1033" s="29">
        <v>1925</v>
      </c>
      <c r="N1033" s="29" t="s">
        <v>269</v>
      </c>
      <c r="O1033" s="29">
        <v>192500</v>
      </c>
      <c r="R1033" s="29" t="s">
        <v>2246</v>
      </c>
      <c r="S1033" s="29">
        <v>150</v>
      </c>
      <c r="U1033" s="29">
        <v>0</v>
      </c>
      <c r="V1033" s="29" t="s">
        <v>1522</v>
      </c>
      <c r="X1033" s="29" t="s">
        <v>320</v>
      </c>
    </row>
    <row r="1034" spans="1:24" x14ac:dyDescent="0.25">
      <c r="A1034" s="29" t="s">
        <v>160</v>
      </c>
      <c r="B1034" s="29">
        <v>6214</v>
      </c>
      <c r="C1034" s="29" t="s">
        <v>269</v>
      </c>
      <c r="D1034" s="29">
        <v>936323</v>
      </c>
      <c r="E1034" s="29">
        <v>0</v>
      </c>
      <c r="F1034" s="29">
        <v>1040</v>
      </c>
      <c r="G1034" s="29">
        <v>2561897</v>
      </c>
      <c r="H1034" s="29">
        <v>1101836</v>
      </c>
      <c r="I1034" s="29">
        <v>905</v>
      </c>
      <c r="J1034" s="29">
        <v>1148183</v>
      </c>
      <c r="K1034" s="29" t="s">
        <v>2244</v>
      </c>
      <c r="M1034" s="29">
        <v>1925</v>
      </c>
      <c r="N1034" s="29" t="s">
        <v>269</v>
      </c>
      <c r="O1034" s="29">
        <v>192500</v>
      </c>
      <c r="R1034" s="29" t="s">
        <v>2245</v>
      </c>
      <c r="S1034" s="29">
        <v>115</v>
      </c>
      <c r="U1034" s="29">
        <v>0</v>
      </c>
      <c r="V1034" s="29" t="s">
        <v>310</v>
      </c>
      <c r="X1034" s="29" t="s">
        <v>320</v>
      </c>
    </row>
    <row r="1035" spans="1:24" x14ac:dyDescent="0.25">
      <c r="A1035" s="29" t="s">
        <v>160</v>
      </c>
      <c r="B1035" s="29">
        <v>6214</v>
      </c>
      <c r="C1035" s="29" t="s">
        <v>269</v>
      </c>
      <c r="D1035" s="29">
        <v>936534</v>
      </c>
      <c r="E1035" s="29">
        <v>0</v>
      </c>
      <c r="F1035" s="29">
        <v>1030</v>
      </c>
      <c r="G1035" s="29">
        <v>2562199</v>
      </c>
      <c r="H1035" s="29">
        <v>1100318</v>
      </c>
      <c r="I1035" s="29">
        <v>905</v>
      </c>
      <c r="J1035" s="29">
        <v>2197478</v>
      </c>
      <c r="K1035" s="29" t="s">
        <v>2006</v>
      </c>
      <c r="L1035" s="179" t="s">
        <v>1625</v>
      </c>
      <c r="M1035" s="29">
        <v>1925</v>
      </c>
      <c r="N1035" s="29" t="s">
        <v>401</v>
      </c>
      <c r="O1035" s="29">
        <v>192501</v>
      </c>
      <c r="R1035" s="29" t="s">
        <v>2247</v>
      </c>
      <c r="S1035" s="29">
        <v>150</v>
      </c>
      <c r="T1035" s="29" t="s">
        <v>2248</v>
      </c>
      <c r="U1035" s="29">
        <v>0</v>
      </c>
      <c r="V1035" s="29" t="s">
        <v>2249</v>
      </c>
      <c r="X1035" s="29" t="s">
        <v>320</v>
      </c>
    </row>
    <row r="1036" spans="1:24" x14ac:dyDescent="0.25">
      <c r="A1036" s="29" t="s">
        <v>160</v>
      </c>
      <c r="B1036" s="29">
        <v>6214</v>
      </c>
      <c r="C1036" s="29" t="s">
        <v>269</v>
      </c>
      <c r="D1036" s="29">
        <v>3130431</v>
      </c>
      <c r="E1036" s="29">
        <v>0</v>
      </c>
      <c r="F1036" s="29">
        <v>1040</v>
      </c>
      <c r="G1036" s="29">
        <v>2562180.4720000001</v>
      </c>
      <c r="H1036" s="29">
        <v>1100297.6499999999</v>
      </c>
      <c r="I1036" s="29">
        <v>905</v>
      </c>
      <c r="J1036" s="29">
        <v>2197478</v>
      </c>
      <c r="K1036" s="29" t="s">
        <v>2006</v>
      </c>
      <c r="L1036" s="179" t="s">
        <v>1625</v>
      </c>
      <c r="M1036" s="29">
        <v>1925</v>
      </c>
      <c r="N1036" s="29" t="s">
        <v>401</v>
      </c>
      <c r="O1036" s="29">
        <v>192501</v>
      </c>
      <c r="R1036" s="29" t="s">
        <v>2250</v>
      </c>
      <c r="S1036" s="29">
        <v>115</v>
      </c>
      <c r="T1036" s="29" t="s">
        <v>2248</v>
      </c>
      <c r="U1036" s="29">
        <v>0</v>
      </c>
      <c r="V1036" s="29" t="s">
        <v>2249</v>
      </c>
      <c r="X1036" s="29" t="s">
        <v>320</v>
      </c>
    </row>
    <row r="1037" spans="1:24" x14ac:dyDescent="0.25">
      <c r="A1037" s="29" t="s">
        <v>160</v>
      </c>
      <c r="B1037" s="29">
        <v>6214</v>
      </c>
      <c r="C1037" s="29" t="s">
        <v>269</v>
      </c>
      <c r="D1037" s="29">
        <v>936544</v>
      </c>
      <c r="E1037" s="29">
        <v>0</v>
      </c>
      <c r="F1037" s="29">
        <v>1060</v>
      </c>
      <c r="G1037" s="29">
        <v>2561753</v>
      </c>
      <c r="H1037" s="29">
        <v>1100158</v>
      </c>
      <c r="I1037" s="29">
        <v>905</v>
      </c>
      <c r="J1037" s="29">
        <v>2197498</v>
      </c>
      <c r="K1037" s="29" t="s">
        <v>2251</v>
      </c>
      <c r="M1037" s="29">
        <v>1925</v>
      </c>
      <c r="N1037" s="29" t="s">
        <v>401</v>
      </c>
      <c r="O1037" s="29">
        <v>192501</v>
      </c>
      <c r="R1037" s="29" t="s">
        <v>2252</v>
      </c>
      <c r="S1037" s="29">
        <v>115</v>
      </c>
      <c r="T1037" s="29" t="s">
        <v>2253</v>
      </c>
      <c r="U1037" s="29">
        <v>0</v>
      </c>
      <c r="V1037" s="29" t="s">
        <v>2254</v>
      </c>
      <c r="X1037" s="29" t="s">
        <v>320</v>
      </c>
    </row>
    <row r="1038" spans="1:24" x14ac:dyDescent="0.25">
      <c r="A1038" s="29" t="s">
        <v>160</v>
      </c>
      <c r="B1038" s="29">
        <v>6214</v>
      </c>
      <c r="C1038" s="29" t="s">
        <v>269</v>
      </c>
      <c r="D1038" s="29">
        <v>936545</v>
      </c>
      <c r="E1038" s="29">
        <v>0</v>
      </c>
      <c r="F1038" s="29">
        <v>1040</v>
      </c>
      <c r="G1038" s="29">
        <v>2561779.872</v>
      </c>
      <c r="H1038" s="29">
        <v>1100137.48</v>
      </c>
      <c r="I1038" s="29">
        <v>905</v>
      </c>
      <c r="J1038" s="29">
        <v>2197498</v>
      </c>
      <c r="K1038" s="29" t="s">
        <v>2251</v>
      </c>
      <c r="M1038" s="29">
        <v>1925</v>
      </c>
      <c r="N1038" s="29" t="s">
        <v>401</v>
      </c>
      <c r="O1038" s="29">
        <v>192501</v>
      </c>
      <c r="R1038" s="29" t="s">
        <v>2252</v>
      </c>
      <c r="S1038" s="29">
        <v>150</v>
      </c>
      <c r="T1038" s="29" t="s">
        <v>2253</v>
      </c>
      <c r="U1038" s="29">
        <v>0</v>
      </c>
      <c r="V1038" s="29" t="s">
        <v>2254</v>
      </c>
      <c r="X1038" s="29" t="s">
        <v>320</v>
      </c>
    </row>
    <row r="1039" spans="1:24" x14ac:dyDescent="0.25">
      <c r="A1039" s="29" t="s">
        <v>160</v>
      </c>
      <c r="B1039" s="29">
        <v>6214</v>
      </c>
      <c r="C1039" s="29" t="s">
        <v>269</v>
      </c>
      <c r="D1039" s="29">
        <v>936428</v>
      </c>
      <c r="E1039" s="29">
        <v>0</v>
      </c>
      <c r="F1039" s="29">
        <v>1021</v>
      </c>
      <c r="G1039" s="29">
        <v>2564026.0619999999</v>
      </c>
      <c r="H1039" s="29">
        <v>1103482.1680000001</v>
      </c>
      <c r="I1039" s="29">
        <v>901</v>
      </c>
      <c r="J1039" s="29">
        <v>2186080</v>
      </c>
      <c r="K1039" s="29" t="s">
        <v>2255</v>
      </c>
      <c r="L1039" s="179" t="s">
        <v>1626</v>
      </c>
      <c r="M1039" s="29">
        <v>1925</v>
      </c>
      <c r="N1039" s="29" t="s">
        <v>269</v>
      </c>
      <c r="O1039" s="29">
        <v>192500</v>
      </c>
      <c r="P1039" s="29">
        <v>2564023.673</v>
      </c>
      <c r="Q1039" s="29">
        <v>1103485.406</v>
      </c>
      <c r="R1039" s="29" t="s">
        <v>2256</v>
      </c>
      <c r="S1039" s="29">
        <v>115</v>
      </c>
      <c r="U1039" s="29">
        <v>0</v>
      </c>
      <c r="V1039" s="29" t="s">
        <v>2257</v>
      </c>
      <c r="X1039" s="29" t="s">
        <v>320</v>
      </c>
    </row>
    <row r="1040" spans="1:24" x14ac:dyDescent="0.25">
      <c r="A1040" s="29" t="s">
        <v>160</v>
      </c>
      <c r="B1040" s="29">
        <v>6214</v>
      </c>
      <c r="C1040" s="29" t="s">
        <v>269</v>
      </c>
      <c r="D1040" s="29">
        <v>936426</v>
      </c>
      <c r="E1040" s="29">
        <v>0</v>
      </c>
      <c r="F1040" s="29">
        <v>1025</v>
      </c>
      <c r="G1040" s="29">
        <v>2564028.128</v>
      </c>
      <c r="H1040" s="29">
        <v>1103472.4550000001</v>
      </c>
      <c r="I1040" s="29">
        <v>905</v>
      </c>
      <c r="J1040" s="29">
        <v>2186080</v>
      </c>
      <c r="K1040" s="29" t="s">
        <v>2255</v>
      </c>
      <c r="L1040" s="179" t="s">
        <v>1626</v>
      </c>
      <c r="M1040" s="29">
        <v>1925</v>
      </c>
      <c r="N1040" s="29" t="s">
        <v>269</v>
      </c>
      <c r="O1040" s="29">
        <v>192500</v>
      </c>
      <c r="S1040" s="29">
        <v>115</v>
      </c>
      <c r="U1040" s="29">
        <v>0</v>
      </c>
      <c r="V1040" s="29" t="s">
        <v>2258</v>
      </c>
      <c r="X1040" s="29" t="s">
        <v>320</v>
      </c>
    </row>
    <row r="1041" spans="1:24" x14ac:dyDescent="0.25">
      <c r="A1041" s="29" t="s">
        <v>160</v>
      </c>
      <c r="B1041" s="29">
        <v>6214</v>
      </c>
      <c r="C1041" s="29" t="s">
        <v>269</v>
      </c>
      <c r="D1041" s="29">
        <v>936389</v>
      </c>
      <c r="E1041" s="29">
        <v>2</v>
      </c>
      <c r="F1041" s="29">
        <v>1025</v>
      </c>
      <c r="G1041" s="29">
        <v>2564428.9619999998</v>
      </c>
      <c r="H1041" s="29">
        <v>1103625.6839999999</v>
      </c>
      <c r="I1041" s="29">
        <v>901</v>
      </c>
      <c r="J1041" s="29">
        <v>2186019</v>
      </c>
      <c r="K1041" s="29" t="s">
        <v>2259</v>
      </c>
      <c r="L1041" s="179" t="s">
        <v>499</v>
      </c>
      <c r="M1041" s="29">
        <v>1925</v>
      </c>
      <c r="N1041" s="29" t="s">
        <v>269</v>
      </c>
      <c r="O1041" s="29">
        <v>192500</v>
      </c>
      <c r="P1041" s="29">
        <v>2564423.3470000001</v>
      </c>
      <c r="Q1041" s="29">
        <v>1103624.5970000001</v>
      </c>
      <c r="R1041" s="29" t="s">
        <v>2260</v>
      </c>
      <c r="S1041" s="29">
        <v>150</v>
      </c>
      <c r="T1041" s="29" t="s">
        <v>11781</v>
      </c>
      <c r="U1041" s="29">
        <v>0</v>
      </c>
      <c r="V1041" s="29" t="s">
        <v>2261</v>
      </c>
      <c r="X1041" s="29" t="s">
        <v>320</v>
      </c>
    </row>
    <row r="1042" spans="1:24" x14ac:dyDescent="0.25">
      <c r="A1042" s="29" t="s">
        <v>160</v>
      </c>
      <c r="B1042" s="29">
        <v>6214</v>
      </c>
      <c r="C1042" s="29" t="s">
        <v>269</v>
      </c>
      <c r="D1042" s="29">
        <v>936336</v>
      </c>
      <c r="E1042" s="29">
        <v>0</v>
      </c>
      <c r="F1042" s="29">
        <v>1021</v>
      </c>
      <c r="G1042" s="29">
        <v>2563445</v>
      </c>
      <c r="H1042" s="29">
        <v>1103168</v>
      </c>
      <c r="I1042" s="29">
        <v>905</v>
      </c>
      <c r="J1042" s="29">
        <v>2186019</v>
      </c>
      <c r="K1042" s="29" t="s">
        <v>2259</v>
      </c>
      <c r="L1042" s="179" t="s">
        <v>499</v>
      </c>
      <c r="M1042" s="29">
        <v>1925</v>
      </c>
      <c r="N1042" s="29" t="s">
        <v>269</v>
      </c>
      <c r="O1042" s="29">
        <v>192500</v>
      </c>
      <c r="R1042" s="29" t="s">
        <v>2262</v>
      </c>
      <c r="S1042" s="29">
        <v>150</v>
      </c>
      <c r="U1042" s="29">
        <v>0</v>
      </c>
      <c r="V1042" s="29" t="s">
        <v>2263</v>
      </c>
      <c r="X1042" s="29" t="s">
        <v>320</v>
      </c>
    </row>
    <row r="1043" spans="1:24" x14ac:dyDescent="0.25">
      <c r="A1043" s="29" t="s">
        <v>160</v>
      </c>
      <c r="B1043" s="29">
        <v>6214</v>
      </c>
      <c r="C1043" s="29" t="s">
        <v>269</v>
      </c>
      <c r="D1043" s="29">
        <v>191990665</v>
      </c>
      <c r="E1043" s="29">
        <v>0</v>
      </c>
      <c r="F1043" s="29">
        <v>1021</v>
      </c>
      <c r="G1043" s="29">
        <v>2564260.767</v>
      </c>
      <c r="H1043" s="29">
        <v>1103584.689</v>
      </c>
      <c r="I1043" s="29">
        <v>904</v>
      </c>
      <c r="J1043" s="29">
        <v>2186084</v>
      </c>
      <c r="K1043" s="29" t="s">
        <v>7599</v>
      </c>
      <c r="L1043" s="179" t="s">
        <v>1072</v>
      </c>
      <c r="M1043" s="29">
        <v>1925</v>
      </c>
      <c r="N1043" s="29" t="s">
        <v>269</v>
      </c>
      <c r="O1043" s="29">
        <v>192500</v>
      </c>
      <c r="R1043" s="29" t="s">
        <v>7800</v>
      </c>
      <c r="S1043" s="29">
        <v>115</v>
      </c>
      <c r="T1043" s="29" t="s">
        <v>7601</v>
      </c>
      <c r="U1043" s="29">
        <v>0</v>
      </c>
      <c r="V1043" s="29" t="s">
        <v>2286</v>
      </c>
      <c r="X1043" s="29" t="s">
        <v>320</v>
      </c>
    </row>
    <row r="1044" spans="1:24" x14ac:dyDescent="0.25">
      <c r="A1044" s="29" t="s">
        <v>160</v>
      </c>
      <c r="B1044" s="29">
        <v>6214</v>
      </c>
      <c r="C1044" s="29" t="s">
        <v>269</v>
      </c>
      <c r="D1044" s="29">
        <v>9038243</v>
      </c>
      <c r="E1044" s="29">
        <v>0</v>
      </c>
      <c r="F1044" s="29">
        <v>1060</v>
      </c>
      <c r="G1044" s="29">
        <v>2564144</v>
      </c>
      <c r="H1044" s="29">
        <v>1103571</v>
      </c>
      <c r="I1044" s="29">
        <v>905</v>
      </c>
      <c r="J1044" s="29">
        <v>2186084</v>
      </c>
      <c r="K1044" s="29" t="s">
        <v>7599</v>
      </c>
      <c r="L1044" s="179" t="s">
        <v>1072</v>
      </c>
      <c r="M1044" s="29">
        <v>1925</v>
      </c>
      <c r="N1044" s="29" t="s">
        <v>269</v>
      </c>
      <c r="O1044" s="29">
        <v>192500</v>
      </c>
      <c r="S1044" s="29">
        <v>115</v>
      </c>
      <c r="U1044" s="29">
        <v>0</v>
      </c>
      <c r="V1044" s="29" t="s">
        <v>7600</v>
      </c>
      <c r="X1044" s="29" t="s">
        <v>320</v>
      </c>
    </row>
    <row r="1045" spans="1:24" x14ac:dyDescent="0.25">
      <c r="A1045" s="29" t="s">
        <v>160</v>
      </c>
      <c r="B1045" s="29">
        <v>6217</v>
      </c>
      <c r="C1045" s="29" t="s">
        <v>271</v>
      </c>
      <c r="D1045" s="29">
        <v>192039623</v>
      </c>
      <c r="E1045" s="29">
        <v>0</v>
      </c>
      <c r="F1045" s="29">
        <v>1025</v>
      </c>
      <c r="G1045" s="29">
        <v>2566492</v>
      </c>
      <c r="H1045" s="29">
        <v>1118856.625</v>
      </c>
      <c r="I1045" s="29">
        <v>904</v>
      </c>
      <c r="J1045" s="29">
        <v>1148256</v>
      </c>
      <c r="K1045" s="29" t="s">
        <v>28333</v>
      </c>
      <c r="L1045" s="179" t="s">
        <v>545</v>
      </c>
      <c r="M1045" s="29">
        <v>1890</v>
      </c>
      <c r="N1045" s="29" t="s">
        <v>2264</v>
      </c>
      <c r="O1045" s="29">
        <v>189000</v>
      </c>
      <c r="R1045" s="29" t="s">
        <v>28334</v>
      </c>
      <c r="S1045" s="29">
        <v>115</v>
      </c>
      <c r="T1045" s="29" t="s">
        <v>28335</v>
      </c>
      <c r="U1045" s="29">
        <v>5</v>
      </c>
      <c r="V1045" s="29" t="s">
        <v>28336</v>
      </c>
      <c r="X1045" s="29" t="s">
        <v>320</v>
      </c>
    </row>
    <row r="1046" spans="1:24" x14ac:dyDescent="0.25">
      <c r="A1046" s="29" t="s">
        <v>160</v>
      </c>
      <c r="B1046" s="29">
        <v>6217</v>
      </c>
      <c r="C1046" s="29" t="s">
        <v>271</v>
      </c>
      <c r="D1046" s="29">
        <v>937416</v>
      </c>
      <c r="E1046" s="29">
        <v>1</v>
      </c>
      <c r="F1046" s="29">
        <v>1030</v>
      </c>
      <c r="G1046" s="29">
        <v>2566493.0430000001</v>
      </c>
      <c r="H1046" s="29">
        <v>1118856.662</v>
      </c>
      <c r="I1046" s="29">
        <v>901</v>
      </c>
      <c r="J1046" s="29">
        <v>1148256</v>
      </c>
      <c r="K1046" s="29" t="s">
        <v>28333</v>
      </c>
      <c r="L1046" s="179" t="s">
        <v>545</v>
      </c>
      <c r="M1046" s="29">
        <v>1890</v>
      </c>
      <c r="N1046" s="29" t="s">
        <v>2264</v>
      </c>
      <c r="O1046" s="29">
        <v>189000</v>
      </c>
      <c r="S1046" s="29">
        <v>115</v>
      </c>
      <c r="T1046" s="29" t="s">
        <v>28335</v>
      </c>
      <c r="U1046" s="29">
        <v>6217</v>
      </c>
      <c r="V1046" s="29" t="s">
        <v>28337</v>
      </c>
      <c r="X1046" s="29" t="s">
        <v>419</v>
      </c>
    </row>
    <row r="1047" spans="1:24" x14ac:dyDescent="0.25">
      <c r="A1047" s="29" t="s">
        <v>160</v>
      </c>
      <c r="B1047" s="29">
        <v>6217</v>
      </c>
      <c r="C1047" s="29" t="s">
        <v>271</v>
      </c>
      <c r="D1047" s="29">
        <v>191370072</v>
      </c>
      <c r="E1047" s="29">
        <v>0</v>
      </c>
      <c r="F1047" s="29">
        <v>1021</v>
      </c>
      <c r="G1047" s="29">
        <v>2565257.4029999999</v>
      </c>
      <c r="H1047" s="29">
        <v>1115723.3430000001</v>
      </c>
      <c r="I1047" s="29">
        <v>904</v>
      </c>
      <c r="J1047" s="29">
        <v>2319158</v>
      </c>
      <c r="K1047" s="29" t="s">
        <v>2265</v>
      </c>
      <c r="L1047" s="179" t="s">
        <v>31978</v>
      </c>
      <c r="M1047" s="29">
        <v>1890</v>
      </c>
      <c r="N1047" s="29" t="s">
        <v>2266</v>
      </c>
      <c r="O1047" s="29">
        <v>189001</v>
      </c>
      <c r="R1047" s="29" t="s">
        <v>2276</v>
      </c>
      <c r="S1047" s="29">
        <v>101</v>
      </c>
      <c r="T1047" s="29" t="s">
        <v>28850</v>
      </c>
      <c r="U1047" s="29">
        <v>6216</v>
      </c>
      <c r="V1047" s="29" t="s">
        <v>28851</v>
      </c>
      <c r="X1047" s="29" t="s">
        <v>320</v>
      </c>
    </row>
    <row r="1048" spans="1:24" x14ac:dyDescent="0.25">
      <c r="A1048" s="29" t="s">
        <v>160</v>
      </c>
      <c r="B1048" s="29">
        <v>6217</v>
      </c>
      <c r="C1048" s="29" t="s">
        <v>271</v>
      </c>
      <c r="D1048" s="29">
        <v>191370131</v>
      </c>
      <c r="E1048" s="29">
        <v>0</v>
      </c>
      <c r="F1048" s="29">
        <v>1021</v>
      </c>
      <c r="G1048" s="29">
        <v>2565236.4029999999</v>
      </c>
      <c r="H1048" s="29">
        <v>1115726.3430000001</v>
      </c>
      <c r="I1048" s="29">
        <v>904</v>
      </c>
      <c r="J1048" s="29">
        <v>2319158</v>
      </c>
      <c r="K1048" s="29" t="s">
        <v>2265</v>
      </c>
      <c r="L1048" s="179" t="s">
        <v>31978</v>
      </c>
      <c r="M1048" s="29">
        <v>1890</v>
      </c>
      <c r="N1048" s="29" t="s">
        <v>2266</v>
      </c>
      <c r="O1048" s="29">
        <v>189001</v>
      </c>
      <c r="R1048" s="29" t="s">
        <v>2280</v>
      </c>
      <c r="S1048" s="29">
        <v>115</v>
      </c>
      <c r="T1048" s="29" t="s">
        <v>28850</v>
      </c>
      <c r="U1048" s="29">
        <v>6216</v>
      </c>
      <c r="V1048" s="29" t="s">
        <v>28851</v>
      </c>
      <c r="X1048" s="29" t="s">
        <v>320</v>
      </c>
    </row>
    <row r="1049" spans="1:24" x14ac:dyDescent="0.25">
      <c r="A1049" s="29" t="s">
        <v>160</v>
      </c>
      <c r="B1049" s="29">
        <v>6217</v>
      </c>
      <c r="C1049" s="29" t="s">
        <v>271</v>
      </c>
      <c r="D1049" s="29">
        <v>191370791</v>
      </c>
      <c r="E1049" s="29">
        <v>0</v>
      </c>
      <c r="F1049" s="29">
        <v>1021</v>
      </c>
      <c r="G1049" s="29">
        <v>2565312</v>
      </c>
      <c r="H1049" s="29">
        <v>1115671</v>
      </c>
      <c r="I1049" s="29">
        <v>909</v>
      </c>
      <c r="J1049" s="29">
        <v>2319158</v>
      </c>
      <c r="K1049" s="29" t="s">
        <v>2265</v>
      </c>
      <c r="M1049" s="29">
        <v>1890</v>
      </c>
      <c r="N1049" s="29" t="s">
        <v>2266</v>
      </c>
      <c r="O1049" s="29">
        <v>189001</v>
      </c>
      <c r="R1049" s="29" t="s">
        <v>2267</v>
      </c>
      <c r="S1049" s="29">
        <v>150</v>
      </c>
      <c r="T1049" s="29" t="s">
        <v>28848</v>
      </c>
      <c r="U1049" s="29">
        <v>6216</v>
      </c>
      <c r="V1049" s="29" t="s">
        <v>28849</v>
      </c>
      <c r="X1049" s="29" t="s">
        <v>320</v>
      </c>
    </row>
    <row r="1050" spans="1:24" x14ac:dyDescent="0.25">
      <c r="A1050" s="29" t="s">
        <v>160</v>
      </c>
      <c r="B1050" s="29">
        <v>6217</v>
      </c>
      <c r="C1050" s="29" t="s">
        <v>271</v>
      </c>
      <c r="D1050" s="29">
        <v>191370570</v>
      </c>
      <c r="E1050" s="29">
        <v>0</v>
      </c>
      <c r="F1050" s="29">
        <v>1021</v>
      </c>
      <c r="G1050" s="29">
        <v>2565296</v>
      </c>
      <c r="H1050" s="29">
        <v>1115677</v>
      </c>
      <c r="I1050" s="29">
        <v>909</v>
      </c>
      <c r="J1050" s="29">
        <v>2319158</v>
      </c>
      <c r="K1050" s="29" t="s">
        <v>2265</v>
      </c>
      <c r="M1050" s="29">
        <v>1890</v>
      </c>
      <c r="N1050" s="29" t="s">
        <v>2266</v>
      </c>
      <c r="O1050" s="29">
        <v>189001</v>
      </c>
      <c r="R1050" s="29" t="s">
        <v>2268</v>
      </c>
      <c r="S1050" s="29">
        <v>150</v>
      </c>
      <c r="T1050" s="29" t="s">
        <v>28850</v>
      </c>
      <c r="U1050" s="29">
        <v>6216</v>
      </c>
      <c r="V1050" s="29" t="s">
        <v>28851</v>
      </c>
      <c r="X1050" s="29" t="s">
        <v>320</v>
      </c>
    </row>
    <row r="1051" spans="1:24" x14ac:dyDescent="0.25">
      <c r="A1051" s="29" t="s">
        <v>160</v>
      </c>
      <c r="B1051" s="29">
        <v>6217</v>
      </c>
      <c r="C1051" s="29" t="s">
        <v>271</v>
      </c>
      <c r="D1051" s="29">
        <v>191370362</v>
      </c>
      <c r="E1051" s="29">
        <v>0</v>
      </c>
      <c r="F1051" s="29">
        <v>1021</v>
      </c>
      <c r="G1051" s="29">
        <v>2565270</v>
      </c>
      <c r="H1051" s="29">
        <v>1115673</v>
      </c>
      <c r="I1051" s="29">
        <v>909</v>
      </c>
      <c r="J1051" s="29">
        <v>2319158</v>
      </c>
      <c r="K1051" s="29" t="s">
        <v>2265</v>
      </c>
      <c r="M1051" s="29">
        <v>1890</v>
      </c>
      <c r="N1051" s="29" t="s">
        <v>2266</v>
      </c>
      <c r="O1051" s="29">
        <v>189001</v>
      </c>
      <c r="R1051" s="29" t="s">
        <v>2269</v>
      </c>
      <c r="S1051" s="29">
        <v>150</v>
      </c>
      <c r="T1051" s="29" t="s">
        <v>28850</v>
      </c>
      <c r="U1051" s="29">
        <v>6216</v>
      </c>
      <c r="V1051" s="29" t="s">
        <v>28851</v>
      </c>
      <c r="X1051" s="29" t="s">
        <v>320</v>
      </c>
    </row>
    <row r="1052" spans="1:24" x14ac:dyDescent="0.25">
      <c r="A1052" s="29" t="s">
        <v>160</v>
      </c>
      <c r="B1052" s="29">
        <v>6217</v>
      </c>
      <c r="C1052" s="29" t="s">
        <v>271</v>
      </c>
      <c r="D1052" s="29">
        <v>191370530</v>
      </c>
      <c r="E1052" s="29">
        <v>0</v>
      </c>
      <c r="F1052" s="29">
        <v>1021</v>
      </c>
      <c r="G1052" s="29">
        <v>2565277</v>
      </c>
      <c r="H1052" s="29">
        <v>1115676</v>
      </c>
      <c r="I1052" s="29">
        <v>909</v>
      </c>
      <c r="J1052" s="29">
        <v>2319158</v>
      </c>
      <c r="K1052" s="29" t="s">
        <v>2265</v>
      </c>
      <c r="M1052" s="29">
        <v>1890</v>
      </c>
      <c r="N1052" s="29" t="s">
        <v>2266</v>
      </c>
      <c r="O1052" s="29">
        <v>189001</v>
      </c>
      <c r="R1052" s="29" t="s">
        <v>2270</v>
      </c>
      <c r="S1052" s="29">
        <v>150</v>
      </c>
      <c r="T1052" s="29" t="s">
        <v>28850</v>
      </c>
      <c r="U1052" s="29">
        <v>6216</v>
      </c>
      <c r="V1052" s="29" t="s">
        <v>28851</v>
      </c>
      <c r="X1052" s="29" t="s">
        <v>320</v>
      </c>
    </row>
    <row r="1053" spans="1:24" x14ac:dyDescent="0.25">
      <c r="A1053" s="29" t="s">
        <v>160</v>
      </c>
      <c r="B1053" s="29">
        <v>6217</v>
      </c>
      <c r="C1053" s="29" t="s">
        <v>271</v>
      </c>
      <c r="D1053" s="29">
        <v>191370551</v>
      </c>
      <c r="E1053" s="29">
        <v>0</v>
      </c>
      <c r="F1053" s="29">
        <v>1021</v>
      </c>
      <c r="G1053" s="29">
        <v>2565285</v>
      </c>
      <c r="H1053" s="29">
        <v>1115681</v>
      </c>
      <c r="I1053" s="29">
        <v>909</v>
      </c>
      <c r="J1053" s="29">
        <v>2319158</v>
      </c>
      <c r="K1053" s="29" t="s">
        <v>2265</v>
      </c>
      <c r="M1053" s="29">
        <v>1890</v>
      </c>
      <c r="N1053" s="29" t="s">
        <v>2266</v>
      </c>
      <c r="O1053" s="29">
        <v>189001</v>
      </c>
      <c r="R1053" s="29" t="s">
        <v>2271</v>
      </c>
      <c r="S1053" s="29">
        <v>150</v>
      </c>
      <c r="T1053" s="29" t="s">
        <v>28850</v>
      </c>
      <c r="U1053" s="29">
        <v>6216</v>
      </c>
      <c r="V1053" s="29" t="s">
        <v>28851</v>
      </c>
      <c r="X1053" s="29" t="s">
        <v>320</v>
      </c>
    </row>
    <row r="1054" spans="1:24" x14ac:dyDescent="0.25">
      <c r="A1054" s="29" t="s">
        <v>160</v>
      </c>
      <c r="B1054" s="29">
        <v>6217</v>
      </c>
      <c r="C1054" s="29" t="s">
        <v>271</v>
      </c>
      <c r="D1054" s="29">
        <v>191370212</v>
      </c>
      <c r="E1054" s="29">
        <v>0</v>
      </c>
      <c r="F1054" s="29">
        <v>1021</v>
      </c>
      <c r="G1054" s="29">
        <v>2565255.4029999999</v>
      </c>
      <c r="H1054" s="29">
        <v>1115679.345</v>
      </c>
      <c r="I1054" s="29">
        <v>904</v>
      </c>
      <c r="J1054" s="29">
        <v>2319158</v>
      </c>
      <c r="K1054" s="29" t="s">
        <v>2265</v>
      </c>
      <c r="M1054" s="29">
        <v>1890</v>
      </c>
      <c r="N1054" s="29" t="s">
        <v>2266</v>
      </c>
      <c r="O1054" s="29">
        <v>189001</v>
      </c>
      <c r="R1054" s="29" t="s">
        <v>2272</v>
      </c>
      <c r="S1054" s="29">
        <v>150</v>
      </c>
      <c r="T1054" s="29" t="s">
        <v>28850</v>
      </c>
      <c r="U1054" s="29">
        <v>6216</v>
      </c>
      <c r="V1054" s="29" t="s">
        <v>28851</v>
      </c>
      <c r="X1054" s="29" t="s">
        <v>320</v>
      </c>
    </row>
    <row r="1055" spans="1:24" x14ac:dyDescent="0.25">
      <c r="A1055" s="29" t="s">
        <v>160</v>
      </c>
      <c r="B1055" s="29">
        <v>6217</v>
      </c>
      <c r="C1055" s="29" t="s">
        <v>271</v>
      </c>
      <c r="D1055" s="29">
        <v>191370190</v>
      </c>
      <c r="E1055" s="29">
        <v>0</v>
      </c>
      <c r="F1055" s="29">
        <v>1021</v>
      </c>
      <c r="G1055" s="29">
        <v>2565239.4029999999</v>
      </c>
      <c r="H1055" s="29">
        <v>1115686.345</v>
      </c>
      <c r="I1055" s="29">
        <v>904</v>
      </c>
      <c r="J1055" s="29">
        <v>2319158</v>
      </c>
      <c r="K1055" s="29" t="s">
        <v>2265</v>
      </c>
      <c r="M1055" s="29">
        <v>1890</v>
      </c>
      <c r="N1055" s="29" t="s">
        <v>2266</v>
      </c>
      <c r="O1055" s="29">
        <v>189001</v>
      </c>
      <c r="R1055" s="29" t="s">
        <v>2273</v>
      </c>
      <c r="S1055" s="29">
        <v>150</v>
      </c>
      <c r="T1055" s="29" t="s">
        <v>28850</v>
      </c>
      <c r="U1055" s="29">
        <v>6216</v>
      </c>
      <c r="V1055" s="29" t="s">
        <v>28851</v>
      </c>
      <c r="X1055" s="29" t="s">
        <v>320</v>
      </c>
    </row>
    <row r="1056" spans="1:24" x14ac:dyDescent="0.25">
      <c r="A1056" s="29" t="s">
        <v>160</v>
      </c>
      <c r="B1056" s="29">
        <v>6217</v>
      </c>
      <c r="C1056" s="29" t="s">
        <v>271</v>
      </c>
      <c r="D1056" s="29">
        <v>191370250</v>
      </c>
      <c r="E1056" s="29">
        <v>0</v>
      </c>
      <c r="F1056" s="29">
        <v>1021</v>
      </c>
      <c r="G1056" s="29">
        <v>2565262.4029999999</v>
      </c>
      <c r="H1056" s="29">
        <v>1115710.344</v>
      </c>
      <c r="I1056" s="29">
        <v>904</v>
      </c>
      <c r="J1056" s="29">
        <v>2319158</v>
      </c>
      <c r="K1056" s="29" t="s">
        <v>2265</v>
      </c>
      <c r="M1056" s="29">
        <v>1890</v>
      </c>
      <c r="N1056" s="29" t="s">
        <v>2266</v>
      </c>
      <c r="O1056" s="29">
        <v>189001</v>
      </c>
      <c r="R1056" s="29" t="s">
        <v>2274</v>
      </c>
      <c r="S1056" s="29">
        <v>150</v>
      </c>
      <c r="T1056" s="29" t="s">
        <v>28850</v>
      </c>
      <c r="U1056" s="29">
        <v>6216</v>
      </c>
      <c r="V1056" s="29" t="s">
        <v>28851</v>
      </c>
      <c r="X1056" s="29" t="s">
        <v>320</v>
      </c>
    </row>
    <row r="1057" spans="1:24" x14ac:dyDescent="0.25">
      <c r="A1057" s="29" t="s">
        <v>160</v>
      </c>
      <c r="B1057" s="29">
        <v>6217</v>
      </c>
      <c r="C1057" s="29" t="s">
        <v>271</v>
      </c>
      <c r="D1057" s="29">
        <v>191370032</v>
      </c>
      <c r="E1057" s="29">
        <v>0</v>
      </c>
      <c r="F1057" s="29">
        <v>1021</v>
      </c>
      <c r="G1057" s="29">
        <v>2565283.4029999999</v>
      </c>
      <c r="H1057" s="29">
        <v>1115720.3430000001</v>
      </c>
      <c r="I1057" s="29">
        <v>904</v>
      </c>
      <c r="J1057" s="29">
        <v>2319158</v>
      </c>
      <c r="K1057" s="29" t="s">
        <v>2265</v>
      </c>
      <c r="M1057" s="29">
        <v>1890</v>
      </c>
      <c r="N1057" s="29" t="s">
        <v>2266</v>
      </c>
      <c r="O1057" s="29">
        <v>189001</v>
      </c>
      <c r="R1057" s="29" t="s">
        <v>2275</v>
      </c>
      <c r="S1057" s="29">
        <v>150</v>
      </c>
      <c r="T1057" s="29" t="s">
        <v>28850</v>
      </c>
      <c r="U1057" s="29">
        <v>6216</v>
      </c>
      <c r="V1057" s="29" t="s">
        <v>28851</v>
      </c>
      <c r="X1057" s="29" t="s">
        <v>320</v>
      </c>
    </row>
    <row r="1058" spans="1:24" x14ac:dyDescent="0.25">
      <c r="A1058" s="29" t="s">
        <v>160</v>
      </c>
      <c r="B1058" s="29">
        <v>6217</v>
      </c>
      <c r="C1058" s="29" t="s">
        <v>271</v>
      </c>
      <c r="D1058" s="29">
        <v>191370150</v>
      </c>
      <c r="E1058" s="29">
        <v>0</v>
      </c>
      <c r="F1058" s="29">
        <v>1021</v>
      </c>
      <c r="G1058" s="29">
        <v>2565248.4029999999</v>
      </c>
      <c r="H1058" s="29">
        <v>1115712.344</v>
      </c>
      <c r="I1058" s="29">
        <v>904</v>
      </c>
      <c r="J1058" s="29">
        <v>2319158</v>
      </c>
      <c r="K1058" s="29" t="s">
        <v>2265</v>
      </c>
      <c r="M1058" s="29">
        <v>1890</v>
      </c>
      <c r="N1058" s="29" t="s">
        <v>2266</v>
      </c>
      <c r="O1058" s="29">
        <v>189001</v>
      </c>
      <c r="R1058" s="29" t="s">
        <v>2277</v>
      </c>
      <c r="S1058" s="29">
        <v>150</v>
      </c>
      <c r="T1058" s="29" t="s">
        <v>28850</v>
      </c>
      <c r="U1058" s="29">
        <v>6216</v>
      </c>
      <c r="V1058" s="29" t="s">
        <v>28851</v>
      </c>
      <c r="X1058" s="29" t="s">
        <v>320</v>
      </c>
    </row>
    <row r="1059" spans="1:24" x14ac:dyDescent="0.25">
      <c r="A1059" s="29" t="s">
        <v>160</v>
      </c>
      <c r="B1059" s="29">
        <v>6217</v>
      </c>
      <c r="C1059" s="29" t="s">
        <v>271</v>
      </c>
      <c r="D1059" s="29">
        <v>191370795</v>
      </c>
      <c r="E1059" s="29">
        <v>0</v>
      </c>
      <c r="F1059" s="29">
        <v>1021</v>
      </c>
      <c r="G1059" s="29">
        <v>2565234</v>
      </c>
      <c r="H1059" s="29">
        <v>1115707</v>
      </c>
      <c r="I1059" s="29">
        <v>909</v>
      </c>
      <c r="J1059" s="29">
        <v>2319158</v>
      </c>
      <c r="K1059" s="29" t="s">
        <v>2265</v>
      </c>
      <c r="M1059" s="29">
        <v>1890</v>
      </c>
      <c r="N1059" s="29" t="s">
        <v>2266</v>
      </c>
      <c r="O1059" s="29">
        <v>189001</v>
      </c>
      <c r="R1059" s="29" t="s">
        <v>2278</v>
      </c>
      <c r="S1059" s="29">
        <v>150</v>
      </c>
      <c r="T1059" s="29" t="s">
        <v>28852</v>
      </c>
      <c r="U1059" s="29">
        <v>6216</v>
      </c>
      <c r="V1059" s="29" t="s">
        <v>28853</v>
      </c>
      <c r="X1059" s="29" t="s">
        <v>320</v>
      </c>
    </row>
    <row r="1060" spans="1:24" x14ac:dyDescent="0.25">
      <c r="A1060" s="29" t="s">
        <v>160</v>
      </c>
      <c r="B1060" s="29">
        <v>6217</v>
      </c>
      <c r="C1060" s="29" t="s">
        <v>271</v>
      </c>
      <c r="D1060" s="29">
        <v>191370810</v>
      </c>
      <c r="E1060" s="29">
        <v>0</v>
      </c>
      <c r="F1060" s="29">
        <v>1021</v>
      </c>
      <c r="G1060" s="29">
        <v>2565227</v>
      </c>
      <c r="H1060" s="29">
        <v>1115715</v>
      </c>
      <c r="I1060" s="29">
        <v>909</v>
      </c>
      <c r="J1060" s="29">
        <v>2319158</v>
      </c>
      <c r="K1060" s="29" t="s">
        <v>2265</v>
      </c>
      <c r="M1060" s="29">
        <v>1890</v>
      </c>
      <c r="N1060" s="29" t="s">
        <v>2266</v>
      </c>
      <c r="O1060" s="29">
        <v>189001</v>
      </c>
      <c r="R1060" s="29" t="s">
        <v>2279</v>
      </c>
      <c r="S1060" s="29">
        <v>150</v>
      </c>
      <c r="T1060" s="29" t="s">
        <v>28854</v>
      </c>
      <c r="U1060" s="29">
        <v>6216</v>
      </c>
      <c r="V1060" s="29" t="s">
        <v>28855</v>
      </c>
      <c r="X1060" s="29" t="s">
        <v>320</v>
      </c>
    </row>
    <row r="1061" spans="1:24" x14ac:dyDescent="0.25">
      <c r="A1061" s="29" t="s">
        <v>160</v>
      </c>
      <c r="B1061" s="29">
        <v>6217</v>
      </c>
      <c r="C1061" s="29" t="s">
        <v>271</v>
      </c>
      <c r="D1061" s="29">
        <v>191370111</v>
      </c>
      <c r="E1061" s="29">
        <v>0</v>
      </c>
      <c r="F1061" s="29">
        <v>1021</v>
      </c>
      <c r="G1061" s="29">
        <v>2565252.4029999999</v>
      </c>
      <c r="H1061" s="29">
        <v>1115733.3430000001</v>
      </c>
      <c r="I1061" s="29">
        <v>904</v>
      </c>
      <c r="J1061" s="29">
        <v>2319158</v>
      </c>
      <c r="K1061" s="29" t="s">
        <v>2265</v>
      </c>
      <c r="M1061" s="29">
        <v>1890</v>
      </c>
      <c r="N1061" s="29" t="s">
        <v>2266</v>
      </c>
      <c r="O1061" s="29">
        <v>189001</v>
      </c>
      <c r="R1061" s="29" t="s">
        <v>2281</v>
      </c>
      <c r="S1061" s="29">
        <v>150</v>
      </c>
      <c r="T1061" s="29" t="s">
        <v>28850</v>
      </c>
      <c r="U1061" s="29">
        <v>6216</v>
      </c>
      <c r="V1061" s="29" t="s">
        <v>28851</v>
      </c>
      <c r="X1061" s="29" t="s">
        <v>320</v>
      </c>
    </row>
    <row r="1062" spans="1:24" x14ac:dyDescent="0.25">
      <c r="A1062" s="29" t="s">
        <v>160</v>
      </c>
      <c r="B1062" s="29">
        <v>6217</v>
      </c>
      <c r="C1062" s="29" t="s">
        <v>271</v>
      </c>
      <c r="D1062" s="29">
        <v>191370793</v>
      </c>
      <c r="E1062" s="29">
        <v>0</v>
      </c>
      <c r="F1062" s="29">
        <v>1021</v>
      </c>
      <c r="G1062" s="29">
        <v>2565247</v>
      </c>
      <c r="H1062" s="29">
        <v>1115747</v>
      </c>
      <c r="I1062" s="29">
        <v>909</v>
      </c>
      <c r="J1062" s="29">
        <v>2319158</v>
      </c>
      <c r="K1062" s="29" t="s">
        <v>2265</v>
      </c>
      <c r="M1062" s="29">
        <v>1890</v>
      </c>
      <c r="N1062" s="29" t="s">
        <v>2266</v>
      </c>
      <c r="O1062" s="29">
        <v>189001</v>
      </c>
      <c r="R1062" s="29" t="s">
        <v>2282</v>
      </c>
      <c r="S1062" s="29">
        <v>150</v>
      </c>
      <c r="T1062" s="29" t="s">
        <v>28856</v>
      </c>
      <c r="U1062" s="29">
        <v>6216</v>
      </c>
      <c r="V1062" s="29" t="s">
        <v>28857</v>
      </c>
      <c r="X1062" s="29" t="s">
        <v>320</v>
      </c>
    </row>
    <row r="1063" spans="1:24" x14ac:dyDescent="0.25">
      <c r="A1063" s="29" t="s">
        <v>160</v>
      </c>
      <c r="B1063" s="29">
        <v>6217</v>
      </c>
      <c r="C1063" s="29" t="s">
        <v>271</v>
      </c>
      <c r="D1063" s="29">
        <v>191370510</v>
      </c>
      <c r="E1063" s="29">
        <v>0</v>
      </c>
      <c r="F1063" s="29">
        <v>1021</v>
      </c>
      <c r="G1063" s="29">
        <v>2565270</v>
      </c>
      <c r="H1063" s="29">
        <v>1115673</v>
      </c>
      <c r="I1063" s="29">
        <v>909</v>
      </c>
      <c r="J1063" s="29">
        <v>2319158</v>
      </c>
      <c r="K1063" s="29" t="s">
        <v>2265</v>
      </c>
      <c r="M1063" s="29">
        <v>1890</v>
      </c>
      <c r="N1063" s="29" t="s">
        <v>2266</v>
      </c>
      <c r="O1063" s="29">
        <v>189001</v>
      </c>
      <c r="R1063" s="29" t="s">
        <v>2283</v>
      </c>
      <c r="S1063" s="29">
        <v>150</v>
      </c>
      <c r="U1063" s="29">
        <v>6216</v>
      </c>
      <c r="V1063" s="29" t="s">
        <v>1259</v>
      </c>
      <c r="X1063" s="29" t="s">
        <v>320</v>
      </c>
    </row>
    <row r="1064" spans="1:24" x14ac:dyDescent="0.25">
      <c r="A1064" s="29" t="s">
        <v>160</v>
      </c>
      <c r="B1064" s="29">
        <v>6217</v>
      </c>
      <c r="C1064" s="29" t="s">
        <v>271</v>
      </c>
      <c r="D1064" s="29">
        <v>191370312</v>
      </c>
      <c r="E1064" s="29">
        <v>0</v>
      </c>
      <c r="F1064" s="29">
        <v>1040</v>
      </c>
      <c r="G1064" s="29">
        <v>2565274</v>
      </c>
      <c r="H1064" s="29">
        <v>1115693</v>
      </c>
      <c r="I1064" s="29">
        <v>909</v>
      </c>
      <c r="J1064" s="29">
        <v>2319158</v>
      </c>
      <c r="K1064" s="29" t="s">
        <v>2265</v>
      </c>
      <c r="M1064" s="29">
        <v>1890</v>
      </c>
      <c r="N1064" s="29" t="s">
        <v>2266</v>
      </c>
      <c r="O1064" s="29">
        <v>189001</v>
      </c>
      <c r="R1064" s="29" t="s">
        <v>2284</v>
      </c>
      <c r="S1064" s="29">
        <v>115</v>
      </c>
      <c r="T1064" s="29" t="s">
        <v>28850</v>
      </c>
      <c r="U1064" s="29">
        <v>6216</v>
      </c>
      <c r="V1064" s="29" t="s">
        <v>28851</v>
      </c>
      <c r="X1064" s="29" t="s">
        <v>320</v>
      </c>
    </row>
    <row r="1065" spans="1:24" x14ac:dyDescent="0.25">
      <c r="A1065" s="29" t="s">
        <v>160</v>
      </c>
      <c r="B1065" s="29">
        <v>6217</v>
      </c>
      <c r="C1065" s="29" t="s">
        <v>271</v>
      </c>
      <c r="D1065" s="29">
        <v>936896</v>
      </c>
      <c r="E1065" s="29">
        <v>0</v>
      </c>
      <c r="F1065" s="29">
        <v>1021</v>
      </c>
      <c r="G1065" s="29">
        <v>2565541</v>
      </c>
      <c r="H1065" s="29">
        <v>1114589</v>
      </c>
      <c r="I1065" s="29">
        <v>905</v>
      </c>
      <c r="J1065" s="29">
        <v>1148253</v>
      </c>
      <c r="K1065" s="29" t="s">
        <v>2287</v>
      </c>
      <c r="M1065" s="29">
        <v>1890</v>
      </c>
      <c r="N1065" s="29" t="s">
        <v>2266</v>
      </c>
      <c r="O1065" s="29">
        <v>189001</v>
      </c>
      <c r="R1065" s="29" t="s">
        <v>2009</v>
      </c>
      <c r="S1065" s="29">
        <v>115</v>
      </c>
      <c r="T1065" s="29" t="s">
        <v>28858</v>
      </c>
      <c r="U1065" s="29">
        <v>6216</v>
      </c>
      <c r="V1065" s="29" t="s">
        <v>28859</v>
      </c>
      <c r="X1065" s="29" t="s">
        <v>320</v>
      </c>
    </row>
    <row r="1066" spans="1:24" x14ac:dyDescent="0.25">
      <c r="A1066" s="29" t="s">
        <v>160</v>
      </c>
      <c r="B1066" s="29">
        <v>6217</v>
      </c>
      <c r="C1066" s="29" t="s">
        <v>271</v>
      </c>
      <c r="D1066" s="29">
        <v>936898</v>
      </c>
      <c r="E1066" s="29">
        <v>0</v>
      </c>
      <c r="F1066" s="29">
        <v>1021</v>
      </c>
      <c r="G1066" s="29">
        <v>2565560</v>
      </c>
      <c r="H1066" s="29">
        <v>1114607</v>
      </c>
      <c r="I1066" s="29">
        <v>905</v>
      </c>
      <c r="J1066" s="29">
        <v>1148253</v>
      </c>
      <c r="K1066" s="29" t="s">
        <v>2287</v>
      </c>
      <c r="M1066" s="29">
        <v>1890</v>
      </c>
      <c r="N1066" s="29" t="s">
        <v>2266</v>
      </c>
      <c r="O1066" s="29">
        <v>189001</v>
      </c>
      <c r="R1066" s="29" t="s">
        <v>2009</v>
      </c>
      <c r="S1066" s="29">
        <v>115</v>
      </c>
      <c r="T1066" s="29" t="s">
        <v>28860</v>
      </c>
      <c r="U1066" s="29">
        <v>6216</v>
      </c>
      <c r="V1066" s="29" t="s">
        <v>28861</v>
      </c>
      <c r="X1066" s="29" t="s">
        <v>320</v>
      </c>
    </row>
    <row r="1067" spans="1:24" x14ac:dyDescent="0.25">
      <c r="A1067" s="29" t="s">
        <v>160</v>
      </c>
      <c r="B1067" s="29">
        <v>6217</v>
      </c>
      <c r="C1067" s="29" t="s">
        <v>271</v>
      </c>
      <c r="D1067" s="29">
        <v>936897</v>
      </c>
      <c r="E1067" s="29">
        <v>0</v>
      </c>
      <c r="F1067" s="29">
        <v>1021</v>
      </c>
      <c r="G1067" s="29">
        <v>2565528</v>
      </c>
      <c r="H1067" s="29">
        <v>1114598</v>
      </c>
      <c r="I1067" s="29">
        <v>905</v>
      </c>
      <c r="J1067" s="29">
        <v>1148253</v>
      </c>
      <c r="K1067" s="29" t="s">
        <v>2287</v>
      </c>
      <c r="M1067" s="29">
        <v>1890</v>
      </c>
      <c r="N1067" s="29" t="s">
        <v>2266</v>
      </c>
      <c r="O1067" s="29">
        <v>189001</v>
      </c>
      <c r="R1067" s="29" t="s">
        <v>2009</v>
      </c>
      <c r="S1067" s="29">
        <v>115</v>
      </c>
      <c r="T1067" s="29" t="s">
        <v>28858</v>
      </c>
      <c r="U1067" s="29">
        <v>6216</v>
      </c>
      <c r="V1067" s="29" t="s">
        <v>28859</v>
      </c>
      <c r="X1067" s="29" t="s">
        <v>320</v>
      </c>
    </row>
    <row r="1068" spans="1:24" x14ac:dyDescent="0.25">
      <c r="A1068" s="29" t="s">
        <v>160</v>
      </c>
      <c r="B1068" s="29">
        <v>6219</v>
      </c>
      <c r="C1068" s="29" t="s">
        <v>273</v>
      </c>
      <c r="D1068" s="29">
        <v>9072606</v>
      </c>
      <c r="E1068" s="29">
        <v>0</v>
      </c>
      <c r="F1068" s="29">
        <v>1060</v>
      </c>
      <c r="G1068" s="29">
        <v>2569341.02</v>
      </c>
      <c r="H1068" s="29">
        <v>1109737.3130000001</v>
      </c>
      <c r="I1068" s="29">
        <v>905</v>
      </c>
      <c r="J1068" s="29">
        <v>1148426</v>
      </c>
      <c r="K1068" s="29" t="s">
        <v>2288</v>
      </c>
      <c r="L1068" s="179" t="s">
        <v>1018</v>
      </c>
      <c r="M1068" s="29">
        <v>1904</v>
      </c>
      <c r="N1068" s="29" t="s">
        <v>273</v>
      </c>
      <c r="O1068" s="29">
        <v>190400</v>
      </c>
      <c r="R1068" s="29" t="s">
        <v>2289</v>
      </c>
      <c r="S1068" s="29">
        <v>115</v>
      </c>
      <c r="T1068" s="29" t="s">
        <v>2290</v>
      </c>
      <c r="U1068" s="29">
        <v>0</v>
      </c>
      <c r="V1068" s="29" t="s">
        <v>1617</v>
      </c>
      <c r="W1068" s="29" t="s">
        <v>2291</v>
      </c>
      <c r="X1068" s="29" t="s">
        <v>320</v>
      </c>
    </row>
    <row r="1069" spans="1:24" x14ac:dyDescent="0.25">
      <c r="A1069" s="29" t="s">
        <v>160</v>
      </c>
      <c r="B1069" s="29">
        <v>6219</v>
      </c>
      <c r="C1069" s="29" t="s">
        <v>273</v>
      </c>
      <c r="D1069" s="29">
        <v>191631731</v>
      </c>
      <c r="E1069" s="29">
        <v>0</v>
      </c>
      <c r="F1069" s="29">
        <v>1060</v>
      </c>
      <c r="G1069" s="29">
        <v>2569167.59</v>
      </c>
      <c r="H1069" s="29">
        <v>1109374.7990000001</v>
      </c>
      <c r="I1069" s="29">
        <v>905</v>
      </c>
      <c r="J1069" s="29">
        <v>1148426</v>
      </c>
      <c r="K1069" s="29" t="s">
        <v>2288</v>
      </c>
      <c r="L1069" s="179" t="s">
        <v>1018</v>
      </c>
      <c r="M1069" s="29">
        <v>1904</v>
      </c>
      <c r="N1069" s="29" t="s">
        <v>273</v>
      </c>
      <c r="O1069" s="29">
        <v>190400</v>
      </c>
      <c r="R1069" s="29" t="s">
        <v>2292</v>
      </c>
      <c r="S1069" s="29">
        <v>150</v>
      </c>
      <c r="T1069" s="29" t="s">
        <v>2290</v>
      </c>
      <c r="U1069" s="29">
        <v>0</v>
      </c>
      <c r="V1069" s="29" t="s">
        <v>1617</v>
      </c>
      <c r="W1069" s="29" t="s">
        <v>2291</v>
      </c>
      <c r="X1069" s="29" t="s">
        <v>320</v>
      </c>
    </row>
    <row r="1070" spans="1:24" x14ac:dyDescent="0.25">
      <c r="A1070" s="29" t="s">
        <v>160</v>
      </c>
      <c r="B1070" s="29">
        <v>6219</v>
      </c>
      <c r="C1070" s="29" t="s">
        <v>273</v>
      </c>
      <c r="D1070" s="29">
        <v>191552271</v>
      </c>
      <c r="E1070" s="29">
        <v>0</v>
      </c>
      <c r="F1070" s="29">
        <v>1060</v>
      </c>
      <c r="G1070" s="29">
        <v>2568630.355</v>
      </c>
      <c r="H1070" s="29">
        <v>1110228.246</v>
      </c>
      <c r="I1070" s="29">
        <v>909</v>
      </c>
      <c r="J1070" s="29">
        <v>1148428</v>
      </c>
      <c r="K1070" s="29" t="s">
        <v>2293</v>
      </c>
      <c r="L1070" s="179" t="s">
        <v>1614</v>
      </c>
      <c r="M1070" s="29">
        <v>1904</v>
      </c>
      <c r="N1070" s="29" t="s">
        <v>273</v>
      </c>
      <c r="O1070" s="29">
        <v>190400</v>
      </c>
      <c r="R1070" s="29" t="s">
        <v>2294</v>
      </c>
      <c r="S1070" s="29">
        <v>150</v>
      </c>
      <c r="U1070" s="29">
        <v>0</v>
      </c>
      <c r="V1070" s="29" t="s">
        <v>2295</v>
      </c>
      <c r="W1070" s="29" t="s">
        <v>2296</v>
      </c>
      <c r="X1070" s="29" t="s">
        <v>320</v>
      </c>
    </row>
    <row r="1071" spans="1:24" x14ac:dyDescent="0.25">
      <c r="A1071" s="29" t="s">
        <v>160</v>
      </c>
      <c r="B1071" s="29">
        <v>6219</v>
      </c>
      <c r="C1071" s="29" t="s">
        <v>273</v>
      </c>
      <c r="D1071" s="29">
        <v>9080630</v>
      </c>
      <c r="E1071" s="29">
        <v>0</v>
      </c>
      <c r="F1071" s="29">
        <v>1060</v>
      </c>
      <c r="G1071" s="29">
        <v>2568584</v>
      </c>
      <c r="H1071" s="29">
        <v>1110228</v>
      </c>
      <c r="I1071" s="29">
        <v>905</v>
      </c>
      <c r="J1071" s="29">
        <v>1148428</v>
      </c>
      <c r="K1071" s="29" t="s">
        <v>2293</v>
      </c>
      <c r="L1071" s="179" t="s">
        <v>1614</v>
      </c>
      <c r="M1071" s="29">
        <v>1904</v>
      </c>
      <c r="N1071" s="29" t="s">
        <v>273</v>
      </c>
      <c r="O1071" s="29">
        <v>190400</v>
      </c>
      <c r="R1071" s="29" t="s">
        <v>2297</v>
      </c>
      <c r="S1071" s="29">
        <v>150</v>
      </c>
      <c r="U1071" s="29">
        <v>0</v>
      </c>
      <c r="V1071" s="29" t="s">
        <v>2298</v>
      </c>
      <c r="W1071" s="29" t="s">
        <v>2299</v>
      </c>
      <c r="X1071" s="29" t="s">
        <v>419</v>
      </c>
    </row>
    <row r="1072" spans="1:24" x14ac:dyDescent="0.25">
      <c r="A1072" s="29" t="s">
        <v>160</v>
      </c>
      <c r="B1072" s="29">
        <v>6219</v>
      </c>
      <c r="C1072" s="29" t="s">
        <v>273</v>
      </c>
      <c r="D1072" s="29">
        <v>191552272</v>
      </c>
      <c r="E1072" s="29">
        <v>0</v>
      </c>
      <c r="F1072" s="29">
        <v>1060</v>
      </c>
      <c r="G1072" s="29">
        <v>2568689.3470000001</v>
      </c>
      <c r="H1072" s="29">
        <v>1110261.2450000001</v>
      </c>
      <c r="I1072" s="29">
        <v>909</v>
      </c>
      <c r="J1072" s="29">
        <v>1148428</v>
      </c>
      <c r="K1072" s="29" t="s">
        <v>2293</v>
      </c>
      <c r="L1072" s="179" t="s">
        <v>569</v>
      </c>
      <c r="M1072" s="29">
        <v>1904</v>
      </c>
      <c r="N1072" s="29" t="s">
        <v>273</v>
      </c>
      <c r="O1072" s="29">
        <v>190400</v>
      </c>
      <c r="R1072" s="29" t="s">
        <v>2300</v>
      </c>
      <c r="S1072" s="29">
        <v>150</v>
      </c>
      <c r="U1072" s="29">
        <v>0</v>
      </c>
      <c r="V1072" s="29" t="s">
        <v>2301</v>
      </c>
      <c r="W1072" s="29" t="s">
        <v>668</v>
      </c>
      <c r="X1072" s="29" t="s">
        <v>419</v>
      </c>
    </row>
    <row r="1073" spans="1:24" x14ac:dyDescent="0.25">
      <c r="A1073" s="29" t="s">
        <v>160</v>
      </c>
      <c r="B1073" s="29">
        <v>6219</v>
      </c>
      <c r="C1073" s="29" t="s">
        <v>273</v>
      </c>
      <c r="D1073" s="29">
        <v>9038313</v>
      </c>
      <c r="E1073" s="29">
        <v>0</v>
      </c>
      <c r="F1073" s="29">
        <v>1021</v>
      </c>
      <c r="G1073" s="29">
        <v>2568684.3470000001</v>
      </c>
      <c r="H1073" s="29">
        <v>1110235.2439999999</v>
      </c>
      <c r="I1073" s="29">
        <v>904</v>
      </c>
      <c r="J1073" s="29">
        <v>1148428</v>
      </c>
      <c r="K1073" s="29" t="s">
        <v>2293</v>
      </c>
      <c r="L1073" s="179" t="s">
        <v>569</v>
      </c>
      <c r="M1073" s="29">
        <v>1904</v>
      </c>
      <c r="N1073" s="29" t="s">
        <v>273</v>
      </c>
      <c r="O1073" s="29">
        <v>190400</v>
      </c>
      <c r="S1073" s="29">
        <v>150</v>
      </c>
      <c r="U1073" s="29">
        <v>0</v>
      </c>
      <c r="V1073" s="29" t="s">
        <v>2301</v>
      </c>
      <c r="W1073" s="29" t="s">
        <v>668</v>
      </c>
      <c r="X1073" s="29" t="s">
        <v>419</v>
      </c>
    </row>
    <row r="1074" spans="1:24" x14ac:dyDescent="0.25">
      <c r="A1074" s="29" t="s">
        <v>160</v>
      </c>
      <c r="B1074" s="29">
        <v>6219</v>
      </c>
      <c r="C1074" s="29" t="s">
        <v>273</v>
      </c>
      <c r="D1074" s="29">
        <v>192031938</v>
      </c>
      <c r="E1074" s="29">
        <v>0</v>
      </c>
      <c r="F1074" s="29">
        <v>1080</v>
      </c>
      <c r="G1074" s="29">
        <v>2568487.75</v>
      </c>
      <c r="H1074" s="29">
        <v>1110810.625</v>
      </c>
      <c r="I1074" s="29">
        <v>904</v>
      </c>
      <c r="J1074" s="29">
        <v>2341438</v>
      </c>
      <c r="K1074" s="29" t="s">
        <v>28063</v>
      </c>
      <c r="L1074" s="179" t="s">
        <v>535</v>
      </c>
      <c r="M1074" s="29">
        <v>1904</v>
      </c>
      <c r="N1074" s="29" t="s">
        <v>273</v>
      </c>
      <c r="O1074" s="29">
        <v>190400</v>
      </c>
      <c r="R1074" s="29" t="s">
        <v>28064</v>
      </c>
      <c r="S1074" s="29">
        <v>101</v>
      </c>
      <c r="T1074" s="29" t="s">
        <v>28065</v>
      </c>
      <c r="U1074" s="29">
        <v>0</v>
      </c>
      <c r="V1074" s="29" t="s">
        <v>28066</v>
      </c>
      <c r="W1074" s="29" t="s">
        <v>28067</v>
      </c>
      <c r="X1074" s="29" t="s">
        <v>320</v>
      </c>
    </row>
    <row r="1075" spans="1:24" x14ac:dyDescent="0.25">
      <c r="A1075" s="29" t="s">
        <v>160</v>
      </c>
      <c r="B1075" s="29">
        <v>6219</v>
      </c>
      <c r="C1075" s="29" t="s">
        <v>273</v>
      </c>
      <c r="D1075" s="29">
        <v>192036651</v>
      </c>
      <c r="E1075" s="29">
        <v>0</v>
      </c>
      <c r="F1075" s="29">
        <v>1060</v>
      </c>
      <c r="G1075" s="29">
        <v>2568488.5</v>
      </c>
      <c r="H1075" s="29">
        <v>1110810.625</v>
      </c>
      <c r="I1075" s="29">
        <v>904</v>
      </c>
      <c r="J1075" s="29">
        <v>2341438</v>
      </c>
      <c r="K1075" s="29" t="s">
        <v>28063</v>
      </c>
      <c r="L1075" s="179" t="s">
        <v>535</v>
      </c>
      <c r="M1075" s="29">
        <v>1904</v>
      </c>
      <c r="N1075" s="29" t="s">
        <v>273</v>
      </c>
      <c r="O1075" s="29">
        <v>190400</v>
      </c>
      <c r="S1075" s="29">
        <v>115</v>
      </c>
      <c r="T1075" s="29" t="s">
        <v>28065</v>
      </c>
      <c r="U1075" s="29">
        <v>0</v>
      </c>
      <c r="V1075" s="29" t="s">
        <v>28066</v>
      </c>
      <c r="W1075" s="29" t="s">
        <v>28067</v>
      </c>
      <c r="X1075" s="29" t="s">
        <v>320</v>
      </c>
    </row>
    <row r="1076" spans="1:24" x14ac:dyDescent="0.25">
      <c r="A1076" s="29" t="s">
        <v>160</v>
      </c>
      <c r="B1076" s="29">
        <v>6219</v>
      </c>
      <c r="C1076" s="29" t="s">
        <v>273</v>
      </c>
      <c r="D1076" s="29">
        <v>191631674</v>
      </c>
      <c r="E1076" s="29">
        <v>0</v>
      </c>
      <c r="F1076" s="29">
        <v>1060</v>
      </c>
      <c r="G1076" s="29">
        <v>2569457.2000000002</v>
      </c>
      <c r="H1076" s="29">
        <v>1109363.2039999999</v>
      </c>
      <c r="I1076" s="29">
        <v>909</v>
      </c>
      <c r="J1076" s="29">
        <v>1148452</v>
      </c>
      <c r="K1076" s="29" t="s">
        <v>2302</v>
      </c>
      <c r="L1076" s="179" t="s">
        <v>1147</v>
      </c>
      <c r="M1076" s="29">
        <v>1904</v>
      </c>
      <c r="N1076" s="29" t="s">
        <v>273</v>
      </c>
      <c r="O1076" s="29">
        <v>190400</v>
      </c>
      <c r="R1076" s="29" t="s">
        <v>2306</v>
      </c>
      <c r="S1076" s="29">
        <v>150</v>
      </c>
      <c r="U1076" s="29">
        <v>0</v>
      </c>
      <c r="V1076" s="29" t="s">
        <v>2304</v>
      </c>
      <c r="W1076" s="29" t="s">
        <v>2305</v>
      </c>
      <c r="X1076" s="29" t="s">
        <v>320</v>
      </c>
    </row>
    <row r="1077" spans="1:24" x14ac:dyDescent="0.25">
      <c r="A1077" s="29" t="s">
        <v>160</v>
      </c>
      <c r="B1077" s="29">
        <v>6219</v>
      </c>
      <c r="C1077" s="29" t="s">
        <v>273</v>
      </c>
      <c r="D1077" s="29">
        <v>938522</v>
      </c>
      <c r="E1077" s="29">
        <v>0</v>
      </c>
      <c r="F1077" s="29">
        <v>1060</v>
      </c>
      <c r="G1077" s="29">
        <v>2569459</v>
      </c>
      <c r="H1077" s="29">
        <v>1109363</v>
      </c>
      <c r="I1077" s="29">
        <v>905</v>
      </c>
      <c r="J1077" s="29">
        <v>1148452</v>
      </c>
      <c r="K1077" s="29" t="s">
        <v>2302</v>
      </c>
      <c r="L1077" s="179" t="s">
        <v>1147</v>
      </c>
      <c r="M1077" s="29">
        <v>1904</v>
      </c>
      <c r="N1077" s="29" t="s">
        <v>273</v>
      </c>
      <c r="O1077" s="29">
        <v>190400</v>
      </c>
      <c r="R1077" s="29" t="s">
        <v>2303</v>
      </c>
      <c r="S1077" s="29">
        <v>150</v>
      </c>
      <c r="U1077" s="29">
        <v>0</v>
      </c>
      <c r="V1077" s="29" t="s">
        <v>2304</v>
      </c>
      <c r="W1077" s="29" t="s">
        <v>2305</v>
      </c>
      <c r="X1077" s="29" t="s">
        <v>419</v>
      </c>
    </row>
    <row r="1078" spans="1:24" x14ac:dyDescent="0.25">
      <c r="A1078" s="29" t="s">
        <v>160</v>
      </c>
      <c r="B1078" s="29">
        <v>6235</v>
      </c>
      <c r="C1078" s="29" t="s">
        <v>276</v>
      </c>
      <c r="D1078" s="29">
        <v>941474</v>
      </c>
      <c r="E1078" s="29">
        <v>0</v>
      </c>
      <c r="F1078" s="29">
        <v>1030</v>
      </c>
      <c r="G1078" s="29">
        <v>2607904.0690000001</v>
      </c>
      <c r="H1078" s="29">
        <v>1125516.0149999999</v>
      </c>
      <c r="I1078" s="29">
        <v>901</v>
      </c>
      <c r="J1078" s="29">
        <v>1148789</v>
      </c>
      <c r="K1078" s="29" t="s">
        <v>2307</v>
      </c>
      <c r="L1078" s="179" t="s">
        <v>1626</v>
      </c>
      <c r="M1078" s="29">
        <v>3965</v>
      </c>
      <c r="N1078" s="29" t="s">
        <v>276</v>
      </c>
      <c r="O1078" s="29">
        <v>396500</v>
      </c>
      <c r="R1078" s="29" t="s">
        <v>2308</v>
      </c>
      <c r="S1078" s="29">
        <v>115</v>
      </c>
      <c r="T1078" s="29" t="s">
        <v>23871</v>
      </c>
      <c r="U1078" s="29">
        <v>0</v>
      </c>
      <c r="V1078" s="29" t="s">
        <v>2249</v>
      </c>
      <c r="X1078" s="29" t="s">
        <v>419</v>
      </c>
    </row>
    <row r="1079" spans="1:24" x14ac:dyDescent="0.25">
      <c r="A1079" s="29" t="s">
        <v>160</v>
      </c>
      <c r="B1079" s="29">
        <v>6235</v>
      </c>
      <c r="C1079" s="29" t="s">
        <v>276</v>
      </c>
      <c r="D1079" s="29">
        <v>941461</v>
      </c>
      <c r="E1079" s="29">
        <v>0</v>
      </c>
      <c r="F1079" s="29">
        <v>1030</v>
      </c>
      <c r="G1079" s="29">
        <v>2607904.7140000002</v>
      </c>
      <c r="H1079" s="29">
        <v>1125514.3540000001</v>
      </c>
      <c r="I1079" s="29">
        <v>901</v>
      </c>
      <c r="J1079" s="29">
        <v>1148789</v>
      </c>
      <c r="K1079" s="29" t="s">
        <v>2307</v>
      </c>
      <c r="L1079" s="179" t="s">
        <v>1626</v>
      </c>
      <c r="M1079" s="29">
        <v>3965</v>
      </c>
      <c r="N1079" s="29" t="s">
        <v>276</v>
      </c>
      <c r="O1079" s="29">
        <v>396500</v>
      </c>
      <c r="R1079" s="29" t="s">
        <v>2309</v>
      </c>
      <c r="S1079" s="29">
        <v>115</v>
      </c>
      <c r="T1079" s="29" t="s">
        <v>23872</v>
      </c>
      <c r="U1079" s="29">
        <v>0</v>
      </c>
      <c r="V1079" s="29" t="s">
        <v>325</v>
      </c>
      <c r="X1079" s="29" t="s">
        <v>419</v>
      </c>
    </row>
    <row r="1080" spans="1:24" x14ac:dyDescent="0.25">
      <c r="A1080" s="29" t="s">
        <v>160</v>
      </c>
      <c r="B1080" s="29">
        <v>6235</v>
      </c>
      <c r="C1080" s="29" t="s">
        <v>276</v>
      </c>
      <c r="D1080" s="29">
        <v>941538</v>
      </c>
      <c r="E1080" s="29">
        <v>0</v>
      </c>
      <c r="F1080" s="29">
        <v>1025</v>
      </c>
      <c r="G1080" s="29">
        <v>2607815.48</v>
      </c>
      <c r="H1080" s="29">
        <v>1125578.949</v>
      </c>
      <c r="I1080" s="29">
        <v>901</v>
      </c>
      <c r="J1080" s="29">
        <v>1148795</v>
      </c>
      <c r="K1080" s="29" t="s">
        <v>2310</v>
      </c>
      <c r="L1080" s="179" t="s">
        <v>569</v>
      </c>
      <c r="M1080" s="29">
        <v>3965</v>
      </c>
      <c r="N1080" s="29" t="s">
        <v>276</v>
      </c>
      <c r="O1080" s="29">
        <v>396500</v>
      </c>
      <c r="R1080" s="29" t="s">
        <v>2311</v>
      </c>
      <c r="S1080" s="29">
        <v>150</v>
      </c>
      <c r="T1080" s="29" t="s">
        <v>23873</v>
      </c>
      <c r="U1080" s="29">
        <v>0</v>
      </c>
      <c r="V1080" s="29" t="s">
        <v>1993</v>
      </c>
      <c r="X1080" s="29" t="s">
        <v>320</v>
      </c>
    </row>
    <row r="1081" spans="1:24" x14ac:dyDescent="0.25">
      <c r="A1081" s="29" t="s">
        <v>160</v>
      </c>
      <c r="B1081" s="29">
        <v>6235</v>
      </c>
      <c r="C1081" s="29" t="s">
        <v>276</v>
      </c>
      <c r="D1081" s="29">
        <v>941528</v>
      </c>
      <c r="E1081" s="29">
        <v>0</v>
      </c>
      <c r="F1081" s="29">
        <v>1025</v>
      </c>
      <c r="G1081" s="29">
        <v>2607819.7779999999</v>
      </c>
      <c r="H1081" s="29">
        <v>1125567.3030000001</v>
      </c>
      <c r="I1081" s="29">
        <v>901</v>
      </c>
      <c r="J1081" s="29">
        <v>1148795</v>
      </c>
      <c r="K1081" s="29" t="s">
        <v>2310</v>
      </c>
      <c r="L1081" s="179" t="s">
        <v>569</v>
      </c>
      <c r="M1081" s="29">
        <v>3965</v>
      </c>
      <c r="N1081" s="29" t="s">
        <v>276</v>
      </c>
      <c r="O1081" s="29">
        <v>396500</v>
      </c>
      <c r="R1081" s="29" t="s">
        <v>2312</v>
      </c>
      <c r="S1081" s="29">
        <v>150</v>
      </c>
      <c r="T1081" s="29" t="s">
        <v>23873</v>
      </c>
      <c r="U1081" s="29">
        <v>0</v>
      </c>
      <c r="V1081" s="29" t="s">
        <v>1993</v>
      </c>
      <c r="X1081" s="29" t="s">
        <v>419</v>
      </c>
    </row>
    <row r="1082" spans="1:24" x14ac:dyDescent="0.25">
      <c r="A1082" s="29" t="s">
        <v>160</v>
      </c>
      <c r="B1082" s="29">
        <v>6239</v>
      </c>
      <c r="C1082" s="29" t="s">
        <v>278</v>
      </c>
      <c r="D1082" s="29">
        <v>942613</v>
      </c>
      <c r="E1082" s="29">
        <v>0</v>
      </c>
      <c r="F1082" s="29">
        <v>1021</v>
      </c>
      <c r="G1082" s="29">
        <v>2601647.8870000001</v>
      </c>
      <c r="H1082" s="29">
        <v>1129222.7690000001</v>
      </c>
      <c r="I1082" s="29">
        <v>901</v>
      </c>
      <c r="J1082" s="29">
        <v>2093077</v>
      </c>
      <c r="K1082" s="29" t="s">
        <v>2313</v>
      </c>
      <c r="L1082" s="179" t="s">
        <v>1823</v>
      </c>
      <c r="M1082" s="29">
        <v>3963</v>
      </c>
      <c r="N1082" s="29" t="s">
        <v>11829</v>
      </c>
      <c r="O1082" s="29">
        <v>396305</v>
      </c>
      <c r="R1082" s="29" t="s">
        <v>2314</v>
      </c>
      <c r="S1082" s="29">
        <v>101</v>
      </c>
      <c r="T1082" s="29" t="s">
        <v>2315</v>
      </c>
      <c r="U1082" s="29">
        <v>0</v>
      </c>
      <c r="V1082" s="29" t="s">
        <v>1489</v>
      </c>
      <c r="X1082" s="29" t="s">
        <v>320</v>
      </c>
    </row>
    <row r="1083" spans="1:24" x14ac:dyDescent="0.25">
      <c r="A1083" s="29" t="s">
        <v>160</v>
      </c>
      <c r="B1083" s="29">
        <v>6240</v>
      </c>
      <c r="C1083" s="29" t="s">
        <v>279</v>
      </c>
      <c r="D1083" s="29">
        <v>190692729</v>
      </c>
      <c r="E1083" s="29">
        <v>0</v>
      </c>
      <c r="F1083" s="29">
        <v>1021</v>
      </c>
      <c r="G1083" s="29">
        <v>2601675.335</v>
      </c>
      <c r="H1083" s="29">
        <v>1129197.848</v>
      </c>
      <c r="I1083" s="29">
        <v>901</v>
      </c>
      <c r="J1083" s="29">
        <v>1148984</v>
      </c>
      <c r="K1083" s="29" t="s">
        <v>2313</v>
      </c>
      <c r="L1083" s="179" t="s">
        <v>1823</v>
      </c>
      <c r="M1083" s="29">
        <v>3963</v>
      </c>
      <c r="N1083" s="29" t="s">
        <v>11829</v>
      </c>
      <c r="O1083" s="29">
        <v>396305</v>
      </c>
      <c r="S1083" s="29">
        <v>101</v>
      </c>
      <c r="T1083" s="29" t="s">
        <v>2316</v>
      </c>
      <c r="U1083" s="29">
        <v>0</v>
      </c>
      <c r="V1083" s="29" t="s">
        <v>2317</v>
      </c>
      <c r="X1083" s="29" t="s">
        <v>320</v>
      </c>
    </row>
    <row r="1084" spans="1:24" x14ac:dyDescent="0.25">
      <c r="A1084" s="29" t="s">
        <v>160</v>
      </c>
      <c r="B1084" s="29">
        <v>6246</v>
      </c>
      <c r="C1084" s="29" t="s">
        <v>280</v>
      </c>
      <c r="D1084" s="29">
        <v>502370118</v>
      </c>
      <c r="E1084" s="29">
        <v>0</v>
      </c>
      <c r="F1084" s="29">
        <v>1060</v>
      </c>
      <c r="G1084" s="29">
        <v>2600457.2919999999</v>
      </c>
      <c r="H1084" s="29">
        <v>1123227.4569999999</v>
      </c>
      <c r="I1084" s="29">
        <v>901</v>
      </c>
      <c r="J1084" s="29">
        <v>1149230</v>
      </c>
      <c r="K1084" s="29" t="s">
        <v>2211</v>
      </c>
      <c r="L1084" s="179" t="s">
        <v>1181</v>
      </c>
      <c r="M1084" s="29">
        <v>1958</v>
      </c>
      <c r="N1084" s="29" t="s">
        <v>2318</v>
      </c>
      <c r="O1084" s="29">
        <v>195800</v>
      </c>
      <c r="S1084" s="29">
        <v>101</v>
      </c>
      <c r="T1084" s="29" t="s">
        <v>25389</v>
      </c>
      <c r="U1084" s="29">
        <v>0</v>
      </c>
      <c r="V1084" s="29" t="s">
        <v>25390</v>
      </c>
      <c r="X1084" s="29" t="s">
        <v>320</v>
      </c>
    </row>
    <row r="1085" spans="1:24" x14ac:dyDescent="0.25">
      <c r="A1085" s="29" t="s">
        <v>160</v>
      </c>
      <c r="B1085" s="29">
        <v>6248</v>
      </c>
      <c r="C1085" s="29" t="s">
        <v>281</v>
      </c>
      <c r="D1085" s="29">
        <v>190216690</v>
      </c>
      <c r="E1085" s="29">
        <v>0</v>
      </c>
      <c r="F1085" s="29">
        <v>1025</v>
      </c>
      <c r="G1085" s="29">
        <v>2606128.4580000001</v>
      </c>
      <c r="H1085" s="29">
        <v>1126422.868</v>
      </c>
      <c r="I1085" s="29">
        <v>901</v>
      </c>
      <c r="J1085" s="29">
        <v>1149291</v>
      </c>
      <c r="K1085" s="29" t="s">
        <v>25391</v>
      </c>
      <c r="L1085" s="179" t="s">
        <v>336</v>
      </c>
      <c r="M1085" s="29">
        <v>3960</v>
      </c>
      <c r="N1085" s="29" t="s">
        <v>281</v>
      </c>
      <c r="O1085" s="29">
        <v>396000</v>
      </c>
      <c r="P1085" s="29">
        <v>2606123.3969999999</v>
      </c>
      <c r="Q1085" s="29">
        <v>1126435.895</v>
      </c>
      <c r="S1085" s="29">
        <v>101</v>
      </c>
      <c r="T1085" s="29" t="s">
        <v>25392</v>
      </c>
      <c r="U1085" s="29">
        <v>0</v>
      </c>
      <c r="V1085" s="29" t="s">
        <v>25393</v>
      </c>
      <c r="X1085" s="29" t="s">
        <v>419</v>
      </c>
    </row>
    <row r="1086" spans="1:24" x14ac:dyDescent="0.25">
      <c r="A1086" s="29" t="s">
        <v>160</v>
      </c>
      <c r="B1086" s="29">
        <v>6248</v>
      </c>
      <c r="C1086" s="29" t="s">
        <v>281</v>
      </c>
      <c r="D1086" s="29">
        <v>3175636</v>
      </c>
      <c r="E1086" s="29">
        <v>0</v>
      </c>
      <c r="F1086" s="29">
        <v>1021</v>
      </c>
      <c r="G1086" s="29">
        <v>2606067.659</v>
      </c>
      <c r="H1086" s="29">
        <v>1126447.05</v>
      </c>
      <c r="I1086" s="29">
        <v>901</v>
      </c>
      <c r="J1086" s="29">
        <v>1149291</v>
      </c>
      <c r="K1086" s="29" t="s">
        <v>25391</v>
      </c>
      <c r="L1086" s="179" t="s">
        <v>1614</v>
      </c>
      <c r="M1086" s="29">
        <v>3960</v>
      </c>
      <c r="N1086" s="29" t="s">
        <v>281</v>
      </c>
      <c r="O1086" s="29">
        <v>396000</v>
      </c>
      <c r="P1086" s="29">
        <v>2606063.1710000001</v>
      </c>
      <c r="Q1086" s="29">
        <v>1126444.8570000001</v>
      </c>
      <c r="S1086" s="29">
        <v>101</v>
      </c>
      <c r="T1086" s="29" t="s">
        <v>25394</v>
      </c>
      <c r="U1086" s="29">
        <v>0</v>
      </c>
      <c r="V1086" s="29" t="s">
        <v>25395</v>
      </c>
      <c r="X1086" s="29" t="s">
        <v>419</v>
      </c>
    </row>
    <row r="1087" spans="1:24" x14ac:dyDescent="0.25">
      <c r="A1087" s="29" t="s">
        <v>160</v>
      </c>
      <c r="B1087" s="29">
        <v>6248</v>
      </c>
      <c r="C1087" s="29" t="s">
        <v>281</v>
      </c>
      <c r="D1087" s="29">
        <v>190179853</v>
      </c>
      <c r="E1087" s="29">
        <v>0</v>
      </c>
      <c r="F1087" s="29">
        <v>1025</v>
      </c>
      <c r="G1087" s="29">
        <v>2606093.2650000001</v>
      </c>
      <c r="H1087" s="29">
        <v>1126422.909</v>
      </c>
      <c r="I1087" s="29">
        <v>901</v>
      </c>
      <c r="J1087" s="29">
        <v>1149291</v>
      </c>
      <c r="K1087" s="29" t="s">
        <v>25391</v>
      </c>
      <c r="L1087" s="179" t="s">
        <v>1405</v>
      </c>
      <c r="M1087" s="29">
        <v>3960</v>
      </c>
      <c r="N1087" s="29" t="s">
        <v>281</v>
      </c>
      <c r="O1087" s="29">
        <v>396000</v>
      </c>
      <c r="P1087" s="29">
        <v>2606088.9610000001</v>
      </c>
      <c r="Q1087" s="29">
        <v>1126428.4580000001</v>
      </c>
      <c r="S1087" s="29">
        <v>101</v>
      </c>
      <c r="T1087" s="29" t="s">
        <v>25396</v>
      </c>
      <c r="U1087" s="29">
        <v>0</v>
      </c>
      <c r="V1087" s="29" t="s">
        <v>25397</v>
      </c>
      <c r="X1087" s="29" t="s">
        <v>419</v>
      </c>
    </row>
    <row r="1088" spans="1:24" x14ac:dyDescent="0.25">
      <c r="A1088" s="29" t="s">
        <v>160</v>
      </c>
      <c r="B1088" s="29">
        <v>6248</v>
      </c>
      <c r="C1088" s="29" t="s">
        <v>281</v>
      </c>
      <c r="D1088" s="29">
        <v>190082782</v>
      </c>
      <c r="E1088" s="29">
        <v>0</v>
      </c>
      <c r="F1088" s="29">
        <v>1040</v>
      </c>
      <c r="G1088" s="29">
        <v>2602718</v>
      </c>
      <c r="H1088" s="29">
        <v>1123797</v>
      </c>
      <c r="I1088" s="29">
        <v>909</v>
      </c>
      <c r="J1088" s="29">
        <v>1149303</v>
      </c>
      <c r="K1088" s="29" t="s">
        <v>2320</v>
      </c>
      <c r="L1088" s="179" t="s">
        <v>336</v>
      </c>
      <c r="M1088" s="29">
        <v>3977</v>
      </c>
      <c r="N1088" s="29" t="s">
        <v>2321</v>
      </c>
      <c r="O1088" s="29">
        <v>397700</v>
      </c>
      <c r="R1088" s="29" t="s">
        <v>2322</v>
      </c>
      <c r="S1088" s="29">
        <v>115</v>
      </c>
      <c r="T1088" s="29" t="s">
        <v>2323</v>
      </c>
      <c r="U1088" s="29">
        <v>0</v>
      </c>
      <c r="V1088" s="29" t="s">
        <v>2324</v>
      </c>
      <c r="X1088" s="29" t="s">
        <v>320</v>
      </c>
    </row>
    <row r="1089" spans="1:24" x14ac:dyDescent="0.25">
      <c r="A1089" s="29" t="s">
        <v>160</v>
      </c>
      <c r="B1089" s="29">
        <v>6248</v>
      </c>
      <c r="C1089" s="29" t="s">
        <v>281</v>
      </c>
      <c r="D1089" s="29">
        <v>190163440</v>
      </c>
      <c r="E1089" s="29">
        <v>0</v>
      </c>
      <c r="F1089" s="29">
        <v>1010</v>
      </c>
      <c r="G1089" s="29">
        <v>2602700</v>
      </c>
      <c r="H1089" s="29">
        <v>1123700</v>
      </c>
      <c r="I1089" s="29">
        <v>905</v>
      </c>
      <c r="J1089" s="29">
        <v>1149303</v>
      </c>
      <c r="K1089" s="29" t="s">
        <v>2320</v>
      </c>
      <c r="L1089" s="179" t="s">
        <v>336</v>
      </c>
      <c r="M1089" s="29">
        <v>3977</v>
      </c>
      <c r="N1089" s="29" t="s">
        <v>2321</v>
      </c>
      <c r="O1089" s="29">
        <v>397700</v>
      </c>
      <c r="R1089" s="29" t="s">
        <v>2325</v>
      </c>
      <c r="S1089" s="29">
        <v>101</v>
      </c>
      <c r="T1089" s="29" t="s">
        <v>2323</v>
      </c>
      <c r="U1089" s="29">
        <v>0</v>
      </c>
      <c r="V1089" s="29" t="s">
        <v>2324</v>
      </c>
      <c r="X1089" s="29" t="s">
        <v>320</v>
      </c>
    </row>
    <row r="1090" spans="1:24" x14ac:dyDescent="0.25">
      <c r="A1090" s="29" t="s">
        <v>160</v>
      </c>
      <c r="B1090" s="29">
        <v>6248</v>
      </c>
      <c r="C1090" s="29" t="s">
        <v>281</v>
      </c>
      <c r="D1090" s="29">
        <v>190082791</v>
      </c>
      <c r="E1090" s="29">
        <v>0</v>
      </c>
      <c r="F1090" s="29">
        <v>1010</v>
      </c>
      <c r="G1090" s="29">
        <v>2602718</v>
      </c>
      <c r="H1090" s="29">
        <v>1123797</v>
      </c>
      <c r="I1090" s="29">
        <v>909</v>
      </c>
      <c r="J1090" s="29">
        <v>1149303</v>
      </c>
      <c r="K1090" s="29" t="s">
        <v>2320</v>
      </c>
      <c r="L1090" s="179" t="s">
        <v>1614</v>
      </c>
      <c r="M1090" s="29">
        <v>3977</v>
      </c>
      <c r="N1090" s="29" t="s">
        <v>2321</v>
      </c>
      <c r="O1090" s="29">
        <v>397700</v>
      </c>
      <c r="R1090" s="29" t="s">
        <v>2326</v>
      </c>
      <c r="S1090" s="29">
        <v>101</v>
      </c>
      <c r="T1090" s="29" t="s">
        <v>2323</v>
      </c>
      <c r="U1090" s="29">
        <v>0</v>
      </c>
      <c r="V1090" s="29" t="s">
        <v>2324</v>
      </c>
      <c r="X1090" s="29" t="s">
        <v>320</v>
      </c>
    </row>
    <row r="1091" spans="1:24" x14ac:dyDescent="0.25">
      <c r="A1091" s="29" t="s">
        <v>160</v>
      </c>
      <c r="B1091" s="29">
        <v>6248</v>
      </c>
      <c r="C1091" s="29" t="s">
        <v>281</v>
      </c>
      <c r="D1091" s="29">
        <v>3175819</v>
      </c>
      <c r="E1091" s="29">
        <v>0</v>
      </c>
      <c r="F1091" s="29">
        <v>1010</v>
      </c>
      <c r="G1091" s="29">
        <v>2602700</v>
      </c>
      <c r="H1091" s="29">
        <v>1123700</v>
      </c>
      <c r="I1091" s="29">
        <v>905</v>
      </c>
      <c r="J1091" s="29">
        <v>1149303</v>
      </c>
      <c r="K1091" s="29" t="s">
        <v>2320</v>
      </c>
      <c r="L1091" s="179" t="s">
        <v>1614</v>
      </c>
      <c r="M1091" s="29">
        <v>3977</v>
      </c>
      <c r="N1091" s="29" t="s">
        <v>2321</v>
      </c>
      <c r="O1091" s="29">
        <v>397700</v>
      </c>
      <c r="R1091" s="29" t="s">
        <v>2325</v>
      </c>
      <c r="S1091" s="29">
        <v>101</v>
      </c>
      <c r="T1091" s="29" t="s">
        <v>2323</v>
      </c>
      <c r="U1091" s="29">
        <v>0</v>
      </c>
      <c r="V1091" s="29" t="s">
        <v>2324</v>
      </c>
      <c r="X1091" s="29" t="s">
        <v>320</v>
      </c>
    </row>
    <row r="1092" spans="1:24" x14ac:dyDescent="0.25">
      <c r="A1092" s="29" t="s">
        <v>160</v>
      </c>
      <c r="B1092" s="29">
        <v>6248</v>
      </c>
      <c r="C1092" s="29" t="s">
        <v>281</v>
      </c>
      <c r="D1092" s="29">
        <v>948796</v>
      </c>
      <c r="E1092" s="29">
        <v>0</v>
      </c>
      <c r="F1092" s="29">
        <v>1025</v>
      </c>
      <c r="G1092" s="29">
        <v>2607903.39</v>
      </c>
      <c r="H1092" s="29">
        <v>1127577.8049999999</v>
      </c>
      <c r="I1092" s="29">
        <v>901</v>
      </c>
      <c r="J1092" s="29">
        <v>1149333</v>
      </c>
      <c r="K1092" s="29" t="s">
        <v>29191</v>
      </c>
      <c r="L1092" s="179" t="s">
        <v>321</v>
      </c>
      <c r="M1092" s="29">
        <v>3960</v>
      </c>
      <c r="N1092" s="29" t="s">
        <v>281</v>
      </c>
      <c r="O1092" s="29">
        <v>396000</v>
      </c>
      <c r="P1092" s="29">
        <v>2607899.3760000002</v>
      </c>
      <c r="Q1092" s="29">
        <v>1127586.1910000001</v>
      </c>
      <c r="S1092" s="29">
        <v>150</v>
      </c>
      <c r="T1092" s="29" t="s">
        <v>29192</v>
      </c>
      <c r="U1092" s="29">
        <v>0</v>
      </c>
      <c r="V1092" s="29" t="s">
        <v>1374</v>
      </c>
      <c r="X1092" s="29" t="s">
        <v>320</v>
      </c>
    </row>
    <row r="1093" spans="1:24" x14ac:dyDescent="0.25">
      <c r="A1093" s="29" t="s">
        <v>160</v>
      </c>
      <c r="B1093" s="29">
        <v>6248</v>
      </c>
      <c r="C1093" s="29" t="s">
        <v>281</v>
      </c>
      <c r="D1093" s="29">
        <v>192047607</v>
      </c>
      <c r="E1093" s="29">
        <v>0</v>
      </c>
      <c r="F1093" s="29">
        <v>1025</v>
      </c>
      <c r="G1093" s="29">
        <v>2607903.25</v>
      </c>
      <c r="H1093" s="29">
        <v>1127577.125</v>
      </c>
      <c r="I1093" s="29">
        <v>904</v>
      </c>
      <c r="J1093" s="29">
        <v>1149333</v>
      </c>
      <c r="K1093" s="29" t="s">
        <v>29191</v>
      </c>
      <c r="L1093" s="179" t="s">
        <v>321</v>
      </c>
      <c r="M1093" s="29">
        <v>3960</v>
      </c>
      <c r="N1093" s="29" t="s">
        <v>281</v>
      </c>
      <c r="O1093" s="29">
        <v>396000</v>
      </c>
      <c r="S1093" s="29">
        <v>115</v>
      </c>
      <c r="T1093" s="29" t="s">
        <v>29192</v>
      </c>
      <c r="U1093" s="29">
        <v>0</v>
      </c>
      <c r="V1093" s="29" t="s">
        <v>1374</v>
      </c>
      <c r="X1093" s="29" t="s">
        <v>320</v>
      </c>
    </row>
    <row r="1094" spans="1:24" x14ac:dyDescent="0.25">
      <c r="A1094" s="29" t="s">
        <v>160</v>
      </c>
      <c r="B1094" s="29">
        <v>6248</v>
      </c>
      <c r="C1094" s="29" t="s">
        <v>281</v>
      </c>
      <c r="D1094" s="29">
        <v>190204534</v>
      </c>
      <c r="E1094" s="29">
        <v>0</v>
      </c>
      <c r="F1094" s="29">
        <v>1025</v>
      </c>
      <c r="G1094" s="29">
        <v>2606189.2599999998</v>
      </c>
      <c r="H1094" s="29">
        <v>1126520.3910000001</v>
      </c>
      <c r="I1094" s="29">
        <v>901</v>
      </c>
      <c r="J1094" s="29">
        <v>1149374</v>
      </c>
      <c r="K1094" s="29" t="s">
        <v>25398</v>
      </c>
      <c r="L1094" s="179" t="s">
        <v>334</v>
      </c>
      <c r="M1094" s="29">
        <v>3960</v>
      </c>
      <c r="N1094" s="29" t="s">
        <v>281</v>
      </c>
      <c r="O1094" s="29">
        <v>396000</v>
      </c>
      <c r="P1094" s="29">
        <v>2606185.5789999999</v>
      </c>
      <c r="Q1094" s="29">
        <v>1126524.8389999999</v>
      </c>
      <c r="R1094" s="29" t="s">
        <v>25399</v>
      </c>
      <c r="S1094" s="29">
        <v>101</v>
      </c>
      <c r="T1094" s="29" t="s">
        <v>25400</v>
      </c>
      <c r="U1094" s="29">
        <v>0</v>
      </c>
      <c r="V1094" s="29" t="s">
        <v>25401</v>
      </c>
      <c r="X1094" s="29" t="s">
        <v>419</v>
      </c>
    </row>
    <row r="1095" spans="1:24" x14ac:dyDescent="0.25">
      <c r="A1095" s="29" t="s">
        <v>160</v>
      </c>
      <c r="B1095" s="29">
        <v>6248</v>
      </c>
      <c r="C1095" s="29" t="s">
        <v>281</v>
      </c>
      <c r="D1095" s="29">
        <v>190204529</v>
      </c>
      <c r="E1095" s="29">
        <v>0</v>
      </c>
      <c r="F1095" s="29">
        <v>1025</v>
      </c>
      <c r="G1095" s="29">
        <v>2606231.1290000002</v>
      </c>
      <c r="H1095" s="29">
        <v>1126515.5490000001</v>
      </c>
      <c r="I1095" s="29">
        <v>901</v>
      </c>
      <c r="J1095" s="29">
        <v>1149374</v>
      </c>
      <c r="K1095" s="29" t="s">
        <v>25398</v>
      </c>
      <c r="L1095" s="179" t="s">
        <v>1614</v>
      </c>
      <c r="M1095" s="29">
        <v>3960</v>
      </c>
      <c r="N1095" s="29" t="s">
        <v>281</v>
      </c>
      <c r="O1095" s="29">
        <v>396000</v>
      </c>
      <c r="P1095" s="29">
        <v>2606227.4479999999</v>
      </c>
      <c r="Q1095" s="29">
        <v>1126520.057</v>
      </c>
      <c r="R1095" s="29" t="s">
        <v>25402</v>
      </c>
      <c r="S1095" s="29">
        <v>101</v>
      </c>
      <c r="T1095" s="29" t="s">
        <v>25403</v>
      </c>
      <c r="U1095" s="29">
        <v>0</v>
      </c>
      <c r="V1095" s="29" t="s">
        <v>25404</v>
      </c>
      <c r="X1095" s="29" t="s">
        <v>419</v>
      </c>
    </row>
    <row r="1096" spans="1:24" x14ac:dyDescent="0.25">
      <c r="A1096" s="29" t="s">
        <v>160</v>
      </c>
      <c r="B1096" s="29">
        <v>6248</v>
      </c>
      <c r="C1096" s="29" t="s">
        <v>281</v>
      </c>
      <c r="D1096" s="29">
        <v>190204531</v>
      </c>
      <c r="E1096" s="29">
        <v>0</v>
      </c>
      <c r="F1096" s="29">
        <v>1025</v>
      </c>
      <c r="G1096" s="29">
        <v>2606209.0819999999</v>
      </c>
      <c r="H1096" s="29">
        <v>1126545.861</v>
      </c>
      <c r="I1096" s="29">
        <v>901</v>
      </c>
      <c r="J1096" s="29">
        <v>1149374</v>
      </c>
      <c r="K1096" s="29" t="s">
        <v>25398</v>
      </c>
      <c r="L1096" s="179" t="s">
        <v>1489</v>
      </c>
      <c r="M1096" s="29">
        <v>3960</v>
      </c>
      <c r="N1096" s="29" t="s">
        <v>281</v>
      </c>
      <c r="O1096" s="29">
        <v>396000</v>
      </c>
      <c r="P1096" s="29">
        <v>2606205.5320000001</v>
      </c>
      <c r="Q1096" s="29">
        <v>1126551.04</v>
      </c>
      <c r="S1096" s="29">
        <v>101</v>
      </c>
      <c r="T1096" s="29" t="s">
        <v>25405</v>
      </c>
      <c r="U1096" s="29">
        <v>0</v>
      </c>
      <c r="V1096" s="29" t="s">
        <v>6180</v>
      </c>
      <c r="X1096" s="29" t="s">
        <v>419</v>
      </c>
    </row>
    <row r="1097" spans="1:24" x14ac:dyDescent="0.25">
      <c r="A1097" s="29" t="s">
        <v>160</v>
      </c>
      <c r="B1097" s="29">
        <v>6248</v>
      </c>
      <c r="C1097" s="29" t="s">
        <v>281</v>
      </c>
      <c r="D1097" s="29">
        <v>190204532</v>
      </c>
      <c r="E1097" s="29">
        <v>0</v>
      </c>
      <c r="F1097" s="29">
        <v>1025</v>
      </c>
      <c r="G1097" s="29">
        <v>2606196.324</v>
      </c>
      <c r="H1097" s="29">
        <v>1126574.2379999999</v>
      </c>
      <c r="I1097" s="29">
        <v>901</v>
      </c>
      <c r="J1097" s="29">
        <v>1149374</v>
      </c>
      <c r="K1097" s="29" t="s">
        <v>25398</v>
      </c>
      <c r="L1097" s="179" t="s">
        <v>535</v>
      </c>
      <c r="M1097" s="29">
        <v>3960</v>
      </c>
      <c r="N1097" s="29" t="s">
        <v>281</v>
      </c>
      <c r="O1097" s="29">
        <v>396000</v>
      </c>
      <c r="P1097" s="29">
        <v>2606192.2400000002</v>
      </c>
      <c r="Q1097" s="29">
        <v>1126578.98</v>
      </c>
      <c r="S1097" s="29">
        <v>101</v>
      </c>
      <c r="T1097" s="29" t="s">
        <v>25406</v>
      </c>
      <c r="U1097" s="29">
        <v>0</v>
      </c>
      <c r="V1097" s="29" t="s">
        <v>25407</v>
      </c>
      <c r="X1097" s="29" t="s">
        <v>320</v>
      </c>
    </row>
    <row r="1098" spans="1:24" x14ac:dyDescent="0.25">
      <c r="A1098" s="29" t="s">
        <v>160</v>
      </c>
      <c r="B1098" s="29">
        <v>6248</v>
      </c>
      <c r="C1098" s="29" t="s">
        <v>281</v>
      </c>
      <c r="D1098" s="29">
        <v>3175634</v>
      </c>
      <c r="E1098" s="29">
        <v>0</v>
      </c>
      <c r="F1098" s="29">
        <v>1060</v>
      </c>
      <c r="G1098" s="29">
        <v>2606240.7769999998</v>
      </c>
      <c r="H1098" s="29">
        <v>1126463.7220000001</v>
      </c>
      <c r="I1098" s="29">
        <v>901</v>
      </c>
      <c r="J1098" s="29">
        <v>1149374</v>
      </c>
      <c r="K1098" s="29" t="s">
        <v>25398</v>
      </c>
      <c r="L1098" s="179" t="s">
        <v>1685</v>
      </c>
      <c r="M1098" s="29">
        <v>3960</v>
      </c>
      <c r="N1098" s="29" t="s">
        <v>281</v>
      </c>
      <c r="O1098" s="29">
        <v>396000</v>
      </c>
      <c r="P1098" s="29">
        <v>2606245.69</v>
      </c>
      <c r="Q1098" s="29">
        <v>1126469.0279999999</v>
      </c>
      <c r="S1098" s="29">
        <v>101</v>
      </c>
      <c r="T1098" s="29" t="s">
        <v>25408</v>
      </c>
      <c r="U1098" s="29">
        <v>0</v>
      </c>
      <c r="V1098" s="29" t="s">
        <v>25409</v>
      </c>
      <c r="X1098" s="29" t="s">
        <v>320</v>
      </c>
    </row>
    <row r="1099" spans="1:24" x14ac:dyDescent="0.25">
      <c r="A1099" s="29" t="s">
        <v>160</v>
      </c>
      <c r="B1099" s="29">
        <v>6248</v>
      </c>
      <c r="C1099" s="29" t="s">
        <v>281</v>
      </c>
      <c r="D1099" s="29">
        <v>190204533</v>
      </c>
      <c r="E1099" s="29">
        <v>0</v>
      </c>
      <c r="F1099" s="29">
        <v>1025</v>
      </c>
      <c r="G1099" s="29">
        <v>2606209.8319999999</v>
      </c>
      <c r="H1099" s="29">
        <v>1126491.909</v>
      </c>
      <c r="I1099" s="29">
        <v>901</v>
      </c>
      <c r="J1099" s="29">
        <v>1149374</v>
      </c>
      <c r="K1099" s="29" t="s">
        <v>25398</v>
      </c>
      <c r="L1099" s="179" t="s">
        <v>569</v>
      </c>
      <c r="M1099" s="29">
        <v>3960</v>
      </c>
      <c r="N1099" s="29" t="s">
        <v>281</v>
      </c>
      <c r="O1099" s="29">
        <v>396000</v>
      </c>
      <c r="P1099" s="29">
        <v>2606205.9739999999</v>
      </c>
      <c r="Q1099" s="29">
        <v>1126496.183</v>
      </c>
      <c r="R1099" s="29" t="s">
        <v>25410</v>
      </c>
      <c r="S1099" s="29">
        <v>101</v>
      </c>
      <c r="T1099" s="29" t="s">
        <v>25411</v>
      </c>
      <c r="U1099" s="29">
        <v>0</v>
      </c>
      <c r="V1099" s="29" t="s">
        <v>25412</v>
      </c>
      <c r="X1099" s="29" t="s">
        <v>320</v>
      </c>
    </row>
    <row r="1100" spans="1:24" x14ac:dyDescent="0.25">
      <c r="A1100" s="29" t="s">
        <v>160</v>
      </c>
      <c r="B1100" s="29">
        <v>6248</v>
      </c>
      <c r="C1100" s="29" t="s">
        <v>281</v>
      </c>
      <c r="D1100" s="29">
        <v>192047354</v>
      </c>
      <c r="E1100" s="29">
        <v>0</v>
      </c>
      <c r="F1100" s="29">
        <v>1080</v>
      </c>
      <c r="G1100" s="29">
        <v>2600687.5</v>
      </c>
      <c r="H1100" s="29">
        <v>1123414.75</v>
      </c>
      <c r="I1100" s="29">
        <v>904</v>
      </c>
      <c r="J1100" s="29">
        <v>1149359</v>
      </c>
      <c r="K1100" s="29" t="s">
        <v>29193</v>
      </c>
      <c r="M1100" s="29">
        <v>3977</v>
      </c>
      <c r="N1100" s="29" t="s">
        <v>2321</v>
      </c>
      <c r="O1100" s="29">
        <v>397700</v>
      </c>
      <c r="R1100" s="29" t="s">
        <v>29194</v>
      </c>
      <c r="S1100" s="29">
        <v>101</v>
      </c>
      <c r="T1100" s="29" t="s">
        <v>29195</v>
      </c>
      <c r="U1100" s="29">
        <v>0</v>
      </c>
      <c r="V1100" s="29" t="s">
        <v>29196</v>
      </c>
      <c r="X1100" s="29" t="s">
        <v>320</v>
      </c>
    </row>
    <row r="1101" spans="1:24" x14ac:dyDescent="0.25">
      <c r="A1101" s="29" t="s">
        <v>160</v>
      </c>
      <c r="B1101" s="29">
        <v>6248</v>
      </c>
      <c r="C1101" s="29" t="s">
        <v>281</v>
      </c>
      <c r="D1101" s="29">
        <v>191666051</v>
      </c>
      <c r="E1101" s="29">
        <v>0</v>
      </c>
      <c r="F1101" s="29">
        <v>1060</v>
      </c>
      <c r="G1101" s="29">
        <v>2600636.9819999998</v>
      </c>
      <c r="H1101" s="29">
        <v>1123125.7590000001</v>
      </c>
      <c r="I1101" s="29">
        <v>901</v>
      </c>
      <c r="J1101" s="29">
        <v>1149359</v>
      </c>
      <c r="K1101" s="29" t="s">
        <v>29193</v>
      </c>
      <c r="M1101" s="29">
        <v>3977</v>
      </c>
      <c r="N1101" s="29" t="s">
        <v>2321</v>
      </c>
      <c r="O1101" s="29">
        <v>397700</v>
      </c>
      <c r="P1101" s="29">
        <v>2600637</v>
      </c>
      <c r="Q1101" s="29">
        <v>1123125</v>
      </c>
      <c r="S1101" s="29">
        <v>150</v>
      </c>
      <c r="U1101" s="29">
        <v>0</v>
      </c>
      <c r="V1101" s="29" t="s">
        <v>29197</v>
      </c>
      <c r="X1101" s="29" t="s">
        <v>320</v>
      </c>
    </row>
    <row r="1102" spans="1:24" x14ac:dyDescent="0.25">
      <c r="A1102" s="29" t="s">
        <v>160</v>
      </c>
      <c r="B1102" s="29">
        <v>6248</v>
      </c>
      <c r="C1102" s="29" t="s">
        <v>281</v>
      </c>
      <c r="D1102" s="29">
        <v>191865450</v>
      </c>
      <c r="E1102" s="29">
        <v>0</v>
      </c>
      <c r="F1102" s="29">
        <v>1021</v>
      </c>
      <c r="G1102" s="29">
        <v>2608395</v>
      </c>
      <c r="H1102" s="29">
        <v>1127532</v>
      </c>
      <c r="I1102" s="29">
        <v>904</v>
      </c>
      <c r="J1102" s="29">
        <v>1149393</v>
      </c>
      <c r="K1102" s="29" t="s">
        <v>27322</v>
      </c>
      <c r="L1102" s="179" t="s">
        <v>2666</v>
      </c>
      <c r="M1102" s="29">
        <v>3960</v>
      </c>
      <c r="N1102" s="29" t="s">
        <v>281</v>
      </c>
      <c r="O1102" s="29">
        <v>396000</v>
      </c>
      <c r="S1102" s="29">
        <v>101</v>
      </c>
      <c r="U1102" s="29">
        <v>0</v>
      </c>
      <c r="V1102" s="29" t="s">
        <v>27323</v>
      </c>
      <c r="X1102" s="29" t="s">
        <v>320</v>
      </c>
    </row>
    <row r="1103" spans="1:24" x14ac:dyDescent="0.25">
      <c r="A1103" s="29" t="s">
        <v>160</v>
      </c>
      <c r="B1103" s="29">
        <v>6248</v>
      </c>
      <c r="C1103" s="29" t="s">
        <v>281</v>
      </c>
      <c r="D1103" s="29">
        <v>3175734</v>
      </c>
      <c r="E1103" s="29">
        <v>0</v>
      </c>
      <c r="F1103" s="29">
        <v>1021</v>
      </c>
      <c r="G1103" s="29">
        <v>2608495.4750000001</v>
      </c>
      <c r="H1103" s="29">
        <v>1127551.382</v>
      </c>
      <c r="I1103" s="29">
        <v>901</v>
      </c>
      <c r="J1103" s="29">
        <v>1149393</v>
      </c>
      <c r="K1103" s="29" t="s">
        <v>27322</v>
      </c>
      <c r="L1103" s="179" t="s">
        <v>545</v>
      </c>
      <c r="M1103" s="29">
        <v>3960</v>
      </c>
      <c r="N1103" s="29" t="s">
        <v>281</v>
      </c>
      <c r="O1103" s="29">
        <v>396000</v>
      </c>
      <c r="P1103" s="29">
        <v>2608501.0819999999</v>
      </c>
      <c r="Q1103" s="29">
        <v>1127551.5589999999</v>
      </c>
      <c r="S1103" s="29">
        <v>101</v>
      </c>
      <c r="T1103" s="29" t="s">
        <v>27324</v>
      </c>
      <c r="U1103" s="29">
        <v>0</v>
      </c>
      <c r="V1103" s="29" t="s">
        <v>27325</v>
      </c>
      <c r="X1103" s="29" t="s">
        <v>419</v>
      </c>
    </row>
    <row r="1104" spans="1:24" x14ac:dyDescent="0.25">
      <c r="A1104" s="29" t="s">
        <v>160</v>
      </c>
      <c r="B1104" s="29">
        <v>6248</v>
      </c>
      <c r="C1104" s="29" t="s">
        <v>281</v>
      </c>
      <c r="D1104" s="29">
        <v>9014692</v>
      </c>
      <c r="E1104" s="29">
        <v>0</v>
      </c>
      <c r="F1104" s="29">
        <v>1060</v>
      </c>
      <c r="G1104" s="29">
        <v>2607154.0419999999</v>
      </c>
      <c r="H1104" s="29">
        <v>1125687.821</v>
      </c>
      <c r="I1104" s="29">
        <v>901</v>
      </c>
      <c r="J1104" s="29">
        <v>1149399</v>
      </c>
      <c r="K1104" s="29" t="s">
        <v>2327</v>
      </c>
      <c r="L1104" s="179" t="s">
        <v>513</v>
      </c>
      <c r="M1104" s="29">
        <v>3960</v>
      </c>
      <c r="N1104" s="29" t="s">
        <v>281</v>
      </c>
      <c r="O1104" s="29">
        <v>396000</v>
      </c>
      <c r="P1104" s="29">
        <v>2607161.8810000001</v>
      </c>
      <c r="Q1104" s="29">
        <v>1125692.145</v>
      </c>
      <c r="R1104" s="29" t="s">
        <v>2328</v>
      </c>
      <c r="S1104" s="29">
        <v>115</v>
      </c>
      <c r="T1104" s="29" t="s">
        <v>2329</v>
      </c>
      <c r="U1104" s="29">
        <v>0</v>
      </c>
      <c r="V1104" s="29" t="s">
        <v>2330</v>
      </c>
      <c r="X1104" s="29" t="s">
        <v>419</v>
      </c>
    </row>
    <row r="1105" spans="1:24" x14ac:dyDescent="0.25">
      <c r="A1105" s="29" t="s">
        <v>160</v>
      </c>
      <c r="B1105" s="29">
        <v>6248</v>
      </c>
      <c r="C1105" s="29" t="s">
        <v>281</v>
      </c>
      <c r="D1105" s="29">
        <v>191968887</v>
      </c>
      <c r="E1105" s="29">
        <v>0</v>
      </c>
      <c r="F1105" s="29">
        <v>1080</v>
      </c>
      <c r="G1105" s="29">
        <v>2606698</v>
      </c>
      <c r="H1105" s="29">
        <v>1125642</v>
      </c>
      <c r="I1105" s="29">
        <v>905</v>
      </c>
      <c r="J1105" s="29">
        <v>1149399</v>
      </c>
      <c r="K1105" s="29" t="s">
        <v>2327</v>
      </c>
      <c r="L1105" s="179" t="s">
        <v>513</v>
      </c>
      <c r="M1105" s="29">
        <v>3960</v>
      </c>
      <c r="N1105" s="29" t="s">
        <v>281</v>
      </c>
      <c r="O1105" s="29">
        <v>396000</v>
      </c>
      <c r="R1105" s="29" t="s">
        <v>2331</v>
      </c>
      <c r="S1105" s="29">
        <v>101</v>
      </c>
      <c r="U1105" s="29">
        <v>0</v>
      </c>
      <c r="V1105" s="29" t="s">
        <v>2332</v>
      </c>
      <c r="X1105" s="29" t="s">
        <v>320</v>
      </c>
    </row>
    <row r="1106" spans="1:24" x14ac:dyDescent="0.25">
      <c r="A1106" s="29" t="s">
        <v>160</v>
      </c>
      <c r="B1106" s="29">
        <v>6248</v>
      </c>
      <c r="C1106" s="29" t="s">
        <v>281</v>
      </c>
      <c r="D1106" s="29">
        <v>191961990</v>
      </c>
      <c r="E1106" s="29">
        <v>0</v>
      </c>
      <c r="F1106" s="29">
        <v>1060</v>
      </c>
      <c r="G1106" s="29">
        <v>2606704</v>
      </c>
      <c r="H1106" s="29">
        <v>1125742</v>
      </c>
      <c r="I1106" s="29">
        <v>904</v>
      </c>
      <c r="J1106" s="29">
        <v>1149399</v>
      </c>
      <c r="K1106" s="29" t="s">
        <v>2327</v>
      </c>
      <c r="L1106" s="179" t="s">
        <v>513</v>
      </c>
      <c r="M1106" s="29">
        <v>3960</v>
      </c>
      <c r="N1106" s="29" t="s">
        <v>281</v>
      </c>
      <c r="O1106" s="29">
        <v>396000</v>
      </c>
      <c r="S1106" s="29">
        <v>150</v>
      </c>
      <c r="U1106" s="29">
        <v>0</v>
      </c>
      <c r="V1106" s="29" t="s">
        <v>2332</v>
      </c>
      <c r="X1106" s="29" t="s">
        <v>320</v>
      </c>
    </row>
    <row r="1107" spans="1:24" x14ac:dyDescent="0.25">
      <c r="A1107" s="29" t="s">
        <v>160</v>
      </c>
      <c r="B1107" s="29">
        <v>6248</v>
      </c>
      <c r="C1107" s="29" t="s">
        <v>281</v>
      </c>
      <c r="D1107" s="29">
        <v>192036325</v>
      </c>
      <c r="E1107" s="29">
        <v>0</v>
      </c>
      <c r="F1107" s="29">
        <v>1060</v>
      </c>
      <c r="G1107" s="29">
        <v>2606960</v>
      </c>
      <c r="H1107" s="29">
        <v>1125730</v>
      </c>
      <c r="I1107" s="29">
        <v>904</v>
      </c>
      <c r="J1107" s="29">
        <v>1149399</v>
      </c>
      <c r="K1107" s="29" t="s">
        <v>2327</v>
      </c>
      <c r="M1107" s="29">
        <v>3960</v>
      </c>
      <c r="N1107" s="29" t="s">
        <v>281</v>
      </c>
      <c r="O1107" s="29">
        <v>396000</v>
      </c>
      <c r="S1107" s="29">
        <v>115</v>
      </c>
      <c r="U1107" s="29">
        <v>0</v>
      </c>
      <c r="V1107" s="29" t="s">
        <v>27327</v>
      </c>
      <c r="X1107" s="29" t="s">
        <v>320</v>
      </c>
    </row>
    <row r="1108" spans="1:24" x14ac:dyDescent="0.25">
      <c r="A1108" s="29" t="s">
        <v>160</v>
      </c>
      <c r="B1108" s="29">
        <v>6248</v>
      </c>
      <c r="C1108" s="29" t="s">
        <v>281</v>
      </c>
      <c r="D1108" s="29">
        <v>191811082</v>
      </c>
      <c r="E1108" s="29">
        <v>0</v>
      </c>
      <c r="F1108" s="29">
        <v>1060</v>
      </c>
      <c r="G1108" s="29">
        <v>2607000.7999999998</v>
      </c>
      <c r="H1108" s="29">
        <v>1125640.507</v>
      </c>
      <c r="I1108" s="29">
        <v>901</v>
      </c>
      <c r="J1108" s="29">
        <v>1149399</v>
      </c>
      <c r="K1108" s="29" t="s">
        <v>2327</v>
      </c>
      <c r="M1108" s="29">
        <v>3960</v>
      </c>
      <c r="N1108" s="29" t="s">
        <v>281</v>
      </c>
      <c r="O1108" s="29">
        <v>396000</v>
      </c>
      <c r="P1108" s="29">
        <v>2607032.1889999998</v>
      </c>
      <c r="Q1108" s="29">
        <v>1125635.074</v>
      </c>
      <c r="S1108" s="29">
        <v>115</v>
      </c>
      <c r="U1108" s="29">
        <v>0</v>
      </c>
      <c r="V1108" s="29" t="s">
        <v>1833</v>
      </c>
      <c r="X1108" s="29" t="s">
        <v>320</v>
      </c>
    </row>
    <row r="1109" spans="1:24" x14ac:dyDescent="0.25">
      <c r="A1109" s="29" t="s">
        <v>160</v>
      </c>
      <c r="B1109" s="29">
        <v>6248</v>
      </c>
      <c r="C1109" s="29" t="s">
        <v>281</v>
      </c>
      <c r="D1109" s="29">
        <v>192036324</v>
      </c>
      <c r="E1109" s="29">
        <v>0</v>
      </c>
      <c r="F1109" s="29">
        <v>1060</v>
      </c>
      <c r="G1109" s="29">
        <v>2606937</v>
      </c>
      <c r="H1109" s="29">
        <v>1125726</v>
      </c>
      <c r="I1109" s="29">
        <v>904</v>
      </c>
      <c r="J1109" s="29">
        <v>1149399</v>
      </c>
      <c r="K1109" s="29" t="s">
        <v>2327</v>
      </c>
      <c r="M1109" s="29">
        <v>3960</v>
      </c>
      <c r="N1109" s="29" t="s">
        <v>281</v>
      </c>
      <c r="O1109" s="29">
        <v>396000</v>
      </c>
      <c r="S1109" s="29">
        <v>115</v>
      </c>
      <c r="U1109" s="29">
        <v>0</v>
      </c>
      <c r="V1109" s="29" t="s">
        <v>27326</v>
      </c>
      <c r="X1109" s="29" t="s">
        <v>320</v>
      </c>
    </row>
    <row r="1110" spans="1:24" x14ac:dyDescent="0.25">
      <c r="A1110" s="29" t="s">
        <v>160</v>
      </c>
      <c r="B1110" s="29">
        <v>6248</v>
      </c>
      <c r="C1110" s="29" t="s">
        <v>281</v>
      </c>
      <c r="D1110" s="29">
        <v>191677171</v>
      </c>
      <c r="E1110" s="29">
        <v>0</v>
      </c>
      <c r="F1110" s="29">
        <v>1040</v>
      </c>
      <c r="G1110" s="29">
        <v>2602950</v>
      </c>
      <c r="H1110" s="29">
        <v>1123050</v>
      </c>
      <c r="I1110" s="29">
        <v>904</v>
      </c>
      <c r="J1110" s="29">
        <v>1149406</v>
      </c>
      <c r="K1110" s="29" t="s">
        <v>2333</v>
      </c>
      <c r="L1110" s="179" t="s">
        <v>1826</v>
      </c>
      <c r="M1110" s="29">
        <v>3977</v>
      </c>
      <c r="N1110" s="29" t="s">
        <v>2321</v>
      </c>
      <c r="O1110" s="29">
        <v>397700</v>
      </c>
      <c r="R1110" s="29" t="s">
        <v>2334</v>
      </c>
      <c r="S1110" s="29">
        <v>150</v>
      </c>
      <c r="T1110" s="29" t="s">
        <v>2335</v>
      </c>
      <c r="U1110" s="29">
        <v>0</v>
      </c>
      <c r="V1110" s="29" t="s">
        <v>2336</v>
      </c>
      <c r="X1110" s="29" t="s">
        <v>320</v>
      </c>
    </row>
    <row r="1111" spans="1:24" x14ac:dyDescent="0.25">
      <c r="A1111" s="29" t="s">
        <v>160</v>
      </c>
      <c r="B1111" s="29">
        <v>6248</v>
      </c>
      <c r="C1111" s="29" t="s">
        <v>281</v>
      </c>
      <c r="D1111" s="29">
        <v>190138728</v>
      </c>
      <c r="E1111" s="29">
        <v>0</v>
      </c>
      <c r="F1111" s="29">
        <v>1040</v>
      </c>
      <c r="G1111" s="29">
        <v>2602930</v>
      </c>
      <c r="H1111" s="29">
        <v>1123060</v>
      </c>
      <c r="I1111" s="29">
        <v>909</v>
      </c>
      <c r="J1111" s="29">
        <v>1149406</v>
      </c>
      <c r="K1111" s="29" t="s">
        <v>2333</v>
      </c>
      <c r="L1111" s="179" t="s">
        <v>1826</v>
      </c>
      <c r="M1111" s="29">
        <v>3977</v>
      </c>
      <c r="N1111" s="29" t="s">
        <v>2321</v>
      </c>
      <c r="O1111" s="29">
        <v>397700</v>
      </c>
      <c r="S1111" s="29">
        <v>150</v>
      </c>
      <c r="T1111" s="29" t="s">
        <v>2337</v>
      </c>
      <c r="U1111" s="29">
        <v>0</v>
      </c>
      <c r="V1111" s="29" t="s">
        <v>2338</v>
      </c>
      <c r="X1111" s="29" t="s">
        <v>419</v>
      </c>
    </row>
    <row r="1112" spans="1:24" x14ac:dyDescent="0.25">
      <c r="A1112" s="29" t="s">
        <v>160</v>
      </c>
      <c r="B1112" s="29">
        <v>6248</v>
      </c>
      <c r="C1112" s="29" t="s">
        <v>281</v>
      </c>
      <c r="D1112" s="29">
        <v>191807834</v>
      </c>
      <c r="E1112" s="29">
        <v>0</v>
      </c>
      <c r="F1112" s="29">
        <v>1060</v>
      </c>
      <c r="G1112" s="29">
        <v>2602365</v>
      </c>
      <c r="H1112" s="29">
        <v>1122850</v>
      </c>
      <c r="I1112" s="29">
        <v>909</v>
      </c>
      <c r="J1112" s="29">
        <v>1149406</v>
      </c>
      <c r="K1112" s="29" t="s">
        <v>2333</v>
      </c>
      <c r="M1112" s="29">
        <v>3977</v>
      </c>
      <c r="N1112" s="29" t="s">
        <v>2321</v>
      </c>
      <c r="O1112" s="29">
        <v>397700</v>
      </c>
      <c r="S1112" s="29">
        <v>150</v>
      </c>
      <c r="T1112" s="29" t="s">
        <v>11638</v>
      </c>
      <c r="U1112" s="29">
        <v>0</v>
      </c>
      <c r="V1112" s="29" t="s">
        <v>11639</v>
      </c>
      <c r="X1112" s="29" t="s">
        <v>320</v>
      </c>
    </row>
    <row r="1113" spans="1:24" x14ac:dyDescent="0.25">
      <c r="A1113" s="29" t="s">
        <v>160</v>
      </c>
      <c r="B1113" s="29">
        <v>6248</v>
      </c>
      <c r="C1113" s="29" t="s">
        <v>281</v>
      </c>
      <c r="D1113" s="29">
        <v>192005412</v>
      </c>
      <c r="E1113" s="29">
        <v>0</v>
      </c>
      <c r="F1113" s="29">
        <v>1060</v>
      </c>
      <c r="G1113" s="29">
        <v>2602445</v>
      </c>
      <c r="H1113" s="29">
        <v>1123000</v>
      </c>
      <c r="I1113" s="29">
        <v>909</v>
      </c>
      <c r="J1113" s="29">
        <v>1149406</v>
      </c>
      <c r="K1113" s="29" t="s">
        <v>2333</v>
      </c>
      <c r="M1113" s="29">
        <v>3977</v>
      </c>
      <c r="N1113" s="29" t="s">
        <v>2321</v>
      </c>
      <c r="O1113" s="29">
        <v>397700</v>
      </c>
      <c r="S1113" s="29">
        <v>115</v>
      </c>
      <c r="U1113" s="29">
        <v>0</v>
      </c>
      <c r="V1113" s="29" t="s">
        <v>11640</v>
      </c>
      <c r="X1113" s="29" t="s">
        <v>320</v>
      </c>
    </row>
    <row r="1114" spans="1:24" x14ac:dyDescent="0.25">
      <c r="A1114" s="29" t="s">
        <v>160</v>
      </c>
      <c r="B1114" s="29">
        <v>6248</v>
      </c>
      <c r="C1114" s="29" t="s">
        <v>281</v>
      </c>
      <c r="D1114" s="29">
        <v>947285</v>
      </c>
      <c r="E1114" s="29">
        <v>0</v>
      </c>
      <c r="F1114" s="29">
        <v>1025</v>
      </c>
      <c r="G1114" s="29">
        <v>2600507.6519999998</v>
      </c>
      <c r="H1114" s="29">
        <v>1123281.595</v>
      </c>
      <c r="I1114" s="29">
        <v>901</v>
      </c>
      <c r="J1114" s="29">
        <v>1149409</v>
      </c>
      <c r="K1114" s="29" t="s">
        <v>2211</v>
      </c>
      <c r="L1114" s="179" t="s">
        <v>1181</v>
      </c>
      <c r="M1114" s="29">
        <v>1958</v>
      </c>
      <c r="N1114" s="29" t="s">
        <v>2318</v>
      </c>
      <c r="O1114" s="29">
        <v>195800</v>
      </c>
      <c r="P1114" s="29">
        <v>2600514.7969999998</v>
      </c>
      <c r="Q1114" s="29">
        <v>1123282.6140000001</v>
      </c>
      <c r="S1114" s="29">
        <v>101</v>
      </c>
      <c r="T1114" s="29" t="s">
        <v>25413</v>
      </c>
      <c r="U1114" s="29">
        <v>0</v>
      </c>
      <c r="V1114" s="29" t="s">
        <v>25414</v>
      </c>
      <c r="X1114" s="29" t="s">
        <v>320</v>
      </c>
    </row>
    <row r="1115" spans="1:24" x14ac:dyDescent="0.25">
      <c r="A1115" s="29" t="s">
        <v>160</v>
      </c>
      <c r="B1115" s="29">
        <v>6248</v>
      </c>
      <c r="C1115" s="29" t="s">
        <v>281</v>
      </c>
      <c r="D1115" s="29">
        <v>191677132</v>
      </c>
      <c r="E1115" s="29">
        <v>0</v>
      </c>
      <c r="F1115" s="29">
        <v>1080</v>
      </c>
      <c r="G1115" s="29">
        <v>2607946</v>
      </c>
      <c r="H1115" s="29">
        <v>1127251</v>
      </c>
      <c r="I1115" s="29">
        <v>904</v>
      </c>
      <c r="J1115" s="29">
        <v>1149409</v>
      </c>
      <c r="K1115" s="29" t="s">
        <v>2211</v>
      </c>
      <c r="M1115" s="29">
        <v>3960</v>
      </c>
      <c r="N1115" s="29" t="s">
        <v>281</v>
      </c>
      <c r="O1115" s="29">
        <v>396000</v>
      </c>
      <c r="R1115" s="29" t="s">
        <v>11966</v>
      </c>
      <c r="S1115" s="29">
        <v>101</v>
      </c>
      <c r="U1115" s="29">
        <v>0</v>
      </c>
      <c r="V1115" s="29" t="s">
        <v>11967</v>
      </c>
      <c r="X1115" s="29" t="s">
        <v>419</v>
      </c>
    </row>
    <row r="1116" spans="1:24" x14ac:dyDescent="0.25">
      <c r="A1116" s="29" t="s">
        <v>160</v>
      </c>
      <c r="B1116" s="29">
        <v>6248</v>
      </c>
      <c r="C1116" s="29" t="s">
        <v>281</v>
      </c>
      <c r="D1116" s="29">
        <v>191887214</v>
      </c>
      <c r="E1116" s="29">
        <v>0</v>
      </c>
      <c r="F1116" s="29">
        <v>1060</v>
      </c>
      <c r="G1116" s="29">
        <v>2608240</v>
      </c>
      <c r="H1116" s="29">
        <v>1127330</v>
      </c>
      <c r="I1116" s="29">
        <v>909</v>
      </c>
      <c r="J1116" s="29">
        <v>1149409</v>
      </c>
      <c r="K1116" s="29" t="s">
        <v>2211</v>
      </c>
      <c r="M1116" s="29">
        <v>3960</v>
      </c>
      <c r="N1116" s="29" t="s">
        <v>281</v>
      </c>
      <c r="O1116" s="29">
        <v>396000</v>
      </c>
      <c r="S1116" s="29">
        <v>115</v>
      </c>
      <c r="U1116" s="29">
        <v>0</v>
      </c>
      <c r="V1116" s="29" t="s">
        <v>11968</v>
      </c>
      <c r="X1116" s="29" t="s">
        <v>320</v>
      </c>
    </row>
    <row r="1117" spans="1:24" x14ac:dyDescent="0.25">
      <c r="A1117" s="29" t="s">
        <v>160</v>
      </c>
      <c r="B1117" s="29">
        <v>6248</v>
      </c>
      <c r="C1117" s="29" t="s">
        <v>281</v>
      </c>
      <c r="D1117" s="29">
        <v>948619</v>
      </c>
      <c r="E1117" s="29">
        <v>0</v>
      </c>
      <c r="F1117" s="29">
        <v>1021</v>
      </c>
      <c r="G1117" s="29">
        <v>2607464</v>
      </c>
      <c r="H1117" s="29">
        <v>1127247</v>
      </c>
      <c r="I1117" s="29">
        <v>905</v>
      </c>
      <c r="J1117" s="29">
        <v>1149416</v>
      </c>
      <c r="K1117" s="29" t="s">
        <v>2339</v>
      </c>
      <c r="L1117" s="179" t="s">
        <v>2340</v>
      </c>
      <c r="M1117" s="29">
        <v>3960</v>
      </c>
      <c r="N1117" s="29" t="s">
        <v>281</v>
      </c>
      <c r="O1117" s="29">
        <v>396000</v>
      </c>
      <c r="R1117" s="29" t="s">
        <v>2341</v>
      </c>
      <c r="S1117" s="29">
        <v>150</v>
      </c>
      <c r="U1117" s="29">
        <v>0</v>
      </c>
      <c r="V1117" s="29" t="s">
        <v>2342</v>
      </c>
      <c r="X1117" s="29" t="s">
        <v>419</v>
      </c>
    </row>
    <row r="1118" spans="1:24" x14ac:dyDescent="0.25">
      <c r="A1118" s="29" t="s">
        <v>160</v>
      </c>
      <c r="B1118" s="29">
        <v>6248</v>
      </c>
      <c r="C1118" s="29" t="s">
        <v>281</v>
      </c>
      <c r="D1118" s="29">
        <v>948620</v>
      </c>
      <c r="E1118" s="29">
        <v>0</v>
      </c>
      <c r="F1118" s="29">
        <v>1021</v>
      </c>
      <c r="G1118" s="29">
        <v>2607470</v>
      </c>
      <c r="H1118" s="29">
        <v>1127250</v>
      </c>
      <c r="I1118" s="29">
        <v>905</v>
      </c>
      <c r="J1118" s="29">
        <v>1149416</v>
      </c>
      <c r="K1118" s="29" t="s">
        <v>2339</v>
      </c>
      <c r="L1118" s="179" t="s">
        <v>2340</v>
      </c>
      <c r="M1118" s="29">
        <v>3960</v>
      </c>
      <c r="N1118" s="29" t="s">
        <v>281</v>
      </c>
      <c r="O1118" s="29">
        <v>396000</v>
      </c>
      <c r="R1118" s="29" t="s">
        <v>2343</v>
      </c>
      <c r="S1118" s="29">
        <v>150</v>
      </c>
      <c r="U1118" s="29">
        <v>0</v>
      </c>
      <c r="V1118" s="29" t="s">
        <v>2342</v>
      </c>
      <c r="X1118" s="29" t="s">
        <v>320</v>
      </c>
    </row>
    <row r="1119" spans="1:24" x14ac:dyDescent="0.25">
      <c r="A1119" s="29" t="s">
        <v>160</v>
      </c>
      <c r="B1119" s="29">
        <v>6248</v>
      </c>
      <c r="C1119" s="29" t="s">
        <v>281</v>
      </c>
      <c r="D1119" s="29">
        <v>948621</v>
      </c>
      <c r="E1119" s="29">
        <v>0</v>
      </c>
      <c r="F1119" s="29">
        <v>1021</v>
      </c>
      <c r="G1119" s="29">
        <v>2607476</v>
      </c>
      <c r="H1119" s="29">
        <v>1127253</v>
      </c>
      <c r="I1119" s="29">
        <v>905</v>
      </c>
      <c r="J1119" s="29">
        <v>1149416</v>
      </c>
      <c r="K1119" s="29" t="s">
        <v>2339</v>
      </c>
      <c r="L1119" s="179" t="s">
        <v>2340</v>
      </c>
      <c r="M1119" s="29">
        <v>3960</v>
      </c>
      <c r="N1119" s="29" t="s">
        <v>281</v>
      </c>
      <c r="O1119" s="29">
        <v>396000</v>
      </c>
      <c r="R1119" s="29" t="s">
        <v>2344</v>
      </c>
      <c r="S1119" s="29">
        <v>115</v>
      </c>
      <c r="U1119" s="29">
        <v>0</v>
      </c>
      <c r="V1119" s="29" t="s">
        <v>2342</v>
      </c>
      <c r="X1119" s="29" t="s">
        <v>320</v>
      </c>
    </row>
    <row r="1120" spans="1:24" x14ac:dyDescent="0.25">
      <c r="A1120" s="29" t="s">
        <v>160</v>
      </c>
      <c r="B1120" s="29">
        <v>6248</v>
      </c>
      <c r="C1120" s="29" t="s">
        <v>281</v>
      </c>
      <c r="D1120" s="29">
        <v>948622</v>
      </c>
      <c r="E1120" s="29">
        <v>0</v>
      </c>
      <c r="F1120" s="29">
        <v>1021</v>
      </c>
      <c r="G1120" s="29">
        <v>2607481</v>
      </c>
      <c r="H1120" s="29">
        <v>1127256</v>
      </c>
      <c r="I1120" s="29">
        <v>905</v>
      </c>
      <c r="J1120" s="29">
        <v>1149416</v>
      </c>
      <c r="K1120" s="29" t="s">
        <v>2339</v>
      </c>
      <c r="L1120" s="179" t="s">
        <v>2340</v>
      </c>
      <c r="M1120" s="29">
        <v>3960</v>
      </c>
      <c r="N1120" s="29" t="s">
        <v>281</v>
      </c>
      <c r="O1120" s="29">
        <v>396000</v>
      </c>
      <c r="R1120" s="29" t="s">
        <v>2345</v>
      </c>
      <c r="S1120" s="29">
        <v>115</v>
      </c>
      <c r="U1120" s="29">
        <v>0</v>
      </c>
      <c r="V1120" s="29" t="s">
        <v>2342</v>
      </c>
      <c r="X1120" s="29" t="s">
        <v>419</v>
      </c>
    </row>
    <row r="1121" spans="1:24" x14ac:dyDescent="0.25">
      <c r="A1121" s="29" t="s">
        <v>160</v>
      </c>
      <c r="B1121" s="29">
        <v>6248</v>
      </c>
      <c r="C1121" s="29" t="s">
        <v>281</v>
      </c>
      <c r="D1121" s="29">
        <v>948623</v>
      </c>
      <c r="E1121" s="29">
        <v>0</v>
      </c>
      <c r="F1121" s="29">
        <v>1021</v>
      </c>
      <c r="G1121" s="29">
        <v>2607486</v>
      </c>
      <c r="H1121" s="29">
        <v>1127259</v>
      </c>
      <c r="I1121" s="29">
        <v>905</v>
      </c>
      <c r="J1121" s="29">
        <v>1149416</v>
      </c>
      <c r="K1121" s="29" t="s">
        <v>2339</v>
      </c>
      <c r="L1121" s="179" t="s">
        <v>2340</v>
      </c>
      <c r="M1121" s="29">
        <v>3960</v>
      </c>
      <c r="N1121" s="29" t="s">
        <v>281</v>
      </c>
      <c r="O1121" s="29">
        <v>396000</v>
      </c>
      <c r="R1121" s="29" t="s">
        <v>2346</v>
      </c>
      <c r="S1121" s="29">
        <v>115</v>
      </c>
      <c r="U1121" s="29">
        <v>0</v>
      </c>
      <c r="V1121" s="29" t="s">
        <v>2342</v>
      </c>
      <c r="X1121" s="29" t="s">
        <v>320</v>
      </c>
    </row>
    <row r="1122" spans="1:24" x14ac:dyDescent="0.25">
      <c r="A1122" s="29" t="s">
        <v>160</v>
      </c>
      <c r="B1122" s="29">
        <v>6248</v>
      </c>
      <c r="C1122" s="29" t="s">
        <v>281</v>
      </c>
      <c r="D1122" s="29">
        <v>948624</v>
      </c>
      <c r="E1122" s="29">
        <v>0</v>
      </c>
      <c r="F1122" s="29">
        <v>1021</v>
      </c>
      <c r="G1122" s="29">
        <v>2607491</v>
      </c>
      <c r="H1122" s="29">
        <v>1127263</v>
      </c>
      <c r="I1122" s="29">
        <v>905</v>
      </c>
      <c r="J1122" s="29">
        <v>1149416</v>
      </c>
      <c r="K1122" s="29" t="s">
        <v>2339</v>
      </c>
      <c r="L1122" s="179" t="s">
        <v>2340</v>
      </c>
      <c r="M1122" s="29">
        <v>3960</v>
      </c>
      <c r="N1122" s="29" t="s">
        <v>281</v>
      </c>
      <c r="O1122" s="29">
        <v>396000</v>
      </c>
      <c r="R1122" s="29" t="s">
        <v>2347</v>
      </c>
      <c r="S1122" s="29">
        <v>115</v>
      </c>
      <c r="U1122" s="29">
        <v>0</v>
      </c>
      <c r="V1122" s="29" t="s">
        <v>2342</v>
      </c>
      <c r="X1122" s="29" t="s">
        <v>419</v>
      </c>
    </row>
    <row r="1123" spans="1:24" x14ac:dyDescent="0.25">
      <c r="A1123" s="29" t="s">
        <v>160</v>
      </c>
      <c r="B1123" s="29">
        <v>6248</v>
      </c>
      <c r="C1123" s="29" t="s">
        <v>281</v>
      </c>
      <c r="D1123" s="29">
        <v>192000419</v>
      </c>
      <c r="E1123" s="29">
        <v>0</v>
      </c>
      <c r="F1123" s="29">
        <v>1080</v>
      </c>
      <c r="G1123" s="29">
        <v>2607460</v>
      </c>
      <c r="H1123" s="29">
        <v>1127310</v>
      </c>
      <c r="I1123" s="29">
        <v>909</v>
      </c>
      <c r="J1123" s="29">
        <v>1149416</v>
      </c>
      <c r="K1123" s="29" t="s">
        <v>2339</v>
      </c>
      <c r="L1123" s="179" t="s">
        <v>2340</v>
      </c>
      <c r="M1123" s="29">
        <v>3960</v>
      </c>
      <c r="N1123" s="29" t="s">
        <v>281</v>
      </c>
      <c r="O1123" s="29">
        <v>396000</v>
      </c>
      <c r="R1123" s="29" t="s">
        <v>8529</v>
      </c>
      <c r="S1123" s="29">
        <v>101</v>
      </c>
      <c r="U1123" s="29">
        <v>0</v>
      </c>
      <c r="V1123" s="29" t="s">
        <v>8530</v>
      </c>
      <c r="X1123" s="29" t="s">
        <v>320</v>
      </c>
    </row>
    <row r="1124" spans="1:24" x14ac:dyDescent="0.25">
      <c r="A1124" s="29" t="s">
        <v>160</v>
      </c>
      <c r="B1124" s="29">
        <v>6248</v>
      </c>
      <c r="C1124" s="29" t="s">
        <v>281</v>
      </c>
      <c r="D1124" s="29">
        <v>192018538</v>
      </c>
      <c r="E1124" s="29">
        <v>0</v>
      </c>
      <c r="F1124" s="29">
        <v>1060</v>
      </c>
      <c r="G1124" s="29">
        <v>2606923</v>
      </c>
      <c r="H1124" s="29">
        <v>1127332</v>
      </c>
      <c r="I1124" s="29">
        <v>904</v>
      </c>
      <c r="J1124" s="29">
        <v>1149440</v>
      </c>
      <c r="K1124" s="29" t="s">
        <v>23825</v>
      </c>
      <c r="M1124" s="29">
        <v>3960</v>
      </c>
      <c r="N1124" s="29" t="s">
        <v>402</v>
      </c>
      <c r="O1124" s="29">
        <v>396005</v>
      </c>
      <c r="S1124" s="29">
        <v>115</v>
      </c>
      <c r="U1124" s="29">
        <v>0</v>
      </c>
      <c r="V1124" s="29" t="s">
        <v>23826</v>
      </c>
      <c r="X1124" s="29" t="s">
        <v>320</v>
      </c>
    </row>
    <row r="1125" spans="1:24" x14ac:dyDescent="0.25">
      <c r="A1125" s="29" t="s">
        <v>160</v>
      </c>
      <c r="B1125" s="29">
        <v>6248</v>
      </c>
      <c r="C1125" s="29" t="s">
        <v>281</v>
      </c>
      <c r="D1125" s="29">
        <v>191911686</v>
      </c>
      <c r="E1125" s="29">
        <v>0</v>
      </c>
      <c r="F1125" s="29">
        <v>1060</v>
      </c>
      <c r="G1125" s="29">
        <v>2606908</v>
      </c>
      <c r="H1125" s="29">
        <v>1127292</v>
      </c>
      <c r="I1125" s="29">
        <v>909</v>
      </c>
      <c r="J1125" s="29">
        <v>1149440</v>
      </c>
      <c r="K1125" s="29" t="s">
        <v>23825</v>
      </c>
      <c r="M1125" s="29">
        <v>3960</v>
      </c>
      <c r="N1125" s="29" t="s">
        <v>402</v>
      </c>
      <c r="O1125" s="29">
        <v>396005</v>
      </c>
      <c r="S1125" s="29">
        <v>115</v>
      </c>
      <c r="U1125" s="29">
        <v>0</v>
      </c>
      <c r="V1125" s="29" t="s">
        <v>23827</v>
      </c>
      <c r="X1125" s="29" t="s">
        <v>320</v>
      </c>
    </row>
    <row r="1126" spans="1:24" x14ac:dyDescent="0.25">
      <c r="A1126" s="29" t="s">
        <v>160</v>
      </c>
      <c r="B1126" s="29">
        <v>6248</v>
      </c>
      <c r="C1126" s="29" t="s">
        <v>281</v>
      </c>
      <c r="D1126" s="29">
        <v>9014723</v>
      </c>
      <c r="E1126" s="29">
        <v>0</v>
      </c>
      <c r="F1126" s="29">
        <v>1060</v>
      </c>
      <c r="G1126" s="29">
        <v>2608816.4989999998</v>
      </c>
      <c r="H1126" s="29">
        <v>1126806.2590000001</v>
      </c>
      <c r="I1126" s="29">
        <v>901</v>
      </c>
      <c r="J1126" s="29">
        <v>1149452</v>
      </c>
      <c r="K1126" s="29" t="s">
        <v>5771</v>
      </c>
      <c r="L1126" s="179" t="s">
        <v>336</v>
      </c>
      <c r="M1126" s="29">
        <v>3960</v>
      </c>
      <c r="N1126" s="29" t="s">
        <v>281</v>
      </c>
      <c r="O1126" s="29">
        <v>396000</v>
      </c>
      <c r="P1126" s="29">
        <v>2608786.7179999999</v>
      </c>
      <c r="Q1126" s="29">
        <v>1126804.297</v>
      </c>
      <c r="R1126" s="29" t="s">
        <v>5772</v>
      </c>
      <c r="S1126" s="29">
        <v>150</v>
      </c>
      <c r="T1126" s="29" t="s">
        <v>5773</v>
      </c>
      <c r="U1126" s="29">
        <v>0</v>
      </c>
      <c r="V1126" s="29" t="s">
        <v>5774</v>
      </c>
      <c r="X1126" s="29" t="s">
        <v>419</v>
      </c>
    </row>
    <row r="1127" spans="1:24" x14ac:dyDescent="0.25">
      <c r="A1127" s="29" t="s">
        <v>160</v>
      </c>
      <c r="B1127" s="29">
        <v>6248</v>
      </c>
      <c r="C1127" s="29" t="s">
        <v>281</v>
      </c>
      <c r="D1127" s="29">
        <v>191975578</v>
      </c>
      <c r="E1127" s="29">
        <v>0</v>
      </c>
      <c r="F1127" s="29">
        <v>1060</v>
      </c>
      <c r="G1127" s="29">
        <v>2608810</v>
      </c>
      <c r="H1127" s="29">
        <v>1126810</v>
      </c>
      <c r="I1127" s="29">
        <v>909</v>
      </c>
      <c r="J1127" s="29">
        <v>1149452</v>
      </c>
      <c r="K1127" s="29" t="s">
        <v>5771</v>
      </c>
      <c r="L1127" s="179" t="s">
        <v>336</v>
      </c>
      <c r="M1127" s="29">
        <v>3960</v>
      </c>
      <c r="N1127" s="29" t="s">
        <v>281</v>
      </c>
      <c r="O1127" s="29">
        <v>396000</v>
      </c>
      <c r="S1127" s="29">
        <v>115</v>
      </c>
      <c r="U1127" s="29">
        <v>0</v>
      </c>
      <c r="V1127" s="29" t="s">
        <v>5774</v>
      </c>
      <c r="X1127" s="29" t="s">
        <v>320</v>
      </c>
    </row>
    <row r="1128" spans="1:24" x14ac:dyDescent="0.25">
      <c r="A1128" s="29" t="s">
        <v>160</v>
      </c>
      <c r="B1128" s="29">
        <v>6253</v>
      </c>
      <c r="C1128" s="29" t="s">
        <v>284</v>
      </c>
      <c r="D1128" s="29">
        <v>502370574</v>
      </c>
      <c r="E1128" s="29">
        <v>0</v>
      </c>
      <c r="F1128" s="29">
        <v>1060</v>
      </c>
      <c r="G1128" s="29">
        <v>2605937.0290000001</v>
      </c>
      <c r="H1128" s="29">
        <v>1126110.476</v>
      </c>
      <c r="I1128" s="29">
        <v>901</v>
      </c>
      <c r="J1128" s="29">
        <v>2417306</v>
      </c>
      <c r="K1128" s="29" t="s">
        <v>25391</v>
      </c>
      <c r="L1128" s="179" t="s">
        <v>336</v>
      </c>
      <c r="M1128" s="29">
        <v>3960</v>
      </c>
      <c r="N1128" s="29" t="s">
        <v>281</v>
      </c>
      <c r="O1128" s="29">
        <v>396000</v>
      </c>
      <c r="S1128" s="29">
        <v>101</v>
      </c>
      <c r="T1128" s="29" t="s">
        <v>25415</v>
      </c>
      <c r="U1128" s="29">
        <v>6244</v>
      </c>
      <c r="V1128" s="29" t="s">
        <v>25416</v>
      </c>
      <c r="X1128" s="29" t="s">
        <v>320</v>
      </c>
    </row>
    <row r="1129" spans="1:24" x14ac:dyDescent="0.25">
      <c r="A1129" s="29" t="s">
        <v>160</v>
      </c>
      <c r="B1129" s="29">
        <v>6253</v>
      </c>
      <c r="C1129" s="29" t="s">
        <v>284</v>
      </c>
      <c r="D1129" s="29">
        <v>502370573</v>
      </c>
      <c r="E1129" s="29">
        <v>0</v>
      </c>
      <c r="F1129" s="29">
        <v>1060</v>
      </c>
      <c r="G1129" s="29">
        <v>2606038.0410000002</v>
      </c>
      <c r="H1129" s="29">
        <v>1126251.594</v>
      </c>
      <c r="I1129" s="29">
        <v>901</v>
      </c>
      <c r="J1129" s="29">
        <v>2417306</v>
      </c>
      <c r="K1129" s="29" t="s">
        <v>25391</v>
      </c>
      <c r="L1129" s="179" t="s">
        <v>1614</v>
      </c>
      <c r="M1129" s="29">
        <v>3960</v>
      </c>
      <c r="N1129" s="29" t="s">
        <v>281</v>
      </c>
      <c r="O1129" s="29">
        <v>396000</v>
      </c>
      <c r="S1129" s="29">
        <v>101</v>
      </c>
      <c r="T1129" s="29" t="s">
        <v>25417</v>
      </c>
      <c r="U1129" s="29">
        <v>6244</v>
      </c>
      <c r="V1129" s="29" t="s">
        <v>25418</v>
      </c>
      <c r="X1129" s="29" t="s">
        <v>320</v>
      </c>
    </row>
    <row r="1130" spans="1:24" x14ac:dyDescent="0.25">
      <c r="A1130" s="29" t="s">
        <v>160</v>
      </c>
      <c r="B1130" s="29">
        <v>6253</v>
      </c>
      <c r="C1130" s="29" t="s">
        <v>284</v>
      </c>
      <c r="D1130" s="29">
        <v>502370572</v>
      </c>
      <c r="E1130" s="29">
        <v>0</v>
      </c>
      <c r="F1130" s="29">
        <v>1060</v>
      </c>
      <c r="G1130" s="29">
        <v>2605792.852</v>
      </c>
      <c r="H1130" s="29">
        <v>1126120.166</v>
      </c>
      <c r="I1130" s="29">
        <v>901</v>
      </c>
      <c r="J1130" s="29">
        <v>2417306</v>
      </c>
      <c r="K1130" s="29" t="s">
        <v>25391</v>
      </c>
      <c r="L1130" s="179" t="s">
        <v>1405</v>
      </c>
      <c r="M1130" s="29">
        <v>3960</v>
      </c>
      <c r="N1130" s="29" t="s">
        <v>281</v>
      </c>
      <c r="O1130" s="29">
        <v>396000</v>
      </c>
      <c r="S1130" s="29">
        <v>101</v>
      </c>
      <c r="T1130" s="29" t="s">
        <v>25419</v>
      </c>
      <c r="U1130" s="29">
        <v>6244</v>
      </c>
      <c r="V1130" s="29" t="s">
        <v>25420</v>
      </c>
      <c r="X1130" s="29" t="s">
        <v>320</v>
      </c>
    </row>
    <row r="1131" spans="1:24" x14ac:dyDescent="0.25">
      <c r="A1131" s="29" t="s">
        <v>160</v>
      </c>
      <c r="B1131" s="29">
        <v>6253</v>
      </c>
      <c r="C1131" s="29" t="s">
        <v>284</v>
      </c>
      <c r="D1131" s="29">
        <v>502370529</v>
      </c>
      <c r="E1131" s="29">
        <v>0</v>
      </c>
      <c r="F1131" s="29">
        <v>1060</v>
      </c>
      <c r="G1131" s="29">
        <v>2605831.9309999999</v>
      </c>
      <c r="H1131" s="29">
        <v>1127092.091</v>
      </c>
      <c r="I1131" s="29">
        <v>901</v>
      </c>
      <c r="J1131" s="29">
        <v>2473144</v>
      </c>
      <c r="K1131" s="29" t="s">
        <v>27328</v>
      </c>
      <c r="L1131" s="179" t="s">
        <v>1614</v>
      </c>
      <c r="M1131" s="29">
        <v>3973</v>
      </c>
      <c r="N1131" s="29" t="s">
        <v>27329</v>
      </c>
      <c r="O1131" s="29">
        <v>397300</v>
      </c>
      <c r="S1131" s="29">
        <v>101</v>
      </c>
      <c r="T1131" s="29" t="s">
        <v>27330</v>
      </c>
      <c r="U1131" s="29">
        <v>6244</v>
      </c>
      <c r="V1131" s="29" t="s">
        <v>27331</v>
      </c>
      <c r="X1131" s="29" t="s">
        <v>320</v>
      </c>
    </row>
    <row r="1132" spans="1:24" x14ac:dyDescent="0.25">
      <c r="A1132" s="29" t="s">
        <v>160</v>
      </c>
      <c r="B1132" s="29">
        <v>6253</v>
      </c>
      <c r="C1132" s="29" t="s">
        <v>284</v>
      </c>
      <c r="D1132" s="29">
        <v>190785349</v>
      </c>
      <c r="E1132" s="29">
        <v>0</v>
      </c>
      <c r="F1132" s="29">
        <v>1010</v>
      </c>
      <c r="G1132" s="29">
        <v>2603233</v>
      </c>
      <c r="H1132" s="29">
        <v>1128080</v>
      </c>
      <c r="I1132" s="29">
        <v>906</v>
      </c>
      <c r="J1132" s="29">
        <v>2053322</v>
      </c>
      <c r="K1132" s="29" t="s">
        <v>2348</v>
      </c>
      <c r="M1132" s="29">
        <v>3963</v>
      </c>
      <c r="N1132" s="29" t="s">
        <v>284</v>
      </c>
      <c r="O1132" s="29">
        <v>396300</v>
      </c>
      <c r="R1132" s="29" t="s">
        <v>2350</v>
      </c>
      <c r="S1132" s="29">
        <v>101</v>
      </c>
      <c r="U1132" s="29">
        <v>6243</v>
      </c>
      <c r="V1132" s="29" t="s">
        <v>2349</v>
      </c>
      <c r="X1132" s="29" t="s">
        <v>419</v>
      </c>
    </row>
    <row r="1133" spans="1:24" x14ac:dyDescent="0.25">
      <c r="A1133" s="29" t="s">
        <v>160</v>
      </c>
      <c r="B1133" s="29">
        <v>6253</v>
      </c>
      <c r="C1133" s="29" t="s">
        <v>284</v>
      </c>
      <c r="D1133" s="29">
        <v>190785389</v>
      </c>
      <c r="E1133" s="29">
        <v>0</v>
      </c>
      <c r="F1133" s="29">
        <v>1010</v>
      </c>
      <c r="G1133" s="29">
        <v>2603233</v>
      </c>
      <c r="H1133" s="29">
        <v>1128080</v>
      </c>
      <c r="I1133" s="29">
        <v>906</v>
      </c>
      <c r="J1133" s="29">
        <v>2053322</v>
      </c>
      <c r="K1133" s="29" t="s">
        <v>2348</v>
      </c>
      <c r="M1133" s="29">
        <v>3963</v>
      </c>
      <c r="N1133" s="29" t="s">
        <v>284</v>
      </c>
      <c r="O1133" s="29">
        <v>396300</v>
      </c>
      <c r="R1133" s="29" t="s">
        <v>2351</v>
      </c>
      <c r="S1133" s="29">
        <v>101</v>
      </c>
      <c r="U1133" s="29">
        <v>6243</v>
      </c>
      <c r="V1133" s="29" t="s">
        <v>2349</v>
      </c>
      <c r="X1133" s="29" t="s">
        <v>320</v>
      </c>
    </row>
    <row r="1134" spans="1:24" x14ac:dyDescent="0.25">
      <c r="A1134" s="29" t="s">
        <v>160</v>
      </c>
      <c r="B1134" s="29">
        <v>6253</v>
      </c>
      <c r="C1134" s="29" t="s">
        <v>284</v>
      </c>
      <c r="D1134" s="29">
        <v>502370539</v>
      </c>
      <c r="E1134" s="29">
        <v>0</v>
      </c>
      <c r="F1134" s="29">
        <v>1060</v>
      </c>
      <c r="G1134" s="29">
        <v>2605481.7659999998</v>
      </c>
      <c r="H1134" s="29">
        <v>1126223.7779999999</v>
      </c>
      <c r="I1134" s="29">
        <v>901</v>
      </c>
      <c r="J1134" s="29">
        <v>2415893</v>
      </c>
      <c r="K1134" s="29" t="s">
        <v>25398</v>
      </c>
      <c r="L1134" s="179" t="s">
        <v>334</v>
      </c>
      <c r="M1134" s="29">
        <v>3960</v>
      </c>
      <c r="N1134" s="29" t="s">
        <v>281</v>
      </c>
      <c r="O1134" s="29">
        <v>396000</v>
      </c>
      <c r="S1134" s="29">
        <v>101</v>
      </c>
      <c r="T1134" s="29" t="s">
        <v>25421</v>
      </c>
      <c r="U1134" s="29">
        <v>6244</v>
      </c>
      <c r="V1134" s="29" t="s">
        <v>25422</v>
      </c>
      <c r="X1134" s="29" t="s">
        <v>320</v>
      </c>
    </row>
    <row r="1135" spans="1:24" x14ac:dyDescent="0.25">
      <c r="A1135" s="29" t="s">
        <v>160</v>
      </c>
      <c r="B1135" s="29">
        <v>6253</v>
      </c>
      <c r="C1135" s="29" t="s">
        <v>284</v>
      </c>
      <c r="D1135" s="29">
        <v>502370546</v>
      </c>
      <c r="E1135" s="29">
        <v>0</v>
      </c>
      <c r="F1135" s="29">
        <v>1060</v>
      </c>
      <c r="G1135" s="29">
        <v>2606013.0010000002</v>
      </c>
      <c r="H1135" s="29">
        <v>1126371.3359999999</v>
      </c>
      <c r="I1135" s="29">
        <v>901</v>
      </c>
      <c r="J1135" s="29">
        <v>2415893</v>
      </c>
      <c r="K1135" s="29" t="s">
        <v>25398</v>
      </c>
      <c r="L1135" s="179" t="s">
        <v>1614</v>
      </c>
      <c r="M1135" s="29">
        <v>3960</v>
      </c>
      <c r="N1135" s="29" t="s">
        <v>281</v>
      </c>
      <c r="O1135" s="29">
        <v>396000</v>
      </c>
      <c r="S1135" s="29">
        <v>101</v>
      </c>
      <c r="T1135" s="29" t="s">
        <v>25423</v>
      </c>
      <c r="U1135" s="29">
        <v>6244</v>
      </c>
      <c r="V1135" s="29" t="s">
        <v>25424</v>
      </c>
      <c r="X1135" s="29" t="s">
        <v>320</v>
      </c>
    </row>
    <row r="1136" spans="1:24" x14ac:dyDescent="0.25">
      <c r="A1136" s="29" t="s">
        <v>160</v>
      </c>
      <c r="B1136" s="29">
        <v>6253</v>
      </c>
      <c r="C1136" s="29" t="s">
        <v>284</v>
      </c>
      <c r="D1136" s="29">
        <v>502370544</v>
      </c>
      <c r="E1136" s="29">
        <v>0</v>
      </c>
      <c r="F1136" s="29">
        <v>1060</v>
      </c>
      <c r="G1136" s="29">
        <v>2605788.1660000002</v>
      </c>
      <c r="H1136" s="29">
        <v>1126254.95</v>
      </c>
      <c r="I1136" s="29">
        <v>901</v>
      </c>
      <c r="J1136" s="29">
        <v>2415893</v>
      </c>
      <c r="K1136" s="29" t="s">
        <v>25398</v>
      </c>
      <c r="L1136" s="179" t="s">
        <v>1489</v>
      </c>
      <c r="M1136" s="29">
        <v>3960</v>
      </c>
      <c r="N1136" s="29" t="s">
        <v>281</v>
      </c>
      <c r="O1136" s="29">
        <v>396000</v>
      </c>
      <c r="S1136" s="29">
        <v>101</v>
      </c>
      <c r="T1136" s="29" t="s">
        <v>25425</v>
      </c>
      <c r="U1136" s="29">
        <v>6244</v>
      </c>
      <c r="V1136" s="29" t="s">
        <v>25426</v>
      </c>
      <c r="X1136" s="29" t="s">
        <v>320</v>
      </c>
    </row>
    <row r="1137" spans="1:24" x14ac:dyDescent="0.25">
      <c r="A1137" s="29" t="s">
        <v>160</v>
      </c>
      <c r="B1137" s="29">
        <v>6253</v>
      </c>
      <c r="C1137" s="29" t="s">
        <v>284</v>
      </c>
      <c r="D1137" s="29">
        <v>502370542</v>
      </c>
      <c r="E1137" s="29">
        <v>0</v>
      </c>
      <c r="F1137" s="29">
        <v>1060</v>
      </c>
      <c r="G1137" s="29">
        <v>2605692.608</v>
      </c>
      <c r="H1137" s="29">
        <v>1126247.7620000001</v>
      </c>
      <c r="I1137" s="29">
        <v>901</v>
      </c>
      <c r="J1137" s="29">
        <v>2415893</v>
      </c>
      <c r="K1137" s="29" t="s">
        <v>25398</v>
      </c>
      <c r="L1137" s="179" t="s">
        <v>535</v>
      </c>
      <c r="M1137" s="29">
        <v>3960</v>
      </c>
      <c r="N1137" s="29" t="s">
        <v>281</v>
      </c>
      <c r="O1137" s="29">
        <v>396000</v>
      </c>
      <c r="S1137" s="29">
        <v>101</v>
      </c>
      <c r="T1137" s="29" t="s">
        <v>25427</v>
      </c>
      <c r="U1137" s="29">
        <v>6244</v>
      </c>
      <c r="V1137" s="29" t="s">
        <v>25428</v>
      </c>
      <c r="X1137" s="29" t="s">
        <v>320</v>
      </c>
    </row>
    <row r="1138" spans="1:24" x14ac:dyDescent="0.25">
      <c r="A1138" s="29" t="s">
        <v>160</v>
      </c>
      <c r="B1138" s="29">
        <v>6253</v>
      </c>
      <c r="C1138" s="29" t="s">
        <v>284</v>
      </c>
      <c r="D1138" s="29">
        <v>502370541</v>
      </c>
      <c r="E1138" s="29">
        <v>0</v>
      </c>
      <c r="F1138" s="29">
        <v>1060</v>
      </c>
      <c r="G1138" s="29">
        <v>2605855.8679999998</v>
      </c>
      <c r="H1138" s="29">
        <v>1126248.8770000001</v>
      </c>
      <c r="I1138" s="29">
        <v>901</v>
      </c>
      <c r="J1138" s="29">
        <v>2415893</v>
      </c>
      <c r="K1138" s="29" t="s">
        <v>25398</v>
      </c>
      <c r="L1138" s="179" t="s">
        <v>1685</v>
      </c>
      <c r="M1138" s="29">
        <v>3960</v>
      </c>
      <c r="N1138" s="29" t="s">
        <v>281</v>
      </c>
      <c r="O1138" s="29">
        <v>396000</v>
      </c>
      <c r="S1138" s="29">
        <v>101</v>
      </c>
      <c r="T1138" s="29" t="s">
        <v>25429</v>
      </c>
      <c r="U1138" s="29">
        <v>6244</v>
      </c>
      <c r="V1138" s="29" t="s">
        <v>25430</v>
      </c>
      <c r="X1138" s="29" t="s">
        <v>320</v>
      </c>
    </row>
    <row r="1139" spans="1:24" x14ac:dyDescent="0.25">
      <c r="A1139" s="29" t="s">
        <v>160</v>
      </c>
      <c r="B1139" s="29">
        <v>6253</v>
      </c>
      <c r="C1139" s="29" t="s">
        <v>284</v>
      </c>
      <c r="D1139" s="29">
        <v>502370540</v>
      </c>
      <c r="E1139" s="29">
        <v>0</v>
      </c>
      <c r="F1139" s="29">
        <v>1060</v>
      </c>
      <c r="G1139" s="29">
        <v>2605525.4890000001</v>
      </c>
      <c r="H1139" s="29">
        <v>1126264.58</v>
      </c>
      <c r="I1139" s="29">
        <v>901</v>
      </c>
      <c r="J1139" s="29">
        <v>2415893</v>
      </c>
      <c r="K1139" s="29" t="s">
        <v>25398</v>
      </c>
      <c r="L1139" s="179" t="s">
        <v>569</v>
      </c>
      <c r="M1139" s="29">
        <v>3960</v>
      </c>
      <c r="N1139" s="29" t="s">
        <v>281</v>
      </c>
      <c r="O1139" s="29">
        <v>396000</v>
      </c>
      <c r="S1139" s="29">
        <v>101</v>
      </c>
      <c r="T1139" s="29" t="s">
        <v>25431</v>
      </c>
      <c r="U1139" s="29">
        <v>6244</v>
      </c>
      <c r="V1139" s="29" t="s">
        <v>25432</v>
      </c>
      <c r="X1139" s="29" t="s">
        <v>320</v>
      </c>
    </row>
    <row r="1140" spans="1:24" x14ac:dyDescent="0.25">
      <c r="A1140" s="29" t="s">
        <v>160</v>
      </c>
      <c r="B1140" s="29">
        <v>6254</v>
      </c>
      <c r="C1140" s="29" t="s">
        <v>403</v>
      </c>
      <c r="D1140" s="29">
        <v>949706</v>
      </c>
      <c r="E1140" s="29">
        <v>0</v>
      </c>
      <c r="F1140" s="29">
        <v>1021</v>
      </c>
      <c r="G1140" s="29">
        <v>2607598.7420000001</v>
      </c>
      <c r="H1140" s="29">
        <v>1128065.402</v>
      </c>
      <c r="I1140" s="29">
        <v>901</v>
      </c>
      <c r="J1140" s="29">
        <v>1149545</v>
      </c>
      <c r="K1140" s="29" t="s">
        <v>2357</v>
      </c>
      <c r="L1140" s="179" t="s">
        <v>334</v>
      </c>
      <c r="M1140" s="29">
        <v>3968</v>
      </c>
      <c r="N1140" s="29" t="s">
        <v>282</v>
      </c>
      <c r="O1140" s="29">
        <v>396800</v>
      </c>
      <c r="R1140" s="29" t="s">
        <v>1812</v>
      </c>
      <c r="S1140" s="29">
        <v>150</v>
      </c>
      <c r="T1140" s="29" t="s">
        <v>2358</v>
      </c>
      <c r="U1140" s="29">
        <v>6250</v>
      </c>
      <c r="V1140" s="29" t="s">
        <v>2020</v>
      </c>
      <c r="X1140" s="29" t="s">
        <v>320</v>
      </c>
    </row>
    <row r="1141" spans="1:24" x14ac:dyDescent="0.25">
      <c r="A1141" s="29" t="s">
        <v>160</v>
      </c>
      <c r="B1141" s="29">
        <v>6254</v>
      </c>
      <c r="C1141" s="29" t="s">
        <v>403</v>
      </c>
      <c r="D1141" s="29">
        <v>949707</v>
      </c>
      <c r="E1141" s="29">
        <v>0</v>
      </c>
      <c r="F1141" s="29">
        <v>1021</v>
      </c>
      <c r="G1141" s="29">
        <v>2607596.1490000002</v>
      </c>
      <c r="H1141" s="29">
        <v>1128053.8589999999</v>
      </c>
      <c r="I1141" s="29">
        <v>901</v>
      </c>
      <c r="J1141" s="29">
        <v>1149545</v>
      </c>
      <c r="K1141" s="29" t="s">
        <v>2357</v>
      </c>
      <c r="L1141" s="179" t="s">
        <v>334</v>
      </c>
      <c r="M1141" s="29">
        <v>3968</v>
      </c>
      <c r="N1141" s="29" t="s">
        <v>282</v>
      </c>
      <c r="O1141" s="29">
        <v>396800</v>
      </c>
      <c r="S1141" s="29">
        <v>115</v>
      </c>
      <c r="T1141" s="29" t="s">
        <v>2359</v>
      </c>
      <c r="U1141" s="29">
        <v>6250</v>
      </c>
      <c r="V1141" s="29" t="s">
        <v>2360</v>
      </c>
      <c r="X1141" s="29" t="s">
        <v>320</v>
      </c>
    </row>
    <row r="1142" spans="1:24" x14ac:dyDescent="0.25">
      <c r="A1142" s="29" t="s">
        <v>160</v>
      </c>
      <c r="B1142" s="29">
        <v>6254</v>
      </c>
      <c r="C1142" s="29" t="s">
        <v>403</v>
      </c>
      <c r="D1142" s="29">
        <v>949701</v>
      </c>
      <c r="E1142" s="29">
        <v>0</v>
      </c>
      <c r="F1142" s="29">
        <v>1021</v>
      </c>
      <c r="G1142" s="29">
        <v>2607669.0419999999</v>
      </c>
      <c r="H1142" s="29">
        <v>1127947.459</v>
      </c>
      <c r="I1142" s="29">
        <v>901</v>
      </c>
      <c r="J1142" s="29">
        <v>1149545</v>
      </c>
      <c r="K1142" s="29" t="s">
        <v>2357</v>
      </c>
      <c r="L1142" s="179" t="s">
        <v>1522</v>
      </c>
      <c r="M1142" s="29">
        <v>3968</v>
      </c>
      <c r="N1142" s="29" t="s">
        <v>282</v>
      </c>
      <c r="O1142" s="29">
        <v>396800</v>
      </c>
      <c r="R1142" s="29" t="s">
        <v>2361</v>
      </c>
      <c r="S1142" s="29">
        <v>150</v>
      </c>
      <c r="T1142" s="29" t="s">
        <v>2362</v>
      </c>
      <c r="U1142" s="29">
        <v>6250</v>
      </c>
      <c r="V1142" s="29" t="s">
        <v>2366</v>
      </c>
      <c r="X1142" s="29" t="s">
        <v>320</v>
      </c>
    </row>
    <row r="1143" spans="1:24" x14ac:dyDescent="0.25">
      <c r="A1143" s="29" t="s">
        <v>160</v>
      </c>
      <c r="B1143" s="29">
        <v>6254</v>
      </c>
      <c r="C1143" s="29" t="s">
        <v>403</v>
      </c>
      <c r="D1143" s="29">
        <v>949700</v>
      </c>
      <c r="E1143" s="29">
        <v>0</v>
      </c>
      <c r="F1143" s="29">
        <v>1021</v>
      </c>
      <c r="G1143" s="29">
        <v>2607663.1889999998</v>
      </c>
      <c r="H1143" s="29">
        <v>1127940.777</v>
      </c>
      <c r="I1143" s="29">
        <v>901</v>
      </c>
      <c r="J1143" s="29">
        <v>1149545</v>
      </c>
      <c r="K1143" s="29" t="s">
        <v>2357</v>
      </c>
      <c r="L1143" s="179" t="s">
        <v>1522</v>
      </c>
      <c r="M1143" s="29">
        <v>3968</v>
      </c>
      <c r="N1143" s="29" t="s">
        <v>282</v>
      </c>
      <c r="O1143" s="29">
        <v>396800</v>
      </c>
      <c r="R1143" s="29" t="s">
        <v>2364</v>
      </c>
      <c r="S1143" s="29">
        <v>115</v>
      </c>
      <c r="T1143" s="29" t="s">
        <v>2365</v>
      </c>
      <c r="U1143" s="29">
        <v>6250</v>
      </c>
      <c r="V1143" s="29" t="s">
        <v>2363</v>
      </c>
      <c r="X1143" s="29" t="s">
        <v>419</v>
      </c>
    </row>
    <row r="1144" spans="1:24" x14ac:dyDescent="0.25">
      <c r="A1144" s="29" t="s">
        <v>160</v>
      </c>
      <c r="B1144" s="29">
        <v>6254</v>
      </c>
      <c r="C1144" s="29" t="s">
        <v>403</v>
      </c>
      <c r="D1144" s="29">
        <v>949703</v>
      </c>
      <c r="E1144" s="29">
        <v>0</v>
      </c>
      <c r="F1144" s="29">
        <v>1021</v>
      </c>
      <c r="G1144" s="29">
        <v>2607652.781</v>
      </c>
      <c r="H1144" s="29">
        <v>1127929.493</v>
      </c>
      <c r="I1144" s="29">
        <v>901</v>
      </c>
      <c r="J1144" s="29">
        <v>1149545</v>
      </c>
      <c r="K1144" s="29" t="s">
        <v>2357</v>
      </c>
      <c r="L1144" s="179" t="s">
        <v>470</v>
      </c>
      <c r="M1144" s="29">
        <v>3968</v>
      </c>
      <c r="N1144" s="29" t="s">
        <v>282</v>
      </c>
      <c r="O1144" s="29">
        <v>396800</v>
      </c>
      <c r="R1144" s="29" t="s">
        <v>2367</v>
      </c>
      <c r="S1144" s="29">
        <v>150</v>
      </c>
      <c r="T1144" s="29" t="s">
        <v>2368</v>
      </c>
      <c r="U1144" s="29">
        <v>6250</v>
      </c>
      <c r="V1144" s="29" t="s">
        <v>2369</v>
      </c>
      <c r="X1144" s="29" t="s">
        <v>320</v>
      </c>
    </row>
    <row r="1145" spans="1:24" x14ac:dyDescent="0.25">
      <c r="A1145" s="29" t="s">
        <v>160</v>
      </c>
      <c r="B1145" s="29">
        <v>6254</v>
      </c>
      <c r="C1145" s="29" t="s">
        <v>403</v>
      </c>
      <c r="D1145" s="29">
        <v>949702</v>
      </c>
      <c r="E1145" s="29">
        <v>0</v>
      </c>
      <c r="F1145" s="29">
        <v>1021</v>
      </c>
      <c r="G1145" s="29">
        <v>2607646.8620000002</v>
      </c>
      <c r="H1145" s="29">
        <v>1127922.763</v>
      </c>
      <c r="I1145" s="29">
        <v>901</v>
      </c>
      <c r="J1145" s="29">
        <v>1149545</v>
      </c>
      <c r="K1145" s="29" t="s">
        <v>2357</v>
      </c>
      <c r="L1145" s="179" t="s">
        <v>470</v>
      </c>
      <c r="M1145" s="29">
        <v>3968</v>
      </c>
      <c r="N1145" s="29" t="s">
        <v>282</v>
      </c>
      <c r="O1145" s="29">
        <v>396800</v>
      </c>
      <c r="R1145" s="29" t="s">
        <v>2370</v>
      </c>
      <c r="S1145" s="29">
        <v>115</v>
      </c>
      <c r="T1145" s="29" t="s">
        <v>2371</v>
      </c>
      <c r="U1145" s="29">
        <v>6250</v>
      </c>
      <c r="V1145" s="29" t="s">
        <v>2372</v>
      </c>
      <c r="X1145" s="29" t="s">
        <v>320</v>
      </c>
    </row>
    <row r="1146" spans="1:24" x14ac:dyDescent="0.25">
      <c r="A1146" s="29" t="s">
        <v>160</v>
      </c>
      <c r="B1146" s="29">
        <v>6254</v>
      </c>
      <c r="C1146" s="29" t="s">
        <v>403</v>
      </c>
      <c r="D1146" s="29">
        <v>502374281</v>
      </c>
      <c r="E1146" s="29">
        <v>0</v>
      </c>
      <c r="F1146" s="29">
        <v>1060</v>
      </c>
      <c r="G1146" s="29">
        <v>2606069.088</v>
      </c>
      <c r="H1146" s="29">
        <v>1127128.071</v>
      </c>
      <c r="I1146" s="29">
        <v>901</v>
      </c>
      <c r="J1146" s="29">
        <v>2030224</v>
      </c>
      <c r="K1146" s="29" t="s">
        <v>27328</v>
      </c>
      <c r="L1146" s="179" t="s">
        <v>1614</v>
      </c>
      <c r="M1146" s="29">
        <v>3973</v>
      </c>
      <c r="N1146" s="29" t="s">
        <v>27329</v>
      </c>
      <c r="O1146" s="29">
        <v>397300</v>
      </c>
      <c r="S1146" s="29">
        <v>101</v>
      </c>
      <c r="T1146" s="29" t="s">
        <v>27332</v>
      </c>
      <c r="U1146" s="29">
        <v>6249</v>
      </c>
      <c r="V1146" s="29" t="s">
        <v>27333</v>
      </c>
      <c r="X1146" s="29" t="s">
        <v>320</v>
      </c>
    </row>
    <row r="1147" spans="1:24" x14ac:dyDescent="0.25">
      <c r="A1147" s="29" t="s">
        <v>160</v>
      </c>
      <c r="B1147" s="29">
        <v>6254</v>
      </c>
      <c r="C1147" s="29" t="s">
        <v>403</v>
      </c>
      <c r="D1147" s="29">
        <v>949692</v>
      </c>
      <c r="E1147" s="29">
        <v>0</v>
      </c>
      <c r="F1147" s="29">
        <v>1021</v>
      </c>
      <c r="G1147" s="29">
        <v>2607554.3590000002</v>
      </c>
      <c r="H1147" s="29">
        <v>1127981.5889999999</v>
      </c>
      <c r="I1147" s="29">
        <v>901</v>
      </c>
      <c r="J1147" s="29">
        <v>1149553</v>
      </c>
      <c r="K1147" s="29" t="s">
        <v>2373</v>
      </c>
      <c r="L1147" s="179" t="s">
        <v>535</v>
      </c>
      <c r="M1147" s="29">
        <v>3968</v>
      </c>
      <c r="N1147" s="29" t="s">
        <v>282</v>
      </c>
      <c r="O1147" s="29">
        <v>396800</v>
      </c>
      <c r="R1147" s="29" t="s">
        <v>1812</v>
      </c>
      <c r="S1147" s="29">
        <v>150</v>
      </c>
      <c r="T1147" s="29" t="s">
        <v>2374</v>
      </c>
      <c r="U1147" s="29">
        <v>6250</v>
      </c>
      <c r="V1147" s="29" t="s">
        <v>2375</v>
      </c>
      <c r="X1147" s="29" t="s">
        <v>320</v>
      </c>
    </row>
    <row r="1148" spans="1:24" x14ac:dyDescent="0.25">
      <c r="A1148" s="29" t="s">
        <v>160</v>
      </c>
      <c r="B1148" s="29">
        <v>6254</v>
      </c>
      <c r="C1148" s="29" t="s">
        <v>403</v>
      </c>
      <c r="D1148" s="29">
        <v>3112290</v>
      </c>
      <c r="E1148" s="29">
        <v>0</v>
      </c>
      <c r="F1148" s="29">
        <v>1021</v>
      </c>
      <c r="G1148" s="29">
        <v>2607547.4989999998</v>
      </c>
      <c r="H1148" s="29">
        <v>1127985.3489999999</v>
      </c>
      <c r="I1148" s="29">
        <v>901</v>
      </c>
      <c r="J1148" s="29">
        <v>1149553</v>
      </c>
      <c r="K1148" s="29" t="s">
        <v>2373</v>
      </c>
      <c r="L1148" s="179" t="s">
        <v>535</v>
      </c>
      <c r="M1148" s="29">
        <v>3968</v>
      </c>
      <c r="N1148" s="29" t="s">
        <v>282</v>
      </c>
      <c r="O1148" s="29">
        <v>396800</v>
      </c>
      <c r="R1148" s="29" t="s">
        <v>1813</v>
      </c>
      <c r="S1148" s="29">
        <v>115</v>
      </c>
      <c r="T1148" s="29" t="s">
        <v>2374</v>
      </c>
      <c r="U1148" s="29">
        <v>6250</v>
      </c>
      <c r="V1148" s="29" t="s">
        <v>2375</v>
      </c>
      <c r="X1148" s="29" t="s">
        <v>419</v>
      </c>
    </row>
    <row r="1149" spans="1:24" x14ac:dyDescent="0.25">
      <c r="A1149" s="29" t="s">
        <v>160</v>
      </c>
      <c r="B1149" s="29">
        <v>6254</v>
      </c>
      <c r="C1149" s="29" t="s">
        <v>403</v>
      </c>
      <c r="D1149" s="29">
        <v>949516</v>
      </c>
      <c r="E1149" s="29">
        <v>0</v>
      </c>
      <c r="F1149" s="29">
        <v>1021</v>
      </c>
      <c r="G1149" s="29">
        <v>2608092.318</v>
      </c>
      <c r="H1149" s="29">
        <v>1128286.5589999999</v>
      </c>
      <c r="I1149" s="29">
        <v>901</v>
      </c>
      <c r="J1149" s="29">
        <v>1149562</v>
      </c>
      <c r="K1149" s="29" t="s">
        <v>2376</v>
      </c>
      <c r="L1149" s="179" t="s">
        <v>1661</v>
      </c>
      <c r="M1149" s="29">
        <v>3968</v>
      </c>
      <c r="N1149" s="29" t="s">
        <v>282</v>
      </c>
      <c r="O1149" s="29">
        <v>396800</v>
      </c>
      <c r="R1149" s="29" t="s">
        <v>1812</v>
      </c>
      <c r="S1149" s="29">
        <v>150</v>
      </c>
      <c r="T1149" s="29" t="s">
        <v>2377</v>
      </c>
      <c r="U1149" s="29">
        <v>6250</v>
      </c>
      <c r="V1149" s="29" t="s">
        <v>2378</v>
      </c>
      <c r="X1149" s="29" t="s">
        <v>320</v>
      </c>
    </row>
    <row r="1150" spans="1:24" x14ac:dyDescent="0.25">
      <c r="A1150" s="29" t="s">
        <v>160</v>
      </c>
      <c r="B1150" s="29">
        <v>6254</v>
      </c>
      <c r="C1150" s="29" t="s">
        <v>403</v>
      </c>
      <c r="D1150" s="29">
        <v>949515</v>
      </c>
      <c r="E1150" s="29">
        <v>0</v>
      </c>
      <c r="F1150" s="29">
        <v>1021</v>
      </c>
      <c r="G1150" s="29">
        <v>2608090.7560000001</v>
      </c>
      <c r="H1150" s="29">
        <v>1128285.6310000001</v>
      </c>
      <c r="I1150" s="29">
        <v>901</v>
      </c>
      <c r="J1150" s="29">
        <v>1149562</v>
      </c>
      <c r="K1150" s="29" t="s">
        <v>2376</v>
      </c>
      <c r="L1150" s="179" t="s">
        <v>1661</v>
      </c>
      <c r="M1150" s="29">
        <v>3968</v>
      </c>
      <c r="N1150" s="29" t="s">
        <v>282</v>
      </c>
      <c r="O1150" s="29">
        <v>396800</v>
      </c>
      <c r="R1150" s="29" t="s">
        <v>1813</v>
      </c>
      <c r="S1150" s="29">
        <v>150</v>
      </c>
      <c r="T1150" s="29" t="s">
        <v>2379</v>
      </c>
      <c r="U1150" s="29">
        <v>6250</v>
      </c>
      <c r="V1150" s="29" t="s">
        <v>2380</v>
      </c>
      <c r="X1150" s="29" t="s">
        <v>320</v>
      </c>
    </row>
    <row r="1151" spans="1:24" x14ac:dyDescent="0.25">
      <c r="A1151" s="29" t="s">
        <v>160</v>
      </c>
      <c r="B1151" s="29">
        <v>6254</v>
      </c>
      <c r="C1151" s="29" t="s">
        <v>403</v>
      </c>
      <c r="D1151" s="29">
        <v>502374332</v>
      </c>
      <c r="E1151" s="29">
        <v>0</v>
      </c>
      <c r="F1151" s="29">
        <v>1060</v>
      </c>
      <c r="G1151" s="29">
        <v>2609263.0070000002</v>
      </c>
      <c r="H1151" s="29">
        <v>1128368.605</v>
      </c>
      <c r="I1151" s="29">
        <v>901</v>
      </c>
      <c r="J1151" s="29">
        <v>2417298</v>
      </c>
      <c r="K1151" s="29" t="s">
        <v>27322</v>
      </c>
      <c r="L1151" s="179" t="s">
        <v>2666</v>
      </c>
      <c r="M1151" s="29">
        <v>3960</v>
      </c>
      <c r="N1151" s="29" t="s">
        <v>281</v>
      </c>
      <c r="O1151" s="29">
        <v>396000</v>
      </c>
      <c r="S1151" s="29">
        <v>101</v>
      </c>
      <c r="T1151" s="29" t="s">
        <v>27334</v>
      </c>
      <c r="U1151" s="29">
        <v>6250</v>
      </c>
      <c r="V1151" s="29" t="s">
        <v>27335</v>
      </c>
      <c r="X1151" s="29" t="s">
        <v>320</v>
      </c>
    </row>
    <row r="1152" spans="1:24" x14ac:dyDescent="0.25">
      <c r="A1152" s="29" t="s">
        <v>160</v>
      </c>
      <c r="B1152" s="29">
        <v>6254</v>
      </c>
      <c r="C1152" s="29" t="s">
        <v>403</v>
      </c>
      <c r="D1152" s="29">
        <v>502374326</v>
      </c>
      <c r="E1152" s="29">
        <v>0</v>
      </c>
      <c r="F1152" s="29">
        <v>1060</v>
      </c>
      <c r="G1152" s="29">
        <v>2608618.4410000001</v>
      </c>
      <c r="H1152" s="29">
        <v>1128005.075</v>
      </c>
      <c r="I1152" s="29">
        <v>901</v>
      </c>
      <c r="J1152" s="29">
        <v>2417298</v>
      </c>
      <c r="K1152" s="29" t="s">
        <v>27322</v>
      </c>
      <c r="L1152" s="179" t="s">
        <v>545</v>
      </c>
      <c r="M1152" s="29">
        <v>3960</v>
      </c>
      <c r="N1152" s="29" t="s">
        <v>281</v>
      </c>
      <c r="O1152" s="29">
        <v>396000</v>
      </c>
      <c r="S1152" s="29">
        <v>101</v>
      </c>
      <c r="T1152" s="29" t="s">
        <v>27336</v>
      </c>
      <c r="U1152" s="29">
        <v>6250</v>
      </c>
      <c r="V1152" s="29" t="s">
        <v>27337</v>
      </c>
      <c r="X1152" s="29" t="s">
        <v>320</v>
      </c>
    </row>
    <row r="1153" spans="1:24" x14ac:dyDescent="0.25">
      <c r="A1153" s="29" t="s">
        <v>160</v>
      </c>
      <c r="B1153" s="29">
        <v>6254</v>
      </c>
      <c r="C1153" s="29" t="s">
        <v>403</v>
      </c>
      <c r="D1153" s="29">
        <v>3112305</v>
      </c>
      <c r="E1153" s="29">
        <v>0</v>
      </c>
      <c r="F1153" s="29">
        <v>1021</v>
      </c>
      <c r="G1153" s="29">
        <v>2608054.9679999999</v>
      </c>
      <c r="H1153" s="29">
        <v>1128094.2039999999</v>
      </c>
      <c r="I1153" s="29">
        <v>901</v>
      </c>
      <c r="J1153" s="29">
        <v>1149568</v>
      </c>
      <c r="K1153" s="29" t="s">
        <v>2381</v>
      </c>
      <c r="L1153" s="179" t="s">
        <v>515</v>
      </c>
      <c r="M1153" s="29">
        <v>3968</v>
      </c>
      <c r="N1153" s="29" t="s">
        <v>282</v>
      </c>
      <c r="O1153" s="29">
        <v>396800</v>
      </c>
      <c r="R1153" s="29" t="s">
        <v>1912</v>
      </c>
      <c r="S1153" s="29">
        <v>150</v>
      </c>
      <c r="T1153" s="29" t="s">
        <v>2382</v>
      </c>
      <c r="U1153" s="29">
        <v>6250</v>
      </c>
      <c r="V1153" s="29" t="s">
        <v>2383</v>
      </c>
      <c r="X1153" s="29" t="s">
        <v>419</v>
      </c>
    </row>
    <row r="1154" spans="1:24" x14ac:dyDescent="0.25">
      <c r="A1154" s="29" t="s">
        <v>160</v>
      </c>
      <c r="B1154" s="29">
        <v>6254</v>
      </c>
      <c r="C1154" s="29" t="s">
        <v>403</v>
      </c>
      <c r="D1154" s="29">
        <v>3112306</v>
      </c>
      <c r="E1154" s="29">
        <v>0</v>
      </c>
      <c r="F1154" s="29">
        <v>1021</v>
      </c>
      <c r="G1154" s="29">
        <v>2608037.1069999998</v>
      </c>
      <c r="H1154" s="29">
        <v>1128096.206</v>
      </c>
      <c r="I1154" s="29">
        <v>901</v>
      </c>
      <c r="J1154" s="29">
        <v>1149568</v>
      </c>
      <c r="K1154" s="29" t="s">
        <v>2381</v>
      </c>
      <c r="L1154" s="179" t="s">
        <v>515</v>
      </c>
      <c r="M1154" s="29">
        <v>3968</v>
      </c>
      <c r="N1154" s="29" t="s">
        <v>282</v>
      </c>
      <c r="O1154" s="29">
        <v>396800</v>
      </c>
      <c r="R1154" s="29" t="s">
        <v>1914</v>
      </c>
      <c r="S1154" s="29">
        <v>150</v>
      </c>
      <c r="T1154" s="29" t="s">
        <v>2382</v>
      </c>
      <c r="U1154" s="29">
        <v>6250</v>
      </c>
      <c r="V1154" s="29" t="s">
        <v>2383</v>
      </c>
      <c r="X1154" s="29" t="s">
        <v>320</v>
      </c>
    </row>
    <row r="1155" spans="1:24" x14ac:dyDescent="0.25">
      <c r="A1155" s="29" t="s">
        <v>160</v>
      </c>
      <c r="B1155" s="29">
        <v>6254</v>
      </c>
      <c r="C1155" s="29" t="s">
        <v>403</v>
      </c>
      <c r="D1155" s="29">
        <v>949573</v>
      </c>
      <c r="E1155" s="29">
        <v>0</v>
      </c>
      <c r="F1155" s="29">
        <v>1021</v>
      </c>
      <c r="G1155" s="29">
        <v>2607342.6680000001</v>
      </c>
      <c r="H1155" s="29">
        <v>1127550.3559999999</v>
      </c>
      <c r="I1155" s="29">
        <v>901</v>
      </c>
      <c r="J1155" s="29">
        <v>1149572</v>
      </c>
      <c r="K1155" s="29" t="s">
        <v>2384</v>
      </c>
      <c r="L1155" s="179" t="s">
        <v>1405</v>
      </c>
      <c r="M1155" s="29">
        <v>3968</v>
      </c>
      <c r="N1155" s="29" t="s">
        <v>282</v>
      </c>
      <c r="O1155" s="29">
        <v>396800</v>
      </c>
      <c r="R1155" s="29" t="s">
        <v>1812</v>
      </c>
      <c r="S1155" s="29">
        <v>115</v>
      </c>
      <c r="T1155" s="29" t="s">
        <v>2385</v>
      </c>
      <c r="U1155" s="29">
        <v>6250</v>
      </c>
      <c r="V1155" s="29" t="s">
        <v>2353</v>
      </c>
      <c r="X1155" s="29" t="s">
        <v>320</v>
      </c>
    </row>
    <row r="1156" spans="1:24" x14ac:dyDescent="0.25">
      <c r="A1156" s="29" t="s">
        <v>160</v>
      </c>
      <c r="B1156" s="29">
        <v>6254</v>
      </c>
      <c r="C1156" s="29" t="s">
        <v>403</v>
      </c>
      <c r="D1156" s="29">
        <v>949572</v>
      </c>
      <c r="E1156" s="29">
        <v>0</v>
      </c>
      <c r="F1156" s="29">
        <v>1021</v>
      </c>
      <c r="G1156" s="29">
        <v>2607349.2990000001</v>
      </c>
      <c r="H1156" s="29">
        <v>1127562.7649999999</v>
      </c>
      <c r="I1156" s="29">
        <v>901</v>
      </c>
      <c r="J1156" s="29">
        <v>1149572</v>
      </c>
      <c r="K1156" s="29" t="s">
        <v>2384</v>
      </c>
      <c r="L1156" s="179" t="s">
        <v>1405</v>
      </c>
      <c r="M1156" s="29">
        <v>3968</v>
      </c>
      <c r="N1156" s="29" t="s">
        <v>282</v>
      </c>
      <c r="O1156" s="29">
        <v>396800</v>
      </c>
      <c r="R1156" s="29" t="s">
        <v>1813</v>
      </c>
      <c r="S1156" s="29">
        <v>150</v>
      </c>
      <c r="T1156" s="29" t="s">
        <v>2385</v>
      </c>
      <c r="U1156" s="29">
        <v>6250</v>
      </c>
      <c r="V1156" s="29" t="s">
        <v>2353</v>
      </c>
      <c r="X1156" s="29" t="s">
        <v>320</v>
      </c>
    </row>
    <row r="1157" spans="1:24" x14ac:dyDescent="0.25">
      <c r="A1157" s="29" t="s">
        <v>160</v>
      </c>
      <c r="B1157" s="29">
        <v>6266</v>
      </c>
      <c r="C1157" s="29" t="s">
        <v>288</v>
      </c>
      <c r="D1157" s="29">
        <v>191721689</v>
      </c>
      <c r="E1157" s="29">
        <v>0</v>
      </c>
      <c r="F1157" s="29">
        <v>1030</v>
      </c>
      <c r="G1157" s="29">
        <v>2593620.469</v>
      </c>
      <c r="H1157" s="29">
        <v>1119566.02</v>
      </c>
      <c r="I1157" s="29">
        <v>909</v>
      </c>
      <c r="J1157" s="29">
        <v>1150078</v>
      </c>
      <c r="K1157" s="29" t="s">
        <v>2388</v>
      </c>
      <c r="L1157" s="179" t="s">
        <v>1454</v>
      </c>
      <c r="M1157" s="29">
        <v>1950</v>
      </c>
      <c r="N1157" s="29" t="s">
        <v>288</v>
      </c>
      <c r="O1157" s="29">
        <v>195000</v>
      </c>
      <c r="S1157" s="29">
        <v>101</v>
      </c>
      <c r="U1157" s="29">
        <v>18</v>
      </c>
      <c r="V1157" s="29" t="s">
        <v>2389</v>
      </c>
      <c r="X1157" s="29" t="s">
        <v>320</v>
      </c>
    </row>
    <row r="1158" spans="1:24" x14ac:dyDescent="0.25">
      <c r="A1158" s="29" t="s">
        <v>160</v>
      </c>
      <c r="B1158" s="29">
        <v>6266</v>
      </c>
      <c r="C1158" s="29" t="s">
        <v>288</v>
      </c>
      <c r="D1158" s="29">
        <v>954364</v>
      </c>
      <c r="E1158" s="29">
        <v>0</v>
      </c>
      <c r="F1158" s="29">
        <v>1025</v>
      </c>
      <c r="G1158" s="29">
        <v>2593644</v>
      </c>
      <c r="H1158" s="29">
        <v>1119581</v>
      </c>
      <c r="I1158" s="29">
        <v>905</v>
      </c>
      <c r="J1158" s="29">
        <v>1150078</v>
      </c>
      <c r="K1158" s="29" t="s">
        <v>2388</v>
      </c>
      <c r="L1158" s="179" t="s">
        <v>1454</v>
      </c>
      <c r="M1158" s="29">
        <v>1950</v>
      </c>
      <c r="N1158" s="29" t="s">
        <v>288</v>
      </c>
      <c r="O1158" s="29">
        <v>195000</v>
      </c>
      <c r="S1158" s="29">
        <v>101</v>
      </c>
      <c r="U1158" s="29">
        <v>6266</v>
      </c>
      <c r="V1158" s="29" t="s">
        <v>2389</v>
      </c>
      <c r="X1158" s="29" t="s">
        <v>320</v>
      </c>
    </row>
    <row r="1159" spans="1:24" x14ac:dyDescent="0.25">
      <c r="A1159" s="29" t="s">
        <v>160</v>
      </c>
      <c r="B1159" s="29">
        <v>6267</v>
      </c>
      <c r="C1159" s="29" t="s">
        <v>289</v>
      </c>
      <c r="D1159" s="29">
        <v>3175924</v>
      </c>
      <c r="E1159" s="29">
        <v>0</v>
      </c>
      <c r="F1159" s="29">
        <v>1025</v>
      </c>
      <c r="G1159" s="29">
        <v>2592879.44</v>
      </c>
      <c r="H1159" s="29">
        <v>1115795.04</v>
      </c>
      <c r="I1159" s="29">
        <v>905</v>
      </c>
      <c r="J1159" s="29">
        <v>2121963</v>
      </c>
      <c r="K1159" s="29" t="s">
        <v>372</v>
      </c>
      <c r="L1159" s="179" t="s">
        <v>1405</v>
      </c>
      <c r="M1159" s="29">
        <v>1993</v>
      </c>
      <c r="N1159" s="29" t="s">
        <v>289</v>
      </c>
      <c r="O1159" s="29">
        <v>199300</v>
      </c>
      <c r="P1159" s="29">
        <v>2592875.4479999999</v>
      </c>
      <c r="Q1159" s="29">
        <v>1115795.0430000001</v>
      </c>
      <c r="S1159" s="29">
        <v>101</v>
      </c>
      <c r="U1159" s="29">
        <v>5</v>
      </c>
      <c r="V1159" s="29" t="s">
        <v>1519</v>
      </c>
      <c r="W1159" s="29" t="s">
        <v>336</v>
      </c>
      <c r="X1159" s="29" t="s">
        <v>320</v>
      </c>
    </row>
    <row r="1160" spans="1:24" x14ac:dyDescent="0.25">
      <c r="A1160" s="29" t="s">
        <v>160</v>
      </c>
      <c r="B1160" s="29">
        <v>6267</v>
      </c>
      <c r="C1160" s="29" t="s">
        <v>289</v>
      </c>
      <c r="D1160" s="29">
        <v>190529051</v>
      </c>
      <c r="E1160" s="29">
        <v>0</v>
      </c>
      <c r="F1160" s="29">
        <v>1021</v>
      </c>
      <c r="G1160" s="29">
        <v>2592675.4500000002</v>
      </c>
      <c r="H1160" s="29">
        <v>1115788.03</v>
      </c>
      <c r="I1160" s="29">
        <v>905</v>
      </c>
      <c r="J1160" s="29">
        <v>2121963</v>
      </c>
      <c r="K1160" s="29" t="s">
        <v>372</v>
      </c>
      <c r="L1160" s="179" t="s">
        <v>499</v>
      </c>
      <c r="M1160" s="29">
        <v>1993</v>
      </c>
      <c r="N1160" s="29" t="s">
        <v>289</v>
      </c>
      <c r="O1160" s="29">
        <v>199300</v>
      </c>
      <c r="P1160" s="29">
        <v>2592682.4539999999</v>
      </c>
      <c r="Q1160" s="29">
        <v>1115789.0379999999</v>
      </c>
      <c r="S1160" s="29">
        <v>101</v>
      </c>
      <c r="U1160" s="29">
        <v>5</v>
      </c>
      <c r="V1160" s="29" t="s">
        <v>2390</v>
      </c>
      <c r="W1160" s="29" t="s">
        <v>2391</v>
      </c>
      <c r="X1160" s="29" t="s">
        <v>320</v>
      </c>
    </row>
    <row r="1161" spans="1:24" x14ac:dyDescent="0.25">
      <c r="A1161" s="29" t="s">
        <v>160</v>
      </c>
      <c r="B1161" s="29">
        <v>6267</v>
      </c>
      <c r="C1161" s="29" t="s">
        <v>289</v>
      </c>
      <c r="D1161" s="29">
        <v>190701869</v>
      </c>
      <c r="E1161" s="29">
        <v>0</v>
      </c>
      <c r="F1161" s="29">
        <v>1021</v>
      </c>
      <c r="G1161" s="29">
        <v>2592691.4530000002</v>
      </c>
      <c r="H1161" s="29">
        <v>1115811.04</v>
      </c>
      <c r="I1161" s="29">
        <v>901</v>
      </c>
      <c r="J1161" s="29">
        <v>2121963</v>
      </c>
      <c r="K1161" s="29" t="s">
        <v>372</v>
      </c>
      <c r="L1161" s="179" t="s">
        <v>493</v>
      </c>
      <c r="M1161" s="29">
        <v>1993</v>
      </c>
      <c r="N1161" s="29" t="s">
        <v>289</v>
      </c>
      <c r="O1161" s="29">
        <v>199300</v>
      </c>
      <c r="P1161" s="29">
        <v>2592695.4530000002</v>
      </c>
      <c r="Q1161" s="29">
        <v>1115811.04</v>
      </c>
      <c r="S1161" s="29">
        <v>101</v>
      </c>
      <c r="U1161" s="29">
        <v>5</v>
      </c>
      <c r="V1161" s="29" t="s">
        <v>1193</v>
      </c>
      <c r="W1161" s="29" t="s">
        <v>8644</v>
      </c>
      <c r="X1161" s="29" t="s">
        <v>320</v>
      </c>
    </row>
    <row r="1162" spans="1:24" x14ac:dyDescent="0.25">
      <c r="A1162" s="29" t="s">
        <v>160</v>
      </c>
      <c r="B1162" s="29">
        <v>6282</v>
      </c>
      <c r="C1162" s="29" t="s">
        <v>291</v>
      </c>
      <c r="D1162" s="29">
        <v>955492</v>
      </c>
      <c r="E1162" s="29">
        <v>1</v>
      </c>
      <c r="F1162" s="29">
        <v>1025</v>
      </c>
      <c r="G1162" s="29">
        <v>2635343.7790000001</v>
      </c>
      <c r="H1162" s="29">
        <v>1117249.534</v>
      </c>
      <c r="I1162" s="29">
        <v>901</v>
      </c>
      <c r="J1162" s="29">
        <v>1150166</v>
      </c>
      <c r="K1162" s="29" t="s">
        <v>28998</v>
      </c>
      <c r="L1162" s="179" t="s">
        <v>1614</v>
      </c>
      <c r="M1162" s="29">
        <v>3922</v>
      </c>
      <c r="N1162" s="29" t="s">
        <v>291</v>
      </c>
      <c r="O1162" s="29">
        <v>392202</v>
      </c>
      <c r="P1162" s="29">
        <v>2635349.7859999998</v>
      </c>
      <c r="Q1162" s="29">
        <v>1117245.7790000001</v>
      </c>
      <c r="R1162" s="29" t="s">
        <v>28999</v>
      </c>
      <c r="S1162" s="29">
        <v>115</v>
      </c>
      <c r="T1162" s="29" t="s">
        <v>29000</v>
      </c>
      <c r="U1162" s="29">
        <v>0</v>
      </c>
      <c r="V1162" s="29" t="s">
        <v>29001</v>
      </c>
      <c r="X1162" s="29" t="s">
        <v>320</v>
      </c>
    </row>
    <row r="1163" spans="1:24" x14ac:dyDescent="0.25">
      <c r="A1163" s="29" t="s">
        <v>160</v>
      </c>
      <c r="B1163" s="29">
        <v>6282</v>
      </c>
      <c r="C1163" s="29" t="s">
        <v>291</v>
      </c>
      <c r="D1163" s="29">
        <v>502134502</v>
      </c>
      <c r="E1163" s="29">
        <v>0</v>
      </c>
      <c r="F1163" s="29">
        <v>1060</v>
      </c>
      <c r="G1163" s="29">
        <v>2635243.4879999999</v>
      </c>
      <c r="H1163" s="29">
        <v>1117394.949</v>
      </c>
      <c r="I1163" s="29">
        <v>901</v>
      </c>
      <c r="J1163" s="29">
        <v>1150166</v>
      </c>
      <c r="K1163" s="29" t="s">
        <v>28998</v>
      </c>
      <c r="L1163" s="179" t="s">
        <v>1614</v>
      </c>
      <c r="M1163" s="29">
        <v>3922</v>
      </c>
      <c r="N1163" s="29" t="s">
        <v>291</v>
      </c>
      <c r="O1163" s="29">
        <v>392202</v>
      </c>
      <c r="P1163" s="29">
        <v>2635244.9920000001</v>
      </c>
      <c r="Q1163" s="29">
        <v>1117393.253</v>
      </c>
      <c r="S1163" s="29">
        <v>115</v>
      </c>
      <c r="T1163" s="29" t="s">
        <v>29002</v>
      </c>
      <c r="U1163" s="29">
        <v>0</v>
      </c>
      <c r="V1163" s="29" t="s">
        <v>28646</v>
      </c>
      <c r="X1163" s="29" t="s">
        <v>320</v>
      </c>
    </row>
    <row r="1164" spans="1:24" x14ac:dyDescent="0.25">
      <c r="A1164" s="29" t="s">
        <v>160</v>
      </c>
      <c r="B1164" s="29">
        <v>6286</v>
      </c>
      <c r="C1164" s="29" t="s">
        <v>294</v>
      </c>
      <c r="D1164" s="29">
        <v>9030300</v>
      </c>
      <c r="E1164" s="29">
        <v>0</v>
      </c>
      <c r="F1164" s="29">
        <v>1060</v>
      </c>
      <c r="G1164" s="29">
        <v>2634450</v>
      </c>
      <c r="H1164" s="29">
        <v>1127907</v>
      </c>
      <c r="I1164" s="29">
        <v>905</v>
      </c>
      <c r="J1164" s="29">
        <v>1150289</v>
      </c>
      <c r="K1164" s="29" t="s">
        <v>2392</v>
      </c>
      <c r="M1164" s="29">
        <v>3931</v>
      </c>
      <c r="N1164" s="29" t="s">
        <v>294</v>
      </c>
      <c r="O1164" s="29">
        <v>393101</v>
      </c>
      <c r="S1164" s="29">
        <v>115</v>
      </c>
      <c r="U1164" s="29">
        <v>0</v>
      </c>
      <c r="V1164" s="29" t="s">
        <v>2394</v>
      </c>
      <c r="X1164" s="29" t="s">
        <v>320</v>
      </c>
    </row>
    <row r="1165" spans="1:24" x14ac:dyDescent="0.25">
      <c r="A1165" s="29" t="s">
        <v>160</v>
      </c>
      <c r="B1165" s="29">
        <v>6286</v>
      </c>
      <c r="C1165" s="29" t="s">
        <v>294</v>
      </c>
      <c r="D1165" s="29">
        <v>190092827</v>
      </c>
      <c r="E1165" s="29">
        <v>0</v>
      </c>
      <c r="F1165" s="29">
        <v>1060</v>
      </c>
      <c r="G1165" s="29">
        <v>2634718</v>
      </c>
      <c r="H1165" s="29">
        <v>1127839</v>
      </c>
      <c r="I1165" s="29">
        <v>905</v>
      </c>
      <c r="J1165" s="29">
        <v>1150289</v>
      </c>
      <c r="K1165" s="29" t="s">
        <v>2392</v>
      </c>
      <c r="M1165" s="29">
        <v>3931</v>
      </c>
      <c r="N1165" s="29" t="s">
        <v>294</v>
      </c>
      <c r="O1165" s="29">
        <v>393101</v>
      </c>
      <c r="S1165" s="29">
        <v>115</v>
      </c>
      <c r="T1165" s="29" t="s">
        <v>2393</v>
      </c>
      <c r="U1165" s="29">
        <v>0</v>
      </c>
      <c r="V1165" s="29" t="s">
        <v>1921</v>
      </c>
      <c r="X1165" s="29" t="s">
        <v>320</v>
      </c>
    </row>
    <row r="1166" spans="1:24" x14ac:dyDescent="0.25">
      <c r="A1166" s="29" t="s">
        <v>160</v>
      </c>
      <c r="B1166" s="29">
        <v>6286</v>
      </c>
      <c r="C1166" s="29" t="s">
        <v>294</v>
      </c>
      <c r="D1166" s="29">
        <v>9030299</v>
      </c>
      <c r="E1166" s="29">
        <v>0</v>
      </c>
      <c r="F1166" s="29">
        <v>1060</v>
      </c>
      <c r="G1166" s="29">
        <v>2635156</v>
      </c>
      <c r="H1166" s="29">
        <v>1127778</v>
      </c>
      <c r="I1166" s="29">
        <v>905</v>
      </c>
      <c r="J1166" s="29">
        <v>1150269</v>
      </c>
      <c r="K1166" s="29" t="s">
        <v>2395</v>
      </c>
      <c r="M1166" s="29">
        <v>3931</v>
      </c>
      <c r="N1166" s="29" t="s">
        <v>294</v>
      </c>
      <c r="O1166" s="29">
        <v>393101</v>
      </c>
      <c r="R1166" s="29" t="s">
        <v>2396</v>
      </c>
      <c r="S1166" s="29">
        <v>115</v>
      </c>
      <c r="T1166" s="29" t="s">
        <v>2397</v>
      </c>
      <c r="U1166" s="29">
        <v>0</v>
      </c>
      <c r="V1166" s="29" t="s">
        <v>2398</v>
      </c>
      <c r="X1166" s="29" t="s">
        <v>320</v>
      </c>
    </row>
    <row r="1167" spans="1:24" x14ac:dyDescent="0.25">
      <c r="A1167" s="29" t="s">
        <v>160</v>
      </c>
      <c r="B1167" s="29">
        <v>6286</v>
      </c>
      <c r="C1167" s="29" t="s">
        <v>294</v>
      </c>
      <c r="D1167" s="29">
        <v>3113545</v>
      </c>
      <c r="E1167" s="29">
        <v>0</v>
      </c>
      <c r="F1167" s="29">
        <v>1025</v>
      </c>
      <c r="G1167" s="29">
        <v>2635203</v>
      </c>
      <c r="H1167" s="29">
        <v>1127766</v>
      </c>
      <c r="I1167" s="29">
        <v>905</v>
      </c>
      <c r="J1167" s="29">
        <v>1150269</v>
      </c>
      <c r="K1167" s="29" t="s">
        <v>2395</v>
      </c>
      <c r="M1167" s="29">
        <v>3931</v>
      </c>
      <c r="N1167" s="29" t="s">
        <v>294</v>
      </c>
      <c r="O1167" s="29">
        <v>393101</v>
      </c>
      <c r="S1167" s="29">
        <v>115</v>
      </c>
      <c r="T1167" s="29" t="s">
        <v>2399</v>
      </c>
      <c r="U1167" s="29">
        <v>0</v>
      </c>
      <c r="V1167" s="29" t="s">
        <v>2261</v>
      </c>
      <c r="X1167" s="29" t="s">
        <v>320</v>
      </c>
    </row>
    <row r="1168" spans="1:24" x14ac:dyDescent="0.25">
      <c r="A1168" s="29" t="s">
        <v>160</v>
      </c>
      <c r="B1168" s="29">
        <v>6286</v>
      </c>
      <c r="C1168" s="29" t="s">
        <v>294</v>
      </c>
      <c r="D1168" s="29">
        <v>191477471</v>
      </c>
      <c r="E1168" s="29">
        <v>0</v>
      </c>
      <c r="F1168" s="29">
        <v>1030</v>
      </c>
      <c r="G1168" s="29">
        <v>2635404.8459999999</v>
      </c>
      <c r="H1168" s="29">
        <v>1127554.702</v>
      </c>
      <c r="I1168" s="29">
        <v>909</v>
      </c>
      <c r="J1168" s="29">
        <v>1150276</v>
      </c>
      <c r="K1168" s="29" t="s">
        <v>2400</v>
      </c>
      <c r="L1168" s="179" t="s">
        <v>1361</v>
      </c>
      <c r="M1168" s="29">
        <v>3931</v>
      </c>
      <c r="N1168" s="29" t="s">
        <v>294</v>
      </c>
      <c r="O1168" s="29">
        <v>393101</v>
      </c>
      <c r="R1168" s="29" t="s">
        <v>2401</v>
      </c>
      <c r="S1168" s="29">
        <v>150</v>
      </c>
      <c r="T1168" s="29" t="s">
        <v>2402</v>
      </c>
      <c r="U1168" s="29">
        <v>0</v>
      </c>
      <c r="V1168" s="29" t="s">
        <v>1570</v>
      </c>
      <c r="X1168" s="29" t="s">
        <v>320</v>
      </c>
    </row>
    <row r="1169" spans="1:24" x14ac:dyDescent="0.25">
      <c r="A1169" s="29" t="s">
        <v>160</v>
      </c>
      <c r="B1169" s="29">
        <v>6286</v>
      </c>
      <c r="C1169" s="29" t="s">
        <v>294</v>
      </c>
      <c r="D1169" s="29">
        <v>956325</v>
      </c>
      <c r="E1169" s="29">
        <v>0</v>
      </c>
      <c r="F1169" s="29">
        <v>1021</v>
      </c>
      <c r="G1169" s="29">
        <v>2635397</v>
      </c>
      <c r="H1169" s="29">
        <v>1127754</v>
      </c>
      <c r="I1169" s="29">
        <v>905</v>
      </c>
      <c r="J1169" s="29">
        <v>1150276</v>
      </c>
      <c r="K1169" s="29" t="s">
        <v>2400</v>
      </c>
      <c r="L1169" s="179" t="s">
        <v>1361</v>
      </c>
      <c r="M1169" s="29">
        <v>3931</v>
      </c>
      <c r="N1169" s="29" t="s">
        <v>294</v>
      </c>
      <c r="O1169" s="29">
        <v>393101</v>
      </c>
      <c r="S1169" s="29">
        <v>115</v>
      </c>
      <c r="T1169" s="29" t="s">
        <v>2402</v>
      </c>
      <c r="U1169" s="29">
        <v>0</v>
      </c>
      <c r="V1169" s="29" t="s">
        <v>1570</v>
      </c>
      <c r="X1169" s="29" t="s">
        <v>320</v>
      </c>
    </row>
    <row r="1170" spans="1:24" x14ac:dyDescent="0.25">
      <c r="A1170" s="29" t="s">
        <v>160</v>
      </c>
      <c r="B1170" s="29">
        <v>6288</v>
      </c>
      <c r="C1170" s="29" t="s">
        <v>296</v>
      </c>
      <c r="D1170" s="29">
        <v>956483</v>
      </c>
      <c r="E1170" s="29">
        <v>0</v>
      </c>
      <c r="F1170" s="29">
        <v>1025</v>
      </c>
      <c r="G1170" s="29">
        <v>2640075</v>
      </c>
      <c r="H1170" s="29">
        <v>1105068</v>
      </c>
      <c r="I1170" s="29">
        <v>905</v>
      </c>
      <c r="J1170" s="29">
        <v>2306211</v>
      </c>
      <c r="K1170" s="29" t="s">
        <v>2403</v>
      </c>
      <c r="L1170" s="179" t="s">
        <v>1330</v>
      </c>
      <c r="M1170" s="29">
        <v>3905</v>
      </c>
      <c r="N1170" s="29" t="s">
        <v>296</v>
      </c>
      <c r="O1170" s="29">
        <v>390500</v>
      </c>
      <c r="R1170" s="29" t="s">
        <v>2404</v>
      </c>
      <c r="S1170" s="29">
        <v>115</v>
      </c>
      <c r="T1170" s="29" t="s">
        <v>2405</v>
      </c>
      <c r="U1170" s="29">
        <v>0</v>
      </c>
      <c r="V1170" s="29" t="s">
        <v>2319</v>
      </c>
      <c r="X1170" s="29" t="s">
        <v>320</v>
      </c>
    </row>
    <row r="1171" spans="1:24" x14ac:dyDescent="0.25">
      <c r="A1171" s="29" t="s">
        <v>160</v>
      </c>
      <c r="B1171" s="29">
        <v>6288</v>
      </c>
      <c r="C1171" s="29" t="s">
        <v>296</v>
      </c>
      <c r="D1171" s="29">
        <v>191106953</v>
      </c>
      <c r="E1171" s="29">
        <v>0</v>
      </c>
      <c r="F1171" s="29">
        <v>1025</v>
      </c>
      <c r="G1171" s="29">
        <v>2640468.4210000001</v>
      </c>
      <c r="H1171" s="29">
        <v>1104434.503</v>
      </c>
      <c r="I1171" s="29">
        <v>905</v>
      </c>
      <c r="J1171" s="29">
        <v>2306211</v>
      </c>
      <c r="K1171" s="29" t="s">
        <v>2403</v>
      </c>
      <c r="L1171" s="179" t="s">
        <v>1330</v>
      </c>
      <c r="M1171" s="29">
        <v>3905</v>
      </c>
      <c r="N1171" s="29" t="s">
        <v>296</v>
      </c>
      <c r="O1171" s="29">
        <v>390500</v>
      </c>
      <c r="R1171" s="29" t="s">
        <v>2406</v>
      </c>
      <c r="S1171" s="29">
        <v>150</v>
      </c>
      <c r="T1171" s="29" t="s">
        <v>2407</v>
      </c>
      <c r="U1171" s="29">
        <v>0</v>
      </c>
      <c r="V1171" s="29" t="s">
        <v>2408</v>
      </c>
      <c r="X1171" s="29" t="s">
        <v>320</v>
      </c>
    </row>
    <row r="1172" spans="1:24" x14ac:dyDescent="0.25">
      <c r="A1172" s="29" t="s">
        <v>160</v>
      </c>
      <c r="B1172" s="29">
        <v>6289</v>
      </c>
      <c r="C1172" s="29" t="s">
        <v>297</v>
      </c>
      <c r="D1172" s="29">
        <v>502002997</v>
      </c>
      <c r="E1172" s="29">
        <v>1</v>
      </c>
      <c r="F1172" s="29">
        <v>1060</v>
      </c>
      <c r="G1172" s="29">
        <v>2637750.0079999999</v>
      </c>
      <c r="H1172" s="29">
        <v>1108102.0819999999</v>
      </c>
      <c r="I1172" s="29">
        <v>901</v>
      </c>
      <c r="J1172" s="29">
        <v>2416836</v>
      </c>
      <c r="K1172" s="29" t="s">
        <v>6176</v>
      </c>
      <c r="L1172" s="179" t="s">
        <v>1661</v>
      </c>
      <c r="M1172" s="29">
        <v>3906</v>
      </c>
      <c r="N1172" s="29" t="s">
        <v>298</v>
      </c>
      <c r="O1172" s="29">
        <v>390600</v>
      </c>
      <c r="S1172" s="29">
        <v>101</v>
      </c>
      <c r="T1172" s="29" t="s">
        <v>6177</v>
      </c>
      <c r="U1172" s="29">
        <v>0</v>
      </c>
      <c r="V1172" s="29" t="s">
        <v>6178</v>
      </c>
      <c r="X1172" s="29" t="s">
        <v>320</v>
      </c>
    </row>
    <row r="1173" spans="1:24" x14ac:dyDescent="0.25">
      <c r="A1173" s="29" t="s">
        <v>160</v>
      </c>
      <c r="B1173" s="29">
        <v>6290</v>
      </c>
      <c r="C1173" s="29" t="s">
        <v>298</v>
      </c>
      <c r="D1173" s="29">
        <v>504139995</v>
      </c>
      <c r="E1173" s="29">
        <v>0</v>
      </c>
      <c r="F1173" s="29">
        <v>1060</v>
      </c>
      <c r="G1173" s="29">
        <v>2637751.071</v>
      </c>
      <c r="H1173" s="29">
        <v>1108090.9469999999</v>
      </c>
      <c r="I1173" s="29">
        <v>901</v>
      </c>
      <c r="J1173" s="29">
        <v>2369479</v>
      </c>
      <c r="K1173" s="29" t="s">
        <v>6176</v>
      </c>
      <c r="L1173" s="179" t="s">
        <v>1661</v>
      </c>
      <c r="M1173" s="29">
        <v>3906</v>
      </c>
      <c r="N1173" s="29" t="s">
        <v>298</v>
      </c>
      <c r="O1173" s="29">
        <v>390600</v>
      </c>
      <c r="S1173" s="29">
        <v>101</v>
      </c>
      <c r="T1173" s="29" t="s">
        <v>6179</v>
      </c>
      <c r="U1173" s="29">
        <v>0</v>
      </c>
      <c r="V1173" s="29" t="s">
        <v>6180</v>
      </c>
      <c r="X1173" s="29" t="s">
        <v>320</v>
      </c>
    </row>
    <row r="1174" spans="1:24" x14ac:dyDescent="0.25">
      <c r="A1174" s="29" t="s">
        <v>160</v>
      </c>
      <c r="B1174" s="29">
        <v>6290</v>
      </c>
      <c r="C1174" s="29" t="s">
        <v>298</v>
      </c>
      <c r="D1174" s="29">
        <v>191980155</v>
      </c>
      <c r="E1174" s="29">
        <v>0</v>
      </c>
      <c r="F1174" s="29">
        <v>1040</v>
      </c>
      <c r="G1174" s="29">
        <v>2637951</v>
      </c>
      <c r="H1174" s="29">
        <v>1106679</v>
      </c>
      <c r="I1174" s="29">
        <v>905</v>
      </c>
      <c r="J1174" s="29">
        <v>2164538</v>
      </c>
      <c r="K1174" s="29" t="s">
        <v>25129</v>
      </c>
      <c r="L1174" s="179" t="s">
        <v>535</v>
      </c>
      <c r="M1174" s="29">
        <v>3906</v>
      </c>
      <c r="N1174" s="29" t="s">
        <v>298</v>
      </c>
      <c r="O1174" s="29">
        <v>390600</v>
      </c>
      <c r="R1174" s="29" t="s">
        <v>25130</v>
      </c>
      <c r="S1174" s="29">
        <v>115</v>
      </c>
      <c r="U1174" s="29">
        <v>0</v>
      </c>
      <c r="V1174" s="29" t="s">
        <v>25131</v>
      </c>
      <c r="X1174" s="29" t="s">
        <v>320</v>
      </c>
    </row>
    <row r="1175" spans="1:24" x14ac:dyDescent="0.25">
      <c r="A1175" s="29" t="s">
        <v>160</v>
      </c>
      <c r="B1175" s="29">
        <v>6290</v>
      </c>
      <c r="C1175" s="29" t="s">
        <v>298</v>
      </c>
      <c r="D1175" s="29">
        <v>191567234</v>
      </c>
      <c r="E1175" s="29">
        <v>0</v>
      </c>
      <c r="F1175" s="29">
        <v>1040</v>
      </c>
      <c r="G1175" s="29">
        <v>2637950</v>
      </c>
      <c r="H1175" s="29">
        <v>1106675</v>
      </c>
      <c r="I1175" s="29">
        <v>904</v>
      </c>
      <c r="J1175" s="29">
        <v>2164538</v>
      </c>
      <c r="K1175" s="29" t="s">
        <v>25129</v>
      </c>
      <c r="L1175" s="179" t="s">
        <v>535</v>
      </c>
      <c r="M1175" s="29">
        <v>3906</v>
      </c>
      <c r="N1175" s="29" t="s">
        <v>298</v>
      </c>
      <c r="O1175" s="29">
        <v>390600</v>
      </c>
      <c r="P1175" s="29">
        <v>2637950</v>
      </c>
      <c r="Q1175" s="29">
        <v>1106675</v>
      </c>
      <c r="R1175" s="29" t="s">
        <v>25132</v>
      </c>
      <c r="S1175" s="29">
        <v>115</v>
      </c>
      <c r="U1175" s="29">
        <v>0</v>
      </c>
      <c r="V1175" s="29" t="s">
        <v>25131</v>
      </c>
      <c r="X1175" s="29" t="s">
        <v>320</v>
      </c>
    </row>
    <row r="1176" spans="1:24" x14ac:dyDescent="0.25">
      <c r="A1176" s="29" t="s">
        <v>160</v>
      </c>
      <c r="B1176" s="29">
        <v>6290</v>
      </c>
      <c r="C1176" s="29" t="s">
        <v>298</v>
      </c>
      <c r="D1176" s="29">
        <v>956832</v>
      </c>
      <c r="E1176" s="29">
        <v>0</v>
      </c>
      <c r="F1176" s="29">
        <v>1040</v>
      </c>
      <c r="G1176" s="29">
        <v>2637929.2850000001</v>
      </c>
      <c r="H1176" s="29">
        <v>1106708.429</v>
      </c>
      <c r="I1176" s="29">
        <v>901</v>
      </c>
      <c r="J1176" s="29">
        <v>2164538</v>
      </c>
      <c r="K1176" s="29" t="s">
        <v>25129</v>
      </c>
      <c r="L1176" s="179" t="s">
        <v>535</v>
      </c>
      <c r="M1176" s="29">
        <v>3906</v>
      </c>
      <c r="N1176" s="29" t="s">
        <v>298</v>
      </c>
      <c r="O1176" s="29">
        <v>390600</v>
      </c>
      <c r="P1176" s="29">
        <v>2637908.2519999999</v>
      </c>
      <c r="Q1176" s="29">
        <v>1106700.3799999999</v>
      </c>
      <c r="R1176" s="29" t="s">
        <v>25133</v>
      </c>
      <c r="S1176" s="29">
        <v>115</v>
      </c>
      <c r="T1176" s="29" t="s">
        <v>25134</v>
      </c>
      <c r="U1176" s="29">
        <v>0</v>
      </c>
      <c r="V1176" s="29" t="s">
        <v>25135</v>
      </c>
      <c r="X1176" s="29" t="s">
        <v>419</v>
      </c>
    </row>
    <row r="1177" spans="1:24" x14ac:dyDescent="0.25">
      <c r="A1177" s="29" t="s">
        <v>160</v>
      </c>
      <c r="B1177" s="29">
        <v>6290</v>
      </c>
      <c r="C1177" s="29" t="s">
        <v>298</v>
      </c>
      <c r="D1177" s="29">
        <v>956741</v>
      </c>
      <c r="E1177" s="29">
        <v>0</v>
      </c>
      <c r="F1177" s="29">
        <v>1040</v>
      </c>
      <c r="G1177" s="29">
        <v>2637649.0610000002</v>
      </c>
      <c r="H1177" s="29">
        <v>1106003.959</v>
      </c>
      <c r="I1177" s="29">
        <v>901</v>
      </c>
      <c r="J1177" s="29">
        <v>2164318</v>
      </c>
      <c r="K1177" s="29" t="s">
        <v>2409</v>
      </c>
      <c r="L1177" s="179" t="s">
        <v>2410</v>
      </c>
      <c r="M1177" s="29">
        <v>3906</v>
      </c>
      <c r="N1177" s="29" t="s">
        <v>298</v>
      </c>
      <c r="O1177" s="29">
        <v>390600</v>
      </c>
      <c r="R1177" s="29" t="s">
        <v>2411</v>
      </c>
      <c r="S1177" s="29">
        <v>115</v>
      </c>
      <c r="T1177" s="29" t="s">
        <v>6181</v>
      </c>
      <c r="U1177" s="29">
        <v>0</v>
      </c>
      <c r="V1177" s="29" t="s">
        <v>2220</v>
      </c>
      <c r="X1177" s="29" t="s">
        <v>320</v>
      </c>
    </row>
    <row r="1178" spans="1:24" x14ac:dyDescent="0.25">
      <c r="A1178" s="29" t="s">
        <v>160</v>
      </c>
      <c r="B1178" s="29">
        <v>6290</v>
      </c>
      <c r="C1178" s="29" t="s">
        <v>298</v>
      </c>
      <c r="D1178" s="29">
        <v>191948040</v>
      </c>
      <c r="E1178" s="29">
        <v>0</v>
      </c>
      <c r="F1178" s="29">
        <v>1025</v>
      </c>
      <c r="G1178" s="29">
        <v>2637652</v>
      </c>
      <c r="H1178" s="29">
        <v>1106010</v>
      </c>
      <c r="I1178" s="29">
        <v>905</v>
      </c>
      <c r="J1178" s="29">
        <v>2164318</v>
      </c>
      <c r="K1178" s="29" t="s">
        <v>2409</v>
      </c>
      <c r="L1178" s="179" t="s">
        <v>2410</v>
      </c>
      <c r="M1178" s="29">
        <v>3906</v>
      </c>
      <c r="N1178" s="29" t="s">
        <v>298</v>
      </c>
      <c r="O1178" s="29">
        <v>390600</v>
      </c>
      <c r="S1178" s="29">
        <v>115</v>
      </c>
      <c r="U1178" s="29">
        <v>0</v>
      </c>
      <c r="V1178" s="29" t="s">
        <v>2412</v>
      </c>
      <c r="X1178" s="29" t="s">
        <v>320</v>
      </c>
    </row>
    <row r="1179" spans="1:24" x14ac:dyDescent="0.25">
      <c r="A1179" s="29" t="s">
        <v>160</v>
      </c>
      <c r="B1179" s="29">
        <v>6290</v>
      </c>
      <c r="C1179" s="29" t="s">
        <v>298</v>
      </c>
      <c r="D1179" s="29">
        <v>192013691</v>
      </c>
      <c r="E1179" s="29">
        <v>0</v>
      </c>
      <c r="F1179" s="29">
        <v>1021</v>
      </c>
      <c r="G1179" s="29">
        <v>2637533</v>
      </c>
      <c r="H1179" s="29">
        <v>1106257</v>
      </c>
      <c r="I1179" s="29">
        <v>905</v>
      </c>
      <c r="J1179" s="29">
        <v>2164458</v>
      </c>
      <c r="K1179" s="29" t="s">
        <v>11931</v>
      </c>
      <c r="L1179" s="179" t="s">
        <v>1489</v>
      </c>
      <c r="M1179" s="29">
        <v>3906</v>
      </c>
      <c r="N1179" s="29" t="s">
        <v>298</v>
      </c>
      <c r="O1179" s="29">
        <v>390600</v>
      </c>
      <c r="R1179" s="29" t="s">
        <v>11932</v>
      </c>
      <c r="S1179" s="29">
        <v>150</v>
      </c>
      <c r="U1179" s="29">
        <v>0</v>
      </c>
      <c r="V1179" s="29" t="s">
        <v>2496</v>
      </c>
      <c r="X1179" s="29" t="s">
        <v>320</v>
      </c>
    </row>
    <row r="1180" spans="1:24" x14ac:dyDescent="0.25">
      <c r="A1180" s="29" t="s">
        <v>160</v>
      </c>
      <c r="B1180" s="29">
        <v>6290</v>
      </c>
      <c r="C1180" s="29" t="s">
        <v>298</v>
      </c>
      <c r="D1180" s="29">
        <v>504139892</v>
      </c>
      <c r="E1180" s="29">
        <v>0</v>
      </c>
      <c r="F1180" s="29">
        <v>1060</v>
      </c>
      <c r="G1180" s="29">
        <v>2637537.2560000001</v>
      </c>
      <c r="H1180" s="29">
        <v>1106261.27</v>
      </c>
      <c r="I1180" s="29">
        <v>901</v>
      </c>
      <c r="J1180" s="29">
        <v>2164458</v>
      </c>
      <c r="K1180" s="29" t="s">
        <v>11931</v>
      </c>
      <c r="L1180" s="179" t="s">
        <v>1489</v>
      </c>
      <c r="M1180" s="29">
        <v>3906</v>
      </c>
      <c r="N1180" s="29" t="s">
        <v>298</v>
      </c>
      <c r="O1180" s="29">
        <v>390600</v>
      </c>
      <c r="S1180" s="29">
        <v>115</v>
      </c>
      <c r="T1180" s="29" t="s">
        <v>11933</v>
      </c>
      <c r="U1180" s="29">
        <v>0</v>
      </c>
      <c r="V1180" s="29" t="s">
        <v>2496</v>
      </c>
      <c r="X1180" s="29" t="s">
        <v>320</v>
      </c>
    </row>
    <row r="1181" spans="1:24" x14ac:dyDescent="0.25">
      <c r="A1181" s="29" t="s">
        <v>160</v>
      </c>
      <c r="B1181" s="29">
        <v>6290</v>
      </c>
      <c r="C1181" s="29" t="s">
        <v>298</v>
      </c>
      <c r="D1181" s="29">
        <v>191908220</v>
      </c>
      <c r="E1181" s="29">
        <v>0</v>
      </c>
      <c r="F1181" s="29">
        <v>1021</v>
      </c>
      <c r="G1181" s="29">
        <v>2637528</v>
      </c>
      <c r="H1181" s="29">
        <v>1106263</v>
      </c>
      <c r="I1181" s="29">
        <v>905</v>
      </c>
      <c r="J1181" s="29">
        <v>2164458</v>
      </c>
      <c r="K1181" s="29" t="s">
        <v>11931</v>
      </c>
      <c r="L1181" s="179" t="s">
        <v>535</v>
      </c>
      <c r="M1181" s="29">
        <v>3906</v>
      </c>
      <c r="N1181" s="29" t="s">
        <v>298</v>
      </c>
      <c r="O1181" s="29">
        <v>390600</v>
      </c>
      <c r="R1181" s="29" t="s">
        <v>11934</v>
      </c>
      <c r="S1181" s="29">
        <v>150</v>
      </c>
      <c r="U1181" s="29">
        <v>0</v>
      </c>
      <c r="V1181" s="29" t="s">
        <v>1829</v>
      </c>
      <c r="X1181" s="29" t="s">
        <v>320</v>
      </c>
    </row>
    <row r="1182" spans="1:24" x14ac:dyDescent="0.25">
      <c r="A1182" s="29" t="s">
        <v>160</v>
      </c>
      <c r="B1182" s="29">
        <v>6290</v>
      </c>
      <c r="C1182" s="29" t="s">
        <v>298</v>
      </c>
      <c r="D1182" s="29">
        <v>504139933</v>
      </c>
      <c r="E1182" s="29">
        <v>1</v>
      </c>
      <c r="F1182" s="29">
        <v>1060</v>
      </c>
      <c r="G1182" s="29">
        <v>2637527.7570000002</v>
      </c>
      <c r="H1182" s="29">
        <v>1106267.0009999999</v>
      </c>
      <c r="I1182" s="29">
        <v>901</v>
      </c>
      <c r="J1182" s="29">
        <v>2164458</v>
      </c>
      <c r="K1182" s="29" t="s">
        <v>11931</v>
      </c>
      <c r="L1182" s="179" t="s">
        <v>535</v>
      </c>
      <c r="M1182" s="29">
        <v>3906</v>
      </c>
      <c r="N1182" s="29" t="s">
        <v>298</v>
      </c>
      <c r="O1182" s="29">
        <v>390600</v>
      </c>
      <c r="S1182" s="29">
        <v>115</v>
      </c>
      <c r="T1182" s="29" t="s">
        <v>11935</v>
      </c>
      <c r="U1182" s="29">
        <v>0</v>
      </c>
      <c r="V1182" s="29" t="s">
        <v>1829</v>
      </c>
      <c r="X1182" s="29" t="s">
        <v>320</v>
      </c>
    </row>
    <row r="1183" spans="1:24" x14ac:dyDescent="0.25">
      <c r="A1183" s="29" t="s">
        <v>160</v>
      </c>
      <c r="B1183" s="29">
        <v>6290</v>
      </c>
      <c r="C1183" s="29" t="s">
        <v>298</v>
      </c>
      <c r="D1183" s="29">
        <v>192016546</v>
      </c>
      <c r="E1183" s="29">
        <v>0</v>
      </c>
      <c r="F1183" s="29">
        <v>1021</v>
      </c>
      <c r="G1183" s="29">
        <v>2638024</v>
      </c>
      <c r="H1183" s="29">
        <v>1107134</v>
      </c>
      <c r="I1183" s="29">
        <v>905</v>
      </c>
      <c r="J1183" s="29">
        <v>2164638</v>
      </c>
      <c r="K1183" s="29" t="s">
        <v>12009</v>
      </c>
      <c r="L1183" s="179" t="s">
        <v>12010</v>
      </c>
      <c r="M1183" s="29">
        <v>3906</v>
      </c>
      <c r="N1183" s="29" t="s">
        <v>298</v>
      </c>
      <c r="O1183" s="29">
        <v>390600</v>
      </c>
      <c r="R1183" s="29" t="s">
        <v>12011</v>
      </c>
      <c r="S1183" s="29">
        <v>115</v>
      </c>
      <c r="U1183" s="29">
        <v>0</v>
      </c>
      <c r="V1183" s="29" t="s">
        <v>12012</v>
      </c>
      <c r="X1183" s="29" t="s">
        <v>320</v>
      </c>
    </row>
    <row r="1184" spans="1:24" x14ac:dyDescent="0.25">
      <c r="A1184" s="29" t="s">
        <v>160</v>
      </c>
      <c r="B1184" s="29">
        <v>6290</v>
      </c>
      <c r="C1184" s="29" t="s">
        <v>298</v>
      </c>
      <c r="D1184" s="29">
        <v>504139861</v>
      </c>
      <c r="E1184" s="29">
        <v>0</v>
      </c>
      <c r="F1184" s="29">
        <v>1060</v>
      </c>
      <c r="G1184" s="29">
        <v>2638027.5120000001</v>
      </c>
      <c r="H1184" s="29">
        <v>1107137.6229999999</v>
      </c>
      <c r="I1184" s="29">
        <v>901</v>
      </c>
      <c r="J1184" s="29">
        <v>2164638</v>
      </c>
      <c r="K1184" s="29" t="s">
        <v>12009</v>
      </c>
      <c r="L1184" s="179" t="s">
        <v>12010</v>
      </c>
      <c r="M1184" s="29">
        <v>3906</v>
      </c>
      <c r="N1184" s="29" t="s">
        <v>298</v>
      </c>
      <c r="O1184" s="29">
        <v>390600</v>
      </c>
      <c r="P1184" s="29">
        <v>2638025.1979999999</v>
      </c>
      <c r="Q1184" s="29">
        <v>1107134.321</v>
      </c>
      <c r="S1184" s="29">
        <v>115</v>
      </c>
      <c r="T1184" s="29" t="s">
        <v>12013</v>
      </c>
      <c r="U1184" s="29">
        <v>0</v>
      </c>
      <c r="V1184" s="29" t="s">
        <v>12012</v>
      </c>
      <c r="X1184" s="29" t="s">
        <v>320</v>
      </c>
    </row>
    <row r="1185" spans="1:24" x14ac:dyDescent="0.25">
      <c r="A1185" s="29" t="s">
        <v>160</v>
      </c>
      <c r="B1185" s="29">
        <v>6296</v>
      </c>
      <c r="C1185" s="29" t="s">
        <v>304</v>
      </c>
      <c r="D1185" s="29">
        <v>958631</v>
      </c>
      <c r="E1185" s="29">
        <v>0</v>
      </c>
      <c r="F1185" s="29">
        <v>1021</v>
      </c>
      <c r="G1185" s="29">
        <v>2631976.8029999998</v>
      </c>
      <c r="H1185" s="29">
        <v>1120917.9639999999</v>
      </c>
      <c r="I1185" s="29">
        <v>901</v>
      </c>
      <c r="J1185" s="29">
        <v>2292800</v>
      </c>
      <c r="K1185" s="29" t="s">
        <v>2413</v>
      </c>
      <c r="L1185" s="179" t="s">
        <v>1072</v>
      </c>
      <c r="M1185" s="29">
        <v>3923</v>
      </c>
      <c r="N1185" s="29" t="s">
        <v>304</v>
      </c>
      <c r="O1185" s="29">
        <v>392300</v>
      </c>
      <c r="S1185" s="29">
        <v>150</v>
      </c>
      <c r="T1185" s="29" t="s">
        <v>2414</v>
      </c>
      <c r="U1185" s="29">
        <v>0</v>
      </c>
      <c r="V1185" s="29" t="s">
        <v>2415</v>
      </c>
      <c r="X1185" s="29" t="s">
        <v>320</v>
      </c>
    </row>
    <row r="1186" spans="1:24" x14ac:dyDescent="0.25">
      <c r="A1186" s="29" t="s">
        <v>160</v>
      </c>
      <c r="B1186" s="29">
        <v>6296</v>
      </c>
      <c r="C1186" s="29" t="s">
        <v>304</v>
      </c>
      <c r="D1186" s="29">
        <v>500008409</v>
      </c>
      <c r="E1186" s="29">
        <v>0</v>
      </c>
      <c r="F1186" s="29">
        <v>1021</v>
      </c>
      <c r="G1186" s="29">
        <v>2631987.4190000002</v>
      </c>
      <c r="H1186" s="29">
        <v>1120910.77</v>
      </c>
      <c r="I1186" s="29">
        <v>909</v>
      </c>
      <c r="J1186" s="29">
        <v>2292800</v>
      </c>
      <c r="K1186" s="29" t="s">
        <v>2413</v>
      </c>
      <c r="L1186" s="179" t="s">
        <v>1072</v>
      </c>
      <c r="M1186" s="29">
        <v>3923</v>
      </c>
      <c r="N1186" s="29" t="s">
        <v>304</v>
      </c>
      <c r="O1186" s="29">
        <v>392300</v>
      </c>
      <c r="S1186" s="29">
        <v>115</v>
      </c>
      <c r="T1186" s="29" t="s">
        <v>29359</v>
      </c>
      <c r="U1186" s="29">
        <v>0</v>
      </c>
      <c r="V1186" s="29" t="s">
        <v>29360</v>
      </c>
      <c r="X1186" s="29" t="s">
        <v>320</v>
      </c>
    </row>
    <row r="1187" spans="1:24" x14ac:dyDescent="0.25">
      <c r="A1187" s="29" t="s">
        <v>160</v>
      </c>
      <c r="B1187" s="29">
        <v>6296</v>
      </c>
      <c r="C1187" s="29" t="s">
        <v>304</v>
      </c>
      <c r="D1187" s="29">
        <v>190175752</v>
      </c>
      <c r="E1187" s="29">
        <v>0</v>
      </c>
      <c r="F1187" s="29">
        <v>1010</v>
      </c>
      <c r="G1187" s="29">
        <v>2630720</v>
      </c>
      <c r="H1187" s="29">
        <v>1122215</v>
      </c>
      <c r="I1187" s="29">
        <v>905</v>
      </c>
      <c r="J1187" s="29">
        <v>2292812</v>
      </c>
      <c r="K1187" s="29" t="s">
        <v>2416</v>
      </c>
      <c r="L1187" s="179" t="s">
        <v>29361</v>
      </c>
      <c r="M1187" s="29">
        <v>3923</v>
      </c>
      <c r="N1187" s="29" t="s">
        <v>304</v>
      </c>
      <c r="O1187" s="29">
        <v>392300</v>
      </c>
      <c r="R1187" s="29" t="s">
        <v>29362</v>
      </c>
      <c r="S1187" s="29">
        <v>101</v>
      </c>
      <c r="U1187" s="29">
        <v>0</v>
      </c>
      <c r="V1187" s="29" t="s">
        <v>29363</v>
      </c>
      <c r="X1187" s="29" t="s">
        <v>320</v>
      </c>
    </row>
    <row r="1188" spans="1:24" x14ac:dyDescent="0.25">
      <c r="A1188" s="29" t="s">
        <v>160</v>
      </c>
      <c r="B1188" s="29">
        <v>6296</v>
      </c>
      <c r="C1188" s="29" t="s">
        <v>304</v>
      </c>
      <c r="D1188" s="29">
        <v>500008435</v>
      </c>
      <c r="E1188" s="29">
        <v>0</v>
      </c>
      <c r="F1188" s="29">
        <v>1021</v>
      </c>
      <c r="G1188" s="29">
        <v>2630711.1919999998</v>
      </c>
      <c r="H1188" s="29">
        <v>1121794.8729999999</v>
      </c>
      <c r="I1188" s="29">
        <v>909</v>
      </c>
      <c r="J1188" s="29">
        <v>2292812</v>
      </c>
      <c r="K1188" s="29" t="s">
        <v>2416</v>
      </c>
      <c r="L1188" s="179" t="s">
        <v>29361</v>
      </c>
      <c r="M1188" s="29">
        <v>3923</v>
      </c>
      <c r="N1188" s="29" t="s">
        <v>304</v>
      </c>
      <c r="O1188" s="29">
        <v>392300</v>
      </c>
      <c r="S1188" s="29">
        <v>115</v>
      </c>
      <c r="T1188" s="29" t="s">
        <v>29364</v>
      </c>
      <c r="U1188" s="29">
        <v>0</v>
      </c>
      <c r="V1188" s="29" t="s">
        <v>29365</v>
      </c>
      <c r="X1188" s="29" t="s">
        <v>320</v>
      </c>
    </row>
    <row r="1189" spans="1:24" x14ac:dyDescent="0.25">
      <c r="A1189" s="29" t="s">
        <v>160</v>
      </c>
      <c r="B1189" s="29">
        <v>6296</v>
      </c>
      <c r="C1189" s="29" t="s">
        <v>304</v>
      </c>
      <c r="D1189" s="29">
        <v>958806</v>
      </c>
      <c r="E1189" s="29">
        <v>0</v>
      </c>
      <c r="F1189" s="29">
        <v>1040</v>
      </c>
      <c r="G1189" s="29">
        <v>2630164</v>
      </c>
      <c r="H1189" s="29">
        <v>1122232</v>
      </c>
      <c r="I1189" s="29">
        <v>905</v>
      </c>
      <c r="J1189" s="29">
        <v>2292812</v>
      </c>
      <c r="K1189" s="29" t="s">
        <v>2416</v>
      </c>
      <c r="L1189" s="179" t="s">
        <v>29366</v>
      </c>
      <c r="M1189" s="29">
        <v>3923</v>
      </c>
      <c r="N1189" s="29" t="s">
        <v>304</v>
      </c>
      <c r="O1189" s="29">
        <v>392300</v>
      </c>
      <c r="R1189" s="29" t="s">
        <v>29367</v>
      </c>
      <c r="S1189" s="29">
        <v>115</v>
      </c>
      <c r="U1189" s="29">
        <v>0</v>
      </c>
      <c r="V1189" s="29" t="s">
        <v>29368</v>
      </c>
      <c r="X1189" s="29" t="s">
        <v>320</v>
      </c>
    </row>
    <row r="1190" spans="1:24" x14ac:dyDescent="0.25">
      <c r="A1190" s="29" t="s">
        <v>160</v>
      </c>
      <c r="B1190" s="29">
        <v>6296</v>
      </c>
      <c r="C1190" s="29" t="s">
        <v>304</v>
      </c>
      <c r="D1190" s="29">
        <v>504193665</v>
      </c>
      <c r="E1190" s="29">
        <v>0</v>
      </c>
      <c r="F1190" s="29">
        <v>1060</v>
      </c>
      <c r="G1190" s="29">
        <v>2630684.304</v>
      </c>
      <c r="H1190" s="29">
        <v>1121740.1499999999</v>
      </c>
      <c r="I1190" s="29">
        <v>901</v>
      </c>
      <c r="J1190" s="29">
        <v>2292812</v>
      </c>
      <c r="K1190" s="29" t="s">
        <v>2416</v>
      </c>
      <c r="L1190" s="179" t="s">
        <v>29366</v>
      </c>
      <c r="M1190" s="29">
        <v>3923</v>
      </c>
      <c r="N1190" s="29" t="s">
        <v>304</v>
      </c>
      <c r="O1190" s="29">
        <v>392300</v>
      </c>
      <c r="S1190" s="29">
        <v>115</v>
      </c>
      <c r="T1190" s="29" t="s">
        <v>29369</v>
      </c>
      <c r="U1190" s="29">
        <v>0</v>
      </c>
      <c r="V1190" s="29" t="s">
        <v>29370</v>
      </c>
      <c r="X1190" s="29" t="s">
        <v>320</v>
      </c>
    </row>
    <row r="1191" spans="1:24" x14ac:dyDescent="0.25">
      <c r="A1191" s="29" t="s">
        <v>160</v>
      </c>
      <c r="B1191" s="29">
        <v>6296</v>
      </c>
      <c r="C1191" s="29" t="s">
        <v>304</v>
      </c>
      <c r="D1191" s="29">
        <v>958809</v>
      </c>
      <c r="E1191" s="29">
        <v>0</v>
      </c>
      <c r="F1191" s="29">
        <v>1021</v>
      </c>
      <c r="G1191" s="29">
        <v>2629984</v>
      </c>
      <c r="H1191" s="29">
        <v>1122536</v>
      </c>
      <c r="I1191" s="29">
        <v>905</v>
      </c>
      <c r="J1191" s="29">
        <v>2292812</v>
      </c>
      <c r="K1191" s="29" t="s">
        <v>2416</v>
      </c>
      <c r="L1191" s="179" t="s">
        <v>29371</v>
      </c>
      <c r="M1191" s="29">
        <v>3923</v>
      </c>
      <c r="N1191" s="29" t="s">
        <v>304</v>
      </c>
      <c r="O1191" s="29">
        <v>392300</v>
      </c>
      <c r="R1191" s="29" t="s">
        <v>29372</v>
      </c>
      <c r="S1191" s="29">
        <v>115</v>
      </c>
      <c r="U1191" s="29">
        <v>0</v>
      </c>
      <c r="V1191" s="29" t="s">
        <v>29373</v>
      </c>
      <c r="X1191" s="29" t="s">
        <v>320</v>
      </c>
    </row>
    <row r="1192" spans="1:24" x14ac:dyDescent="0.25">
      <c r="A1192" s="29" t="s">
        <v>160</v>
      </c>
      <c r="B1192" s="29">
        <v>6296</v>
      </c>
      <c r="C1192" s="29" t="s">
        <v>304</v>
      </c>
      <c r="D1192" s="29">
        <v>504193664</v>
      </c>
      <c r="E1192" s="29">
        <v>0</v>
      </c>
      <c r="F1192" s="29">
        <v>1060</v>
      </c>
      <c r="G1192" s="29">
        <v>2630569.4440000001</v>
      </c>
      <c r="H1192" s="29">
        <v>1121836.9180000001</v>
      </c>
      <c r="I1192" s="29">
        <v>901</v>
      </c>
      <c r="J1192" s="29">
        <v>2292812</v>
      </c>
      <c r="K1192" s="29" t="s">
        <v>2416</v>
      </c>
      <c r="L1192" s="179" t="s">
        <v>29371</v>
      </c>
      <c r="M1192" s="29">
        <v>3923</v>
      </c>
      <c r="N1192" s="29" t="s">
        <v>304</v>
      </c>
      <c r="O1192" s="29">
        <v>392300</v>
      </c>
      <c r="S1192" s="29">
        <v>115</v>
      </c>
      <c r="T1192" s="29" t="s">
        <v>29374</v>
      </c>
      <c r="U1192" s="29">
        <v>0</v>
      </c>
      <c r="V1192" s="29" t="s">
        <v>29375</v>
      </c>
      <c r="X1192" s="29" t="s">
        <v>320</v>
      </c>
    </row>
    <row r="1193" spans="1:24" x14ac:dyDescent="0.25">
      <c r="A1193" s="29" t="s">
        <v>160</v>
      </c>
      <c r="B1193" s="29">
        <v>6296</v>
      </c>
      <c r="C1193" s="29" t="s">
        <v>304</v>
      </c>
      <c r="D1193" s="29">
        <v>958810</v>
      </c>
      <c r="E1193" s="29">
        <v>0</v>
      </c>
      <c r="F1193" s="29">
        <v>1021</v>
      </c>
      <c r="G1193" s="29">
        <v>2629972</v>
      </c>
      <c r="H1193" s="29">
        <v>1122557</v>
      </c>
      <c r="I1193" s="29">
        <v>905</v>
      </c>
      <c r="J1193" s="29">
        <v>2292812</v>
      </c>
      <c r="K1193" s="29" t="s">
        <v>2416</v>
      </c>
      <c r="L1193" s="179" t="s">
        <v>2223</v>
      </c>
      <c r="M1193" s="29">
        <v>3923</v>
      </c>
      <c r="N1193" s="29" t="s">
        <v>304</v>
      </c>
      <c r="O1193" s="29">
        <v>392300</v>
      </c>
      <c r="R1193" s="29" t="s">
        <v>29376</v>
      </c>
      <c r="S1193" s="29">
        <v>115</v>
      </c>
      <c r="U1193" s="29">
        <v>0</v>
      </c>
      <c r="V1193" s="29" t="s">
        <v>29377</v>
      </c>
      <c r="X1193" s="29" t="s">
        <v>320</v>
      </c>
    </row>
    <row r="1194" spans="1:24" x14ac:dyDescent="0.25">
      <c r="A1194" s="29" t="s">
        <v>160</v>
      </c>
      <c r="B1194" s="29">
        <v>6296</v>
      </c>
      <c r="C1194" s="29" t="s">
        <v>304</v>
      </c>
      <c r="D1194" s="29">
        <v>504193663</v>
      </c>
      <c r="E1194" s="29">
        <v>0</v>
      </c>
      <c r="F1194" s="29">
        <v>1060</v>
      </c>
      <c r="G1194" s="29">
        <v>2630561.2889999999</v>
      </c>
      <c r="H1194" s="29">
        <v>1121836.801</v>
      </c>
      <c r="I1194" s="29">
        <v>901</v>
      </c>
      <c r="J1194" s="29">
        <v>2292812</v>
      </c>
      <c r="K1194" s="29" t="s">
        <v>2416</v>
      </c>
      <c r="L1194" s="179" t="s">
        <v>2223</v>
      </c>
      <c r="M1194" s="29">
        <v>3923</v>
      </c>
      <c r="N1194" s="29" t="s">
        <v>304</v>
      </c>
      <c r="O1194" s="29">
        <v>392300</v>
      </c>
      <c r="S1194" s="29">
        <v>115</v>
      </c>
      <c r="T1194" s="29" t="s">
        <v>29378</v>
      </c>
      <c r="U1194" s="29">
        <v>0</v>
      </c>
      <c r="V1194" s="29" t="s">
        <v>957</v>
      </c>
      <c r="X1194" s="29" t="s">
        <v>320</v>
      </c>
    </row>
    <row r="1195" spans="1:24" x14ac:dyDescent="0.25">
      <c r="A1195" s="29" t="s">
        <v>160</v>
      </c>
      <c r="B1195" s="29">
        <v>6297</v>
      </c>
      <c r="C1195" s="29" t="s">
        <v>305</v>
      </c>
      <c r="D1195" s="29">
        <v>959417</v>
      </c>
      <c r="E1195" s="29">
        <v>0</v>
      </c>
      <c r="F1195" s="29">
        <v>1021</v>
      </c>
      <c r="G1195" s="29">
        <v>2630217</v>
      </c>
      <c r="H1195" s="29">
        <v>1126707</v>
      </c>
      <c r="I1195" s="29">
        <v>905</v>
      </c>
      <c r="J1195" s="29">
        <v>1150724</v>
      </c>
      <c r="K1195" s="29" t="s">
        <v>396</v>
      </c>
      <c r="M1195" s="29">
        <v>3930</v>
      </c>
      <c r="N1195" s="29" t="s">
        <v>305</v>
      </c>
      <c r="O1195" s="29">
        <v>393000</v>
      </c>
      <c r="R1195" s="29" t="s">
        <v>2418</v>
      </c>
      <c r="S1195" s="29">
        <v>150</v>
      </c>
      <c r="T1195" s="29" t="s">
        <v>2419</v>
      </c>
      <c r="U1195" s="29">
        <v>0</v>
      </c>
      <c r="V1195" s="29" t="s">
        <v>2008</v>
      </c>
      <c r="X1195" s="29" t="s">
        <v>320</v>
      </c>
    </row>
    <row r="1196" spans="1:24" x14ac:dyDescent="0.25">
      <c r="A1196" s="29" t="s">
        <v>160</v>
      </c>
      <c r="B1196" s="29">
        <v>6297</v>
      </c>
      <c r="C1196" s="29" t="s">
        <v>305</v>
      </c>
      <c r="D1196" s="29">
        <v>959416</v>
      </c>
      <c r="E1196" s="29">
        <v>0</v>
      </c>
      <c r="F1196" s="29">
        <v>1021</v>
      </c>
      <c r="G1196" s="29">
        <v>2630231</v>
      </c>
      <c r="H1196" s="29">
        <v>1126718</v>
      </c>
      <c r="I1196" s="29">
        <v>905</v>
      </c>
      <c r="J1196" s="29">
        <v>1150724</v>
      </c>
      <c r="K1196" s="29" t="s">
        <v>396</v>
      </c>
      <c r="M1196" s="29">
        <v>3930</v>
      </c>
      <c r="N1196" s="29" t="s">
        <v>305</v>
      </c>
      <c r="O1196" s="29">
        <v>393000</v>
      </c>
      <c r="S1196" s="29">
        <v>115</v>
      </c>
      <c r="T1196" s="29" t="s">
        <v>2424</v>
      </c>
      <c r="U1196" s="29">
        <v>0</v>
      </c>
      <c r="V1196" s="29" t="s">
        <v>2425</v>
      </c>
      <c r="X1196" s="29" t="s">
        <v>320</v>
      </c>
    </row>
    <row r="1197" spans="1:24" x14ac:dyDescent="0.25">
      <c r="A1197" s="29" t="s">
        <v>160</v>
      </c>
      <c r="B1197" s="29">
        <v>6297</v>
      </c>
      <c r="C1197" s="29" t="s">
        <v>305</v>
      </c>
      <c r="D1197" s="29">
        <v>959414</v>
      </c>
      <c r="E1197" s="29">
        <v>0</v>
      </c>
      <c r="F1197" s="29">
        <v>1021</v>
      </c>
      <c r="G1197" s="29">
        <v>2630240</v>
      </c>
      <c r="H1197" s="29">
        <v>1126718</v>
      </c>
      <c r="I1197" s="29">
        <v>905</v>
      </c>
      <c r="J1197" s="29">
        <v>1150724</v>
      </c>
      <c r="K1197" s="29" t="s">
        <v>396</v>
      </c>
      <c r="M1197" s="29">
        <v>3930</v>
      </c>
      <c r="N1197" s="29" t="s">
        <v>305</v>
      </c>
      <c r="O1197" s="29">
        <v>393000</v>
      </c>
      <c r="S1197" s="29">
        <v>115</v>
      </c>
      <c r="T1197" s="29" t="s">
        <v>2422</v>
      </c>
      <c r="U1197" s="29">
        <v>0</v>
      </c>
      <c r="V1197" s="29" t="s">
        <v>2423</v>
      </c>
      <c r="X1197" s="29" t="s">
        <v>320</v>
      </c>
    </row>
    <row r="1198" spans="1:24" x14ac:dyDescent="0.25">
      <c r="A1198" s="29" t="s">
        <v>160</v>
      </c>
      <c r="B1198" s="29">
        <v>6297</v>
      </c>
      <c r="C1198" s="29" t="s">
        <v>305</v>
      </c>
      <c r="D1198" s="29">
        <v>959415</v>
      </c>
      <c r="E1198" s="29">
        <v>0</v>
      </c>
      <c r="F1198" s="29">
        <v>1021</v>
      </c>
      <c r="G1198" s="29">
        <v>2630243</v>
      </c>
      <c r="H1198" s="29">
        <v>1126700</v>
      </c>
      <c r="I1198" s="29">
        <v>905</v>
      </c>
      <c r="J1198" s="29">
        <v>1150724</v>
      </c>
      <c r="K1198" s="29" t="s">
        <v>396</v>
      </c>
      <c r="M1198" s="29">
        <v>3930</v>
      </c>
      <c r="N1198" s="29" t="s">
        <v>305</v>
      </c>
      <c r="O1198" s="29">
        <v>393000</v>
      </c>
      <c r="S1198" s="29">
        <v>115</v>
      </c>
      <c r="T1198" s="29" t="s">
        <v>2420</v>
      </c>
      <c r="U1198" s="29">
        <v>0</v>
      </c>
      <c r="V1198" s="29" t="s">
        <v>2421</v>
      </c>
      <c r="X1198" s="29" t="s">
        <v>320</v>
      </c>
    </row>
    <row r="1199" spans="1:24" x14ac:dyDescent="0.25">
      <c r="A1199" s="29" t="s">
        <v>160</v>
      </c>
      <c r="B1199" s="29">
        <v>6297</v>
      </c>
      <c r="C1199" s="29" t="s">
        <v>305</v>
      </c>
      <c r="D1199" s="29">
        <v>191728171</v>
      </c>
      <c r="E1199" s="29">
        <v>0</v>
      </c>
      <c r="F1199" s="29">
        <v>1025</v>
      </c>
      <c r="G1199" s="29">
        <v>2636222</v>
      </c>
      <c r="H1199" s="29">
        <v>1127233</v>
      </c>
      <c r="I1199" s="29">
        <v>904</v>
      </c>
      <c r="J1199" s="29">
        <v>1150741</v>
      </c>
      <c r="K1199" s="29" t="s">
        <v>7762</v>
      </c>
      <c r="L1199" s="179" t="s">
        <v>1626</v>
      </c>
      <c r="M1199" s="29">
        <v>3930</v>
      </c>
      <c r="N1199" s="29" t="s">
        <v>405</v>
      </c>
      <c r="O1199" s="29">
        <v>393002</v>
      </c>
      <c r="R1199" s="29" t="s">
        <v>7763</v>
      </c>
      <c r="S1199" s="29">
        <v>150</v>
      </c>
      <c r="U1199" s="29">
        <v>0</v>
      </c>
      <c r="V1199" s="29" t="s">
        <v>7764</v>
      </c>
      <c r="X1199" s="29" t="s">
        <v>320</v>
      </c>
    </row>
    <row r="1200" spans="1:24" x14ac:dyDescent="0.25">
      <c r="A1200" s="29" t="s">
        <v>160</v>
      </c>
      <c r="B1200" s="29">
        <v>6297</v>
      </c>
      <c r="C1200" s="29" t="s">
        <v>305</v>
      </c>
      <c r="D1200" s="29">
        <v>959451</v>
      </c>
      <c r="E1200" s="29">
        <v>0</v>
      </c>
      <c r="F1200" s="29">
        <v>1021</v>
      </c>
      <c r="G1200" s="29">
        <v>2636216.73</v>
      </c>
      <c r="H1200" s="29">
        <v>1127241.04</v>
      </c>
      <c r="I1200" s="29">
        <v>901</v>
      </c>
      <c r="J1200" s="29">
        <v>1150741</v>
      </c>
      <c r="K1200" s="29" t="s">
        <v>7762</v>
      </c>
      <c r="L1200" s="179" t="s">
        <v>1626</v>
      </c>
      <c r="M1200" s="29">
        <v>3930</v>
      </c>
      <c r="N1200" s="29" t="s">
        <v>405</v>
      </c>
      <c r="O1200" s="29">
        <v>393002</v>
      </c>
      <c r="P1200" s="29">
        <v>2636217.0099999998</v>
      </c>
      <c r="Q1200" s="29">
        <v>1127244.899</v>
      </c>
      <c r="S1200" s="29">
        <v>115</v>
      </c>
      <c r="T1200" s="29" t="s">
        <v>7765</v>
      </c>
      <c r="U1200" s="29">
        <v>0</v>
      </c>
      <c r="V1200" s="29" t="s">
        <v>7766</v>
      </c>
      <c r="X1200" s="29" t="s">
        <v>320</v>
      </c>
    </row>
    <row r="1201" spans="1:24" x14ac:dyDescent="0.25">
      <c r="A1201" s="29" t="s">
        <v>160</v>
      </c>
      <c r="B1201" s="29">
        <v>6297</v>
      </c>
      <c r="C1201" s="29" t="s">
        <v>305</v>
      </c>
      <c r="D1201" s="29">
        <v>191889898</v>
      </c>
      <c r="E1201" s="29">
        <v>0</v>
      </c>
      <c r="F1201" s="29">
        <v>1021</v>
      </c>
      <c r="G1201" s="29">
        <v>2636340.1</v>
      </c>
      <c r="H1201" s="29">
        <v>1127030.2</v>
      </c>
      <c r="I1201" s="29">
        <v>905</v>
      </c>
      <c r="J1201" s="29">
        <v>1150752</v>
      </c>
      <c r="K1201" s="29" t="s">
        <v>2426</v>
      </c>
      <c r="L1201" s="179" t="s">
        <v>319</v>
      </c>
      <c r="M1201" s="29">
        <v>3930</v>
      </c>
      <c r="N1201" s="29" t="s">
        <v>405</v>
      </c>
      <c r="O1201" s="29">
        <v>393002</v>
      </c>
      <c r="R1201" s="29" t="s">
        <v>2427</v>
      </c>
      <c r="S1201" s="29">
        <v>150</v>
      </c>
      <c r="T1201" s="29" t="s">
        <v>2428</v>
      </c>
      <c r="U1201" s="29">
        <v>0</v>
      </c>
      <c r="V1201" s="29" t="s">
        <v>2429</v>
      </c>
      <c r="X1201" s="29" t="s">
        <v>320</v>
      </c>
    </row>
    <row r="1202" spans="1:24" x14ac:dyDescent="0.25">
      <c r="A1202" s="29" t="s">
        <v>160</v>
      </c>
      <c r="B1202" s="29">
        <v>6297</v>
      </c>
      <c r="C1202" s="29" t="s">
        <v>305</v>
      </c>
      <c r="D1202" s="29">
        <v>191875553</v>
      </c>
      <c r="E1202" s="29">
        <v>0</v>
      </c>
      <c r="F1202" s="29">
        <v>1021</v>
      </c>
      <c r="G1202" s="29">
        <v>2636338.73</v>
      </c>
      <c r="H1202" s="29">
        <v>1127029.6499999999</v>
      </c>
      <c r="I1202" s="29">
        <v>901</v>
      </c>
      <c r="J1202" s="29">
        <v>1150752</v>
      </c>
      <c r="K1202" s="29" t="s">
        <v>2426</v>
      </c>
      <c r="L1202" s="179" t="s">
        <v>319</v>
      </c>
      <c r="M1202" s="29">
        <v>3930</v>
      </c>
      <c r="N1202" s="29" t="s">
        <v>405</v>
      </c>
      <c r="O1202" s="29">
        <v>393002</v>
      </c>
      <c r="P1202" s="29">
        <v>2636337.9369999999</v>
      </c>
      <c r="Q1202" s="29">
        <v>1127027.034</v>
      </c>
      <c r="S1202" s="29">
        <v>150</v>
      </c>
      <c r="T1202" s="29" t="s">
        <v>2428</v>
      </c>
      <c r="U1202" s="29">
        <v>0</v>
      </c>
      <c r="V1202" s="29" t="s">
        <v>2429</v>
      </c>
      <c r="X1202" s="29" t="s">
        <v>320</v>
      </c>
    </row>
    <row r="1203" spans="1:24" x14ac:dyDescent="0.25">
      <c r="A1203" s="29" t="s">
        <v>160</v>
      </c>
      <c r="B1203" s="29">
        <v>6297</v>
      </c>
      <c r="C1203" s="29" t="s">
        <v>305</v>
      </c>
      <c r="D1203" s="29">
        <v>9033413</v>
      </c>
      <c r="E1203" s="29">
        <v>0</v>
      </c>
      <c r="F1203" s="29">
        <v>1060</v>
      </c>
      <c r="G1203" s="29">
        <v>2634953</v>
      </c>
      <c r="H1203" s="29">
        <v>1127072</v>
      </c>
      <c r="I1203" s="29">
        <v>905</v>
      </c>
      <c r="J1203" s="29">
        <v>1150766</v>
      </c>
      <c r="K1203" s="29" t="s">
        <v>341</v>
      </c>
      <c r="L1203" s="179" t="s">
        <v>334</v>
      </c>
      <c r="M1203" s="29">
        <v>3930</v>
      </c>
      <c r="N1203" s="29" t="s">
        <v>305</v>
      </c>
      <c r="O1203" s="29">
        <v>393000</v>
      </c>
      <c r="R1203" s="29" t="s">
        <v>2430</v>
      </c>
      <c r="S1203" s="29">
        <v>115</v>
      </c>
      <c r="T1203" s="29" t="s">
        <v>2431</v>
      </c>
      <c r="U1203" s="29">
        <v>0</v>
      </c>
      <c r="V1203" s="29" t="s">
        <v>2432</v>
      </c>
      <c r="X1203" s="29" t="s">
        <v>320</v>
      </c>
    </row>
    <row r="1204" spans="1:24" x14ac:dyDescent="0.25">
      <c r="A1204" s="29" t="s">
        <v>160</v>
      </c>
      <c r="B1204" s="29">
        <v>6297</v>
      </c>
      <c r="C1204" s="29" t="s">
        <v>305</v>
      </c>
      <c r="D1204" s="29">
        <v>958850</v>
      </c>
      <c r="E1204" s="29">
        <v>0</v>
      </c>
      <c r="F1204" s="29">
        <v>1030</v>
      </c>
      <c r="G1204" s="29">
        <v>2634119</v>
      </c>
      <c r="H1204" s="29">
        <v>1126845</v>
      </c>
      <c r="I1204" s="29">
        <v>905</v>
      </c>
      <c r="J1204" s="29">
        <v>1150766</v>
      </c>
      <c r="K1204" s="29" t="s">
        <v>341</v>
      </c>
      <c r="L1204" s="179" t="s">
        <v>334</v>
      </c>
      <c r="M1204" s="29">
        <v>3930</v>
      </c>
      <c r="N1204" s="29" t="s">
        <v>305</v>
      </c>
      <c r="O1204" s="29">
        <v>393000</v>
      </c>
      <c r="S1204" s="29">
        <v>115</v>
      </c>
      <c r="T1204" s="29" t="s">
        <v>2433</v>
      </c>
      <c r="U1204" s="29">
        <v>0</v>
      </c>
      <c r="V1204" s="29" t="s">
        <v>2434</v>
      </c>
      <c r="X1204" s="29" t="s">
        <v>419</v>
      </c>
    </row>
    <row r="1205" spans="1:24" x14ac:dyDescent="0.25">
      <c r="A1205" s="29" t="s">
        <v>160</v>
      </c>
      <c r="B1205" s="29">
        <v>6297</v>
      </c>
      <c r="C1205" s="29" t="s">
        <v>305</v>
      </c>
      <c r="D1205" s="29">
        <v>191649171</v>
      </c>
      <c r="E1205" s="29">
        <v>0</v>
      </c>
      <c r="F1205" s="29">
        <v>1060</v>
      </c>
      <c r="G1205" s="29">
        <v>2634887</v>
      </c>
      <c r="H1205" s="29">
        <v>1127255</v>
      </c>
      <c r="I1205" s="29">
        <v>904</v>
      </c>
      <c r="J1205" s="29">
        <v>1150797</v>
      </c>
      <c r="K1205" s="29" t="s">
        <v>2435</v>
      </c>
      <c r="L1205" s="179" t="s">
        <v>535</v>
      </c>
      <c r="M1205" s="29">
        <v>3930</v>
      </c>
      <c r="N1205" s="29" t="s">
        <v>305</v>
      </c>
      <c r="O1205" s="29">
        <v>393000</v>
      </c>
      <c r="P1205" s="29">
        <v>2634887</v>
      </c>
      <c r="Q1205" s="29">
        <v>1127255</v>
      </c>
      <c r="R1205" s="29" t="s">
        <v>2436</v>
      </c>
      <c r="S1205" s="29">
        <v>115</v>
      </c>
      <c r="T1205" s="29" t="s">
        <v>2437</v>
      </c>
      <c r="U1205" s="29">
        <v>0</v>
      </c>
      <c r="V1205" s="29" t="s">
        <v>2438</v>
      </c>
      <c r="X1205" s="29" t="s">
        <v>320</v>
      </c>
    </row>
    <row r="1206" spans="1:24" x14ac:dyDescent="0.25">
      <c r="A1206" s="29" t="s">
        <v>160</v>
      </c>
      <c r="B1206" s="29">
        <v>6297</v>
      </c>
      <c r="C1206" s="29" t="s">
        <v>305</v>
      </c>
      <c r="D1206" s="29">
        <v>191965021</v>
      </c>
      <c r="E1206" s="29">
        <v>0</v>
      </c>
      <c r="F1206" s="29">
        <v>1060</v>
      </c>
      <c r="G1206" s="29">
        <v>2634268</v>
      </c>
      <c r="H1206" s="29">
        <v>1127733</v>
      </c>
      <c r="I1206" s="29">
        <v>904</v>
      </c>
      <c r="J1206" s="29">
        <v>1150797</v>
      </c>
      <c r="K1206" s="29" t="s">
        <v>2435</v>
      </c>
      <c r="L1206" s="179" t="s">
        <v>535</v>
      </c>
      <c r="M1206" s="29">
        <v>3930</v>
      </c>
      <c r="N1206" s="29" t="s">
        <v>305</v>
      </c>
      <c r="O1206" s="29">
        <v>393000</v>
      </c>
      <c r="R1206" s="29" t="s">
        <v>28338</v>
      </c>
      <c r="S1206" s="29">
        <v>150</v>
      </c>
      <c r="U1206" s="29">
        <v>0</v>
      </c>
      <c r="V1206" s="29" t="s">
        <v>2438</v>
      </c>
      <c r="X1206" s="29" t="s">
        <v>320</v>
      </c>
    </row>
    <row r="1207" spans="1:24" x14ac:dyDescent="0.25">
      <c r="A1207" s="29" t="s">
        <v>160</v>
      </c>
      <c r="B1207" s="29">
        <v>6297</v>
      </c>
      <c r="C1207" s="29" t="s">
        <v>305</v>
      </c>
      <c r="D1207" s="29">
        <v>191472832</v>
      </c>
      <c r="E1207" s="29">
        <v>0</v>
      </c>
      <c r="F1207" s="29">
        <v>1060</v>
      </c>
      <c r="G1207" s="29">
        <v>2634890</v>
      </c>
      <c r="H1207" s="29">
        <v>1127215</v>
      </c>
      <c r="I1207" s="29">
        <v>904</v>
      </c>
      <c r="J1207" s="29">
        <v>1150797</v>
      </c>
      <c r="K1207" s="29" t="s">
        <v>2435</v>
      </c>
      <c r="L1207" s="179" t="s">
        <v>535</v>
      </c>
      <c r="M1207" s="29">
        <v>3930</v>
      </c>
      <c r="N1207" s="29" t="s">
        <v>305</v>
      </c>
      <c r="O1207" s="29">
        <v>393000</v>
      </c>
      <c r="P1207" s="29">
        <v>2634890</v>
      </c>
      <c r="Q1207" s="29">
        <v>1127215</v>
      </c>
      <c r="R1207" s="29" t="s">
        <v>2439</v>
      </c>
      <c r="S1207" s="29">
        <v>150</v>
      </c>
      <c r="U1207" s="29">
        <v>0</v>
      </c>
      <c r="V1207" s="29" t="s">
        <v>2440</v>
      </c>
      <c r="X1207" s="29" t="s">
        <v>320</v>
      </c>
    </row>
    <row r="1208" spans="1:24" x14ac:dyDescent="0.25">
      <c r="A1208" s="29" t="s">
        <v>160</v>
      </c>
      <c r="B1208" s="29">
        <v>6297</v>
      </c>
      <c r="C1208" s="29" t="s">
        <v>305</v>
      </c>
      <c r="D1208" s="29">
        <v>191684972</v>
      </c>
      <c r="E1208" s="29">
        <v>0</v>
      </c>
      <c r="F1208" s="29">
        <v>1060</v>
      </c>
      <c r="G1208" s="29">
        <v>2634920</v>
      </c>
      <c r="H1208" s="29">
        <v>1127190</v>
      </c>
      <c r="I1208" s="29">
        <v>904</v>
      </c>
      <c r="J1208" s="29">
        <v>1150797</v>
      </c>
      <c r="K1208" s="29" t="s">
        <v>2435</v>
      </c>
      <c r="L1208" s="179" t="s">
        <v>535</v>
      </c>
      <c r="M1208" s="29">
        <v>3930</v>
      </c>
      <c r="N1208" s="29" t="s">
        <v>305</v>
      </c>
      <c r="O1208" s="29">
        <v>393000</v>
      </c>
      <c r="R1208" s="29" t="s">
        <v>2441</v>
      </c>
      <c r="S1208" s="29">
        <v>115</v>
      </c>
      <c r="T1208" s="29" t="s">
        <v>2437</v>
      </c>
      <c r="U1208" s="29">
        <v>0</v>
      </c>
      <c r="V1208" s="29" t="s">
        <v>2438</v>
      </c>
      <c r="X1208" s="29" t="s">
        <v>320</v>
      </c>
    </row>
    <row r="1209" spans="1:24" x14ac:dyDescent="0.25">
      <c r="A1209" s="29" t="s">
        <v>160</v>
      </c>
      <c r="B1209" s="29">
        <v>6297</v>
      </c>
      <c r="C1209" s="29" t="s">
        <v>305</v>
      </c>
      <c r="D1209" s="29">
        <v>191973435</v>
      </c>
      <c r="E1209" s="29">
        <v>0</v>
      </c>
      <c r="F1209" s="29">
        <v>1060</v>
      </c>
      <c r="G1209" s="29">
        <v>2633766</v>
      </c>
      <c r="H1209" s="29">
        <v>1127866</v>
      </c>
      <c r="I1209" s="29">
        <v>904</v>
      </c>
      <c r="J1209" s="29">
        <v>1150797</v>
      </c>
      <c r="K1209" s="29" t="s">
        <v>2435</v>
      </c>
      <c r="L1209" s="179" t="s">
        <v>535</v>
      </c>
      <c r="M1209" s="29">
        <v>3930</v>
      </c>
      <c r="N1209" s="29" t="s">
        <v>305</v>
      </c>
      <c r="O1209" s="29">
        <v>393000</v>
      </c>
      <c r="R1209" s="29" t="s">
        <v>8592</v>
      </c>
      <c r="S1209" s="29">
        <v>150</v>
      </c>
      <c r="U1209" s="29">
        <v>0</v>
      </c>
      <c r="V1209" s="29" t="s">
        <v>2438</v>
      </c>
      <c r="X1209" s="29" t="s">
        <v>320</v>
      </c>
    </row>
    <row r="1210" spans="1:24" x14ac:dyDescent="0.25">
      <c r="A1210" s="29" t="s">
        <v>160</v>
      </c>
      <c r="B1210" s="29">
        <v>6297</v>
      </c>
      <c r="C1210" s="29" t="s">
        <v>305</v>
      </c>
      <c r="D1210" s="29">
        <v>191731111</v>
      </c>
      <c r="E1210" s="29">
        <v>0</v>
      </c>
      <c r="F1210" s="29">
        <v>1060</v>
      </c>
      <c r="G1210" s="29">
        <v>2634504</v>
      </c>
      <c r="H1210" s="29">
        <v>1127150</v>
      </c>
      <c r="I1210" s="29">
        <v>904</v>
      </c>
      <c r="J1210" s="29">
        <v>1150797</v>
      </c>
      <c r="K1210" s="29" t="s">
        <v>2435</v>
      </c>
      <c r="L1210" s="179" t="s">
        <v>535</v>
      </c>
      <c r="M1210" s="29">
        <v>3930</v>
      </c>
      <c r="N1210" s="29" t="s">
        <v>305</v>
      </c>
      <c r="O1210" s="29">
        <v>393000</v>
      </c>
      <c r="R1210" s="29" t="s">
        <v>2442</v>
      </c>
      <c r="S1210" s="29">
        <v>115</v>
      </c>
      <c r="T1210" s="29" t="s">
        <v>2437</v>
      </c>
      <c r="U1210" s="29">
        <v>0</v>
      </c>
      <c r="V1210" s="29" t="s">
        <v>2438</v>
      </c>
      <c r="X1210" s="29" t="s">
        <v>320</v>
      </c>
    </row>
    <row r="1211" spans="1:24" x14ac:dyDescent="0.25">
      <c r="A1211" s="29" t="s">
        <v>160</v>
      </c>
      <c r="B1211" s="29">
        <v>6297</v>
      </c>
      <c r="C1211" s="29" t="s">
        <v>305</v>
      </c>
      <c r="D1211" s="29">
        <v>191776852</v>
      </c>
      <c r="E1211" s="29">
        <v>0</v>
      </c>
      <c r="F1211" s="29">
        <v>1060</v>
      </c>
      <c r="G1211" s="29">
        <v>2634718</v>
      </c>
      <c r="H1211" s="29">
        <v>1127122</v>
      </c>
      <c r="I1211" s="29">
        <v>909</v>
      </c>
      <c r="J1211" s="29">
        <v>1150797</v>
      </c>
      <c r="K1211" s="29" t="s">
        <v>2435</v>
      </c>
      <c r="L1211" s="179" t="s">
        <v>535</v>
      </c>
      <c r="M1211" s="29">
        <v>3930</v>
      </c>
      <c r="N1211" s="29" t="s">
        <v>305</v>
      </c>
      <c r="O1211" s="29">
        <v>393000</v>
      </c>
      <c r="R1211" s="29" t="s">
        <v>2443</v>
      </c>
      <c r="S1211" s="29">
        <v>115</v>
      </c>
      <c r="T1211" s="29" t="s">
        <v>2437</v>
      </c>
      <c r="U1211" s="29">
        <v>0</v>
      </c>
      <c r="V1211" s="29" t="s">
        <v>2438</v>
      </c>
      <c r="X1211" s="29" t="s">
        <v>320</v>
      </c>
    </row>
    <row r="1212" spans="1:24" x14ac:dyDescent="0.25">
      <c r="A1212" s="29" t="s">
        <v>160</v>
      </c>
      <c r="B1212" s="29">
        <v>6297</v>
      </c>
      <c r="C1212" s="29" t="s">
        <v>305</v>
      </c>
      <c r="D1212" s="29">
        <v>190797769</v>
      </c>
      <c r="E1212" s="29">
        <v>0</v>
      </c>
      <c r="F1212" s="29">
        <v>1080</v>
      </c>
      <c r="G1212" s="29">
        <v>2634700</v>
      </c>
      <c r="H1212" s="29">
        <v>1127125</v>
      </c>
      <c r="I1212" s="29">
        <v>909</v>
      </c>
      <c r="J1212" s="29">
        <v>1150797</v>
      </c>
      <c r="K1212" s="29" t="s">
        <v>2435</v>
      </c>
      <c r="L1212" s="179" t="s">
        <v>535</v>
      </c>
      <c r="M1212" s="29">
        <v>3930</v>
      </c>
      <c r="N1212" s="29" t="s">
        <v>305</v>
      </c>
      <c r="O1212" s="29">
        <v>393000</v>
      </c>
      <c r="P1212" s="29">
        <v>2634700</v>
      </c>
      <c r="Q1212" s="29">
        <v>1127125</v>
      </c>
      <c r="R1212" s="29" t="s">
        <v>2444</v>
      </c>
      <c r="S1212" s="29">
        <v>101</v>
      </c>
      <c r="T1212" s="29" t="s">
        <v>2437</v>
      </c>
      <c r="U1212" s="29">
        <v>0</v>
      </c>
      <c r="V1212" s="29" t="s">
        <v>2438</v>
      </c>
      <c r="X1212" s="29" t="s">
        <v>320</v>
      </c>
    </row>
    <row r="1213" spans="1:24" x14ac:dyDescent="0.25">
      <c r="A1213" s="29" t="s">
        <v>160</v>
      </c>
      <c r="B1213" s="29">
        <v>6297</v>
      </c>
      <c r="C1213" s="29" t="s">
        <v>305</v>
      </c>
      <c r="D1213" s="29">
        <v>191675078</v>
      </c>
      <c r="E1213" s="29">
        <v>0</v>
      </c>
      <c r="F1213" s="29">
        <v>1060</v>
      </c>
      <c r="G1213" s="29">
        <v>2634713</v>
      </c>
      <c r="H1213" s="29">
        <v>1127231</v>
      </c>
      <c r="I1213" s="29">
        <v>904</v>
      </c>
      <c r="J1213" s="29">
        <v>1150797</v>
      </c>
      <c r="K1213" s="29" t="s">
        <v>2435</v>
      </c>
      <c r="L1213" s="179" t="s">
        <v>535</v>
      </c>
      <c r="M1213" s="29">
        <v>3930</v>
      </c>
      <c r="N1213" s="29" t="s">
        <v>305</v>
      </c>
      <c r="O1213" s="29">
        <v>393000</v>
      </c>
      <c r="P1213" s="29">
        <v>2634713</v>
      </c>
      <c r="Q1213" s="29">
        <v>1127231</v>
      </c>
      <c r="R1213" s="29" t="s">
        <v>2445</v>
      </c>
      <c r="S1213" s="29">
        <v>115</v>
      </c>
      <c r="T1213" s="29" t="s">
        <v>2437</v>
      </c>
      <c r="U1213" s="29">
        <v>0</v>
      </c>
      <c r="V1213" s="29" t="s">
        <v>2438</v>
      </c>
      <c r="X1213" s="29" t="s">
        <v>320</v>
      </c>
    </row>
    <row r="1214" spans="1:24" x14ac:dyDescent="0.25">
      <c r="A1214" s="29" t="s">
        <v>160</v>
      </c>
      <c r="B1214" s="29">
        <v>6297</v>
      </c>
      <c r="C1214" s="29" t="s">
        <v>305</v>
      </c>
      <c r="D1214" s="29">
        <v>191816055</v>
      </c>
      <c r="E1214" s="29">
        <v>0</v>
      </c>
      <c r="F1214" s="29">
        <v>1060</v>
      </c>
      <c r="G1214" s="29">
        <v>2634735</v>
      </c>
      <c r="H1214" s="29">
        <v>1127336</v>
      </c>
      <c r="I1214" s="29">
        <v>909</v>
      </c>
      <c r="J1214" s="29">
        <v>1150797</v>
      </c>
      <c r="K1214" s="29" t="s">
        <v>2435</v>
      </c>
      <c r="L1214" s="179" t="s">
        <v>535</v>
      </c>
      <c r="M1214" s="29">
        <v>3930</v>
      </c>
      <c r="N1214" s="29" t="s">
        <v>305</v>
      </c>
      <c r="O1214" s="29">
        <v>393000</v>
      </c>
      <c r="R1214" s="29" t="s">
        <v>2446</v>
      </c>
      <c r="S1214" s="29">
        <v>115</v>
      </c>
      <c r="T1214" s="29" t="s">
        <v>2437</v>
      </c>
      <c r="U1214" s="29">
        <v>0</v>
      </c>
      <c r="V1214" s="29" t="s">
        <v>2438</v>
      </c>
      <c r="X1214" s="29" t="s">
        <v>320</v>
      </c>
    </row>
    <row r="1215" spans="1:24" x14ac:dyDescent="0.25">
      <c r="A1215" s="29" t="s">
        <v>160</v>
      </c>
      <c r="B1215" s="29">
        <v>6297</v>
      </c>
      <c r="C1215" s="29" t="s">
        <v>305</v>
      </c>
      <c r="D1215" s="29">
        <v>191269775</v>
      </c>
      <c r="E1215" s="29">
        <v>0</v>
      </c>
      <c r="F1215" s="29">
        <v>1060</v>
      </c>
      <c r="G1215" s="29">
        <v>2634870</v>
      </c>
      <c r="H1215" s="29">
        <v>1127550</v>
      </c>
      <c r="I1215" s="29">
        <v>909</v>
      </c>
      <c r="J1215" s="29">
        <v>1150797</v>
      </c>
      <c r="K1215" s="29" t="s">
        <v>2435</v>
      </c>
      <c r="L1215" s="179" t="s">
        <v>535</v>
      </c>
      <c r="M1215" s="29">
        <v>3930</v>
      </c>
      <c r="N1215" s="29" t="s">
        <v>305</v>
      </c>
      <c r="O1215" s="29">
        <v>393000</v>
      </c>
      <c r="P1215" s="29">
        <v>2634870</v>
      </c>
      <c r="Q1215" s="29">
        <v>1127550</v>
      </c>
      <c r="R1215" s="29" t="s">
        <v>2447</v>
      </c>
      <c r="S1215" s="29">
        <v>115</v>
      </c>
      <c r="T1215" s="29" t="s">
        <v>2437</v>
      </c>
      <c r="U1215" s="29">
        <v>0</v>
      </c>
      <c r="V1215" s="29" t="s">
        <v>2438</v>
      </c>
      <c r="X1215" s="29" t="s">
        <v>419</v>
      </c>
    </row>
    <row r="1216" spans="1:24" x14ac:dyDescent="0.25">
      <c r="A1216" s="29" t="s">
        <v>160</v>
      </c>
      <c r="B1216" s="29">
        <v>6297</v>
      </c>
      <c r="C1216" s="29" t="s">
        <v>305</v>
      </c>
      <c r="D1216" s="29">
        <v>191652917</v>
      </c>
      <c r="E1216" s="29">
        <v>0</v>
      </c>
      <c r="F1216" s="29">
        <v>1060</v>
      </c>
      <c r="G1216" s="29">
        <v>2634785</v>
      </c>
      <c r="H1216" s="29">
        <v>1127505</v>
      </c>
      <c r="I1216" s="29">
        <v>904</v>
      </c>
      <c r="J1216" s="29">
        <v>1150797</v>
      </c>
      <c r="K1216" s="29" t="s">
        <v>2435</v>
      </c>
      <c r="L1216" s="179" t="s">
        <v>535</v>
      </c>
      <c r="M1216" s="29">
        <v>3930</v>
      </c>
      <c r="N1216" s="29" t="s">
        <v>305</v>
      </c>
      <c r="O1216" s="29">
        <v>393000</v>
      </c>
      <c r="P1216" s="29">
        <v>2634785</v>
      </c>
      <c r="Q1216" s="29">
        <v>1127505</v>
      </c>
      <c r="R1216" s="29" t="s">
        <v>2448</v>
      </c>
      <c r="S1216" s="29">
        <v>115</v>
      </c>
      <c r="T1216" s="29" t="s">
        <v>2437</v>
      </c>
      <c r="U1216" s="29">
        <v>0</v>
      </c>
      <c r="V1216" s="29" t="s">
        <v>2438</v>
      </c>
      <c r="X1216" s="29" t="s">
        <v>320</v>
      </c>
    </row>
    <row r="1217" spans="1:24" x14ac:dyDescent="0.25">
      <c r="A1217" s="29" t="s">
        <v>160</v>
      </c>
      <c r="B1217" s="29">
        <v>6297</v>
      </c>
      <c r="C1217" s="29" t="s">
        <v>305</v>
      </c>
      <c r="D1217" s="29">
        <v>191643476</v>
      </c>
      <c r="E1217" s="29">
        <v>0</v>
      </c>
      <c r="F1217" s="29">
        <v>1060</v>
      </c>
      <c r="G1217" s="29">
        <v>2634831</v>
      </c>
      <c r="H1217" s="29">
        <v>1127378</v>
      </c>
      <c r="I1217" s="29">
        <v>904</v>
      </c>
      <c r="J1217" s="29">
        <v>1150797</v>
      </c>
      <c r="K1217" s="29" t="s">
        <v>2435</v>
      </c>
      <c r="L1217" s="179" t="s">
        <v>535</v>
      </c>
      <c r="M1217" s="29">
        <v>3930</v>
      </c>
      <c r="N1217" s="29" t="s">
        <v>305</v>
      </c>
      <c r="O1217" s="29">
        <v>393000</v>
      </c>
      <c r="P1217" s="29">
        <v>2634831</v>
      </c>
      <c r="Q1217" s="29">
        <v>1127378</v>
      </c>
      <c r="R1217" s="29" t="s">
        <v>2449</v>
      </c>
      <c r="S1217" s="29">
        <v>115</v>
      </c>
      <c r="T1217" s="29" t="s">
        <v>2437</v>
      </c>
      <c r="U1217" s="29">
        <v>0</v>
      </c>
      <c r="V1217" s="29" t="s">
        <v>2438</v>
      </c>
      <c r="X1217" s="29" t="s">
        <v>320</v>
      </c>
    </row>
    <row r="1218" spans="1:24" x14ac:dyDescent="0.25">
      <c r="A1218" s="29" t="s">
        <v>160</v>
      </c>
      <c r="B1218" s="29">
        <v>6297</v>
      </c>
      <c r="C1218" s="29" t="s">
        <v>305</v>
      </c>
      <c r="D1218" s="29">
        <v>191656927</v>
      </c>
      <c r="E1218" s="29">
        <v>0</v>
      </c>
      <c r="F1218" s="29">
        <v>1060</v>
      </c>
      <c r="G1218" s="29">
        <v>2634751</v>
      </c>
      <c r="H1218" s="29">
        <v>1127528</v>
      </c>
      <c r="I1218" s="29">
        <v>904</v>
      </c>
      <c r="J1218" s="29">
        <v>1150797</v>
      </c>
      <c r="K1218" s="29" t="s">
        <v>2435</v>
      </c>
      <c r="L1218" s="179" t="s">
        <v>535</v>
      </c>
      <c r="M1218" s="29">
        <v>3930</v>
      </c>
      <c r="N1218" s="29" t="s">
        <v>305</v>
      </c>
      <c r="O1218" s="29">
        <v>393000</v>
      </c>
      <c r="P1218" s="29">
        <v>2634751</v>
      </c>
      <c r="Q1218" s="29">
        <v>1127528</v>
      </c>
      <c r="R1218" s="29" t="s">
        <v>2450</v>
      </c>
      <c r="S1218" s="29">
        <v>150</v>
      </c>
      <c r="T1218" s="29" t="s">
        <v>2437</v>
      </c>
      <c r="U1218" s="29">
        <v>0</v>
      </c>
      <c r="V1218" s="29" t="s">
        <v>2438</v>
      </c>
      <c r="X1218" s="29" t="s">
        <v>320</v>
      </c>
    </row>
    <row r="1219" spans="1:24" x14ac:dyDescent="0.25">
      <c r="A1219" s="29" t="s">
        <v>160</v>
      </c>
      <c r="B1219" s="29">
        <v>6297</v>
      </c>
      <c r="C1219" s="29" t="s">
        <v>305</v>
      </c>
      <c r="D1219" s="29">
        <v>191815934</v>
      </c>
      <c r="E1219" s="29">
        <v>0</v>
      </c>
      <c r="F1219" s="29">
        <v>1060</v>
      </c>
      <c r="G1219" s="29">
        <v>2634426</v>
      </c>
      <c r="H1219" s="29">
        <v>1127353</v>
      </c>
      <c r="I1219" s="29">
        <v>909</v>
      </c>
      <c r="J1219" s="29">
        <v>1150797</v>
      </c>
      <c r="K1219" s="29" t="s">
        <v>2435</v>
      </c>
      <c r="L1219" s="179" t="s">
        <v>535</v>
      </c>
      <c r="M1219" s="29">
        <v>3930</v>
      </c>
      <c r="N1219" s="29" t="s">
        <v>305</v>
      </c>
      <c r="O1219" s="29">
        <v>393000</v>
      </c>
      <c r="R1219" s="29" t="s">
        <v>2451</v>
      </c>
      <c r="S1219" s="29">
        <v>150</v>
      </c>
      <c r="T1219" s="29" t="s">
        <v>2437</v>
      </c>
      <c r="U1219" s="29">
        <v>0</v>
      </c>
      <c r="V1219" s="29" t="s">
        <v>2438</v>
      </c>
      <c r="X1219" s="29" t="s">
        <v>320</v>
      </c>
    </row>
    <row r="1220" spans="1:24" x14ac:dyDescent="0.25">
      <c r="A1220" s="29" t="s">
        <v>160</v>
      </c>
      <c r="B1220" s="29">
        <v>6297</v>
      </c>
      <c r="C1220" s="29" t="s">
        <v>305</v>
      </c>
      <c r="D1220" s="29">
        <v>191954312</v>
      </c>
      <c r="E1220" s="29">
        <v>0</v>
      </c>
      <c r="F1220" s="29">
        <v>1060</v>
      </c>
      <c r="G1220" s="29">
        <v>2634697</v>
      </c>
      <c r="H1220" s="29">
        <v>1127458</v>
      </c>
      <c r="I1220" s="29">
        <v>904</v>
      </c>
      <c r="J1220" s="29">
        <v>1150797</v>
      </c>
      <c r="K1220" s="29" t="s">
        <v>2435</v>
      </c>
      <c r="L1220" s="179" t="s">
        <v>535</v>
      </c>
      <c r="M1220" s="29">
        <v>3930</v>
      </c>
      <c r="N1220" s="29" t="s">
        <v>305</v>
      </c>
      <c r="O1220" s="29">
        <v>393000</v>
      </c>
      <c r="R1220" s="29" t="s">
        <v>11936</v>
      </c>
      <c r="S1220" s="29">
        <v>150</v>
      </c>
      <c r="U1220" s="29">
        <v>0</v>
      </c>
      <c r="V1220" s="29" t="s">
        <v>2438</v>
      </c>
      <c r="X1220" s="29" t="s">
        <v>320</v>
      </c>
    </row>
    <row r="1221" spans="1:24" x14ac:dyDescent="0.25">
      <c r="A1221" s="29" t="s">
        <v>160</v>
      </c>
      <c r="B1221" s="29">
        <v>6297</v>
      </c>
      <c r="C1221" s="29" t="s">
        <v>305</v>
      </c>
      <c r="D1221" s="29">
        <v>9033366</v>
      </c>
      <c r="E1221" s="29">
        <v>0</v>
      </c>
      <c r="F1221" s="29">
        <v>1060</v>
      </c>
      <c r="G1221" s="29">
        <v>2634316</v>
      </c>
      <c r="H1221" s="29">
        <v>1127293</v>
      </c>
      <c r="I1221" s="29">
        <v>905</v>
      </c>
      <c r="J1221" s="29">
        <v>1150797</v>
      </c>
      <c r="K1221" s="29" t="s">
        <v>2435</v>
      </c>
      <c r="L1221" s="179" t="s">
        <v>535</v>
      </c>
      <c r="M1221" s="29">
        <v>3930</v>
      </c>
      <c r="N1221" s="29" t="s">
        <v>305</v>
      </c>
      <c r="O1221" s="29">
        <v>393000</v>
      </c>
      <c r="R1221" s="29" t="s">
        <v>2452</v>
      </c>
      <c r="S1221" s="29">
        <v>115</v>
      </c>
      <c r="T1221" s="29" t="s">
        <v>2437</v>
      </c>
      <c r="U1221" s="29">
        <v>0</v>
      </c>
      <c r="V1221" s="29" t="s">
        <v>2438</v>
      </c>
      <c r="X1221" s="29" t="s">
        <v>419</v>
      </c>
    </row>
    <row r="1222" spans="1:24" x14ac:dyDescent="0.25">
      <c r="A1222" s="29" t="s">
        <v>160</v>
      </c>
      <c r="B1222" s="29">
        <v>6297</v>
      </c>
      <c r="C1222" s="29" t="s">
        <v>305</v>
      </c>
      <c r="D1222" s="29">
        <v>191689291</v>
      </c>
      <c r="E1222" s="29">
        <v>0</v>
      </c>
      <c r="F1222" s="29">
        <v>1060</v>
      </c>
      <c r="G1222" s="29">
        <v>2634348</v>
      </c>
      <c r="H1222" s="29">
        <v>1127234</v>
      </c>
      <c r="I1222" s="29">
        <v>904</v>
      </c>
      <c r="J1222" s="29">
        <v>1150797</v>
      </c>
      <c r="K1222" s="29" t="s">
        <v>2435</v>
      </c>
      <c r="L1222" s="179" t="s">
        <v>535</v>
      </c>
      <c r="M1222" s="29">
        <v>3930</v>
      </c>
      <c r="N1222" s="29" t="s">
        <v>305</v>
      </c>
      <c r="O1222" s="29">
        <v>393000</v>
      </c>
      <c r="R1222" s="29" t="s">
        <v>2453</v>
      </c>
      <c r="S1222" s="29">
        <v>115</v>
      </c>
      <c r="T1222" s="29" t="s">
        <v>2437</v>
      </c>
      <c r="U1222" s="29">
        <v>0</v>
      </c>
      <c r="V1222" s="29" t="s">
        <v>2438</v>
      </c>
      <c r="X1222" s="29" t="s">
        <v>320</v>
      </c>
    </row>
    <row r="1223" spans="1:24" x14ac:dyDescent="0.25">
      <c r="A1223" s="29" t="s">
        <v>160</v>
      </c>
      <c r="B1223" s="29">
        <v>6297</v>
      </c>
      <c r="C1223" s="29" t="s">
        <v>305</v>
      </c>
      <c r="D1223" s="29">
        <v>190688789</v>
      </c>
      <c r="E1223" s="29">
        <v>0</v>
      </c>
      <c r="F1223" s="29">
        <v>1060</v>
      </c>
      <c r="G1223" s="29">
        <v>2634365</v>
      </c>
      <c r="H1223" s="29">
        <v>1127350</v>
      </c>
      <c r="I1223" s="29">
        <v>909</v>
      </c>
      <c r="J1223" s="29">
        <v>1150797</v>
      </c>
      <c r="K1223" s="29" t="s">
        <v>2435</v>
      </c>
      <c r="L1223" s="179" t="s">
        <v>535</v>
      </c>
      <c r="M1223" s="29">
        <v>3930</v>
      </c>
      <c r="N1223" s="29" t="s">
        <v>305</v>
      </c>
      <c r="O1223" s="29">
        <v>393000</v>
      </c>
      <c r="P1223" s="29">
        <v>2634365</v>
      </c>
      <c r="Q1223" s="29">
        <v>1127350</v>
      </c>
      <c r="R1223" s="29" t="s">
        <v>2454</v>
      </c>
      <c r="S1223" s="29">
        <v>115</v>
      </c>
      <c r="T1223" s="29" t="s">
        <v>2437</v>
      </c>
      <c r="U1223" s="29">
        <v>0</v>
      </c>
      <c r="V1223" s="29" t="s">
        <v>2438</v>
      </c>
      <c r="X1223" s="29" t="s">
        <v>320</v>
      </c>
    </row>
    <row r="1224" spans="1:24" x14ac:dyDescent="0.25">
      <c r="A1224" s="29" t="s">
        <v>160</v>
      </c>
      <c r="B1224" s="29">
        <v>6297</v>
      </c>
      <c r="C1224" s="29" t="s">
        <v>305</v>
      </c>
      <c r="D1224" s="29">
        <v>190913949</v>
      </c>
      <c r="E1224" s="29">
        <v>0</v>
      </c>
      <c r="F1224" s="29">
        <v>1060</v>
      </c>
      <c r="G1224" s="29">
        <v>2634450</v>
      </c>
      <c r="H1224" s="29">
        <v>1127245</v>
      </c>
      <c r="I1224" s="29">
        <v>904</v>
      </c>
      <c r="J1224" s="29">
        <v>1150797</v>
      </c>
      <c r="K1224" s="29" t="s">
        <v>2435</v>
      </c>
      <c r="L1224" s="179" t="s">
        <v>535</v>
      </c>
      <c r="M1224" s="29">
        <v>3930</v>
      </c>
      <c r="N1224" s="29" t="s">
        <v>305</v>
      </c>
      <c r="O1224" s="29">
        <v>393000</v>
      </c>
      <c r="P1224" s="29">
        <v>2634450</v>
      </c>
      <c r="Q1224" s="29">
        <v>1127245</v>
      </c>
      <c r="R1224" s="29" t="s">
        <v>2455</v>
      </c>
      <c r="S1224" s="29">
        <v>115</v>
      </c>
      <c r="T1224" s="29" t="s">
        <v>2437</v>
      </c>
      <c r="U1224" s="29">
        <v>0</v>
      </c>
      <c r="V1224" s="29" t="s">
        <v>2438</v>
      </c>
      <c r="X1224" s="29" t="s">
        <v>320</v>
      </c>
    </row>
    <row r="1225" spans="1:24" x14ac:dyDescent="0.25">
      <c r="A1225" s="29" t="s">
        <v>160</v>
      </c>
      <c r="B1225" s="29">
        <v>6297</v>
      </c>
      <c r="C1225" s="29" t="s">
        <v>305</v>
      </c>
      <c r="D1225" s="29">
        <v>191865301</v>
      </c>
      <c r="E1225" s="29">
        <v>0</v>
      </c>
      <c r="F1225" s="29">
        <v>1060</v>
      </c>
      <c r="G1225" s="29">
        <v>2634699</v>
      </c>
      <c r="H1225" s="29">
        <v>1127461</v>
      </c>
      <c r="I1225" s="29">
        <v>905</v>
      </c>
      <c r="J1225" s="29">
        <v>1150797</v>
      </c>
      <c r="K1225" s="29" t="s">
        <v>2435</v>
      </c>
      <c r="L1225" s="179" t="s">
        <v>535</v>
      </c>
      <c r="M1225" s="29">
        <v>3930</v>
      </c>
      <c r="N1225" s="29" t="s">
        <v>305</v>
      </c>
      <c r="O1225" s="29">
        <v>393000</v>
      </c>
      <c r="R1225" s="29" t="s">
        <v>2456</v>
      </c>
      <c r="S1225" s="29">
        <v>150</v>
      </c>
      <c r="T1225" s="29" t="s">
        <v>2437</v>
      </c>
      <c r="U1225" s="29">
        <v>0</v>
      </c>
      <c r="V1225" s="29" t="s">
        <v>2438</v>
      </c>
      <c r="X1225" s="29" t="s">
        <v>320</v>
      </c>
    </row>
    <row r="1226" spans="1:24" x14ac:dyDescent="0.25">
      <c r="A1226" s="29" t="s">
        <v>160</v>
      </c>
      <c r="B1226" s="29">
        <v>6297</v>
      </c>
      <c r="C1226" s="29" t="s">
        <v>305</v>
      </c>
      <c r="D1226" s="29">
        <v>191800274</v>
      </c>
      <c r="E1226" s="29">
        <v>0</v>
      </c>
      <c r="F1226" s="29">
        <v>1060</v>
      </c>
      <c r="G1226" s="29">
        <v>2634475</v>
      </c>
      <c r="H1226" s="29">
        <v>1127247</v>
      </c>
      <c r="I1226" s="29">
        <v>904</v>
      </c>
      <c r="J1226" s="29">
        <v>1150797</v>
      </c>
      <c r="K1226" s="29" t="s">
        <v>2435</v>
      </c>
      <c r="L1226" s="179" t="s">
        <v>535</v>
      </c>
      <c r="M1226" s="29">
        <v>3930</v>
      </c>
      <c r="N1226" s="29" t="s">
        <v>305</v>
      </c>
      <c r="O1226" s="29">
        <v>393000</v>
      </c>
      <c r="R1226" s="29" t="s">
        <v>2457</v>
      </c>
      <c r="S1226" s="29">
        <v>115</v>
      </c>
      <c r="T1226" s="29" t="s">
        <v>2437</v>
      </c>
      <c r="U1226" s="29">
        <v>0</v>
      </c>
      <c r="V1226" s="29" t="s">
        <v>2438</v>
      </c>
      <c r="X1226" s="29" t="s">
        <v>320</v>
      </c>
    </row>
    <row r="1227" spans="1:24" x14ac:dyDescent="0.25">
      <c r="A1227" s="29" t="s">
        <v>160</v>
      </c>
      <c r="B1227" s="29">
        <v>6297</v>
      </c>
      <c r="C1227" s="29" t="s">
        <v>305</v>
      </c>
      <c r="D1227" s="29">
        <v>190602156</v>
      </c>
      <c r="E1227" s="29">
        <v>0</v>
      </c>
      <c r="F1227" s="29">
        <v>1060</v>
      </c>
      <c r="G1227" s="29">
        <v>2634467</v>
      </c>
      <c r="H1227" s="29">
        <v>1127468</v>
      </c>
      <c r="I1227" s="29">
        <v>909</v>
      </c>
      <c r="J1227" s="29">
        <v>1150797</v>
      </c>
      <c r="K1227" s="29" t="s">
        <v>2435</v>
      </c>
      <c r="L1227" s="179" t="s">
        <v>535</v>
      </c>
      <c r="M1227" s="29">
        <v>3930</v>
      </c>
      <c r="N1227" s="29" t="s">
        <v>305</v>
      </c>
      <c r="O1227" s="29">
        <v>393000</v>
      </c>
      <c r="R1227" s="29" t="s">
        <v>2458</v>
      </c>
      <c r="S1227" s="29">
        <v>115</v>
      </c>
      <c r="T1227" s="29" t="s">
        <v>2437</v>
      </c>
      <c r="U1227" s="29">
        <v>0</v>
      </c>
      <c r="V1227" s="29" t="s">
        <v>2438</v>
      </c>
      <c r="X1227" s="29" t="s">
        <v>320</v>
      </c>
    </row>
    <row r="1228" spans="1:24" x14ac:dyDescent="0.25">
      <c r="A1228" s="29" t="s">
        <v>160</v>
      </c>
      <c r="B1228" s="29">
        <v>6297</v>
      </c>
      <c r="C1228" s="29" t="s">
        <v>305</v>
      </c>
      <c r="D1228" s="29">
        <v>191709853</v>
      </c>
      <c r="E1228" s="29">
        <v>0</v>
      </c>
      <c r="F1228" s="29">
        <v>1060</v>
      </c>
      <c r="G1228" s="29">
        <v>2634495</v>
      </c>
      <c r="H1228" s="29">
        <v>1127534</v>
      </c>
      <c r="I1228" s="29">
        <v>904</v>
      </c>
      <c r="J1228" s="29">
        <v>1150797</v>
      </c>
      <c r="K1228" s="29" t="s">
        <v>2435</v>
      </c>
      <c r="L1228" s="179" t="s">
        <v>535</v>
      </c>
      <c r="M1228" s="29">
        <v>3930</v>
      </c>
      <c r="N1228" s="29" t="s">
        <v>305</v>
      </c>
      <c r="O1228" s="29">
        <v>393000</v>
      </c>
      <c r="R1228" s="29" t="s">
        <v>2459</v>
      </c>
      <c r="S1228" s="29">
        <v>115</v>
      </c>
      <c r="T1228" s="29" t="s">
        <v>2437</v>
      </c>
      <c r="U1228" s="29">
        <v>0</v>
      </c>
      <c r="V1228" s="29" t="s">
        <v>2438</v>
      </c>
      <c r="X1228" s="29" t="s">
        <v>320</v>
      </c>
    </row>
    <row r="1229" spans="1:24" x14ac:dyDescent="0.25">
      <c r="A1229" s="29" t="s">
        <v>160</v>
      </c>
      <c r="B1229" s="29">
        <v>6297</v>
      </c>
      <c r="C1229" s="29" t="s">
        <v>305</v>
      </c>
      <c r="D1229" s="29">
        <v>191444330</v>
      </c>
      <c r="E1229" s="29">
        <v>0</v>
      </c>
      <c r="F1229" s="29">
        <v>1060</v>
      </c>
      <c r="G1229" s="29">
        <v>2634570</v>
      </c>
      <c r="H1229" s="29">
        <v>1127600</v>
      </c>
      <c r="I1229" s="29">
        <v>904</v>
      </c>
      <c r="J1229" s="29">
        <v>1150797</v>
      </c>
      <c r="K1229" s="29" t="s">
        <v>2435</v>
      </c>
      <c r="L1229" s="179" t="s">
        <v>535</v>
      </c>
      <c r="M1229" s="29">
        <v>3930</v>
      </c>
      <c r="N1229" s="29" t="s">
        <v>305</v>
      </c>
      <c r="O1229" s="29">
        <v>393000</v>
      </c>
      <c r="P1229" s="29">
        <v>2634570</v>
      </c>
      <c r="Q1229" s="29">
        <v>1127600</v>
      </c>
      <c r="R1229" s="29" t="s">
        <v>2460</v>
      </c>
      <c r="S1229" s="29">
        <v>150</v>
      </c>
      <c r="T1229" s="29" t="s">
        <v>2437</v>
      </c>
      <c r="U1229" s="29">
        <v>0</v>
      </c>
      <c r="V1229" s="29" t="s">
        <v>2438</v>
      </c>
      <c r="X1229" s="29" t="s">
        <v>320</v>
      </c>
    </row>
    <row r="1230" spans="1:24" x14ac:dyDescent="0.25">
      <c r="A1230" s="29" t="s">
        <v>160</v>
      </c>
      <c r="B1230" s="29">
        <v>6297</v>
      </c>
      <c r="C1230" s="29" t="s">
        <v>305</v>
      </c>
      <c r="D1230" s="29">
        <v>191574054</v>
      </c>
      <c r="E1230" s="29">
        <v>0</v>
      </c>
      <c r="F1230" s="29">
        <v>1060</v>
      </c>
      <c r="G1230" s="29">
        <v>2634673</v>
      </c>
      <c r="H1230" s="29">
        <v>1127514</v>
      </c>
      <c r="I1230" s="29">
        <v>904</v>
      </c>
      <c r="J1230" s="29">
        <v>1150797</v>
      </c>
      <c r="K1230" s="29" t="s">
        <v>2435</v>
      </c>
      <c r="L1230" s="179" t="s">
        <v>535</v>
      </c>
      <c r="M1230" s="29">
        <v>3930</v>
      </c>
      <c r="N1230" s="29" t="s">
        <v>305</v>
      </c>
      <c r="O1230" s="29">
        <v>393000</v>
      </c>
      <c r="P1230" s="29">
        <v>2634673</v>
      </c>
      <c r="Q1230" s="29">
        <v>1127514</v>
      </c>
      <c r="R1230" s="29" t="s">
        <v>2461</v>
      </c>
      <c r="S1230" s="29">
        <v>115</v>
      </c>
      <c r="T1230" s="29" t="s">
        <v>2437</v>
      </c>
      <c r="U1230" s="29">
        <v>0</v>
      </c>
      <c r="V1230" s="29" t="s">
        <v>2438</v>
      </c>
      <c r="X1230" s="29" t="s">
        <v>320</v>
      </c>
    </row>
    <row r="1231" spans="1:24" x14ac:dyDescent="0.25">
      <c r="A1231" s="29" t="s">
        <v>160</v>
      </c>
      <c r="B1231" s="29">
        <v>6297</v>
      </c>
      <c r="C1231" s="29" t="s">
        <v>305</v>
      </c>
      <c r="D1231" s="29">
        <v>191631238</v>
      </c>
      <c r="E1231" s="29">
        <v>0</v>
      </c>
      <c r="F1231" s="29">
        <v>1080</v>
      </c>
      <c r="G1231" s="29">
        <v>2634662</v>
      </c>
      <c r="H1231" s="29">
        <v>1127581</v>
      </c>
      <c r="I1231" s="29">
        <v>904</v>
      </c>
      <c r="J1231" s="29">
        <v>1150797</v>
      </c>
      <c r="K1231" s="29" t="s">
        <v>2435</v>
      </c>
      <c r="L1231" s="179" t="s">
        <v>535</v>
      </c>
      <c r="M1231" s="29">
        <v>3930</v>
      </c>
      <c r="N1231" s="29" t="s">
        <v>305</v>
      </c>
      <c r="O1231" s="29">
        <v>393000</v>
      </c>
      <c r="P1231" s="29">
        <v>2634662</v>
      </c>
      <c r="Q1231" s="29">
        <v>1127581</v>
      </c>
      <c r="R1231" s="29" t="s">
        <v>2462</v>
      </c>
      <c r="S1231" s="29">
        <v>101</v>
      </c>
      <c r="T1231" s="29" t="s">
        <v>2437</v>
      </c>
      <c r="U1231" s="29">
        <v>0</v>
      </c>
      <c r="V1231" s="29" t="s">
        <v>2438</v>
      </c>
      <c r="X1231" s="29" t="s">
        <v>320</v>
      </c>
    </row>
    <row r="1232" spans="1:24" x14ac:dyDescent="0.25">
      <c r="A1232" s="29" t="s">
        <v>160</v>
      </c>
      <c r="B1232" s="29">
        <v>6297</v>
      </c>
      <c r="C1232" s="29" t="s">
        <v>305</v>
      </c>
      <c r="D1232" s="29">
        <v>190083773</v>
      </c>
      <c r="E1232" s="29">
        <v>0</v>
      </c>
      <c r="F1232" s="29">
        <v>1060</v>
      </c>
      <c r="G1232" s="29">
        <v>2634716.7999999998</v>
      </c>
      <c r="H1232" s="29">
        <v>1127490.68</v>
      </c>
      <c r="I1232" s="29">
        <v>904</v>
      </c>
      <c r="J1232" s="29">
        <v>1150797</v>
      </c>
      <c r="K1232" s="29" t="s">
        <v>2435</v>
      </c>
      <c r="L1232" s="179" t="s">
        <v>535</v>
      </c>
      <c r="M1232" s="29">
        <v>3930</v>
      </c>
      <c r="N1232" s="29" t="s">
        <v>305</v>
      </c>
      <c r="O1232" s="29">
        <v>393000</v>
      </c>
      <c r="R1232" s="29" t="s">
        <v>2463</v>
      </c>
      <c r="S1232" s="29">
        <v>115</v>
      </c>
      <c r="T1232" s="29" t="s">
        <v>2437</v>
      </c>
      <c r="U1232" s="29">
        <v>0</v>
      </c>
      <c r="V1232" s="29" t="s">
        <v>2438</v>
      </c>
      <c r="X1232" s="29" t="s">
        <v>320</v>
      </c>
    </row>
    <row r="1233" spans="1:24" x14ac:dyDescent="0.25">
      <c r="A1233" s="29" t="s">
        <v>160</v>
      </c>
      <c r="B1233" s="29">
        <v>6297</v>
      </c>
      <c r="C1233" s="29" t="s">
        <v>305</v>
      </c>
      <c r="D1233" s="29">
        <v>191961267</v>
      </c>
      <c r="E1233" s="29">
        <v>0</v>
      </c>
      <c r="F1233" s="29">
        <v>1060</v>
      </c>
      <c r="G1233" s="29">
        <v>2634733</v>
      </c>
      <c r="H1233" s="29">
        <v>1127334</v>
      </c>
      <c r="I1233" s="29">
        <v>905</v>
      </c>
      <c r="J1233" s="29">
        <v>1150797</v>
      </c>
      <c r="K1233" s="29" t="s">
        <v>2435</v>
      </c>
      <c r="L1233" s="179" t="s">
        <v>535</v>
      </c>
      <c r="M1233" s="29">
        <v>3930</v>
      </c>
      <c r="N1233" s="29" t="s">
        <v>305</v>
      </c>
      <c r="O1233" s="29">
        <v>393000</v>
      </c>
      <c r="R1233" s="29" t="s">
        <v>8593</v>
      </c>
      <c r="S1233" s="29">
        <v>150</v>
      </c>
      <c r="U1233" s="29">
        <v>0</v>
      </c>
      <c r="V1233" s="29" t="s">
        <v>6173</v>
      </c>
      <c r="X1233" s="29" t="s">
        <v>320</v>
      </c>
    </row>
    <row r="1234" spans="1:24" x14ac:dyDescent="0.25">
      <c r="A1234" s="29" t="s">
        <v>160</v>
      </c>
      <c r="B1234" s="29">
        <v>6297</v>
      </c>
      <c r="C1234" s="29" t="s">
        <v>305</v>
      </c>
      <c r="D1234" s="29">
        <v>191976966</v>
      </c>
      <c r="E1234" s="29">
        <v>0</v>
      </c>
      <c r="F1234" s="29">
        <v>1060</v>
      </c>
      <c r="G1234" s="29">
        <v>2634026</v>
      </c>
      <c r="H1234" s="29">
        <v>1127558</v>
      </c>
      <c r="I1234" s="29">
        <v>905</v>
      </c>
      <c r="J1234" s="29">
        <v>1150797</v>
      </c>
      <c r="K1234" s="29" t="s">
        <v>2435</v>
      </c>
      <c r="L1234" s="179" t="s">
        <v>535</v>
      </c>
      <c r="M1234" s="29">
        <v>3930</v>
      </c>
      <c r="N1234" s="29" t="s">
        <v>305</v>
      </c>
      <c r="O1234" s="29">
        <v>393000</v>
      </c>
      <c r="R1234" s="29" t="s">
        <v>6172</v>
      </c>
      <c r="S1234" s="29">
        <v>150</v>
      </c>
      <c r="U1234" s="29">
        <v>0</v>
      </c>
      <c r="V1234" s="29" t="s">
        <v>6173</v>
      </c>
      <c r="X1234" s="29" t="s">
        <v>320</v>
      </c>
    </row>
    <row r="1235" spans="1:24" x14ac:dyDescent="0.25">
      <c r="A1235" s="29" t="s">
        <v>160</v>
      </c>
      <c r="B1235" s="29">
        <v>6297</v>
      </c>
      <c r="C1235" s="29" t="s">
        <v>305</v>
      </c>
      <c r="D1235" s="29">
        <v>191264210</v>
      </c>
      <c r="E1235" s="29">
        <v>0</v>
      </c>
      <c r="F1235" s="29">
        <v>1060</v>
      </c>
      <c r="G1235" s="29">
        <v>2634317</v>
      </c>
      <c r="H1235" s="29">
        <v>1127584</v>
      </c>
      <c r="I1235" s="29">
        <v>909</v>
      </c>
      <c r="J1235" s="29">
        <v>1150797</v>
      </c>
      <c r="K1235" s="29" t="s">
        <v>2435</v>
      </c>
      <c r="L1235" s="179" t="s">
        <v>535</v>
      </c>
      <c r="M1235" s="29">
        <v>3930</v>
      </c>
      <c r="N1235" s="29" t="s">
        <v>305</v>
      </c>
      <c r="O1235" s="29">
        <v>393000</v>
      </c>
      <c r="P1235" s="29">
        <v>2634317</v>
      </c>
      <c r="Q1235" s="29">
        <v>1127584</v>
      </c>
      <c r="R1235" s="29" t="s">
        <v>2464</v>
      </c>
      <c r="S1235" s="29">
        <v>115</v>
      </c>
      <c r="T1235" s="29" t="s">
        <v>2437</v>
      </c>
      <c r="U1235" s="29">
        <v>0</v>
      </c>
      <c r="V1235" s="29" t="s">
        <v>2438</v>
      </c>
      <c r="X1235" s="29" t="s">
        <v>320</v>
      </c>
    </row>
    <row r="1236" spans="1:24" x14ac:dyDescent="0.25">
      <c r="A1236" s="29" t="s">
        <v>160</v>
      </c>
      <c r="B1236" s="29">
        <v>6297</v>
      </c>
      <c r="C1236" s="29" t="s">
        <v>305</v>
      </c>
      <c r="D1236" s="29">
        <v>191949942</v>
      </c>
      <c r="E1236" s="29">
        <v>0</v>
      </c>
      <c r="F1236" s="29">
        <v>1080</v>
      </c>
      <c r="G1236" s="29">
        <v>2634733</v>
      </c>
      <c r="H1236" s="29">
        <v>1127334</v>
      </c>
      <c r="I1236" s="29">
        <v>904</v>
      </c>
      <c r="J1236" s="29">
        <v>1150797</v>
      </c>
      <c r="K1236" s="29" t="s">
        <v>2435</v>
      </c>
      <c r="L1236" s="179" t="s">
        <v>535</v>
      </c>
      <c r="M1236" s="29">
        <v>3930</v>
      </c>
      <c r="N1236" s="29" t="s">
        <v>305</v>
      </c>
      <c r="O1236" s="29">
        <v>393000</v>
      </c>
      <c r="R1236" s="29" t="s">
        <v>8594</v>
      </c>
      <c r="S1236" s="29">
        <v>101</v>
      </c>
      <c r="U1236" s="29">
        <v>0</v>
      </c>
      <c r="V1236" s="29" t="s">
        <v>2438</v>
      </c>
      <c r="X1236" s="29" t="s">
        <v>320</v>
      </c>
    </row>
    <row r="1237" spans="1:24" x14ac:dyDescent="0.25">
      <c r="A1237" s="29" t="s">
        <v>160</v>
      </c>
      <c r="B1237" s="29">
        <v>6297</v>
      </c>
      <c r="C1237" s="29" t="s">
        <v>305</v>
      </c>
      <c r="D1237" s="29">
        <v>190592168</v>
      </c>
      <c r="E1237" s="29">
        <v>0</v>
      </c>
      <c r="F1237" s="29">
        <v>1060</v>
      </c>
      <c r="G1237" s="29">
        <v>2634335</v>
      </c>
      <c r="H1237" s="29">
        <v>1127600</v>
      </c>
      <c r="I1237" s="29">
        <v>909</v>
      </c>
      <c r="J1237" s="29">
        <v>1150797</v>
      </c>
      <c r="K1237" s="29" t="s">
        <v>2435</v>
      </c>
      <c r="L1237" s="179" t="s">
        <v>535</v>
      </c>
      <c r="M1237" s="29">
        <v>3930</v>
      </c>
      <c r="N1237" s="29" t="s">
        <v>305</v>
      </c>
      <c r="O1237" s="29">
        <v>393000</v>
      </c>
      <c r="P1237" s="29">
        <v>2634335</v>
      </c>
      <c r="Q1237" s="29">
        <v>1127600</v>
      </c>
      <c r="R1237" s="29" t="s">
        <v>2465</v>
      </c>
      <c r="S1237" s="29">
        <v>115</v>
      </c>
      <c r="T1237" s="29" t="s">
        <v>2437</v>
      </c>
      <c r="U1237" s="29">
        <v>0</v>
      </c>
      <c r="V1237" s="29" t="s">
        <v>2438</v>
      </c>
      <c r="X1237" s="29" t="s">
        <v>419</v>
      </c>
    </row>
    <row r="1238" spans="1:24" x14ac:dyDescent="0.25">
      <c r="A1238" s="29" t="s">
        <v>160</v>
      </c>
      <c r="B1238" s="29">
        <v>6297</v>
      </c>
      <c r="C1238" s="29" t="s">
        <v>305</v>
      </c>
      <c r="D1238" s="29">
        <v>191232990</v>
      </c>
      <c r="E1238" s="29">
        <v>0</v>
      </c>
      <c r="F1238" s="29">
        <v>1060</v>
      </c>
      <c r="G1238" s="29">
        <v>2634187</v>
      </c>
      <c r="H1238" s="29">
        <v>1127719</v>
      </c>
      <c r="I1238" s="29">
        <v>909</v>
      </c>
      <c r="J1238" s="29">
        <v>1150797</v>
      </c>
      <c r="K1238" s="29" t="s">
        <v>2435</v>
      </c>
      <c r="L1238" s="179" t="s">
        <v>535</v>
      </c>
      <c r="M1238" s="29">
        <v>3930</v>
      </c>
      <c r="N1238" s="29" t="s">
        <v>305</v>
      </c>
      <c r="O1238" s="29">
        <v>393000</v>
      </c>
      <c r="P1238" s="29">
        <v>2634187</v>
      </c>
      <c r="Q1238" s="29">
        <v>1127719</v>
      </c>
      <c r="R1238" s="29" t="s">
        <v>2466</v>
      </c>
      <c r="S1238" s="29">
        <v>150</v>
      </c>
      <c r="T1238" s="29" t="s">
        <v>2437</v>
      </c>
      <c r="U1238" s="29">
        <v>0</v>
      </c>
      <c r="V1238" s="29" t="s">
        <v>2438</v>
      </c>
      <c r="X1238" s="29" t="s">
        <v>320</v>
      </c>
    </row>
    <row r="1239" spans="1:24" x14ac:dyDescent="0.25">
      <c r="A1239" s="29" t="s">
        <v>160</v>
      </c>
      <c r="B1239" s="29">
        <v>6297</v>
      </c>
      <c r="C1239" s="29" t="s">
        <v>305</v>
      </c>
      <c r="D1239" s="29">
        <v>190927189</v>
      </c>
      <c r="E1239" s="29">
        <v>0</v>
      </c>
      <c r="F1239" s="29">
        <v>1060</v>
      </c>
      <c r="G1239" s="29">
        <v>2634330</v>
      </c>
      <c r="H1239" s="29">
        <v>1127575</v>
      </c>
      <c r="I1239" s="29">
        <v>909</v>
      </c>
      <c r="J1239" s="29">
        <v>1150797</v>
      </c>
      <c r="K1239" s="29" t="s">
        <v>2435</v>
      </c>
      <c r="L1239" s="179" t="s">
        <v>535</v>
      </c>
      <c r="M1239" s="29">
        <v>3930</v>
      </c>
      <c r="N1239" s="29" t="s">
        <v>305</v>
      </c>
      <c r="O1239" s="29">
        <v>393000</v>
      </c>
      <c r="P1239" s="29">
        <v>2634330</v>
      </c>
      <c r="Q1239" s="29">
        <v>1127575</v>
      </c>
      <c r="R1239" s="29" t="s">
        <v>2467</v>
      </c>
      <c r="S1239" s="29">
        <v>115</v>
      </c>
      <c r="T1239" s="29" t="s">
        <v>2437</v>
      </c>
      <c r="U1239" s="29">
        <v>0</v>
      </c>
      <c r="V1239" s="29" t="s">
        <v>2438</v>
      </c>
      <c r="X1239" s="29" t="s">
        <v>320</v>
      </c>
    </row>
    <row r="1240" spans="1:24" x14ac:dyDescent="0.25">
      <c r="A1240" s="29" t="s">
        <v>160</v>
      </c>
      <c r="B1240" s="29">
        <v>6297</v>
      </c>
      <c r="C1240" s="29" t="s">
        <v>305</v>
      </c>
      <c r="D1240" s="29">
        <v>191276191</v>
      </c>
      <c r="E1240" s="29">
        <v>0</v>
      </c>
      <c r="F1240" s="29">
        <v>1060</v>
      </c>
      <c r="G1240" s="29">
        <v>2634174</v>
      </c>
      <c r="H1240" s="29">
        <v>1127795</v>
      </c>
      <c r="I1240" s="29">
        <v>904</v>
      </c>
      <c r="J1240" s="29">
        <v>1150797</v>
      </c>
      <c r="K1240" s="29" t="s">
        <v>2435</v>
      </c>
      <c r="L1240" s="179" t="s">
        <v>535</v>
      </c>
      <c r="M1240" s="29">
        <v>3930</v>
      </c>
      <c r="N1240" s="29" t="s">
        <v>305</v>
      </c>
      <c r="O1240" s="29">
        <v>393000</v>
      </c>
      <c r="P1240" s="29">
        <v>2634174</v>
      </c>
      <c r="Q1240" s="29">
        <v>1127795</v>
      </c>
      <c r="R1240" s="29" t="s">
        <v>2468</v>
      </c>
      <c r="S1240" s="29">
        <v>150</v>
      </c>
      <c r="T1240" s="29" t="s">
        <v>2437</v>
      </c>
      <c r="U1240" s="29">
        <v>0</v>
      </c>
      <c r="V1240" s="29" t="s">
        <v>2438</v>
      </c>
      <c r="X1240" s="29" t="s">
        <v>320</v>
      </c>
    </row>
    <row r="1241" spans="1:24" x14ac:dyDescent="0.25">
      <c r="A1241" s="29" t="s">
        <v>160</v>
      </c>
      <c r="B1241" s="29">
        <v>6297</v>
      </c>
      <c r="C1241" s="29" t="s">
        <v>305</v>
      </c>
      <c r="D1241" s="29">
        <v>191693739</v>
      </c>
      <c r="E1241" s="29">
        <v>0</v>
      </c>
      <c r="F1241" s="29">
        <v>1060</v>
      </c>
      <c r="G1241" s="29">
        <v>2634295</v>
      </c>
      <c r="H1241" s="29">
        <v>1127721</v>
      </c>
      <c r="I1241" s="29">
        <v>904</v>
      </c>
      <c r="J1241" s="29">
        <v>1150797</v>
      </c>
      <c r="K1241" s="29" t="s">
        <v>2435</v>
      </c>
      <c r="L1241" s="179" t="s">
        <v>535</v>
      </c>
      <c r="M1241" s="29">
        <v>3930</v>
      </c>
      <c r="N1241" s="29" t="s">
        <v>305</v>
      </c>
      <c r="O1241" s="29">
        <v>393000</v>
      </c>
      <c r="R1241" s="29" t="s">
        <v>2469</v>
      </c>
      <c r="S1241" s="29">
        <v>115</v>
      </c>
      <c r="T1241" s="29" t="s">
        <v>2437</v>
      </c>
      <c r="U1241" s="29">
        <v>0</v>
      </c>
      <c r="V1241" s="29" t="s">
        <v>2438</v>
      </c>
      <c r="X1241" s="29" t="s">
        <v>320</v>
      </c>
    </row>
    <row r="1242" spans="1:24" x14ac:dyDescent="0.25">
      <c r="A1242" s="29" t="s">
        <v>160</v>
      </c>
      <c r="B1242" s="29">
        <v>6297</v>
      </c>
      <c r="C1242" s="29" t="s">
        <v>305</v>
      </c>
      <c r="D1242" s="29">
        <v>191751272</v>
      </c>
      <c r="E1242" s="29">
        <v>0</v>
      </c>
      <c r="F1242" s="29">
        <v>1060</v>
      </c>
      <c r="G1242" s="29">
        <v>2634270</v>
      </c>
      <c r="H1242" s="29">
        <v>1127735</v>
      </c>
      <c r="I1242" s="29">
        <v>909</v>
      </c>
      <c r="J1242" s="29">
        <v>1150797</v>
      </c>
      <c r="K1242" s="29" t="s">
        <v>2435</v>
      </c>
      <c r="L1242" s="179" t="s">
        <v>535</v>
      </c>
      <c r="M1242" s="29">
        <v>3930</v>
      </c>
      <c r="N1242" s="29" t="s">
        <v>305</v>
      </c>
      <c r="O1242" s="29">
        <v>393000</v>
      </c>
      <c r="R1242" s="29" t="s">
        <v>2470</v>
      </c>
      <c r="S1242" s="29">
        <v>115</v>
      </c>
      <c r="T1242" s="29" t="s">
        <v>2437</v>
      </c>
      <c r="U1242" s="29">
        <v>0</v>
      </c>
      <c r="V1242" s="29" t="s">
        <v>2438</v>
      </c>
      <c r="X1242" s="29" t="s">
        <v>320</v>
      </c>
    </row>
    <row r="1243" spans="1:24" x14ac:dyDescent="0.25">
      <c r="A1243" s="29" t="s">
        <v>160</v>
      </c>
      <c r="B1243" s="29">
        <v>6297</v>
      </c>
      <c r="C1243" s="29" t="s">
        <v>305</v>
      </c>
      <c r="D1243" s="29">
        <v>190854453</v>
      </c>
      <c r="E1243" s="29">
        <v>0</v>
      </c>
      <c r="F1243" s="29">
        <v>1060</v>
      </c>
      <c r="G1243" s="29">
        <v>2634305</v>
      </c>
      <c r="H1243" s="29">
        <v>1127584</v>
      </c>
      <c r="I1243" s="29">
        <v>909</v>
      </c>
      <c r="J1243" s="29">
        <v>1150797</v>
      </c>
      <c r="K1243" s="29" t="s">
        <v>2435</v>
      </c>
      <c r="L1243" s="179" t="s">
        <v>535</v>
      </c>
      <c r="M1243" s="29">
        <v>3930</v>
      </c>
      <c r="N1243" s="29" t="s">
        <v>305</v>
      </c>
      <c r="O1243" s="29">
        <v>393000</v>
      </c>
      <c r="P1243" s="29">
        <v>2634305</v>
      </c>
      <c r="Q1243" s="29">
        <v>1127584</v>
      </c>
      <c r="R1243" s="29" t="s">
        <v>2471</v>
      </c>
      <c r="S1243" s="29">
        <v>115</v>
      </c>
      <c r="T1243" s="29" t="s">
        <v>2437</v>
      </c>
      <c r="U1243" s="29">
        <v>0</v>
      </c>
      <c r="V1243" s="29" t="s">
        <v>2438</v>
      </c>
      <c r="X1243" s="29" t="s">
        <v>320</v>
      </c>
    </row>
    <row r="1244" spans="1:24" x14ac:dyDescent="0.25">
      <c r="A1244" s="29" t="s">
        <v>160</v>
      </c>
      <c r="B1244" s="29">
        <v>6297</v>
      </c>
      <c r="C1244" s="29" t="s">
        <v>305</v>
      </c>
      <c r="D1244" s="29">
        <v>191844387</v>
      </c>
      <c r="E1244" s="29">
        <v>0</v>
      </c>
      <c r="F1244" s="29">
        <v>1060</v>
      </c>
      <c r="G1244" s="29">
        <v>2634375</v>
      </c>
      <c r="H1244" s="29">
        <v>1127758</v>
      </c>
      <c r="I1244" s="29">
        <v>909</v>
      </c>
      <c r="J1244" s="29">
        <v>1150797</v>
      </c>
      <c r="K1244" s="29" t="s">
        <v>2435</v>
      </c>
      <c r="L1244" s="179" t="s">
        <v>535</v>
      </c>
      <c r="M1244" s="29">
        <v>3930</v>
      </c>
      <c r="N1244" s="29" t="s">
        <v>305</v>
      </c>
      <c r="O1244" s="29">
        <v>393000</v>
      </c>
      <c r="R1244" s="29" t="s">
        <v>11593</v>
      </c>
      <c r="S1244" s="29">
        <v>150</v>
      </c>
      <c r="U1244" s="29">
        <v>0</v>
      </c>
      <c r="V1244" s="29" t="s">
        <v>11594</v>
      </c>
      <c r="X1244" s="29" t="s">
        <v>320</v>
      </c>
    </row>
    <row r="1245" spans="1:24" x14ac:dyDescent="0.25">
      <c r="A1245" s="29" t="s">
        <v>160</v>
      </c>
      <c r="B1245" s="29">
        <v>6297</v>
      </c>
      <c r="C1245" s="29" t="s">
        <v>305</v>
      </c>
      <c r="D1245" s="29">
        <v>191959951</v>
      </c>
      <c r="E1245" s="29">
        <v>0</v>
      </c>
      <c r="F1245" s="29">
        <v>1060</v>
      </c>
      <c r="G1245" s="29">
        <v>2634568</v>
      </c>
      <c r="H1245" s="29">
        <v>1127598</v>
      </c>
      <c r="I1245" s="29">
        <v>904</v>
      </c>
      <c r="J1245" s="29">
        <v>1150797</v>
      </c>
      <c r="K1245" s="29" t="s">
        <v>2435</v>
      </c>
      <c r="L1245" s="179" t="s">
        <v>535</v>
      </c>
      <c r="M1245" s="29">
        <v>3930</v>
      </c>
      <c r="N1245" s="29" t="s">
        <v>305</v>
      </c>
      <c r="O1245" s="29">
        <v>393000</v>
      </c>
      <c r="R1245" s="29" t="s">
        <v>8595</v>
      </c>
      <c r="S1245" s="29">
        <v>150</v>
      </c>
      <c r="U1245" s="29">
        <v>0</v>
      </c>
      <c r="V1245" s="29" t="s">
        <v>2438</v>
      </c>
      <c r="X1245" s="29" t="s">
        <v>320</v>
      </c>
    </row>
    <row r="1246" spans="1:24" x14ac:dyDescent="0.25">
      <c r="A1246" s="29" t="s">
        <v>160</v>
      </c>
      <c r="B1246" s="29">
        <v>6297</v>
      </c>
      <c r="C1246" s="29" t="s">
        <v>305</v>
      </c>
      <c r="D1246" s="29">
        <v>191844324</v>
      </c>
      <c r="E1246" s="29">
        <v>0</v>
      </c>
      <c r="F1246" s="29">
        <v>1060</v>
      </c>
      <c r="G1246" s="29">
        <v>2634048</v>
      </c>
      <c r="H1246" s="29">
        <v>1127624</v>
      </c>
      <c r="I1246" s="29">
        <v>909</v>
      </c>
      <c r="J1246" s="29">
        <v>1150797</v>
      </c>
      <c r="K1246" s="29" t="s">
        <v>2435</v>
      </c>
      <c r="L1246" s="179" t="s">
        <v>535</v>
      </c>
      <c r="M1246" s="29">
        <v>3930</v>
      </c>
      <c r="N1246" s="29" t="s">
        <v>305</v>
      </c>
      <c r="O1246" s="29">
        <v>393000</v>
      </c>
      <c r="R1246" s="29" t="s">
        <v>2473</v>
      </c>
      <c r="S1246" s="29">
        <v>115</v>
      </c>
      <c r="T1246" s="29" t="s">
        <v>2437</v>
      </c>
      <c r="U1246" s="29">
        <v>0</v>
      </c>
      <c r="V1246" s="29" t="s">
        <v>2438</v>
      </c>
      <c r="X1246" s="29" t="s">
        <v>320</v>
      </c>
    </row>
    <row r="1247" spans="1:24" x14ac:dyDescent="0.25">
      <c r="A1247" s="29" t="s">
        <v>160</v>
      </c>
      <c r="B1247" s="29">
        <v>6297</v>
      </c>
      <c r="C1247" s="29" t="s">
        <v>305</v>
      </c>
      <c r="D1247" s="29">
        <v>191655812</v>
      </c>
      <c r="E1247" s="29">
        <v>0</v>
      </c>
      <c r="F1247" s="29">
        <v>1060</v>
      </c>
      <c r="G1247" s="29">
        <v>2634040</v>
      </c>
      <c r="H1247" s="29">
        <v>1127694</v>
      </c>
      <c r="I1247" s="29">
        <v>904</v>
      </c>
      <c r="J1247" s="29">
        <v>1150797</v>
      </c>
      <c r="K1247" s="29" t="s">
        <v>2435</v>
      </c>
      <c r="L1247" s="179" t="s">
        <v>535</v>
      </c>
      <c r="M1247" s="29">
        <v>3930</v>
      </c>
      <c r="N1247" s="29" t="s">
        <v>305</v>
      </c>
      <c r="O1247" s="29">
        <v>393000</v>
      </c>
      <c r="P1247" s="29">
        <v>2634040</v>
      </c>
      <c r="Q1247" s="29">
        <v>1127694</v>
      </c>
      <c r="R1247" s="29" t="s">
        <v>2472</v>
      </c>
      <c r="S1247" s="29">
        <v>150</v>
      </c>
      <c r="T1247" s="29" t="s">
        <v>2437</v>
      </c>
      <c r="U1247" s="29">
        <v>0</v>
      </c>
      <c r="V1247" s="29" t="s">
        <v>2438</v>
      </c>
      <c r="X1247" s="29" t="s">
        <v>320</v>
      </c>
    </row>
    <row r="1248" spans="1:24" x14ac:dyDescent="0.25">
      <c r="A1248" s="29" t="s">
        <v>160</v>
      </c>
      <c r="B1248" s="29">
        <v>6297</v>
      </c>
      <c r="C1248" s="29" t="s">
        <v>305</v>
      </c>
      <c r="D1248" s="29">
        <v>191691138</v>
      </c>
      <c r="E1248" s="29">
        <v>0</v>
      </c>
      <c r="F1248" s="29">
        <v>1060</v>
      </c>
      <c r="G1248" s="29">
        <v>2634135</v>
      </c>
      <c r="H1248" s="29">
        <v>1127700</v>
      </c>
      <c r="I1248" s="29">
        <v>904</v>
      </c>
      <c r="J1248" s="29">
        <v>1150797</v>
      </c>
      <c r="K1248" s="29" t="s">
        <v>2435</v>
      </c>
      <c r="L1248" s="179" t="s">
        <v>535</v>
      </c>
      <c r="M1248" s="29">
        <v>3930</v>
      </c>
      <c r="N1248" s="29" t="s">
        <v>305</v>
      </c>
      <c r="O1248" s="29">
        <v>393000</v>
      </c>
      <c r="R1248" s="29" t="s">
        <v>2474</v>
      </c>
      <c r="S1248" s="29">
        <v>150</v>
      </c>
      <c r="T1248" s="29" t="s">
        <v>2437</v>
      </c>
      <c r="U1248" s="29">
        <v>0</v>
      </c>
      <c r="V1248" s="29" t="s">
        <v>2438</v>
      </c>
      <c r="X1248" s="29" t="s">
        <v>320</v>
      </c>
    </row>
    <row r="1249" spans="1:24" x14ac:dyDescent="0.25">
      <c r="A1249" s="29" t="s">
        <v>160</v>
      </c>
      <c r="B1249" s="29">
        <v>6297</v>
      </c>
      <c r="C1249" s="29" t="s">
        <v>305</v>
      </c>
      <c r="D1249" s="29">
        <v>191763822</v>
      </c>
      <c r="E1249" s="29">
        <v>0</v>
      </c>
      <c r="F1249" s="29">
        <v>1060</v>
      </c>
      <c r="G1249" s="29">
        <v>2634115</v>
      </c>
      <c r="H1249" s="29">
        <v>1127645</v>
      </c>
      <c r="I1249" s="29">
        <v>909</v>
      </c>
      <c r="J1249" s="29">
        <v>1150797</v>
      </c>
      <c r="K1249" s="29" t="s">
        <v>2435</v>
      </c>
      <c r="L1249" s="179" t="s">
        <v>535</v>
      </c>
      <c r="M1249" s="29">
        <v>3930</v>
      </c>
      <c r="N1249" s="29" t="s">
        <v>305</v>
      </c>
      <c r="O1249" s="29">
        <v>393000</v>
      </c>
      <c r="R1249" s="29" t="s">
        <v>2475</v>
      </c>
      <c r="S1249" s="29">
        <v>115</v>
      </c>
      <c r="T1249" s="29" t="s">
        <v>2476</v>
      </c>
      <c r="U1249" s="29">
        <v>0</v>
      </c>
      <c r="V1249" s="29" t="s">
        <v>596</v>
      </c>
      <c r="X1249" s="29" t="s">
        <v>320</v>
      </c>
    </row>
    <row r="1250" spans="1:24" x14ac:dyDescent="0.25">
      <c r="A1250" s="29" t="s">
        <v>160</v>
      </c>
      <c r="B1250" s="29">
        <v>6297</v>
      </c>
      <c r="C1250" s="29" t="s">
        <v>305</v>
      </c>
      <c r="D1250" s="29">
        <v>191955769</v>
      </c>
      <c r="E1250" s="29">
        <v>0</v>
      </c>
      <c r="F1250" s="29">
        <v>1060</v>
      </c>
      <c r="G1250" s="29">
        <v>2634185</v>
      </c>
      <c r="H1250" s="29">
        <v>1127717</v>
      </c>
      <c r="I1250" s="29">
        <v>904</v>
      </c>
      <c r="J1250" s="29">
        <v>1150797</v>
      </c>
      <c r="K1250" s="29" t="s">
        <v>2435</v>
      </c>
      <c r="L1250" s="179" t="s">
        <v>535</v>
      </c>
      <c r="M1250" s="29">
        <v>3930</v>
      </c>
      <c r="N1250" s="29" t="s">
        <v>305</v>
      </c>
      <c r="O1250" s="29">
        <v>393000</v>
      </c>
      <c r="R1250" s="29" t="s">
        <v>12014</v>
      </c>
      <c r="S1250" s="29">
        <v>150</v>
      </c>
      <c r="U1250" s="29">
        <v>0</v>
      </c>
      <c r="V1250" s="29" t="s">
        <v>596</v>
      </c>
      <c r="X1250" s="29" t="s">
        <v>320</v>
      </c>
    </row>
    <row r="1251" spans="1:24" x14ac:dyDescent="0.25">
      <c r="A1251" s="29" t="s">
        <v>160</v>
      </c>
      <c r="B1251" s="29">
        <v>6297</v>
      </c>
      <c r="C1251" s="29" t="s">
        <v>305</v>
      </c>
      <c r="D1251" s="29">
        <v>191730992</v>
      </c>
      <c r="E1251" s="29">
        <v>0</v>
      </c>
      <c r="F1251" s="29">
        <v>1060</v>
      </c>
      <c r="G1251" s="29">
        <v>2633910</v>
      </c>
      <c r="H1251" s="29">
        <v>1127908</v>
      </c>
      <c r="I1251" s="29">
        <v>904</v>
      </c>
      <c r="J1251" s="29">
        <v>1150797</v>
      </c>
      <c r="K1251" s="29" t="s">
        <v>2435</v>
      </c>
      <c r="L1251" s="179" t="s">
        <v>535</v>
      </c>
      <c r="M1251" s="29">
        <v>3930</v>
      </c>
      <c r="N1251" s="29" t="s">
        <v>305</v>
      </c>
      <c r="O1251" s="29">
        <v>393000</v>
      </c>
      <c r="R1251" s="29" t="s">
        <v>2477</v>
      </c>
      <c r="S1251" s="29">
        <v>115</v>
      </c>
      <c r="T1251" s="29" t="s">
        <v>2478</v>
      </c>
      <c r="U1251" s="29">
        <v>0</v>
      </c>
      <c r="V1251" s="29" t="s">
        <v>2479</v>
      </c>
      <c r="X1251" s="29" t="s">
        <v>320</v>
      </c>
    </row>
    <row r="1252" spans="1:24" x14ac:dyDescent="0.25">
      <c r="A1252" s="29" t="s">
        <v>160</v>
      </c>
      <c r="B1252" s="29">
        <v>6297</v>
      </c>
      <c r="C1252" s="29" t="s">
        <v>305</v>
      </c>
      <c r="D1252" s="29">
        <v>191676755</v>
      </c>
      <c r="E1252" s="29">
        <v>0</v>
      </c>
      <c r="F1252" s="29">
        <v>1060</v>
      </c>
      <c r="G1252" s="29">
        <v>2633768</v>
      </c>
      <c r="H1252" s="29">
        <v>1127868</v>
      </c>
      <c r="I1252" s="29">
        <v>904</v>
      </c>
      <c r="J1252" s="29">
        <v>1150797</v>
      </c>
      <c r="K1252" s="29" t="s">
        <v>2435</v>
      </c>
      <c r="L1252" s="179" t="s">
        <v>535</v>
      </c>
      <c r="M1252" s="29">
        <v>3930</v>
      </c>
      <c r="N1252" s="29" t="s">
        <v>305</v>
      </c>
      <c r="O1252" s="29">
        <v>393000</v>
      </c>
      <c r="P1252" s="29">
        <v>2633768</v>
      </c>
      <c r="Q1252" s="29">
        <v>1127868</v>
      </c>
      <c r="R1252" s="29" t="s">
        <v>2480</v>
      </c>
      <c r="S1252" s="29">
        <v>150</v>
      </c>
      <c r="U1252" s="29">
        <v>0</v>
      </c>
      <c r="V1252" s="29" t="s">
        <v>2481</v>
      </c>
      <c r="X1252" s="29" t="s">
        <v>320</v>
      </c>
    </row>
    <row r="1253" spans="1:24" x14ac:dyDescent="0.25">
      <c r="A1253" s="29" t="s">
        <v>160</v>
      </c>
      <c r="B1253" s="29">
        <v>6297</v>
      </c>
      <c r="C1253" s="29" t="s">
        <v>305</v>
      </c>
      <c r="D1253" s="29">
        <v>959411</v>
      </c>
      <c r="E1253" s="29">
        <v>0</v>
      </c>
      <c r="F1253" s="29">
        <v>1021</v>
      </c>
      <c r="G1253" s="29">
        <v>2630812</v>
      </c>
      <c r="H1253" s="29">
        <v>1126713</v>
      </c>
      <c r="I1253" s="29">
        <v>905</v>
      </c>
      <c r="J1253" s="29">
        <v>1150822</v>
      </c>
      <c r="K1253" s="29" t="s">
        <v>2482</v>
      </c>
      <c r="M1253" s="29">
        <v>3930</v>
      </c>
      <c r="N1253" s="29" t="s">
        <v>305</v>
      </c>
      <c r="O1253" s="29">
        <v>393000</v>
      </c>
      <c r="S1253" s="29">
        <v>115</v>
      </c>
      <c r="T1253" s="29" t="s">
        <v>2485</v>
      </c>
      <c r="U1253" s="29">
        <v>0</v>
      </c>
      <c r="V1253" s="29" t="s">
        <v>2486</v>
      </c>
      <c r="X1253" s="29" t="s">
        <v>320</v>
      </c>
    </row>
    <row r="1254" spans="1:24" x14ac:dyDescent="0.25">
      <c r="A1254" s="29" t="s">
        <v>160</v>
      </c>
      <c r="B1254" s="29">
        <v>6297</v>
      </c>
      <c r="C1254" s="29" t="s">
        <v>305</v>
      </c>
      <c r="D1254" s="29">
        <v>959410</v>
      </c>
      <c r="E1254" s="29">
        <v>0</v>
      </c>
      <c r="F1254" s="29">
        <v>1021</v>
      </c>
      <c r="G1254" s="29">
        <v>2630828</v>
      </c>
      <c r="H1254" s="29">
        <v>1126719</v>
      </c>
      <c r="I1254" s="29">
        <v>905</v>
      </c>
      <c r="J1254" s="29">
        <v>1150822</v>
      </c>
      <c r="K1254" s="29" t="s">
        <v>2482</v>
      </c>
      <c r="M1254" s="29">
        <v>3930</v>
      </c>
      <c r="N1254" s="29" t="s">
        <v>305</v>
      </c>
      <c r="O1254" s="29">
        <v>393000</v>
      </c>
      <c r="S1254" s="29">
        <v>115</v>
      </c>
      <c r="T1254" s="29" t="s">
        <v>2483</v>
      </c>
      <c r="U1254" s="29">
        <v>0</v>
      </c>
      <c r="V1254" s="29" t="s">
        <v>2484</v>
      </c>
      <c r="X1254" s="29" t="s">
        <v>320</v>
      </c>
    </row>
    <row r="1255" spans="1:24" x14ac:dyDescent="0.25">
      <c r="A1255" s="29" t="s">
        <v>160</v>
      </c>
      <c r="B1255" s="29">
        <v>6299</v>
      </c>
      <c r="C1255" s="29" t="s">
        <v>307</v>
      </c>
      <c r="D1255" s="29">
        <v>959845</v>
      </c>
      <c r="E1255" s="29">
        <v>0</v>
      </c>
      <c r="F1255" s="29">
        <v>1021</v>
      </c>
      <c r="G1255" s="29">
        <v>2632545</v>
      </c>
      <c r="H1255" s="29">
        <v>1123926</v>
      </c>
      <c r="I1255" s="29">
        <v>905</v>
      </c>
      <c r="J1255" s="29">
        <v>2251698</v>
      </c>
      <c r="K1255" s="29" t="s">
        <v>1809</v>
      </c>
      <c r="L1255" s="179" t="s">
        <v>2487</v>
      </c>
      <c r="M1255" s="29">
        <v>3934</v>
      </c>
      <c r="N1255" s="29" t="s">
        <v>307</v>
      </c>
      <c r="O1255" s="29">
        <v>393400</v>
      </c>
      <c r="R1255" s="29" t="s">
        <v>2488</v>
      </c>
      <c r="S1255" s="29">
        <v>115</v>
      </c>
      <c r="T1255" s="29" t="s">
        <v>2489</v>
      </c>
      <c r="U1255" s="29">
        <v>0</v>
      </c>
      <c r="V1255" s="29" t="s">
        <v>522</v>
      </c>
      <c r="X1255" s="29" t="s">
        <v>320</v>
      </c>
    </row>
    <row r="1256" spans="1:24" x14ac:dyDescent="0.25">
      <c r="A1256" s="29" t="s">
        <v>160</v>
      </c>
      <c r="B1256" s="29">
        <v>6299</v>
      </c>
      <c r="C1256" s="29" t="s">
        <v>307</v>
      </c>
      <c r="D1256" s="29">
        <v>3166454</v>
      </c>
      <c r="E1256" s="29">
        <v>0</v>
      </c>
      <c r="F1256" s="29">
        <v>1030</v>
      </c>
      <c r="G1256" s="29">
        <v>2632636</v>
      </c>
      <c r="H1256" s="29">
        <v>1124187</v>
      </c>
      <c r="I1256" s="29">
        <v>905</v>
      </c>
      <c r="J1256" s="29">
        <v>2251698</v>
      </c>
      <c r="K1256" s="29" t="s">
        <v>1809</v>
      </c>
      <c r="L1256" s="179" t="s">
        <v>2487</v>
      </c>
      <c r="M1256" s="29">
        <v>3934</v>
      </c>
      <c r="N1256" s="29" t="s">
        <v>307</v>
      </c>
      <c r="O1256" s="29">
        <v>393400</v>
      </c>
      <c r="S1256" s="29">
        <v>115</v>
      </c>
      <c r="T1256" s="29" t="s">
        <v>2490</v>
      </c>
      <c r="U1256" s="29">
        <v>0</v>
      </c>
      <c r="V1256" s="29" t="s">
        <v>2491</v>
      </c>
      <c r="X1256" s="29" t="s">
        <v>320</v>
      </c>
    </row>
    <row r="1257" spans="1:24" x14ac:dyDescent="0.25">
      <c r="A1257" s="29" t="s">
        <v>160</v>
      </c>
      <c r="B1257" s="29">
        <v>6299</v>
      </c>
      <c r="C1257" s="29" t="s">
        <v>307</v>
      </c>
      <c r="D1257" s="29">
        <v>959866</v>
      </c>
      <c r="E1257" s="29">
        <v>0</v>
      </c>
      <c r="F1257" s="29">
        <v>1025</v>
      </c>
      <c r="G1257" s="29">
        <v>2632698</v>
      </c>
      <c r="H1257" s="29">
        <v>1123893</v>
      </c>
      <c r="I1257" s="29">
        <v>905</v>
      </c>
      <c r="J1257" s="29">
        <v>2251698</v>
      </c>
      <c r="K1257" s="29" t="s">
        <v>1809</v>
      </c>
      <c r="L1257" s="179" t="s">
        <v>2492</v>
      </c>
      <c r="M1257" s="29">
        <v>3934</v>
      </c>
      <c r="N1257" s="29" t="s">
        <v>307</v>
      </c>
      <c r="O1257" s="29">
        <v>393400</v>
      </c>
      <c r="S1257" s="29">
        <v>150</v>
      </c>
      <c r="T1257" s="29" t="s">
        <v>2493</v>
      </c>
      <c r="U1257" s="29">
        <v>0</v>
      </c>
      <c r="V1257" s="29" t="s">
        <v>1941</v>
      </c>
      <c r="X1257" s="29" t="s">
        <v>320</v>
      </c>
    </row>
    <row r="1258" spans="1:24" x14ac:dyDescent="0.25">
      <c r="A1258" s="29" t="s">
        <v>160</v>
      </c>
      <c r="B1258" s="29">
        <v>6299</v>
      </c>
      <c r="C1258" s="29" t="s">
        <v>307</v>
      </c>
      <c r="D1258" s="29">
        <v>959923</v>
      </c>
      <c r="E1258" s="29">
        <v>0</v>
      </c>
      <c r="F1258" s="29">
        <v>1021</v>
      </c>
      <c r="G1258" s="29">
        <v>2632601</v>
      </c>
      <c r="H1258" s="29">
        <v>1123887</v>
      </c>
      <c r="I1258" s="29">
        <v>905</v>
      </c>
      <c r="J1258" s="29">
        <v>2251698</v>
      </c>
      <c r="K1258" s="29" t="s">
        <v>1809</v>
      </c>
      <c r="L1258" s="179" t="s">
        <v>2492</v>
      </c>
      <c r="M1258" s="29">
        <v>3934</v>
      </c>
      <c r="N1258" s="29" t="s">
        <v>307</v>
      </c>
      <c r="O1258" s="29">
        <v>393400</v>
      </c>
      <c r="S1258" s="29">
        <v>115</v>
      </c>
      <c r="U1258" s="29">
        <v>0</v>
      </c>
      <c r="V1258" s="29" t="s">
        <v>2354</v>
      </c>
      <c r="X1258" s="29" t="s">
        <v>320</v>
      </c>
    </row>
    <row r="1259" spans="1:24" x14ac:dyDescent="0.25">
      <c r="A1259" s="29" t="s">
        <v>160</v>
      </c>
      <c r="B1259" s="29">
        <v>6299</v>
      </c>
      <c r="C1259" s="29" t="s">
        <v>307</v>
      </c>
      <c r="D1259" s="29">
        <v>9024846</v>
      </c>
      <c r="E1259" s="29">
        <v>0</v>
      </c>
      <c r="F1259" s="29">
        <v>1060</v>
      </c>
      <c r="G1259" s="29">
        <v>2633039</v>
      </c>
      <c r="H1259" s="29">
        <v>1124466</v>
      </c>
      <c r="I1259" s="29">
        <v>905</v>
      </c>
      <c r="J1259" s="29">
        <v>1150920</v>
      </c>
      <c r="K1259" s="29" t="s">
        <v>2494</v>
      </c>
      <c r="M1259" s="29">
        <v>3934</v>
      </c>
      <c r="N1259" s="29" t="s">
        <v>307</v>
      </c>
      <c r="O1259" s="29">
        <v>393400</v>
      </c>
      <c r="S1259" s="29">
        <v>115</v>
      </c>
      <c r="T1259" s="29" t="s">
        <v>2497</v>
      </c>
      <c r="U1259" s="29">
        <v>0</v>
      </c>
      <c r="V1259" s="29" t="s">
        <v>2498</v>
      </c>
      <c r="X1259" s="29" t="s">
        <v>320</v>
      </c>
    </row>
    <row r="1260" spans="1:24" x14ac:dyDescent="0.25">
      <c r="A1260" s="29" t="s">
        <v>160</v>
      </c>
      <c r="B1260" s="29">
        <v>6299</v>
      </c>
      <c r="C1260" s="29" t="s">
        <v>307</v>
      </c>
      <c r="D1260" s="29">
        <v>959940</v>
      </c>
      <c r="E1260" s="29">
        <v>0</v>
      </c>
      <c r="F1260" s="29">
        <v>1021</v>
      </c>
      <c r="G1260" s="29">
        <v>2633007</v>
      </c>
      <c r="H1260" s="29">
        <v>1124474</v>
      </c>
      <c r="I1260" s="29">
        <v>905</v>
      </c>
      <c r="J1260" s="29">
        <v>1150920</v>
      </c>
      <c r="K1260" s="29" t="s">
        <v>2494</v>
      </c>
      <c r="M1260" s="29">
        <v>3934</v>
      </c>
      <c r="N1260" s="29" t="s">
        <v>307</v>
      </c>
      <c r="O1260" s="29">
        <v>393400</v>
      </c>
      <c r="S1260" s="29">
        <v>115</v>
      </c>
      <c r="T1260" s="29" t="s">
        <v>2495</v>
      </c>
      <c r="U1260" s="29">
        <v>0</v>
      </c>
      <c r="V1260" s="29" t="s">
        <v>2496</v>
      </c>
      <c r="X1260" s="29" t="s">
        <v>419</v>
      </c>
    </row>
    <row r="1261" spans="1:24" x14ac:dyDescent="0.25">
      <c r="A1261" s="29" t="s">
        <v>160</v>
      </c>
      <c r="B1261" s="29">
        <v>6299</v>
      </c>
      <c r="C1261" s="29" t="s">
        <v>307</v>
      </c>
      <c r="D1261" s="29">
        <v>959872</v>
      </c>
      <c r="E1261" s="29">
        <v>0</v>
      </c>
      <c r="F1261" s="29">
        <v>1021</v>
      </c>
      <c r="G1261" s="29">
        <v>2632585</v>
      </c>
      <c r="H1261" s="29">
        <v>1125380</v>
      </c>
      <c r="I1261" s="29">
        <v>905</v>
      </c>
      <c r="J1261" s="29">
        <v>2251738</v>
      </c>
      <c r="K1261" s="29" t="s">
        <v>2499</v>
      </c>
      <c r="L1261" s="179" t="s">
        <v>1018</v>
      </c>
      <c r="M1261" s="29">
        <v>3934</v>
      </c>
      <c r="N1261" s="29" t="s">
        <v>307</v>
      </c>
      <c r="O1261" s="29">
        <v>393400</v>
      </c>
      <c r="R1261" s="29" t="s">
        <v>2500</v>
      </c>
      <c r="S1261" s="29">
        <v>115</v>
      </c>
      <c r="T1261" s="29" t="s">
        <v>2501</v>
      </c>
      <c r="U1261" s="29">
        <v>0</v>
      </c>
      <c r="V1261" s="29" t="s">
        <v>2502</v>
      </c>
      <c r="X1261" s="29" t="s">
        <v>320</v>
      </c>
    </row>
    <row r="1262" spans="1:24" x14ac:dyDescent="0.25">
      <c r="A1262" s="29" t="s">
        <v>160</v>
      </c>
      <c r="B1262" s="29">
        <v>6299</v>
      </c>
      <c r="C1262" s="29" t="s">
        <v>307</v>
      </c>
      <c r="D1262" s="29">
        <v>959821</v>
      </c>
      <c r="E1262" s="29">
        <v>0</v>
      </c>
      <c r="F1262" s="29">
        <v>1021</v>
      </c>
      <c r="G1262" s="29">
        <v>2632611</v>
      </c>
      <c r="H1262" s="29">
        <v>1125399</v>
      </c>
      <c r="I1262" s="29">
        <v>905</v>
      </c>
      <c r="J1262" s="29">
        <v>2251738</v>
      </c>
      <c r="K1262" s="29" t="s">
        <v>2499</v>
      </c>
      <c r="L1262" s="179" t="s">
        <v>1018</v>
      </c>
      <c r="M1262" s="29">
        <v>3934</v>
      </c>
      <c r="N1262" s="29" t="s">
        <v>307</v>
      </c>
      <c r="O1262" s="29">
        <v>393400</v>
      </c>
      <c r="S1262" s="29">
        <v>115</v>
      </c>
      <c r="T1262" s="29" t="s">
        <v>2503</v>
      </c>
      <c r="U1262" s="29">
        <v>0</v>
      </c>
      <c r="V1262" s="29" t="s">
        <v>2504</v>
      </c>
      <c r="X1262" s="29" t="s">
        <v>320</v>
      </c>
    </row>
    <row r="1263" spans="1:24" x14ac:dyDescent="0.25">
      <c r="A1263" s="29" t="s">
        <v>160</v>
      </c>
      <c r="B1263" s="29">
        <v>6299</v>
      </c>
      <c r="C1263" s="29" t="s">
        <v>307</v>
      </c>
      <c r="D1263" s="29">
        <v>959930</v>
      </c>
      <c r="E1263" s="29">
        <v>0</v>
      </c>
      <c r="F1263" s="29">
        <v>1021</v>
      </c>
      <c r="G1263" s="29">
        <v>2632672</v>
      </c>
      <c r="H1263" s="29">
        <v>1125434</v>
      </c>
      <c r="I1263" s="29">
        <v>905</v>
      </c>
      <c r="J1263" s="29">
        <v>2251738</v>
      </c>
      <c r="K1263" s="29" t="s">
        <v>2499</v>
      </c>
      <c r="L1263" s="179" t="s">
        <v>321</v>
      </c>
      <c r="M1263" s="29">
        <v>3934</v>
      </c>
      <c r="N1263" s="29" t="s">
        <v>307</v>
      </c>
      <c r="O1263" s="29">
        <v>393400</v>
      </c>
      <c r="R1263" s="29" t="s">
        <v>2505</v>
      </c>
      <c r="S1263" s="29">
        <v>115</v>
      </c>
      <c r="T1263" s="29" t="s">
        <v>2506</v>
      </c>
      <c r="U1263" s="29">
        <v>0</v>
      </c>
      <c r="V1263" s="29" t="s">
        <v>2507</v>
      </c>
      <c r="X1263" s="29" t="s">
        <v>320</v>
      </c>
    </row>
    <row r="1264" spans="1:24" x14ac:dyDescent="0.25">
      <c r="A1264" s="29" t="s">
        <v>160</v>
      </c>
      <c r="B1264" s="29">
        <v>6299</v>
      </c>
      <c r="C1264" s="29" t="s">
        <v>307</v>
      </c>
      <c r="D1264" s="29">
        <v>959822</v>
      </c>
      <c r="E1264" s="29">
        <v>0</v>
      </c>
      <c r="F1264" s="29">
        <v>1040</v>
      </c>
      <c r="G1264" s="29">
        <v>2632714</v>
      </c>
      <c r="H1264" s="29">
        <v>1125451</v>
      </c>
      <c r="I1264" s="29">
        <v>905</v>
      </c>
      <c r="J1264" s="29">
        <v>2251738</v>
      </c>
      <c r="K1264" s="29" t="s">
        <v>2499</v>
      </c>
      <c r="L1264" s="179" t="s">
        <v>321</v>
      </c>
      <c r="M1264" s="29">
        <v>3934</v>
      </c>
      <c r="N1264" s="29" t="s">
        <v>307</v>
      </c>
      <c r="O1264" s="29">
        <v>393400</v>
      </c>
      <c r="R1264" s="29" t="s">
        <v>2505</v>
      </c>
      <c r="S1264" s="29">
        <v>115</v>
      </c>
      <c r="T1264" s="29" t="s">
        <v>2506</v>
      </c>
      <c r="U1264" s="29">
        <v>0</v>
      </c>
      <c r="V1264" s="29" t="s">
        <v>2507</v>
      </c>
      <c r="X1264" s="29" t="s">
        <v>320</v>
      </c>
    </row>
    <row r="1265" spans="1:24" x14ac:dyDescent="0.25">
      <c r="A1265" s="29" t="s">
        <v>160</v>
      </c>
      <c r="B1265" s="29">
        <v>6299</v>
      </c>
      <c r="C1265" s="29" t="s">
        <v>307</v>
      </c>
      <c r="D1265" s="29">
        <v>190198760</v>
      </c>
      <c r="E1265" s="29">
        <v>0</v>
      </c>
      <c r="F1265" s="29">
        <v>1025</v>
      </c>
      <c r="G1265" s="29">
        <v>2632808</v>
      </c>
      <c r="H1265" s="29">
        <v>1124537</v>
      </c>
      <c r="I1265" s="29">
        <v>905</v>
      </c>
      <c r="J1265" s="29">
        <v>2251759</v>
      </c>
      <c r="K1265" s="29" t="s">
        <v>2508</v>
      </c>
      <c r="L1265" s="179" t="s">
        <v>335</v>
      </c>
      <c r="M1265" s="29">
        <v>3934</v>
      </c>
      <c r="N1265" s="29" t="s">
        <v>307</v>
      </c>
      <c r="O1265" s="29">
        <v>393400</v>
      </c>
      <c r="S1265" s="29">
        <v>115</v>
      </c>
      <c r="T1265" s="29" t="s">
        <v>2511</v>
      </c>
      <c r="U1265" s="29">
        <v>0</v>
      </c>
      <c r="V1265" s="29" t="s">
        <v>2417</v>
      </c>
      <c r="X1265" s="29" t="s">
        <v>419</v>
      </c>
    </row>
    <row r="1266" spans="1:24" x14ac:dyDescent="0.25">
      <c r="A1266" s="29" t="s">
        <v>160</v>
      </c>
      <c r="B1266" s="29">
        <v>6299</v>
      </c>
      <c r="C1266" s="29" t="s">
        <v>307</v>
      </c>
      <c r="D1266" s="29">
        <v>959915</v>
      </c>
      <c r="E1266" s="29">
        <v>0</v>
      </c>
      <c r="F1266" s="29">
        <v>1021</v>
      </c>
      <c r="G1266" s="29">
        <v>2633010</v>
      </c>
      <c r="H1266" s="29">
        <v>1124457</v>
      </c>
      <c r="I1266" s="29">
        <v>905</v>
      </c>
      <c r="J1266" s="29">
        <v>2251759</v>
      </c>
      <c r="K1266" s="29" t="s">
        <v>2508</v>
      </c>
      <c r="L1266" s="179" t="s">
        <v>335</v>
      </c>
      <c r="M1266" s="29">
        <v>3934</v>
      </c>
      <c r="N1266" s="29" t="s">
        <v>307</v>
      </c>
      <c r="O1266" s="29">
        <v>393400</v>
      </c>
      <c r="S1266" s="29">
        <v>115</v>
      </c>
      <c r="T1266" s="29" t="s">
        <v>2509</v>
      </c>
      <c r="U1266" s="29">
        <v>0</v>
      </c>
      <c r="V1266" s="29" t="s">
        <v>2510</v>
      </c>
      <c r="X1266" s="29" t="s">
        <v>419</v>
      </c>
    </row>
    <row r="1267" spans="1:24" x14ac:dyDescent="0.25">
      <c r="A1267" s="29" t="s">
        <v>160</v>
      </c>
      <c r="B1267" s="29">
        <v>6299</v>
      </c>
      <c r="C1267" s="29" t="s">
        <v>307</v>
      </c>
      <c r="D1267" s="29">
        <v>959812</v>
      </c>
      <c r="E1267" s="29">
        <v>0</v>
      </c>
      <c r="F1267" s="29">
        <v>1025</v>
      </c>
      <c r="G1267" s="29">
        <v>2633026</v>
      </c>
      <c r="H1267" s="29">
        <v>1124557</v>
      </c>
      <c r="I1267" s="29">
        <v>905</v>
      </c>
      <c r="J1267" s="29">
        <v>2251759</v>
      </c>
      <c r="K1267" s="29" t="s">
        <v>2508</v>
      </c>
      <c r="L1267" s="179" t="s">
        <v>1142</v>
      </c>
      <c r="M1267" s="29">
        <v>3934</v>
      </c>
      <c r="N1267" s="29" t="s">
        <v>307</v>
      </c>
      <c r="O1267" s="29">
        <v>393400</v>
      </c>
      <c r="R1267" s="29" t="s">
        <v>2512</v>
      </c>
      <c r="S1267" s="29">
        <v>115</v>
      </c>
      <c r="T1267" s="29" t="s">
        <v>2513</v>
      </c>
      <c r="U1267" s="29">
        <v>0</v>
      </c>
      <c r="V1267" s="29" t="s">
        <v>2514</v>
      </c>
      <c r="X1267" s="29" t="s">
        <v>320</v>
      </c>
    </row>
    <row r="1268" spans="1:24" x14ac:dyDescent="0.25">
      <c r="A1268" s="29" t="s">
        <v>160</v>
      </c>
      <c r="B1268" s="29">
        <v>6299</v>
      </c>
      <c r="C1268" s="29" t="s">
        <v>307</v>
      </c>
      <c r="D1268" s="29">
        <v>9024842</v>
      </c>
      <c r="E1268" s="29">
        <v>0</v>
      </c>
      <c r="F1268" s="29">
        <v>1060</v>
      </c>
      <c r="G1268" s="29">
        <v>2633142</v>
      </c>
      <c r="H1268" s="29">
        <v>1124399</v>
      </c>
      <c r="I1268" s="29">
        <v>905</v>
      </c>
      <c r="J1268" s="29">
        <v>2251759</v>
      </c>
      <c r="K1268" s="29" t="s">
        <v>2508</v>
      </c>
      <c r="L1268" s="179" t="s">
        <v>1142</v>
      </c>
      <c r="M1268" s="29">
        <v>3934</v>
      </c>
      <c r="N1268" s="29" t="s">
        <v>307</v>
      </c>
      <c r="O1268" s="29">
        <v>393400</v>
      </c>
      <c r="S1268" s="29">
        <v>115</v>
      </c>
      <c r="T1268" s="29" t="s">
        <v>2515</v>
      </c>
      <c r="U1268" s="29">
        <v>0</v>
      </c>
      <c r="V1268" s="29" t="s">
        <v>2516</v>
      </c>
      <c r="X1268" s="29" t="s">
        <v>320</v>
      </c>
    </row>
    <row r="1269" spans="1:24" x14ac:dyDescent="0.25">
      <c r="A1269" s="29" t="s">
        <v>160</v>
      </c>
      <c r="B1269" s="29">
        <v>6299</v>
      </c>
      <c r="C1269" s="29" t="s">
        <v>307</v>
      </c>
      <c r="D1269" s="29">
        <v>190560308</v>
      </c>
      <c r="E1269" s="29">
        <v>0</v>
      </c>
      <c r="F1269" s="29">
        <v>1060</v>
      </c>
      <c r="G1269" s="29">
        <v>2632828.7089999998</v>
      </c>
      <c r="H1269" s="29">
        <v>1124253.6569999999</v>
      </c>
      <c r="I1269" s="29">
        <v>905</v>
      </c>
      <c r="J1269" s="29">
        <v>1150922</v>
      </c>
      <c r="K1269" s="29" t="s">
        <v>2517</v>
      </c>
      <c r="M1269" s="29">
        <v>3934</v>
      </c>
      <c r="N1269" s="29" t="s">
        <v>307</v>
      </c>
      <c r="O1269" s="29">
        <v>393400</v>
      </c>
      <c r="R1269" s="29" t="s">
        <v>2518</v>
      </c>
      <c r="S1269" s="29">
        <v>150</v>
      </c>
      <c r="U1269" s="29">
        <v>0</v>
      </c>
      <c r="V1269" s="29" t="s">
        <v>2519</v>
      </c>
      <c r="X1269" s="29" t="s">
        <v>320</v>
      </c>
    </row>
    <row r="1270" spans="1:24" x14ac:dyDescent="0.25">
      <c r="A1270" s="29" t="s">
        <v>160</v>
      </c>
      <c r="B1270" s="29">
        <v>6299</v>
      </c>
      <c r="C1270" s="29" t="s">
        <v>307</v>
      </c>
      <c r="D1270" s="29">
        <v>959867</v>
      </c>
      <c r="E1270" s="29">
        <v>0</v>
      </c>
      <c r="F1270" s="29">
        <v>1021</v>
      </c>
      <c r="G1270" s="29">
        <v>2632690</v>
      </c>
      <c r="H1270" s="29">
        <v>1123611</v>
      </c>
      <c r="I1270" s="29">
        <v>905</v>
      </c>
      <c r="J1270" s="29">
        <v>1150922</v>
      </c>
      <c r="K1270" s="29" t="s">
        <v>2517</v>
      </c>
      <c r="M1270" s="29">
        <v>3934</v>
      </c>
      <c r="N1270" s="29" t="s">
        <v>307</v>
      </c>
      <c r="O1270" s="29">
        <v>393400</v>
      </c>
      <c r="S1270" s="29">
        <v>115</v>
      </c>
      <c r="T1270" s="29" t="s">
        <v>2520</v>
      </c>
      <c r="U1270" s="29">
        <v>0</v>
      </c>
      <c r="V1270" s="29" t="s">
        <v>2521</v>
      </c>
      <c r="X1270" s="29" t="s">
        <v>320</v>
      </c>
    </row>
    <row r="1271" spans="1:24" x14ac:dyDescent="0.25">
      <c r="A1271" s="29" t="s">
        <v>160</v>
      </c>
      <c r="B1271" s="29">
        <v>6299</v>
      </c>
      <c r="C1271" s="29" t="s">
        <v>307</v>
      </c>
      <c r="D1271" s="29">
        <v>191428318</v>
      </c>
      <c r="E1271" s="29">
        <v>0</v>
      </c>
      <c r="F1271" s="29">
        <v>1021</v>
      </c>
      <c r="G1271" s="29">
        <v>2631121.6940000001</v>
      </c>
      <c r="H1271" s="29">
        <v>1125422.7180000001</v>
      </c>
      <c r="I1271" s="29">
        <v>909</v>
      </c>
      <c r="J1271" s="29">
        <v>2031977</v>
      </c>
      <c r="K1271" s="29" t="s">
        <v>2522</v>
      </c>
      <c r="M1271" s="29">
        <v>3934</v>
      </c>
      <c r="N1271" s="29" t="s">
        <v>307</v>
      </c>
      <c r="O1271" s="29">
        <v>393400</v>
      </c>
      <c r="S1271" s="29">
        <v>150</v>
      </c>
      <c r="T1271" s="29" t="s">
        <v>2541</v>
      </c>
      <c r="U1271" s="29">
        <v>0</v>
      </c>
      <c r="V1271" s="29" t="s">
        <v>2542</v>
      </c>
      <c r="X1271" s="29" t="s">
        <v>320</v>
      </c>
    </row>
    <row r="1272" spans="1:24" x14ac:dyDescent="0.25">
      <c r="A1272" s="29" t="s">
        <v>160</v>
      </c>
      <c r="B1272" s="29">
        <v>6299</v>
      </c>
      <c r="C1272" s="29" t="s">
        <v>307</v>
      </c>
      <c r="D1272" s="29">
        <v>191428331</v>
      </c>
      <c r="E1272" s="29">
        <v>0</v>
      </c>
      <c r="F1272" s="29">
        <v>1021</v>
      </c>
      <c r="G1272" s="29">
        <v>2631084.699</v>
      </c>
      <c r="H1272" s="29">
        <v>1125524.7250000001</v>
      </c>
      <c r="I1272" s="29">
        <v>909</v>
      </c>
      <c r="J1272" s="29">
        <v>2031977</v>
      </c>
      <c r="K1272" s="29" t="s">
        <v>2522</v>
      </c>
      <c r="M1272" s="29">
        <v>3934</v>
      </c>
      <c r="N1272" s="29" t="s">
        <v>307</v>
      </c>
      <c r="O1272" s="29">
        <v>393400</v>
      </c>
      <c r="S1272" s="29">
        <v>150</v>
      </c>
      <c r="T1272" s="29" t="s">
        <v>2524</v>
      </c>
      <c r="U1272" s="29">
        <v>0</v>
      </c>
      <c r="V1272" s="29" t="s">
        <v>2525</v>
      </c>
      <c r="X1272" s="29" t="s">
        <v>320</v>
      </c>
    </row>
    <row r="1273" spans="1:24" x14ac:dyDescent="0.25">
      <c r="A1273" s="29" t="s">
        <v>160</v>
      </c>
      <c r="B1273" s="29">
        <v>6299</v>
      </c>
      <c r="C1273" s="29" t="s">
        <v>307</v>
      </c>
      <c r="D1273" s="29">
        <v>191428324</v>
      </c>
      <c r="E1273" s="29">
        <v>0</v>
      </c>
      <c r="F1273" s="29">
        <v>1021</v>
      </c>
      <c r="G1273" s="29">
        <v>2631151.696</v>
      </c>
      <c r="H1273" s="29">
        <v>1125446.719</v>
      </c>
      <c r="I1273" s="29">
        <v>909</v>
      </c>
      <c r="J1273" s="29">
        <v>2031977</v>
      </c>
      <c r="K1273" s="29" t="s">
        <v>2522</v>
      </c>
      <c r="M1273" s="29">
        <v>3934</v>
      </c>
      <c r="N1273" s="29" t="s">
        <v>307</v>
      </c>
      <c r="O1273" s="29">
        <v>393400</v>
      </c>
      <c r="S1273" s="29">
        <v>150</v>
      </c>
      <c r="T1273" s="29" t="s">
        <v>2546</v>
      </c>
      <c r="U1273" s="29">
        <v>0</v>
      </c>
      <c r="V1273" s="29" t="s">
        <v>2547</v>
      </c>
      <c r="X1273" s="29" t="s">
        <v>320</v>
      </c>
    </row>
    <row r="1274" spans="1:24" x14ac:dyDescent="0.25">
      <c r="A1274" s="29" t="s">
        <v>160</v>
      </c>
      <c r="B1274" s="29">
        <v>6299</v>
      </c>
      <c r="C1274" s="29" t="s">
        <v>307</v>
      </c>
      <c r="D1274" s="29">
        <v>191428321</v>
      </c>
      <c r="E1274" s="29">
        <v>0</v>
      </c>
      <c r="F1274" s="29">
        <v>1025</v>
      </c>
      <c r="G1274" s="29">
        <v>2631136.696</v>
      </c>
      <c r="H1274" s="29">
        <v>1125447.719</v>
      </c>
      <c r="I1274" s="29">
        <v>905</v>
      </c>
      <c r="J1274" s="29">
        <v>2031977</v>
      </c>
      <c r="K1274" s="29" t="s">
        <v>2522</v>
      </c>
      <c r="M1274" s="29">
        <v>3934</v>
      </c>
      <c r="N1274" s="29" t="s">
        <v>307</v>
      </c>
      <c r="O1274" s="29">
        <v>393400</v>
      </c>
      <c r="S1274" s="29">
        <v>150</v>
      </c>
      <c r="T1274" s="29" t="s">
        <v>2526</v>
      </c>
      <c r="U1274" s="29">
        <v>0</v>
      </c>
      <c r="V1274" s="29" t="s">
        <v>2527</v>
      </c>
      <c r="X1274" s="29" t="s">
        <v>320</v>
      </c>
    </row>
    <row r="1275" spans="1:24" x14ac:dyDescent="0.25">
      <c r="A1275" s="29" t="s">
        <v>160</v>
      </c>
      <c r="B1275" s="29">
        <v>6299</v>
      </c>
      <c r="C1275" s="29" t="s">
        <v>307</v>
      </c>
      <c r="D1275" s="29">
        <v>191428340</v>
      </c>
      <c r="E1275" s="29">
        <v>0</v>
      </c>
      <c r="F1275" s="29">
        <v>1021</v>
      </c>
      <c r="G1275" s="29">
        <v>2631063.699</v>
      </c>
      <c r="H1275" s="29">
        <v>1125548.727</v>
      </c>
      <c r="I1275" s="29">
        <v>909</v>
      </c>
      <c r="J1275" s="29">
        <v>2031977</v>
      </c>
      <c r="K1275" s="29" t="s">
        <v>2522</v>
      </c>
      <c r="M1275" s="29">
        <v>3934</v>
      </c>
      <c r="N1275" s="29" t="s">
        <v>307</v>
      </c>
      <c r="O1275" s="29">
        <v>393400</v>
      </c>
      <c r="S1275" s="29">
        <v>150</v>
      </c>
      <c r="T1275" s="29" t="s">
        <v>2530</v>
      </c>
      <c r="U1275" s="29">
        <v>0</v>
      </c>
      <c r="V1275" s="29" t="s">
        <v>2021</v>
      </c>
      <c r="X1275" s="29" t="s">
        <v>320</v>
      </c>
    </row>
    <row r="1276" spans="1:24" x14ac:dyDescent="0.25">
      <c r="A1276" s="29" t="s">
        <v>160</v>
      </c>
      <c r="B1276" s="29">
        <v>6299</v>
      </c>
      <c r="C1276" s="29" t="s">
        <v>307</v>
      </c>
      <c r="D1276" s="29">
        <v>191428339</v>
      </c>
      <c r="E1276" s="29">
        <v>0</v>
      </c>
      <c r="F1276" s="29">
        <v>1021</v>
      </c>
      <c r="G1276" s="29">
        <v>2631088.699</v>
      </c>
      <c r="H1276" s="29">
        <v>1125539.726</v>
      </c>
      <c r="I1276" s="29">
        <v>909</v>
      </c>
      <c r="J1276" s="29">
        <v>2031977</v>
      </c>
      <c r="K1276" s="29" t="s">
        <v>2522</v>
      </c>
      <c r="M1276" s="29">
        <v>3934</v>
      </c>
      <c r="N1276" s="29" t="s">
        <v>307</v>
      </c>
      <c r="O1276" s="29">
        <v>393400</v>
      </c>
      <c r="S1276" s="29">
        <v>150</v>
      </c>
      <c r="T1276" s="29" t="s">
        <v>2543</v>
      </c>
      <c r="U1276" s="29">
        <v>0</v>
      </c>
      <c r="V1276" s="29" t="s">
        <v>2544</v>
      </c>
      <c r="X1276" s="29" t="s">
        <v>320</v>
      </c>
    </row>
    <row r="1277" spans="1:24" x14ac:dyDescent="0.25">
      <c r="A1277" s="29" t="s">
        <v>160</v>
      </c>
      <c r="B1277" s="29">
        <v>6299</v>
      </c>
      <c r="C1277" s="29" t="s">
        <v>307</v>
      </c>
      <c r="D1277" s="29">
        <v>191428313</v>
      </c>
      <c r="E1277" s="29">
        <v>0</v>
      </c>
      <c r="F1277" s="29">
        <v>1021</v>
      </c>
      <c r="G1277" s="29">
        <v>2631120.6940000001</v>
      </c>
      <c r="H1277" s="29">
        <v>1125408.7169999999</v>
      </c>
      <c r="I1277" s="29">
        <v>904</v>
      </c>
      <c r="J1277" s="29">
        <v>2031977</v>
      </c>
      <c r="K1277" s="29" t="s">
        <v>2522</v>
      </c>
      <c r="M1277" s="29">
        <v>3934</v>
      </c>
      <c r="N1277" s="29" t="s">
        <v>307</v>
      </c>
      <c r="O1277" s="29">
        <v>393400</v>
      </c>
      <c r="S1277" s="29">
        <v>150</v>
      </c>
      <c r="T1277" s="29" t="s">
        <v>2523</v>
      </c>
      <c r="U1277" s="29">
        <v>0</v>
      </c>
      <c r="V1277" s="29" t="s">
        <v>2425</v>
      </c>
      <c r="X1277" s="29" t="s">
        <v>320</v>
      </c>
    </row>
    <row r="1278" spans="1:24" x14ac:dyDescent="0.25">
      <c r="A1278" s="29" t="s">
        <v>160</v>
      </c>
      <c r="B1278" s="29">
        <v>6299</v>
      </c>
      <c r="C1278" s="29" t="s">
        <v>307</v>
      </c>
      <c r="D1278" s="29">
        <v>191428336</v>
      </c>
      <c r="E1278" s="29">
        <v>0</v>
      </c>
      <c r="F1278" s="29">
        <v>1021</v>
      </c>
      <c r="G1278" s="29">
        <v>2631080.699</v>
      </c>
      <c r="H1278" s="29">
        <v>1125539.726</v>
      </c>
      <c r="I1278" s="29">
        <v>909</v>
      </c>
      <c r="J1278" s="29">
        <v>2031977</v>
      </c>
      <c r="K1278" s="29" t="s">
        <v>2522</v>
      </c>
      <c r="M1278" s="29">
        <v>3934</v>
      </c>
      <c r="N1278" s="29" t="s">
        <v>307</v>
      </c>
      <c r="O1278" s="29">
        <v>393400</v>
      </c>
      <c r="S1278" s="29">
        <v>150</v>
      </c>
      <c r="T1278" s="29" t="s">
        <v>2531</v>
      </c>
      <c r="U1278" s="29">
        <v>0</v>
      </c>
      <c r="V1278" s="29" t="s">
        <v>2532</v>
      </c>
      <c r="X1278" s="29" t="s">
        <v>320</v>
      </c>
    </row>
    <row r="1279" spans="1:24" x14ac:dyDescent="0.25">
      <c r="A1279" s="29" t="s">
        <v>160</v>
      </c>
      <c r="B1279" s="29">
        <v>6299</v>
      </c>
      <c r="C1279" s="29" t="s">
        <v>307</v>
      </c>
      <c r="D1279" s="29">
        <v>191428320</v>
      </c>
      <c r="E1279" s="29">
        <v>0</v>
      </c>
      <c r="F1279" s="29">
        <v>1021</v>
      </c>
      <c r="G1279" s="29">
        <v>2631129.6949999998</v>
      </c>
      <c r="H1279" s="29">
        <v>1125426.7180000001</v>
      </c>
      <c r="I1279" s="29">
        <v>909</v>
      </c>
      <c r="J1279" s="29">
        <v>2031977</v>
      </c>
      <c r="K1279" s="29" t="s">
        <v>2522</v>
      </c>
      <c r="M1279" s="29">
        <v>3934</v>
      </c>
      <c r="N1279" s="29" t="s">
        <v>307</v>
      </c>
      <c r="O1279" s="29">
        <v>393400</v>
      </c>
      <c r="S1279" s="29">
        <v>150</v>
      </c>
      <c r="T1279" s="29" t="s">
        <v>2534</v>
      </c>
      <c r="U1279" s="29">
        <v>0</v>
      </c>
      <c r="V1279" s="29" t="s">
        <v>2535</v>
      </c>
      <c r="X1279" s="29" t="s">
        <v>320</v>
      </c>
    </row>
    <row r="1280" spans="1:24" x14ac:dyDescent="0.25">
      <c r="A1280" s="29" t="s">
        <v>160</v>
      </c>
      <c r="B1280" s="29">
        <v>6299</v>
      </c>
      <c r="C1280" s="29" t="s">
        <v>307</v>
      </c>
      <c r="D1280" s="29">
        <v>191428311</v>
      </c>
      <c r="E1280" s="29">
        <v>0</v>
      </c>
      <c r="F1280" s="29">
        <v>1021</v>
      </c>
      <c r="G1280" s="29">
        <v>2631085.69</v>
      </c>
      <c r="H1280" s="29">
        <v>1125349.7139999999</v>
      </c>
      <c r="I1280" s="29">
        <v>909</v>
      </c>
      <c r="J1280" s="29">
        <v>2031977</v>
      </c>
      <c r="K1280" s="29" t="s">
        <v>2522</v>
      </c>
      <c r="M1280" s="29">
        <v>3934</v>
      </c>
      <c r="N1280" s="29" t="s">
        <v>307</v>
      </c>
      <c r="O1280" s="29">
        <v>393400</v>
      </c>
      <c r="S1280" s="29">
        <v>150</v>
      </c>
      <c r="T1280" s="29" t="s">
        <v>2528</v>
      </c>
      <c r="U1280" s="29">
        <v>0</v>
      </c>
      <c r="V1280" s="29" t="s">
        <v>2529</v>
      </c>
      <c r="X1280" s="29" t="s">
        <v>320</v>
      </c>
    </row>
    <row r="1281" spans="1:24" x14ac:dyDescent="0.25">
      <c r="A1281" s="29" t="s">
        <v>160</v>
      </c>
      <c r="B1281" s="29">
        <v>6299</v>
      </c>
      <c r="C1281" s="29" t="s">
        <v>307</v>
      </c>
      <c r="D1281" s="29">
        <v>191428335</v>
      </c>
      <c r="E1281" s="29">
        <v>0</v>
      </c>
      <c r="F1281" s="29">
        <v>1021</v>
      </c>
      <c r="G1281" s="29">
        <v>2631066.699</v>
      </c>
      <c r="H1281" s="29">
        <v>1125539.726</v>
      </c>
      <c r="I1281" s="29">
        <v>909</v>
      </c>
      <c r="J1281" s="29">
        <v>2031977</v>
      </c>
      <c r="K1281" s="29" t="s">
        <v>2522</v>
      </c>
      <c r="M1281" s="29">
        <v>3934</v>
      </c>
      <c r="N1281" s="29" t="s">
        <v>307</v>
      </c>
      <c r="O1281" s="29">
        <v>393400</v>
      </c>
      <c r="S1281" s="29">
        <v>150</v>
      </c>
      <c r="T1281" s="29" t="s">
        <v>2545</v>
      </c>
      <c r="U1281" s="29">
        <v>0</v>
      </c>
      <c r="V1281" s="29" t="s">
        <v>2022</v>
      </c>
      <c r="X1281" s="29" t="s">
        <v>320</v>
      </c>
    </row>
    <row r="1282" spans="1:24" x14ac:dyDescent="0.25">
      <c r="A1282" s="29" t="s">
        <v>160</v>
      </c>
      <c r="B1282" s="29">
        <v>6299</v>
      </c>
      <c r="C1282" s="29" t="s">
        <v>307</v>
      </c>
      <c r="D1282" s="29">
        <v>191428333</v>
      </c>
      <c r="E1282" s="29">
        <v>0</v>
      </c>
      <c r="F1282" s="29">
        <v>1025</v>
      </c>
      <c r="G1282" s="29">
        <v>2631061.699</v>
      </c>
      <c r="H1282" s="29">
        <v>1125532.726</v>
      </c>
      <c r="I1282" s="29">
        <v>909</v>
      </c>
      <c r="J1282" s="29">
        <v>2031977</v>
      </c>
      <c r="K1282" s="29" t="s">
        <v>2522</v>
      </c>
      <c r="M1282" s="29">
        <v>3934</v>
      </c>
      <c r="N1282" s="29" t="s">
        <v>307</v>
      </c>
      <c r="O1282" s="29">
        <v>393400</v>
      </c>
      <c r="S1282" s="29">
        <v>150</v>
      </c>
      <c r="T1282" s="29" t="s">
        <v>2537</v>
      </c>
      <c r="U1282" s="29">
        <v>0</v>
      </c>
      <c r="V1282" s="29" t="s">
        <v>2538</v>
      </c>
      <c r="X1282" s="29" t="s">
        <v>320</v>
      </c>
    </row>
    <row r="1283" spans="1:24" x14ac:dyDescent="0.25">
      <c r="A1283" s="29" t="s">
        <v>160</v>
      </c>
      <c r="B1283" s="29">
        <v>6299</v>
      </c>
      <c r="C1283" s="29" t="s">
        <v>307</v>
      </c>
      <c r="D1283" s="29">
        <v>191428330</v>
      </c>
      <c r="E1283" s="29">
        <v>0</v>
      </c>
      <c r="F1283" s="29">
        <v>1025</v>
      </c>
      <c r="G1283" s="29">
        <v>2631159.696</v>
      </c>
      <c r="H1283" s="29">
        <v>1125440.719</v>
      </c>
      <c r="I1283" s="29">
        <v>909</v>
      </c>
      <c r="J1283" s="29">
        <v>2031977</v>
      </c>
      <c r="K1283" s="29" t="s">
        <v>2522</v>
      </c>
      <c r="M1283" s="29">
        <v>3934</v>
      </c>
      <c r="N1283" s="29" t="s">
        <v>307</v>
      </c>
      <c r="O1283" s="29">
        <v>393400</v>
      </c>
      <c r="S1283" s="29">
        <v>150</v>
      </c>
      <c r="T1283" s="29" t="s">
        <v>2539</v>
      </c>
      <c r="U1283" s="29">
        <v>0</v>
      </c>
      <c r="V1283" s="29" t="s">
        <v>2540</v>
      </c>
      <c r="X1283" s="29" t="s">
        <v>320</v>
      </c>
    </row>
    <row r="1284" spans="1:24" x14ac:dyDescent="0.25">
      <c r="A1284" s="29" t="s">
        <v>160</v>
      </c>
      <c r="B1284" s="29">
        <v>6299</v>
      </c>
      <c r="C1284" s="29" t="s">
        <v>307</v>
      </c>
      <c r="D1284" s="29">
        <v>190046718</v>
      </c>
      <c r="E1284" s="29">
        <v>0</v>
      </c>
      <c r="F1284" s="29">
        <v>1021</v>
      </c>
      <c r="G1284" s="29">
        <v>2631050</v>
      </c>
      <c r="H1284" s="29">
        <v>1125580</v>
      </c>
      <c r="I1284" s="29">
        <v>905</v>
      </c>
      <c r="J1284" s="29">
        <v>2031977</v>
      </c>
      <c r="K1284" s="29" t="s">
        <v>2522</v>
      </c>
      <c r="M1284" s="29">
        <v>3934</v>
      </c>
      <c r="N1284" s="29" t="s">
        <v>307</v>
      </c>
      <c r="O1284" s="29">
        <v>393400</v>
      </c>
      <c r="S1284" s="29">
        <v>115</v>
      </c>
      <c r="T1284" s="29" t="s">
        <v>2533</v>
      </c>
      <c r="U1284" s="29">
        <v>0</v>
      </c>
      <c r="V1284" s="29" t="s">
        <v>1827</v>
      </c>
      <c r="X1284" s="29" t="s">
        <v>320</v>
      </c>
    </row>
    <row r="1285" spans="1:24" x14ac:dyDescent="0.25">
      <c r="A1285" s="29" t="s">
        <v>160</v>
      </c>
      <c r="B1285" s="29">
        <v>6299</v>
      </c>
      <c r="C1285" s="29" t="s">
        <v>307</v>
      </c>
      <c r="D1285" s="29">
        <v>190046717</v>
      </c>
      <c r="E1285" s="29">
        <v>0</v>
      </c>
      <c r="F1285" s="29">
        <v>1030</v>
      </c>
      <c r="G1285" s="29">
        <v>2631150</v>
      </c>
      <c r="H1285" s="29">
        <v>1125430</v>
      </c>
      <c r="I1285" s="29">
        <v>909</v>
      </c>
      <c r="J1285" s="29">
        <v>2031977</v>
      </c>
      <c r="K1285" s="29" t="s">
        <v>2522</v>
      </c>
      <c r="M1285" s="29">
        <v>3934</v>
      </c>
      <c r="N1285" s="29" t="s">
        <v>307</v>
      </c>
      <c r="O1285" s="29">
        <v>393400</v>
      </c>
      <c r="S1285" s="29">
        <v>115</v>
      </c>
      <c r="T1285" s="29" t="s">
        <v>2536</v>
      </c>
      <c r="U1285" s="29">
        <v>0</v>
      </c>
      <c r="V1285" s="29" t="s">
        <v>537</v>
      </c>
      <c r="X1285" s="29" t="s">
        <v>320</v>
      </c>
    </row>
    <row r="1286" spans="1:24" x14ac:dyDescent="0.25">
      <c r="A1286" s="29" t="s">
        <v>160</v>
      </c>
      <c r="B1286" s="29">
        <v>6299</v>
      </c>
      <c r="C1286" s="29" t="s">
        <v>307</v>
      </c>
      <c r="D1286" s="29">
        <v>190098912</v>
      </c>
      <c r="E1286" s="29">
        <v>0</v>
      </c>
      <c r="F1286" s="29">
        <v>1060</v>
      </c>
      <c r="G1286" s="29">
        <v>2631325</v>
      </c>
      <c r="H1286" s="29">
        <v>1125698</v>
      </c>
      <c r="I1286" s="29">
        <v>909</v>
      </c>
      <c r="J1286" s="29">
        <v>2055240</v>
      </c>
      <c r="K1286" s="29" t="s">
        <v>2548</v>
      </c>
      <c r="M1286" s="29">
        <v>3934</v>
      </c>
      <c r="N1286" s="29" t="s">
        <v>307</v>
      </c>
      <c r="O1286" s="29">
        <v>393400</v>
      </c>
      <c r="R1286" s="29" t="s">
        <v>2549</v>
      </c>
      <c r="S1286" s="29">
        <v>115</v>
      </c>
      <c r="T1286" s="29" t="s">
        <v>2550</v>
      </c>
      <c r="U1286" s="29">
        <v>0</v>
      </c>
      <c r="V1286" s="29" t="s">
        <v>506</v>
      </c>
      <c r="X1286" s="29" t="s">
        <v>320</v>
      </c>
    </row>
    <row r="1287" spans="1:24" x14ac:dyDescent="0.25">
      <c r="A1287" s="29" t="s">
        <v>160</v>
      </c>
      <c r="B1287" s="29">
        <v>6299</v>
      </c>
      <c r="C1287" s="29" t="s">
        <v>307</v>
      </c>
      <c r="D1287" s="29">
        <v>191428360</v>
      </c>
      <c r="E1287" s="29">
        <v>0</v>
      </c>
      <c r="F1287" s="29">
        <v>1025</v>
      </c>
      <c r="G1287" s="29">
        <v>2630945.7089999998</v>
      </c>
      <c r="H1287" s="29">
        <v>1125884.7350000001</v>
      </c>
      <c r="I1287" s="29">
        <v>909</v>
      </c>
      <c r="J1287" s="29">
        <v>2055240</v>
      </c>
      <c r="K1287" s="29" t="s">
        <v>2548</v>
      </c>
      <c r="M1287" s="29">
        <v>3934</v>
      </c>
      <c r="N1287" s="29" t="s">
        <v>307</v>
      </c>
      <c r="O1287" s="29">
        <v>393400</v>
      </c>
      <c r="S1287" s="29">
        <v>150</v>
      </c>
      <c r="T1287" s="29" t="s">
        <v>2555</v>
      </c>
      <c r="U1287" s="29">
        <v>0</v>
      </c>
      <c r="V1287" s="29" t="s">
        <v>2556</v>
      </c>
      <c r="X1287" s="29" t="s">
        <v>320</v>
      </c>
    </row>
    <row r="1288" spans="1:24" x14ac:dyDescent="0.25">
      <c r="A1288" s="29" t="s">
        <v>160</v>
      </c>
      <c r="B1288" s="29">
        <v>6299</v>
      </c>
      <c r="C1288" s="29" t="s">
        <v>307</v>
      </c>
      <c r="D1288" s="29">
        <v>191428361</v>
      </c>
      <c r="E1288" s="29">
        <v>0</v>
      </c>
      <c r="F1288" s="29">
        <v>1021</v>
      </c>
      <c r="G1288" s="29">
        <v>2631033.7089999998</v>
      </c>
      <c r="H1288" s="29">
        <v>1125860.757</v>
      </c>
      <c r="I1288" s="29">
        <v>904</v>
      </c>
      <c r="J1288" s="29">
        <v>2055240</v>
      </c>
      <c r="K1288" s="29" t="s">
        <v>2548</v>
      </c>
      <c r="M1288" s="29">
        <v>3934</v>
      </c>
      <c r="N1288" s="29" t="s">
        <v>307</v>
      </c>
      <c r="O1288" s="29">
        <v>393400</v>
      </c>
      <c r="S1288" s="29">
        <v>150</v>
      </c>
      <c r="T1288" s="29" t="s">
        <v>2553</v>
      </c>
      <c r="U1288" s="29">
        <v>0</v>
      </c>
      <c r="V1288" s="29" t="s">
        <v>2554</v>
      </c>
      <c r="X1288" s="29" t="s">
        <v>320</v>
      </c>
    </row>
    <row r="1289" spans="1:24" x14ac:dyDescent="0.25">
      <c r="A1289" s="29" t="s">
        <v>160</v>
      </c>
      <c r="B1289" s="29">
        <v>6299</v>
      </c>
      <c r="C1289" s="29" t="s">
        <v>307</v>
      </c>
      <c r="D1289" s="29">
        <v>191428357</v>
      </c>
      <c r="E1289" s="29">
        <v>0</v>
      </c>
      <c r="F1289" s="29">
        <v>1021</v>
      </c>
      <c r="G1289" s="29">
        <v>2630962.7089999998</v>
      </c>
      <c r="H1289" s="29">
        <v>1125880.7339999999</v>
      </c>
      <c r="I1289" s="29">
        <v>909</v>
      </c>
      <c r="J1289" s="29">
        <v>2055240</v>
      </c>
      <c r="K1289" s="29" t="s">
        <v>2548</v>
      </c>
      <c r="M1289" s="29">
        <v>3934</v>
      </c>
      <c r="N1289" s="29" t="s">
        <v>307</v>
      </c>
      <c r="O1289" s="29">
        <v>393400</v>
      </c>
      <c r="S1289" s="29">
        <v>150</v>
      </c>
      <c r="T1289" s="29" t="s">
        <v>2551</v>
      </c>
      <c r="U1289" s="29">
        <v>0</v>
      </c>
      <c r="V1289" s="29" t="s">
        <v>2552</v>
      </c>
      <c r="X1289" s="29" t="s">
        <v>320</v>
      </c>
    </row>
    <row r="1290" spans="1:24" x14ac:dyDescent="0.25">
      <c r="A1290" s="29" t="s">
        <v>160</v>
      </c>
      <c r="B1290" s="29">
        <v>6299</v>
      </c>
      <c r="C1290" s="29" t="s">
        <v>307</v>
      </c>
      <c r="D1290" s="29">
        <v>191428364</v>
      </c>
      <c r="E1290" s="29">
        <v>0</v>
      </c>
      <c r="F1290" s="29">
        <v>1021</v>
      </c>
      <c r="G1290" s="29">
        <v>2631202.7119999998</v>
      </c>
      <c r="H1290" s="29">
        <v>1125880.73</v>
      </c>
      <c r="I1290" s="29">
        <v>909</v>
      </c>
      <c r="J1290" s="29">
        <v>2055240</v>
      </c>
      <c r="K1290" s="29" t="s">
        <v>2548</v>
      </c>
      <c r="M1290" s="29">
        <v>3934</v>
      </c>
      <c r="N1290" s="29" t="s">
        <v>307</v>
      </c>
      <c r="O1290" s="29">
        <v>393400</v>
      </c>
      <c r="S1290" s="29">
        <v>150</v>
      </c>
      <c r="T1290" s="29" t="s">
        <v>2553</v>
      </c>
      <c r="U1290" s="29">
        <v>0</v>
      </c>
      <c r="V1290" s="29" t="s">
        <v>2554</v>
      </c>
      <c r="X1290" s="29" t="s">
        <v>320</v>
      </c>
    </row>
    <row r="1291" spans="1:24" x14ac:dyDescent="0.25">
      <c r="A1291" s="29" t="s">
        <v>160</v>
      </c>
      <c r="B1291" s="29">
        <v>6299</v>
      </c>
      <c r="C1291" s="29" t="s">
        <v>307</v>
      </c>
      <c r="D1291" s="29">
        <v>191428366</v>
      </c>
      <c r="E1291" s="29">
        <v>0</v>
      </c>
      <c r="F1291" s="29">
        <v>1021</v>
      </c>
      <c r="G1291" s="29">
        <v>2631207.7069999999</v>
      </c>
      <c r="H1291" s="29">
        <v>1125664.7320000001</v>
      </c>
      <c r="I1291" s="29">
        <v>909</v>
      </c>
      <c r="J1291" s="29">
        <v>2055240</v>
      </c>
      <c r="K1291" s="29" t="s">
        <v>2548</v>
      </c>
      <c r="M1291" s="29">
        <v>3934</v>
      </c>
      <c r="N1291" s="29" t="s">
        <v>307</v>
      </c>
      <c r="O1291" s="29">
        <v>393400</v>
      </c>
      <c r="S1291" s="29">
        <v>150</v>
      </c>
      <c r="T1291" s="29" t="s">
        <v>2557</v>
      </c>
      <c r="U1291" s="29">
        <v>0</v>
      </c>
      <c r="V1291" s="29" t="s">
        <v>2558</v>
      </c>
      <c r="X1291" s="29" t="s">
        <v>320</v>
      </c>
    </row>
    <row r="1292" spans="1:24" x14ac:dyDescent="0.25">
      <c r="A1292" s="29" t="s">
        <v>160</v>
      </c>
      <c r="B1292" s="29">
        <v>6299</v>
      </c>
      <c r="C1292" s="29" t="s">
        <v>307</v>
      </c>
      <c r="D1292" s="29">
        <v>191428355</v>
      </c>
      <c r="E1292" s="29">
        <v>0</v>
      </c>
      <c r="F1292" s="29">
        <v>1021</v>
      </c>
      <c r="G1292" s="29">
        <v>2630896.7089999998</v>
      </c>
      <c r="H1292" s="29">
        <v>1125912.7350000001</v>
      </c>
      <c r="I1292" s="29">
        <v>909</v>
      </c>
      <c r="J1292" s="29">
        <v>2055240</v>
      </c>
      <c r="K1292" s="29" t="s">
        <v>2548</v>
      </c>
      <c r="M1292" s="29">
        <v>3934</v>
      </c>
      <c r="N1292" s="29" t="s">
        <v>307</v>
      </c>
      <c r="O1292" s="29">
        <v>393400</v>
      </c>
      <c r="S1292" s="29">
        <v>150</v>
      </c>
      <c r="T1292" s="29" t="s">
        <v>2561</v>
      </c>
      <c r="U1292" s="29">
        <v>0</v>
      </c>
      <c r="V1292" s="29" t="s">
        <v>2562</v>
      </c>
      <c r="X1292" s="29" t="s">
        <v>320</v>
      </c>
    </row>
    <row r="1293" spans="1:24" x14ac:dyDescent="0.25">
      <c r="A1293" s="29" t="s">
        <v>160</v>
      </c>
      <c r="B1293" s="29">
        <v>6299</v>
      </c>
      <c r="C1293" s="29" t="s">
        <v>307</v>
      </c>
      <c r="D1293" s="29">
        <v>191428353</v>
      </c>
      <c r="E1293" s="29">
        <v>0</v>
      </c>
      <c r="F1293" s="29">
        <v>1021</v>
      </c>
      <c r="G1293" s="29">
        <v>2630900.7080000001</v>
      </c>
      <c r="H1293" s="29">
        <v>1125894.7350000001</v>
      </c>
      <c r="I1293" s="29">
        <v>909</v>
      </c>
      <c r="J1293" s="29">
        <v>2055240</v>
      </c>
      <c r="K1293" s="29" t="s">
        <v>2548</v>
      </c>
      <c r="M1293" s="29">
        <v>3934</v>
      </c>
      <c r="N1293" s="29" t="s">
        <v>307</v>
      </c>
      <c r="O1293" s="29">
        <v>393400</v>
      </c>
      <c r="S1293" s="29">
        <v>150</v>
      </c>
      <c r="T1293" s="29" t="s">
        <v>2559</v>
      </c>
      <c r="U1293" s="29">
        <v>0</v>
      </c>
      <c r="V1293" s="29" t="s">
        <v>2560</v>
      </c>
      <c r="X1293" s="29" t="s">
        <v>320</v>
      </c>
    </row>
    <row r="1294" spans="1:24" x14ac:dyDescent="0.25">
      <c r="A1294" s="29" t="s">
        <v>160</v>
      </c>
      <c r="B1294" s="29">
        <v>6299</v>
      </c>
      <c r="C1294" s="29" t="s">
        <v>307</v>
      </c>
      <c r="D1294" s="29">
        <v>191428421</v>
      </c>
      <c r="E1294" s="29">
        <v>0</v>
      </c>
      <c r="F1294" s="29">
        <v>1021</v>
      </c>
      <c r="G1294" s="29">
        <v>2633780.6979999999</v>
      </c>
      <c r="H1294" s="29">
        <v>1124264.6810000001</v>
      </c>
      <c r="I1294" s="29">
        <v>909</v>
      </c>
      <c r="J1294" s="29">
        <v>2334340</v>
      </c>
      <c r="K1294" s="29" t="s">
        <v>2563</v>
      </c>
      <c r="M1294" s="29">
        <v>3934</v>
      </c>
      <c r="N1294" s="29" t="s">
        <v>307</v>
      </c>
      <c r="O1294" s="29">
        <v>393400</v>
      </c>
      <c r="S1294" s="29">
        <v>150</v>
      </c>
      <c r="T1294" s="29" t="s">
        <v>2572</v>
      </c>
      <c r="U1294" s="29">
        <v>0</v>
      </c>
      <c r="V1294" s="29" t="s">
        <v>2573</v>
      </c>
      <c r="X1294" s="29" t="s">
        <v>320</v>
      </c>
    </row>
    <row r="1295" spans="1:24" x14ac:dyDescent="0.25">
      <c r="A1295" s="29" t="s">
        <v>160</v>
      </c>
      <c r="B1295" s="29">
        <v>6299</v>
      </c>
      <c r="C1295" s="29" t="s">
        <v>307</v>
      </c>
      <c r="D1295" s="29">
        <v>191428419</v>
      </c>
      <c r="E1295" s="29">
        <v>0</v>
      </c>
      <c r="F1295" s="29">
        <v>1021</v>
      </c>
      <c r="G1295" s="29">
        <v>2633864.6979999999</v>
      </c>
      <c r="H1295" s="29">
        <v>1124293.6850000001</v>
      </c>
      <c r="I1295" s="29">
        <v>909</v>
      </c>
      <c r="J1295" s="29">
        <v>2334340</v>
      </c>
      <c r="K1295" s="29" t="s">
        <v>2563</v>
      </c>
      <c r="M1295" s="29">
        <v>3934</v>
      </c>
      <c r="N1295" s="29" t="s">
        <v>307</v>
      </c>
      <c r="O1295" s="29">
        <v>393400</v>
      </c>
      <c r="S1295" s="29">
        <v>150</v>
      </c>
      <c r="T1295" s="29" t="s">
        <v>2570</v>
      </c>
      <c r="U1295" s="29">
        <v>0</v>
      </c>
      <c r="V1295" s="29" t="s">
        <v>2571</v>
      </c>
      <c r="X1295" s="29" t="s">
        <v>320</v>
      </c>
    </row>
    <row r="1296" spans="1:24" x14ac:dyDescent="0.25">
      <c r="A1296" s="29" t="s">
        <v>160</v>
      </c>
      <c r="B1296" s="29">
        <v>6299</v>
      </c>
      <c r="C1296" s="29" t="s">
        <v>307</v>
      </c>
      <c r="D1296" s="29">
        <v>191428424</v>
      </c>
      <c r="E1296" s="29">
        <v>0</v>
      </c>
      <c r="F1296" s="29">
        <v>1021</v>
      </c>
      <c r="G1296" s="29">
        <v>2633817.7000000002</v>
      </c>
      <c r="H1296" s="29">
        <v>1124405.6910000001</v>
      </c>
      <c r="I1296" s="29">
        <v>909</v>
      </c>
      <c r="J1296" s="29">
        <v>2334340</v>
      </c>
      <c r="K1296" s="29" t="s">
        <v>2563</v>
      </c>
      <c r="M1296" s="29">
        <v>3934</v>
      </c>
      <c r="N1296" s="29" t="s">
        <v>307</v>
      </c>
      <c r="O1296" s="29">
        <v>393400</v>
      </c>
      <c r="S1296" s="29">
        <v>150</v>
      </c>
      <c r="T1296" s="29" t="s">
        <v>2566</v>
      </c>
      <c r="U1296" s="29">
        <v>0</v>
      </c>
      <c r="V1296" s="29" t="s">
        <v>2567</v>
      </c>
      <c r="X1296" s="29" t="s">
        <v>320</v>
      </c>
    </row>
    <row r="1297" spans="1:24" x14ac:dyDescent="0.25">
      <c r="A1297" s="29" t="s">
        <v>160</v>
      </c>
      <c r="B1297" s="29">
        <v>6299</v>
      </c>
      <c r="C1297" s="29" t="s">
        <v>307</v>
      </c>
      <c r="D1297" s="29">
        <v>191428418</v>
      </c>
      <c r="E1297" s="29">
        <v>0</v>
      </c>
      <c r="F1297" s="29">
        <v>1021</v>
      </c>
      <c r="G1297" s="29">
        <v>2633845.6979999999</v>
      </c>
      <c r="H1297" s="29">
        <v>1124310.686</v>
      </c>
      <c r="I1297" s="29">
        <v>909</v>
      </c>
      <c r="J1297" s="29">
        <v>2334340</v>
      </c>
      <c r="K1297" s="29" t="s">
        <v>2563</v>
      </c>
      <c r="M1297" s="29">
        <v>3934</v>
      </c>
      <c r="N1297" s="29" t="s">
        <v>307</v>
      </c>
      <c r="O1297" s="29">
        <v>393400</v>
      </c>
      <c r="S1297" s="29">
        <v>150</v>
      </c>
      <c r="T1297" s="29" t="s">
        <v>2568</v>
      </c>
      <c r="U1297" s="29">
        <v>0</v>
      </c>
      <c r="V1297" s="29" t="s">
        <v>2569</v>
      </c>
      <c r="X1297" s="29" t="s">
        <v>320</v>
      </c>
    </row>
    <row r="1298" spans="1:24" x14ac:dyDescent="0.25">
      <c r="A1298" s="29" t="s">
        <v>160</v>
      </c>
      <c r="B1298" s="29">
        <v>6299</v>
      </c>
      <c r="C1298" s="29" t="s">
        <v>307</v>
      </c>
      <c r="D1298" s="29">
        <v>191428420</v>
      </c>
      <c r="E1298" s="29">
        <v>0</v>
      </c>
      <c r="F1298" s="29">
        <v>1021</v>
      </c>
      <c r="G1298" s="29">
        <v>2633761.699</v>
      </c>
      <c r="H1298" s="29">
        <v>1124283.682</v>
      </c>
      <c r="I1298" s="29">
        <v>909</v>
      </c>
      <c r="J1298" s="29">
        <v>2334340</v>
      </c>
      <c r="K1298" s="29" t="s">
        <v>2563</v>
      </c>
      <c r="M1298" s="29">
        <v>3934</v>
      </c>
      <c r="N1298" s="29" t="s">
        <v>307</v>
      </c>
      <c r="O1298" s="29">
        <v>393400</v>
      </c>
      <c r="S1298" s="29">
        <v>150</v>
      </c>
      <c r="T1298" s="29" t="s">
        <v>2564</v>
      </c>
      <c r="U1298" s="29">
        <v>0</v>
      </c>
      <c r="V1298" s="29" t="s">
        <v>2565</v>
      </c>
      <c r="X1298" s="29" t="s">
        <v>320</v>
      </c>
    </row>
    <row r="1299" spans="1:24" x14ac:dyDescent="0.25">
      <c r="A1299" s="29" t="s">
        <v>160</v>
      </c>
      <c r="B1299" s="29">
        <v>6299</v>
      </c>
      <c r="C1299" s="29" t="s">
        <v>307</v>
      </c>
      <c r="D1299" s="29">
        <v>191428393</v>
      </c>
      <c r="E1299" s="29">
        <v>0</v>
      </c>
      <c r="F1299" s="29">
        <v>1025</v>
      </c>
      <c r="G1299" s="29">
        <v>2631674.6800000002</v>
      </c>
      <c r="H1299" s="29">
        <v>1125174.6969999999</v>
      </c>
      <c r="I1299" s="29">
        <v>909</v>
      </c>
      <c r="J1299" s="29">
        <v>2334318</v>
      </c>
      <c r="K1299" s="29" t="s">
        <v>389</v>
      </c>
      <c r="M1299" s="29">
        <v>3934</v>
      </c>
      <c r="N1299" s="29" t="s">
        <v>307</v>
      </c>
      <c r="O1299" s="29">
        <v>393400</v>
      </c>
      <c r="S1299" s="29">
        <v>150</v>
      </c>
      <c r="T1299" s="29" t="s">
        <v>2574</v>
      </c>
      <c r="U1299" s="29">
        <v>0</v>
      </c>
      <c r="V1299" s="29" t="s">
        <v>2575</v>
      </c>
      <c r="X1299" s="29" t="s">
        <v>320</v>
      </c>
    </row>
    <row r="1300" spans="1:24" x14ac:dyDescent="0.25">
      <c r="A1300" s="29" t="s">
        <v>160</v>
      </c>
      <c r="B1300" s="29">
        <v>6299</v>
      </c>
      <c r="C1300" s="29" t="s">
        <v>307</v>
      </c>
      <c r="D1300" s="29">
        <v>191428410</v>
      </c>
      <c r="E1300" s="29">
        <v>0</v>
      </c>
      <c r="F1300" s="29">
        <v>1021</v>
      </c>
      <c r="G1300" s="29">
        <v>2631674.6800000002</v>
      </c>
      <c r="H1300" s="29">
        <v>1125174.6969999999</v>
      </c>
      <c r="I1300" s="29">
        <v>909</v>
      </c>
      <c r="J1300" s="29">
        <v>2334318</v>
      </c>
      <c r="K1300" s="29" t="s">
        <v>389</v>
      </c>
      <c r="M1300" s="29">
        <v>3934</v>
      </c>
      <c r="N1300" s="29" t="s">
        <v>307</v>
      </c>
      <c r="O1300" s="29">
        <v>393400</v>
      </c>
      <c r="S1300" s="29">
        <v>150</v>
      </c>
      <c r="T1300" s="29" t="s">
        <v>2574</v>
      </c>
      <c r="U1300" s="29">
        <v>0</v>
      </c>
      <c r="V1300" s="29" t="s">
        <v>2575</v>
      </c>
      <c r="X1300" s="29" t="s">
        <v>320</v>
      </c>
    </row>
    <row r="1301" spans="1:24" x14ac:dyDescent="0.25">
      <c r="A1301" s="29" t="s">
        <v>160</v>
      </c>
      <c r="B1301" s="29">
        <v>6299</v>
      </c>
      <c r="C1301" s="29" t="s">
        <v>307</v>
      </c>
      <c r="D1301" s="29">
        <v>190566788</v>
      </c>
      <c r="E1301" s="29">
        <v>0</v>
      </c>
      <c r="F1301" s="29">
        <v>1021</v>
      </c>
      <c r="G1301" s="29">
        <v>2632857</v>
      </c>
      <c r="H1301" s="29">
        <v>1124549</v>
      </c>
      <c r="I1301" s="29">
        <v>905</v>
      </c>
      <c r="J1301" s="29">
        <v>2251818</v>
      </c>
      <c r="K1301" s="29" t="s">
        <v>2576</v>
      </c>
      <c r="L1301" s="179" t="s">
        <v>1828</v>
      </c>
      <c r="M1301" s="29">
        <v>3934</v>
      </c>
      <c r="N1301" s="29" t="s">
        <v>307</v>
      </c>
      <c r="O1301" s="29">
        <v>393400</v>
      </c>
      <c r="S1301" s="29">
        <v>150</v>
      </c>
      <c r="T1301" s="29" t="s">
        <v>2577</v>
      </c>
      <c r="U1301" s="29">
        <v>0</v>
      </c>
      <c r="V1301" s="29" t="s">
        <v>2578</v>
      </c>
      <c r="X1301" s="29" t="s">
        <v>320</v>
      </c>
    </row>
    <row r="1302" spans="1:24" x14ac:dyDescent="0.25">
      <c r="A1302" s="29" t="s">
        <v>160</v>
      </c>
      <c r="B1302" s="29">
        <v>6299</v>
      </c>
      <c r="C1302" s="29" t="s">
        <v>307</v>
      </c>
      <c r="D1302" s="29">
        <v>3166461</v>
      </c>
      <c r="E1302" s="29">
        <v>0</v>
      </c>
      <c r="F1302" s="29">
        <v>1021</v>
      </c>
      <c r="G1302" s="29">
        <v>2632869</v>
      </c>
      <c r="H1302" s="29">
        <v>1124541</v>
      </c>
      <c r="I1302" s="29">
        <v>905</v>
      </c>
      <c r="J1302" s="29">
        <v>2251818</v>
      </c>
      <c r="K1302" s="29" t="s">
        <v>2576</v>
      </c>
      <c r="L1302" s="179" t="s">
        <v>1828</v>
      </c>
      <c r="M1302" s="29">
        <v>3934</v>
      </c>
      <c r="N1302" s="29" t="s">
        <v>307</v>
      </c>
      <c r="O1302" s="29">
        <v>393400</v>
      </c>
      <c r="S1302" s="29">
        <v>115</v>
      </c>
      <c r="T1302" s="29" t="s">
        <v>2579</v>
      </c>
      <c r="U1302" s="29">
        <v>0</v>
      </c>
      <c r="V1302" s="29" t="s">
        <v>458</v>
      </c>
      <c r="X1302" s="29" t="s">
        <v>320</v>
      </c>
    </row>
    <row r="1303" spans="1:24" x14ac:dyDescent="0.25">
      <c r="A1303" s="29" t="s">
        <v>160</v>
      </c>
      <c r="B1303" s="29">
        <v>6299</v>
      </c>
      <c r="C1303" s="29" t="s">
        <v>307</v>
      </c>
      <c r="D1303" s="29">
        <v>191428411</v>
      </c>
      <c r="E1303" s="29">
        <v>0</v>
      </c>
      <c r="F1303" s="29">
        <v>1021</v>
      </c>
      <c r="G1303" s="29">
        <v>2633779.719</v>
      </c>
      <c r="H1303" s="29">
        <v>1124675.6939999999</v>
      </c>
      <c r="I1303" s="29">
        <v>904</v>
      </c>
      <c r="J1303" s="29">
        <v>2334339</v>
      </c>
      <c r="K1303" s="29" t="s">
        <v>2580</v>
      </c>
      <c r="M1303" s="29">
        <v>3934</v>
      </c>
      <c r="N1303" s="29" t="s">
        <v>307</v>
      </c>
      <c r="O1303" s="29">
        <v>393400</v>
      </c>
      <c r="S1303" s="29">
        <v>150</v>
      </c>
      <c r="T1303" s="29" t="s">
        <v>2585</v>
      </c>
      <c r="U1303" s="29">
        <v>0</v>
      </c>
      <c r="V1303" s="29" t="s">
        <v>2586</v>
      </c>
      <c r="X1303" s="29" t="s">
        <v>320</v>
      </c>
    </row>
    <row r="1304" spans="1:24" x14ac:dyDescent="0.25">
      <c r="A1304" s="29" t="s">
        <v>160</v>
      </c>
      <c r="B1304" s="29">
        <v>6299</v>
      </c>
      <c r="C1304" s="29" t="s">
        <v>307</v>
      </c>
      <c r="D1304" s="29">
        <v>191428413</v>
      </c>
      <c r="E1304" s="29">
        <v>0</v>
      </c>
      <c r="F1304" s="29">
        <v>1021</v>
      </c>
      <c r="G1304" s="29">
        <v>2633772.7149999999</v>
      </c>
      <c r="H1304" s="29">
        <v>1124535.6950000001</v>
      </c>
      <c r="I1304" s="29">
        <v>904</v>
      </c>
      <c r="J1304" s="29">
        <v>2334339</v>
      </c>
      <c r="K1304" s="29" t="s">
        <v>2580</v>
      </c>
      <c r="M1304" s="29">
        <v>3934</v>
      </c>
      <c r="N1304" s="29" t="s">
        <v>307</v>
      </c>
      <c r="O1304" s="29">
        <v>393400</v>
      </c>
      <c r="S1304" s="29">
        <v>150</v>
      </c>
      <c r="T1304" s="29" t="s">
        <v>2583</v>
      </c>
      <c r="U1304" s="29">
        <v>0</v>
      </c>
      <c r="V1304" s="29" t="s">
        <v>2584</v>
      </c>
      <c r="X1304" s="29" t="s">
        <v>320</v>
      </c>
    </row>
    <row r="1305" spans="1:24" x14ac:dyDescent="0.25">
      <c r="A1305" s="29" t="s">
        <v>160</v>
      </c>
      <c r="B1305" s="29">
        <v>6299</v>
      </c>
      <c r="C1305" s="29" t="s">
        <v>307</v>
      </c>
      <c r="D1305" s="29">
        <v>191428412</v>
      </c>
      <c r="E1305" s="29">
        <v>0</v>
      </c>
      <c r="F1305" s="29">
        <v>1021</v>
      </c>
      <c r="G1305" s="29">
        <v>2633711.7199999997</v>
      </c>
      <c r="H1305" s="29">
        <v>1124656.6939999999</v>
      </c>
      <c r="I1305" s="29">
        <v>904</v>
      </c>
      <c r="J1305" s="29">
        <v>2334339</v>
      </c>
      <c r="K1305" s="29" t="s">
        <v>2580</v>
      </c>
      <c r="M1305" s="29">
        <v>3934</v>
      </c>
      <c r="N1305" s="29" t="s">
        <v>307</v>
      </c>
      <c r="O1305" s="29">
        <v>393400</v>
      </c>
      <c r="S1305" s="29">
        <v>150</v>
      </c>
      <c r="T1305" s="29" t="s">
        <v>2581</v>
      </c>
      <c r="U1305" s="29">
        <v>0</v>
      </c>
      <c r="V1305" s="29" t="s">
        <v>2582</v>
      </c>
      <c r="X1305" s="29" t="s">
        <v>320</v>
      </c>
    </row>
    <row r="1306" spans="1:24" x14ac:dyDescent="0.25">
      <c r="A1306" s="29" t="s">
        <v>160</v>
      </c>
      <c r="B1306" s="29">
        <v>6299</v>
      </c>
      <c r="C1306" s="29" t="s">
        <v>307</v>
      </c>
      <c r="D1306" s="29">
        <v>9024855</v>
      </c>
      <c r="E1306" s="29">
        <v>0</v>
      </c>
      <c r="F1306" s="29">
        <v>1060</v>
      </c>
      <c r="G1306" s="29">
        <v>2632776</v>
      </c>
      <c r="H1306" s="29">
        <v>1124657</v>
      </c>
      <c r="I1306" s="29">
        <v>905</v>
      </c>
      <c r="J1306" s="29">
        <v>1150940</v>
      </c>
      <c r="K1306" s="29" t="s">
        <v>2587</v>
      </c>
      <c r="M1306" s="29">
        <v>3934</v>
      </c>
      <c r="N1306" s="29" t="s">
        <v>307</v>
      </c>
      <c r="O1306" s="29">
        <v>393400</v>
      </c>
      <c r="S1306" s="29">
        <v>115</v>
      </c>
      <c r="T1306" s="29" t="s">
        <v>2592</v>
      </c>
      <c r="U1306" s="29">
        <v>0</v>
      </c>
      <c r="V1306" s="29" t="s">
        <v>467</v>
      </c>
      <c r="X1306" s="29" t="s">
        <v>419</v>
      </c>
    </row>
    <row r="1307" spans="1:24" x14ac:dyDescent="0.25">
      <c r="A1307" s="29" t="s">
        <v>160</v>
      </c>
      <c r="B1307" s="29">
        <v>6299</v>
      </c>
      <c r="C1307" s="29" t="s">
        <v>307</v>
      </c>
      <c r="D1307" s="29">
        <v>9030459</v>
      </c>
      <c r="E1307" s="29">
        <v>0</v>
      </c>
      <c r="F1307" s="29">
        <v>1060</v>
      </c>
      <c r="G1307" s="29">
        <v>2632910</v>
      </c>
      <c r="H1307" s="29">
        <v>1124633</v>
      </c>
      <c r="I1307" s="29">
        <v>905</v>
      </c>
      <c r="J1307" s="29">
        <v>1150940</v>
      </c>
      <c r="K1307" s="29" t="s">
        <v>2587</v>
      </c>
      <c r="M1307" s="29">
        <v>3934</v>
      </c>
      <c r="N1307" s="29" t="s">
        <v>307</v>
      </c>
      <c r="O1307" s="29">
        <v>393400</v>
      </c>
      <c r="S1307" s="29">
        <v>115</v>
      </c>
      <c r="T1307" s="29" t="s">
        <v>2588</v>
      </c>
      <c r="U1307" s="29">
        <v>0</v>
      </c>
      <c r="V1307" s="29" t="s">
        <v>2589</v>
      </c>
      <c r="X1307" s="29" t="s">
        <v>320</v>
      </c>
    </row>
    <row r="1308" spans="1:24" x14ac:dyDescent="0.25">
      <c r="A1308" s="29" t="s">
        <v>160</v>
      </c>
      <c r="B1308" s="29">
        <v>6299</v>
      </c>
      <c r="C1308" s="29" t="s">
        <v>307</v>
      </c>
      <c r="D1308" s="29">
        <v>9024853</v>
      </c>
      <c r="E1308" s="29">
        <v>0</v>
      </c>
      <c r="F1308" s="29">
        <v>1060</v>
      </c>
      <c r="G1308" s="29">
        <v>2632796</v>
      </c>
      <c r="H1308" s="29">
        <v>1124647</v>
      </c>
      <c r="I1308" s="29">
        <v>905</v>
      </c>
      <c r="J1308" s="29">
        <v>1150940</v>
      </c>
      <c r="K1308" s="29" t="s">
        <v>2587</v>
      </c>
      <c r="M1308" s="29">
        <v>3934</v>
      </c>
      <c r="N1308" s="29" t="s">
        <v>307</v>
      </c>
      <c r="O1308" s="29">
        <v>393400</v>
      </c>
      <c r="S1308" s="29">
        <v>115</v>
      </c>
      <c r="T1308" s="29" t="s">
        <v>2590</v>
      </c>
      <c r="U1308" s="29">
        <v>0</v>
      </c>
      <c r="V1308" s="29" t="s">
        <v>2591</v>
      </c>
      <c r="X1308" s="29" t="s">
        <v>419</v>
      </c>
    </row>
    <row r="1309" spans="1:24" x14ac:dyDescent="0.25">
      <c r="A1309" s="29" t="s">
        <v>160</v>
      </c>
      <c r="B1309" s="29">
        <v>6299</v>
      </c>
      <c r="C1309" s="29" t="s">
        <v>307</v>
      </c>
      <c r="D1309" s="29">
        <v>190238128</v>
      </c>
      <c r="E1309" s="29">
        <v>1</v>
      </c>
      <c r="F1309" s="29">
        <v>1021</v>
      </c>
      <c r="G1309" s="29">
        <v>2632642</v>
      </c>
      <c r="H1309" s="29">
        <v>1123974</v>
      </c>
      <c r="I1309" s="29">
        <v>905</v>
      </c>
      <c r="J1309" s="29">
        <v>1150943</v>
      </c>
      <c r="K1309" s="29" t="s">
        <v>2593</v>
      </c>
      <c r="M1309" s="29">
        <v>3934</v>
      </c>
      <c r="N1309" s="29" t="s">
        <v>307</v>
      </c>
      <c r="O1309" s="29">
        <v>393400</v>
      </c>
      <c r="S1309" s="29">
        <v>150</v>
      </c>
      <c r="U1309" s="29">
        <v>0</v>
      </c>
      <c r="V1309" s="29" t="s">
        <v>358</v>
      </c>
      <c r="X1309" s="29" t="s">
        <v>320</v>
      </c>
    </row>
    <row r="1310" spans="1:24" x14ac:dyDescent="0.25">
      <c r="A1310" s="29" t="s">
        <v>160</v>
      </c>
      <c r="B1310" s="29">
        <v>6299</v>
      </c>
      <c r="C1310" s="29" t="s">
        <v>307</v>
      </c>
      <c r="D1310" s="29">
        <v>959931</v>
      </c>
      <c r="E1310" s="29">
        <v>0</v>
      </c>
      <c r="F1310" s="29">
        <v>1025</v>
      </c>
      <c r="G1310" s="29">
        <v>2632622</v>
      </c>
      <c r="H1310" s="29">
        <v>1123997</v>
      </c>
      <c r="I1310" s="29">
        <v>905</v>
      </c>
      <c r="J1310" s="29">
        <v>1150943</v>
      </c>
      <c r="K1310" s="29" t="s">
        <v>2593</v>
      </c>
      <c r="M1310" s="29">
        <v>3934</v>
      </c>
      <c r="N1310" s="29" t="s">
        <v>307</v>
      </c>
      <c r="O1310" s="29">
        <v>393400</v>
      </c>
      <c r="S1310" s="29">
        <v>115</v>
      </c>
      <c r="T1310" s="29" t="s">
        <v>2599</v>
      </c>
      <c r="U1310" s="29">
        <v>0</v>
      </c>
      <c r="V1310" s="29" t="s">
        <v>474</v>
      </c>
      <c r="X1310" s="29" t="s">
        <v>320</v>
      </c>
    </row>
    <row r="1311" spans="1:24" x14ac:dyDescent="0.25">
      <c r="A1311" s="29" t="s">
        <v>160</v>
      </c>
      <c r="B1311" s="29">
        <v>6299</v>
      </c>
      <c r="C1311" s="29" t="s">
        <v>307</v>
      </c>
      <c r="D1311" s="29">
        <v>9024843</v>
      </c>
      <c r="E1311" s="29">
        <v>0</v>
      </c>
      <c r="F1311" s="29">
        <v>1060</v>
      </c>
      <c r="G1311" s="29">
        <v>2632623</v>
      </c>
      <c r="H1311" s="29">
        <v>1123920</v>
      </c>
      <c r="I1311" s="29">
        <v>905</v>
      </c>
      <c r="J1311" s="29">
        <v>1150943</v>
      </c>
      <c r="K1311" s="29" t="s">
        <v>2593</v>
      </c>
      <c r="M1311" s="29">
        <v>3934</v>
      </c>
      <c r="N1311" s="29" t="s">
        <v>307</v>
      </c>
      <c r="O1311" s="29">
        <v>393400</v>
      </c>
      <c r="S1311" s="29">
        <v>115</v>
      </c>
      <c r="T1311" s="29" t="s">
        <v>2598</v>
      </c>
      <c r="U1311" s="29">
        <v>0</v>
      </c>
      <c r="V1311" s="29" t="s">
        <v>2352</v>
      </c>
      <c r="X1311" s="29" t="s">
        <v>320</v>
      </c>
    </row>
    <row r="1312" spans="1:24" x14ac:dyDescent="0.25">
      <c r="A1312" s="29" t="s">
        <v>160</v>
      </c>
      <c r="B1312" s="29">
        <v>6299</v>
      </c>
      <c r="C1312" s="29" t="s">
        <v>307</v>
      </c>
      <c r="D1312" s="29">
        <v>9024844</v>
      </c>
      <c r="E1312" s="29">
        <v>0</v>
      </c>
      <c r="F1312" s="29">
        <v>1060</v>
      </c>
      <c r="G1312" s="29">
        <v>2632673</v>
      </c>
      <c r="H1312" s="29">
        <v>1123913</v>
      </c>
      <c r="I1312" s="29">
        <v>905</v>
      </c>
      <c r="J1312" s="29">
        <v>1150943</v>
      </c>
      <c r="K1312" s="29" t="s">
        <v>2593</v>
      </c>
      <c r="M1312" s="29">
        <v>3934</v>
      </c>
      <c r="N1312" s="29" t="s">
        <v>307</v>
      </c>
      <c r="O1312" s="29">
        <v>393400</v>
      </c>
      <c r="S1312" s="29">
        <v>115</v>
      </c>
      <c r="T1312" s="29" t="s">
        <v>2597</v>
      </c>
      <c r="U1312" s="29">
        <v>0</v>
      </c>
      <c r="V1312" s="29" t="s">
        <v>1330</v>
      </c>
      <c r="X1312" s="29" t="s">
        <v>419</v>
      </c>
    </row>
    <row r="1313" spans="1:24" x14ac:dyDescent="0.25">
      <c r="A1313" s="29" t="s">
        <v>160</v>
      </c>
      <c r="B1313" s="29">
        <v>6299</v>
      </c>
      <c r="C1313" s="29" t="s">
        <v>307</v>
      </c>
      <c r="D1313" s="29">
        <v>3166465</v>
      </c>
      <c r="E1313" s="29">
        <v>0</v>
      </c>
      <c r="F1313" s="29">
        <v>1021</v>
      </c>
      <c r="G1313" s="29">
        <v>2632658</v>
      </c>
      <c r="H1313" s="29">
        <v>1123662</v>
      </c>
      <c r="I1313" s="29">
        <v>905</v>
      </c>
      <c r="J1313" s="29">
        <v>1150943</v>
      </c>
      <c r="K1313" s="29" t="s">
        <v>2593</v>
      </c>
      <c r="M1313" s="29">
        <v>3934</v>
      </c>
      <c r="N1313" s="29" t="s">
        <v>307</v>
      </c>
      <c r="O1313" s="29">
        <v>393400</v>
      </c>
      <c r="S1313" s="29">
        <v>115</v>
      </c>
      <c r="T1313" s="29" t="s">
        <v>2594</v>
      </c>
      <c r="U1313" s="29">
        <v>0</v>
      </c>
      <c r="V1313" s="29" t="s">
        <v>2595</v>
      </c>
      <c r="X1313" s="29" t="s">
        <v>320</v>
      </c>
    </row>
    <row r="1314" spans="1:24" x14ac:dyDescent="0.25">
      <c r="A1314" s="29" t="s">
        <v>160</v>
      </c>
      <c r="B1314" s="29">
        <v>6299</v>
      </c>
      <c r="C1314" s="29" t="s">
        <v>307</v>
      </c>
      <c r="D1314" s="29">
        <v>959933</v>
      </c>
      <c r="E1314" s="29">
        <v>0</v>
      </c>
      <c r="F1314" s="29">
        <v>1025</v>
      </c>
      <c r="G1314" s="29">
        <v>2632636</v>
      </c>
      <c r="H1314" s="29">
        <v>1124019</v>
      </c>
      <c r="I1314" s="29">
        <v>905</v>
      </c>
      <c r="J1314" s="29">
        <v>1150943</v>
      </c>
      <c r="K1314" s="29" t="s">
        <v>2593</v>
      </c>
      <c r="M1314" s="29">
        <v>3934</v>
      </c>
      <c r="N1314" s="29" t="s">
        <v>307</v>
      </c>
      <c r="O1314" s="29">
        <v>393400</v>
      </c>
      <c r="S1314" s="29">
        <v>115</v>
      </c>
      <c r="U1314" s="29">
        <v>0</v>
      </c>
      <c r="V1314" s="29" t="s">
        <v>2596</v>
      </c>
      <c r="X1314" s="29" t="s">
        <v>320</v>
      </c>
    </row>
    <row r="1315" spans="1:24" x14ac:dyDescent="0.25">
      <c r="A1315" s="29" t="s">
        <v>160</v>
      </c>
      <c r="B1315" s="29">
        <v>6299</v>
      </c>
      <c r="C1315" s="29" t="s">
        <v>307</v>
      </c>
      <c r="D1315" s="29">
        <v>9024849</v>
      </c>
      <c r="E1315" s="29">
        <v>0</v>
      </c>
      <c r="F1315" s="29">
        <v>1060</v>
      </c>
      <c r="G1315" s="29">
        <v>2633090</v>
      </c>
      <c r="H1315" s="29">
        <v>1124374</v>
      </c>
      <c r="I1315" s="29">
        <v>905</v>
      </c>
      <c r="J1315" s="29">
        <v>1150944</v>
      </c>
      <c r="K1315" s="29" t="s">
        <v>2600</v>
      </c>
      <c r="M1315" s="29">
        <v>3934</v>
      </c>
      <c r="N1315" s="29" t="s">
        <v>307</v>
      </c>
      <c r="O1315" s="29">
        <v>393400</v>
      </c>
      <c r="S1315" s="29">
        <v>115</v>
      </c>
      <c r="T1315" s="29" t="s">
        <v>2603</v>
      </c>
      <c r="U1315" s="29">
        <v>0</v>
      </c>
      <c r="V1315" s="29" t="s">
        <v>2604</v>
      </c>
      <c r="X1315" s="29" t="s">
        <v>320</v>
      </c>
    </row>
    <row r="1316" spans="1:24" x14ac:dyDescent="0.25">
      <c r="A1316" s="29" t="s">
        <v>160</v>
      </c>
      <c r="B1316" s="29">
        <v>6299</v>
      </c>
      <c r="C1316" s="29" t="s">
        <v>307</v>
      </c>
      <c r="D1316" s="29">
        <v>9024850</v>
      </c>
      <c r="E1316" s="29">
        <v>0</v>
      </c>
      <c r="F1316" s="29">
        <v>1060</v>
      </c>
      <c r="G1316" s="29">
        <v>2633104</v>
      </c>
      <c r="H1316" s="29">
        <v>1124385</v>
      </c>
      <c r="I1316" s="29">
        <v>905</v>
      </c>
      <c r="J1316" s="29">
        <v>1150944</v>
      </c>
      <c r="K1316" s="29" t="s">
        <v>2600</v>
      </c>
      <c r="M1316" s="29">
        <v>3934</v>
      </c>
      <c r="N1316" s="29" t="s">
        <v>307</v>
      </c>
      <c r="O1316" s="29">
        <v>393400</v>
      </c>
      <c r="S1316" s="29">
        <v>115</v>
      </c>
      <c r="T1316" s="29" t="s">
        <v>2601</v>
      </c>
      <c r="U1316" s="29">
        <v>0</v>
      </c>
      <c r="V1316" s="29" t="s">
        <v>2602</v>
      </c>
      <c r="X1316" s="29" t="s">
        <v>320</v>
      </c>
    </row>
    <row r="1317" spans="1:24" x14ac:dyDescent="0.25">
      <c r="A1317" s="29" t="s">
        <v>160</v>
      </c>
      <c r="B1317" s="29">
        <v>6299</v>
      </c>
      <c r="C1317" s="29" t="s">
        <v>307</v>
      </c>
      <c r="D1317" s="29">
        <v>9024856</v>
      </c>
      <c r="E1317" s="29">
        <v>0</v>
      </c>
      <c r="F1317" s="29">
        <v>1060</v>
      </c>
      <c r="G1317" s="29">
        <v>2633139</v>
      </c>
      <c r="H1317" s="29">
        <v>1125057</v>
      </c>
      <c r="I1317" s="29">
        <v>905</v>
      </c>
      <c r="J1317" s="29">
        <v>1150945</v>
      </c>
      <c r="K1317" s="29" t="s">
        <v>2605</v>
      </c>
      <c r="M1317" s="29">
        <v>3934</v>
      </c>
      <c r="N1317" s="29" t="s">
        <v>307</v>
      </c>
      <c r="O1317" s="29">
        <v>393400</v>
      </c>
      <c r="S1317" s="29">
        <v>115</v>
      </c>
      <c r="T1317" s="29" t="s">
        <v>2607</v>
      </c>
      <c r="U1317" s="29">
        <v>0</v>
      </c>
      <c r="V1317" s="29" t="s">
        <v>2608</v>
      </c>
      <c r="X1317" s="29" t="s">
        <v>320</v>
      </c>
    </row>
    <row r="1318" spans="1:24" x14ac:dyDescent="0.25">
      <c r="A1318" s="29" t="s">
        <v>160</v>
      </c>
      <c r="B1318" s="29">
        <v>6299</v>
      </c>
      <c r="C1318" s="29" t="s">
        <v>307</v>
      </c>
      <c r="D1318" s="29">
        <v>9024847</v>
      </c>
      <c r="E1318" s="29">
        <v>0</v>
      </c>
      <c r="F1318" s="29">
        <v>1060</v>
      </c>
      <c r="G1318" s="29">
        <v>2633015</v>
      </c>
      <c r="H1318" s="29">
        <v>1125123</v>
      </c>
      <c r="I1318" s="29">
        <v>905</v>
      </c>
      <c r="J1318" s="29">
        <v>1150945</v>
      </c>
      <c r="K1318" s="29" t="s">
        <v>2605</v>
      </c>
      <c r="M1318" s="29">
        <v>3934</v>
      </c>
      <c r="N1318" s="29" t="s">
        <v>307</v>
      </c>
      <c r="O1318" s="29">
        <v>393400</v>
      </c>
      <c r="S1318" s="29">
        <v>115</v>
      </c>
      <c r="T1318" s="29" t="s">
        <v>2606</v>
      </c>
      <c r="U1318" s="29">
        <v>0</v>
      </c>
      <c r="V1318" s="29" t="s">
        <v>2387</v>
      </c>
      <c r="X1318" s="29" t="s">
        <v>320</v>
      </c>
    </row>
    <row r="1319" spans="1:24" x14ac:dyDescent="0.25">
      <c r="A1319" s="29" t="s">
        <v>160</v>
      </c>
      <c r="B1319" s="29">
        <v>6300</v>
      </c>
      <c r="C1319" s="29" t="s">
        <v>308</v>
      </c>
      <c r="D1319" s="29">
        <v>191707031</v>
      </c>
      <c r="E1319" s="29">
        <v>0</v>
      </c>
      <c r="F1319" s="29">
        <v>1060</v>
      </c>
      <c r="G1319" s="29">
        <v>2624020</v>
      </c>
      <c r="H1319" s="29">
        <v>1097000</v>
      </c>
      <c r="I1319" s="29">
        <v>909</v>
      </c>
      <c r="J1319" s="29">
        <v>2004323</v>
      </c>
      <c r="K1319" s="29" t="s">
        <v>2609</v>
      </c>
      <c r="L1319" s="179" t="s">
        <v>498</v>
      </c>
      <c r="M1319" s="29">
        <v>3920</v>
      </c>
      <c r="N1319" s="29" t="s">
        <v>308</v>
      </c>
      <c r="O1319" s="29">
        <v>392000</v>
      </c>
      <c r="R1319" s="29" t="s">
        <v>2610</v>
      </c>
      <c r="S1319" s="29">
        <v>115</v>
      </c>
      <c r="T1319" s="29" t="s">
        <v>2611</v>
      </c>
      <c r="U1319" s="29">
        <v>0</v>
      </c>
      <c r="V1319" s="29" t="s">
        <v>1032</v>
      </c>
      <c r="X1319" s="29" t="s">
        <v>320</v>
      </c>
    </row>
    <row r="1320" spans="1:24" x14ac:dyDescent="0.25">
      <c r="A1320" s="29" t="s">
        <v>160</v>
      </c>
      <c r="B1320" s="29">
        <v>6300</v>
      </c>
      <c r="C1320" s="29" t="s">
        <v>308</v>
      </c>
      <c r="D1320" s="29">
        <v>960213</v>
      </c>
      <c r="E1320" s="29">
        <v>1</v>
      </c>
      <c r="F1320" s="29">
        <v>1030</v>
      </c>
      <c r="G1320" s="29">
        <v>2624021.9539999999</v>
      </c>
      <c r="H1320" s="29">
        <v>1097008.3959999999</v>
      </c>
      <c r="I1320" s="29">
        <v>905</v>
      </c>
      <c r="J1320" s="29">
        <v>2004323</v>
      </c>
      <c r="K1320" s="29" t="s">
        <v>2609</v>
      </c>
      <c r="L1320" s="179" t="s">
        <v>498</v>
      </c>
      <c r="M1320" s="29">
        <v>3920</v>
      </c>
      <c r="N1320" s="29" t="s">
        <v>308</v>
      </c>
      <c r="O1320" s="29">
        <v>392000</v>
      </c>
      <c r="R1320" s="29" t="s">
        <v>2612</v>
      </c>
      <c r="S1320" s="29">
        <v>115</v>
      </c>
      <c r="T1320" s="29" t="s">
        <v>2611</v>
      </c>
      <c r="U1320" s="29">
        <v>0</v>
      </c>
      <c r="V1320" s="29" t="s">
        <v>1032</v>
      </c>
      <c r="X1320" s="29" t="s">
        <v>419</v>
      </c>
    </row>
    <row r="1321" spans="1:24" x14ac:dyDescent="0.25">
      <c r="A1321" s="29" t="s">
        <v>160</v>
      </c>
      <c r="B1321" s="29">
        <v>6300</v>
      </c>
      <c r="C1321" s="29" t="s">
        <v>308</v>
      </c>
      <c r="D1321" s="29">
        <v>191028374</v>
      </c>
      <c r="E1321" s="29">
        <v>0</v>
      </c>
      <c r="F1321" s="29">
        <v>1040</v>
      </c>
      <c r="G1321" s="29">
        <v>2623886.273</v>
      </c>
      <c r="H1321" s="29">
        <v>1096785.645</v>
      </c>
      <c r="I1321" s="29">
        <v>906</v>
      </c>
      <c r="J1321" s="29">
        <v>1150953</v>
      </c>
      <c r="K1321" s="29" t="s">
        <v>2025</v>
      </c>
      <c r="L1321" s="179" t="s">
        <v>336</v>
      </c>
      <c r="M1321" s="29">
        <v>3920</v>
      </c>
      <c r="N1321" s="29" t="s">
        <v>308</v>
      </c>
      <c r="O1321" s="29">
        <v>392000</v>
      </c>
      <c r="R1321" s="29" t="s">
        <v>2613</v>
      </c>
      <c r="S1321" s="29">
        <v>115</v>
      </c>
      <c r="U1321" s="29">
        <v>0</v>
      </c>
      <c r="V1321" s="29" t="s">
        <v>338</v>
      </c>
      <c r="X1321" s="29" t="s">
        <v>419</v>
      </c>
    </row>
    <row r="1322" spans="1:24" x14ac:dyDescent="0.25">
      <c r="A1322" s="29" t="s">
        <v>160</v>
      </c>
      <c r="B1322" s="29">
        <v>6300</v>
      </c>
      <c r="C1322" s="29" t="s">
        <v>308</v>
      </c>
      <c r="D1322" s="29">
        <v>960253</v>
      </c>
      <c r="E1322" s="29">
        <v>0</v>
      </c>
      <c r="F1322" s="29">
        <v>1040</v>
      </c>
      <c r="G1322" s="29">
        <v>2623971</v>
      </c>
      <c r="H1322" s="29">
        <v>1096900</v>
      </c>
      <c r="I1322" s="29">
        <v>905</v>
      </c>
      <c r="J1322" s="29">
        <v>1150953</v>
      </c>
      <c r="K1322" s="29" t="s">
        <v>2025</v>
      </c>
      <c r="L1322" s="179" t="s">
        <v>336</v>
      </c>
      <c r="M1322" s="29">
        <v>3920</v>
      </c>
      <c r="N1322" s="29" t="s">
        <v>308</v>
      </c>
      <c r="O1322" s="29">
        <v>392000</v>
      </c>
      <c r="R1322" s="29" t="s">
        <v>7614</v>
      </c>
      <c r="S1322" s="29">
        <v>115</v>
      </c>
      <c r="T1322" s="29" t="s">
        <v>7615</v>
      </c>
      <c r="U1322" s="29">
        <v>0</v>
      </c>
      <c r="V1322" s="29" t="s">
        <v>1645</v>
      </c>
      <c r="X1322" s="29" t="s">
        <v>419</v>
      </c>
    </row>
    <row r="1323" spans="1:24" x14ac:dyDescent="0.25">
      <c r="A1323" s="29" t="s">
        <v>160</v>
      </c>
      <c r="B1323" s="29">
        <v>6300</v>
      </c>
      <c r="C1323" s="29" t="s">
        <v>308</v>
      </c>
      <c r="D1323" s="29">
        <v>191028095</v>
      </c>
      <c r="E1323" s="29">
        <v>0</v>
      </c>
      <c r="F1323" s="29">
        <v>1010</v>
      </c>
      <c r="G1323" s="29">
        <v>2623871.2650000001</v>
      </c>
      <c r="H1323" s="29">
        <v>1096585.638</v>
      </c>
      <c r="I1323" s="29">
        <v>906</v>
      </c>
      <c r="J1323" s="29">
        <v>1150953</v>
      </c>
      <c r="K1323" s="29" t="s">
        <v>2025</v>
      </c>
      <c r="L1323" s="179" t="s">
        <v>1521</v>
      </c>
      <c r="M1323" s="29">
        <v>3920</v>
      </c>
      <c r="N1323" s="29" t="s">
        <v>308</v>
      </c>
      <c r="O1323" s="29">
        <v>392000</v>
      </c>
      <c r="R1323" s="29" t="s">
        <v>2614</v>
      </c>
      <c r="S1323" s="29">
        <v>101</v>
      </c>
      <c r="U1323" s="29">
        <v>0</v>
      </c>
      <c r="V1323" s="29" t="s">
        <v>338</v>
      </c>
      <c r="X1323" s="29" t="s">
        <v>419</v>
      </c>
    </row>
    <row r="1324" spans="1:24" x14ac:dyDescent="0.25">
      <c r="A1324" s="29" t="s">
        <v>160</v>
      </c>
      <c r="B1324" s="29">
        <v>6300</v>
      </c>
      <c r="C1324" s="29" t="s">
        <v>308</v>
      </c>
      <c r="D1324" s="29">
        <v>960154</v>
      </c>
      <c r="E1324" s="29">
        <v>0</v>
      </c>
      <c r="F1324" s="29">
        <v>1060</v>
      </c>
      <c r="G1324" s="29">
        <v>2623872</v>
      </c>
      <c r="H1324" s="29">
        <v>1096587</v>
      </c>
      <c r="I1324" s="29">
        <v>905</v>
      </c>
      <c r="J1324" s="29">
        <v>1150953</v>
      </c>
      <c r="K1324" s="29" t="s">
        <v>2025</v>
      </c>
      <c r="L1324" s="179" t="s">
        <v>1521</v>
      </c>
      <c r="M1324" s="29">
        <v>3920</v>
      </c>
      <c r="N1324" s="29" t="s">
        <v>308</v>
      </c>
      <c r="O1324" s="29">
        <v>392000</v>
      </c>
      <c r="R1324" s="29" t="s">
        <v>2615</v>
      </c>
      <c r="S1324" s="29">
        <v>115</v>
      </c>
      <c r="T1324" s="29" t="s">
        <v>2616</v>
      </c>
      <c r="U1324" s="29">
        <v>0</v>
      </c>
      <c r="V1324" s="29" t="s">
        <v>2617</v>
      </c>
      <c r="X1324" s="29" t="s">
        <v>419</v>
      </c>
    </row>
    <row r="1325" spans="1:24" x14ac:dyDescent="0.25">
      <c r="A1325" s="29" t="s">
        <v>160</v>
      </c>
      <c r="B1325" s="29">
        <v>6300</v>
      </c>
      <c r="C1325" s="29" t="s">
        <v>308</v>
      </c>
      <c r="D1325" s="29">
        <v>191028176</v>
      </c>
      <c r="E1325" s="29">
        <v>0</v>
      </c>
      <c r="F1325" s="29">
        <v>1010</v>
      </c>
      <c r="G1325" s="29">
        <v>2623871.2650000001</v>
      </c>
      <c r="H1325" s="29">
        <v>1096585.638</v>
      </c>
      <c r="I1325" s="29">
        <v>906</v>
      </c>
      <c r="J1325" s="29">
        <v>1150953</v>
      </c>
      <c r="K1325" s="29" t="s">
        <v>2025</v>
      </c>
      <c r="L1325" s="179" t="s">
        <v>1521</v>
      </c>
      <c r="M1325" s="29">
        <v>3920</v>
      </c>
      <c r="N1325" s="29" t="s">
        <v>308</v>
      </c>
      <c r="O1325" s="29">
        <v>392000</v>
      </c>
      <c r="R1325" s="29" t="s">
        <v>2618</v>
      </c>
      <c r="S1325" s="29">
        <v>101</v>
      </c>
      <c r="U1325" s="29">
        <v>0</v>
      </c>
      <c r="V1325" s="29" t="s">
        <v>338</v>
      </c>
      <c r="X1325" s="29" t="s">
        <v>419</v>
      </c>
    </row>
    <row r="1326" spans="1:24" x14ac:dyDescent="0.25">
      <c r="A1326" s="29" t="s">
        <v>160</v>
      </c>
      <c r="B1326" s="29">
        <v>6300</v>
      </c>
      <c r="C1326" s="29" t="s">
        <v>308</v>
      </c>
      <c r="D1326" s="29">
        <v>191764633</v>
      </c>
      <c r="E1326" s="29">
        <v>0</v>
      </c>
      <c r="F1326" s="29">
        <v>1060</v>
      </c>
      <c r="G1326" s="29">
        <v>2627008</v>
      </c>
      <c r="H1326" s="29">
        <v>1096332</v>
      </c>
      <c r="I1326" s="29">
        <v>909</v>
      </c>
      <c r="J1326" s="29">
        <v>1150959</v>
      </c>
      <c r="K1326" s="29" t="s">
        <v>2619</v>
      </c>
      <c r="M1326" s="29">
        <v>3920</v>
      </c>
      <c r="N1326" s="29" t="s">
        <v>308</v>
      </c>
      <c r="O1326" s="29">
        <v>392000</v>
      </c>
      <c r="R1326" s="29" t="s">
        <v>2620</v>
      </c>
      <c r="S1326" s="29">
        <v>115</v>
      </c>
      <c r="U1326" s="29">
        <v>0</v>
      </c>
      <c r="V1326" s="29" t="s">
        <v>340</v>
      </c>
      <c r="X1326" s="29" t="s">
        <v>320</v>
      </c>
    </row>
    <row r="1327" spans="1:24" x14ac:dyDescent="0.25">
      <c r="A1327" s="29" t="s">
        <v>160</v>
      </c>
      <c r="B1327" s="29">
        <v>6300</v>
      </c>
      <c r="C1327" s="29" t="s">
        <v>308</v>
      </c>
      <c r="D1327" s="29">
        <v>960783</v>
      </c>
      <c r="E1327" s="29">
        <v>0</v>
      </c>
      <c r="F1327" s="29">
        <v>1060</v>
      </c>
      <c r="G1327" s="29">
        <v>2626895</v>
      </c>
      <c r="H1327" s="29">
        <v>1096215</v>
      </c>
      <c r="I1327" s="29">
        <v>905</v>
      </c>
      <c r="J1327" s="29">
        <v>1150959</v>
      </c>
      <c r="K1327" s="29" t="s">
        <v>2619</v>
      </c>
      <c r="M1327" s="29">
        <v>3920</v>
      </c>
      <c r="N1327" s="29" t="s">
        <v>308</v>
      </c>
      <c r="O1327" s="29">
        <v>392000</v>
      </c>
      <c r="R1327" s="29" t="s">
        <v>2621</v>
      </c>
      <c r="S1327" s="29">
        <v>115</v>
      </c>
      <c r="U1327" s="29">
        <v>0</v>
      </c>
      <c r="V1327" s="29" t="s">
        <v>2622</v>
      </c>
      <c r="X1327" s="29" t="s">
        <v>320</v>
      </c>
    </row>
    <row r="1328" spans="1:24" x14ac:dyDescent="0.25">
      <c r="A1328" s="29" t="s">
        <v>160</v>
      </c>
      <c r="B1328" s="29">
        <v>6300</v>
      </c>
      <c r="C1328" s="29" t="s">
        <v>308</v>
      </c>
      <c r="D1328" s="29">
        <v>191886194</v>
      </c>
      <c r="E1328" s="29">
        <v>0</v>
      </c>
      <c r="F1328" s="29">
        <v>1040</v>
      </c>
      <c r="G1328" s="29">
        <v>2626981</v>
      </c>
      <c r="H1328" s="29">
        <v>1096201</v>
      </c>
      <c r="I1328" s="29">
        <v>909</v>
      </c>
      <c r="J1328" s="29">
        <v>1150959</v>
      </c>
      <c r="K1328" s="29" t="s">
        <v>2619</v>
      </c>
      <c r="M1328" s="29">
        <v>3920</v>
      </c>
      <c r="N1328" s="29" t="s">
        <v>308</v>
      </c>
      <c r="O1328" s="29">
        <v>392000</v>
      </c>
      <c r="R1328" s="29" t="s">
        <v>2623</v>
      </c>
      <c r="S1328" s="29">
        <v>115</v>
      </c>
      <c r="U1328" s="29">
        <v>0</v>
      </c>
      <c r="V1328" s="29" t="s">
        <v>2624</v>
      </c>
      <c r="X1328" s="29" t="s">
        <v>320</v>
      </c>
    </row>
    <row r="1329" spans="1:24" x14ac:dyDescent="0.25">
      <c r="A1329" s="29" t="s">
        <v>160</v>
      </c>
      <c r="B1329" s="29">
        <v>6300</v>
      </c>
      <c r="C1329" s="29" t="s">
        <v>308</v>
      </c>
      <c r="D1329" s="29">
        <v>191659742</v>
      </c>
      <c r="E1329" s="29">
        <v>0</v>
      </c>
      <c r="F1329" s="29">
        <v>1060</v>
      </c>
      <c r="G1329" s="29">
        <v>2622559</v>
      </c>
      <c r="H1329" s="29">
        <v>1087553</v>
      </c>
      <c r="I1329" s="29">
        <v>909</v>
      </c>
      <c r="J1329" s="29">
        <v>2373898</v>
      </c>
      <c r="K1329" s="29" t="s">
        <v>2625</v>
      </c>
      <c r="M1329" s="29">
        <v>3920</v>
      </c>
      <c r="N1329" s="29" t="s">
        <v>308</v>
      </c>
      <c r="O1329" s="29">
        <v>392000</v>
      </c>
      <c r="R1329" s="29" t="s">
        <v>2628</v>
      </c>
      <c r="S1329" s="29">
        <v>115</v>
      </c>
      <c r="U1329" s="29">
        <v>0</v>
      </c>
      <c r="V1329" s="29" t="s">
        <v>2627</v>
      </c>
      <c r="X1329" s="29" t="s">
        <v>320</v>
      </c>
    </row>
    <row r="1330" spans="1:24" x14ac:dyDescent="0.25">
      <c r="A1330" s="29" t="s">
        <v>160</v>
      </c>
      <c r="B1330" s="29">
        <v>6300</v>
      </c>
      <c r="C1330" s="29" t="s">
        <v>308</v>
      </c>
      <c r="D1330" s="29">
        <v>191650555</v>
      </c>
      <c r="E1330" s="29">
        <v>0</v>
      </c>
      <c r="F1330" s="29">
        <v>1040</v>
      </c>
      <c r="G1330" s="29">
        <v>2622544.1039999998</v>
      </c>
      <c r="H1330" s="29">
        <v>1087358.7209999999</v>
      </c>
      <c r="I1330" s="29">
        <v>909</v>
      </c>
      <c r="J1330" s="29">
        <v>2373898</v>
      </c>
      <c r="K1330" s="29" t="s">
        <v>2625</v>
      </c>
      <c r="M1330" s="29">
        <v>3920</v>
      </c>
      <c r="N1330" s="29" t="s">
        <v>308</v>
      </c>
      <c r="O1330" s="29">
        <v>392000</v>
      </c>
      <c r="R1330" s="29" t="s">
        <v>2626</v>
      </c>
      <c r="S1330" s="29">
        <v>115</v>
      </c>
      <c r="U1330" s="29">
        <v>0</v>
      </c>
      <c r="V1330" s="29" t="s">
        <v>2627</v>
      </c>
      <c r="X1330" s="29" t="s">
        <v>320</v>
      </c>
    </row>
    <row r="1331" spans="1:24" x14ac:dyDescent="0.25">
      <c r="A1331" s="29" t="s">
        <v>160</v>
      </c>
      <c r="B1331" s="29">
        <v>6300</v>
      </c>
      <c r="C1331" s="29" t="s">
        <v>308</v>
      </c>
      <c r="D1331" s="29">
        <v>192020643</v>
      </c>
      <c r="E1331" s="29">
        <v>0</v>
      </c>
      <c r="F1331" s="29">
        <v>1060</v>
      </c>
      <c r="G1331" s="29">
        <v>2626711</v>
      </c>
      <c r="H1331" s="29">
        <v>1092502</v>
      </c>
      <c r="I1331" s="29">
        <v>904</v>
      </c>
      <c r="J1331" s="29">
        <v>1150985</v>
      </c>
      <c r="K1331" s="29" t="s">
        <v>2630</v>
      </c>
      <c r="M1331" s="29">
        <v>3920</v>
      </c>
      <c r="N1331" s="29" t="s">
        <v>308</v>
      </c>
      <c r="O1331" s="29">
        <v>392000</v>
      </c>
      <c r="R1331" s="29" t="s">
        <v>24502</v>
      </c>
      <c r="S1331" s="29">
        <v>115</v>
      </c>
      <c r="X1331" s="29" t="s">
        <v>320</v>
      </c>
    </row>
    <row r="1332" spans="1:24" x14ac:dyDescent="0.25">
      <c r="A1332" s="29" t="s">
        <v>160</v>
      </c>
      <c r="B1332" s="29">
        <v>6300</v>
      </c>
      <c r="C1332" s="29" t="s">
        <v>308</v>
      </c>
      <c r="D1332" s="29">
        <v>960710</v>
      </c>
      <c r="E1332" s="29">
        <v>0</v>
      </c>
      <c r="F1332" s="29">
        <v>1040</v>
      </c>
      <c r="G1332" s="29">
        <v>2626730</v>
      </c>
      <c r="H1332" s="29">
        <v>1092478</v>
      </c>
      <c r="I1332" s="29">
        <v>905</v>
      </c>
      <c r="J1332" s="29">
        <v>1150985</v>
      </c>
      <c r="K1332" s="29" t="s">
        <v>2630</v>
      </c>
      <c r="M1332" s="29">
        <v>3920</v>
      </c>
      <c r="N1332" s="29" t="s">
        <v>308</v>
      </c>
      <c r="O1332" s="29">
        <v>392000</v>
      </c>
      <c r="R1332" s="29" t="s">
        <v>2631</v>
      </c>
      <c r="S1332" s="29">
        <v>115</v>
      </c>
      <c r="U1332" s="29">
        <v>0</v>
      </c>
      <c r="V1332" s="29" t="s">
        <v>2632</v>
      </c>
      <c r="X1332" s="29" t="s">
        <v>419</v>
      </c>
    </row>
    <row r="1333" spans="1:24" x14ac:dyDescent="0.25">
      <c r="A1333" s="29" t="s">
        <v>160</v>
      </c>
      <c r="B1333" s="29">
        <v>6300</v>
      </c>
      <c r="C1333" s="29" t="s">
        <v>308</v>
      </c>
      <c r="D1333" s="29">
        <v>960711</v>
      </c>
      <c r="E1333" s="29">
        <v>0</v>
      </c>
      <c r="F1333" s="29">
        <v>1060</v>
      </c>
      <c r="G1333" s="29">
        <v>2628906</v>
      </c>
      <c r="H1333" s="29">
        <v>1092870</v>
      </c>
      <c r="I1333" s="29">
        <v>905</v>
      </c>
      <c r="J1333" s="29">
        <v>1150985</v>
      </c>
      <c r="K1333" s="29" t="s">
        <v>2630</v>
      </c>
      <c r="M1333" s="29">
        <v>3920</v>
      </c>
      <c r="N1333" s="29" t="s">
        <v>308</v>
      </c>
      <c r="O1333" s="29">
        <v>392000</v>
      </c>
      <c r="R1333" s="29" t="s">
        <v>2633</v>
      </c>
      <c r="S1333" s="29">
        <v>115</v>
      </c>
      <c r="U1333" s="29">
        <v>0</v>
      </c>
      <c r="V1333" s="29" t="s">
        <v>2629</v>
      </c>
      <c r="X1333" s="29" t="s">
        <v>419</v>
      </c>
    </row>
    <row r="1334" spans="1:24" x14ac:dyDescent="0.25">
      <c r="A1334" s="29" t="s">
        <v>160</v>
      </c>
      <c r="B1334" s="29">
        <v>6300</v>
      </c>
      <c r="C1334" s="29" t="s">
        <v>308</v>
      </c>
      <c r="D1334" s="29">
        <v>191743699</v>
      </c>
      <c r="E1334" s="29">
        <v>0</v>
      </c>
      <c r="F1334" s="29">
        <v>1060</v>
      </c>
      <c r="G1334" s="29">
        <v>2626690</v>
      </c>
      <c r="H1334" s="29">
        <v>1092508</v>
      </c>
      <c r="I1334" s="29">
        <v>909</v>
      </c>
      <c r="J1334" s="29">
        <v>1150985</v>
      </c>
      <c r="K1334" s="29" t="s">
        <v>2630</v>
      </c>
      <c r="M1334" s="29">
        <v>3920</v>
      </c>
      <c r="N1334" s="29" t="s">
        <v>308</v>
      </c>
      <c r="O1334" s="29">
        <v>392000</v>
      </c>
      <c r="R1334" s="29" t="s">
        <v>2634</v>
      </c>
      <c r="S1334" s="29">
        <v>115</v>
      </c>
      <c r="U1334" s="29">
        <v>0</v>
      </c>
      <c r="V1334" s="29" t="s">
        <v>2635</v>
      </c>
      <c r="X1334" s="29" t="s">
        <v>320</v>
      </c>
    </row>
    <row r="1335" spans="1:24" x14ac:dyDescent="0.25">
      <c r="A1335" s="29" t="s">
        <v>160</v>
      </c>
      <c r="B1335" s="29">
        <v>6300</v>
      </c>
      <c r="C1335" s="29" t="s">
        <v>308</v>
      </c>
      <c r="D1335" s="29">
        <v>191820915</v>
      </c>
      <c r="E1335" s="29">
        <v>0</v>
      </c>
      <c r="F1335" s="29">
        <v>1060</v>
      </c>
      <c r="G1335" s="29">
        <v>2625875</v>
      </c>
      <c r="H1335" s="29">
        <v>1098280</v>
      </c>
      <c r="I1335" s="29">
        <v>909</v>
      </c>
      <c r="J1335" s="29">
        <v>1151030</v>
      </c>
      <c r="K1335" s="29" t="s">
        <v>2636</v>
      </c>
      <c r="M1335" s="29">
        <v>3920</v>
      </c>
      <c r="N1335" s="29" t="s">
        <v>308</v>
      </c>
      <c r="O1335" s="29">
        <v>392000</v>
      </c>
      <c r="R1335" s="29" t="s">
        <v>2637</v>
      </c>
      <c r="S1335" s="29">
        <v>115</v>
      </c>
      <c r="U1335" s="29">
        <v>0</v>
      </c>
      <c r="V1335" s="29" t="s">
        <v>340</v>
      </c>
      <c r="X1335" s="29" t="s">
        <v>419</v>
      </c>
    </row>
    <row r="1336" spans="1:24" x14ac:dyDescent="0.25">
      <c r="A1336" s="29" t="s">
        <v>160</v>
      </c>
      <c r="B1336" s="29">
        <v>6300</v>
      </c>
      <c r="C1336" s="29" t="s">
        <v>308</v>
      </c>
      <c r="D1336" s="29">
        <v>191846297</v>
      </c>
      <c r="E1336" s="29">
        <v>0</v>
      </c>
      <c r="F1336" s="29">
        <v>1060</v>
      </c>
      <c r="G1336" s="29">
        <v>2627180</v>
      </c>
      <c r="H1336" s="29">
        <v>1098355</v>
      </c>
      <c r="I1336" s="29">
        <v>909</v>
      </c>
      <c r="J1336" s="29">
        <v>1151030</v>
      </c>
      <c r="K1336" s="29" t="s">
        <v>2636</v>
      </c>
      <c r="M1336" s="29">
        <v>3920</v>
      </c>
      <c r="N1336" s="29" t="s">
        <v>308</v>
      </c>
      <c r="O1336" s="29">
        <v>392000</v>
      </c>
      <c r="S1336" s="29">
        <v>115</v>
      </c>
      <c r="U1336" s="29">
        <v>0</v>
      </c>
      <c r="V1336" s="29" t="s">
        <v>340</v>
      </c>
      <c r="X1336" s="29" t="s">
        <v>320</v>
      </c>
    </row>
    <row r="1337" spans="1:24" x14ac:dyDescent="0.25">
      <c r="A1337" s="29" t="s">
        <v>160</v>
      </c>
      <c r="B1337" s="29">
        <v>6300</v>
      </c>
      <c r="C1337" s="29" t="s">
        <v>308</v>
      </c>
      <c r="D1337" s="29">
        <v>191886192</v>
      </c>
      <c r="E1337" s="29">
        <v>0</v>
      </c>
      <c r="F1337" s="29">
        <v>1060</v>
      </c>
      <c r="G1337" s="29">
        <v>2625158</v>
      </c>
      <c r="H1337" s="29">
        <v>1093062</v>
      </c>
      <c r="I1337" s="29">
        <v>909</v>
      </c>
      <c r="J1337" s="29">
        <v>1151031</v>
      </c>
      <c r="K1337" s="29" t="s">
        <v>2638</v>
      </c>
      <c r="M1337" s="29">
        <v>3920</v>
      </c>
      <c r="N1337" s="29" t="s">
        <v>308</v>
      </c>
      <c r="O1337" s="29">
        <v>392000</v>
      </c>
      <c r="R1337" s="29" t="s">
        <v>2639</v>
      </c>
      <c r="S1337" s="29">
        <v>115</v>
      </c>
      <c r="U1337" s="29">
        <v>0</v>
      </c>
      <c r="V1337" s="29" t="s">
        <v>2624</v>
      </c>
      <c r="X1337" s="29" t="s">
        <v>320</v>
      </c>
    </row>
    <row r="1338" spans="1:24" x14ac:dyDescent="0.25">
      <c r="A1338" s="29" t="s">
        <v>160</v>
      </c>
      <c r="B1338" s="29">
        <v>6300</v>
      </c>
      <c r="C1338" s="29" t="s">
        <v>308</v>
      </c>
      <c r="D1338" s="29">
        <v>191886193</v>
      </c>
      <c r="E1338" s="29">
        <v>0</v>
      </c>
      <c r="F1338" s="29">
        <v>1060</v>
      </c>
      <c r="G1338" s="29">
        <v>2625158</v>
      </c>
      <c r="H1338" s="29">
        <v>1093062</v>
      </c>
      <c r="I1338" s="29">
        <v>909</v>
      </c>
      <c r="J1338" s="29">
        <v>1151031</v>
      </c>
      <c r="K1338" s="29" t="s">
        <v>2638</v>
      </c>
      <c r="M1338" s="29">
        <v>3920</v>
      </c>
      <c r="N1338" s="29" t="s">
        <v>308</v>
      </c>
      <c r="O1338" s="29">
        <v>392000</v>
      </c>
      <c r="R1338" s="29" t="s">
        <v>2639</v>
      </c>
      <c r="S1338" s="29">
        <v>115</v>
      </c>
      <c r="U1338" s="29">
        <v>0</v>
      </c>
      <c r="V1338" s="29" t="s">
        <v>2624</v>
      </c>
      <c r="X1338" s="29" t="s">
        <v>320</v>
      </c>
    </row>
    <row r="1339" spans="1:24" x14ac:dyDescent="0.25">
      <c r="A1339" s="29" t="s">
        <v>160</v>
      </c>
      <c r="B1339" s="29">
        <v>6300</v>
      </c>
      <c r="C1339" s="29" t="s">
        <v>308</v>
      </c>
      <c r="D1339" s="29">
        <v>192020641</v>
      </c>
      <c r="E1339" s="29">
        <v>0</v>
      </c>
      <c r="F1339" s="29">
        <v>1060</v>
      </c>
      <c r="G1339" s="29">
        <v>2624209.5830000001</v>
      </c>
      <c r="H1339" s="29">
        <v>1094360.9580000001</v>
      </c>
      <c r="I1339" s="29">
        <v>904</v>
      </c>
      <c r="J1339" s="29">
        <v>1151031</v>
      </c>
      <c r="K1339" s="29" t="s">
        <v>2638</v>
      </c>
      <c r="M1339" s="29">
        <v>3920</v>
      </c>
      <c r="N1339" s="29" t="s">
        <v>308</v>
      </c>
      <c r="O1339" s="29">
        <v>392000</v>
      </c>
      <c r="R1339" s="29" t="s">
        <v>24503</v>
      </c>
      <c r="S1339" s="29">
        <v>150</v>
      </c>
      <c r="T1339" s="29" t="s">
        <v>24504</v>
      </c>
      <c r="U1339" s="29">
        <v>0</v>
      </c>
      <c r="V1339" s="29" t="s">
        <v>24505</v>
      </c>
      <c r="X1339" s="29" t="s">
        <v>320</v>
      </c>
    </row>
    <row r="1340" spans="1:24" x14ac:dyDescent="0.25">
      <c r="A1340" s="29" t="s">
        <v>160</v>
      </c>
      <c r="B1340" s="29">
        <v>6300</v>
      </c>
      <c r="C1340" s="29" t="s">
        <v>308</v>
      </c>
      <c r="D1340" s="29">
        <v>960804</v>
      </c>
      <c r="E1340" s="29">
        <v>0</v>
      </c>
      <c r="F1340" s="29">
        <v>1040</v>
      </c>
      <c r="G1340" s="29">
        <v>2624363</v>
      </c>
      <c r="H1340" s="29">
        <v>1093568</v>
      </c>
      <c r="I1340" s="29">
        <v>904</v>
      </c>
      <c r="J1340" s="29">
        <v>1151032</v>
      </c>
      <c r="K1340" s="29" t="s">
        <v>2640</v>
      </c>
      <c r="M1340" s="29">
        <v>3920</v>
      </c>
      <c r="N1340" s="29" t="s">
        <v>308</v>
      </c>
      <c r="O1340" s="29">
        <v>392000</v>
      </c>
      <c r="R1340" s="29" t="s">
        <v>2641</v>
      </c>
      <c r="S1340" s="29">
        <v>115</v>
      </c>
      <c r="U1340" s="29">
        <v>0</v>
      </c>
      <c r="V1340" s="29" t="s">
        <v>2629</v>
      </c>
      <c r="X1340" s="29" t="s">
        <v>419</v>
      </c>
    </row>
    <row r="1341" spans="1:24" x14ac:dyDescent="0.25">
      <c r="A1341" s="29" t="s">
        <v>160</v>
      </c>
      <c r="B1341" s="29">
        <v>6300</v>
      </c>
      <c r="C1341" s="29" t="s">
        <v>308</v>
      </c>
      <c r="D1341" s="29">
        <v>192020642</v>
      </c>
      <c r="E1341" s="29">
        <v>0</v>
      </c>
      <c r="F1341" s="29">
        <v>1060</v>
      </c>
      <c r="G1341" s="29">
        <v>2624254</v>
      </c>
      <c r="H1341" s="29">
        <v>1093416</v>
      </c>
      <c r="I1341" s="29">
        <v>904</v>
      </c>
      <c r="J1341" s="29">
        <v>1151032</v>
      </c>
      <c r="K1341" s="29" t="s">
        <v>2640</v>
      </c>
      <c r="M1341" s="29">
        <v>3920</v>
      </c>
      <c r="N1341" s="29" t="s">
        <v>308</v>
      </c>
      <c r="O1341" s="29">
        <v>392000</v>
      </c>
      <c r="R1341" s="29" t="s">
        <v>24506</v>
      </c>
      <c r="S1341" s="29">
        <v>115</v>
      </c>
      <c r="U1341" s="29">
        <v>0</v>
      </c>
      <c r="V1341" s="29" t="s">
        <v>2624</v>
      </c>
      <c r="X1341" s="29" t="s">
        <v>320</v>
      </c>
    </row>
    <row r="1342" spans="1:24" x14ac:dyDescent="0.25">
      <c r="A1342" s="29" t="s">
        <v>160</v>
      </c>
      <c r="B1342" s="29">
        <v>6300</v>
      </c>
      <c r="C1342" s="29" t="s">
        <v>308</v>
      </c>
      <c r="D1342" s="29">
        <v>960805</v>
      </c>
      <c r="E1342" s="29">
        <v>0</v>
      </c>
      <c r="F1342" s="29">
        <v>1040</v>
      </c>
      <c r="G1342" s="29">
        <v>2623927</v>
      </c>
      <c r="H1342" s="29">
        <v>1094283</v>
      </c>
      <c r="I1342" s="29">
        <v>905</v>
      </c>
      <c r="J1342" s="29">
        <v>1151032</v>
      </c>
      <c r="K1342" s="29" t="s">
        <v>2640</v>
      </c>
      <c r="M1342" s="29">
        <v>3920</v>
      </c>
      <c r="N1342" s="29" t="s">
        <v>308</v>
      </c>
      <c r="O1342" s="29">
        <v>392000</v>
      </c>
      <c r="R1342" s="29" t="s">
        <v>2642</v>
      </c>
      <c r="S1342" s="29">
        <v>115</v>
      </c>
      <c r="U1342" s="29">
        <v>0</v>
      </c>
      <c r="V1342" s="29" t="s">
        <v>338</v>
      </c>
      <c r="X1342" s="29" t="s">
        <v>320</v>
      </c>
    </row>
    <row r="1343" spans="1:24" x14ac:dyDescent="0.25">
      <c r="A1343" s="29" t="s">
        <v>160</v>
      </c>
      <c r="B1343" s="29">
        <v>6300</v>
      </c>
      <c r="C1343" s="29" t="s">
        <v>308</v>
      </c>
      <c r="D1343" s="29">
        <v>960578</v>
      </c>
      <c r="E1343" s="29">
        <v>0</v>
      </c>
      <c r="F1343" s="29">
        <v>1030</v>
      </c>
      <c r="G1343" s="29">
        <v>2623746</v>
      </c>
      <c r="H1343" s="29">
        <v>1096190</v>
      </c>
      <c r="I1343" s="29">
        <v>905</v>
      </c>
      <c r="J1343" s="29">
        <v>2004325</v>
      </c>
      <c r="K1343" s="29" t="s">
        <v>2643</v>
      </c>
      <c r="L1343" s="179" t="s">
        <v>465</v>
      </c>
      <c r="M1343" s="29">
        <v>3920</v>
      </c>
      <c r="N1343" s="29" t="s">
        <v>308</v>
      </c>
      <c r="O1343" s="29">
        <v>392000</v>
      </c>
      <c r="R1343" s="29" t="s">
        <v>2644</v>
      </c>
      <c r="S1343" s="29">
        <v>115</v>
      </c>
      <c r="T1343" s="29" t="s">
        <v>2645</v>
      </c>
      <c r="U1343" s="29">
        <v>0</v>
      </c>
      <c r="V1343" s="29" t="s">
        <v>1905</v>
      </c>
      <c r="X1343" s="29" t="s">
        <v>419</v>
      </c>
    </row>
    <row r="1344" spans="1:24" x14ac:dyDescent="0.25">
      <c r="A1344" s="29" t="s">
        <v>160</v>
      </c>
      <c r="B1344" s="29">
        <v>6300</v>
      </c>
      <c r="C1344" s="29" t="s">
        <v>308</v>
      </c>
      <c r="D1344" s="29">
        <v>960582</v>
      </c>
      <c r="E1344" s="29">
        <v>0</v>
      </c>
      <c r="F1344" s="29">
        <v>1025</v>
      </c>
      <c r="G1344" s="29">
        <v>2623738</v>
      </c>
      <c r="H1344" s="29">
        <v>1096186</v>
      </c>
      <c r="I1344" s="29">
        <v>905</v>
      </c>
      <c r="J1344" s="29">
        <v>2004325</v>
      </c>
      <c r="K1344" s="29" t="s">
        <v>2643</v>
      </c>
      <c r="L1344" s="179" t="s">
        <v>465</v>
      </c>
      <c r="M1344" s="29">
        <v>3920</v>
      </c>
      <c r="N1344" s="29" t="s">
        <v>308</v>
      </c>
      <c r="O1344" s="29">
        <v>392000</v>
      </c>
      <c r="R1344" s="29" t="s">
        <v>2646</v>
      </c>
      <c r="S1344" s="29">
        <v>115</v>
      </c>
      <c r="T1344" s="29" t="s">
        <v>2647</v>
      </c>
      <c r="U1344" s="29">
        <v>0</v>
      </c>
      <c r="V1344" s="29" t="s">
        <v>2648</v>
      </c>
      <c r="X1344" s="29" t="s">
        <v>419</v>
      </c>
    </row>
    <row r="1345" spans="1:24" x14ac:dyDescent="0.25">
      <c r="A1345" s="29" t="s">
        <v>160</v>
      </c>
      <c r="B1345" s="29">
        <v>6300</v>
      </c>
      <c r="C1345" s="29" t="s">
        <v>308</v>
      </c>
      <c r="D1345" s="29">
        <v>191028094</v>
      </c>
      <c r="E1345" s="29">
        <v>0</v>
      </c>
      <c r="F1345" s="29">
        <v>1040</v>
      </c>
      <c r="G1345" s="29">
        <v>2621042</v>
      </c>
      <c r="H1345" s="29">
        <v>1093312</v>
      </c>
      <c r="I1345" s="29">
        <v>905</v>
      </c>
      <c r="J1345" s="29">
        <v>2027466</v>
      </c>
      <c r="K1345" s="29" t="s">
        <v>24507</v>
      </c>
      <c r="M1345" s="29">
        <v>3920</v>
      </c>
      <c r="N1345" s="29" t="s">
        <v>308</v>
      </c>
      <c r="O1345" s="29">
        <v>392000</v>
      </c>
      <c r="R1345" s="29" t="s">
        <v>24508</v>
      </c>
      <c r="S1345" s="29">
        <v>115</v>
      </c>
      <c r="U1345" s="29">
        <v>0</v>
      </c>
      <c r="V1345" s="29" t="s">
        <v>338</v>
      </c>
      <c r="X1345" s="29" t="s">
        <v>419</v>
      </c>
    </row>
    <row r="1346" spans="1:24" x14ac:dyDescent="0.25">
      <c r="A1346" s="29" t="s">
        <v>160</v>
      </c>
      <c r="B1346" s="29">
        <v>6300</v>
      </c>
      <c r="C1346" s="29" t="s">
        <v>308</v>
      </c>
      <c r="D1346" s="29">
        <v>192020640</v>
      </c>
      <c r="E1346" s="29">
        <v>0</v>
      </c>
      <c r="F1346" s="29">
        <v>1060</v>
      </c>
      <c r="G1346" s="29">
        <v>2620763</v>
      </c>
      <c r="H1346" s="29">
        <v>1093333</v>
      </c>
      <c r="I1346" s="29">
        <v>904</v>
      </c>
      <c r="J1346" s="29">
        <v>2027466</v>
      </c>
      <c r="K1346" s="29" t="s">
        <v>24507</v>
      </c>
      <c r="M1346" s="29">
        <v>3920</v>
      </c>
      <c r="N1346" s="29" t="s">
        <v>308</v>
      </c>
      <c r="O1346" s="29">
        <v>392000</v>
      </c>
      <c r="R1346" s="29" t="s">
        <v>24509</v>
      </c>
      <c r="S1346" s="29">
        <v>150</v>
      </c>
      <c r="U1346" s="29">
        <v>0</v>
      </c>
      <c r="V1346" s="29" t="s">
        <v>340</v>
      </c>
      <c r="X1346" s="29" t="s">
        <v>320</v>
      </c>
    </row>
    <row r="1347" spans="1:24" x14ac:dyDescent="0.25">
      <c r="A1347" s="29" t="s">
        <v>160</v>
      </c>
      <c r="B1347" s="29">
        <v>6300</v>
      </c>
      <c r="C1347" s="29" t="s">
        <v>308</v>
      </c>
      <c r="D1347" s="29">
        <v>9017755</v>
      </c>
      <c r="E1347" s="29">
        <v>0</v>
      </c>
      <c r="F1347" s="29">
        <v>1060</v>
      </c>
      <c r="G1347" s="29">
        <v>2624164</v>
      </c>
      <c r="H1347" s="29">
        <v>1097237</v>
      </c>
      <c r="I1347" s="29">
        <v>905</v>
      </c>
      <c r="J1347" s="29">
        <v>2004322</v>
      </c>
      <c r="K1347" s="29" t="s">
        <v>2649</v>
      </c>
      <c r="L1347" s="179" t="s">
        <v>1522</v>
      </c>
      <c r="M1347" s="29">
        <v>3920</v>
      </c>
      <c r="N1347" s="29" t="s">
        <v>308</v>
      </c>
      <c r="O1347" s="29">
        <v>392000</v>
      </c>
      <c r="R1347" s="29" t="s">
        <v>2650</v>
      </c>
      <c r="S1347" s="29">
        <v>115</v>
      </c>
      <c r="T1347" s="29" t="s">
        <v>2651</v>
      </c>
      <c r="U1347" s="29">
        <v>0</v>
      </c>
      <c r="V1347" s="29" t="s">
        <v>1570</v>
      </c>
      <c r="X1347" s="29" t="s">
        <v>419</v>
      </c>
    </row>
    <row r="1348" spans="1:24" x14ac:dyDescent="0.25">
      <c r="A1348" s="29" t="s">
        <v>160</v>
      </c>
      <c r="B1348" s="29">
        <v>6300</v>
      </c>
      <c r="C1348" s="29" t="s">
        <v>308</v>
      </c>
      <c r="D1348" s="29">
        <v>9017754</v>
      </c>
      <c r="E1348" s="29">
        <v>0</v>
      </c>
      <c r="F1348" s="29">
        <v>1060</v>
      </c>
      <c r="G1348" s="29">
        <v>2624152</v>
      </c>
      <c r="H1348" s="29">
        <v>1097256</v>
      </c>
      <c r="I1348" s="29">
        <v>905</v>
      </c>
      <c r="J1348" s="29">
        <v>2004322</v>
      </c>
      <c r="K1348" s="29" t="s">
        <v>2649</v>
      </c>
      <c r="L1348" s="179" t="s">
        <v>1522</v>
      </c>
      <c r="M1348" s="29">
        <v>3920</v>
      </c>
      <c r="N1348" s="29" t="s">
        <v>308</v>
      </c>
      <c r="O1348" s="29">
        <v>392000</v>
      </c>
      <c r="S1348" s="29">
        <v>115</v>
      </c>
      <c r="T1348" s="29" t="s">
        <v>2652</v>
      </c>
      <c r="U1348" s="29">
        <v>0</v>
      </c>
      <c r="V1348" s="29" t="s">
        <v>2653</v>
      </c>
      <c r="X1348" s="29" t="s">
        <v>419</v>
      </c>
    </row>
    <row r="1349" spans="1:24" x14ac:dyDescent="0.25">
      <c r="A1349" s="29" t="s">
        <v>160</v>
      </c>
      <c r="B1349" s="29">
        <v>6300</v>
      </c>
      <c r="C1349" s="29" t="s">
        <v>308</v>
      </c>
      <c r="D1349" s="29">
        <v>960822</v>
      </c>
      <c r="E1349" s="29">
        <v>0</v>
      </c>
      <c r="F1349" s="29">
        <v>1040</v>
      </c>
      <c r="G1349" s="29">
        <v>2624248</v>
      </c>
      <c r="H1349" s="29">
        <v>1097225</v>
      </c>
      <c r="I1349" s="29">
        <v>905</v>
      </c>
      <c r="J1349" s="29">
        <v>2004322</v>
      </c>
      <c r="K1349" s="29" t="s">
        <v>2649</v>
      </c>
      <c r="L1349" s="179" t="s">
        <v>547</v>
      </c>
      <c r="M1349" s="29">
        <v>3920</v>
      </c>
      <c r="N1349" s="29" t="s">
        <v>308</v>
      </c>
      <c r="O1349" s="29">
        <v>392000</v>
      </c>
      <c r="R1349" s="29" t="s">
        <v>2654</v>
      </c>
      <c r="S1349" s="29">
        <v>115</v>
      </c>
      <c r="T1349" s="29" t="s">
        <v>2655</v>
      </c>
      <c r="U1349" s="29">
        <v>0</v>
      </c>
      <c r="V1349" s="29" t="s">
        <v>1520</v>
      </c>
      <c r="X1349" s="29" t="s">
        <v>419</v>
      </c>
    </row>
    <row r="1350" spans="1:24" x14ac:dyDescent="0.25">
      <c r="A1350" s="29" t="s">
        <v>160</v>
      </c>
      <c r="B1350" s="29">
        <v>6300</v>
      </c>
      <c r="C1350" s="29" t="s">
        <v>308</v>
      </c>
      <c r="D1350" s="29">
        <v>3166723</v>
      </c>
      <c r="E1350" s="29">
        <v>0</v>
      </c>
      <c r="F1350" s="29">
        <v>1040</v>
      </c>
      <c r="G1350" s="29">
        <v>2624238</v>
      </c>
      <c r="H1350" s="29">
        <v>1097199</v>
      </c>
      <c r="I1350" s="29">
        <v>905</v>
      </c>
      <c r="J1350" s="29">
        <v>2004322</v>
      </c>
      <c r="K1350" s="29" t="s">
        <v>2649</v>
      </c>
      <c r="L1350" s="179" t="s">
        <v>547</v>
      </c>
      <c r="M1350" s="29">
        <v>3920</v>
      </c>
      <c r="N1350" s="29" t="s">
        <v>308</v>
      </c>
      <c r="O1350" s="29">
        <v>392000</v>
      </c>
      <c r="R1350" s="29" t="s">
        <v>2656</v>
      </c>
      <c r="S1350" s="29">
        <v>115</v>
      </c>
      <c r="T1350" s="29" t="s">
        <v>2655</v>
      </c>
      <c r="U1350" s="29">
        <v>0</v>
      </c>
      <c r="V1350" s="29" t="s">
        <v>1520</v>
      </c>
      <c r="X1350" s="29" t="s">
        <v>419</v>
      </c>
    </row>
    <row r="1351" spans="1:24" x14ac:dyDescent="0.25">
      <c r="A1351" s="29" t="s">
        <v>160</v>
      </c>
      <c r="B1351" s="29">
        <v>6300</v>
      </c>
      <c r="C1351" s="29" t="s">
        <v>308</v>
      </c>
      <c r="D1351" s="29">
        <v>9018228</v>
      </c>
      <c r="E1351" s="29">
        <v>0</v>
      </c>
      <c r="F1351" s="29">
        <v>1040</v>
      </c>
      <c r="G1351" s="29">
        <v>2625658</v>
      </c>
      <c r="H1351" s="29">
        <v>1096232</v>
      </c>
      <c r="I1351" s="29">
        <v>905</v>
      </c>
      <c r="J1351" s="29">
        <v>1151044</v>
      </c>
      <c r="K1351" s="29" t="s">
        <v>339</v>
      </c>
      <c r="M1351" s="29">
        <v>3920</v>
      </c>
      <c r="N1351" s="29" t="s">
        <v>308</v>
      </c>
      <c r="O1351" s="29">
        <v>392000</v>
      </c>
      <c r="R1351" s="29" t="s">
        <v>2657</v>
      </c>
      <c r="S1351" s="29">
        <v>115</v>
      </c>
      <c r="U1351" s="29">
        <v>0</v>
      </c>
      <c r="V1351" s="29" t="s">
        <v>2658</v>
      </c>
      <c r="X1351" s="29" t="s">
        <v>320</v>
      </c>
    </row>
    <row r="1352" spans="1:24" x14ac:dyDescent="0.25">
      <c r="A1352" s="29" t="s">
        <v>160</v>
      </c>
      <c r="B1352" s="29">
        <v>6300</v>
      </c>
      <c r="C1352" s="29" t="s">
        <v>308</v>
      </c>
      <c r="D1352" s="29">
        <v>191809044</v>
      </c>
      <c r="E1352" s="29">
        <v>0</v>
      </c>
      <c r="F1352" s="29">
        <v>1060</v>
      </c>
      <c r="G1352" s="29">
        <v>2625860</v>
      </c>
      <c r="H1352" s="29">
        <v>1096085</v>
      </c>
      <c r="I1352" s="29">
        <v>909</v>
      </c>
      <c r="J1352" s="29">
        <v>1151044</v>
      </c>
      <c r="K1352" s="29" t="s">
        <v>339</v>
      </c>
      <c r="M1352" s="29">
        <v>3920</v>
      </c>
      <c r="N1352" s="29" t="s">
        <v>308</v>
      </c>
      <c r="O1352" s="29">
        <v>392000</v>
      </c>
      <c r="R1352" s="29" t="s">
        <v>2659</v>
      </c>
      <c r="S1352" s="29">
        <v>115</v>
      </c>
      <c r="U1352" s="29">
        <v>0</v>
      </c>
      <c r="V1352" s="29" t="s">
        <v>1671</v>
      </c>
      <c r="X1352" s="29" t="s">
        <v>320</v>
      </c>
    </row>
    <row r="1353" spans="1:24" x14ac:dyDescent="0.25">
      <c r="A1353" s="29" t="s">
        <v>160</v>
      </c>
      <c r="B1353" s="29">
        <v>6300</v>
      </c>
      <c r="C1353" s="29" t="s">
        <v>308</v>
      </c>
      <c r="D1353" s="29">
        <v>192020649</v>
      </c>
      <c r="E1353" s="29">
        <v>0</v>
      </c>
      <c r="F1353" s="29">
        <v>1060</v>
      </c>
      <c r="G1353" s="29">
        <v>2621913</v>
      </c>
      <c r="H1353" s="29">
        <v>1097676</v>
      </c>
      <c r="I1353" s="29">
        <v>904</v>
      </c>
      <c r="J1353" s="29">
        <v>2052940</v>
      </c>
      <c r="K1353" s="29" t="s">
        <v>24510</v>
      </c>
      <c r="M1353" s="29">
        <v>3920</v>
      </c>
      <c r="N1353" s="29" t="s">
        <v>308</v>
      </c>
      <c r="O1353" s="29">
        <v>392000</v>
      </c>
      <c r="R1353" s="29" t="s">
        <v>24511</v>
      </c>
      <c r="S1353" s="29">
        <v>115</v>
      </c>
      <c r="U1353" s="29">
        <v>0</v>
      </c>
      <c r="V1353" s="29" t="s">
        <v>2624</v>
      </c>
      <c r="X1353" s="29" t="s">
        <v>320</v>
      </c>
    </row>
    <row r="1354" spans="1:24" x14ac:dyDescent="0.25">
      <c r="A1354" s="29" t="s">
        <v>160</v>
      </c>
      <c r="B1354" s="29">
        <v>6300</v>
      </c>
      <c r="C1354" s="29" t="s">
        <v>308</v>
      </c>
      <c r="D1354" s="29">
        <v>3166574</v>
      </c>
      <c r="E1354" s="29">
        <v>0</v>
      </c>
      <c r="F1354" s="29">
        <v>1040</v>
      </c>
      <c r="G1354" s="29">
        <v>2621869</v>
      </c>
      <c r="H1354" s="29">
        <v>1097650</v>
      </c>
      <c r="I1354" s="29">
        <v>905</v>
      </c>
      <c r="J1354" s="29">
        <v>2052940</v>
      </c>
      <c r="K1354" s="29" t="s">
        <v>24510</v>
      </c>
      <c r="M1354" s="29">
        <v>3920</v>
      </c>
      <c r="N1354" s="29" t="s">
        <v>308</v>
      </c>
      <c r="O1354" s="29">
        <v>392000</v>
      </c>
      <c r="R1354" s="29" t="s">
        <v>24512</v>
      </c>
      <c r="S1354" s="29">
        <v>115</v>
      </c>
      <c r="U1354" s="29">
        <v>0</v>
      </c>
      <c r="V1354" s="29" t="s">
        <v>338</v>
      </c>
      <c r="X1354" s="29" t="s">
        <v>320</v>
      </c>
    </row>
    <row r="1355" spans="1:24" x14ac:dyDescent="0.25">
      <c r="A1355" s="29" t="s">
        <v>160</v>
      </c>
      <c r="B1355" s="29">
        <v>6300</v>
      </c>
      <c r="C1355" s="29" t="s">
        <v>308</v>
      </c>
      <c r="D1355" s="29">
        <v>191750495</v>
      </c>
      <c r="E1355" s="29">
        <v>0</v>
      </c>
      <c r="F1355" s="29">
        <v>1060</v>
      </c>
      <c r="G1355" s="29">
        <v>2621915</v>
      </c>
      <c r="H1355" s="29">
        <v>1091148</v>
      </c>
      <c r="I1355" s="29">
        <v>909</v>
      </c>
      <c r="J1355" s="29">
        <v>1151046</v>
      </c>
      <c r="K1355" s="29" t="s">
        <v>2660</v>
      </c>
      <c r="M1355" s="29">
        <v>3920</v>
      </c>
      <c r="N1355" s="29" t="s">
        <v>308</v>
      </c>
      <c r="O1355" s="29">
        <v>392000</v>
      </c>
      <c r="R1355" s="29" t="s">
        <v>2664</v>
      </c>
      <c r="S1355" s="29">
        <v>115</v>
      </c>
      <c r="U1355" s="29">
        <v>0</v>
      </c>
      <c r="V1355" s="29" t="s">
        <v>2627</v>
      </c>
      <c r="X1355" s="29" t="s">
        <v>320</v>
      </c>
    </row>
    <row r="1356" spans="1:24" x14ac:dyDescent="0.25">
      <c r="A1356" s="29" t="s">
        <v>160</v>
      </c>
      <c r="B1356" s="29">
        <v>6300</v>
      </c>
      <c r="C1356" s="29" t="s">
        <v>308</v>
      </c>
      <c r="D1356" s="29">
        <v>191832964</v>
      </c>
      <c r="E1356" s="29">
        <v>0</v>
      </c>
      <c r="F1356" s="29">
        <v>1060</v>
      </c>
      <c r="G1356" s="29">
        <v>2622015</v>
      </c>
      <c r="H1356" s="29">
        <v>1090965</v>
      </c>
      <c r="I1356" s="29">
        <v>909</v>
      </c>
      <c r="J1356" s="29">
        <v>1151046</v>
      </c>
      <c r="K1356" s="29" t="s">
        <v>2660</v>
      </c>
      <c r="M1356" s="29">
        <v>3920</v>
      </c>
      <c r="N1356" s="29" t="s">
        <v>308</v>
      </c>
      <c r="O1356" s="29">
        <v>392000</v>
      </c>
      <c r="R1356" s="29" t="s">
        <v>2661</v>
      </c>
      <c r="S1356" s="29">
        <v>150</v>
      </c>
      <c r="U1356" s="29">
        <v>0</v>
      </c>
      <c r="V1356" s="29" t="s">
        <v>2662</v>
      </c>
      <c r="X1356" s="29" t="s">
        <v>320</v>
      </c>
    </row>
    <row r="1357" spans="1:24" x14ac:dyDescent="0.25">
      <c r="A1357" s="29" t="s">
        <v>160</v>
      </c>
      <c r="B1357" s="29">
        <v>6300</v>
      </c>
      <c r="C1357" s="29" t="s">
        <v>308</v>
      </c>
      <c r="D1357" s="29">
        <v>191028111</v>
      </c>
      <c r="E1357" s="29">
        <v>0</v>
      </c>
      <c r="F1357" s="29">
        <v>1040</v>
      </c>
      <c r="G1357" s="29">
        <v>2621971</v>
      </c>
      <c r="H1357" s="29">
        <v>1091143</v>
      </c>
      <c r="I1357" s="29">
        <v>905</v>
      </c>
      <c r="J1357" s="29">
        <v>1151046</v>
      </c>
      <c r="K1357" s="29" t="s">
        <v>2660</v>
      </c>
      <c r="M1357" s="29">
        <v>3920</v>
      </c>
      <c r="N1357" s="29" t="s">
        <v>308</v>
      </c>
      <c r="O1357" s="29">
        <v>392000</v>
      </c>
      <c r="R1357" s="29" t="s">
        <v>2663</v>
      </c>
      <c r="S1357" s="29">
        <v>115</v>
      </c>
      <c r="U1357" s="29">
        <v>0</v>
      </c>
      <c r="V1357" s="29" t="s">
        <v>338</v>
      </c>
      <c r="X1357" s="29" t="s">
        <v>320</v>
      </c>
    </row>
    <row r="1358" spans="1:24" x14ac:dyDescent="0.25">
      <c r="A1358" s="29" t="s">
        <v>160</v>
      </c>
      <c r="B1358" s="29">
        <v>6300</v>
      </c>
      <c r="C1358" s="29" t="s">
        <v>308</v>
      </c>
      <c r="D1358" s="29">
        <v>9017750</v>
      </c>
      <c r="E1358" s="29">
        <v>0</v>
      </c>
      <c r="F1358" s="29">
        <v>1025</v>
      </c>
      <c r="G1358" s="29">
        <v>2624183</v>
      </c>
      <c r="H1358" s="29">
        <v>1097108</v>
      </c>
      <c r="I1358" s="29">
        <v>905</v>
      </c>
      <c r="J1358" s="29">
        <v>2004338</v>
      </c>
      <c r="K1358" s="29" t="s">
        <v>2665</v>
      </c>
      <c r="L1358" s="179" t="s">
        <v>2666</v>
      </c>
      <c r="M1358" s="29">
        <v>3920</v>
      </c>
      <c r="N1358" s="29" t="s">
        <v>308</v>
      </c>
      <c r="O1358" s="29">
        <v>392000</v>
      </c>
      <c r="R1358" s="29" t="s">
        <v>2667</v>
      </c>
      <c r="S1358" s="29">
        <v>115</v>
      </c>
      <c r="T1358" s="29" t="s">
        <v>2668</v>
      </c>
      <c r="U1358" s="29">
        <v>0</v>
      </c>
      <c r="V1358" s="29" t="s">
        <v>2669</v>
      </c>
      <c r="X1358" s="29" t="s">
        <v>320</v>
      </c>
    </row>
    <row r="1359" spans="1:24" x14ac:dyDescent="0.25">
      <c r="A1359" s="29" t="s">
        <v>160</v>
      </c>
      <c r="B1359" s="29">
        <v>6300</v>
      </c>
      <c r="C1359" s="29" t="s">
        <v>308</v>
      </c>
      <c r="D1359" s="29">
        <v>3166681</v>
      </c>
      <c r="E1359" s="29">
        <v>0</v>
      </c>
      <c r="F1359" s="29">
        <v>1025</v>
      </c>
      <c r="G1359" s="29">
        <v>2624176</v>
      </c>
      <c r="H1359" s="29">
        <v>1097112</v>
      </c>
      <c r="I1359" s="29">
        <v>905</v>
      </c>
      <c r="J1359" s="29">
        <v>2004338</v>
      </c>
      <c r="K1359" s="29" t="s">
        <v>2665</v>
      </c>
      <c r="L1359" s="179" t="s">
        <v>2666</v>
      </c>
      <c r="M1359" s="29">
        <v>3920</v>
      </c>
      <c r="N1359" s="29" t="s">
        <v>308</v>
      </c>
      <c r="O1359" s="29">
        <v>392000</v>
      </c>
      <c r="R1359" s="29" t="s">
        <v>2670</v>
      </c>
      <c r="S1359" s="29">
        <v>115</v>
      </c>
      <c r="T1359" s="29" t="s">
        <v>2671</v>
      </c>
      <c r="U1359" s="29">
        <v>0</v>
      </c>
      <c r="V1359" s="29" t="s">
        <v>2672</v>
      </c>
      <c r="X1359" s="29" t="s">
        <v>320</v>
      </c>
    </row>
    <row r="1360" spans="1:24" x14ac:dyDescent="0.25">
      <c r="A1360" s="29" t="s">
        <v>160</v>
      </c>
      <c r="B1360" s="29">
        <v>6300</v>
      </c>
      <c r="C1360" s="29" t="s">
        <v>308</v>
      </c>
      <c r="D1360" s="29">
        <v>960786</v>
      </c>
      <c r="E1360" s="29">
        <v>0</v>
      </c>
      <c r="F1360" s="29">
        <v>1060</v>
      </c>
      <c r="G1360" s="29">
        <v>2627815</v>
      </c>
      <c r="H1360" s="29">
        <v>1096674</v>
      </c>
      <c r="I1360" s="29">
        <v>905</v>
      </c>
      <c r="J1360" s="29">
        <v>1151066</v>
      </c>
      <c r="K1360" s="29" t="s">
        <v>2673</v>
      </c>
      <c r="M1360" s="29">
        <v>3920</v>
      </c>
      <c r="N1360" s="29" t="s">
        <v>308</v>
      </c>
      <c r="O1360" s="29">
        <v>392000</v>
      </c>
      <c r="R1360" s="29" t="s">
        <v>2674</v>
      </c>
      <c r="S1360" s="29">
        <v>115</v>
      </c>
      <c r="U1360" s="29">
        <v>0</v>
      </c>
      <c r="V1360" s="29" t="s">
        <v>2629</v>
      </c>
      <c r="X1360" s="29" t="s">
        <v>320</v>
      </c>
    </row>
    <row r="1361" spans="1:24" x14ac:dyDescent="0.25">
      <c r="A1361" s="29" t="s">
        <v>160</v>
      </c>
      <c r="B1361" s="29">
        <v>6300</v>
      </c>
      <c r="C1361" s="29" t="s">
        <v>308</v>
      </c>
      <c r="D1361" s="29">
        <v>191820954</v>
      </c>
      <c r="E1361" s="29">
        <v>0</v>
      </c>
      <c r="F1361" s="29">
        <v>1060</v>
      </c>
      <c r="G1361" s="29">
        <v>2627865</v>
      </c>
      <c r="H1361" s="29">
        <v>1096640</v>
      </c>
      <c r="I1361" s="29">
        <v>909</v>
      </c>
      <c r="J1361" s="29">
        <v>1151066</v>
      </c>
      <c r="K1361" s="29" t="s">
        <v>2673</v>
      </c>
      <c r="M1361" s="29">
        <v>3920</v>
      </c>
      <c r="N1361" s="29" t="s">
        <v>308</v>
      </c>
      <c r="O1361" s="29">
        <v>392000</v>
      </c>
      <c r="R1361" s="29" t="s">
        <v>2675</v>
      </c>
      <c r="S1361" s="29">
        <v>115</v>
      </c>
      <c r="U1361" s="29">
        <v>0</v>
      </c>
      <c r="V1361" s="29" t="s">
        <v>1671</v>
      </c>
      <c r="X1361" s="29" t="s">
        <v>320</v>
      </c>
    </row>
    <row r="1362" spans="1:24" x14ac:dyDescent="0.25">
      <c r="A1362" s="29" t="s">
        <v>160</v>
      </c>
      <c r="B1362" s="29">
        <v>6300</v>
      </c>
      <c r="C1362" s="29" t="s">
        <v>308</v>
      </c>
      <c r="D1362" s="29">
        <v>190972169</v>
      </c>
      <c r="E1362" s="29">
        <v>0</v>
      </c>
      <c r="F1362" s="29">
        <v>1021</v>
      </c>
      <c r="G1362" s="29">
        <v>2621556</v>
      </c>
      <c r="H1362" s="29">
        <v>1095036</v>
      </c>
      <c r="I1362" s="29">
        <v>905</v>
      </c>
      <c r="J1362" s="29">
        <v>1151093</v>
      </c>
      <c r="K1362" s="29" t="s">
        <v>2676</v>
      </c>
      <c r="L1362" s="179" t="s">
        <v>529</v>
      </c>
      <c r="M1362" s="29">
        <v>3920</v>
      </c>
      <c r="N1362" s="29" t="s">
        <v>308</v>
      </c>
      <c r="O1362" s="29">
        <v>392000</v>
      </c>
      <c r="R1362" s="29" t="s">
        <v>2677</v>
      </c>
      <c r="S1362" s="29">
        <v>115</v>
      </c>
      <c r="T1362" s="29" t="s">
        <v>2678</v>
      </c>
      <c r="U1362" s="29">
        <v>0</v>
      </c>
      <c r="V1362" s="29" t="s">
        <v>2679</v>
      </c>
      <c r="X1362" s="29" t="s">
        <v>320</v>
      </c>
    </row>
    <row r="1363" spans="1:24" x14ac:dyDescent="0.25">
      <c r="A1363" s="29" t="s">
        <v>160</v>
      </c>
      <c r="B1363" s="29">
        <v>6300</v>
      </c>
      <c r="C1363" s="29" t="s">
        <v>308</v>
      </c>
      <c r="D1363" s="29">
        <v>191906525</v>
      </c>
      <c r="E1363" s="29">
        <v>0</v>
      </c>
      <c r="F1363" s="29">
        <v>1060</v>
      </c>
      <c r="G1363" s="29">
        <v>2621569</v>
      </c>
      <c r="H1363" s="29">
        <v>1095053</v>
      </c>
      <c r="I1363" s="29">
        <v>909</v>
      </c>
      <c r="J1363" s="29">
        <v>1151093</v>
      </c>
      <c r="K1363" s="29" t="s">
        <v>2676</v>
      </c>
      <c r="L1363" s="179" t="s">
        <v>529</v>
      </c>
      <c r="M1363" s="29">
        <v>3920</v>
      </c>
      <c r="N1363" s="29" t="s">
        <v>308</v>
      </c>
      <c r="O1363" s="29">
        <v>392000</v>
      </c>
      <c r="S1363" s="29">
        <v>150</v>
      </c>
      <c r="T1363" s="29" t="s">
        <v>2680</v>
      </c>
      <c r="U1363" s="29">
        <v>0</v>
      </c>
      <c r="V1363" s="29" t="s">
        <v>2681</v>
      </c>
      <c r="X1363" s="29" t="s">
        <v>320</v>
      </c>
    </row>
  </sheetData>
  <autoFilter ref="A5:X5" xr:uid="{00000000-0009-0000-0000-000006000000}"/>
  <mergeCells count="1">
    <mergeCell ref="G1:K1"/>
  </mergeCells>
  <hyperlinks>
    <hyperlink ref="G1" r:id="rId1" display="Voir les instructions" xr:uid="{00000000-0004-0000-0600-000000000000}"/>
    <hyperlink ref="G1:I1" r:id="rId2" display="Instructions" xr:uid="{00000000-0004-0000-0600-000001000000}"/>
  </hyperlinks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tabColor rgb="FF7030A0"/>
  </sheetPr>
  <dimension ref="A1:AD10703"/>
  <sheetViews>
    <sheetView zoomScaleNormal="100" workbookViewId="0">
      <pane ySplit="5" topLeftCell="A6" activePane="bottomLeft" state="frozen"/>
      <selection pane="bottomLeft"/>
    </sheetView>
  </sheetViews>
  <sheetFormatPr baseColWidth="10" defaultColWidth="10.625" defaultRowHeight="15" x14ac:dyDescent="0.25"/>
  <cols>
    <col min="1" max="1" width="4.25" style="29" customWidth="1"/>
    <col min="2" max="2" width="7.875" style="29" customWidth="1"/>
    <col min="3" max="3" width="16.125" style="29" customWidth="1"/>
    <col min="4" max="4" width="9.875" style="29" customWidth="1"/>
    <col min="5" max="7" width="7" style="29" customWidth="1"/>
    <col min="8" max="8" width="17.125" style="29" customWidth="1"/>
    <col min="9" max="9" width="20.75" style="29" customWidth="1"/>
    <col min="10" max="10" width="6.125" style="29" customWidth="1"/>
    <col min="11" max="11" width="40.625" style="29" bestFit="1" customWidth="1"/>
    <col min="12" max="12" width="28.125" style="29" customWidth="1"/>
    <col min="13" max="16384" width="10.625" style="29"/>
  </cols>
  <sheetData>
    <row r="1" spans="1:30" s="211" customFormat="1" ht="21.95" customHeight="1" x14ac:dyDescent="0.2">
      <c r="A1" s="209" t="s">
        <v>18</v>
      </c>
      <c r="B1" s="210"/>
      <c r="C1" s="210"/>
      <c r="E1" s="212"/>
      <c r="L1" s="211" t="s">
        <v>32080</v>
      </c>
    </row>
    <row r="2" spans="1:30" s="213" customFormat="1" ht="65.099999999999994" customHeight="1" x14ac:dyDescent="0.2">
      <c r="A2" s="268" t="s">
        <v>5762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</row>
    <row r="3" spans="1:30" x14ac:dyDescent="0.25">
      <c r="A3" s="29" t="s">
        <v>5763</v>
      </c>
      <c r="B3" s="180"/>
      <c r="C3" s="180"/>
      <c r="D3" s="258" t="s">
        <v>169</v>
      </c>
      <c r="E3" s="258"/>
      <c r="F3" s="258"/>
      <c r="G3" s="258"/>
      <c r="H3" s="258"/>
      <c r="I3" s="258"/>
      <c r="J3" s="258"/>
      <c r="K3" s="258"/>
      <c r="L3" s="258"/>
      <c r="M3" s="248"/>
    </row>
    <row r="5" spans="1:30" s="214" customFormat="1" x14ac:dyDescent="0.25">
      <c r="A5" s="181" t="s">
        <v>23</v>
      </c>
      <c r="B5" s="181" t="s">
        <v>26</v>
      </c>
      <c r="C5" s="181" t="s">
        <v>28</v>
      </c>
      <c r="D5" s="181" t="s">
        <v>30</v>
      </c>
      <c r="E5" s="165" t="s">
        <v>34</v>
      </c>
      <c r="F5" s="165" t="s">
        <v>36</v>
      </c>
      <c r="G5" s="165" t="s">
        <v>42</v>
      </c>
      <c r="H5" s="165" t="s">
        <v>91</v>
      </c>
      <c r="I5" s="165" t="s">
        <v>326</v>
      </c>
      <c r="J5" s="165" t="s">
        <v>327</v>
      </c>
      <c r="K5" s="165" t="s">
        <v>93</v>
      </c>
      <c r="L5" s="165" t="s">
        <v>95</v>
      </c>
    </row>
    <row r="6" spans="1:30" s="215" customFormat="1" x14ac:dyDescent="0.25">
      <c r="A6" s="215" t="s">
        <v>160</v>
      </c>
      <c r="B6" s="215">
        <v>6002</v>
      </c>
      <c r="C6" s="215" t="s">
        <v>187</v>
      </c>
      <c r="D6" s="215">
        <v>890104</v>
      </c>
      <c r="E6" s="215">
        <v>1040</v>
      </c>
      <c r="G6" s="215">
        <v>1004</v>
      </c>
      <c r="I6" s="215" t="s">
        <v>12031</v>
      </c>
      <c r="J6" s="215" t="s">
        <v>12032</v>
      </c>
      <c r="K6" s="215" t="s">
        <v>8741</v>
      </c>
      <c r="L6" s="215" t="s">
        <v>22666</v>
      </c>
      <c r="AD6" s="216"/>
    </row>
    <row r="7" spans="1:30" s="215" customFormat="1" x14ac:dyDescent="0.25">
      <c r="A7" s="215" t="s">
        <v>160</v>
      </c>
      <c r="B7" s="215">
        <v>6002</v>
      </c>
      <c r="C7" s="215" t="s">
        <v>187</v>
      </c>
      <c r="D7" s="215">
        <v>890120</v>
      </c>
      <c r="E7" s="215">
        <v>1020</v>
      </c>
      <c r="F7" s="215">
        <v>1122</v>
      </c>
      <c r="G7" s="215">
        <v>1004</v>
      </c>
      <c r="I7" s="215" t="s">
        <v>12033</v>
      </c>
      <c r="J7" s="215" t="s">
        <v>12034</v>
      </c>
      <c r="K7" s="215" t="s">
        <v>8741</v>
      </c>
      <c r="L7" s="215" t="s">
        <v>22667</v>
      </c>
      <c r="AD7" s="216"/>
    </row>
    <row r="8" spans="1:30" s="215" customFormat="1" x14ac:dyDescent="0.25">
      <c r="A8" s="215" t="s">
        <v>160</v>
      </c>
      <c r="B8" s="215">
        <v>6002</v>
      </c>
      <c r="C8" s="215" t="s">
        <v>187</v>
      </c>
      <c r="D8" s="215">
        <v>890145</v>
      </c>
      <c r="E8" s="215">
        <v>1030</v>
      </c>
      <c r="F8" s="215">
        <v>1122</v>
      </c>
      <c r="G8" s="215">
        <v>1004</v>
      </c>
      <c r="I8" s="215" t="s">
        <v>12035</v>
      </c>
      <c r="J8" s="215" t="s">
        <v>12036</v>
      </c>
      <c r="K8" s="215" t="s">
        <v>8741</v>
      </c>
      <c r="L8" s="215" t="s">
        <v>22668</v>
      </c>
      <c r="AD8" s="216"/>
    </row>
    <row r="9" spans="1:30" s="215" customFormat="1" x14ac:dyDescent="0.25">
      <c r="A9" s="215" t="s">
        <v>160</v>
      </c>
      <c r="B9" s="215">
        <v>6002</v>
      </c>
      <c r="C9" s="215" t="s">
        <v>187</v>
      </c>
      <c r="D9" s="215">
        <v>890171</v>
      </c>
      <c r="E9" s="215">
        <v>1040</v>
      </c>
      <c r="F9" s="215">
        <v>1230</v>
      </c>
      <c r="G9" s="215">
        <v>1004</v>
      </c>
      <c r="I9" s="215" t="s">
        <v>2682</v>
      </c>
      <c r="J9" s="215" t="s">
        <v>2683</v>
      </c>
      <c r="K9" s="215" t="s">
        <v>328</v>
      </c>
      <c r="L9" s="215" t="s">
        <v>24247</v>
      </c>
      <c r="AD9" s="216"/>
    </row>
    <row r="10" spans="1:30" s="215" customFormat="1" x14ac:dyDescent="0.25">
      <c r="A10" s="215" t="s">
        <v>160</v>
      </c>
      <c r="B10" s="215">
        <v>6002</v>
      </c>
      <c r="C10" s="215" t="s">
        <v>187</v>
      </c>
      <c r="D10" s="215">
        <v>890182</v>
      </c>
      <c r="E10" s="215">
        <v>1030</v>
      </c>
      <c r="F10" s="215">
        <v>1110</v>
      </c>
      <c r="G10" s="215">
        <v>1004</v>
      </c>
      <c r="I10" s="215" t="s">
        <v>12037</v>
      </c>
      <c r="J10" s="215" t="s">
        <v>12038</v>
      </c>
      <c r="K10" s="215" t="s">
        <v>8741</v>
      </c>
      <c r="L10" s="215" t="s">
        <v>22669</v>
      </c>
      <c r="AD10" s="216"/>
    </row>
    <row r="11" spans="1:30" s="215" customFormat="1" x14ac:dyDescent="0.25">
      <c r="A11" s="215" t="s">
        <v>160</v>
      </c>
      <c r="B11" s="215">
        <v>6002</v>
      </c>
      <c r="C11" s="215" t="s">
        <v>187</v>
      </c>
      <c r="D11" s="215">
        <v>890186</v>
      </c>
      <c r="E11" s="215">
        <v>1030</v>
      </c>
      <c r="F11" s="215">
        <v>1122</v>
      </c>
      <c r="G11" s="215">
        <v>1004</v>
      </c>
      <c r="I11" s="215" t="s">
        <v>12039</v>
      </c>
      <c r="J11" s="215" t="s">
        <v>12040</v>
      </c>
      <c r="K11" s="215" t="s">
        <v>8741</v>
      </c>
      <c r="L11" s="215" t="s">
        <v>22670</v>
      </c>
      <c r="AD11" s="216"/>
    </row>
    <row r="12" spans="1:30" s="215" customFormat="1" x14ac:dyDescent="0.25">
      <c r="A12" s="215" t="s">
        <v>160</v>
      </c>
      <c r="B12" s="215">
        <v>6002</v>
      </c>
      <c r="C12" s="215" t="s">
        <v>187</v>
      </c>
      <c r="D12" s="215">
        <v>890200</v>
      </c>
      <c r="E12" s="215">
        <v>1030</v>
      </c>
      <c r="F12" s="215">
        <v>1122</v>
      </c>
      <c r="G12" s="215">
        <v>1004</v>
      </c>
      <c r="I12" s="215" t="s">
        <v>2684</v>
      </c>
      <c r="J12" s="215" t="s">
        <v>2685</v>
      </c>
      <c r="K12" s="215" t="s">
        <v>328</v>
      </c>
      <c r="L12" s="215" t="s">
        <v>6159</v>
      </c>
      <c r="AD12" s="216"/>
    </row>
    <row r="13" spans="1:30" s="215" customFormat="1" x14ac:dyDescent="0.25">
      <c r="A13" s="215" t="s">
        <v>160</v>
      </c>
      <c r="B13" s="215">
        <v>6002</v>
      </c>
      <c r="C13" s="215" t="s">
        <v>187</v>
      </c>
      <c r="D13" s="215">
        <v>890201</v>
      </c>
      <c r="E13" s="215">
        <v>1030</v>
      </c>
      <c r="F13" s="215">
        <v>1122</v>
      </c>
      <c r="G13" s="215">
        <v>1004</v>
      </c>
      <c r="I13" s="215" t="s">
        <v>2686</v>
      </c>
      <c r="J13" s="215" t="s">
        <v>2687</v>
      </c>
      <c r="K13" s="215" t="s">
        <v>328</v>
      </c>
      <c r="L13" s="215" t="s">
        <v>6160</v>
      </c>
      <c r="AD13" s="216"/>
    </row>
    <row r="14" spans="1:30" s="215" customFormat="1" x14ac:dyDescent="0.25">
      <c r="A14" s="215" t="s">
        <v>160</v>
      </c>
      <c r="B14" s="215">
        <v>6002</v>
      </c>
      <c r="C14" s="215" t="s">
        <v>187</v>
      </c>
      <c r="D14" s="215">
        <v>890212</v>
      </c>
      <c r="E14" s="215">
        <v>1030</v>
      </c>
      <c r="F14" s="215">
        <v>1122</v>
      </c>
      <c r="G14" s="215">
        <v>1004</v>
      </c>
      <c r="I14" s="215" t="s">
        <v>12041</v>
      </c>
      <c r="J14" s="215" t="s">
        <v>12042</v>
      </c>
      <c r="K14" s="215" t="s">
        <v>8741</v>
      </c>
      <c r="L14" s="215" t="s">
        <v>22671</v>
      </c>
      <c r="AD14" s="216"/>
    </row>
    <row r="15" spans="1:30" s="215" customFormat="1" x14ac:dyDescent="0.25">
      <c r="A15" s="215" t="s">
        <v>160</v>
      </c>
      <c r="B15" s="215">
        <v>6002</v>
      </c>
      <c r="C15" s="215" t="s">
        <v>187</v>
      </c>
      <c r="D15" s="215">
        <v>890215</v>
      </c>
      <c r="E15" s="215">
        <v>1020</v>
      </c>
      <c r="F15" s="215">
        <v>1122</v>
      </c>
      <c r="G15" s="215">
        <v>1004</v>
      </c>
      <c r="I15" s="215" t="s">
        <v>12043</v>
      </c>
      <c r="J15" s="215" t="s">
        <v>12044</v>
      </c>
      <c r="K15" s="215" t="s">
        <v>8741</v>
      </c>
      <c r="L15" s="215" t="s">
        <v>22672</v>
      </c>
      <c r="AD15" s="216"/>
    </row>
    <row r="16" spans="1:30" s="215" customFormat="1" x14ac:dyDescent="0.25">
      <c r="A16" s="215" t="s">
        <v>160</v>
      </c>
      <c r="B16" s="215">
        <v>6002</v>
      </c>
      <c r="C16" s="215" t="s">
        <v>187</v>
      </c>
      <c r="D16" s="215">
        <v>890221</v>
      </c>
      <c r="E16" s="215">
        <v>1040</v>
      </c>
      <c r="G16" s="215">
        <v>1004</v>
      </c>
      <c r="I16" s="215" t="s">
        <v>12045</v>
      </c>
      <c r="J16" s="215" t="s">
        <v>12046</v>
      </c>
      <c r="K16" s="215" t="s">
        <v>8741</v>
      </c>
      <c r="L16" s="215" t="s">
        <v>22673</v>
      </c>
      <c r="AD16" s="216"/>
    </row>
    <row r="17" spans="1:30" s="215" customFormat="1" x14ac:dyDescent="0.25">
      <c r="A17" s="215" t="s">
        <v>160</v>
      </c>
      <c r="B17" s="215">
        <v>6002</v>
      </c>
      <c r="C17" s="215" t="s">
        <v>187</v>
      </c>
      <c r="D17" s="215">
        <v>890231</v>
      </c>
      <c r="E17" s="215">
        <v>1020</v>
      </c>
      <c r="F17" s="215">
        <v>1110</v>
      </c>
      <c r="G17" s="215">
        <v>1004</v>
      </c>
      <c r="I17" s="215" t="s">
        <v>12047</v>
      </c>
      <c r="J17" s="215" t="s">
        <v>12048</v>
      </c>
      <c r="K17" s="215" t="s">
        <v>8741</v>
      </c>
      <c r="L17" s="215" t="s">
        <v>22674</v>
      </c>
      <c r="AD17" s="216"/>
    </row>
    <row r="18" spans="1:30" s="215" customFormat="1" x14ac:dyDescent="0.25">
      <c r="A18" s="215" t="s">
        <v>160</v>
      </c>
      <c r="B18" s="215">
        <v>6002</v>
      </c>
      <c r="C18" s="215" t="s">
        <v>187</v>
      </c>
      <c r="D18" s="215">
        <v>890241</v>
      </c>
      <c r="E18" s="215">
        <v>1020</v>
      </c>
      <c r="F18" s="215">
        <v>1122</v>
      </c>
      <c r="G18" s="215">
        <v>1004</v>
      </c>
      <c r="I18" s="215" t="s">
        <v>12049</v>
      </c>
      <c r="J18" s="215" t="s">
        <v>12050</v>
      </c>
      <c r="K18" s="215" t="s">
        <v>8741</v>
      </c>
      <c r="L18" s="215" t="s">
        <v>22675</v>
      </c>
      <c r="AD18" s="216"/>
    </row>
    <row r="19" spans="1:30" s="215" customFormat="1" x14ac:dyDescent="0.25">
      <c r="A19" s="215" t="s">
        <v>160</v>
      </c>
      <c r="B19" s="215">
        <v>6002</v>
      </c>
      <c r="C19" s="215" t="s">
        <v>187</v>
      </c>
      <c r="D19" s="215">
        <v>890247</v>
      </c>
      <c r="E19" s="215">
        <v>1030</v>
      </c>
      <c r="F19" s="215">
        <v>1122</v>
      </c>
      <c r="G19" s="215">
        <v>1004</v>
      </c>
      <c r="I19" s="215" t="s">
        <v>12051</v>
      </c>
      <c r="J19" s="215" t="s">
        <v>12052</v>
      </c>
      <c r="K19" s="215" t="s">
        <v>8688</v>
      </c>
      <c r="L19" s="215" t="s">
        <v>19849</v>
      </c>
      <c r="AD19" s="216"/>
    </row>
    <row r="20" spans="1:30" s="215" customFormat="1" x14ac:dyDescent="0.25">
      <c r="A20" s="215" t="s">
        <v>160</v>
      </c>
      <c r="B20" s="215">
        <v>6002</v>
      </c>
      <c r="C20" s="215" t="s">
        <v>187</v>
      </c>
      <c r="D20" s="215">
        <v>890263</v>
      </c>
      <c r="E20" s="215">
        <v>1020</v>
      </c>
      <c r="F20" s="215">
        <v>1121</v>
      </c>
      <c r="G20" s="215">
        <v>1004</v>
      </c>
      <c r="I20" s="215" t="s">
        <v>12053</v>
      </c>
      <c r="J20" s="215" t="s">
        <v>12054</v>
      </c>
      <c r="K20" s="215" t="s">
        <v>8741</v>
      </c>
      <c r="L20" s="215" t="s">
        <v>22676</v>
      </c>
      <c r="AD20" s="216"/>
    </row>
    <row r="21" spans="1:30" s="215" customFormat="1" x14ac:dyDescent="0.25">
      <c r="A21" s="215" t="s">
        <v>160</v>
      </c>
      <c r="B21" s="215">
        <v>6002</v>
      </c>
      <c r="C21" s="215" t="s">
        <v>187</v>
      </c>
      <c r="D21" s="215">
        <v>890280</v>
      </c>
      <c r="E21" s="215">
        <v>1020</v>
      </c>
      <c r="F21" s="215">
        <v>1122</v>
      </c>
      <c r="G21" s="215">
        <v>1004</v>
      </c>
      <c r="I21" s="215" t="s">
        <v>12055</v>
      </c>
      <c r="J21" s="215" t="s">
        <v>12056</v>
      </c>
      <c r="K21" s="215" t="s">
        <v>8741</v>
      </c>
      <c r="L21" s="215" t="s">
        <v>22677</v>
      </c>
      <c r="AD21" s="216"/>
    </row>
    <row r="22" spans="1:30" s="215" customFormat="1" x14ac:dyDescent="0.25">
      <c r="A22" s="215" t="s">
        <v>160</v>
      </c>
      <c r="B22" s="215">
        <v>6002</v>
      </c>
      <c r="C22" s="215" t="s">
        <v>187</v>
      </c>
      <c r="D22" s="215">
        <v>890282</v>
      </c>
      <c r="E22" s="215">
        <v>1020</v>
      </c>
      <c r="F22" s="215">
        <v>1122</v>
      </c>
      <c r="G22" s="215">
        <v>1004</v>
      </c>
      <c r="I22" s="215" t="s">
        <v>12057</v>
      </c>
      <c r="J22" s="215" t="s">
        <v>12058</v>
      </c>
      <c r="K22" s="215" t="s">
        <v>8741</v>
      </c>
      <c r="L22" s="215" t="s">
        <v>22678</v>
      </c>
      <c r="AD22" s="216"/>
    </row>
    <row r="23" spans="1:30" s="215" customFormat="1" x14ac:dyDescent="0.25">
      <c r="A23" s="215" t="s">
        <v>160</v>
      </c>
      <c r="B23" s="215">
        <v>6002</v>
      </c>
      <c r="C23" s="215" t="s">
        <v>187</v>
      </c>
      <c r="D23" s="215">
        <v>890283</v>
      </c>
      <c r="E23" s="215">
        <v>1020</v>
      </c>
      <c r="F23" s="215">
        <v>1122</v>
      </c>
      <c r="G23" s="215">
        <v>1004</v>
      </c>
      <c r="I23" s="215" t="s">
        <v>12059</v>
      </c>
      <c r="J23" s="215" t="s">
        <v>12060</v>
      </c>
      <c r="K23" s="215" t="s">
        <v>8741</v>
      </c>
      <c r="L23" s="215" t="s">
        <v>22678</v>
      </c>
      <c r="AD23" s="216"/>
    </row>
    <row r="24" spans="1:30" s="215" customFormat="1" x14ac:dyDescent="0.25">
      <c r="A24" s="215" t="s">
        <v>160</v>
      </c>
      <c r="B24" s="215">
        <v>6002</v>
      </c>
      <c r="C24" s="215" t="s">
        <v>187</v>
      </c>
      <c r="D24" s="215">
        <v>890285</v>
      </c>
      <c r="E24" s="215">
        <v>1020</v>
      </c>
      <c r="F24" s="215">
        <v>1122</v>
      </c>
      <c r="G24" s="215">
        <v>1004</v>
      </c>
      <c r="I24" s="215" t="s">
        <v>12061</v>
      </c>
      <c r="J24" s="215" t="s">
        <v>12062</v>
      </c>
      <c r="K24" s="215" t="s">
        <v>8741</v>
      </c>
      <c r="L24" s="215" t="s">
        <v>22679</v>
      </c>
      <c r="AD24" s="216"/>
    </row>
    <row r="25" spans="1:30" s="215" customFormat="1" x14ac:dyDescent="0.25">
      <c r="A25" s="215" t="s">
        <v>160</v>
      </c>
      <c r="B25" s="215">
        <v>6002</v>
      </c>
      <c r="C25" s="215" t="s">
        <v>187</v>
      </c>
      <c r="D25" s="215">
        <v>890286</v>
      </c>
      <c r="E25" s="215">
        <v>1020</v>
      </c>
      <c r="F25" s="215">
        <v>1122</v>
      </c>
      <c r="G25" s="215">
        <v>1004</v>
      </c>
      <c r="I25" s="215" t="s">
        <v>12063</v>
      </c>
      <c r="J25" s="215" t="s">
        <v>12064</v>
      </c>
      <c r="K25" s="215" t="s">
        <v>8741</v>
      </c>
      <c r="L25" s="215" t="s">
        <v>22679</v>
      </c>
      <c r="AD25" s="216"/>
    </row>
    <row r="26" spans="1:30" s="215" customFormat="1" x14ac:dyDescent="0.25">
      <c r="A26" s="215" t="s">
        <v>160</v>
      </c>
      <c r="B26" s="215">
        <v>6002</v>
      </c>
      <c r="C26" s="215" t="s">
        <v>187</v>
      </c>
      <c r="D26" s="215">
        <v>890290</v>
      </c>
      <c r="E26" s="215">
        <v>1020</v>
      </c>
      <c r="F26" s="215">
        <v>1122</v>
      </c>
      <c r="G26" s="215">
        <v>1004</v>
      </c>
      <c r="I26" s="215" t="s">
        <v>12065</v>
      </c>
      <c r="J26" s="215" t="s">
        <v>12066</v>
      </c>
      <c r="K26" s="215" t="s">
        <v>8741</v>
      </c>
      <c r="L26" s="215" t="s">
        <v>22680</v>
      </c>
      <c r="AD26" s="216"/>
    </row>
    <row r="27" spans="1:30" s="215" customFormat="1" x14ac:dyDescent="0.25">
      <c r="A27" s="215" t="s">
        <v>160</v>
      </c>
      <c r="B27" s="215">
        <v>6002</v>
      </c>
      <c r="C27" s="215" t="s">
        <v>187</v>
      </c>
      <c r="D27" s="215">
        <v>890291</v>
      </c>
      <c r="E27" s="215">
        <v>1020</v>
      </c>
      <c r="F27" s="215">
        <v>1122</v>
      </c>
      <c r="G27" s="215">
        <v>1004</v>
      </c>
      <c r="I27" s="215" t="s">
        <v>12067</v>
      </c>
      <c r="J27" s="215" t="s">
        <v>12068</v>
      </c>
      <c r="K27" s="215" t="s">
        <v>8741</v>
      </c>
      <c r="L27" s="215" t="s">
        <v>22680</v>
      </c>
      <c r="AD27" s="216"/>
    </row>
    <row r="28" spans="1:30" s="215" customFormat="1" x14ac:dyDescent="0.25">
      <c r="A28" s="215" t="s">
        <v>160</v>
      </c>
      <c r="B28" s="215">
        <v>6002</v>
      </c>
      <c r="C28" s="215" t="s">
        <v>187</v>
      </c>
      <c r="D28" s="215">
        <v>890294</v>
      </c>
      <c r="E28" s="215">
        <v>1020</v>
      </c>
      <c r="F28" s="215">
        <v>1122</v>
      </c>
      <c r="G28" s="215">
        <v>1004</v>
      </c>
      <c r="I28" s="215" t="s">
        <v>12069</v>
      </c>
      <c r="J28" s="215" t="s">
        <v>12070</v>
      </c>
      <c r="K28" s="215" t="s">
        <v>8741</v>
      </c>
      <c r="L28" s="215" t="s">
        <v>22681</v>
      </c>
      <c r="AD28" s="216"/>
    </row>
    <row r="29" spans="1:30" s="215" customFormat="1" x14ac:dyDescent="0.25">
      <c r="A29" s="215" t="s">
        <v>160</v>
      </c>
      <c r="B29" s="215">
        <v>6002</v>
      </c>
      <c r="C29" s="215" t="s">
        <v>187</v>
      </c>
      <c r="D29" s="215">
        <v>890318</v>
      </c>
      <c r="E29" s="215">
        <v>1020</v>
      </c>
      <c r="F29" s="215">
        <v>1121</v>
      </c>
      <c r="G29" s="215">
        <v>1004</v>
      </c>
      <c r="I29" s="215" t="s">
        <v>12071</v>
      </c>
      <c r="J29" s="215" t="s">
        <v>12072</v>
      </c>
      <c r="K29" s="215" t="s">
        <v>8688</v>
      </c>
      <c r="L29" s="215" t="s">
        <v>19850</v>
      </c>
      <c r="AD29" s="216"/>
    </row>
    <row r="30" spans="1:30" s="215" customFormat="1" x14ac:dyDescent="0.25">
      <c r="A30" s="215" t="s">
        <v>160</v>
      </c>
      <c r="B30" s="215">
        <v>6002</v>
      </c>
      <c r="C30" s="215" t="s">
        <v>187</v>
      </c>
      <c r="D30" s="215">
        <v>890366</v>
      </c>
      <c r="E30" s="215">
        <v>1020</v>
      </c>
      <c r="F30" s="215">
        <v>1110</v>
      </c>
      <c r="G30" s="215">
        <v>1004</v>
      </c>
      <c r="I30" s="215" t="s">
        <v>12073</v>
      </c>
      <c r="J30" s="215" t="s">
        <v>12074</v>
      </c>
      <c r="K30" s="215" t="s">
        <v>8741</v>
      </c>
      <c r="L30" s="215" t="s">
        <v>22682</v>
      </c>
      <c r="AD30" s="216"/>
    </row>
    <row r="31" spans="1:30" s="215" customFormat="1" x14ac:dyDescent="0.25">
      <c r="A31" s="215" t="s">
        <v>160</v>
      </c>
      <c r="B31" s="215">
        <v>6002</v>
      </c>
      <c r="C31" s="215" t="s">
        <v>187</v>
      </c>
      <c r="D31" s="215">
        <v>890407</v>
      </c>
      <c r="E31" s="215">
        <v>1020</v>
      </c>
      <c r="F31" s="215">
        <v>1110</v>
      </c>
      <c r="G31" s="215">
        <v>1004</v>
      </c>
      <c r="I31" s="215" t="s">
        <v>12075</v>
      </c>
      <c r="J31" s="215" t="s">
        <v>12076</v>
      </c>
      <c r="K31" s="215" t="s">
        <v>8741</v>
      </c>
      <c r="L31" s="215" t="s">
        <v>22683</v>
      </c>
      <c r="AD31" s="216"/>
    </row>
    <row r="32" spans="1:30" s="215" customFormat="1" x14ac:dyDescent="0.25">
      <c r="A32" s="215" t="s">
        <v>160</v>
      </c>
      <c r="B32" s="215">
        <v>6002</v>
      </c>
      <c r="C32" s="215" t="s">
        <v>187</v>
      </c>
      <c r="D32" s="215">
        <v>890423</v>
      </c>
      <c r="E32" s="215">
        <v>1020</v>
      </c>
      <c r="F32" s="215">
        <v>1122</v>
      </c>
      <c r="G32" s="215">
        <v>1004</v>
      </c>
      <c r="I32" s="215" t="s">
        <v>12077</v>
      </c>
      <c r="J32" s="215" t="s">
        <v>12078</v>
      </c>
      <c r="K32" s="215" t="s">
        <v>8741</v>
      </c>
      <c r="L32" s="215" t="s">
        <v>22684</v>
      </c>
      <c r="AD32" s="216"/>
    </row>
    <row r="33" spans="1:30" s="215" customFormat="1" x14ac:dyDescent="0.25">
      <c r="A33" s="215" t="s">
        <v>160</v>
      </c>
      <c r="B33" s="215">
        <v>6002</v>
      </c>
      <c r="C33" s="215" t="s">
        <v>187</v>
      </c>
      <c r="D33" s="215">
        <v>890473</v>
      </c>
      <c r="E33" s="215">
        <v>1020</v>
      </c>
      <c r="F33" s="215">
        <v>1122</v>
      </c>
      <c r="G33" s="215">
        <v>1004</v>
      </c>
      <c r="I33" s="215" t="s">
        <v>12079</v>
      </c>
      <c r="J33" s="215" t="s">
        <v>12080</v>
      </c>
      <c r="K33" s="215" t="s">
        <v>8741</v>
      </c>
      <c r="L33" s="215" t="s">
        <v>22685</v>
      </c>
      <c r="AD33" s="216"/>
    </row>
    <row r="34" spans="1:30" s="215" customFormat="1" x14ac:dyDescent="0.25">
      <c r="A34" s="215" t="s">
        <v>160</v>
      </c>
      <c r="B34" s="215">
        <v>6002</v>
      </c>
      <c r="C34" s="215" t="s">
        <v>187</v>
      </c>
      <c r="D34" s="215">
        <v>890519</v>
      </c>
      <c r="E34" s="215">
        <v>1020</v>
      </c>
      <c r="F34" s="215">
        <v>1122</v>
      </c>
      <c r="G34" s="215">
        <v>1004</v>
      </c>
      <c r="I34" s="215" t="s">
        <v>12081</v>
      </c>
      <c r="J34" s="215" t="s">
        <v>12082</v>
      </c>
      <c r="K34" s="215" t="s">
        <v>8741</v>
      </c>
      <c r="L34" s="215" t="s">
        <v>22686</v>
      </c>
      <c r="AD34" s="216"/>
    </row>
    <row r="35" spans="1:30" s="215" customFormat="1" x14ac:dyDescent="0.25">
      <c r="A35" s="215" t="s">
        <v>160</v>
      </c>
      <c r="B35" s="215">
        <v>6002</v>
      </c>
      <c r="C35" s="215" t="s">
        <v>187</v>
      </c>
      <c r="D35" s="215">
        <v>890556</v>
      </c>
      <c r="E35" s="215">
        <v>1020</v>
      </c>
      <c r="F35" s="215">
        <v>1122</v>
      </c>
      <c r="G35" s="215">
        <v>1004</v>
      </c>
      <c r="I35" s="215" t="s">
        <v>12083</v>
      </c>
      <c r="J35" s="215" t="s">
        <v>12084</v>
      </c>
      <c r="K35" s="215" t="s">
        <v>8741</v>
      </c>
      <c r="L35" s="215" t="s">
        <v>22687</v>
      </c>
      <c r="AD35" s="216"/>
    </row>
    <row r="36" spans="1:30" s="215" customFormat="1" x14ac:dyDescent="0.25">
      <c r="A36" s="215" t="s">
        <v>160</v>
      </c>
      <c r="B36" s="215">
        <v>6002</v>
      </c>
      <c r="C36" s="215" t="s">
        <v>187</v>
      </c>
      <c r="D36" s="215">
        <v>890557</v>
      </c>
      <c r="E36" s="215">
        <v>1020</v>
      </c>
      <c r="F36" s="215">
        <v>1122</v>
      </c>
      <c r="G36" s="215">
        <v>1004</v>
      </c>
      <c r="I36" s="215" t="s">
        <v>12085</v>
      </c>
      <c r="J36" s="215" t="s">
        <v>12086</v>
      </c>
      <c r="K36" s="215" t="s">
        <v>8741</v>
      </c>
      <c r="L36" s="215" t="s">
        <v>22687</v>
      </c>
      <c r="AD36" s="216"/>
    </row>
    <row r="37" spans="1:30" s="215" customFormat="1" x14ac:dyDescent="0.25">
      <c r="A37" s="215" t="s">
        <v>160</v>
      </c>
      <c r="B37" s="215">
        <v>6002</v>
      </c>
      <c r="C37" s="215" t="s">
        <v>187</v>
      </c>
      <c r="D37" s="215">
        <v>890558</v>
      </c>
      <c r="E37" s="215">
        <v>1020</v>
      </c>
      <c r="F37" s="215">
        <v>1122</v>
      </c>
      <c r="G37" s="215">
        <v>1004</v>
      </c>
      <c r="I37" s="215" t="s">
        <v>12087</v>
      </c>
      <c r="J37" s="215" t="s">
        <v>12088</v>
      </c>
      <c r="K37" s="215" t="s">
        <v>8741</v>
      </c>
      <c r="L37" s="215" t="s">
        <v>22687</v>
      </c>
      <c r="AD37" s="216"/>
    </row>
    <row r="38" spans="1:30" s="215" customFormat="1" x14ac:dyDescent="0.25">
      <c r="A38" s="215" t="s">
        <v>160</v>
      </c>
      <c r="B38" s="215">
        <v>6002</v>
      </c>
      <c r="C38" s="215" t="s">
        <v>187</v>
      </c>
      <c r="D38" s="215">
        <v>890572</v>
      </c>
      <c r="E38" s="215">
        <v>1020</v>
      </c>
      <c r="F38" s="215">
        <v>1122</v>
      </c>
      <c r="G38" s="215">
        <v>1004</v>
      </c>
      <c r="I38" s="215" t="s">
        <v>12089</v>
      </c>
      <c r="J38" s="215" t="s">
        <v>12090</v>
      </c>
      <c r="K38" s="215" t="s">
        <v>8741</v>
      </c>
      <c r="L38" s="215" t="s">
        <v>22688</v>
      </c>
      <c r="AD38" s="216"/>
    </row>
    <row r="39" spans="1:30" s="215" customFormat="1" x14ac:dyDescent="0.25">
      <c r="A39" s="215" t="s">
        <v>160</v>
      </c>
      <c r="B39" s="215">
        <v>6002</v>
      </c>
      <c r="C39" s="215" t="s">
        <v>187</v>
      </c>
      <c r="D39" s="215">
        <v>890573</v>
      </c>
      <c r="E39" s="215">
        <v>1020</v>
      </c>
      <c r="F39" s="215">
        <v>1122</v>
      </c>
      <c r="G39" s="215">
        <v>1004</v>
      </c>
      <c r="I39" s="215" t="s">
        <v>12091</v>
      </c>
      <c r="J39" s="215" t="s">
        <v>12092</v>
      </c>
      <c r="K39" s="215" t="s">
        <v>8741</v>
      </c>
      <c r="L39" s="215" t="s">
        <v>22688</v>
      </c>
      <c r="AD39" s="216"/>
    </row>
    <row r="40" spans="1:30" s="215" customFormat="1" x14ac:dyDescent="0.25">
      <c r="A40" s="215" t="s">
        <v>160</v>
      </c>
      <c r="B40" s="215">
        <v>6002</v>
      </c>
      <c r="C40" s="215" t="s">
        <v>187</v>
      </c>
      <c r="D40" s="215">
        <v>890574</v>
      </c>
      <c r="E40" s="215">
        <v>1020</v>
      </c>
      <c r="F40" s="215">
        <v>1122</v>
      </c>
      <c r="G40" s="215">
        <v>1004</v>
      </c>
      <c r="I40" s="215" t="s">
        <v>12093</v>
      </c>
      <c r="J40" s="215" t="s">
        <v>12094</v>
      </c>
      <c r="K40" s="215" t="s">
        <v>8741</v>
      </c>
      <c r="L40" s="215" t="s">
        <v>22688</v>
      </c>
      <c r="AD40" s="216"/>
    </row>
    <row r="41" spans="1:30" s="215" customFormat="1" x14ac:dyDescent="0.25">
      <c r="A41" s="215" t="s">
        <v>160</v>
      </c>
      <c r="B41" s="215">
        <v>6002</v>
      </c>
      <c r="C41" s="215" t="s">
        <v>187</v>
      </c>
      <c r="D41" s="215">
        <v>890585</v>
      </c>
      <c r="E41" s="215">
        <v>1030</v>
      </c>
      <c r="F41" s="215">
        <v>1122</v>
      </c>
      <c r="G41" s="215">
        <v>1004</v>
      </c>
      <c r="I41" s="215" t="s">
        <v>12095</v>
      </c>
      <c r="J41" s="215" t="s">
        <v>12096</v>
      </c>
      <c r="K41" s="215" t="s">
        <v>8741</v>
      </c>
      <c r="L41" s="215" t="s">
        <v>22689</v>
      </c>
      <c r="AD41" s="216"/>
    </row>
    <row r="42" spans="1:30" s="215" customFormat="1" x14ac:dyDescent="0.25">
      <c r="A42" s="215" t="s">
        <v>160</v>
      </c>
      <c r="B42" s="215">
        <v>6002</v>
      </c>
      <c r="C42" s="215" t="s">
        <v>187</v>
      </c>
      <c r="D42" s="215">
        <v>890590</v>
      </c>
      <c r="E42" s="215">
        <v>1040</v>
      </c>
      <c r="G42" s="215">
        <v>1004</v>
      </c>
      <c r="I42" s="215" t="s">
        <v>12097</v>
      </c>
      <c r="J42" s="215" t="s">
        <v>12098</v>
      </c>
      <c r="K42" s="215" t="s">
        <v>8741</v>
      </c>
      <c r="L42" s="215" t="s">
        <v>22690</v>
      </c>
      <c r="AD42" s="216"/>
    </row>
    <row r="43" spans="1:30" s="215" customFormat="1" x14ac:dyDescent="0.25">
      <c r="A43" s="215" t="s">
        <v>160</v>
      </c>
      <c r="B43" s="215">
        <v>6002</v>
      </c>
      <c r="C43" s="215" t="s">
        <v>187</v>
      </c>
      <c r="D43" s="215">
        <v>890594</v>
      </c>
      <c r="E43" s="215">
        <v>1020</v>
      </c>
      <c r="F43" s="215">
        <v>1122</v>
      </c>
      <c r="G43" s="215">
        <v>1004</v>
      </c>
      <c r="I43" s="215" t="s">
        <v>12099</v>
      </c>
      <c r="J43" s="215" t="s">
        <v>12100</v>
      </c>
      <c r="K43" s="215" t="s">
        <v>8741</v>
      </c>
      <c r="L43" s="215" t="s">
        <v>22691</v>
      </c>
      <c r="AD43" s="216"/>
    </row>
    <row r="44" spans="1:30" s="215" customFormat="1" x14ac:dyDescent="0.25">
      <c r="A44" s="215" t="s">
        <v>160</v>
      </c>
      <c r="B44" s="215">
        <v>6002</v>
      </c>
      <c r="C44" s="215" t="s">
        <v>187</v>
      </c>
      <c r="D44" s="215">
        <v>890595</v>
      </c>
      <c r="E44" s="215">
        <v>1020</v>
      </c>
      <c r="F44" s="215">
        <v>1122</v>
      </c>
      <c r="G44" s="215">
        <v>1004</v>
      </c>
      <c r="I44" s="215" t="s">
        <v>12101</v>
      </c>
      <c r="J44" s="215" t="s">
        <v>12102</v>
      </c>
      <c r="K44" s="215" t="s">
        <v>8741</v>
      </c>
      <c r="L44" s="215" t="s">
        <v>22691</v>
      </c>
      <c r="AD44" s="216"/>
    </row>
    <row r="45" spans="1:30" s="215" customFormat="1" x14ac:dyDescent="0.25">
      <c r="A45" s="215" t="s">
        <v>160</v>
      </c>
      <c r="B45" s="215">
        <v>6002</v>
      </c>
      <c r="C45" s="215" t="s">
        <v>187</v>
      </c>
      <c r="D45" s="215">
        <v>890599</v>
      </c>
      <c r="E45" s="215">
        <v>1020</v>
      </c>
      <c r="F45" s="215">
        <v>1122</v>
      </c>
      <c r="G45" s="215">
        <v>1004</v>
      </c>
      <c r="I45" s="215" t="s">
        <v>12103</v>
      </c>
      <c r="J45" s="215" t="s">
        <v>12104</v>
      </c>
      <c r="K45" s="215" t="s">
        <v>8688</v>
      </c>
      <c r="L45" s="215" t="s">
        <v>19851</v>
      </c>
      <c r="AD45" s="216"/>
    </row>
    <row r="46" spans="1:30" s="215" customFormat="1" x14ac:dyDescent="0.25">
      <c r="A46" s="215" t="s">
        <v>160</v>
      </c>
      <c r="B46" s="215">
        <v>6002</v>
      </c>
      <c r="C46" s="215" t="s">
        <v>187</v>
      </c>
      <c r="D46" s="215">
        <v>890600</v>
      </c>
      <c r="E46" s="215">
        <v>1020</v>
      </c>
      <c r="F46" s="215">
        <v>1122</v>
      </c>
      <c r="G46" s="215">
        <v>1004</v>
      </c>
      <c r="I46" s="215" t="s">
        <v>12105</v>
      </c>
      <c r="J46" s="215" t="s">
        <v>12106</v>
      </c>
      <c r="K46" s="215" t="s">
        <v>8688</v>
      </c>
      <c r="L46" s="215" t="s">
        <v>19852</v>
      </c>
      <c r="AD46" s="216"/>
    </row>
    <row r="47" spans="1:30" s="215" customFormat="1" x14ac:dyDescent="0.25">
      <c r="A47" s="215" t="s">
        <v>160</v>
      </c>
      <c r="B47" s="215">
        <v>6002</v>
      </c>
      <c r="C47" s="215" t="s">
        <v>187</v>
      </c>
      <c r="D47" s="215">
        <v>890602</v>
      </c>
      <c r="E47" s="215">
        <v>1030</v>
      </c>
      <c r="F47" s="215">
        <v>1122</v>
      </c>
      <c r="G47" s="215">
        <v>1004</v>
      </c>
      <c r="I47" s="215" t="s">
        <v>12107</v>
      </c>
      <c r="J47" s="215" t="s">
        <v>12108</v>
      </c>
      <c r="K47" s="215" t="s">
        <v>8741</v>
      </c>
      <c r="L47" s="215" t="s">
        <v>22692</v>
      </c>
      <c r="AD47" s="216"/>
    </row>
    <row r="48" spans="1:30" s="215" customFormat="1" x14ac:dyDescent="0.25">
      <c r="A48" s="215" t="s">
        <v>160</v>
      </c>
      <c r="B48" s="215">
        <v>6002</v>
      </c>
      <c r="C48" s="215" t="s">
        <v>187</v>
      </c>
      <c r="D48" s="215">
        <v>890603</v>
      </c>
      <c r="E48" s="215">
        <v>1030</v>
      </c>
      <c r="F48" s="215">
        <v>1122</v>
      </c>
      <c r="G48" s="215">
        <v>1004</v>
      </c>
      <c r="I48" s="215" t="s">
        <v>12109</v>
      </c>
      <c r="J48" s="215" t="s">
        <v>12110</v>
      </c>
      <c r="K48" s="215" t="s">
        <v>8741</v>
      </c>
      <c r="L48" s="215" t="s">
        <v>22692</v>
      </c>
      <c r="AD48" s="216"/>
    </row>
    <row r="49" spans="1:30" s="215" customFormat="1" x14ac:dyDescent="0.25">
      <c r="A49" s="215" t="s">
        <v>160</v>
      </c>
      <c r="B49" s="215">
        <v>6002</v>
      </c>
      <c r="C49" s="215" t="s">
        <v>187</v>
      </c>
      <c r="D49" s="215">
        <v>890623</v>
      </c>
      <c r="E49" s="215">
        <v>1020</v>
      </c>
      <c r="F49" s="215">
        <v>1122</v>
      </c>
      <c r="G49" s="215">
        <v>1004</v>
      </c>
      <c r="I49" s="215" t="s">
        <v>2688</v>
      </c>
      <c r="J49" s="215" t="s">
        <v>2689</v>
      </c>
      <c r="K49" s="215" t="s">
        <v>328</v>
      </c>
      <c r="L49" s="215" t="s">
        <v>7033</v>
      </c>
      <c r="AD49" s="216"/>
    </row>
    <row r="50" spans="1:30" s="215" customFormat="1" x14ac:dyDescent="0.25">
      <c r="A50" s="215" t="s">
        <v>160</v>
      </c>
      <c r="B50" s="215">
        <v>6002</v>
      </c>
      <c r="C50" s="215" t="s">
        <v>187</v>
      </c>
      <c r="D50" s="215">
        <v>890624</v>
      </c>
      <c r="E50" s="215">
        <v>1020</v>
      </c>
      <c r="F50" s="215">
        <v>1122</v>
      </c>
      <c r="G50" s="215">
        <v>1004</v>
      </c>
      <c r="I50" s="215" t="s">
        <v>2688</v>
      </c>
      <c r="J50" s="215" t="s">
        <v>2689</v>
      </c>
      <c r="K50" s="215" t="s">
        <v>328</v>
      </c>
      <c r="L50" s="215" t="s">
        <v>7033</v>
      </c>
      <c r="AD50" s="216"/>
    </row>
    <row r="51" spans="1:30" s="215" customFormat="1" x14ac:dyDescent="0.25">
      <c r="A51" s="215" t="s">
        <v>160</v>
      </c>
      <c r="B51" s="215">
        <v>6002</v>
      </c>
      <c r="C51" s="215" t="s">
        <v>187</v>
      </c>
      <c r="D51" s="215">
        <v>890691</v>
      </c>
      <c r="E51" s="215">
        <v>1020</v>
      </c>
      <c r="F51" s="215">
        <v>1122</v>
      </c>
      <c r="G51" s="215">
        <v>1004</v>
      </c>
      <c r="I51" s="215" t="s">
        <v>6182</v>
      </c>
      <c r="J51" s="215" t="s">
        <v>6183</v>
      </c>
      <c r="K51" s="215" t="s">
        <v>328</v>
      </c>
      <c r="L51" s="215" t="s">
        <v>7034</v>
      </c>
      <c r="AD51" s="216"/>
    </row>
    <row r="52" spans="1:30" s="215" customFormat="1" x14ac:dyDescent="0.25">
      <c r="A52" s="215" t="s">
        <v>160</v>
      </c>
      <c r="B52" s="215">
        <v>6002</v>
      </c>
      <c r="C52" s="215" t="s">
        <v>187</v>
      </c>
      <c r="D52" s="215">
        <v>890700</v>
      </c>
      <c r="E52" s="215">
        <v>1020</v>
      </c>
      <c r="F52" s="215">
        <v>1122</v>
      </c>
      <c r="G52" s="215">
        <v>1004</v>
      </c>
      <c r="I52" s="215" t="s">
        <v>2690</v>
      </c>
      <c r="J52" s="215" t="s">
        <v>2691</v>
      </c>
      <c r="K52" s="215" t="s">
        <v>328</v>
      </c>
      <c r="L52" s="215" t="s">
        <v>7035</v>
      </c>
      <c r="AD52" s="216"/>
    </row>
    <row r="53" spans="1:30" s="215" customFormat="1" x14ac:dyDescent="0.25">
      <c r="A53" s="215" t="s">
        <v>160</v>
      </c>
      <c r="B53" s="215">
        <v>6002</v>
      </c>
      <c r="C53" s="215" t="s">
        <v>187</v>
      </c>
      <c r="D53" s="215">
        <v>890701</v>
      </c>
      <c r="E53" s="215">
        <v>1020</v>
      </c>
      <c r="F53" s="215">
        <v>1122</v>
      </c>
      <c r="G53" s="215">
        <v>1004</v>
      </c>
      <c r="I53" s="215" t="s">
        <v>2690</v>
      </c>
      <c r="J53" s="215" t="s">
        <v>2691</v>
      </c>
      <c r="K53" s="215" t="s">
        <v>328</v>
      </c>
      <c r="L53" s="215" t="s">
        <v>7035</v>
      </c>
      <c r="AD53" s="216"/>
    </row>
    <row r="54" spans="1:30" s="215" customFormat="1" x14ac:dyDescent="0.25">
      <c r="A54" s="215" t="s">
        <v>160</v>
      </c>
      <c r="B54" s="215">
        <v>6002</v>
      </c>
      <c r="C54" s="215" t="s">
        <v>187</v>
      </c>
      <c r="D54" s="215">
        <v>890769</v>
      </c>
      <c r="E54" s="215">
        <v>1020</v>
      </c>
      <c r="F54" s="215">
        <v>1121</v>
      </c>
      <c r="G54" s="215">
        <v>1004</v>
      </c>
      <c r="I54" s="215" t="s">
        <v>2692</v>
      </c>
      <c r="J54" s="215" t="s">
        <v>2693</v>
      </c>
      <c r="K54" s="215" t="s">
        <v>328</v>
      </c>
      <c r="L54" s="215" t="s">
        <v>7036</v>
      </c>
      <c r="AD54" s="216"/>
    </row>
    <row r="55" spans="1:30" s="215" customFormat="1" x14ac:dyDescent="0.25">
      <c r="A55" s="215" t="s">
        <v>160</v>
      </c>
      <c r="B55" s="215">
        <v>6002</v>
      </c>
      <c r="C55" s="215" t="s">
        <v>187</v>
      </c>
      <c r="D55" s="215">
        <v>890783</v>
      </c>
      <c r="E55" s="215">
        <v>1020</v>
      </c>
      <c r="F55" s="215">
        <v>1121</v>
      </c>
      <c r="G55" s="215">
        <v>1004</v>
      </c>
      <c r="I55" s="215" t="s">
        <v>2692</v>
      </c>
      <c r="J55" s="215" t="s">
        <v>2693</v>
      </c>
      <c r="K55" s="215" t="s">
        <v>328</v>
      </c>
      <c r="L55" s="215" t="s">
        <v>7036</v>
      </c>
      <c r="AD55" s="216"/>
    </row>
    <row r="56" spans="1:30" s="215" customFormat="1" x14ac:dyDescent="0.25">
      <c r="A56" s="215" t="s">
        <v>160</v>
      </c>
      <c r="B56" s="215">
        <v>6002</v>
      </c>
      <c r="C56" s="215" t="s">
        <v>187</v>
      </c>
      <c r="D56" s="215">
        <v>890823</v>
      </c>
      <c r="E56" s="215">
        <v>1030</v>
      </c>
      <c r="F56" s="215">
        <v>1122</v>
      </c>
      <c r="G56" s="215">
        <v>1004</v>
      </c>
      <c r="I56" s="215" t="s">
        <v>2694</v>
      </c>
      <c r="J56" s="215" t="s">
        <v>2695</v>
      </c>
      <c r="K56" s="215" t="s">
        <v>328</v>
      </c>
      <c r="L56" s="215" t="s">
        <v>7037</v>
      </c>
      <c r="AD56" s="216"/>
    </row>
    <row r="57" spans="1:30" s="215" customFormat="1" x14ac:dyDescent="0.25">
      <c r="A57" s="215" t="s">
        <v>160</v>
      </c>
      <c r="B57" s="215">
        <v>6002</v>
      </c>
      <c r="C57" s="215" t="s">
        <v>187</v>
      </c>
      <c r="D57" s="215">
        <v>890824</v>
      </c>
      <c r="E57" s="215">
        <v>1030</v>
      </c>
      <c r="F57" s="215">
        <v>1122</v>
      </c>
      <c r="G57" s="215">
        <v>1004</v>
      </c>
      <c r="I57" s="215" t="s">
        <v>6184</v>
      </c>
      <c r="J57" s="215" t="s">
        <v>6185</v>
      </c>
      <c r="K57" s="215" t="s">
        <v>328</v>
      </c>
      <c r="L57" s="215" t="s">
        <v>7037</v>
      </c>
      <c r="AD57" s="216"/>
    </row>
    <row r="58" spans="1:30" s="215" customFormat="1" x14ac:dyDescent="0.25">
      <c r="A58" s="215" t="s">
        <v>160</v>
      </c>
      <c r="B58" s="215">
        <v>6002</v>
      </c>
      <c r="C58" s="215" t="s">
        <v>187</v>
      </c>
      <c r="D58" s="215">
        <v>890834</v>
      </c>
      <c r="E58" s="215">
        <v>1020</v>
      </c>
      <c r="F58" s="215">
        <v>1110</v>
      </c>
      <c r="G58" s="215">
        <v>1004</v>
      </c>
      <c r="I58" s="215" t="s">
        <v>7594</v>
      </c>
      <c r="J58" s="215" t="s">
        <v>7595</v>
      </c>
      <c r="K58" s="215" t="s">
        <v>328</v>
      </c>
      <c r="L58" s="215" t="s">
        <v>7038</v>
      </c>
      <c r="AD58" s="216"/>
    </row>
    <row r="59" spans="1:30" s="215" customFormat="1" x14ac:dyDescent="0.25">
      <c r="A59" s="215" t="s">
        <v>160</v>
      </c>
      <c r="B59" s="215">
        <v>6002</v>
      </c>
      <c r="C59" s="215" t="s">
        <v>187</v>
      </c>
      <c r="D59" s="215">
        <v>890964</v>
      </c>
      <c r="E59" s="215">
        <v>1020</v>
      </c>
      <c r="F59" s="215">
        <v>1122</v>
      </c>
      <c r="G59" s="215">
        <v>1004</v>
      </c>
      <c r="I59" s="215" t="s">
        <v>2696</v>
      </c>
      <c r="J59" s="215" t="s">
        <v>2697</v>
      </c>
      <c r="K59" s="215" t="s">
        <v>328</v>
      </c>
      <c r="L59" s="215" t="s">
        <v>7039</v>
      </c>
      <c r="AD59" s="216"/>
    </row>
    <row r="60" spans="1:30" s="215" customFormat="1" x14ac:dyDescent="0.25">
      <c r="A60" s="215" t="s">
        <v>160</v>
      </c>
      <c r="B60" s="215">
        <v>6002</v>
      </c>
      <c r="C60" s="215" t="s">
        <v>187</v>
      </c>
      <c r="D60" s="215">
        <v>890965</v>
      </c>
      <c r="E60" s="215">
        <v>1020</v>
      </c>
      <c r="F60" s="215">
        <v>1122</v>
      </c>
      <c r="G60" s="215">
        <v>1004</v>
      </c>
      <c r="I60" s="215" t="s">
        <v>2696</v>
      </c>
      <c r="J60" s="215" t="s">
        <v>2697</v>
      </c>
      <c r="K60" s="215" t="s">
        <v>328</v>
      </c>
      <c r="L60" s="215" t="s">
        <v>7039</v>
      </c>
      <c r="AD60" s="216"/>
    </row>
    <row r="61" spans="1:30" s="215" customFormat="1" x14ac:dyDescent="0.25">
      <c r="A61" s="215" t="s">
        <v>160</v>
      </c>
      <c r="B61" s="215">
        <v>6002</v>
      </c>
      <c r="C61" s="215" t="s">
        <v>187</v>
      </c>
      <c r="D61" s="215">
        <v>890969</v>
      </c>
      <c r="E61" s="215">
        <v>1020</v>
      </c>
      <c r="F61" s="215">
        <v>1122</v>
      </c>
      <c r="G61" s="215">
        <v>1004</v>
      </c>
      <c r="I61" s="215" t="s">
        <v>2698</v>
      </c>
      <c r="J61" s="215" t="s">
        <v>2699</v>
      </c>
      <c r="K61" s="215" t="s">
        <v>328</v>
      </c>
      <c r="L61" s="215" t="s">
        <v>7040</v>
      </c>
      <c r="AD61" s="216"/>
    </row>
    <row r="62" spans="1:30" s="215" customFormat="1" x14ac:dyDescent="0.25">
      <c r="A62" s="215" t="s">
        <v>160</v>
      </c>
      <c r="B62" s="215">
        <v>6002</v>
      </c>
      <c r="C62" s="215" t="s">
        <v>187</v>
      </c>
      <c r="D62" s="215">
        <v>890970</v>
      </c>
      <c r="E62" s="215">
        <v>1020</v>
      </c>
      <c r="F62" s="215">
        <v>1122</v>
      </c>
      <c r="G62" s="215">
        <v>1004</v>
      </c>
      <c r="I62" s="215" t="s">
        <v>2698</v>
      </c>
      <c r="J62" s="215" t="s">
        <v>2699</v>
      </c>
      <c r="K62" s="215" t="s">
        <v>328</v>
      </c>
      <c r="L62" s="215" t="s">
        <v>7040</v>
      </c>
      <c r="AD62" s="216"/>
    </row>
    <row r="63" spans="1:30" s="215" customFormat="1" x14ac:dyDescent="0.25">
      <c r="A63" s="215" t="s">
        <v>160</v>
      </c>
      <c r="B63" s="215">
        <v>6002</v>
      </c>
      <c r="C63" s="215" t="s">
        <v>187</v>
      </c>
      <c r="D63" s="215">
        <v>890971</v>
      </c>
      <c r="E63" s="215">
        <v>1020</v>
      </c>
      <c r="F63" s="215">
        <v>1122</v>
      </c>
      <c r="G63" s="215">
        <v>1004</v>
      </c>
      <c r="I63" s="215" t="s">
        <v>2700</v>
      </c>
      <c r="J63" s="215" t="s">
        <v>2701</v>
      </c>
      <c r="K63" s="215" t="s">
        <v>328</v>
      </c>
      <c r="L63" s="215" t="s">
        <v>7041</v>
      </c>
      <c r="AD63" s="216"/>
    </row>
    <row r="64" spans="1:30" s="215" customFormat="1" x14ac:dyDescent="0.25">
      <c r="A64" s="215" t="s">
        <v>160</v>
      </c>
      <c r="B64" s="215">
        <v>6002</v>
      </c>
      <c r="C64" s="215" t="s">
        <v>187</v>
      </c>
      <c r="D64" s="215">
        <v>890972</v>
      </c>
      <c r="E64" s="215">
        <v>1020</v>
      </c>
      <c r="F64" s="215">
        <v>1122</v>
      </c>
      <c r="G64" s="215">
        <v>1004</v>
      </c>
      <c r="I64" s="215" t="s">
        <v>2700</v>
      </c>
      <c r="J64" s="215" t="s">
        <v>2701</v>
      </c>
      <c r="K64" s="215" t="s">
        <v>328</v>
      </c>
      <c r="L64" s="215" t="s">
        <v>7041</v>
      </c>
      <c r="AD64" s="216"/>
    </row>
    <row r="65" spans="1:30" s="215" customFormat="1" x14ac:dyDescent="0.25">
      <c r="A65" s="215" t="s">
        <v>160</v>
      </c>
      <c r="B65" s="215">
        <v>6002</v>
      </c>
      <c r="C65" s="215" t="s">
        <v>187</v>
      </c>
      <c r="D65" s="215">
        <v>890980</v>
      </c>
      <c r="E65" s="215">
        <v>1030</v>
      </c>
      <c r="F65" s="215">
        <v>1122</v>
      </c>
      <c r="G65" s="215">
        <v>1004</v>
      </c>
      <c r="I65" s="215" t="s">
        <v>2702</v>
      </c>
      <c r="J65" s="215" t="s">
        <v>2703</v>
      </c>
      <c r="K65" s="215" t="s">
        <v>328</v>
      </c>
      <c r="L65" s="215" t="s">
        <v>7042</v>
      </c>
      <c r="AD65" s="216"/>
    </row>
    <row r="66" spans="1:30" s="215" customFormat="1" x14ac:dyDescent="0.25">
      <c r="A66" s="215" t="s">
        <v>160</v>
      </c>
      <c r="B66" s="215">
        <v>6002</v>
      </c>
      <c r="C66" s="215" t="s">
        <v>187</v>
      </c>
      <c r="D66" s="215">
        <v>891135</v>
      </c>
      <c r="E66" s="215">
        <v>1020</v>
      </c>
      <c r="F66" s="215">
        <v>1122</v>
      </c>
      <c r="G66" s="215">
        <v>1004</v>
      </c>
      <c r="I66" s="215" t="s">
        <v>2706</v>
      </c>
      <c r="J66" s="215" t="s">
        <v>2707</v>
      </c>
      <c r="K66" s="215" t="s">
        <v>328</v>
      </c>
      <c r="L66" s="215" t="s">
        <v>7043</v>
      </c>
      <c r="AD66" s="216"/>
    </row>
    <row r="67" spans="1:30" s="215" customFormat="1" x14ac:dyDescent="0.25">
      <c r="A67" s="215" t="s">
        <v>160</v>
      </c>
      <c r="B67" s="215">
        <v>6002</v>
      </c>
      <c r="C67" s="215" t="s">
        <v>187</v>
      </c>
      <c r="D67" s="215">
        <v>891136</v>
      </c>
      <c r="E67" s="215">
        <v>1020</v>
      </c>
      <c r="F67" s="215">
        <v>1122</v>
      </c>
      <c r="G67" s="215">
        <v>1004</v>
      </c>
      <c r="I67" s="215" t="s">
        <v>2704</v>
      </c>
      <c r="J67" s="215" t="s">
        <v>2705</v>
      </c>
      <c r="K67" s="215" t="s">
        <v>328</v>
      </c>
      <c r="L67" s="215" t="s">
        <v>7043</v>
      </c>
      <c r="AD67" s="216"/>
    </row>
    <row r="68" spans="1:30" s="215" customFormat="1" x14ac:dyDescent="0.25">
      <c r="A68" s="215" t="s">
        <v>160</v>
      </c>
      <c r="B68" s="215">
        <v>6002</v>
      </c>
      <c r="C68" s="215" t="s">
        <v>187</v>
      </c>
      <c r="D68" s="215">
        <v>891137</v>
      </c>
      <c r="E68" s="215">
        <v>1020</v>
      </c>
      <c r="F68" s="215">
        <v>1122</v>
      </c>
      <c r="G68" s="215">
        <v>1004</v>
      </c>
      <c r="I68" s="215" t="s">
        <v>2706</v>
      </c>
      <c r="J68" s="215" t="s">
        <v>2707</v>
      </c>
      <c r="K68" s="215" t="s">
        <v>328</v>
      </c>
      <c r="L68" s="215" t="s">
        <v>7043</v>
      </c>
      <c r="AD68" s="216"/>
    </row>
    <row r="69" spans="1:30" s="215" customFormat="1" x14ac:dyDescent="0.25">
      <c r="A69" s="215" t="s">
        <v>160</v>
      </c>
      <c r="B69" s="215">
        <v>6002</v>
      </c>
      <c r="C69" s="215" t="s">
        <v>187</v>
      </c>
      <c r="D69" s="215">
        <v>891227</v>
      </c>
      <c r="E69" s="215">
        <v>1040</v>
      </c>
      <c r="F69" s="215">
        <v>1211</v>
      </c>
      <c r="G69" s="215">
        <v>1004</v>
      </c>
      <c r="I69" s="215" t="s">
        <v>2708</v>
      </c>
      <c r="J69" s="215" t="s">
        <v>2709</v>
      </c>
      <c r="K69" s="215" t="s">
        <v>328</v>
      </c>
      <c r="L69" s="215" t="s">
        <v>7044</v>
      </c>
      <c r="AD69" s="216"/>
    </row>
    <row r="70" spans="1:30" s="215" customFormat="1" x14ac:dyDescent="0.25">
      <c r="A70" s="215" t="s">
        <v>160</v>
      </c>
      <c r="B70" s="215">
        <v>6002</v>
      </c>
      <c r="C70" s="215" t="s">
        <v>187</v>
      </c>
      <c r="D70" s="215">
        <v>891230</v>
      </c>
      <c r="E70" s="215">
        <v>1020</v>
      </c>
      <c r="F70" s="215">
        <v>1122</v>
      </c>
      <c r="G70" s="215">
        <v>1004</v>
      </c>
      <c r="I70" s="215" t="s">
        <v>2710</v>
      </c>
      <c r="J70" s="215" t="s">
        <v>2711</v>
      </c>
      <c r="K70" s="215" t="s">
        <v>328</v>
      </c>
      <c r="L70" s="215" t="s">
        <v>7045</v>
      </c>
      <c r="AD70" s="216"/>
    </row>
    <row r="71" spans="1:30" s="215" customFormat="1" x14ac:dyDescent="0.25">
      <c r="A71" s="215" t="s">
        <v>160</v>
      </c>
      <c r="B71" s="215">
        <v>6002</v>
      </c>
      <c r="C71" s="215" t="s">
        <v>187</v>
      </c>
      <c r="D71" s="215">
        <v>891231</v>
      </c>
      <c r="E71" s="215">
        <v>1020</v>
      </c>
      <c r="F71" s="215">
        <v>1122</v>
      </c>
      <c r="G71" s="215">
        <v>1004</v>
      </c>
      <c r="I71" s="215" t="s">
        <v>2710</v>
      </c>
      <c r="J71" s="215" t="s">
        <v>2711</v>
      </c>
      <c r="K71" s="215" t="s">
        <v>328</v>
      </c>
      <c r="L71" s="215" t="s">
        <v>7045</v>
      </c>
      <c r="AD71" s="216"/>
    </row>
    <row r="72" spans="1:30" s="215" customFormat="1" x14ac:dyDescent="0.25">
      <c r="A72" s="215" t="s">
        <v>160</v>
      </c>
      <c r="B72" s="215">
        <v>6002</v>
      </c>
      <c r="C72" s="215" t="s">
        <v>187</v>
      </c>
      <c r="D72" s="215">
        <v>891234</v>
      </c>
      <c r="E72" s="215">
        <v>1020</v>
      </c>
      <c r="F72" s="215">
        <v>1122</v>
      </c>
      <c r="G72" s="215">
        <v>1004</v>
      </c>
      <c r="I72" s="215" t="s">
        <v>2712</v>
      </c>
      <c r="J72" s="215" t="s">
        <v>2713</v>
      </c>
      <c r="K72" s="215" t="s">
        <v>328</v>
      </c>
      <c r="L72" s="215" t="s">
        <v>7046</v>
      </c>
      <c r="AD72" s="216"/>
    </row>
    <row r="73" spans="1:30" s="215" customFormat="1" x14ac:dyDescent="0.25">
      <c r="A73" s="215" t="s">
        <v>160</v>
      </c>
      <c r="B73" s="215">
        <v>6002</v>
      </c>
      <c r="C73" s="215" t="s">
        <v>187</v>
      </c>
      <c r="D73" s="215">
        <v>891235</v>
      </c>
      <c r="E73" s="215">
        <v>1020</v>
      </c>
      <c r="F73" s="215">
        <v>1122</v>
      </c>
      <c r="G73" s="215">
        <v>1004</v>
      </c>
      <c r="I73" s="215" t="s">
        <v>2712</v>
      </c>
      <c r="J73" s="215" t="s">
        <v>2713</v>
      </c>
      <c r="K73" s="215" t="s">
        <v>328</v>
      </c>
      <c r="L73" s="215" t="s">
        <v>7046</v>
      </c>
      <c r="AD73" s="216"/>
    </row>
    <row r="74" spans="1:30" s="215" customFormat="1" x14ac:dyDescent="0.25">
      <c r="A74" s="215" t="s">
        <v>160</v>
      </c>
      <c r="B74" s="215">
        <v>6002</v>
      </c>
      <c r="C74" s="215" t="s">
        <v>187</v>
      </c>
      <c r="D74" s="215">
        <v>891313</v>
      </c>
      <c r="E74" s="215">
        <v>1020</v>
      </c>
      <c r="F74" s="215">
        <v>1122</v>
      </c>
      <c r="G74" s="215">
        <v>1004</v>
      </c>
      <c r="I74" s="215" t="s">
        <v>2714</v>
      </c>
      <c r="J74" s="215" t="s">
        <v>2715</v>
      </c>
      <c r="K74" s="215" t="s">
        <v>328</v>
      </c>
      <c r="L74" s="215" t="s">
        <v>7047</v>
      </c>
      <c r="AD74" s="216"/>
    </row>
    <row r="75" spans="1:30" s="215" customFormat="1" x14ac:dyDescent="0.25">
      <c r="A75" s="215" t="s">
        <v>160</v>
      </c>
      <c r="B75" s="215">
        <v>6002</v>
      </c>
      <c r="C75" s="215" t="s">
        <v>187</v>
      </c>
      <c r="D75" s="215">
        <v>891314</v>
      </c>
      <c r="E75" s="215">
        <v>1020</v>
      </c>
      <c r="F75" s="215">
        <v>1122</v>
      </c>
      <c r="G75" s="215">
        <v>1004</v>
      </c>
      <c r="I75" s="215" t="s">
        <v>2714</v>
      </c>
      <c r="J75" s="215" t="s">
        <v>2715</v>
      </c>
      <c r="K75" s="215" t="s">
        <v>328</v>
      </c>
      <c r="L75" s="215" t="s">
        <v>7047</v>
      </c>
      <c r="AD75" s="216"/>
    </row>
    <row r="76" spans="1:30" s="215" customFormat="1" x14ac:dyDescent="0.25">
      <c r="A76" s="215" t="s">
        <v>160</v>
      </c>
      <c r="B76" s="215">
        <v>6002</v>
      </c>
      <c r="C76" s="215" t="s">
        <v>187</v>
      </c>
      <c r="D76" s="215">
        <v>3128481</v>
      </c>
      <c r="E76" s="215">
        <v>1020</v>
      </c>
      <c r="F76" s="215">
        <v>1110</v>
      </c>
      <c r="G76" s="215">
        <v>1004</v>
      </c>
      <c r="I76" s="215" t="s">
        <v>12111</v>
      </c>
      <c r="J76" s="215" t="s">
        <v>12112</v>
      </c>
      <c r="K76" s="215" t="s">
        <v>8688</v>
      </c>
      <c r="L76" s="215" t="s">
        <v>19853</v>
      </c>
      <c r="AD76" s="216"/>
    </row>
    <row r="77" spans="1:30" s="215" customFormat="1" x14ac:dyDescent="0.25">
      <c r="A77" s="215" t="s">
        <v>160</v>
      </c>
      <c r="B77" s="215">
        <v>6002</v>
      </c>
      <c r="C77" s="215" t="s">
        <v>187</v>
      </c>
      <c r="D77" s="215">
        <v>3128501</v>
      </c>
      <c r="E77" s="215">
        <v>1020</v>
      </c>
      <c r="F77" s="215">
        <v>1110</v>
      </c>
      <c r="G77" s="215">
        <v>1004</v>
      </c>
      <c r="I77" s="215" t="s">
        <v>12113</v>
      </c>
      <c r="J77" s="215" t="s">
        <v>12114</v>
      </c>
      <c r="K77" s="215" t="s">
        <v>8741</v>
      </c>
      <c r="L77" s="215" t="s">
        <v>22693</v>
      </c>
      <c r="AD77" s="216"/>
    </row>
    <row r="78" spans="1:30" s="215" customFormat="1" x14ac:dyDescent="0.25">
      <c r="A78" s="215" t="s">
        <v>160</v>
      </c>
      <c r="B78" s="215">
        <v>6002</v>
      </c>
      <c r="C78" s="215" t="s">
        <v>187</v>
      </c>
      <c r="D78" s="215">
        <v>3128508</v>
      </c>
      <c r="E78" s="215">
        <v>1020</v>
      </c>
      <c r="F78" s="215">
        <v>1110</v>
      </c>
      <c r="G78" s="215">
        <v>1004</v>
      </c>
      <c r="I78" s="215" t="s">
        <v>12115</v>
      </c>
      <c r="J78" s="215" t="s">
        <v>12116</v>
      </c>
      <c r="K78" s="215" t="s">
        <v>8741</v>
      </c>
      <c r="L78" s="215" t="s">
        <v>22694</v>
      </c>
      <c r="AD78" s="216"/>
    </row>
    <row r="79" spans="1:30" s="215" customFormat="1" x14ac:dyDescent="0.25">
      <c r="A79" s="215" t="s">
        <v>160</v>
      </c>
      <c r="B79" s="215">
        <v>6002</v>
      </c>
      <c r="C79" s="215" t="s">
        <v>187</v>
      </c>
      <c r="D79" s="215">
        <v>3128518</v>
      </c>
      <c r="E79" s="215">
        <v>1020</v>
      </c>
      <c r="F79" s="215">
        <v>1122</v>
      </c>
      <c r="G79" s="215">
        <v>1004</v>
      </c>
      <c r="I79" s="215" t="s">
        <v>2716</v>
      </c>
      <c r="J79" s="215" t="s">
        <v>2717</v>
      </c>
      <c r="K79" s="215" t="s">
        <v>328</v>
      </c>
      <c r="L79" s="215" t="s">
        <v>7048</v>
      </c>
      <c r="AD79" s="216"/>
    </row>
    <row r="80" spans="1:30" s="215" customFormat="1" x14ac:dyDescent="0.25">
      <c r="A80" s="215" t="s">
        <v>160</v>
      </c>
      <c r="B80" s="215">
        <v>6002</v>
      </c>
      <c r="C80" s="215" t="s">
        <v>187</v>
      </c>
      <c r="D80" s="215">
        <v>3128519</v>
      </c>
      <c r="E80" s="215">
        <v>1030</v>
      </c>
      <c r="F80" s="215">
        <v>1122</v>
      </c>
      <c r="G80" s="215">
        <v>1004</v>
      </c>
      <c r="I80" s="215" t="s">
        <v>2716</v>
      </c>
      <c r="J80" s="215" t="s">
        <v>2717</v>
      </c>
      <c r="K80" s="215" t="s">
        <v>328</v>
      </c>
      <c r="L80" s="215" t="s">
        <v>7048</v>
      </c>
      <c r="AD80" s="216"/>
    </row>
    <row r="81" spans="1:30" s="215" customFormat="1" x14ac:dyDescent="0.25">
      <c r="A81" s="215" t="s">
        <v>160</v>
      </c>
      <c r="B81" s="215">
        <v>6002</v>
      </c>
      <c r="C81" s="215" t="s">
        <v>187</v>
      </c>
      <c r="D81" s="215">
        <v>3128523</v>
      </c>
      <c r="E81" s="215">
        <v>1040</v>
      </c>
      <c r="F81" s="215">
        <v>1211</v>
      </c>
      <c r="G81" s="215">
        <v>1004</v>
      </c>
      <c r="I81" s="215" t="s">
        <v>6186</v>
      </c>
      <c r="J81" s="215" t="s">
        <v>6187</v>
      </c>
      <c r="K81" s="215" t="s">
        <v>328</v>
      </c>
      <c r="L81" s="215" t="s">
        <v>7044</v>
      </c>
      <c r="AD81" s="216"/>
    </row>
    <row r="82" spans="1:30" s="215" customFormat="1" x14ac:dyDescent="0.25">
      <c r="A82" s="215" t="s">
        <v>160</v>
      </c>
      <c r="B82" s="215">
        <v>6002</v>
      </c>
      <c r="C82" s="215" t="s">
        <v>187</v>
      </c>
      <c r="D82" s="215">
        <v>3128526</v>
      </c>
      <c r="E82" s="215">
        <v>1030</v>
      </c>
      <c r="F82" s="215">
        <v>1122</v>
      </c>
      <c r="G82" s="215">
        <v>1004</v>
      </c>
      <c r="I82" s="215" t="s">
        <v>2702</v>
      </c>
      <c r="J82" s="215" t="s">
        <v>2703</v>
      </c>
      <c r="K82" s="215" t="s">
        <v>328</v>
      </c>
      <c r="L82" s="215" t="s">
        <v>7042</v>
      </c>
      <c r="AD82" s="216"/>
    </row>
    <row r="83" spans="1:30" s="215" customFormat="1" x14ac:dyDescent="0.25">
      <c r="A83" s="215" t="s">
        <v>160</v>
      </c>
      <c r="B83" s="215">
        <v>6002</v>
      </c>
      <c r="C83" s="215" t="s">
        <v>187</v>
      </c>
      <c r="D83" s="215">
        <v>3128531</v>
      </c>
      <c r="E83" s="215">
        <v>1020</v>
      </c>
      <c r="F83" s="215">
        <v>1122</v>
      </c>
      <c r="G83" s="215">
        <v>1004</v>
      </c>
      <c r="I83" s="215" t="s">
        <v>2718</v>
      </c>
      <c r="J83" s="215" t="s">
        <v>2719</v>
      </c>
      <c r="K83" s="215" t="s">
        <v>328</v>
      </c>
      <c r="L83" s="215" t="s">
        <v>7049</v>
      </c>
      <c r="AD83" s="216"/>
    </row>
    <row r="84" spans="1:30" s="215" customFormat="1" x14ac:dyDescent="0.25">
      <c r="A84" s="215" t="s">
        <v>160</v>
      </c>
      <c r="B84" s="215">
        <v>6002</v>
      </c>
      <c r="C84" s="215" t="s">
        <v>187</v>
      </c>
      <c r="D84" s="215">
        <v>3128532</v>
      </c>
      <c r="E84" s="215">
        <v>1030</v>
      </c>
      <c r="F84" s="215">
        <v>1122</v>
      </c>
      <c r="G84" s="215">
        <v>1004</v>
      </c>
      <c r="I84" s="215" t="s">
        <v>2718</v>
      </c>
      <c r="J84" s="215" t="s">
        <v>2719</v>
      </c>
      <c r="K84" s="215" t="s">
        <v>328</v>
      </c>
      <c r="L84" s="215" t="s">
        <v>7049</v>
      </c>
      <c r="AD84" s="216"/>
    </row>
    <row r="85" spans="1:30" s="215" customFormat="1" x14ac:dyDescent="0.25">
      <c r="A85" s="215" t="s">
        <v>160</v>
      </c>
      <c r="B85" s="215">
        <v>6002</v>
      </c>
      <c r="C85" s="215" t="s">
        <v>187</v>
      </c>
      <c r="D85" s="215">
        <v>3128533</v>
      </c>
      <c r="E85" s="215">
        <v>1030</v>
      </c>
      <c r="F85" s="215">
        <v>1122</v>
      </c>
      <c r="G85" s="215">
        <v>1004</v>
      </c>
      <c r="I85" s="215" t="s">
        <v>2720</v>
      </c>
      <c r="J85" s="215" t="s">
        <v>2721</v>
      </c>
      <c r="K85" s="215" t="s">
        <v>328</v>
      </c>
      <c r="L85" s="215" t="s">
        <v>7050</v>
      </c>
      <c r="AD85" s="216"/>
    </row>
    <row r="86" spans="1:30" s="215" customFormat="1" x14ac:dyDescent="0.25">
      <c r="A86" s="215" t="s">
        <v>160</v>
      </c>
      <c r="B86" s="215">
        <v>6002</v>
      </c>
      <c r="C86" s="215" t="s">
        <v>187</v>
      </c>
      <c r="D86" s="215">
        <v>3128553</v>
      </c>
      <c r="E86" s="215">
        <v>1020</v>
      </c>
      <c r="F86" s="215">
        <v>1122</v>
      </c>
      <c r="G86" s="215">
        <v>1004</v>
      </c>
      <c r="I86" s="215" t="s">
        <v>2722</v>
      </c>
      <c r="J86" s="215" t="s">
        <v>2723</v>
      </c>
      <c r="K86" s="215" t="s">
        <v>328</v>
      </c>
      <c r="L86" s="215" t="s">
        <v>7051</v>
      </c>
      <c r="AD86" s="216"/>
    </row>
    <row r="87" spans="1:30" s="215" customFormat="1" x14ac:dyDescent="0.25">
      <c r="A87" s="215" t="s">
        <v>160</v>
      </c>
      <c r="B87" s="215">
        <v>6002</v>
      </c>
      <c r="C87" s="215" t="s">
        <v>187</v>
      </c>
      <c r="D87" s="215">
        <v>3128554</v>
      </c>
      <c r="E87" s="215">
        <v>1020</v>
      </c>
      <c r="F87" s="215">
        <v>1122</v>
      </c>
      <c r="G87" s="215">
        <v>1004</v>
      </c>
      <c r="I87" s="215" t="s">
        <v>2722</v>
      </c>
      <c r="J87" s="215" t="s">
        <v>2723</v>
      </c>
      <c r="K87" s="215" t="s">
        <v>328</v>
      </c>
      <c r="L87" s="215" t="s">
        <v>7051</v>
      </c>
      <c r="AD87" s="216"/>
    </row>
    <row r="88" spans="1:30" s="215" customFormat="1" x14ac:dyDescent="0.25">
      <c r="A88" s="215" t="s">
        <v>160</v>
      </c>
      <c r="B88" s="215">
        <v>6002</v>
      </c>
      <c r="C88" s="215" t="s">
        <v>187</v>
      </c>
      <c r="D88" s="215">
        <v>3128570</v>
      </c>
      <c r="E88" s="215">
        <v>1020</v>
      </c>
      <c r="F88" s="215">
        <v>1122</v>
      </c>
      <c r="G88" s="215">
        <v>1004</v>
      </c>
      <c r="I88" s="215" t="s">
        <v>2724</v>
      </c>
      <c r="J88" s="215" t="s">
        <v>2725</v>
      </c>
      <c r="K88" s="215" t="s">
        <v>328</v>
      </c>
      <c r="L88" s="215" t="s">
        <v>7052</v>
      </c>
      <c r="AD88" s="216"/>
    </row>
    <row r="89" spans="1:30" s="215" customFormat="1" x14ac:dyDescent="0.25">
      <c r="A89" s="215" t="s">
        <v>160</v>
      </c>
      <c r="B89" s="215">
        <v>6002</v>
      </c>
      <c r="C89" s="215" t="s">
        <v>187</v>
      </c>
      <c r="D89" s="215">
        <v>3128599</v>
      </c>
      <c r="E89" s="215">
        <v>1020</v>
      </c>
      <c r="F89" s="215">
        <v>1122</v>
      </c>
      <c r="G89" s="215">
        <v>1004</v>
      </c>
      <c r="I89" s="215" t="s">
        <v>2726</v>
      </c>
      <c r="J89" s="215" t="s">
        <v>2727</v>
      </c>
      <c r="K89" s="215" t="s">
        <v>328</v>
      </c>
      <c r="L89" s="215" t="s">
        <v>7053</v>
      </c>
      <c r="AD89" s="216"/>
    </row>
    <row r="90" spans="1:30" s="215" customFormat="1" x14ac:dyDescent="0.25">
      <c r="A90" s="215" t="s">
        <v>160</v>
      </c>
      <c r="B90" s="215">
        <v>6002</v>
      </c>
      <c r="C90" s="215" t="s">
        <v>187</v>
      </c>
      <c r="D90" s="215">
        <v>3128600</v>
      </c>
      <c r="E90" s="215">
        <v>1020</v>
      </c>
      <c r="F90" s="215">
        <v>1122</v>
      </c>
      <c r="G90" s="215">
        <v>1004</v>
      </c>
      <c r="I90" s="215" t="s">
        <v>2726</v>
      </c>
      <c r="J90" s="215" t="s">
        <v>2727</v>
      </c>
      <c r="K90" s="215" t="s">
        <v>328</v>
      </c>
      <c r="L90" s="215" t="s">
        <v>7053</v>
      </c>
      <c r="AD90" s="216"/>
    </row>
    <row r="91" spans="1:30" s="215" customFormat="1" x14ac:dyDescent="0.25">
      <c r="A91" s="215" t="s">
        <v>160</v>
      </c>
      <c r="B91" s="215">
        <v>6002</v>
      </c>
      <c r="C91" s="215" t="s">
        <v>187</v>
      </c>
      <c r="D91" s="215">
        <v>3128601</v>
      </c>
      <c r="E91" s="215">
        <v>1020</v>
      </c>
      <c r="F91" s="215">
        <v>1122</v>
      </c>
      <c r="G91" s="215">
        <v>1004</v>
      </c>
      <c r="I91" s="215" t="s">
        <v>2728</v>
      </c>
      <c r="J91" s="215" t="s">
        <v>2729</v>
      </c>
      <c r="K91" s="215" t="s">
        <v>328</v>
      </c>
      <c r="L91" s="215" t="s">
        <v>7054</v>
      </c>
      <c r="AD91" s="216"/>
    </row>
    <row r="92" spans="1:30" s="215" customFormat="1" x14ac:dyDescent="0.25">
      <c r="A92" s="215" t="s">
        <v>160</v>
      </c>
      <c r="B92" s="215">
        <v>6002</v>
      </c>
      <c r="C92" s="215" t="s">
        <v>187</v>
      </c>
      <c r="D92" s="215">
        <v>3128602</v>
      </c>
      <c r="E92" s="215">
        <v>1020</v>
      </c>
      <c r="F92" s="215">
        <v>1122</v>
      </c>
      <c r="G92" s="215">
        <v>1004</v>
      </c>
      <c r="I92" s="215" t="s">
        <v>2728</v>
      </c>
      <c r="J92" s="215" t="s">
        <v>2729</v>
      </c>
      <c r="K92" s="215" t="s">
        <v>328</v>
      </c>
      <c r="L92" s="215" t="s">
        <v>7054</v>
      </c>
      <c r="AD92" s="216"/>
    </row>
    <row r="93" spans="1:30" s="215" customFormat="1" x14ac:dyDescent="0.25">
      <c r="A93" s="215" t="s">
        <v>160</v>
      </c>
      <c r="B93" s="215">
        <v>6002</v>
      </c>
      <c r="C93" s="215" t="s">
        <v>187</v>
      </c>
      <c r="D93" s="215">
        <v>3128603</v>
      </c>
      <c r="E93" s="215">
        <v>1020</v>
      </c>
      <c r="F93" s="215">
        <v>1122</v>
      </c>
      <c r="G93" s="215">
        <v>1004</v>
      </c>
      <c r="I93" s="215" t="s">
        <v>2730</v>
      </c>
      <c r="J93" s="215" t="s">
        <v>2731</v>
      </c>
      <c r="K93" s="215" t="s">
        <v>328</v>
      </c>
      <c r="L93" s="215" t="s">
        <v>7055</v>
      </c>
      <c r="AD93" s="216"/>
    </row>
    <row r="94" spans="1:30" s="215" customFormat="1" x14ac:dyDescent="0.25">
      <c r="A94" s="215" t="s">
        <v>160</v>
      </c>
      <c r="B94" s="215">
        <v>6002</v>
      </c>
      <c r="C94" s="215" t="s">
        <v>187</v>
      </c>
      <c r="D94" s="215">
        <v>3128604</v>
      </c>
      <c r="E94" s="215">
        <v>1020</v>
      </c>
      <c r="F94" s="215">
        <v>1122</v>
      </c>
      <c r="G94" s="215">
        <v>1004</v>
      </c>
      <c r="I94" s="215" t="s">
        <v>2730</v>
      </c>
      <c r="J94" s="215" t="s">
        <v>2731</v>
      </c>
      <c r="K94" s="215" t="s">
        <v>328</v>
      </c>
      <c r="L94" s="215" t="s">
        <v>7055</v>
      </c>
      <c r="AD94" s="216"/>
    </row>
    <row r="95" spans="1:30" s="215" customFormat="1" x14ac:dyDescent="0.25">
      <c r="A95" s="215" t="s">
        <v>160</v>
      </c>
      <c r="B95" s="215">
        <v>6002</v>
      </c>
      <c r="C95" s="215" t="s">
        <v>187</v>
      </c>
      <c r="D95" s="215">
        <v>3128606</v>
      </c>
      <c r="E95" s="215">
        <v>1020</v>
      </c>
      <c r="F95" s="215">
        <v>1110</v>
      </c>
      <c r="G95" s="215">
        <v>1004</v>
      </c>
      <c r="I95" s="215" t="s">
        <v>2732</v>
      </c>
      <c r="J95" s="215" t="s">
        <v>2733</v>
      </c>
      <c r="K95" s="215" t="s">
        <v>328</v>
      </c>
      <c r="L95" s="215" t="s">
        <v>7056</v>
      </c>
      <c r="AD95" s="216"/>
    </row>
    <row r="96" spans="1:30" s="215" customFormat="1" x14ac:dyDescent="0.25">
      <c r="A96" s="215" t="s">
        <v>160</v>
      </c>
      <c r="B96" s="215">
        <v>6002</v>
      </c>
      <c r="C96" s="215" t="s">
        <v>187</v>
      </c>
      <c r="D96" s="215">
        <v>3128607</v>
      </c>
      <c r="E96" s="215">
        <v>1020</v>
      </c>
      <c r="F96" s="215">
        <v>1110</v>
      </c>
      <c r="G96" s="215">
        <v>1004</v>
      </c>
      <c r="I96" s="215" t="s">
        <v>2732</v>
      </c>
      <c r="J96" s="215" t="s">
        <v>2733</v>
      </c>
      <c r="K96" s="215" t="s">
        <v>328</v>
      </c>
      <c r="L96" s="215" t="s">
        <v>7056</v>
      </c>
      <c r="AD96" s="216"/>
    </row>
    <row r="97" spans="1:30" s="215" customFormat="1" x14ac:dyDescent="0.25">
      <c r="A97" s="215" t="s">
        <v>160</v>
      </c>
      <c r="B97" s="215">
        <v>6002</v>
      </c>
      <c r="C97" s="215" t="s">
        <v>187</v>
      </c>
      <c r="D97" s="215">
        <v>3128608</v>
      </c>
      <c r="E97" s="215">
        <v>1020</v>
      </c>
      <c r="F97" s="215">
        <v>1110</v>
      </c>
      <c r="G97" s="215">
        <v>1004</v>
      </c>
      <c r="I97" s="215" t="s">
        <v>2734</v>
      </c>
      <c r="J97" s="215" t="s">
        <v>2735</v>
      </c>
      <c r="K97" s="215" t="s">
        <v>328</v>
      </c>
      <c r="L97" s="215" t="s">
        <v>7057</v>
      </c>
      <c r="AD97" s="216"/>
    </row>
    <row r="98" spans="1:30" s="215" customFormat="1" x14ac:dyDescent="0.25">
      <c r="A98" s="215" t="s">
        <v>160</v>
      </c>
      <c r="B98" s="215">
        <v>6002</v>
      </c>
      <c r="C98" s="215" t="s">
        <v>187</v>
      </c>
      <c r="D98" s="215">
        <v>3128609</v>
      </c>
      <c r="E98" s="215">
        <v>1020</v>
      </c>
      <c r="F98" s="215">
        <v>1110</v>
      </c>
      <c r="G98" s="215">
        <v>1004</v>
      </c>
      <c r="I98" s="215" t="s">
        <v>2736</v>
      </c>
      <c r="J98" s="215" t="s">
        <v>2737</v>
      </c>
      <c r="K98" s="215" t="s">
        <v>328</v>
      </c>
      <c r="L98" s="215" t="s">
        <v>7057</v>
      </c>
      <c r="AD98" s="216"/>
    </row>
    <row r="99" spans="1:30" s="215" customFormat="1" x14ac:dyDescent="0.25">
      <c r="A99" s="215" t="s">
        <v>160</v>
      </c>
      <c r="B99" s="215">
        <v>6002</v>
      </c>
      <c r="C99" s="215" t="s">
        <v>187</v>
      </c>
      <c r="D99" s="215">
        <v>3128610</v>
      </c>
      <c r="E99" s="215">
        <v>1020</v>
      </c>
      <c r="F99" s="215">
        <v>1110</v>
      </c>
      <c r="G99" s="215">
        <v>1004</v>
      </c>
      <c r="I99" s="215" t="s">
        <v>2736</v>
      </c>
      <c r="J99" s="215" t="s">
        <v>2737</v>
      </c>
      <c r="K99" s="215" t="s">
        <v>328</v>
      </c>
      <c r="L99" s="215" t="s">
        <v>7057</v>
      </c>
      <c r="AD99" s="216"/>
    </row>
    <row r="100" spans="1:30" s="215" customFormat="1" x14ac:dyDescent="0.25">
      <c r="A100" s="215" t="s">
        <v>160</v>
      </c>
      <c r="B100" s="215">
        <v>6002</v>
      </c>
      <c r="C100" s="215" t="s">
        <v>187</v>
      </c>
      <c r="D100" s="215">
        <v>3128611</v>
      </c>
      <c r="E100" s="215">
        <v>1020</v>
      </c>
      <c r="F100" s="215">
        <v>1110</v>
      </c>
      <c r="G100" s="215">
        <v>1004</v>
      </c>
      <c r="I100" s="215" t="s">
        <v>2734</v>
      </c>
      <c r="J100" s="215" t="s">
        <v>2735</v>
      </c>
      <c r="K100" s="215" t="s">
        <v>328</v>
      </c>
      <c r="L100" s="215" t="s">
        <v>7057</v>
      </c>
      <c r="AD100" s="216"/>
    </row>
    <row r="101" spans="1:30" s="215" customFormat="1" x14ac:dyDescent="0.25">
      <c r="A101" s="215" t="s">
        <v>160</v>
      </c>
      <c r="B101" s="215">
        <v>6002</v>
      </c>
      <c r="C101" s="215" t="s">
        <v>187</v>
      </c>
      <c r="D101" s="215">
        <v>3128612</v>
      </c>
      <c r="E101" s="215">
        <v>1020</v>
      </c>
      <c r="F101" s="215">
        <v>1110</v>
      </c>
      <c r="G101" s="215">
        <v>1004</v>
      </c>
      <c r="I101" s="215" t="s">
        <v>2738</v>
      </c>
      <c r="J101" s="215" t="s">
        <v>2739</v>
      </c>
      <c r="K101" s="215" t="s">
        <v>328</v>
      </c>
      <c r="L101" s="215" t="s">
        <v>7058</v>
      </c>
      <c r="AD101" s="216"/>
    </row>
    <row r="102" spans="1:30" s="215" customFormat="1" x14ac:dyDescent="0.25">
      <c r="A102" s="215" t="s">
        <v>160</v>
      </c>
      <c r="B102" s="215">
        <v>6002</v>
      </c>
      <c r="C102" s="215" t="s">
        <v>187</v>
      </c>
      <c r="D102" s="215">
        <v>3128613</v>
      </c>
      <c r="E102" s="215">
        <v>1020</v>
      </c>
      <c r="F102" s="215">
        <v>1110</v>
      </c>
      <c r="G102" s="215">
        <v>1004</v>
      </c>
      <c r="I102" s="215" t="s">
        <v>2738</v>
      </c>
      <c r="J102" s="215" t="s">
        <v>2739</v>
      </c>
      <c r="K102" s="215" t="s">
        <v>328</v>
      </c>
      <c r="L102" s="215" t="s">
        <v>7058</v>
      </c>
      <c r="AD102" s="216"/>
    </row>
    <row r="103" spans="1:30" s="215" customFormat="1" x14ac:dyDescent="0.25">
      <c r="A103" s="215" t="s">
        <v>160</v>
      </c>
      <c r="B103" s="215">
        <v>6002</v>
      </c>
      <c r="C103" s="215" t="s">
        <v>187</v>
      </c>
      <c r="D103" s="215">
        <v>3128653</v>
      </c>
      <c r="E103" s="215">
        <v>1020</v>
      </c>
      <c r="F103" s="215">
        <v>1110</v>
      </c>
      <c r="G103" s="215">
        <v>1004</v>
      </c>
      <c r="I103" s="215" t="s">
        <v>2740</v>
      </c>
      <c r="J103" s="215" t="s">
        <v>2741</v>
      </c>
      <c r="K103" s="215" t="s">
        <v>328</v>
      </c>
      <c r="L103" s="215" t="s">
        <v>7038</v>
      </c>
      <c r="AD103" s="216"/>
    </row>
    <row r="104" spans="1:30" s="215" customFormat="1" x14ac:dyDescent="0.25">
      <c r="A104" s="215" t="s">
        <v>160</v>
      </c>
      <c r="B104" s="215">
        <v>6002</v>
      </c>
      <c r="C104" s="215" t="s">
        <v>187</v>
      </c>
      <c r="D104" s="215">
        <v>3128667</v>
      </c>
      <c r="E104" s="215">
        <v>1020</v>
      </c>
      <c r="F104" s="215">
        <v>1110</v>
      </c>
      <c r="G104" s="215">
        <v>1004</v>
      </c>
      <c r="I104" s="215" t="s">
        <v>2742</v>
      </c>
      <c r="J104" s="215" t="s">
        <v>2743</v>
      </c>
      <c r="K104" s="215" t="s">
        <v>328</v>
      </c>
      <c r="L104" s="215" t="s">
        <v>7059</v>
      </c>
      <c r="AD104" s="216"/>
    </row>
    <row r="105" spans="1:30" s="215" customFormat="1" x14ac:dyDescent="0.25">
      <c r="A105" s="215" t="s">
        <v>160</v>
      </c>
      <c r="B105" s="215">
        <v>6002</v>
      </c>
      <c r="C105" s="215" t="s">
        <v>187</v>
      </c>
      <c r="D105" s="215">
        <v>3128668</v>
      </c>
      <c r="E105" s="215">
        <v>1020</v>
      </c>
      <c r="F105" s="215">
        <v>1110</v>
      </c>
      <c r="G105" s="215">
        <v>1004</v>
      </c>
      <c r="I105" s="215" t="s">
        <v>2742</v>
      </c>
      <c r="J105" s="215" t="s">
        <v>2743</v>
      </c>
      <c r="K105" s="215" t="s">
        <v>328</v>
      </c>
      <c r="L105" s="215" t="s">
        <v>7059</v>
      </c>
      <c r="AD105" s="216"/>
    </row>
    <row r="106" spans="1:30" s="215" customFormat="1" x14ac:dyDescent="0.25">
      <c r="A106" s="215" t="s">
        <v>160</v>
      </c>
      <c r="B106" s="215">
        <v>6002</v>
      </c>
      <c r="C106" s="215" t="s">
        <v>187</v>
      </c>
      <c r="D106" s="215">
        <v>3128677</v>
      </c>
      <c r="E106" s="215">
        <v>1020</v>
      </c>
      <c r="F106" s="215">
        <v>1122</v>
      </c>
      <c r="G106" s="215">
        <v>1004</v>
      </c>
      <c r="I106" s="215" t="s">
        <v>2724</v>
      </c>
      <c r="J106" s="215" t="s">
        <v>2725</v>
      </c>
      <c r="K106" s="215" t="s">
        <v>328</v>
      </c>
      <c r="L106" s="215" t="s">
        <v>7052</v>
      </c>
      <c r="AD106" s="216"/>
    </row>
    <row r="107" spans="1:30" s="215" customFormat="1" x14ac:dyDescent="0.25">
      <c r="A107" s="215" t="s">
        <v>160</v>
      </c>
      <c r="B107" s="215">
        <v>6002</v>
      </c>
      <c r="C107" s="215" t="s">
        <v>187</v>
      </c>
      <c r="D107" s="215">
        <v>3128680</v>
      </c>
      <c r="E107" s="215">
        <v>1020</v>
      </c>
      <c r="F107" s="215">
        <v>1110</v>
      </c>
      <c r="G107" s="215">
        <v>1004</v>
      </c>
      <c r="I107" s="215" t="s">
        <v>2744</v>
      </c>
      <c r="J107" s="215" t="s">
        <v>2745</v>
      </c>
      <c r="K107" s="215" t="s">
        <v>328</v>
      </c>
      <c r="L107" s="215" t="s">
        <v>7060</v>
      </c>
      <c r="AD107" s="216"/>
    </row>
    <row r="108" spans="1:30" s="215" customFormat="1" x14ac:dyDescent="0.25">
      <c r="A108" s="215" t="s">
        <v>160</v>
      </c>
      <c r="B108" s="215">
        <v>6002</v>
      </c>
      <c r="C108" s="215" t="s">
        <v>187</v>
      </c>
      <c r="D108" s="215">
        <v>3128681</v>
      </c>
      <c r="E108" s="215">
        <v>1020</v>
      </c>
      <c r="F108" s="215">
        <v>1110</v>
      </c>
      <c r="G108" s="215">
        <v>1004</v>
      </c>
      <c r="I108" s="215" t="s">
        <v>2744</v>
      </c>
      <c r="J108" s="215" t="s">
        <v>2745</v>
      </c>
      <c r="K108" s="215" t="s">
        <v>328</v>
      </c>
      <c r="L108" s="215" t="s">
        <v>7060</v>
      </c>
      <c r="AD108" s="216"/>
    </row>
    <row r="109" spans="1:30" s="215" customFormat="1" x14ac:dyDescent="0.25">
      <c r="A109" s="215" t="s">
        <v>160</v>
      </c>
      <c r="B109" s="215">
        <v>6002</v>
      </c>
      <c r="C109" s="215" t="s">
        <v>187</v>
      </c>
      <c r="D109" s="215">
        <v>3128714</v>
      </c>
      <c r="E109" s="215">
        <v>1020</v>
      </c>
      <c r="F109" s="215">
        <v>1110</v>
      </c>
      <c r="G109" s="215">
        <v>1004</v>
      </c>
      <c r="I109" s="215" t="s">
        <v>12117</v>
      </c>
      <c r="J109" s="215" t="s">
        <v>12118</v>
      </c>
      <c r="K109" s="215" t="s">
        <v>8688</v>
      </c>
      <c r="L109" s="215" t="s">
        <v>19854</v>
      </c>
      <c r="AD109" s="216"/>
    </row>
    <row r="110" spans="1:30" s="215" customFormat="1" x14ac:dyDescent="0.25">
      <c r="A110" s="215" t="s">
        <v>160</v>
      </c>
      <c r="B110" s="215">
        <v>6002</v>
      </c>
      <c r="C110" s="215" t="s">
        <v>187</v>
      </c>
      <c r="D110" s="215">
        <v>3128753</v>
      </c>
      <c r="E110" s="215">
        <v>1030</v>
      </c>
      <c r="F110" s="215">
        <v>1122</v>
      </c>
      <c r="G110" s="215">
        <v>1004</v>
      </c>
      <c r="I110" s="215" t="s">
        <v>2720</v>
      </c>
      <c r="J110" s="215" t="s">
        <v>2721</v>
      </c>
      <c r="K110" s="215" t="s">
        <v>328</v>
      </c>
      <c r="L110" s="215" t="s">
        <v>7050</v>
      </c>
      <c r="AD110" s="216"/>
    </row>
    <row r="111" spans="1:30" s="215" customFormat="1" x14ac:dyDescent="0.25">
      <c r="A111" s="215" t="s">
        <v>160</v>
      </c>
      <c r="B111" s="215">
        <v>6002</v>
      </c>
      <c r="C111" s="215" t="s">
        <v>187</v>
      </c>
      <c r="D111" s="215">
        <v>3128756</v>
      </c>
      <c r="E111" s="215">
        <v>1030</v>
      </c>
      <c r="F111" s="215">
        <v>1122</v>
      </c>
      <c r="G111" s="215">
        <v>1004</v>
      </c>
      <c r="I111" s="215" t="s">
        <v>7767</v>
      </c>
      <c r="J111" s="215" t="s">
        <v>7768</v>
      </c>
      <c r="K111" s="215" t="s">
        <v>328</v>
      </c>
      <c r="L111" s="215" t="s">
        <v>7061</v>
      </c>
      <c r="AD111" s="216"/>
    </row>
    <row r="112" spans="1:30" s="215" customFormat="1" x14ac:dyDescent="0.25">
      <c r="A112" s="215" t="s">
        <v>160</v>
      </c>
      <c r="B112" s="215">
        <v>6002</v>
      </c>
      <c r="C112" s="215" t="s">
        <v>187</v>
      </c>
      <c r="D112" s="215">
        <v>9014408</v>
      </c>
      <c r="E112" s="215">
        <v>1020</v>
      </c>
      <c r="F112" s="215">
        <v>1122</v>
      </c>
      <c r="G112" s="215">
        <v>1004</v>
      </c>
      <c r="I112" s="215" t="s">
        <v>2746</v>
      </c>
      <c r="J112" s="215" t="s">
        <v>2747</v>
      </c>
      <c r="K112" s="215" t="s">
        <v>328</v>
      </c>
      <c r="L112" s="215" t="s">
        <v>7061</v>
      </c>
      <c r="AD112" s="216"/>
    </row>
    <row r="113" spans="1:30" s="215" customFormat="1" x14ac:dyDescent="0.25">
      <c r="A113" s="215" t="s">
        <v>160</v>
      </c>
      <c r="B113" s="215">
        <v>6002</v>
      </c>
      <c r="C113" s="215" t="s">
        <v>187</v>
      </c>
      <c r="D113" s="215">
        <v>9014410</v>
      </c>
      <c r="E113" s="215">
        <v>1060</v>
      </c>
      <c r="G113" s="215">
        <v>1004</v>
      </c>
      <c r="I113" s="215" t="s">
        <v>12119</v>
      </c>
      <c r="J113" s="215" t="s">
        <v>12120</v>
      </c>
      <c r="K113" s="215" t="s">
        <v>8741</v>
      </c>
      <c r="L113" s="215" t="s">
        <v>22695</v>
      </c>
      <c r="AD113" s="216"/>
    </row>
    <row r="114" spans="1:30" s="215" customFormat="1" x14ac:dyDescent="0.25">
      <c r="A114" s="215" t="s">
        <v>160</v>
      </c>
      <c r="B114" s="215">
        <v>6002</v>
      </c>
      <c r="C114" s="215" t="s">
        <v>187</v>
      </c>
      <c r="D114" s="215">
        <v>9014439</v>
      </c>
      <c r="E114" s="215">
        <v>1030</v>
      </c>
      <c r="F114" s="215">
        <v>1122</v>
      </c>
      <c r="G114" s="215">
        <v>1004</v>
      </c>
      <c r="I114" s="215" t="s">
        <v>7769</v>
      </c>
      <c r="J114" s="215" t="s">
        <v>7770</v>
      </c>
      <c r="K114" s="215" t="s">
        <v>328</v>
      </c>
      <c r="L114" s="215" t="s">
        <v>7061</v>
      </c>
      <c r="AD114" s="216"/>
    </row>
    <row r="115" spans="1:30" s="215" customFormat="1" x14ac:dyDescent="0.25">
      <c r="A115" s="215" t="s">
        <v>160</v>
      </c>
      <c r="B115" s="215">
        <v>6002</v>
      </c>
      <c r="C115" s="215" t="s">
        <v>187</v>
      </c>
      <c r="D115" s="215">
        <v>9014441</v>
      </c>
      <c r="E115" s="215">
        <v>1060</v>
      </c>
      <c r="F115" s="215">
        <v>1122</v>
      </c>
      <c r="G115" s="215">
        <v>1004</v>
      </c>
      <c r="I115" s="215" t="s">
        <v>11849</v>
      </c>
      <c r="J115" s="215" t="s">
        <v>11850</v>
      </c>
      <c r="K115" s="215" t="s">
        <v>328</v>
      </c>
      <c r="L115" s="215" t="s">
        <v>11871</v>
      </c>
      <c r="AD115" s="216"/>
    </row>
    <row r="116" spans="1:30" s="215" customFormat="1" x14ac:dyDescent="0.25">
      <c r="A116" s="215" t="s">
        <v>160</v>
      </c>
      <c r="B116" s="215">
        <v>6002</v>
      </c>
      <c r="C116" s="215" t="s">
        <v>187</v>
      </c>
      <c r="D116" s="215">
        <v>9046616</v>
      </c>
      <c r="E116" s="215">
        <v>1060</v>
      </c>
      <c r="G116" s="215">
        <v>1004</v>
      </c>
      <c r="I116" s="215" t="s">
        <v>12121</v>
      </c>
      <c r="J116" s="215" t="s">
        <v>12122</v>
      </c>
      <c r="K116" s="215" t="s">
        <v>8688</v>
      </c>
      <c r="L116" s="215" t="s">
        <v>19855</v>
      </c>
      <c r="AD116" s="216"/>
    </row>
    <row r="117" spans="1:30" s="215" customFormat="1" x14ac:dyDescent="0.25">
      <c r="A117" s="215" t="s">
        <v>160</v>
      </c>
      <c r="B117" s="215">
        <v>6002</v>
      </c>
      <c r="C117" s="215" t="s">
        <v>187</v>
      </c>
      <c r="D117" s="215">
        <v>9080401</v>
      </c>
      <c r="E117" s="215">
        <v>1060</v>
      </c>
      <c r="F117" s="215">
        <v>1211</v>
      </c>
      <c r="G117" s="215">
        <v>1004</v>
      </c>
      <c r="I117" s="215" t="s">
        <v>2708</v>
      </c>
      <c r="J117" s="215" t="s">
        <v>2709</v>
      </c>
      <c r="K117" s="215" t="s">
        <v>328</v>
      </c>
      <c r="L117" s="215" t="s">
        <v>7044</v>
      </c>
      <c r="AD117" s="216"/>
    </row>
    <row r="118" spans="1:30" s="215" customFormat="1" x14ac:dyDescent="0.25">
      <c r="A118" s="215" t="s">
        <v>160</v>
      </c>
      <c r="B118" s="215">
        <v>6002</v>
      </c>
      <c r="C118" s="215" t="s">
        <v>187</v>
      </c>
      <c r="D118" s="215">
        <v>101478167</v>
      </c>
      <c r="E118" s="215">
        <v>1020</v>
      </c>
      <c r="F118" s="215">
        <v>1122</v>
      </c>
      <c r="G118" s="215">
        <v>1004</v>
      </c>
      <c r="I118" s="215" t="s">
        <v>2748</v>
      </c>
      <c r="J118" s="215" t="s">
        <v>2749</v>
      </c>
      <c r="K118" s="215" t="s">
        <v>328</v>
      </c>
      <c r="L118" s="215" t="s">
        <v>7062</v>
      </c>
      <c r="AD118" s="216"/>
    </row>
    <row r="119" spans="1:30" s="215" customFormat="1" x14ac:dyDescent="0.25">
      <c r="A119" s="215" t="s">
        <v>160</v>
      </c>
      <c r="B119" s="215">
        <v>6002</v>
      </c>
      <c r="C119" s="215" t="s">
        <v>187</v>
      </c>
      <c r="D119" s="215">
        <v>101501139</v>
      </c>
      <c r="E119" s="215">
        <v>1020</v>
      </c>
      <c r="F119" s="215">
        <v>1122</v>
      </c>
      <c r="G119" s="215">
        <v>1004</v>
      </c>
      <c r="I119" s="215" t="s">
        <v>2748</v>
      </c>
      <c r="J119" s="215" t="s">
        <v>2749</v>
      </c>
      <c r="K119" s="215" t="s">
        <v>328</v>
      </c>
      <c r="L119" s="215" t="s">
        <v>7062</v>
      </c>
      <c r="AD119" s="216"/>
    </row>
    <row r="120" spans="1:30" s="215" customFormat="1" x14ac:dyDescent="0.25">
      <c r="A120" s="215" t="s">
        <v>160</v>
      </c>
      <c r="B120" s="215">
        <v>6002</v>
      </c>
      <c r="C120" s="215" t="s">
        <v>187</v>
      </c>
      <c r="D120" s="215">
        <v>160012513</v>
      </c>
      <c r="E120" s="215">
        <v>1020</v>
      </c>
      <c r="F120" s="215">
        <v>1230</v>
      </c>
      <c r="G120" s="215">
        <v>1004</v>
      </c>
      <c r="I120" s="215" t="s">
        <v>2750</v>
      </c>
      <c r="J120" s="215" t="s">
        <v>2751</v>
      </c>
      <c r="K120" s="215" t="s">
        <v>328</v>
      </c>
      <c r="L120" s="215" t="s">
        <v>5864</v>
      </c>
      <c r="AD120" s="216"/>
    </row>
    <row r="121" spans="1:30" s="215" customFormat="1" x14ac:dyDescent="0.25">
      <c r="A121" s="215" t="s">
        <v>160</v>
      </c>
      <c r="B121" s="215">
        <v>6002</v>
      </c>
      <c r="C121" s="215" t="s">
        <v>187</v>
      </c>
      <c r="D121" s="215">
        <v>160017216</v>
      </c>
      <c r="E121" s="215">
        <v>1060</v>
      </c>
      <c r="F121" s="215">
        <v>1261</v>
      </c>
      <c r="G121" s="215">
        <v>1004</v>
      </c>
      <c r="I121" s="215" t="s">
        <v>12123</v>
      </c>
      <c r="J121" s="215" t="s">
        <v>12124</v>
      </c>
      <c r="K121" s="215" t="s">
        <v>8688</v>
      </c>
      <c r="L121" s="215" t="s">
        <v>19856</v>
      </c>
      <c r="AD121" s="216"/>
    </row>
    <row r="122" spans="1:30" s="215" customFormat="1" x14ac:dyDescent="0.25">
      <c r="A122" s="215" t="s">
        <v>160</v>
      </c>
      <c r="B122" s="215">
        <v>6002</v>
      </c>
      <c r="C122" s="215" t="s">
        <v>187</v>
      </c>
      <c r="D122" s="215">
        <v>190084550</v>
      </c>
      <c r="E122" s="215">
        <v>1020</v>
      </c>
      <c r="F122" s="215">
        <v>1110</v>
      </c>
      <c r="G122" s="215">
        <v>1004</v>
      </c>
      <c r="I122" s="215" t="s">
        <v>2752</v>
      </c>
      <c r="J122" s="215" t="s">
        <v>2753</v>
      </c>
      <c r="K122" s="215" t="s">
        <v>328</v>
      </c>
      <c r="L122" s="215" t="s">
        <v>7063</v>
      </c>
      <c r="AD122" s="216"/>
    </row>
    <row r="123" spans="1:30" s="215" customFormat="1" x14ac:dyDescent="0.25">
      <c r="A123" s="215" t="s">
        <v>160</v>
      </c>
      <c r="B123" s="215">
        <v>6002</v>
      </c>
      <c r="C123" s="215" t="s">
        <v>187</v>
      </c>
      <c r="D123" s="215">
        <v>190084554</v>
      </c>
      <c r="E123" s="215">
        <v>1020</v>
      </c>
      <c r="F123" s="215">
        <v>1110</v>
      </c>
      <c r="G123" s="215">
        <v>1004</v>
      </c>
      <c r="I123" s="215" t="s">
        <v>2752</v>
      </c>
      <c r="J123" s="215" t="s">
        <v>2753</v>
      </c>
      <c r="K123" s="215" t="s">
        <v>328</v>
      </c>
      <c r="L123" s="215" t="s">
        <v>7063</v>
      </c>
      <c r="AD123" s="216"/>
    </row>
    <row r="124" spans="1:30" s="215" customFormat="1" x14ac:dyDescent="0.25">
      <c r="A124" s="215" t="s">
        <v>160</v>
      </c>
      <c r="B124" s="215">
        <v>6002</v>
      </c>
      <c r="C124" s="215" t="s">
        <v>187</v>
      </c>
      <c r="D124" s="215">
        <v>190098463</v>
      </c>
      <c r="E124" s="215">
        <v>1060</v>
      </c>
      <c r="G124" s="215">
        <v>1004</v>
      </c>
      <c r="I124" s="215" t="s">
        <v>12125</v>
      </c>
      <c r="J124" s="215" t="s">
        <v>12126</v>
      </c>
      <c r="K124" s="215" t="s">
        <v>8688</v>
      </c>
      <c r="L124" s="215" t="s">
        <v>19857</v>
      </c>
      <c r="AD124" s="216"/>
    </row>
    <row r="125" spans="1:30" s="215" customFormat="1" x14ac:dyDescent="0.25">
      <c r="A125" s="215" t="s">
        <v>160</v>
      </c>
      <c r="B125" s="215">
        <v>6002</v>
      </c>
      <c r="C125" s="215" t="s">
        <v>187</v>
      </c>
      <c r="D125" s="215">
        <v>190114725</v>
      </c>
      <c r="E125" s="215">
        <v>1020</v>
      </c>
      <c r="F125" s="215">
        <v>1110</v>
      </c>
      <c r="G125" s="215">
        <v>1004</v>
      </c>
      <c r="I125" s="215" t="s">
        <v>2754</v>
      </c>
      <c r="J125" s="215" t="s">
        <v>2755</v>
      </c>
      <c r="K125" s="215" t="s">
        <v>328</v>
      </c>
      <c r="L125" s="215" t="s">
        <v>7064</v>
      </c>
      <c r="AD125" s="216"/>
    </row>
    <row r="126" spans="1:30" s="215" customFormat="1" x14ac:dyDescent="0.25">
      <c r="A126" s="215" t="s">
        <v>160</v>
      </c>
      <c r="B126" s="215">
        <v>6002</v>
      </c>
      <c r="C126" s="215" t="s">
        <v>187</v>
      </c>
      <c r="D126" s="215">
        <v>190114729</v>
      </c>
      <c r="E126" s="215">
        <v>1020</v>
      </c>
      <c r="F126" s="215">
        <v>1110</v>
      </c>
      <c r="G126" s="215">
        <v>1004</v>
      </c>
      <c r="I126" s="215" t="s">
        <v>2756</v>
      </c>
      <c r="J126" s="215" t="s">
        <v>2757</v>
      </c>
      <c r="K126" s="215" t="s">
        <v>328</v>
      </c>
      <c r="L126" s="215" t="s">
        <v>7065</v>
      </c>
      <c r="AD126" s="216"/>
    </row>
    <row r="127" spans="1:30" s="215" customFormat="1" x14ac:dyDescent="0.25">
      <c r="A127" s="215" t="s">
        <v>160</v>
      </c>
      <c r="B127" s="215">
        <v>6002</v>
      </c>
      <c r="C127" s="215" t="s">
        <v>187</v>
      </c>
      <c r="D127" s="215">
        <v>190114735</v>
      </c>
      <c r="E127" s="215">
        <v>1020</v>
      </c>
      <c r="F127" s="215">
        <v>1110</v>
      </c>
      <c r="G127" s="215">
        <v>1004</v>
      </c>
      <c r="I127" s="215" t="s">
        <v>2756</v>
      </c>
      <c r="J127" s="215" t="s">
        <v>2757</v>
      </c>
      <c r="K127" s="215" t="s">
        <v>328</v>
      </c>
      <c r="L127" s="215" t="s">
        <v>7065</v>
      </c>
      <c r="AD127" s="216"/>
    </row>
    <row r="128" spans="1:30" s="215" customFormat="1" x14ac:dyDescent="0.25">
      <c r="A128" s="215" t="s">
        <v>160</v>
      </c>
      <c r="B128" s="215">
        <v>6002</v>
      </c>
      <c r="C128" s="215" t="s">
        <v>187</v>
      </c>
      <c r="D128" s="215">
        <v>190169490</v>
      </c>
      <c r="E128" s="215">
        <v>1020</v>
      </c>
      <c r="F128" s="215">
        <v>1110</v>
      </c>
      <c r="G128" s="215">
        <v>1004</v>
      </c>
      <c r="I128" s="215" t="s">
        <v>2754</v>
      </c>
      <c r="J128" s="215" t="s">
        <v>2755</v>
      </c>
      <c r="K128" s="215" t="s">
        <v>328</v>
      </c>
      <c r="L128" s="215" t="s">
        <v>7064</v>
      </c>
      <c r="AD128" s="216"/>
    </row>
    <row r="129" spans="1:30" s="215" customFormat="1" x14ac:dyDescent="0.25">
      <c r="A129" s="215" t="s">
        <v>160</v>
      </c>
      <c r="B129" s="215">
        <v>6002</v>
      </c>
      <c r="C129" s="215" t="s">
        <v>187</v>
      </c>
      <c r="D129" s="215">
        <v>190169660</v>
      </c>
      <c r="E129" s="215">
        <v>1020</v>
      </c>
      <c r="F129" s="215">
        <v>1122</v>
      </c>
      <c r="G129" s="215">
        <v>1004</v>
      </c>
      <c r="I129" s="215" t="s">
        <v>2758</v>
      </c>
      <c r="J129" s="215" t="s">
        <v>2759</v>
      </c>
      <c r="K129" s="215" t="s">
        <v>328</v>
      </c>
      <c r="L129" s="215" t="s">
        <v>7066</v>
      </c>
      <c r="AD129" s="216"/>
    </row>
    <row r="130" spans="1:30" s="215" customFormat="1" x14ac:dyDescent="0.25">
      <c r="A130" s="215" t="s">
        <v>160</v>
      </c>
      <c r="B130" s="215">
        <v>6002</v>
      </c>
      <c r="C130" s="215" t="s">
        <v>187</v>
      </c>
      <c r="D130" s="215">
        <v>190170103</v>
      </c>
      <c r="E130" s="215">
        <v>1020</v>
      </c>
      <c r="F130" s="215">
        <v>1122</v>
      </c>
      <c r="G130" s="215">
        <v>1004</v>
      </c>
      <c r="I130" s="215" t="s">
        <v>2746</v>
      </c>
      <c r="J130" s="215" t="s">
        <v>2747</v>
      </c>
      <c r="K130" s="215" t="s">
        <v>328</v>
      </c>
      <c r="L130" s="215" t="s">
        <v>7061</v>
      </c>
      <c r="AD130" s="216"/>
    </row>
    <row r="131" spans="1:30" s="215" customFormat="1" x14ac:dyDescent="0.25">
      <c r="A131" s="215" t="s">
        <v>160</v>
      </c>
      <c r="B131" s="215">
        <v>6002</v>
      </c>
      <c r="C131" s="215" t="s">
        <v>187</v>
      </c>
      <c r="D131" s="215">
        <v>190335549</v>
      </c>
      <c r="E131" s="215">
        <v>1020</v>
      </c>
      <c r="F131" s="215">
        <v>1122</v>
      </c>
      <c r="G131" s="215">
        <v>1004</v>
      </c>
      <c r="I131" s="215" t="s">
        <v>2758</v>
      </c>
      <c r="J131" s="215" t="s">
        <v>2759</v>
      </c>
      <c r="K131" s="215" t="s">
        <v>328</v>
      </c>
      <c r="L131" s="215" t="s">
        <v>7066</v>
      </c>
      <c r="AD131" s="216"/>
    </row>
    <row r="132" spans="1:30" s="215" customFormat="1" x14ac:dyDescent="0.25">
      <c r="A132" s="215" t="s">
        <v>160</v>
      </c>
      <c r="B132" s="215">
        <v>6002</v>
      </c>
      <c r="C132" s="215" t="s">
        <v>187</v>
      </c>
      <c r="D132" s="215">
        <v>190525528</v>
      </c>
      <c r="E132" s="215">
        <v>1020</v>
      </c>
      <c r="F132" s="215">
        <v>1110</v>
      </c>
      <c r="G132" s="215">
        <v>1004</v>
      </c>
      <c r="I132" s="215" t="s">
        <v>12127</v>
      </c>
      <c r="J132" s="215" t="s">
        <v>12128</v>
      </c>
      <c r="K132" s="215" t="s">
        <v>8741</v>
      </c>
      <c r="L132" s="215" t="s">
        <v>22696</v>
      </c>
      <c r="AD132" s="216"/>
    </row>
    <row r="133" spans="1:30" s="215" customFormat="1" x14ac:dyDescent="0.25">
      <c r="A133" s="215" t="s">
        <v>160</v>
      </c>
      <c r="B133" s="215">
        <v>6002</v>
      </c>
      <c r="C133" s="215" t="s">
        <v>187</v>
      </c>
      <c r="D133" s="215">
        <v>190619399</v>
      </c>
      <c r="E133" s="215">
        <v>1020</v>
      </c>
      <c r="F133" s="215">
        <v>1122</v>
      </c>
      <c r="G133" s="215">
        <v>1004</v>
      </c>
      <c r="I133" s="215" t="s">
        <v>2760</v>
      </c>
      <c r="J133" s="215" t="s">
        <v>2761</v>
      </c>
      <c r="K133" s="215" t="s">
        <v>328</v>
      </c>
      <c r="L133" s="215" t="s">
        <v>7486</v>
      </c>
      <c r="AD133" s="216"/>
    </row>
    <row r="134" spans="1:30" s="215" customFormat="1" x14ac:dyDescent="0.25">
      <c r="A134" s="215" t="s">
        <v>160</v>
      </c>
      <c r="B134" s="215">
        <v>6002</v>
      </c>
      <c r="C134" s="215" t="s">
        <v>187</v>
      </c>
      <c r="D134" s="215">
        <v>190619400</v>
      </c>
      <c r="E134" s="215">
        <v>1020</v>
      </c>
      <c r="F134" s="215">
        <v>1122</v>
      </c>
      <c r="G134" s="215">
        <v>1004</v>
      </c>
      <c r="I134" s="215" t="s">
        <v>2760</v>
      </c>
      <c r="J134" s="215" t="s">
        <v>2761</v>
      </c>
      <c r="K134" s="215" t="s">
        <v>328</v>
      </c>
      <c r="L134" s="215" t="s">
        <v>7486</v>
      </c>
      <c r="AD134" s="216"/>
    </row>
    <row r="135" spans="1:30" s="215" customFormat="1" x14ac:dyDescent="0.25">
      <c r="A135" s="215" t="s">
        <v>160</v>
      </c>
      <c r="B135" s="215">
        <v>6002</v>
      </c>
      <c r="C135" s="215" t="s">
        <v>187</v>
      </c>
      <c r="D135" s="215">
        <v>190619401</v>
      </c>
      <c r="E135" s="215">
        <v>1020</v>
      </c>
      <c r="F135" s="215">
        <v>1122</v>
      </c>
      <c r="G135" s="215">
        <v>1004</v>
      </c>
      <c r="I135" s="215" t="s">
        <v>2760</v>
      </c>
      <c r="J135" s="215" t="s">
        <v>2761</v>
      </c>
      <c r="K135" s="215" t="s">
        <v>328</v>
      </c>
      <c r="L135" s="215" t="s">
        <v>7486</v>
      </c>
      <c r="AD135" s="216"/>
    </row>
    <row r="136" spans="1:30" s="215" customFormat="1" x14ac:dyDescent="0.25">
      <c r="A136" s="215" t="s">
        <v>160</v>
      </c>
      <c r="B136" s="215">
        <v>6002</v>
      </c>
      <c r="C136" s="215" t="s">
        <v>187</v>
      </c>
      <c r="D136" s="215">
        <v>190636949</v>
      </c>
      <c r="E136" s="215">
        <v>1030</v>
      </c>
      <c r="F136" s="215">
        <v>1122</v>
      </c>
      <c r="G136" s="215">
        <v>1004</v>
      </c>
      <c r="I136" s="215" t="s">
        <v>12129</v>
      </c>
      <c r="J136" s="215" t="s">
        <v>12130</v>
      </c>
      <c r="K136" s="215" t="s">
        <v>8741</v>
      </c>
      <c r="L136" s="215" t="s">
        <v>22697</v>
      </c>
      <c r="AD136" s="216"/>
    </row>
    <row r="137" spans="1:30" s="215" customFormat="1" x14ac:dyDescent="0.25">
      <c r="A137" s="215" t="s">
        <v>160</v>
      </c>
      <c r="B137" s="215">
        <v>6002</v>
      </c>
      <c r="C137" s="215" t="s">
        <v>187</v>
      </c>
      <c r="D137" s="215">
        <v>190909949</v>
      </c>
      <c r="E137" s="215">
        <v>1020</v>
      </c>
      <c r="F137" s="215">
        <v>1122</v>
      </c>
      <c r="G137" s="215">
        <v>1004</v>
      </c>
      <c r="I137" s="215" t="s">
        <v>2762</v>
      </c>
      <c r="J137" s="215" t="s">
        <v>2763</v>
      </c>
      <c r="K137" s="215" t="s">
        <v>328</v>
      </c>
      <c r="L137" s="215" t="s">
        <v>7487</v>
      </c>
      <c r="AD137" s="216"/>
    </row>
    <row r="138" spans="1:30" s="215" customFormat="1" x14ac:dyDescent="0.25">
      <c r="A138" s="215" t="s">
        <v>160</v>
      </c>
      <c r="B138" s="215">
        <v>6002</v>
      </c>
      <c r="C138" s="215" t="s">
        <v>187</v>
      </c>
      <c r="D138" s="215">
        <v>190909950</v>
      </c>
      <c r="E138" s="215">
        <v>1020</v>
      </c>
      <c r="F138" s="215">
        <v>1122</v>
      </c>
      <c r="G138" s="215">
        <v>1004</v>
      </c>
      <c r="I138" s="215" t="s">
        <v>2762</v>
      </c>
      <c r="J138" s="215" t="s">
        <v>2763</v>
      </c>
      <c r="K138" s="215" t="s">
        <v>328</v>
      </c>
      <c r="L138" s="215" t="s">
        <v>7487</v>
      </c>
      <c r="AD138" s="216"/>
    </row>
    <row r="139" spans="1:30" s="215" customFormat="1" x14ac:dyDescent="0.25">
      <c r="A139" s="215" t="s">
        <v>160</v>
      </c>
      <c r="B139" s="215">
        <v>6002</v>
      </c>
      <c r="C139" s="215" t="s">
        <v>187</v>
      </c>
      <c r="D139" s="215">
        <v>190912715</v>
      </c>
      <c r="E139" s="215">
        <v>1020</v>
      </c>
      <c r="F139" s="215">
        <v>1122</v>
      </c>
      <c r="G139" s="215">
        <v>1004</v>
      </c>
      <c r="I139" s="215" t="s">
        <v>12131</v>
      </c>
      <c r="J139" s="215" t="s">
        <v>12132</v>
      </c>
      <c r="K139" s="215" t="s">
        <v>8741</v>
      </c>
      <c r="L139" s="215" t="s">
        <v>22690</v>
      </c>
      <c r="AD139" s="216"/>
    </row>
    <row r="140" spans="1:30" s="215" customFormat="1" x14ac:dyDescent="0.25">
      <c r="A140" s="215" t="s">
        <v>160</v>
      </c>
      <c r="B140" s="215">
        <v>6002</v>
      </c>
      <c r="C140" s="215" t="s">
        <v>187</v>
      </c>
      <c r="D140" s="215">
        <v>190958109</v>
      </c>
      <c r="E140" s="215">
        <v>1020</v>
      </c>
      <c r="F140" s="215">
        <v>1122</v>
      </c>
      <c r="G140" s="215">
        <v>1004</v>
      </c>
      <c r="I140" s="215" t="s">
        <v>2764</v>
      </c>
      <c r="J140" s="215" t="s">
        <v>2765</v>
      </c>
      <c r="K140" s="215" t="s">
        <v>328</v>
      </c>
      <c r="L140" s="215" t="s">
        <v>7488</v>
      </c>
      <c r="AD140" s="216"/>
    </row>
    <row r="141" spans="1:30" s="215" customFormat="1" x14ac:dyDescent="0.25">
      <c r="A141" s="215" t="s">
        <v>160</v>
      </c>
      <c r="B141" s="215">
        <v>6002</v>
      </c>
      <c r="C141" s="215" t="s">
        <v>187</v>
      </c>
      <c r="D141" s="215">
        <v>190958110</v>
      </c>
      <c r="E141" s="215">
        <v>1020</v>
      </c>
      <c r="F141" s="215">
        <v>1122</v>
      </c>
      <c r="G141" s="215">
        <v>1004</v>
      </c>
      <c r="I141" s="215" t="s">
        <v>2764</v>
      </c>
      <c r="J141" s="215" t="s">
        <v>2765</v>
      </c>
      <c r="K141" s="215" t="s">
        <v>328</v>
      </c>
      <c r="L141" s="215" t="s">
        <v>7488</v>
      </c>
      <c r="AD141" s="216"/>
    </row>
    <row r="142" spans="1:30" s="215" customFormat="1" x14ac:dyDescent="0.25">
      <c r="A142" s="215" t="s">
        <v>160</v>
      </c>
      <c r="B142" s="215">
        <v>6002</v>
      </c>
      <c r="C142" s="215" t="s">
        <v>187</v>
      </c>
      <c r="D142" s="215">
        <v>191208897</v>
      </c>
      <c r="E142" s="215">
        <v>1060</v>
      </c>
      <c r="F142" s="215">
        <v>1261</v>
      </c>
      <c r="G142" s="215">
        <v>1004</v>
      </c>
      <c r="I142" s="215" t="s">
        <v>8478</v>
      </c>
      <c r="J142" s="215" t="s">
        <v>8479</v>
      </c>
      <c r="K142" s="215" t="s">
        <v>328</v>
      </c>
      <c r="L142" s="215" t="s">
        <v>8482</v>
      </c>
      <c r="AD142" s="216"/>
    </row>
    <row r="143" spans="1:30" s="215" customFormat="1" x14ac:dyDescent="0.25">
      <c r="A143" s="215" t="s">
        <v>160</v>
      </c>
      <c r="B143" s="215">
        <v>6002</v>
      </c>
      <c r="C143" s="215" t="s">
        <v>187</v>
      </c>
      <c r="D143" s="215">
        <v>191262670</v>
      </c>
      <c r="E143" s="215">
        <v>1060</v>
      </c>
      <c r="F143" s="215">
        <v>1242</v>
      </c>
      <c r="G143" s="215">
        <v>1004</v>
      </c>
      <c r="I143" s="215" t="s">
        <v>12133</v>
      </c>
      <c r="J143" s="215" t="s">
        <v>12134</v>
      </c>
      <c r="K143" s="215" t="s">
        <v>8688</v>
      </c>
      <c r="L143" s="215" t="s">
        <v>19858</v>
      </c>
      <c r="AD143" s="216"/>
    </row>
    <row r="144" spans="1:30" s="215" customFormat="1" x14ac:dyDescent="0.25">
      <c r="A144" s="215" t="s">
        <v>160</v>
      </c>
      <c r="B144" s="215">
        <v>6002</v>
      </c>
      <c r="C144" s="215" t="s">
        <v>187</v>
      </c>
      <c r="D144" s="215">
        <v>191282650</v>
      </c>
      <c r="E144" s="215">
        <v>1020</v>
      </c>
      <c r="F144" s="215">
        <v>1121</v>
      </c>
      <c r="G144" s="215">
        <v>1004</v>
      </c>
      <c r="I144" s="215" t="s">
        <v>12135</v>
      </c>
      <c r="J144" s="215" t="s">
        <v>12136</v>
      </c>
      <c r="K144" s="215" t="s">
        <v>8688</v>
      </c>
      <c r="L144" s="215" t="s">
        <v>19859</v>
      </c>
      <c r="AD144" s="216"/>
    </row>
    <row r="145" spans="1:30" s="215" customFormat="1" x14ac:dyDescent="0.25">
      <c r="A145" s="215" t="s">
        <v>160</v>
      </c>
      <c r="B145" s="215">
        <v>6002</v>
      </c>
      <c r="C145" s="215" t="s">
        <v>187</v>
      </c>
      <c r="D145" s="215">
        <v>191596791</v>
      </c>
      <c r="E145" s="215">
        <v>1020</v>
      </c>
      <c r="F145" s="215">
        <v>1110</v>
      </c>
      <c r="G145" s="215">
        <v>1004</v>
      </c>
      <c r="I145" s="215" t="s">
        <v>12137</v>
      </c>
      <c r="J145" s="215" t="s">
        <v>12138</v>
      </c>
      <c r="K145" s="215" t="s">
        <v>8688</v>
      </c>
      <c r="L145" s="215" t="s">
        <v>19860</v>
      </c>
      <c r="AD145" s="216"/>
    </row>
    <row r="146" spans="1:30" s="215" customFormat="1" x14ac:dyDescent="0.25">
      <c r="A146" s="215" t="s">
        <v>160</v>
      </c>
      <c r="B146" s="215">
        <v>6002</v>
      </c>
      <c r="C146" s="215" t="s">
        <v>187</v>
      </c>
      <c r="D146" s="215">
        <v>191647395</v>
      </c>
      <c r="E146" s="215">
        <v>1020</v>
      </c>
      <c r="F146" s="215">
        <v>1122</v>
      </c>
      <c r="G146" s="215">
        <v>1004</v>
      </c>
      <c r="I146" s="215" t="s">
        <v>2760</v>
      </c>
      <c r="J146" s="215" t="s">
        <v>2761</v>
      </c>
      <c r="K146" s="215" t="s">
        <v>328</v>
      </c>
      <c r="L146" s="215" t="s">
        <v>7486</v>
      </c>
      <c r="AD146" s="216"/>
    </row>
    <row r="147" spans="1:30" s="215" customFormat="1" x14ac:dyDescent="0.25">
      <c r="A147" s="215" t="s">
        <v>160</v>
      </c>
      <c r="B147" s="215">
        <v>6002</v>
      </c>
      <c r="C147" s="215" t="s">
        <v>187</v>
      </c>
      <c r="D147" s="215">
        <v>191650952</v>
      </c>
      <c r="E147" s="215">
        <v>1060</v>
      </c>
      <c r="F147" s="215">
        <v>1242</v>
      </c>
      <c r="G147" s="215">
        <v>1004</v>
      </c>
      <c r="I147" s="215" t="s">
        <v>12139</v>
      </c>
      <c r="J147" s="215" t="s">
        <v>12140</v>
      </c>
      <c r="K147" s="215" t="s">
        <v>8688</v>
      </c>
      <c r="L147" s="215" t="s">
        <v>19861</v>
      </c>
      <c r="AD147" s="216"/>
    </row>
    <row r="148" spans="1:30" s="215" customFormat="1" x14ac:dyDescent="0.25">
      <c r="A148" s="215" t="s">
        <v>160</v>
      </c>
      <c r="B148" s="215">
        <v>6002</v>
      </c>
      <c r="C148" s="215" t="s">
        <v>187</v>
      </c>
      <c r="D148" s="215">
        <v>191698339</v>
      </c>
      <c r="E148" s="215">
        <v>1020</v>
      </c>
      <c r="F148" s="215">
        <v>1122</v>
      </c>
      <c r="G148" s="215">
        <v>1004</v>
      </c>
      <c r="I148" s="215" t="s">
        <v>12141</v>
      </c>
      <c r="J148" s="215" t="s">
        <v>12142</v>
      </c>
      <c r="K148" s="215" t="s">
        <v>8741</v>
      </c>
      <c r="L148" s="215" t="s">
        <v>22698</v>
      </c>
      <c r="AD148" s="216"/>
    </row>
    <row r="149" spans="1:30" s="215" customFormat="1" x14ac:dyDescent="0.25">
      <c r="A149" s="215" t="s">
        <v>160</v>
      </c>
      <c r="B149" s="215">
        <v>6002</v>
      </c>
      <c r="C149" s="215" t="s">
        <v>187</v>
      </c>
      <c r="D149" s="215">
        <v>191760351</v>
      </c>
      <c r="E149" s="215">
        <v>1060</v>
      </c>
      <c r="F149" s="215">
        <v>1252</v>
      </c>
      <c r="G149" s="215">
        <v>1004</v>
      </c>
      <c r="I149" s="215" t="s">
        <v>6188</v>
      </c>
      <c r="J149" s="215" t="s">
        <v>6189</v>
      </c>
      <c r="K149" s="215" t="s">
        <v>328</v>
      </c>
      <c r="L149" s="215" t="s">
        <v>7469</v>
      </c>
      <c r="AD149" s="216"/>
    </row>
    <row r="150" spans="1:30" s="215" customFormat="1" x14ac:dyDescent="0.25">
      <c r="A150" s="215" t="s">
        <v>160</v>
      </c>
      <c r="B150" s="215">
        <v>6002</v>
      </c>
      <c r="C150" s="215" t="s">
        <v>187</v>
      </c>
      <c r="D150" s="215">
        <v>191840338</v>
      </c>
      <c r="E150" s="215">
        <v>1060</v>
      </c>
      <c r="F150" s="215">
        <v>1263</v>
      </c>
      <c r="G150" s="215">
        <v>1004</v>
      </c>
      <c r="I150" s="215" t="s">
        <v>12143</v>
      </c>
      <c r="J150" s="215" t="s">
        <v>12144</v>
      </c>
      <c r="K150" s="215" t="s">
        <v>8688</v>
      </c>
      <c r="L150" s="215" t="s">
        <v>19862</v>
      </c>
      <c r="AD150" s="216"/>
    </row>
    <row r="151" spans="1:30" s="215" customFormat="1" x14ac:dyDescent="0.25">
      <c r="A151" s="215" t="s">
        <v>160</v>
      </c>
      <c r="B151" s="215">
        <v>6002</v>
      </c>
      <c r="C151" s="215" t="s">
        <v>187</v>
      </c>
      <c r="D151" s="215">
        <v>191847578</v>
      </c>
      <c r="E151" s="215">
        <v>1020</v>
      </c>
      <c r="F151" s="215">
        <v>1122</v>
      </c>
      <c r="G151" s="215">
        <v>1004</v>
      </c>
      <c r="I151" s="215" t="s">
        <v>2766</v>
      </c>
      <c r="J151" s="215" t="s">
        <v>2767</v>
      </c>
      <c r="K151" s="215" t="s">
        <v>328</v>
      </c>
      <c r="L151" s="215" t="s">
        <v>7489</v>
      </c>
      <c r="AD151" s="216"/>
    </row>
    <row r="152" spans="1:30" s="215" customFormat="1" x14ac:dyDescent="0.25">
      <c r="A152" s="215" t="s">
        <v>160</v>
      </c>
      <c r="B152" s="215">
        <v>6002</v>
      </c>
      <c r="C152" s="215" t="s">
        <v>187</v>
      </c>
      <c r="D152" s="215">
        <v>191847582</v>
      </c>
      <c r="E152" s="215">
        <v>1020</v>
      </c>
      <c r="F152" s="215">
        <v>1122</v>
      </c>
      <c r="G152" s="215">
        <v>1004</v>
      </c>
      <c r="I152" s="215" t="s">
        <v>2766</v>
      </c>
      <c r="J152" s="215" t="s">
        <v>2767</v>
      </c>
      <c r="K152" s="215" t="s">
        <v>328</v>
      </c>
      <c r="L152" s="215" t="s">
        <v>7489</v>
      </c>
      <c r="AD152" s="216"/>
    </row>
    <row r="153" spans="1:30" s="215" customFormat="1" x14ac:dyDescent="0.25">
      <c r="A153" s="215" t="s">
        <v>160</v>
      </c>
      <c r="B153" s="215">
        <v>6002</v>
      </c>
      <c r="C153" s="215" t="s">
        <v>187</v>
      </c>
      <c r="D153" s="215">
        <v>191847583</v>
      </c>
      <c r="E153" s="215">
        <v>1020</v>
      </c>
      <c r="F153" s="215">
        <v>1122</v>
      </c>
      <c r="G153" s="215">
        <v>1004</v>
      </c>
      <c r="I153" s="215" t="s">
        <v>2766</v>
      </c>
      <c r="J153" s="215" t="s">
        <v>2767</v>
      </c>
      <c r="K153" s="215" t="s">
        <v>328</v>
      </c>
      <c r="L153" s="215" t="s">
        <v>7489</v>
      </c>
      <c r="AD153" s="216"/>
    </row>
    <row r="154" spans="1:30" s="215" customFormat="1" x14ac:dyDescent="0.25">
      <c r="A154" s="215" t="s">
        <v>160</v>
      </c>
      <c r="B154" s="215">
        <v>6002</v>
      </c>
      <c r="C154" s="215" t="s">
        <v>187</v>
      </c>
      <c r="D154" s="215">
        <v>191847590</v>
      </c>
      <c r="E154" s="215">
        <v>1060</v>
      </c>
      <c r="F154" s="215">
        <v>1122</v>
      </c>
      <c r="G154" s="215">
        <v>1004</v>
      </c>
      <c r="I154" s="215" t="s">
        <v>2768</v>
      </c>
      <c r="J154" s="215" t="s">
        <v>2769</v>
      </c>
      <c r="K154" s="215" t="s">
        <v>328</v>
      </c>
      <c r="L154" s="215" t="s">
        <v>7490</v>
      </c>
      <c r="AD154" s="216"/>
    </row>
    <row r="155" spans="1:30" s="215" customFormat="1" x14ac:dyDescent="0.25">
      <c r="A155" s="215" t="s">
        <v>160</v>
      </c>
      <c r="B155" s="215">
        <v>6002</v>
      </c>
      <c r="C155" s="215" t="s">
        <v>187</v>
      </c>
      <c r="D155" s="215">
        <v>191847715</v>
      </c>
      <c r="E155" s="215">
        <v>1060</v>
      </c>
      <c r="F155" s="215">
        <v>1274</v>
      </c>
      <c r="G155" s="215">
        <v>1004</v>
      </c>
      <c r="I155" s="215" t="s">
        <v>12145</v>
      </c>
      <c r="J155" s="215" t="s">
        <v>12146</v>
      </c>
      <c r="K155" s="215" t="s">
        <v>8688</v>
      </c>
      <c r="L155" s="215" t="s">
        <v>19863</v>
      </c>
      <c r="AD155" s="216"/>
    </row>
    <row r="156" spans="1:30" s="215" customFormat="1" x14ac:dyDescent="0.25">
      <c r="A156" s="215" t="s">
        <v>160</v>
      </c>
      <c r="B156" s="215">
        <v>6002</v>
      </c>
      <c r="C156" s="215" t="s">
        <v>187</v>
      </c>
      <c r="D156" s="215">
        <v>191850123</v>
      </c>
      <c r="E156" s="215">
        <v>1060</v>
      </c>
      <c r="F156" s="215">
        <v>1274</v>
      </c>
      <c r="G156" s="215">
        <v>1004</v>
      </c>
      <c r="I156" s="215" t="s">
        <v>12147</v>
      </c>
      <c r="J156" s="215" t="s">
        <v>12148</v>
      </c>
      <c r="K156" s="215" t="s">
        <v>8688</v>
      </c>
      <c r="L156" s="215" t="s">
        <v>19864</v>
      </c>
      <c r="AD156" s="216"/>
    </row>
    <row r="157" spans="1:30" s="215" customFormat="1" x14ac:dyDescent="0.25">
      <c r="A157" s="215" t="s">
        <v>160</v>
      </c>
      <c r="B157" s="215">
        <v>6002</v>
      </c>
      <c r="C157" s="215" t="s">
        <v>187</v>
      </c>
      <c r="D157" s="215">
        <v>191850124</v>
      </c>
      <c r="E157" s="215">
        <v>1060</v>
      </c>
      <c r="F157" s="215">
        <v>1220</v>
      </c>
      <c r="G157" s="215">
        <v>1004</v>
      </c>
      <c r="I157" s="215" t="s">
        <v>12149</v>
      </c>
      <c r="J157" s="215" t="s">
        <v>12150</v>
      </c>
      <c r="K157" s="215" t="s">
        <v>8688</v>
      </c>
      <c r="L157" s="215" t="s">
        <v>19865</v>
      </c>
      <c r="AD157" s="216"/>
    </row>
    <row r="158" spans="1:30" s="215" customFormat="1" x14ac:dyDescent="0.25">
      <c r="A158" s="215" t="s">
        <v>160</v>
      </c>
      <c r="B158" s="215">
        <v>6002</v>
      </c>
      <c r="C158" s="215" t="s">
        <v>187</v>
      </c>
      <c r="D158" s="215">
        <v>191850294</v>
      </c>
      <c r="E158" s="215">
        <v>1060</v>
      </c>
      <c r="F158" s="215">
        <v>1274</v>
      </c>
      <c r="G158" s="215">
        <v>1004</v>
      </c>
      <c r="I158" s="215" t="s">
        <v>12151</v>
      </c>
      <c r="J158" s="215" t="s">
        <v>12152</v>
      </c>
      <c r="K158" s="215" t="s">
        <v>8688</v>
      </c>
      <c r="L158" s="215" t="s">
        <v>19866</v>
      </c>
      <c r="AD158" s="216"/>
    </row>
    <row r="159" spans="1:30" s="215" customFormat="1" x14ac:dyDescent="0.25">
      <c r="A159" s="215" t="s">
        <v>160</v>
      </c>
      <c r="B159" s="215">
        <v>6002</v>
      </c>
      <c r="C159" s="215" t="s">
        <v>187</v>
      </c>
      <c r="D159" s="215">
        <v>191851879</v>
      </c>
      <c r="E159" s="215">
        <v>1060</v>
      </c>
      <c r="F159" s="215">
        <v>1252</v>
      </c>
      <c r="G159" s="215">
        <v>1004</v>
      </c>
      <c r="I159" s="215" t="s">
        <v>6190</v>
      </c>
      <c r="J159" s="215" t="s">
        <v>6191</v>
      </c>
      <c r="K159" s="215" t="s">
        <v>328</v>
      </c>
      <c r="L159" s="215" t="s">
        <v>7469</v>
      </c>
      <c r="AD159" s="216"/>
    </row>
    <row r="160" spans="1:30" s="215" customFormat="1" x14ac:dyDescent="0.25">
      <c r="A160" s="215" t="s">
        <v>160</v>
      </c>
      <c r="B160" s="215">
        <v>6002</v>
      </c>
      <c r="C160" s="215" t="s">
        <v>187</v>
      </c>
      <c r="D160" s="215">
        <v>191852345</v>
      </c>
      <c r="E160" s="215">
        <v>1040</v>
      </c>
      <c r="F160" s="215">
        <v>1264</v>
      </c>
      <c r="G160" s="215">
        <v>1004</v>
      </c>
      <c r="I160" s="215" t="s">
        <v>12153</v>
      </c>
      <c r="J160" s="215" t="s">
        <v>12154</v>
      </c>
      <c r="K160" s="215" t="s">
        <v>8741</v>
      </c>
      <c r="L160" s="215" t="s">
        <v>22699</v>
      </c>
      <c r="AD160" s="216"/>
    </row>
    <row r="161" spans="1:30" s="215" customFormat="1" x14ac:dyDescent="0.25">
      <c r="A161" s="215" t="s">
        <v>160</v>
      </c>
      <c r="B161" s="215">
        <v>6002</v>
      </c>
      <c r="C161" s="215" t="s">
        <v>187</v>
      </c>
      <c r="D161" s="215">
        <v>191852432</v>
      </c>
      <c r="E161" s="215">
        <v>1060</v>
      </c>
      <c r="F161" s="215">
        <v>1274</v>
      </c>
      <c r="G161" s="215">
        <v>1004</v>
      </c>
      <c r="I161" s="215" t="s">
        <v>12155</v>
      </c>
      <c r="J161" s="215" t="s">
        <v>12156</v>
      </c>
      <c r="K161" s="215" t="s">
        <v>8688</v>
      </c>
      <c r="L161" s="215" t="s">
        <v>19867</v>
      </c>
      <c r="AD161" s="216"/>
    </row>
    <row r="162" spans="1:30" s="215" customFormat="1" x14ac:dyDescent="0.25">
      <c r="A162" s="215" t="s">
        <v>160</v>
      </c>
      <c r="B162" s="215">
        <v>6002</v>
      </c>
      <c r="C162" s="215" t="s">
        <v>187</v>
      </c>
      <c r="D162" s="215">
        <v>191865550</v>
      </c>
      <c r="E162" s="215">
        <v>1060</v>
      </c>
      <c r="F162" s="215">
        <v>1265</v>
      </c>
      <c r="G162" s="215">
        <v>1004</v>
      </c>
      <c r="I162" s="215" t="s">
        <v>12157</v>
      </c>
      <c r="J162" s="215" t="s">
        <v>12158</v>
      </c>
      <c r="K162" s="215" t="s">
        <v>8688</v>
      </c>
      <c r="L162" s="215" t="s">
        <v>19868</v>
      </c>
      <c r="AD162" s="216"/>
    </row>
    <row r="163" spans="1:30" s="215" customFormat="1" x14ac:dyDescent="0.25">
      <c r="A163" s="215" t="s">
        <v>160</v>
      </c>
      <c r="B163" s="215">
        <v>6002</v>
      </c>
      <c r="C163" s="215" t="s">
        <v>187</v>
      </c>
      <c r="D163" s="215">
        <v>191866548</v>
      </c>
      <c r="E163" s="215">
        <v>1060</v>
      </c>
      <c r="F163" s="215">
        <v>1274</v>
      </c>
      <c r="G163" s="215">
        <v>1004</v>
      </c>
      <c r="I163" s="215" t="s">
        <v>12159</v>
      </c>
      <c r="J163" s="215" t="s">
        <v>12160</v>
      </c>
      <c r="K163" s="215" t="s">
        <v>8688</v>
      </c>
      <c r="L163" s="215" t="s">
        <v>19869</v>
      </c>
      <c r="AD163" s="216"/>
    </row>
    <row r="164" spans="1:30" s="215" customFormat="1" x14ac:dyDescent="0.25">
      <c r="A164" s="215" t="s">
        <v>160</v>
      </c>
      <c r="B164" s="215">
        <v>6002</v>
      </c>
      <c r="C164" s="215" t="s">
        <v>187</v>
      </c>
      <c r="D164" s="215">
        <v>191866623</v>
      </c>
      <c r="E164" s="215">
        <v>1060</v>
      </c>
      <c r="F164" s="215">
        <v>1274</v>
      </c>
      <c r="G164" s="215">
        <v>1004</v>
      </c>
      <c r="I164" s="215" t="s">
        <v>12161</v>
      </c>
      <c r="J164" s="215" t="s">
        <v>12162</v>
      </c>
      <c r="K164" s="215" t="s">
        <v>8688</v>
      </c>
      <c r="L164" s="215" t="s">
        <v>19870</v>
      </c>
      <c r="AD164" s="216"/>
    </row>
    <row r="165" spans="1:30" s="215" customFormat="1" x14ac:dyDescent="0.25">
      <c r="A165" s="215" t="s">
        <v>160</v>
      </c>
      <c r="B165" s="215">
        <v>6002</v>
      </c>
      <c r="C165" s="215" t="s">
        <v>187</v>
      </c>
      <c r="D165" s="215">
        <v>191866714</v>
      </c>
      <c r="E165" s="215">
        <v>1060</v>
      </c>
      <c r="F165" s="215">
        <v>1274</v>
      </c>
      <c r="G165" s="215">
        <v>1004</v>
      </c>
      <c r="I165" s="215" t="s">
        <v>12163</v>
      </c>
      <c r="J165" s="215" t="s">
        <v>12164</v>
      </c>
      <c r="K165" s="215" t="s">
        <v>8688</v>
      </c>
      <c r="L165" s="215" t="s">
        <v>19871</v>
      </c>
      <c r="AD165" s="216"/>
    </row>
    <row r="166" spans="1:30" s="215" customFormat="1" x14ac:dyDescent="0.25">
      <c r="A166" s="215" t="s">
        <v>160</v>
      </c>
      <c r="B166" s="215">
        <v>6002</v>
      </c>
      <c r="C166" s="215" t="s">
        <v>187</v>
      </c>
      <c r="D166" s="215">
        <v>191868110</v>
      </c>
      <c r="E166" s="215">
        <v>1060</v>
      </c>
      <c r="F166" s="215">
        <v>1242</v>
      </c>
      <c r="G166" s="215">
        <v>1004</v>
      </c>
      <c r="I166" s="215" t="s">
        <v>29198</v>
      </c>
      <c r="J166" s="215" t="s">
        <v>29199</v>
      </c>
      <c r="K166" s="215" t="s">
        <v>8688</v>
      </c>
      <c r="L166" s="215" t="s">
        <v>29252</v>
      </c>
      <c r="AD166" s="216"/>
    </row>
    <row r="167" spans="1:30" s="215" customFormat="1" x14ac:dyDescent="0.25">
      <c r="A167" s="215" t="s">
        <v>160</v>
      </c>
      <c r="B167" s="215">
        <v>6002</v>
      </c>
      <c r="C167" s="215" t="s">
        <v>187</v>
      </c>
      <c r="D167" s="215">
        <v>191877124</v>
      </c>
      <c r="E167" s="215">
        <v>1060</v>
      </c>
      <c r="F167" s="215">
        <v>1274</v>
      </c>
      <c r="G167" s="215">
        <v>1004</v>
      </c>
      <c r="I167" s="215" t="s">
        <v>12165</v>
      </c>
      <c r="J167" s="215" t="s">
        <v>12166</v>
      </c>
      <c r="K167" s="215" t="s">
        <v>8688</v>
      </c>
      <c r="L167" s="215" t="s">
        <v>19872</v>
      </c>
      <c r="AD167" s="216"/>
    </row>
    <row r="168" spans="1:30" s="215" customFormat="1" x14ac:dyDescent="0.25">
      <c r="A168" s="215" t="s">
        <v>160</v>
      </c>
      <c r="B168" s="215">
        <v>6002</v>
      </c>
      <c r="C168" s="215" t="s">
        <v>187</v>
      </c>
      <c r="D168" s="215">
        <v>191879924</v>
      </c>
      <c r="E168" s="215">
        <v>1060</v>
      </c>
      <c r="F168" s="215">
        <v>1274</v>
      </c>
      <c r="G168" s="215">
        <v>1004</v>
      </c>
      <c r="I168" s="215" t="s">
        <v>12167</v>
      </c>
      <c r="J168" s="215" t="s">
        <v>12168</v>
      </c>
      <c r="K168" s="215" t="s">
        <v>8688</v>
      </c>
      <c r="L168" s="215" t="s">
        <v>19873</v>
      </c>
      <c r="AD168" s="216"/>
    </row>
    <row r="169" spans="1:30" s="215" customFormat="1" x14ac:dyDescent="0.25">
      <c r="A169" s="215" t="s">
        <v>160</v>
      </c>
      <c r="B169" s="215">
        <v>6002</v>
      </c>
      <c r="C169" s="215" t="s">
        <v>187</v>
      </c>
      <c r="D169" s="215">
        <v>191886292</v>
      </c>
      <c r="E169" s="215">
        <v>1020</v>
      </c>
      <c r="F169" s="215">
        <v>1110</v>
      </c>
      <c r="G169" s="215">
        <v>1004</v>
      </c>
      <c r="I169" s="215" t="s">
        <v>12169</v>
      </c>
      <c r="J169" s="215" t="s">
        <v>12170</v>
      </c>
      <c r="K169" s="215" t="s">
        <v>8688</v>
      </c>
      <c r="L169" s="215" t="s">
        <v>19874</v>
      </c>
      <c r="AD169" s="216"/>
    </row>
    <row r="170" spans="1:30" s="215" customFormat="1" x14ac:dyDescent="0.25">
      <c r="A170" s="215" t="s">
        <v>160</v>
      </c>
      <c r="B170" s="215">
        <v>6002</v>
      </c>
      <c r="C170" s="215" t="s">
        <v>187</v>
      </c>
      <c r="D170" s="215">
        <v>191888493</v>
      </c>
      <c r="E170" s="215">
        <v>1020</v>
      </c>
      <c r="F170" s="215">
        <v>1110</v>
      </c>
      <c r="G170" s="215">
        <v>1004</v>
      </c>
      <c r="I170" s="215" t="s">
        <v>12171</v>
      </c>
      <c r="J170" s="215" t="s">
        <v>12172</v>
      </c>
      <c r="K170" s="215" t="s">
        <v>8688</v>
      </c>
      <c r="L170" s="215" t="s">
        <v>19875</v>
      </c>
      <c r="AD170" s="216"/>
    </row>
    <row r="171" spans="1:30" s="215" customFormat="1" x14ac:dyDescent="0.25">
      <c r="A171" s="215" t="s">
        <v>160</v>
      </c>
      <c r="B171" s="215">
        <v>6002</v>
      </c>
      <c r="C171" s="215" t="s">
        <v>187</v>
      </c>
      <c r="D171" s="215">
        <v>191888772</v>
      </c>
      <c r="E171" s="215">
        <v>1060</v>
      </c>
      <c r="F171" s="215">
        <v>1274</v>
      </c>
      <c r="G171" s="215">
        <v>1004</v>
      </c>
      <c r="I171" s="215" t="s">
        <v>12173</v>
      </c>
      <c r="J171" s="215" t="s">
        <v>12174</v>
      </c>
      <c r="K171" s="215" t="s">
        <v>8688</v>
      </c>
      <c r="L171" s="215" t="s">
        <v>19876</v>
      </c>
      <c r="AD171" s="216"/>
    </row>
    <row r="172" spans="1:30" s="215" customFormat="1" x14ac:dyDescent="0.25">
      <c r="A172" s="215" t="s">
        <v>160</v>
      </c>
      <c r="B172" s="215">
        <v>6002</v>
      </c>
      <c r="C172" s="215" t="s">
        <v>187</v>
      </c>
      <c r="D172" s="215">
        <v>191911530</v>
      </c>
      <c r="E172" s="215">
        <v>1060</v>
      </c>
      <c r="F172" s="215">
        <v>1251</v>
      </c>
      <c r="G172" s="215">
        <v>1004</v>
      </c>
      <c r="I172" s="215" t="s">
        <v>12175</v>
      </c>
      <c r="J172" s="215" t="s">
        <v>12176</v>
      </c>
      <c r="K172" s="215" t="s">
        <v>8688</v>
      </c>
      <c r="L172" s="215" t="s">
        <v>19877</v>
      </c>
      <c r="AD172" s="216"/>
    </row>
    <row r="173" spans="1:30" s="215" customFormat="1" x14ac:dyDescent="0.25">
      <c r="A173" s="215" t="s">
        <v>160</v>
      </c>
      <c r="B173" s="215">
        <v>6002</v>
      </c>
      <c r="C173" s="215" t="s">
        <v>187</v>
      </c>
      <c r="D173" s="215">
        <v>191911790</v>
      </c>
      <c r="E173" s="215">
        <v>1060</v>
      </c>
      <c r="F173" s="215">
        <v>1274</v>
      </c>
      <c r="G173" s="215">
        <v>1004</v>
      </c>
      <c r="I173" s="215" t="s">
        <v>12177</v>
      </c>
      <c r="J173" s="215" t="s">
        <v>12178</v>
      </c>
      <c r="K173" s="215" t="s">
        <v>8688</v>
      </c>
      <c r="L173" s="215" t="s">
        <v>19878</v>
      </c>
      <c r="AD173" s="216"/>
    </row>
    <row r="174" spans="1:30" s="215" customFormat="1" x14ac:dyDescent="0.25">
      <c r="A174" s="215" t="s">
        <v>160</v>
      </c>
      <c r="B174" s="215">
        <v>6002</v>
      </c>
      <c r="C174" s="215" t="s">
        <v>187</v>
      </c>
      <c r="D174" s="215">
        <v>191947126</v>
      </c>
      <c r="E174" s="215">
        <v>1060</v>
      </c>
      <c r="F174" s="215">
        <v>1251</v>
      </c>
      <c r="G174" s="215">
        <v>1004</v>
      </c>
      <c r="I174" s="215" t="s">
        <v>12175</v>
      </c>
      <c r="J174" s="215" t="s">
        <v>12176</v>
      </c>
      <c r="K174" s="215" t="s">
        <v>8688</v>
      </c>
      <c r="L174" s="215" t="s">
        <v>19879</v>
      </c>
      <c r="AD174" s="216"/>
    </row>
    <row r="175" spans="1:30" s="215" customFormat="1" x14ac:dyDescent="0.25">
      <c r="A175" s="215" t="s">
        <v>160</v>
      </c>
      <c r="B175" s="215">
        <v>6002</v>
      </c>
      <c r="C175" s="215" t="s">
        <v>187</v>
      </c>
      <c r="D175" s="215">
        <v>191951970</v>
      </c>
      <c r="E175" s="215">
        <v>1020</v>
      </c>
      <c r="F175" s="215">
        <v>1110</v>
      </c>
      <c r="G175" s="215">
        <v>1004</v>
      </c>
      <c r="I175" s="215" t="s">
        <v>12179</v>
      </c>
      <c r="J175" s="215" t="s">
        <v>12180</v>
      </c>
      <c r="K175" s="215" t="s">
        <v>8688</v>
      </c>
      <c r="L175" s="215" t="s">
        <v>19880</v>
      </c>
      <c r="AD175" s="216"/>
    </row>
    <row r="176" spans="1:30" s="215" customFormat="1" x14ac:dyDescent="0.25">
      <c r="A176" s="215" t="s">
        <v>160</v>
      </c>
      <c r="B176" s="215">
        <v>6002</v>
      </c>
      <c r="C176" s="215" t="s">
        <v>187</v>
      </c>
      <c r="D176" s="215">
        <v>191952106</v>
      </c>
      <c r="E176" s="215">
        <v>1060</v>
      </c>
      <c r="F176" s="215">
        <v>1274</v>
      </c>
      <c r="G176" s="215">
        <v>1004</v>
      </c>
      <c r="I176" s="215" t="s">
        <v>12181</v>
      </c>
      <c r="J176" s="215" t="s">
        <v>12182</v>
      </c>
      <c r="K176" s="215" t="s">
        <v>8688</v>
      </c>
      <c r="L176" s="215" t="s">
        <v>19881</v>
      </c>
      <c r="AD176" s="216"/>
    </row>
    <row r="177" spans="1:30" s="215" customFormat="1" x14ac:dyDescent="0.25">
      <c r="A177" s="215" t="s">
        <v>160</v>
      </c>
      <c r="B177" s="215">
        <v>6002</v>
      </c>
      <c r="C177" s="215" t="s">
        <v>187</v>
      </c>
      <c r="D177" s="215">
        <v>191952108</v>
      </c>
      <c r="E177" s="215">
        <v>1060</v>
      </c>
      <c r="F177" s="215">
        <v>1274</v>
      </c>
      <c r="G177" s="215">
        <v>1004</v>
      </c>
      <c r="I177" s="215" t="s">
        <v>12183</v>
      </c>
      <c r="J177" s="215" t="s">
        <v>12184</v>
      </c>
      <c r="K177" s="215" t="s">
        <v>8688</v>
      </c>
      <c r="L177" s="215" t="s">
        <v>19882</v>
      </c>
      <c r="AD177" s="216"/>
    </row>
    <row r="178" spans="1:30" s="215" customFormat="1" x14ac:dyDescent="0.25">
      <c r="A178" s="215" t="s">
        <v>160</v>
      </c>
      <c r="B178" s="215">
        <v>6002</v>
      </c>
      <c r="C178" s="215" t="s">
        <v>187</v>
      </c>
      <c r="D178" s="215">
        <v>191952203</v>
      </c>
      <c r="E178" s="215">
        <v>1060</v>
      </c>
      <c r="F178" s="215">
        <v>1274</v>
      </c>
      <c r="G178" s="215">
        <v>1004</v>
      </c>
      <c r="I178" s="215" t="s">
        <v>12185</v>
      </c>
      <c r="J178" s="215" t="s">
        <v>12186</v>
      </c>
      <c r="K178" s="215" t="s">
        <v>8688</v>
      </c>
      <c r="L178" s="215" t="s">
        <v>19883</v>
      </c>
      <c r="AD178" s="216"/>
    </row>
    <row r="179" spans="1:30" s="215" customFormat="1" x14ac:dyDescent="0.25">
      <c r="A179" s="215" t="s">
        <v>160</v>
      </c>
      <c r="B179" s="215">
        <v>6002</v>
      </c>
      <c r="C179" s="215" t="s">
        <v>187</v>
      </c>
      <c r="D179" s="215">
        <v>191952395</v>
      </c>
      <c r="E179" s="215">
        <v>1060</v>
      </c>
      <c r="F179" s="215">
        <v>1274</v>
      </c>
      <c r="G179" s="215">
        <v>1004</v>
      </c>
      <c r="I179" s="215" t="s">
        <v>12187</v>
      </c>
      <c r="J179" s="215" t="s">
        <v>12188</v>
      </c>
      <c r="K179" s="215" t="s">
        <v>8688</v>
      </c>
      <c r="L179" s="215" t="s">
        <v>19884</v>
      </c>
      <c r="AD179" s="216"/>
    </row>
    <row r="180" spans="1:30" s="215" customFormat="1" x14ac:dyDescent="0.25">
      <c r="A180" s="215" t="s">
        <v>160</v>
      </c>
      <c r="B180" s="215">
        <v>6002</v>
      </c>
      <c r="C180" s="215" t="s">
        <v>187</v>
      </c>
      <c r="D180" s="215">
        <v>191952986</v>
      </c>
      <c r="E180" s="215">
        <v>1020</v>
      </c>
      <c r="F180" s="215">
        <v>1122</v>
      </c>
      <c r="G180" s="215">
        <v>1004</v>
      </c>
      <c r="I180" s="215" t="s">
        <v>25136</v>
      </c>
      <c r="J180" s="215" t="s">
        <v>25137</v>
      </c>
      <c r="K180" s="215" t="s">
        <v>8688</v>
      </c>
      <c r="L180" s="215" t="s">
        <v>25190</v>
      </c>
      <c r="AD180" s="216"/>
    </row>
    <row r="181" spans="1:30" s="215" customFormat="1" x14ac:dyDescent="0.25">
      <c r="A181" s="215" t="s">
        <v>160</v>
      </c>
      <c r="B181" s="215">
        <v>6002</v>
      </c>
      <c r="C181" s="215" t="s">
        <v>187</v>
      </c>
      <c r="D181" s="215">
        <v>191952987</v>
      </c>
      <c r="E181" s="215">
        <v>1020</v>
      </c>
      <c r="F181" s="215">
        <v>1122</v>
      </c>
      <c r="G181" s="215">
        <v>1004</v>
      </c>
      <c r="I181" s="215" t="s">
        <v>25138</v>
      </c>
      <c r="J181" s="215" t="s">
        <v>25139</v>
      </c>
      <c r="K181" s="215" t="s">
        <v>8688</v>
      </c>
      <c r="L181" s="215" t="s">
        <v>25191</v>
      </c>
      <c r="AD181" s="216"/>
    </row>
    <row r="182" spans="1:30" s="215" customFormat="1" x14ac:dyDescent="0.25">
      <c r="A182" s="215" t="s">
        <v>160</v>
      </c>
      <c r="B182" s="215">
        <v>6002</v>
      </c>
      <c r="C182" s="215" t="s">
        <v>187</v>
      </c>
      <c r="D182" s="215">
        <v>191958323</v>
      </c>
      <c r="E182" s="215">
        <v>1060</v>
      </c>
      <c r="F182" s="215">
        <v>1271</v>
      </c>
      <c r="G182" s="215">
        <v>1004</v>
      </c>
      <c r="I182" s="215" t="s">
        <v>12189</v>
      </c>
      <c r="J182" s="215" t="s">
        <v>12190</v>
      </c>
      <c r="K182" s="215" t="s">
        <v>8688</v>
      </c>
      <c r="L182" s="215" t="s">
        <v>19885</v>
      </c>
      <c r="AD182" s="216"/>
    </row>
    <row r="183" spans="1:30" s="215" customFormat="1" x14ac:dyDescent="0.25">
      <c r="A183" s="215" t="s">
        <v>160</v>
      </c>
      <c r="B183" s="215">
        <v>6002</v>
      </c>
      <c r="C183" s="215" t="s">
        <v>187</v>
      </c>
      <c r="D183" s="215">
        <v>191964354</v>
      </c>
      <c r="E183" s="215">
        <v>1060</v>
      </c>
      <c r="F183" s="215">
        <v>1274</v>
      </c>
      <c r="G183" s="215">
        <v>1004</v>
      </c>
      <c r="I183" s="215" t="s">
        <v>12191</v>
      </c>
      <c r="J183" s="215" t="s">
        <v>12192</v>
      </c>
      <c r="K183" s="215" t="s">
        <v>8688</v>
      </c>
      <c r="L183" s="215" t="s">
        <v>19886</v>
      </c>
      <c r="AD183" s="216"/>
    </row>
    <row r="184" spans="1:30" s="215" customFormat="1" x14ac:dyDescent="0.25">
      <c r="A184" s="215" t="s">
        <v>160</v>
      </c>
      <c r="B184" s="215">
        <v>6002</v>
      </c>
      <c r="C184" s="215" t="s">
        <v>187</v>
      </c>
      <c r="D184" s="215">
        <v>191964395</v>
      </c>
      <c r="E184" s="215">
        <v>1020</v>
      </c>
      <c r="F184" s="215">
        <v>1110</v>
      </c>
      <c r="G184" s="215">
        <v>1004</v>
      </c>
      <c r="I184" s="215" t="s">
        <v>12193</v>
      </c>
      <c r="J184" s="215" t="s">
        <v>12194</v>
      </c>
      <c r="K184" s="215" t="s">
        <v>8688</v>
      </c>
      <c r="L184" s="215" t="s">
        <v>19887</v>
      </c>
      <c r="AD184" s="216"/>
    </row>
    <row r="185" spans="1:30" s="215" customFormat="1" x14ac:dyDescent="0.25">
      <c r="A185" s="215" t="s">
        <v>160</v>
      </c>
      <c r="B185" s="215">
        <v>6002</v>
      </c>
      <c r="C185" s="215" t="s">
        <v>187</v>
      </c>
      <c r="D185" s="215">
        <v>191972760</v>
      </c>
      <c r="E185" s="215">
        <v>1060</v>
      </c>
      <c r="F185" s="215">
        <v>1265</v>
      </c>
      <c r="G185" s="215">
        <v>1004</v>
      </c>
      <c r="I185" s="215" t="s">
        <v>12195</v>
      </c>
      <c r="J185" s="215" t="s">
        <v>12196</v>
      </c>
      <c r="K185" s="215" t="s">
        <v>8688</v>
      </c>
      <c r="L185" s="215" t="s">
        <v>19888</v>
      </c>
      <c r="AD185" s="216"/>
    </row>
    <row r="186" spans="1:30" s="215" customFormat="1" x14ac:dyDescent="0.25">
      <c r="A186" s="215" t="s">
        <v>160</v>
      </c>
      <c r="B186" s="215">
        <v>6002</v>
      </c>
      <c r="C186" s="215" t="s">
        <v>187</v>
      </c>
      <c r="D186" s="215">
        <v>191973697</v>
      </c>
      <c r="E186" s="215">
        <v>1060</v>
      </c>
      <c r="F186" s="215">
        <v>1274</v>
      </c>
      <c r="G186" s="215">
        <v>1004</v>
      </c>
      <c r="I186" s="215" t="s">
        <v>26826</v>
      </c>
      <c r="J186" s="215" t="s">
        <v>26827</v>
      </c>
      <c r="K186" s="215" t="s">
        <v>8688</v>
      </c>
      <c r="L186" s="215" t="s">
        <v>26906</v>
      </c>
      <c r="AD186" s="216"/>
    </row>
    <row r="187" spans="1:30" s="215" customFormat="1" x14ac:dyDescent="0.25">
      <c r="A187" s="215" t="s">
        <v>160</v>
      </c>
      <c r="B187" s="215">
        <v>6002</v>
      </c>
      <c r="C187" s="215" t="s">
        <v>187</v>
      </c>
      <c r="D187" s="215">
        <v>191976178</v>
      </c>
      <c r="E187" s="215">
        <v>1060</v>
      </c>
      <c r="F187" s="215">
        <v>1274</v>
      </c>
      <c r="G187" s="215">
        <v>1004</v>
      </c>
      <c r="I187" s="215" t="s">
        <v>26828</v>
      </c>
      <c r="J187" s="215" t="s">
        <v>26829</v>
      </c>
      <c r="K187" s="215" t="s">
        <v>8688</v>
      </c>
      <c r="L187" s="215" t="s">
        <v>26907</v>
      </c>
      <c r="AD187" s="216"/>
    </row>
    <row r="188" spans="1:30" s="215" customFormat="1" x14ac:dyDescent="0.25">
      <c r="A188" s="215" t="s">
        <v>160</v>
      </c>
      <c r="B188" s="215">
        <v>6002</v>
      </c>
      <c r="C188" s="215" t="s">
        <v>187</v>
      </c>
      <c r="D188" s="215">
        <v>191980759</v>
      </c>
      <c r="E188" s="215">
        <v>1060</v>
      </c>
      <c r="F188" s="215">
        <v>1241</v>
      </c>
      <c r="G188" s="215">
        <v>1004</v>
      </c>
      <c r="I188" s="215" t="s">
        <v>12197</v>
      </c>
      <c r="J188" s="215" t="s">
        <v>12198</v>
      </c>
      <c r="K188" s="215" t="s">
        <v>8688</v>
      </c>
      <c r="L188" s="215" t="s">
        <v>19889</v>
      </c>
      <c r="AD188" s="216"/>
    </row>
    <row r="189" spans="1:30" s="215" customFormat="1" x14ac:dyDescent="0.25">
      <c r="A189" s="215" t="s">
        <v>160</v>
      </c>
      <c r="B189" s="215">
        <v>6002</v>
      </c>
      <c r="C189" s="215" t="s">
        <v>187</v>
      </c>
      <c r="D189" s="215">
        <v>191980837</v>
      </c>
      <c r="E189" s="215">
        <v>1020</v>
      </c>
      <c r="F189" s="215">
        <v>1110</v>
      </c>
      <c r="G189" s="215">
        <v>1004</v>
      </c>
      <c r="I189" s="215" t="s">
        <v>29200</v>
      </c>
      <c r="J189" s="215" t="s">
        <v>29201</v>
      </c>
      <c r="K189" s="215" t="s">
        <v>8688</v>
      </c>
      <c r="L189" s="215" t="s">
        <v>29253</v>
      </c>
      <c r="AD189" s="216"/>
    </row>
    <row r="190" spans="1:30" s="215" customFormat="1" x14ac:dyDescent="0.25">
      <c r="A190" s="215" t="s">
        <v>160</v>
      </c>
      <c r="B190" s="215">
        <v>6002</v>
      </c>
      <c r="C190" s="215" t="s">
        <v>187</v>
      </c>
      <c r="D190" s="215">
        <v>191980872</v>
      </c>
      <c r="E190" s="215">
        <v>1060</v>
      </c>
      <c r="F190" s="215">
        <v>1251</v>
      </c>
      <c r="G190" s="215">
        <v>1004</v>
      </c>
      <c r="I190" s="215" t="s">
        <v>12199</v>
      </c>
      <c r="J190" s="215" t="s">
        <v>12200</v>
      </c>
      <c r="K190" s="215" t="s">
        <v>8688</v>
      </c>
      <c r="L190" s="215" t="s">
        <v>19890</v>
      </c>
      <c r="AD190" s="216"/>
    </row>
    <row r="191" spans="1:30" s="215" customFormat="1" x14ac:dyDescent="0.25">
      <c r="A191" s="215" t="s">
        <v>160</v>
      </c>
      <c r="B191" s="215">
        <v>6002</v>
      </c>
      <c r="C191" s="215" t="s">
        <v>187</v>
      </c>
      <c r="D191" s="215">
        <v>191982334</v>
      </c>
      <c r="E191" s="215">
        <v>1060</v>
      </c>
      <c r="F191" s="215">
        <v>1242</v>
      </c>
      <c r="G191" s="215">
        <v>1004</v>
      </c>
      <c r="I191" s="215" t="s">
        <v>29202</v>
      </c>
      <c r="J191" s="215" t="s">
        <v>29203</v>
      </c>
      <c r="K191" s="215" t="s">
        <v>8688</v>
      </c>
      <c r="L191" s="215" t="s">
        <v>29254</v>
      </c>
      <c r="AD191" s="216"/>
    </row>
    <row r="192" spans="1:30" s="215" customFormat="1" x14ac:dyDescent="0.25">
      <c r="A192" s="215" t="s">
        <v>160</v>
      </c>
      <c r="B192" s="215">
        <v>6002</v>
      </c>
      <c r="C192" s="215" t="s">
        <v>187</v>
      </c>
      <c r="D192" s="215">
        <v>191982337</v>
      </c>
      <c r="E192" s="215">
        <v>1020</v>
      </c>
      <c r="F192" s="215">
        <v>1110</v>
      </c>
      <c r="G192" s="215">
        <v>1004</v>
      </c>
      <c r="I192" s="215" t="s">
        <v>12201</v>
      </c>
      <c r="J192" s="215" t="s">
        <v>12202</v>
      </c>
      <c r="K192" s="215" t="s">
        <v>8688</v>
      </c>
      <c r="L192" s="215" t="s">
        <v>19891</v>
      </c>
      <c r="AD192" s="216"/>
    </row>
    <row r="193" spans="1:30" s="215" customFormat="1" x14ac:dyDescent="0.25">
      <c r="A193" s="215" t="s">
        <v>160</v>
      </c>
      <c r="B193" s="215">
        <v>6002</v>
      </c>
      <c r="C193" s="215" t="s">
        <v>187</v>
      </c>
      <c r="D193" s="215">
        <v>191982339</v>
      </c>
      <c r="E193" s="215">
        <v>1060</v>
      </c>
      <c r="F193" s="215">
        <v>1242</v>
      </c>
      <c r="G193" s="215">
        <v>1004</v>
      </c>
      <c r="I193" s="215" t="s">
        <v>29204</v>
      </c>
      <c r="J193" s="215" t="s">
        <v>29205</v>
      </c>
      <c r="K193" s="215" t="s">
        <v>8688</v>
      </c>
      <c r="L193" s="215" t="s">
        <v>29255</v>
      </c>
      <c r="AD193" s="216"/>
    </row>
    <row r="194" spans="1:30" s="215" customFormat="1" x14ac:dyDescent="0.25">
      <c r="A194" s="215" t="s">
        <v>160</v>
      </c>
      <c r="B194" s="215">
        <v>6002</v>
      </c>
      <c r="C194" s="215" t="s">
        <v>187</v>
      </c>
      <c r="D194" s="215">
        <v>191994386</v>
      </c>
      <c r="E194" s="215">
        <v>1060</v>
      </c>
      <c r="F194" s="215">
        <v>1261</v>
      </c>
      <c r="G194" s="215">
        <v>1004</v>
      </c>
      <c r="I194" s="215" t="s">
        <v>8502</v>
      </c>
      <c r="J194" s="215" t="s">
        <v>8503</v>
      </c>
      <c r="K194" s="215" t="s">
        <v>328</v>
      </c>
      <c r="L194" s="215" t="s">
        <v>8482</v>
      </c>
      <c r="AD194" s="216"/>
    </row>
    <row r="195" spans="1:30" s="215" customFormat="1" x14ac:dyDescent="0.25">
      <c r="A195" s="215" t="s">
        <v>160</v>
      </c>
      <c r="B195" s="215">
        <v>6002</v>
      </c>
      <c r="C195" s="215" t="s">
        <v>187</v>
      </c>
      <c r="D195" s="215">
        <v>192003309</v>
      </c>
      <c r="E195" s="215">
        <v>1020</v>
      </c>
      <c r="F195" s="215">
        <v>1110</v>
      </c>
      <c r="G195" s="215">
        <v>1004</v>
      </c>
      <c r="I195" s="215" t="s">
        <v>12203</v>
      </c>
      <c r="J195" s="215" t="s">
        <v>12204</v>
      </c>
      <c r="K195" s="215" t="s">
        <v>8688</v>
      </c>
      <c r="L195" s="215" t="s">
        <v>19892</v>
      </c>
      <c r="AD195" s="216"/>
    </row>
    <row r="196" spans="1:30" s="215" customFormat="1" x14ac:dyDescent="0.25">
      <c r="A196" s="215" t="s">
        <v>160</v>
      </c>
      <c r="B196" s="215">
        <v>6002</v>
      </c>
      <c r="C196" s="215" t="s">
        <v>187</v>
      </c>
      <c r="D196" s="215">
        <v>192003310</v>
      </c>
      <c r="E196" s="215">
        <v>1060</v>
      </c>
      <c r="F196" s="215">
        <v>1242</v>
      </c>
      <c r="G196" s="215">
        <v>1004</v>
      </c>
      <c r="I196" s="215" t="s">
        <v>12205</v>
      </c>
      <c r="J196" s="215" t="s">
        <v>12206</v>
      </c>
      <c r="K196" s="215" t="s">
        <v>8688</v>
      </c>
      <c r="L196" s="215" t="s">
        <v>19893</v>
      </c>
      <c r="AD196" s="216"/>
    </row>
    <row r="197" spans="1:30" s="215" customFormat="1" x14ac:dyDescent="0.25">
      <c r="A197" s="215" t="s">
        <v>160</v>
      </c>
      <c r="B197" s="215">
        <v>6002</v>
      </c>
      <c r="C197" s="215" t="s">
        <v>187</v>
      </c>
      <c r="D197" s="215">
        <v>192003311</v>
      </c>
      <c r="E197" s="215">
        <v>1060</v>
      </c>
      <c r="F197" s="215">
        <v>1274</v>
      </c>
      <c r="G197" s="215">
        <v>1004</v>
      </c>
      <c r="I197" s="215" t="s">
        <v>25140</v>
      </c>
      <c r="J197" s="215" t="s">
        <v>25141</v>
      </c>
      <c r="K197" s="215" t="s">
        <v>8688</v>
      </c>
      <c r="L197" s="215" t="s">
        <v>25192</v>
      </c>
      <c r="AD197" s="216"/>
    </row>
    <row r="198" spans="1:30" s="215" customFormat="1" x14ac:dyDescent="0.25">
      <c r="A198" s="215" t="s">
        <v>160</v>
      </c>
      <c r="B198" s="215">
        <v>6002</v>
      </c>
      <c r="C198" s="215" t="s">
        <v>187</v>
      </c>
      <c r="D198" s="215">
        <v>192009788</v>
      </c>
      <c r="E198" s="215">
        <v>1020</v>
      </c>
      <c r="F198" s="215">
        <v>1110</v>
      </c>
      <c r="G198" s="215">
        <v>1004</v>
      </c>
      <c r="I198" s="215" t="s">
        <v>29206</v>
      </c>
      <c r="J198" s="215" t="s">
        <v>29207</v>
      </c>
      <c r="K198" s="215" t="s">
        <v>8688</v>
      </c>
      <c r="L198" s="215" t="s">
        <v>29256</v>
      </c>
      <c r="AD198" s="216"/>
    </row>
    <row r="199" spans="1:30" s="215" customFormat="1" x14ac:dyDescent="0.25">
      <c r="A199" s="215" t="s">
        <v>160</v>
      </c>
      <c r="B199" s="215">
        <v>6002</v>
      </c>
      <c r="C199" s="215" t="s">
        <v>187</v>
      </c>
      <c r="D199" s="215">
        <v>192012994</v>
      </c>
      <c r="E199" s="215">
        <v>1060</v>
      </c>
      <c r="F199" s="215">
        <v>1220</v>
      </c>
      <c r="G199" s="215">
        <v>1004</v>
      </c>
      <c r="I199" s="215" t="s">
        <v>12207</v>
      </c>
      <c r="J199" s="215" t="s">
        <v>12208</v>
      </c>
      <c r="K199" s="215" t="s">
        <v>8741</v>
      </c>
      <c r="L199" s="215" t="s">
        <v>22700</v>
      </c>
      <c r="AD199" s="216"/>
    </row>
    <row r="200" spans="1:30" s="215" customFormat="1" x14ac:dyDescent="0.25">
      <c r="A200" s="215" t="s">
        <v>160</v>
      </c>
      <c r="B200" s="215">
        <v>6002</v>
      </c>
      <c r="C200" s="215" t="s">
        <v>187</v>
      </c>
      <c r="D200" s="215">
        <v>192024756</v>
      </c>
      <c r="E200" s="215">
        <v>1020</v>
      </c>
      <c r="F200" s="215">
        <v>1110</v>
      </c>
      <c r="G200" s="215">
        <v>1004</v>
      </c>
      <c r="I200" s="215" t="s">
        <v>24948</v>
      </c>
      <c r="J200" s="215" t="s">
        <v>24949</v>
      </c>
      <c r="K200" s="215" t="s">
        <v>8688</v>
      </c>
      <c r="L200" s="215" t="s">
        <v>25102</v>
      </c>
      <c r="AD200" s="216"/>
    </row>
    <row r="201" spans="1:30" s="215" customFormat="1" x14ac:dyDescent="0.25">
      <c r="A201" s="215" t="s">
        <v>160</v>
      </c>
      <c r="B201" s="215">
        <v>6002</v>
      </c>
      <c r="C201" s="215" t="s">
        <v>187</v>
      </c>
      <c r="D201" s="215">
        <v>192028809</v>
      </c>
      <c r="E201" s="215">
        <v>1020</v>
      </c>
      <c r="F201" s="215">
        <v>1110</v>
      </c>
      <c r="G201" s="215">
        <v>1004</v>
      </c>
      <c r="I201" s="215" t="s">
        <v>25433</v>
      </c>
      <c r="J201" s="215" t="s">
        <v>25434</v>
      </c>
      <c r="K201" s="215" t="s">
        <v>8688</v>
      </c>
      <c r="L201" s="215" t="s">
        <v>26073</v>
      </c>
      <c r="AD201" s="216"/>
    </row>
    <row r="202" spans="1:30" s="215" customFormat="1" x14ac:dyDescent="0.25">
      <c r="A202" s="215" t="s">
        <v>160</v>
      </c>
      <c r="B202" s="215">
        <v>6004</v>
      </c>
      <c r="C202" s="215" t="s">
        <v>188</v>
      </c>
      <c r="D202" s="215">
        <v>891466</v>
      </c>
      <c r="E202" s="215">
        <v>1020</v>
      </c>
      <c r="F202" s="215">
        <v>1110</v>
      </c>
      <c r="G202" s="215">
        <v>1004</v>
      </c>
      <c r="I202" s="215" t="s">
        <v>25276</v>
      </c>
      <c r="J202" s="215" t="s">
        <v>25277</v>
      </c>
      <c r="K202" s="215" t="s">
        <v>328</v>
      </c>
      <c r="L202" s="215" t="s">
        <v>25310</v>
      </c>
      <c r="AD202" s="216"/>
    </row>
    <row r="203" spans="1:30" s="215" customFormat="1" x14ac:dyDescent="0.25">
      <c r="A203" s="215" t="s">
        <v>160</v>
      </c>
      <c r="B203" s="215">
        <v>6004</v>
      </c>
      <c r="C203" s="215" t="s">
        <v>188</v>
      </c>
      <c r="D203" s="215">
        <v>891472</v>
      </c>
      <c r="E203" s="215">
        <v>1020</v>
      </c>
      <c r="F203" s="215">
        <v>1110</v>
      </c>
      <c r="G203" s="215">
        <v>1004</v>
      </c>
      <c r="I203" s="215" t="s">
        <v>6192</v>
      </c>
      <c r="J203" s="215" t="s">
        <v>6193</v>
      </c>
      <c r="K203" s="215" t="s">
        <v>328</v>
      </c>
      <c r="L203" s="215" t="s">
        <v>7067</v>
      </c>
      <c r="AD203" s="216"/>
    </row>
    <row r="204" spans="1:30" s="215" customFormat="1" x14ac:dyDescent="0.25">
      <c r="A204" s="215" t="s">
        <v>160</v>
      </c>
      <c r="B204" s="215">
        <v>6004</v>
      </c>
      <c r="C204" s="215" t="s">
        <v>188</v>
      </c>
      <c r="D204" s="215">
        <v>891544</v>
      </c>
      <c r="E204" s="215">
        <v>1020</v>
      </c>
      <c r="F204" s="215">
        <v>1110</v>
      </c>
      <c r="G204" s="215">
        <v>1004</v>
      </c>
      <c r="I204" s="215" t="s">
        <v>8686</v>
      </c>
      <c r="J204" s="215" t="s">
        <v>8687</v>
      </c>
      <c r="K204" s="215" t="s">
        <v>8688</v>
      </c>
      <c r="L204" s="215" t="s">
        <v>10576</v>
      </c>
      <c r="AD204" s="216"/>
    </row>
    <row r="205" spans="1:30" s="215" customFormat="1" x14ac:dyDescent="0.25">
      <c r="A205" s="215" t="s">
        <v>160</v>
      </c>
      <c r="B205" s="215">
        <v>6004</v>
      </c>
      <c r="C205" s="215" t="s">
        <v>188</v>
      </c>
      <c r="D205" s="215">
        <v>891545</v>
      </c>
      <c r="E205" s="215">
        <v>1020</v>
      </c>
      <c r="F205" s="215">
        <v>1110</v>
      </c>
      <c r="G205" s="215">
        <v>1004</v>
      </c>
      <c r="I205" s="215" t="s">
        <v>6194</v>
      </c>
      <c r="J205" s="215" t="s">
        <v>6195</v>
      </c>
      <c r="K205" s="215" t="s">
        <v>328</v>
      </c>
      <c r="L205" s="215" t="s">
        <v>7068</v>
      </c>
      <c r="AD205" s="216"/>
    </row>
    <row r="206" spans="1:30" s="215" customFormat="1" x14ac:dyDescent="0.25">
      <c r="A206" s="215" t="s">
        <v>160</v>
      </c>
      <c r="B206" s="215">
        <v>6004</v>
      </c>
      <c r="C206" s="215" t="s">
        <v>188</v>
      </c>
      <c r="D206" s="215">
        <v>891577</v>
      </c>
      <c r="E206" s="215">
        <v>1040</v>
      </c>
      <c r="F206" s="215">
        <v>1110</v>
      </c>
      <c r="G206" s="215">
        <v>1004</v>
      </c>
      <c r="I206" s="215" t="s">
        <v>2770</v>
      </c>
      <c r="J206" s="215" t="s">
        <v>2771</v>
      </c>
      <c r="K206" s="215" t="s">
        <v>328</v>
      </c>
      <c r="L206" s="215" t="s">
        <v>7069</v>
      </c>
      <c r="AD206" s="216"/>
    </row>
    <row r="207" spans="1:30" s="215" customFormat="1" x14ac:dyDescent="0.25">
      <c r="A207" s="215" t="s">
        <v>160</v>
      </c>
      <c r="B207" s="215">
        <v>6004</v>
      </c>
      <c r="C207" s="215" t="s">
        <v>188</v>
      </c>
      <c r="D207" s="215">
        <v>3175267</v>
      </c>
      <c r="E207" s="215">
        <v>1020</v>
      </c>
      <c r="F207" s="215">
        <v>1110</v>
      </c>
      <c r="G207" s="215">
        <v>1004</v>
      </c>
      <c r="I207" s="215" t="s">
        <v>6196</v>
      </c>
      <c r="J207" s="215" t="s">
        <v>6197</v>
      </c>
      <c r="K207" s="215" t="s">
        <v>328</v>
      </c>
      <c r="L207" s="215" t="s">
        <v>7070</v>
      </c>
      <c r="AD207" s="216"/>
    </row>
    <row r="208" spans="1:30" s="215" customFormat="1" x14ac:dyDescent="0.25">
      <c r="A208" s="215" t="s">
        <v>160</v>
      </c>
      <c r="B208" s="215">
        <v>6004</v>
      </c>
      <c r="C208" s="215" t="s">
        <v>188</v>
      </c>
      <c r="D208" s="215">
        <v>3175268</v>
      </c>
      <c r="E208" s="215">
        <v>1020</v>
      </c>
      <c r="F208" s="215">
        <v>1110</v>
      </c>
      <c r="G208" s="215">
        <v>1004</v>
      </c>
      <c r="I208" s="215" t="s">
        <v>2772</v>
      </c>
      <c r="J208" s="215" t="s">
        <v>2773</v>
      </c>
      <c r="K208" s="215" t="s">
        <v>328</v>
      </c>
      <c r="L208" s="215" t="s">
        <v>7070</v>
      </c>
      <c r="AD208" s="216"/>
    </row>
    <row r="209" spans="1:30" s="215" customFormat="1" x14ac:dyDescent="0.25">
      <c r="A209" s="215" t="s">
        <v>160</v>
      </c>
      <c r="B209" s="215">
        <v>6004</v>
      </c>
      <c r="C209" s="215" t="s">
        <v>188</v>
      </c>
      <c r="D209" s="215">
        <v>3175275</v>
      </c>
      <c r="E209" s="215">
        <v>1030</v>
      </c>
      <c r="F209" s="215">
        <v>1110</v>
      </c>
      <c r="G209" s="215">
        <v>1004</v>
      </c>
      <c r="I209" s="215" t="s">
        <v>6198</v>
      </c>
      <c r="J209" s="215" t="s">
        <v>6199</v>
      </c>
      <c r="K209" s="215" t="s">
        <v>328</v>
      </c>
      <c r="L209" s="215" t="s">
        <v>7071</v>
      </c>
      <c r="AD209" s="216"/>
    </row>
    <row r="210" spans="1:30" s="215" customFormat="1" x14ac:dyDescent="0.25">
      <c r="A210" s="215" t="s">
        <v>160</v>
      </c>
      <c r="B210" s="215">
        <v>6004</v>
      </c>
      <c r="C210" s="215" t="s">
        <v>188</v>
      </c>
      <c r="D210" s="215">
        <v>190348308</v>
      </c>
      <c r="E210" s="215">
        <v>1020</v>
      </c>
      <c r="F210" s="215">
        <v>1110</v>
      </c>
      <c r="G210" s="215">
        <v>1004</v>
      </c>
      <c r="I210" s="215" t="s">
        <v>2774</v>
      </c>
      <c r="J210" s="215" t="s">
        <v>2775</v>
      </c>
      <c r="K210" s="215" t="s">
        <v>328</v>
      </c>
      <c r="L210" s="215" t="s">
        <v>7071</v>
      </c>
      <c r="AD210" s="216"/>
    </row>
    <row r="211" spans="1:30" s="215" customFormat="1" x14ac:dyDescent="0.25">
      <c r="A211" s="215" t="s">
        <v>160</v>
      </c>
      <c r="B211" s="215">
        <v>6004</v>
      </c>
      <c r="C211" s="215" t="s">
        <v>188</v>
      </c>
      <c r="D211" s="215">
        <v>190572248</v>
      </c>
      <c r="E211" s="215">
        <v>1020</v>
      </c>
      <c r="F211" s="215">
        <v>1110</v>
      </c>
      <c r="G211" s="215">
        <v>1004</v>
      </c>
      <c r="I211" s="215" t="s">
        <v>2776</v>
      </c>
      <c r="J211" s="215" t="s">
        <v>2777</v>
      </c>
      <c r="K211" s="215" t="s">
        <v>328</v>
      </c>
      <c r="L211" s="215" t="s">
        <v>7067</v>
      </c>
      <c r="AD211" s="216"/>
    </row>
    <row r="212" spans="1:30" s="215" customFormat="1" x14ac:dyDescent="0.25">
      <c r="A212" s="215" t="s">
        <v>160</v>
      </c>
      <c r="B212" s="215">
        <v>6004</v>
      </c>
      <c r="C212" s="215" t="s">
        <v>188</v>
      </c>
      <c r="D212" s="215">
        <v>190773589</v>
      </c>
      <c r="E212" s="215">
        <v>1020</v>
      </c>
      <c r="F212" s="215">
        <v>1110</v>
      </c>
      <c r="G212" s="215">
        <v>1004</v>
      </c>
      <c r="I212" s="215" t="s">
        <v>8689</v>
      </c>
      <c r="J212" s="215" t="s">
        <v>8690</v>
      </c>
      <c r="K212" s="215" t="s">
        <v>8688</v>
      </c>
      <c r="L212" s="215" t="s">
        <v>10577</v>
      </c>
      <c r="AD212" s="216"/>
    </row>
    <row r="213" spans="1:30" s="215" customFormat="1" x14ac:dyDescent="0.25">
      <c r="A213" s="215" t="s">
        <v>160</v>
      </c>
      <c r="B213" s="215">
        <v>6004</v>
      </c>
      <c r="C213" s="215" t="s">
        <v>188</v>
      </c>
      <c r="D213" s="215">
        <v>190872329</v>
      </c>
      <c r="E213" s="215">
        <v>1030</v>
      </c>
      <c r="F213" s="215">
        <v>1110</v>
      </c>
      <c r="G213" s="215">
        <v>1004</v>
      </c>
      <c r="I213" s="215" t="s">
        <v>6200</v>
      </c>
      <c r="J213" s="215" t="s">
        <v>6201</v>
      </c>
      <c r="K213" s="215" t="s">
        <v>328</v>
      </c>
      <c r="L213" s="215" t="s">
        <v>7069</v>
      </c>
      <c r="AD213" s="216"/>
    </row>
    <row r="214" spans="1:30" s="215" customFormat="1" x14ac:dyDescent="0.25">
      <c r="A214" s="215" t="s">
        <v>160</v>
      </c>
      <c r="B214" s="215">
        <v>6004</v>
      </c>
      <c r="C214" s="215" t="s">
        <v>188</v>
      </c>
      <c r="D214" s="215">
        <v>190910289</v>
      </c>
      <c r="E214" s="215">
        <v>1020</v>
      </c>
      <c r="F214" s="215">
        <v>1110</v>
      </c>
      <c r="G214" s="215">
        <v>1003</v>
      </c>
      <c r="I214" s="215" t="s">
        <v>2778</v>
      </c>
      <c r="J214" s="215" t="s">
        <v>2779</v>
      </c>
      <c r="K214" s="215" t="s">
        <v>328</v>
      </c>
      <c r="L214" s="215" t="s">
        <v>7072</v>
      </c>
      <c r="AD214" s="216"/>
    </row>
    <row r="215" spans="1:30" s="215" customFormat="1" x14ac:dyDescent="0.25">
      <c r="A215" s="215" t="s">
        <v>160</v>
      </c>
      <c r="B215" s="215">
        <v>6004</v>
      </c>
      <c r="C215" s="215" t="s">
        <v>188</v>
      </c>
      <c r="D215" s="215">
        <v>190910330</v>
      </c>
      <c r="E215" s="215">
        <v>1060</v>
      </c>
      <c r="G215" s="215">
        <v>1004</v>
      </c>
      <c r="I215" s="215" t="s">
        <v>8691</v>
      </c>
      <c r="J215" s="215" t="s">
        <v>8692</v>
      </c>
      <c r="K215" s="215" t="s">
        <v>8688</v>
      </c>
      <c r="L215" s="215" t="s">
        <v>10578</v>
      </c>
      <c r="AD215" s="216"/>
    </row>
    <row r="216" spans="1:30" s="215" customFormat="1" x14ac:dyDescent="0.25">
      <c r="A216" s="215" t="s">
        <v>160</v>
      </c>
      <c r="B216" s="215">
        <v>6004</v>
      </c>
      <c r="C216" s="215" t="s">
        <v>188</v>
      </c>
      <c r="D216" s="215">
        <v>191009910</v>
      </c>
      <c r="E216" s="215">
        <v>1020</v>
      </c>
      <c r="F216" s="215">
        <v>1110</v>
      </c>
      <c r="G216" s="215">
        <v>1004</v>
      </c>
      <c r="I216" s="215" t="s">
        <v>8693</v>
      </c>
      <c r="J216" s="215" t="s">
        <v>8694</v>
      </c>
      <c r="K216" s="215" t="s">
        <v>8688</v>
      </c>
      <c r="L216" s="215" t="s">
        <v>10579</v>
      </c>
      <c r="AD216" s="216"/>
    </row>
    <row r="217" spans="1:30" s="215" customFormat="1" x14ac:dyDescent="0.25">
      <c r="A217" s="215" t="s">
        <v>160</v>
      </c>
      <c r="B217" s="215">
        <v>6004</v>
      </c>
      <c r="C217" s="215" t="s">
        <v>188</v>
      </c>
      <c r="D217" s="215">
        <v>191009918</v>
      </c>
      <c r="E217" s="215">
        <v>1020</v>
      </c>
      <c r="F217" s="215">
        <v>1110</v>
      </c>
      <c r="G217" s="215">
        <v>1004</v>
      </c>
      <c r="I217" s="215" t="s">
        <v>2778</v>
      </c>
      <c r="J217" s="215" t="s">
        <v>2779</v>
      </c>
      <c r="K217" s="215" t="s">
        <v>328</v>
      </c>
      <c r="L217" s="215" t="s">
        <v>7073</v>
      </c>
      <c r="AD217" s="216"/>
    </row>
    <row r="218" spans="1:30" s="215" customFormat="1" x14ac:dyDescent="0.25">
      <c r="A218" s="215" t="s">
        <v>160</v>
      </c>
      <c r="B218" s="215">
        <v>6004</v>
      </c>
      <c r="C218" s="215" t="s">
        <v>188</v>
      </c>
      <c r="D218" s="215">
        <v>191061890</v>
      </c>
      <c r="E218" s="215">
        <v>1020</v>
      </c>
      <c r="F218" s="215">
        <v>1110</v>
      </c>
      <c r="G218" s="215">
        <v>1004</v>
      </c>
      <c r="I218" s="215" t="s">
        <v>2780</v>
      </c>
      <c r="J218" s="215" t="s">
        <v>2781</v>
      </c>
      <c r="K218" s="215" t="s">
        <v>328</v>
      </c>
      <c r="L218" s="215" t="s">
        <v>7068</v>
      </c>
      <c r="AD218" s="216"/>
    </row>
    <row r="219" spans="1:30" s="215" customFormat="1" x14ac:dyDescent="0.25">
      <c r="A219" s="215" t="s">
        <v>160</v>
      </c>
      <c r="B219" s="215">
        <v>6004</v>
      </c>
      <c r="C219" s="215" t="s">
        <v>188</v>
      </c>
      <c r="D219" s="215">
        <v>191708574</v>
      </c>
      <c r="E219" s="215">
        <v>1020</v>
      </c>
      <c r="F219" s="215">
        <v>1110</v>
      </c>
      <c r="G219" s="215">
        <v>1004</v>
      </c>
      <c r="I219" s="215" t="s">
        <v>8695</v>
      </c>
      <c r="J219" s="215" t="s">
        <v>8696</v>
      </c>
      <c r="K219" s="215" t="s">
        <v>8688</v>
      </c>
      <c r="L219" s="215" t="s">
        <v>10580</v>
      </c>
      <c r="AD219" s="216"/>
    </row>
    <row r="220" spans="1:30" s="215" customFormat="1" x14ac:dyDescent="0.25">
      <c r="A220" s="215" t="s">
        <v>160</v>
      </c>
      <c r="B220" s="215">
        <v>6004</v>
      </c>
      <c r="C220" s="215" t="s">
        <v>188</v>
      </c>
      <c r="D220" s="215">
        <v>191951282</v>
      </c>
      <c r="E220" s="215">
        <v>1020</v>
      </c>
      <c r="F220" s="215">
        <v>1110</v>
      </c>
      <c r="G220" s="215">
        <v>1004</v>
      </c>
      <c r="I220" s="215" t="s">
        <v>8697</v>
      </c>
      <c r="J220" s="215" t="s">
        <v>8698</v>
      </c>
      <c r="K220" s="215" t="s">
        <v>8688</v>
      </c>
      <c r="L220" s="215" t="s">
        <v>10581</v>
      </c>
      <c r="AD220" s="216"/>
    </row>
    <row r="221" spans="1:30" s="215" customFormat="1" x14ac:dyDescent="0.25">
      <c r="A221" s="215" t="s">
        <v>160</v>
      </c>
      <c r="B221" s="215">
        <v>6004</v>
      </c>
      <c r="C221" s="215" t="s">
        <v>188</v>
      </c>
      <c r="D221" s="215">
        <v>191980288</v>
      </c>
      <c r="E221" s="215">
        <v>1020</v>
      </c>
      <c r="F221" s="215">
        <v>1121</v>
      </c>
      <c r="G221" s="215">
        <v>1004</v>
      </c>
      <c r="I221" s="215" t="s">
        <v>29379</v>
      </c>
      <c r="J221" s="215" t="s">
        <v>29380</v>
      </c>
      <c r="K221" s="215" t="s">
        <v>8688</v>
      </c>
      <c r="L221" s="215" t="s">
        <v>30776</v>
      </c>
      <c r="AD221" s="216"/>
    </row>
    <row r="222" spans="1:30" s="215" customFormat="1" x14ac:dyDescent="0.25">
      <c r="A222" s="215" t="s">
        <v>160</v>
      </c>
      <c r="B222" s="215">
        <v>6007</v>
      </c>
      <c r="C222" s="215" t="s">
        <v>189</v>
      </c>
      <c r="D222" s="215">
        <v>891598</v>
      </c>
      <c r="E222" s="215">
        <v>1020</v>
      </c>
      <c r="F222" s="215">
        <v>1110</v>
      </c>
      <c r="G222" s="215">
        <v>1004</v>
      </c>
      <c r="I222" s="215" t="s">
        <v>2782</v>
      </c>
      <c r="J222" s="215" t="s">
        <v>2783</v>
      </c>
      <c r="K222" s="215" t="s">
        <v>328</v>
      </c>
      <c r="L222" s="215" t="s">
        <v>7074</v>
      </c>
      <c r="AD222" s="216"/>
    </row>
    <row r="223" spans="1:30" s="215" customFormat="1" x14ac:dyDescent="0.25">
      <c r="A223" s="215" t="s">
        <v>160</v>
      </c>
      <c r="B223" s="215">
        <v>6007</v>
      </c>
      <c r="C223" s="215" t="s">
        <v>189</v>
      </c>
      <c r="D223" s="215">
        <v>891773</v>
      </c>
      <c r="E223" s="215">
        <v>1020</v>
      </c>
      <c r="F223" s="215">
        <v>1121</v>
      </c>
      <c r="G223" s="215">
        <v>1004</v>
      </c>
      <c r="I223" s="215" t="s">
        <v>12209</v>
      </c>
      <c r="J223" s="215" t="s">
        <v>12210</v>
      </c>
      <c r="K223" s="215" t="s">
        <v>8741</v>
      </c>
      <c r="L223" s="215" t="s">
        <v>22701</v>
      </c>
      <c r="AD223" s="216"/>
    </row>
    <row r="224" spans="1:30" s="215" customFormat="1" x14ac:dyDescent="0.25">
      <c r="A224" s="215" t="s">
        <v>160</v>
      </c>
      <c r="B224" s="215">
        <v>6007</v>
      </c>
      <c r="C224" s="215" t="s">
        <v>189</v>
      </c>
      <c r="D224" s="215">
        <v>891815</v>
      </c>
      <c r="E224" s="215">
        <v>1020</v>
      </c>
      <c r="F224" s="215">
        <v>1122</v>
      </c>
      <c r="G224" s="215">
        <v>1004</v>
      </c>
      <c r="I224" s="215" t="s">
        <v>12211</v>
      </c>
      <c r="J224" s="215" t="s">
        <v>12212</v>
      </c>
      <c r="K224" s="215" t="s">
        <v>8741</v>
      </c>
      <c r="L224" s="215" t="s">
        <v>22702</v>
      </c>
      <c r="AD224" s="216"/>
    </row>
    <row r="225" spans="1:30" s="215" customFormat="1" x14ac:dyDescent="0.25">
      <c r="A225" s="215" t="s">
        <v>160</v>
      </c>
      <c r="B225" s="215">
        <v>6007</v>
      </c>
      <c r="C225" s="215" t="s">
        <v>189</v>
      </c>
      <c r="D225" s="215">
        <v>891819</v>
      </c>
      <c r="E225" s="215">
        <v>1030</v>
      </c>
      <c r="F225" s="215">
        <v>1122</v>
      </c>
      <c r="G225" s="215">
        <v>1004</v>
      </c>
      <c r="I225" s="215" t="s">
        <v>12213</v>
      </c>
      <c r="J225" s="215" t="s">
        <v>12214</v>
      </c>
      <c r="K225" s="215" t="s">
        <v>8741</v>
      </c>
      <c r="L225" s="215" t="s">
        <v>22702</v>
      </c>
      <c r="AD225" s="216"/>
    </row>
    <row r="226" spans="1:30" s="215" customFormat="1" x14ac:dyDescent="0.25">
      <c r="A226" s="215" t="s">
        <v>160</v>
      </c>
      <c r="B226" s="215">
        <v>6007</v>
      </c>
      <c r="C226" s="215" t="s">
        <v>189</v>
      </c>
      <c r="D226" s="215">
        <v>891820</v>
      </c>
      <c r="E226" s="215">
        <v>1030</v>
      </c>
      <c r="F226" s="215">
        <v>1122</v>
      </c>
      <c r="G226" s="215">
        <v>1004</v>
      </c>
      <c r="I226" s="215" t="s">
        <v>12215</v>
      </c>
      <c r="J226" s="215" t="s">
        <v>12216</v>
      </c>
      <c r="K226" s="215" t="s">
        <v>8741</v>
      </c>
      <c r="L226" s="215" t="s">
        <v>22702</v>
      </c>
      <c r="AD226" s="216"/>
    </row>
    <row r="227" spans="1:30" s="215" customFormat="1" x14ac:dyDescent="0.25">
      <c r="A227" s="215" t="s">
        <v>160</v>
      </c>
      <c r="B227" s="215">
        <v>6007</v>
      </c>
      <c r="C227" s="215" t="s">
        <v>189</v>
      </c>
      <c r="D227" s="215">
        <v>891821</v>
      </c>
      <c r="E227" s="215">
        <v>1030</v>
      </c>
      <c r="F227" s="215">
        <v>1122</v>
      </c>
      <c r="G227" s="215">
        <v>1004</v>
      </c>
      <c r="I227" s="215" t="s">
        <v>12217</v>
      </c>
      <c r="J227" s="215" t="s">
        <v>12218</v>
      </c>
      <c r="K227" s="215" t="s">
        <v>8741</v>
      </c>
      <c r="L227" s="215" t="s">
        <v>22702</v>
      </c>
      <c r="AD227" s="216"/>
    </row>
    <row r="228" spans="1:30" s="215" customFormat="1" x14ac:dyDescent="0.25">
      <c r="A228" s="215" t="s">
        <v>160</v>
      </c>
      <c r="B228" s="215">
        <v>6007</v>
      </c>
      <c r="C228" s="215" t="s">
        <v>189</v>
      </c>
      <c r="D228" s="215">
        <v>891824</v>
      </c>
      <c r="E228" s="215">
        <v>1020</v>
      </c>
      <c r="F228" s="215">
        <v>1122</v>
      </c>
      <c r="G228" s="215">
        <v>1004</v>
      </c>
      <c r="I228" s="215" t="s">
        <v>12219</v>
      </c>
      <c r="J228" s="215" t="s">
        <v>12220</v>
      </c>
      <c r="K228" s="215" t="s">
        <v>8741</v>
      </c>
      <c r="L228" s="215" t="s">
        <v>22703</v>
      </c>
      <c r="AD228" s="216"/>
    </row>
    <row r="229" spans="1:30" s="215" customFormat="1" x14ac:dyDescent="0.25">
      <c r="A229" s="215" t="s">
        <v>160</v>
      </c>
      <c r="B229" s="215">
        <v>6007</v>
      </c>
      <c r="C229" s="215" t="s">
        <v>189</v>
      </c>
      <c r="D229" s="215">
        <v>891841</v>
      </c>
      <c r="E229" s="215">
        <v>1020</v>
      </c>
      <c r="F229" s="215">
        <v>1121</v>
      </c>
      <c r="G229" s="215">
        <v>1004</v>
      </c>
      <c r="I229" s="215" t="s">
        <v>12221</v>
      </c>
      <c r="J229" s="215" t="s">
        <v>12222</v>
      </c>
      <c r="K229" s="215" t="s">
        <v>8741</v>
      </c>
      <c r="L229" s="215" t="s">
        <v>22704</v>
      </c>
      <c r="AD229" s="216"/>
    </row>
    <row r="230" spans="1:30" s="215" customFormat="1" x14ac:dyDescent="0.25">
      <c r="A230" s="215" t="s">
        <v>160</v>
      </c>
      <c r="B230" s="215">
        <v>6007</v>
      </c>
      <c r="C230" s="215" t="s">
        <v>189</v>
      </c>
      <c r="D230" s="215">
        <v>891844</v>
      </c>
      <c r="E230" s="215">
        <v>1020</v>
      </c>
      <c r="F230" s="215">
        <v>1110</v>
      </c>
      <c r="G230" s="215">
        <v>1004</v>
      </c>
      <c r="I230" s="215" t="s">
        <v>12223</v>
      </c>
      <c r="J230" s="215" t="s">
        <v>12224</v>
      </c>
      <c r="K230" s="215" t="s">
        <v>8741</v>
      </c>
      <c r="L230" s="215" t="s">
        <v>22705</v>
      </c>
      <c r="AD230" s="216"/>
    </row>
    <row r="231" spans="1:30" s="215" customFormat="1" x14ac:dyDescent="0.25">
      <c r="A231" s="215" t="s">
        <v>160</v>
      </c>
      <c r="B231" s="215">
        <v>6007</v>
      </c>
      <c r="C231" s="215" t="s">
        <v>189</v>
      </c>
      <c r="D231" s="215">
        <v>891851</v>
      </c>
      <c r="E231" s="215">
        <v>1020</v>
      </c>
      <c r="F231" s="215">
        <v>1121</v>
      </c>
      <c r="G231" s="215">
        <v>1004</v>
      </c>
      <c r="I231" s="215" t="s">
        <v>12225</v>
      </c>
      <c r="J231" s="215" t="s">
        <v>12226</v>
      </c>
      <c r="K231" s="215" t="s">
        <v>8741</v>
      </c>
      <c r="L231" s="215" t="s">
        <v>22706</v>
      </c>
      <c r="AD231" s="216"/>
    </row>
    <row r="232" spans="1:30" s="215" customFormat="1" x14ac:dyDescent="0.25">
      <c r="A232" s="215" t="s">
        <v>160</v>
      </c>
      <c r="B232" s="215">
        <v>6007</v>
      </c>
      <c r="C232" s="215" t="s">
        <v>189</v>
      </c>
      <c r="D232" s="215">
        <v>891866</v>
      </c>
      <c r="E232" s="215">
        <v>1020</v>
      </c>
      <c r="F232" s="215">
        <v>1121</v>
      </c>
      <c r="G232" s="215">
        <v>1004</v>
      </c>
      <c r="I232" s="215" t="s">
        <v>12227</v>
      </c>
      <c r="J232" s="215" t="s">
        <v>12228</v>
      </c>
      <c r="K232" s="215" t="s">
        <v>8741</v>
      </c>
      <c r="L232" s="215" t="s">
        <v>22707</v>
      </c>
      <c r="AD232" s="216"/>
    </row>
    <row r="233" spans="1:30" s="215" customFormat="1" x14ac:dyDescent="0.25">
      <c r="A233" s="215" t="s">
        <v>160</v>
      </c>
      <c r="B233" s="215">
        <v>6007</v>
      </c>
      <c r="C233" s="215" t="s">
        <v>189</v>
      </c>
      <c r="D233" s="215">
        <v>891880</v>
      </c>
      <c r="E233" s="215">
        <v>1020</v>
      </c>
      <c r="F233" s="215">
        <v>1121</v>
      </c>
      <c r="G233" s="215">
        <v>1004</v>
      </c>
      <c r="I233" s="215" t="s">
        <v>12229</v>
      </c>
      <c r="J233" s="215" t="s">
        <v>12230</v>
      </c>
      <c r="K233" s="215" t="s">
        <v>8741</v>
      </c>
      <c r="L233" s="215" t="s">
        <v>22708</v>
      </c>
      <c r="AD233" s="216"/>
    </row>
    <row r="234" spans="1:30" s="215" customFormat="1" x14ac:dyDescent="0.25">
      <c r="A234" s="215" t="s">
        <v>160</v>
      </c>
      <c r="B234" s="215">
        <v>6007</v>
      </c>
      <c r="C234" s="215" t="s">
        <v>189</v>
      </c>
      <c r="D234" s="215">
        <v>891894</v>
      </c>
      <c r="E234" s="215">
        <v>1020</v>
      </c>
      <c r="F234" s="215">
        <v>1122</v>
      </c>
      <c r="G234" s="215">
        <v>1004</v>
      </c>
      <c r="I234" s="215" t="s">
        <v>12231</v>
      </c>
      <c r="J234" s="215" t="s">
        <v>12232</v>
      </c>
      <c r="K234" s="215" t="s">
        <v>8741</v>
      </c>
      <c r="L234" s="215" t="s">
        <v>22709</v>
      </c>
      <c r="AD234" s="216"/>
    </row>
    <row r="235" spans="1:30" s="215" customFormat="1" x14ac:dyDescent="0.25">
      <c r="A235" s="215" t="s">
        <v>160</v>
      </c>
      <c r="B235" s="215">
        <v>6007</v>
      </c>
      <c r="C235" s="215" t="s">
        <v>189</v>
      </c>
      <c r="D235" s="215">
        <v>891917</v>
      </c>
      <c r="E235" s="215">
        <v>1020</v>
      </c>
      <c r="F235" s="215">
        <v>1110</v>
      </c>
      <c r="G235" s="215">
        <v>1004</v>
      </c>
      <c r="I235" s="215" t="s">
        <v>12233</v>
      </c>
      <c r="J235" s="215" t="s">
        <v>12234</v>
      </c>
      <c r="K235" s="215" t="s">
        <v>8741</v>
      </c>
      <c r="L235" s="215" t="s">
        <v>22710</v>
      </c>
      <c r="AD235" s="216"/>
    </row>
    <row r="236" spans="1:30" s="215" customFormat="1" x14ac:dyDescent="0.25">
      <c r="A236" s="215" t="s">
        <v>160</v>
      </c>
      <c r="B236" s="215">
        <v>6007</v>
      </c>
      <c r="C236" s="215" t="s">
        <v>189</v>
      </c>
      <c r="D236" s="215">
        <v>891927</v>
      </c>
      <c r="E236" s="215">
        <v>1020</v>
      </c>
      <c r="F236" s="215">
        <v>1110</v>
      </c>
      <c r="G236" s="215">
        <v>1004</v>
      </c>
      <c r="I236" s="215" t="s">
        <v>12235</v>
      </c>
      <c r="J236" s="215" t="s">
        <v>12236</v>
      </c>
      <c r="K236" s="215" t="s">
        <v>8741</v>
      </c>
      <c r="L236" s="215" t="s">
        <v>22711</v>
      </c>
      <c r="AD236" s="216"/>
    </row>
    <row r="237" spans="1:30" s="215" customFormat="1" x14ac:dyDescent="0.25">
      <c r="A237" s="215" t="s">
        <v>160</v>
      </c>
      <c r="B237" s="215">
        <v>6007</v>
      </c>
      <c r="C237" s="215" t="s">
        <v>189</v>
      </c>
      <c r="D237" s="215">
        <v>891929</v>
      </c>
      <c r="E237" s="215">
        <v>1020</v>
      </c>
      <c r="F237" s="215">
        <v>1122</v>
      </c>
      <c r="G237" s="215">
        <v>1004</v>
      </c>
      <c r="I237" s="215" t="s">
        <v>12237</v>
      </c>
      <c r="J237" s="215" t="s">
        <v>12238</v>
      </c>
      <c r="K237" s="215" t="s">
        <v>8741</v>
      </c>
      <c r="L237" s="215" t="s">
        <v>22712</v>
      </c>
      <c r="AD237" s="216"/>
    </row>
    <row r="238" spans="1:30" s="215" customFormat="1" x14ac:dyDescent="0.25">
      <c r="A238" s="215" t="s">
        <v>160</v>
      </c>
      <c r="B238" s="215">
        <v>6007</v>
      </c>
      <c r="C238" s="215" t="s">
        <v>189</v>
      </c>
      <c r="D238" s="215">
        <v>891931</v>
      </c>
      <c r="E238" s="215">
        <v>1020</v>
      </c>
      <c r="F238" s="215">
        <v>1122</v>
      </c>
      <c r="G238" s="215">
        <v>1004</v>
      </c>
      <c r="I238" s="215" t="s">
        <v>12239</v>
      </c>
      <c r="J238" s="215" t="s">
        <v>12240</v>
      </c>
      <c r="K238" s="215" t="s">
        <v>8741</v>
      </c>
      <c r="L238" s="215" t="s">
        <v>22713</v>
      </c>
      <c r="AD238" s="216"/>
    </row>
    <row r="239" spans="1:30" s="215" customFormat="1" x14ac:dyDescent="0.25">
      <c r="A239" s="215" t="s">
        <v>160</v>
      </c>
      <c r="B239" s="215">
        <v>6007</v>
      </c>
      <c r="C239" s="215" t="s">
        <v>189</v>
      </c>
      <c r="D239" s="215">
        <v>891940</v>
      </c>
      <c r="E239" s="215">
        <v>1020</v>
      </c>
      <c r="F239" s="215">
        <v>1110</v>
      </c>
      <c r="G239" s="215">
        <v>1004</v>
      </c>
      <c r="I239" s="215" t="s">
        <v>12241</v>
      </c>
      <c r="J239" s="215" t="s">
        <v>12242</v>
      </c>
      <c r="K239" s="215" t="s">
        <v>8741</v>
      </c>
      <c r="L239" s="215" t="s">
        <v>22714</v>
      </c>
      <c r="AD239" s="216"/>
    </row>
    <row r="240" spans="1:30" s="215" customFormat="1" x14ac:dyDescent="0.25">
      <c r="A240" s="215" t="s">
        <v>160</v>
      </c>
      <c r="B240" s="215">
        <v>6007</v>
      </c>
      <c r="C240" s="215" t="s">
        <v>189</v>
      </c>
      <c r="D240" s="215">
        <v>891955</v>
      </c>
      <c r="E240" s="215">
        <v>1020</v>
      </c>
      <c r="F240" s="215">
        <v>1122</v>
      </c>
      <c r="G240" s="215">
        <v>1004</v>
      </c>
      <c r="I240" s="215" t="s">
        <v>12243</v>
      </c>
      <c r="J240" s="215" t="s">
        <v>12244</v>
      </c>
      <c r="K240" s="215" t="s">
        <v>8741</v>
      </c>
      <c r="L240" s="215" t="s">
        <v>22715</v>
      </c>
      <c r="AD240" s="216"/>
    </row>
    <row r="241" spans="1:30" s="215" customFormat="1" x14ac:dyDescent="0.25">
      <c r="A241" s="215" t="s">
        <v>160</v>
      </c>
      <c r="B241" s="215">
        <v>6007</v>
      </c>
      <c r="C241" s="215" t="s">
        <v>189</v>
      </c>
      <c r="D241" s="215">
        <v>891957</v>
      </c>
      <c r="E241" s="215">
        <v>1020</v>
      </c>
      <c r="F241" s="215">
        <v>1121</v>
      </c>
      <c r="G241" s="215">
        <v>1004</v>
      </c>
      <c r="I241" s="215" t="s">
        <v>12245</v>
      </c>
      <c r="J241" s="215" t="s">
        <v>12246</v>
      </c>
      <c r="K241" s="215" t="s">
        <v>8688</v>
      </c>
      <c r="L241" s="215" t="s">
        <v>19894</v>
      </c>
      <c r="AD241" s="216"/>
    </row>
    <row r="242" spans="1:30" s="215" customFormat="1" x14ac:dyDescent="0.25">
      <c r="A242" s="215" t="s">
        <v>160</v>
      </c>
      <c r="B242" s="215">
        <v>6007</v>
      </c>
      <c r="C242" s="215" t="s">
        <v>189</v>
      </c>
      <c r="D242" s="215">
        <v>891960</v>
      </c>
      <c r="E242" s="215">
        <v>1020</v>
      </c>
      <c r="F242" s="215">
        <v>1121</v>
      </c>
      <c r="G242" s="215">
        <v>1004</v>
      </c>
      <c r="I242" s="215" t="s">
        <v>12247</v>
      </c>
      <c r="J242" s="215" t="s">
        <v>12248</v>
      </c>
      <c r="K242" s="215" t="s">
        <v>8741</v>
      </c>
      <c r="L242" s="215" t="s">
        <v>22716</v>
      </c>
      <c r="AD242" s="216"/>
    </row>
    <row r="243" spans="1:30" s="215" customFormat="1" x14ac:dyDescent="0.25">
      <c r="A243" s="215" t="s">
        <v>160</v>
      </c>
      <c r="B243" s="215">
        <v>6007</v>
      </c>
      <c r="C243" s="215" t="s">
        <v>189</v>
      </c>
      <c r="D243" s="215">
        <v>891967</v>
      </c>
      <c r="E243" s="215">
        <v>1020</v>
      </c>
      <c r="F243" s="215">
        <v>1110</v>
      </c>
      <c r="G243" s="215">
        <v>1004</v>
      </c>
      <c r="I243" s="215" t="s">
        <v>12249</v>
      </c>
      <c r="J243" s="215" t="s">
        <v>12250</v>
      </c>
      <c r="K243" s="215" t="s">
        <v>8741</v>
      </c>
      <c r="L243" s="215" t="s">
        <v>22717</v>
      </c>
      <c r="AD243" s="216"/>
    </row>
    <row r="244" spans="1:30" s="215" customFormat="1" x14ac:dyDescent="0.25">
      <c r="A244" s="215" t="s">
        <v>160</v>
      </c>
      <c r="B244" s="215">
        <v>6007</v>
      </c>
      <c r="C244" s="215" t="s">
        <v>189</v>
      </c>
      <c r="D244" s="215">
        <v>891988</v>
      </c>
      <c r="E244" s="215">
        <v>1030</v>
      </c>
      <c r="F244" s="215">
        <v>1122</v>
      </c>
      <c r="G244" s="215">
        <v>1004</v>
      </c>
      <c r="I244" s="215" t="s">
        <v>12251</v>
      </c>
      <c r="J244" s="215" t="s">
        <v>12252</v>
      </c>
      <c r="K244" s="215" t="s">
        <v>8741</v>
      </c>
      <c r="L244" s="215" t="s">
        <v>22718</v>
      </c>
      <c r="AD244" s="216"/>
    </row>
    <row r="245" spans="1:30" s="215" customFormat="1" x14ac:dyDescent="0.25">
      <c r="A245" s="215" t="s">
        <v>160</v>
      </c>
      <c r="B245" s="215">
        <v>6007</v>
      </c>
      <c r="C245" s="215" t="s">
        <v>189</v>
      </c>
      <c r="D245" s="215">
        <v>892006</v>
      </c>
      <c r="E245" s="215">
        <v>1020</v>
      </c>
      <c r="F245" s="215">
        <v>1122</v>
      </c>
      <c r="G245" s="215">
        <v>1004</v>
      </c>
      <c r="I245" s="215" t="s">
        <v>12253</v>
      </c>
      <c r="J245" s="215" t="s">
        <v>12254</v>
      </c>
      <c r="K245" s="215" t="s">
        <v>8741</v>
      </c>
      <c r="L245" s="215" t="s">
        <v>22719</v>
      </c>
      <c r="AD245" s="216"/>
    </row>
    <row r="246" spans="1:30" s="215" customFormat="1" x14ac:dyDescent="0.25">
      <c r="A246" s="215" t="s">
        <v>160</v>
      </c>
      <c r="B246" s="215">
        <v>6007</v>
      </c>
      <c r="C246" s="215" t="s">
        <v>189</v>
      </c>
      <c r="D246" s="215">
        <v>892039</v>
      </c>
      <c r="E246" s="215">
        <v>1020</v>
      </c>
      <c r="F246" s="215">
        <v>1122</v>
      </c>
      <c r="G246" s="215">
        <v>1004</v>
      </c>
      <c r="I246" s="215" t="s">
        <v>6202</v>
      </c>
      <c r="J246" s="215" t="s">
        <v>6203</v>
      </c>
      <c r="K246" s="215" t="s">
        <v>328</v>
      </c>
      <c r="L246" s="215" t="s">
        <v>7075</v>
      </c>
      <c r="AD246" s="216"/>
    </row>
    <row r="247" spans="1:30" s="215" customFormat="1" x14ac:dyDescent="0.25">
      <c r="A247" s="215" t="s">
        <v>160</v>
      </c>
      <c r="B247" s="215">
        <v>6007</v>
      </c>
      <c r="C247" s="215" t="s">
        <v>189</v>
      </c>
      <c r="D247" s="215">
        <v>892040</v>
      </c>
      <c r="E247" s="215">
        <v>1020</v>
      </c>
      <c r="F247" s="215">
        <v>1122</v>
      </c>
      <c r="G247" s="215">
        <v>1004</v>
      </c>
      <c r="I247" s="215" t="s">
        <v>2784</v>
      </c>
      <c r="J247" s="215" t="s">
        <v>2785</v>
      </c>
      <c r="K247" s="215" t="s">
        <v>328</v>
      </c>
      <c r="L247" s="215" t="s">
        <v>7075</v>
      </c>
      <c r="AD247" s="216"/>
    </row>
    <row r="248" spans="1:30" s="215" customFormat="1" x14ac:dyDescent="0.25">
      <c r="A248" s="215" t="s">
        <v>160</v>
      </c>
      <c r="B248" s="215">
        <v>6007</v>
      </c>
      <c r="C248" s="215" t="s">
        <v>189</v>
      </c>
      <c r="D248" s="215">
        <v>892041</v>
      </c>
      <c r="E248" s="215">
        <v>1030</v>
      </c>
      <c r="F248" s="215">
        <v>1122</v>
      </c>
      <c r="G248" s="215">
        <v>1004</v>
      </c>
      <c r="I248" s="215" t="s">
        <v>2786</v>
      </c>
      <c r="J248" s="215" t="s">
        <v>2787</v>
      </c>
      <c r="K248" s="215" t="s">
        <v>328</v>
      </c>
      <c r="L248" s="215" t="s">
        <v>7075</v>
      </c>
      <c r="AD248" s="216"/>
    </row>
    <row r="249" spans="1:30" s="215" customFormat="1" x14ac:dyDescent="0.25">
      <c r="A249" s="215" t="s">
        <v>160</v>
      </c>
      <c r="B249" s="215">
        <v>6007</v>
      </c>
      <c r="C249" s="215" t="s">
        <v>189</v>
      </c>
      <c r="D249" s="215">
        <v>892053</v>
      </c>
      <c r="E249" s="215">
        <v>1030</v>
      </c>
      <c r="F249" s="215">
        <v>1122</v>
      </c>
      <c r="G249" s="215">
        <v>1004</v>
      </c>
      <c r="I249" s="215" t="s">
        <v>6204</v>
      </c>
      <c r="J249" s="215" t="s">
        <v>6205</v>
      </c>
      <c r="K249" s="215" t="s">
        <v>328</v>
      </c>
      <c r="L249" s="215" t="s">
        <v>7076</v>
      </c>
      <c r="AD249" s="216"/>
    </row>
    <row r="250" spans="1:30" s="215" customFormat="1" x14ac:dyDescent="0.25">
      <c r="A250" s="215" t="s">
        <v>160</v>
      </c>
      <c r="B250" s="215">
        <v>6007</v>
      </c>
      <c r="C250" s="215" t="s">
        <v>189</v>
      </c>
      <c r="D250" s="215">
        <v>892058</v>
      </c>
      <c r="E250" s="215">
        <v>1030</v>
      </c>
      <c r="F250" s="215">
        <v>1122</v>
      </c>
      <c r="G250" s="215">
        <v>1004</v>
      </c>
      <c r="I250" s="215" t="s">
        <v>6206</v>
      </c>
      <c r="J250" s="215" t="s">
        <v>6207</v>
      </c>
      <c r="K250" s="215" t="s">
        <v>328</v>
      </c>
      <c r="L250" s="215" t="s">
        <v>7470</v>
      </c>
      <c r="AD250" s="216"/>
    </row>
    <row r="251" spans="1:30" s="215" customFormat="1" x14ac:dyDescent="0.25">
      <c r="A251" s="215" t="s">
        <v>160</v>
      </c>
      <c r="B251" s="215">
        <v>6007</v>
      </c>
      <c r="C251" s="215" t="s">
        <v>189</v>
      </c>
      <c r="D251" s="215">
        <v>892059</v>
      </c>
      <c r="E251" s="215">
        <v>1020</v>
      </c>
      <c r="F251" s="215">
        <v>1122</v>
      </c>
      <c r="G251" s="215">
        <v>1004</v>
      </c>
      <c r="I251" s="215" t="s">
        <v>2788</v>
      </c>
      <c r="J251" s="215" t="s">
        <v>2789</v>
      </c>
      <c r="K251" s="215" t="s">
        <v>328</v>
      </c>
      <c r="L251" s="215" t="s">
        <v>7470</v>
      </c>
      <c r="AD251" s="216"/>
    </row>
    <row r="252" spans="1:30" s="215" customFormat="1" x14ac:dyDescent="0.25">
      <c r="A252" s="215" t="s">
        <v>160</v>
      </c>
      <c r="B252" s="215">
        <v>6007</v>
      </c>
      <c r="C252" s="215" t="s">
        <v>189</v>
      </c>
      <c r="D252" s="215">
        <v>892071</v>
      </c>
      <c r="E252" s="215">
        <v>1020</v>
      </c>
      <c r="F252" s="215">
        <v>1122</v>
      </c>
      <c r="G252" s="215">
        <v>1004</v>
      </c>
      <c r="I252" s="215" t="s">
        <v>2790</v>
      </c>
      <c r="J252" s="215" t="s">
        <v>2791</v>
      </c>
      <c r="K252" s="215" t="s">
        <v>328</v>
      </c>
      <c r="L252" s="215" t="s">
        <v>7077</v>
      </c>
      <c r="AD252" s="216"/>
    </row>
    <row r="253" spans="1:30" s="215" customFormat="1" x14ac:dyDescent="0.25">
      <c r="A253" s="215" t="s">
        <v>160</v>
      </c>
      <c r="B253" s="215">
        <v>6007</v>
      </c>
      <c r="C253" s="215" t="s">
        <v>189</v>
      </c>
      <c r="D253" s="215">
        <v>892072</v>
      </c>
      <c r="E253" s="215">
        <v>1020</v>
      </c>
      <c r="F253" s="215">
        <v>1122</v>
      </c>
      <c r="G253" s="215">
        <v>1004</v>
      </c>
      <c r="I253" s="215" t="s">
        <v>2792</v>
      </c>
      <c r="J253" s="215" t="s">
        <v>2793</v>
      </c>
      <c r="K253" s="215" t="s">
        <v>328</v>
      </c>
      <c r="L253" s="215" t="s">
        <v>7077</v>
      </c>
      <c r="AD253" s="216"/>
    </row>
    <row r="254" spans="1:30" s="215" customFormat="1" x14ac:dyDescent="0.25">
      <c r="A254" s="215" t="s">
        <v>160</v>
      </c>
      <c r="B254" s="215">
        <v>6007</v>
      </c>
      <c r="C254" s="215" t="s">
        <v>189</v>
      </c>
      <c r="D254" s="215">
        <v>892074</v>
      </c>
      <c r="E254" s="215">
        <v>1020</v>
      </c>
      <c r="F254" s="215">
        <v>1122</v>
      </c>
      <c r="G254" s="215">
        <v>1004</v>
      </c>
      <c r="I254" s="215" t="s">
        <v>6208</v>
      </c>
      <c r="J254" s="215" t="s">
        <v>6209</v>
      </c>
      <c r="K254" s="215" t="s">
        <v>328</v>
      </c>
      <c r="L254" s="215" t="s">
        <v>7077</v>
      </c>
      <c r="AD254" s="216"/>
    </row>
    <row r="255" spans="1:30" s="215" customFormat="1" x14ac:dyDescent="0.25">
      <c r="A255" s="215" t="s">
        <v>160</v>
      </c>
      <c r="B255" s="215">
        <v>6007</v>
      </c>
      <c r="C255" s="215" t="s">
        <v>189</v>
      </c>
      <c r="D255" s="215">
        <v>892075</v>
      </c>
      <c r="E255" s="215">
        <v>1020</v>
      </c>
      <c r="F255" s="215">
        <v>1122</v>
      </c>
      <c r="G255" s="215">
        <v>1004</v>
      </c>
      <c r="I255" s="215" t="s">
        <v>2794</v>
      </c>
      <c r="J255" s="215" t="s">
        <v>2795</v>
      </c>
      <c r="K255" s="215" t="s">
        <v>328</v>
      </c>
      <c r="L255" s="215" t="s">
        <v>7077</v>
      </c>
      <c r="AD255" s="216"/>
    </row>
    <row r="256" spans="1:30" s="215" customFormat="1" x14ac:dyDescent="0.25">
      <c r="A256" s="215" t="s">
        <v>160</v>
      </c>
      <c r="B256" s="215">
        <v>6007</v>
      </c>
      <c r="C256" s="215" t="s">
        <v>189</v>
      </c>
      <c r="D256" s="215">
        <v>892076</v>
      </c>
      <c r="E256" s="215">
        <v>1020</v>
      </c>
      <c r="F256" s="215">
        <v>1122</v>
      </c>
      <c r="G256" s="215">
        <v>1004</v>
      </c>
      <c r="I256" s="215" t="s">
        <v>2796</v>
      </c>
      <c r="J256" s="215" t="s">
        <v>2797</v>
      </c>
      <c r="K256" s="215" t="s">
        <v>328</v>
      </c>
      <c r="L256" s="215" t="s">
        <v>7077</v>
      </c>
      <c r="AD256" s="216"/>
    </row>
    <row r="257" spans="1:30" s="215" customFormat="1" x14ac:dyDescent="0.25">
      <c r="A257" s="215" t="s">
        <v>160</v>
      </c>
      <c r="B257" s="215">
        <v>6007</v>
      </c>
      <c r="C257" s="215" t="s">
        <v>189</v>
      </c>
      <c r="D257" s="215">
        <v>892077</v>
      </c>
      <c r="E257" s="215">
        <v>1020</v>
      </c>
      <c r="F257" s="215">
        <v>1122</v>
      </c>
      <c r="G257" s="215">
        <v>1004</v>
      </c>
      <c r="I257" s="215" t="s">
        <v>2798</v>
      </c>
      <c r="J257" s="215" t="s">
        <v>2799</v>
      </c>
      <c r="K257" s="215" t="s">
        <v>328</v>
      </c>
      <c r="L257" s="215" t="s">
        <v>7077</v>
      </c>
      <c r="AD257" s="216"/>
    </row>
    <row r="258" spans="1:30" s="215" customFormat="1" x14ac:dyDescent="0.25">
      <c r="A258" s="215" t="s">
        <v>160</v>
      </c>
      <c r="B258" s="215">
        <v>6007</v>
      </c>
      <c r="C258" s="215" t="s">
        <v>189</v>
      </c>
      <c r="D258" s="215">
        <v>892078</v>
      </c>
      <c r="E258" s="215">
        <v>1020</v>
      </c>
      <c r="F258" s="215">
        <v>1122</v>
      </c>
      <c r="G258" s="215">
        <v>1004</v>
      </c>
      <c r="I258" s="215" t="s">
        <v>2800</v>
      </c>
      <c r="J258" s="215" t="s">
        <v>2801</v>
      </c>
      <c r="K258" s="215" t="s">
        <v>328</v>
      </c>
      <c r="L258" s="215" t="s">
        <v>7077</v>
      </c>
      <c r="AD258" s="216"/>
    </row>
    <row r="259" spans="1:30" s="215" customFormat="1" x14ac:dyDescent="0.25">
      <c r="A259" s="215" t="s">
        <v>160</v>
      </c>
      <c r="B259" s="215">
        <v>6007</v>
      </c>
      <c r="C259" s="215" t="s">
        <v>189</v>
      </c>
      <c r="D259" s="215">
        <v>892080</v>
      </c>
      <c r="E259" s="215">
        <v>1020</v>
      </c>
      <c r="F259" s="215">
        <v>1122</v>
      </c>
      <c r="G259" s="215">
        <v>1004</v>
      </c>
      <c r="I259" s="215" t="s">
        <v>2802</v>
      </c>
      <c r="J259" s="215" t="s">
        <v>2803</v>
      </c>
      <c r="K259" s="215" t="s">
        <v>328</v>
      </c>
      <c r="L259" s="215" t="s">
        <v>7078</v>
      </c>
      <c r="AD259" s="216"/>
    </row>
    <row r="260" spans="1:30" s="215" customFormat="1" x14ac:dyDescent="0.25">
      <c r="A260" s="215" t="s">
        <v>160</v>
      </c>
      <c r="B260" s="215">
        <v>6007</v>
      </c>
      <c r="C260" s="215" t="s">
        <v>189</v>
      </c>
      <c r="D260" s="215">
        <v>892081</v>
      </c>
      <c r="E260" s="215">
        <v>1020</v>
      </c>
      <c r="F260" s="215">
        <v>1122</v>
      </c>
      <c r="G260" s="215">
        <v>1004</v>
      </c>
      <c r="I260" s="215" t="s">
        <v>6210</v>
      </c>
      <c r="J260" s="215" t="s">
        <v>6211</v>
      </c>
      <c r="K260" s="215" t="s">
        <v>328</v>
      </c>
      <c r="L260" s="215" t="s">
        <v>7078</v>
      </c>
      <c r="AD260" s="216"/>
    </row>
    <row r="261" spans="1:30" s="215" customFormat="1" x14ac:dyDescent="0.25">
      <c r="A261" s="215" t="s">
        <v>160</v>
      </c>
      <c r="B261" s="215">
        <v>6007</v>
      </c>
      <c r="C261" s="215" t="s">
        <v>189</v>
      </c>
      <c r="D261" s="215">
        <v>892085</v>
      </c>
      <c r="E261" s="215">
        <v>1020</v>
      </c>
      <c r="F261" s="215">
        <v>1122</v>
      </c>
      <c r="G261" s="215">
        <v>1004</v>
      </c>
      <c r="I261" s="215" t="s">
        <v>2804</v>
      </c>
      <c r="J261" s="215" t="s">
        <v>2805</v>
      </c>
      <c r="K261" s="215" t="s">
        <v>328</v>
      </c>
      <c r="L261" s="215" t="s">
        <v>7079</v>
      </c>
      <c r="AD261" s="216"/>
    </row>
    <row r="262" spans="1:30" s="215" customFormat="1" x14ac:dyDescent="0.25">
      <c r="A262" s="215" t="s">
        <v>160</v>
      </c>
      <c r="B262" s="215">
        <v>6007</v>
      </c>
      <c r="C262" s="215" t="s">
        <v>189</v>
      </c>
      <c r="D262" s="215">
        <v>892086</v>
      </c>
      <c r="E262" s="215">
        <v>1020</v>
      </c>
      <c r="F262" s="215">
        <v>1122</v>
      </c>
      <c r="G262" s="215">
        <v>1004</v>
      </c>
      <c r="I262" s="215" t="s">
        <v>6212</v>
      </c>
      <c r="J262" s="215" t="s">
        <v>6213</v>
      </c>
      <c r="K262" s="215" t="s">
        <v>328</v>
      </c>
      <c r="L262" s="215" t="s">
        <v>7079</v>
      </c>
      <c r="AD262" s="216"/>
    </row>
    <row r="263" spans="1:30" s="215" customFormat="1" x14ac:dyDescent="0.25">
      <c r="A263" s="215" t="s">
        <v>160</v>
      </c>
      <c r="B263" s="215">
        <v>6007</v>
      </c>
      <c r="C263" s="215" t="s">
        <v>189</v>
      </c>
      <c r="D263" s="215">
        <v>892090</v>
      </c>
      <c r="E263" s="215">
        <v>1020</v>
      </c>
      <c r="F263" s="215">
        <v>1122</v>
      </c>
      <c r="G263" s="215">
        <v>1004</v>
      </c>
      <c r="I263" s="215" t="s">
        <v>2806</v>
      </c>
      <c r="J263" s="215" t="s">
        <v>2807</v>
      </c>
      <c r="K263" s="215" t="s">
        <v>328</v>
      </c>
      <c r="L263" s="215" t="s">
        <v>7080</v>
      </c>
      <c r="AD263" s="216"/>
    </row>
    <row r="264" spans="1:30" s="215" customFormat="1" x14ac:dyDescent="0.25">
      <c r="A264" s="215" t="s">
        <v>160</v>
      </c>
      <c r="B264" s="215">
        <v>6007</v>
      </c>
      <c r="C264" s="215" t="s">
        <v>189</v>
      </c>
      <c r="D264" s="215">
        <v>892091</v>
      </c>
      <c r="E264" s="215">
        <v>1020</v>
      </c>
      <c r="F264" s="215">
        <v>1122</v>
      </c>
      <c r="G264" s="215">
        <v>1004</v>
      </c>
      <c r="I264" s="215" t="s">
        <v>2808</v>
      </c>
      <c r="J264" s="215" t="s">
        <v>2809</v>
      </c>
      <c r="K264" s="215" t="s">
        <v>328</v>
      </c>
      <c r="L264" s="215" t="s">
        <v>7080</v>
      </c>
      <c r="AD264" s="216"/>
    </row>
    <row r="265" spans="1:30" s="215" customFormat="1" x14ac:dyDescent="0.25">
      <c r="A265" s="215" t="s">
        <v>160</v>
      </c>
      <c r="B265" s="215">
        <v>6007</v>
      </c>
      <c r="C265" s="215" t="s">
        <v>189</v>
      </c>
      <c r="D265" s="215">
        <v>892092</v>
      </c>
      <c r="E265" s="215">
        <v>1020</v>
      </c>
      <c r="F265" s="215">
        <v>1122</v>
      </c>
      <c r="G265" s="215">
        <v>1004</v>
      </c>
      <c r="I265" s="215" t="s">
        <v>6214</v>
      </c>
      <c r="J265" s="215" t="s">
        <v>6215</v>
      </c>
      <c r="K265" s="215" t="s">
        <v>328</v>
      </c>
      <c r="L265" s="215" t="s">
        <v>7080</v>
      </c>
      <c r="AD265" s="216"/>
    </row>
    <row r="266" spans="1:30" s="215" customFormat="1" x14ac:dyDescent="0.25">
      <c r="A266" s="215" t="s">
        <v>160</v>
      </c>
      <c r="B266" s="215">
        <v>6007</v>
      </c>
      <c r="C266" s="215" t="s">
        <v>189</v>
      </c>
      <c r="D266" s="215">
        <v>892099</v>
      </c>
      <c r="E266" s="215">
        <v>1020</v>
      </c>
      <c r="F266" s="215">
        <v>1122</v>
      </c>
      <c r="G266" s="215">
        <v>1004</v>
      </c>
      <c r="I266" s="215" t="s">
        <v>2810</v>
      </c>
      <c r="J266" s="215" t="s">
        <v>2811</v>
      </c>
      <c r="K266" s="215" t="s">
        <v>328</v>
      </c>
      <c r="L266" s="215" t="s">
        <v>7081</v>
      </c>
      <c r="AD266" s="216"/>
    </row>
    <row r="267" spans="1:30" s="215" customFormat="1" x14ac:dyDescent="0.25">
      <c r="A267" s="215" t="s">
        <v>160</v>
      </c>
      <c r="B267" s="215">
        <v>6007</v>
      </c>
      <c r="C267" s="215" t="s">
        <v>189</v>
      </c>
      <c r="D267" s="215">
        <v>892100</v>
      </c>
      <c r="E267" s="215">
        <v>1020</v>
      </c>
      <c r="F267" s="215">
        <v>1122</v>
      </c>
      <c r="G267" s="215">
        <v>1004</v>
      </c>
      <c r="I267" s="215" t="s">
        <v>6216</v>
      </c>
      <c r="J267" s="215" t="s">
        <v>6217</v>
      </c>
      <c r="K267" s="215" t="s">
        <v>328</v>
      </c>
      <c r="L267" s="215" t="s">
        <v>7081</v>
      </c>
      <c r="AD267" s="216"/>
    </row>
    <row r="268" spans="1:30" s="215" customFormat="1" x14ac:dyDescent="0.25">
      <c r="A268" s="215" t="s">
        <v>160</v>
      </c>
      <c r="B268" s="215">
        <v>6007</v>
      </c>
      <c r="C268" s="215" t="s">
        <v>189</v>
      </c>
      <c r="D268" s="215">
        <v>892101</v>
      </c>
      <c r="E268" s="215">
        <v>1020</v>
      </c>
      <c r="F268" s="215">
        <v>1122</v>
      </c>
      <c r="G268" s="215">
        <v>1004</v>
      </c>
      <c r="I268" s="215" t="s">
        <v>6218</v>
      </c>
      <c r="J268" s="215" t="s">
        <v>6219</v>
      </c>
      <c r="K268" s="215" t="s">
        <v>328</v>
      </c>
      <c r="L268" s="215" t="s">
        <v>7082</v>
      </c>
      <c r="AD268" s="216"/>
    </row>
    <row r="269" spans="1:30" s="215" customFormat="1" x14ac:dyDescent="0.25">
      <c r="A269" s="215" t="s">
        <v>160</v>
      </c>
      <c r="B269" s="215">
        <v>6007</v>
      </c>
      <c r="C269" s="215" t="s">
        <v>189</v>
      </c>
      <c r="D269" s="215">
        <v>892102</v>
      </c>
      <c r="E269" s="215">
        <v>1020</v>
      </c>
      <c r="F269" s="215">
        <v>1122</v>
      </c>
      <c r="G269" s="215">
        <v>1004</v>
      </c>
      <c r="I269" s="215" t="s">
        <v>2812</v>
      </c>
      <c r="J269" s="215" t="s">
        <v>2813</v>
      </c>
      <c r="K269" s="215" t="s">
        <v>328</v>
      </c>
      <c r="L269" s="215" t="s">
        <v>7082</v>
      </c>
      <c r="AD269" s="216"/>
    </row>
    <row r="270" spans="1:30" s="215" customFormat="1" x14ac:dyDescent="0.25">
      <c r="A270" s="215" t="s">
        <v>160</v>
      </c>
      <c r="B270" s="215">
        <v>6007</v>
      </c>
      <c r="C270" s="215" t="s">
        <v>189</v>
      </c>
      <c r="D270" s="215">
        <v>892104</v>
      </c>
      <c r="E270" s="215">
        <v>1030</v>
      </c>
      <c r="F270" s="215">
        <v>1122</v>
      </c>
      <c r="G270" s="215">
        <v>1004</v>
      </c>
      <c r="I270" s="215" t="s">
        <v>2814</v>
      </c>
      <c r="J270" s="215" t="s">
        <v>2815</v>
      </c>
      <c r="K270" s="215" t="s">
        <v>328</v>
      </c>
      <c r="L270" s="215" t="s">
        <v>7083</v>
      </c>
      <c r="AD270" s="216"/>
    </row>
    <row r="271" spans="1:30" s="215" customFormat="1" x14ac:dyDescent="0.25">
      <c r="A271" s="215" t="s">
        <v>160</v>
      </c>
      <c r="B271" s="215">
        <v>6007</v>
      </c>
      <c r="C271" s="215" t="s">
        <v>189</v>
      </c>
      <c r="D271" s="215">
        <v>892105</v>
      </c>
      <c r="E271" s="215">
        <v>1030</v>
      </c>
      <c r="F271" s="215">
        <v>1122</v>
      </c>
      <c r="G271" s="215">
        <v>1004</v>
      </c>
      <c r="I271" s="215" t="s">
        <v>6220</v>
      </c>
      <c r="J271" s="215" t="s">
        <v>6221</v>
      </c>
      <c r="K271" s="215" t="s">
        <v>328</v>
      </c>
      <c r="L271" s="215" t="s">
        <v>7083</v>
      </c>
      <c r="AD271" s="216"/>
    </row>
    <row r="272" spans="1:30" s="215" customFormat="1" x14ac:dyDescent="0.25">
      <c r="A272" s="215" t="s">
        <v>160</v>
      </c>
      <c r="B272" s="215">
        <v>6007</v>
      </c>
      <c r="C272" s="215" t="s">
        <v>189</v>
      </c>
      <c r="D272" s="215">
        <v>892106</v>
      </c>
      <c r="E272" s="215">
        <v>1030</v>
      </c>
      <c r="F272" s="215">
        <v>1122</v>
      </c>
      <c r="G272" s="215">
        <v>1004</v>
      </c>
      <c r="I272" s="215" t="s">
        <v>2816</v>
      </c>
      <c r="J272" s="215" t="s">
        <v>2817</v>
      </c>
      <c r="K272" s="215" t="s">
        <v>328</v>
      </c>
      <c r="L272" s="215" t="s">
        <v>7084</v>
      </c>
      <c r="AD272" s="216"/>
    </row>
    <row r="273" spans="1:30" s="215" customFormat="1" x14ac:dyDescent="0.25">
      <c r="A273" s="215" t="s">
        <v>160</v>
      </c>
      <c r="B273" s="215">
        <v>6007</v>
      </c>
      <c r="C273" s="215" t="s">
        <v>189</v>
      </c>
      <c r="D273" s="215">
        <v>892107</v>
      </c>
      <c r="E273" s="215">
        <v>1030</v>
      </c>
      <c r="F273" s="215">
        <v>1122</v>
      </c>
      <c r="G273" s="215">
        <v>1004</v>
      </c>
      <c r="I273" s="215" t="s">
        <v>6222</v>
      </c>
      <c r="J273" s="215" t="s">
        <v>6223</v>
      </c>
      <c r="K273" s="215" t="s">
        <v>328</v>
      </c>
      <c r="L273" s="215" t="s">
        <v>7084</v>
      </c>
      <c r="AD273" s="216"/>
    </row>
    <row r="274" spans="1:30" s="215" customFormat="1" x14ac:dyDescent="0.25">
      <c r="A274" s="215" t="s">
        <v>160</v>
      </c>
      <c r="B274" s="215">
        <v>6007</v>
      </c>
      <c r="C274" s="215" t="s">
        <v>189</v>
      </c>
      <c r="D274" s="215">
        <v>892108</v>
      </c>
      <c r="E274" s="215">
        <v>1030</v>
      </c>
      <c r="F274" s="215">
        <v>1122</v>
      </c>
      <c r="G274" s="215">
        <v>1004</v>
      </c>
      <c r="I274" s="215" t="s">
        <v>2818</v>
      </c>
      <c r="J274" s="215" t="s">
        <v>2819</v>
      </c>
      <c r="K274" s="215" t="s">
        <v>328</v>
      </c>
      <c r="L274" s="215" t="s">
        <v>7085</v>
      </c>
      <c r="AD274" s="216"/>
    </row>
    <row r="275" spans="1:30" s="215" customFormat="1" x14ac:dyDescent="0.25">
      <c r="A275" s="215" t="s">
        <v>160</v>
      </c>
      <c r="B275" s="215">
        <v>6007</v>
      </c>
      <c r="C275" s="215" t="s">
        <v>189</v>
      </c>
      <c r="D275" s="215">
        <v>892109</v>
      </c>
      <c r="E275" s="215">
        <v>1030</v>
      </c>
      <c r="F275" s="215">
        <v>1122</v>
      </c>
      <c r="G275" s="215">
        <v>1004</v>
      </c>
      <c r="I275" s="215" t="s">
        <v>6224</v>
      </c>
      <c r="J275" s="215" t="s">
        <v>6225</v>
      </c>
      <c r="K275" s="215" t="s">
        <v>328</v>
      </c>
      <c r="L275" s="215" t="s">
        <v>7085</v>
      </c>
      <c r="AD275" s="216"/>
    </row>
    <row r="276" spans="1:30" s="215" customFormat="1" x14ac:dyDescent="0.25">
      <c r="A276" s="215" t="s">
        <v>160</v>
      </c>
      <c r="B276" s="215">
        <v>6007</v>
      </c>
      <c r="C276" s="215" t="s">
        <v>189</v>
      </c>
      <c r="D276" s="215">
        <v>892110</v>
      </c>
      <c r="E276" s="215">
        <v>1030</v>
      </c>
      <c r="F276" s="215">
        <v>1122</v>
      </c>
      <c r="G276" s="215">
        <v>1004</v>
      </c>
      <c r="I276" s="215" t="s">
        <v>2820</v>
      </c>
      <c r="J276" s="215" t="s">
        <v>2821</v>
      </c>
      <c r="K276" s="215" t="s">
        <v>328</v>
      </c>
      <c r="L276" s="215" t="s">
        <v>7086</v>
      </c>
      <c r="AD276" s="216"/>
    </row>
    <row r="277" spans="1:30" s="215" customFormat="1" x14ac:dyDescent="0.25">
      <c r="A277" s="215" t="s">
        <v>160</v>
      </c>
      <c r="B277" s="215">
        <v>6007</v>
      </c>
      <c r="C277" s="215" t="s">
        <v>189</v>
      </c>
      <c r="D277" s="215">
        <v>892111</v>
      </c>
      <c r="E277" s="215">
        <v>1030</v>
      </c>
      <c r="F277" s="215">
        <v>1122</v>
      </c>
      <c r="G277" s="215">
        <v>1004</v>
      </c>
      <c r="I277" s="215" t="s">
        <v>6226</v>
      </c>
      <c r="J277" s="215" t="s">
        <v>6227</v>
      </c>
      <c r="K277" s="215" t="s">
        <v>328</v>
      </c>
      <c r="L277" s="215" t="s">
        <v>7086</v>
      </c>
      <c r="AD277" s="216"/>
    </row>
    <row r="278" spans="1:30" s="215" customFormat="1" x14ac:dyDescent="0.25">
      <c r="A278" s="215" t="s">
        <v>160</v>
      </c>
      <c r="B278" s="215">
        <v>6007</v>
      </c>
      <c r="C278" s="215" t="s">
        <v>189</v>
      </c>
      <c r="D278" s="215">
        <v>892144</v>
      </c>
      <c r="E278" s="215">
        <v>1020</v>
      </c>
      <c r="F278" s="215">
        <v>1122</v>
      </c>
      <c r="G278" s="215">
        <v>1004</v>
      </c>
      <c r="I278" s="215" t="s">
        <v>2822</v>
      </c>
      <c r="J278" s="215" t="s">
        <v>2823</v>
      </c>
      <c r="K278" s="215" t="s">
        <v>328</v>
      </c>
      <c r="L278" s="215" t="s">
        <v>7087</v>
      </c>
      <c r="AD278" s="216"/>
    </row>
    <row r="279" spans="1:30" s="215" customFormat="1" x14ac:dyDescent="0.25">
      <c r="A279" s="215" t="s">
        <v>160</v>
      </c>
      <c r="B279" s="215">
        <v>6007</v>
      </c>
      <c r="C279" s="215" t="s">
        <v>189</v>
      </c>
      <c r="D279" s="215">
        <v>892145</v>
      </c>
      <c r="E279" s="215">
        <v>1020</v>
      </c>
      <c r="F279" s="215">
        <v>1122</v>
      </c>
      <c r="G279" s="215">
        <v>1004</v>
      </c>
      <c r="I279" s="215" t="s">
        <v>6228</v>
      </c>
      <c r="J279" s="215" t="s">
        <v>6229</v>
      </c>
      <c r="K279" s="215" t="s">
        <v>328</v>
      </c>
      <c r="L279" s="215" t="s">
        <v>7087</v>
      </c>
      <c r="AD279" s="216"/>
    </row>
    <row r="280" spans="1:30" s="215" customFormat="1" x14ac:dyDescent="0.25">
      <c r="A280" s="215" t="s">
        <v>160</v>
      </c>
      <c r="B280" s="215">
        <v>6007</v>
      </c>
      <c r="C280" s="215" t="s">
        <v>189</v>
      </c>
      <c r="D280" s="215">
        <v>892158</v>
      </c>
      <c r="E280" s="215">
        <v>1020</v>
      </c>
      <c r="F280" s="215">
        <v>1122</v>
      </c>
      <c r="G280" s="215">
        <v>1004</v>
      </c>
      <c r="I280" s="215" t="s">
        <v>2824</v>
      </c>
      <c r="J280" s="215" t="s">
        <v>2825</v>
      </c>
      <c r="K280" s="215" t="s">
        <v>328</v>
      </c>
      <c r="L280" s="215" t="s">
        <v>7088</v>
      </c>
      <c r="AD280" s="216"/>
    </row>
    <row r="281" spans="1:30" s="215" customFormat="1" x14ac:dyDescent="0.25">
      <c r="A281" s="215" t="s">
        <v>160</v>
      </c>
      <c r="B281" s="215">
        <v>6007</v>
      </c>
      <c r="C281" s="215" t="s">
        <v>189</v>
      </c>
      <c r="D281" s="215">
        <v>892159</v>
      </c>
      <c r="E281" s="215">
        <v>1020</v>
      </c>
      <c r="F281" s="215">
        <v>1122</v>
      </c>
      <c r="G281" s="215">
        <v>1004</v>
      </c>
      <c r="I281" s="215" t="s">
        <v>2826</v>
      </c>
      <c r="J281" s="215" t="s">
        <v>2827</v>
      </c>
      <c r="K281" s="215" t="s">
        <v>328</v>
      </c>
      <c r="L281" s="215" t="s">
        <v>7088</v>
      </c>
      <c r="AD281" s="216"/>
    </row>
    <row r="282" spans="1:30" s="215" customFormat="1" x14ac:dyDescent="0.25">
      <c r="A282" s="215" t="s">
        <v>160</v>
      </c>
      <c r="B282" s="215">
        <v>6007</v>
      </c>
      <c r="C282" s="215" t="s">
        <v>189</v>
      </c>
      <c r="D282" s="215">
        <v>892160</v>
      </c>
      <c r="E282" s="215">
        <v>1020</v>
      </c>
      <c r="F282" s="215">
        <v>1122</v>
      </c>
      <c r="G282" s="215">
        <v>1004</v>
      </c>
      <c r="I282" s="215" t="s">
        <v>6230</v>
      </c>
      <c r="J282" s="215" t="s">
        <v>6231</v>
      </c>
      <c r="K282" s="215" t="s">
        <v>328</v>
      </c>
      <c r="L282" s="215" t="s">
        <v>7088</v>
      </c>
      <c r="AD282" s="216"/>
    </row>
    <row r="283" spans="1:30" s="215" customFormat="1" x14ac:dyDescent="0.25">
      <c r="A283" s="215" t="s">
        <v>160</v>
      </c>
      <c r="B283" s="215">
        <v>6007</v>
      </c>
      <c r="C283" s="215" t="s">
        <v>189</v>
      </c>
      <c r="D283" s="215">
        <v>892173</v>
      </c>
      <c r="E283" s="215">
        <v>1020</v>
      </c>
      <c r="F283" s="215">
        <v>1122</v>
      </c>
      <c r="G283" s="215">
        <v>1004</v>
      </c>
      <c r="I283" s="215" t="s">
        <v>2828</v>
      </c>
      <c r="J283" s="215" t="s">
        <v>2829</v>
      </c>
      <c r="K283" s="215" t="s">
        <v>328</v>
      </c>
      <c r="L283" s="215" t="s">
        <v>7089</v>
      </c>
      <c r="AD283" s="216"/>
    </row>
    <row r="284" spans="1:30" s="215" customFormat="1" x14ac:dyDescent="0.25">
      <c r="A284" s="215" t="s">
        <v>160</v>
      </c>
      <c r="B284" s="215">
        <v>6007</v>
      </c>
      <c r="C284" s="215" t="s">
        <v>189</v>
      </c>
      <c r="D284" s="215">
        <v>892174</v>
      </c>
      <c r="E284" s="215">
        <v>1020</v>
      </c>
      <c r="F284" s="215">
        <v>1122</v>
      </c>
      <c r="G284" s="215">
        <v>1004</v>
      </c>
      <c r="I284" s="215" t="s">
        <v>2830</v>
      </c>
      <c r="J284" s="215" t="s">
        <v>2831</v>
      </c>
      <c r="K284" s="215" t="s">
        <v>328</v>
      </c>
      <c r="L284" s="215" t="s">
        <v>7089</v>
      </c>
      <c r="AD284" s="216"/>
    </row>
    <row r="285" spans="1:30" s="215" customFormat="1" x14ac:dyDescent="0.25">
      <c r="A285" s="215" t="s">
        <v>160</v>
      </c>
      <c r="B285" s="215">
        <v>6007</v>
      </c>
      <c r="C285" s="215" t="s">
        <v>189</v>
      </c>
      <c r="D285" s="215">
        <v>892175</v>
      </c>
      <c r="E285" s="215">
        <v>1020</v>
      </c>
      <c r="F285" s="215">
        <v>1122</v>
      </c>
      <c r="G285" s="215">
        <v>1004</v>
      </c>
      <c r="I285" s="215" t="s">
        <v>6232</v>
      </c>
      <c r="J285" s="215" t="s">
        <v>6233</v>
      </c>
      <c r="K285" s="215" t="s">
        <v>328</v>
      </c>
      <c r="L285" s="215" t="s">
        <v>7089</v>
      </c>
      <c r="AD285" s="216"/>
    </row>
    <row r="286" spans="1:30" s="215" customFormat="1" x14ac:dyDescent="0.25">
      <c r="A286" s="215" t="s">
        <v>160</v>
      </c>
      <c r="B286" s="215">
        <v>6007</v>
      </c>
      <c r="C286" s="215" t="s">
        <v>189</v>
      </c>
      <c r="D286" s="215">
        <v>892176</v>
      </c>
      <c r="E286" s="215">
        <v>1020</v>
      </c>
      <c r="F286" s="215">
        <v>1122</v>
      </c>
      <c r="G286" s="215">
        <v>1004</v>
      </c>
      <c r="I286" s="215" t="s">
        <v>2832</v>
      </c>
      <c r="J286" s="215" t="s">
        <v>2833</v>
      </c>
      <c r="K286" s="215" t="s">
        <v>328</v>
      </c>
      <c r="L286" s="215" t="s">
        <v>7089</v>
      </c>
      <c r="AD286" s="216"/>
    </row>
    <row r="287" spans="1:30" s="215" customFormat="1" x14ac:dyDescent="0.25">
      <c r="A287" s="215" t="s">
        <v>160</v>
      </c>
      <c r="B287" s="215">
        <v>6007</v>
      </c>
      <c r="C287" s="215" t="s">
        <v>189</v>
      </c>
      <c r="D287" s="215">
        <v>892188</v>
      </c>
      <c r="E287" s="215">
        <v>1030</v>
      </c>
      <c r="F287" s="215">
        <v>1122</v>
      </c>
      <c r="G287" s="215">
        <v>1004</v>
      </c>
      <c r="I287" s="215" t="s">
        <v>12255</v>
      </c>
      <c r="J287" s="215" t="s">
        <v>12256</v>
      </c>
      <c r="K287" s="215" t="s">
        <v>8741</v>
      </c>
      <c r="L287" s="215" t="s">
        <v>22720</v>
      </c>
      <c r="AD287" s="216"/>
    </row>
    <row r="288" spans="1:30" s="215" customFormat="1" x14ac:dyDescent="0.25">
      <c r="A288" s="215" t="s">
        <v>160</v>
      </c>
      <c r="B288" s="215">
        <v>6007</v>
      </c>
      <c r="C288" s="215" t="s">
        <v>189</v>
      </c>
      <c r="D288" s="215">
        <v>892189</v>
      </c>
      <c r="E288" s="215">
        <v>1040</v>
      </c>
      <c r="F288" s="215">
        <v>1220</v>
      </c>
      <c r="G288" s="215">
        <v>1004</v>
      </c>
      <c r="I288" s="215" t="s">
        <v>12257</v>
      </c>
      <c r="J288" s="215" t="s">
        <v>12258</v>
      </c>
      <c r="K288" s="215" t="s">
        <v>8741</v>
      </c>
      <c r="L288" s="215" t="s">
        <v>22720</v>
      </c>
      <c r="AD288" s="216"/>
    </row>
    <row r="289" spans="1:30" s="215" customFormat="1" x14ac:dyDescent="0.25">
      <c r="A289" s="215" t="s">
        <v>160</v>
      </c>
      <c r="B289" s="215">
        <v>6007</v>
      </c>
      <c r="C289" s="215" t="s">
        <v>189</v>
      </c>
      <c r="D289" s="215">
        <v>892201</v>
      </c>
      <c r="E289" s="215">
        <v>1020</v>
      </c>
      <c r="F289" s="215">
        <v>1122</v>
      </c>
      <c r="G289" s="215">
        <v>1004</v>
      </c>
      <c r="I289" s="215" t="s">
        <v>12259</v>
      </c>
      <c r="J289" s="215" t="s">
        <v>12260</v>
      </c>
      <c r="K289" s="215" t="s">
        <v>8741</v>
      </c>
      <c r="L289" s="215" t="s">
        <v>22721</v>
      </c>
      <c r="AD289" s="216"/>
    </row>
    <row r="290" spans="1:30" s="215" customFormat="1" x14ac:dyDescent="0.25">
      <c r="A290" s="215" t="s">
        <v>160</v>
      </c>
      <c r="B290" s="215">
        <v>6007</v>
      </c>
      <c r="C290" s="215" t="s">
        <v>189</v>
      </c>
      <c r="D290" s="215">
        <v>892203</v>
      </c>
      <c r="E290" s="215">
        <v>1020</v>
      </c>
      <c r="F290" s="215">
        <v>1122</v>
      </c>
      <c r="G290" s="215">
        <v>1004</v>
      </c>
      <c r="I290" s="215" t="s">
        <v>12261</v>
      </c>
      <c r="J290" s="215" t="s">
        <v>12262</v>
      </c>
      <c r="K290" s="215" t="s">
        <v>8741</v>
      </c>
      <c r="L290" s="215" t="s">
        <v>22722</v>
      </c>
      <c r="AD290" s="216"/>
    </row>
    <row r="291" spans="1:30" s="215" customFormat="1" x14ac:dyDescent="0.25">
      <c r="A291" s="215" t="s">
        <v>160</v>
      </c>
      <c r="B291" s="215">
        <v>6007</v>
      </c>
      <c r="C291" s="215" t="s">
        <v>189</v>
      </c>
      <c r="D291" s="215">
        <v>892211</v>
      </c>
      <c r="E291" s="215">
        <v>1020</v>
      </c>
      <c r="F291" s="215">
        <v>1110</v>
      </c>
      <c r="G291" s="215">
        <v>1004</v>
      </c>
      <c r="I291" s="215" t="s">
        <v>12263</v>
      </c>
      <c r="J291" s="215" t="s">
        <v>12264</v>
      </c>
      <c r="K291" s="215" t="s">
        <v>8741</v>
      </c>
      <c r="L291" s="215" t="s">
        <v>22723</v>
      </c>
      <c r="AD291" s="216"/>
    </row>
    <row r="292" spans="1:30" s="215" customFormat="1" x14ac:dyDescent="0.25">
      <c r="A292" s="215" t="s">
        <v>160</v>
      </c>
      <c r="B292" s="215">
        <v>6007</v>
      </c>
      <c r="C292" s="215" t="s">
        <v>189</v>
      </c>
      <c r="D292" s="215">
        <v>892217</v>
      </c>
      <c r="E292" s="215">
        <v>1020</v>
      </c>
      <c r="F292" s="215">
        <v>1122</v>
      </c>
      <c r="G292" s="215">
        <v>1004</v>
      </c>
      <c r="I292" s="215" t="s">
        <v>12265</v>
      </c>
      <c r="J292" s="215" t="s">
        <v>12266</v>
      </c>
      <c r="K292" s="215" t="s">
        <v>8741</v>
      </c>
      <c r="L292" s="215" t="s">
        <v>22724</v>
      </c>
      <c r="AD292" s="216"/>
    </row>
    <row r="293" spans="1:30" s="215" customFormat="1" x14ac:dyDescent="0.25">
      <c r="A293" s="215" t="s">
        <v>160</v>
      </c>
      <c r="B293" s="215">
        <v>6007</v>
      </c>
      <c r="C293" s="215" t="s">
        <v>189</v>
      </c>
      <c r="D293" s="215">
        <v>892223</v>
      </c>
      <c r="E293" s="215">
        <v>1030</v>
      </c>
      <c r="F293" s="215">
        <v>1122</v>
      </c>
      <c r="G293" s="215">
        <v>1004</v>
      </c>
      <c r="I293" s="215" t="s">
        <v>12267</v>
      </c>
      <c r="J293" s="215" t="s">
        <v>12268</v>
      </c>
      <c r="K293" s="215" t="s">
        <v>8741</v>
      </c>
      <c r="L293" s="215" t="s">
        <v>22725</v>
      </c>
      <c r="AD293" s="216"/>
    </row>
    <row r="294" spans="1:30" s="215" customFormat="1" x14ac:dyDescent="0.25">
      <c r="A294" s="215" t="s">
        <v>160</v>
      </c>
      <c r="B294" s="215">
        <v>6007</v>
      </c>
      <c r="C294" s="215" t="s">
        <v>189</v>
      </c>
      <c r="D294" s="215">
        <v>892320</v>
      </c>
      <c r="E294" s="215">
        <v>1020</v>
      </c>
      <c r="F294" s="215">
        <v>1122</v>
      </c>
      <c r="G294" s="215">
        <v>1004</v>
      </c>
      <c r="I294" s="215" t="s">
        <v>12269</v>
      </c>
      <c r="J294" s="215" t="s">
        <v>12270</v>
      </c>
      <c r="K294" s="215" t="s">
        <v>8741</v>
      </c>
      <c r="L294" s="215" t="s">
        <v>22726</v>
      </c>
      <c r="AD294" s="216"/>
    </row>
    <row r="295" spans="1:30" s="215" customFormat="1" x14ac:dyDescent="0.25">
      <c r="A295" s="215" t="s">
        <v>160</v>
      </c>
      <c r="B295" s="215">
        <v>6007</v>
      </c>
      <c r="C295" s="215" t="s">
        <v>189</v>
      </c>
      <c r="D295" s="215">
        <v>892321</v>
      </c>
      <c r="E295" s="215">
        <v>1020</v>
      </c>
      <c r="F295" s="215">
        <v>1122</v>
      </c>
      <c r="G295" s="215">
        <v>1004</v>
      </c>
      <c r="I295" s="215" t="s">
        <v>12271</v>
      </c>
      <c r="J295" s="215" t="s">
        <v>12272</v>
      </c>
      <c r="K295" s="215" t="s">
        <v>8741</v>
      </c>
      <c r="L295" s="215" t="s">
        <v>22726</v>
      </c>
      <c r="AD295" s="216"/>
    </row>
    <row r="296" spans="1:30" s="215" customFormat="1" x14ac:dyDescent="0.25">
      <c r="A296" s="215" t="s">
        <v>160</v>
      </c>
      <c r="B296" s="215">
        <v>6007</v>
      </c>
      <c r="C296" s="215" t="s">
        <v>189</v>
      </c>
      <c r="D296" s="215">
        <v>892328</v>
      </c>
      <c r="E296" s="215">
        <v>1020</v>
      </c>
      <c r="F296" s="215">
        <v>1110</v>
      </c>
      <c r="G296" s="215">
        <v>1004</v>
      </c>
      <c r="I296" s="215" t="s">
        <v>12273</v>
      </c>
      <c r="J296" s="215" t="s">
        <v>12274</v>
      </c>
      <c r="K296" s="215" t="s">
        <v>8741</v>
      </c>
      <c r="L296" s="215" t="s">
        <v>22727</v>
      </c>
      <c r="AD296" s="216"/>
    </row>
    <row r="297" spans="1:30" s="215" customFormat="1" x14ac:dyDescent="0.25">
      <c r="A297" s="215" t="s">
        <v>160</v>
      </c>
      <c r="B297" s="215">
        <v>6007</v>
      </c>
      <c r="C297" s="215" t="s">
        <v>189</v>
      </c>
      <c r="D297" s="215">
        <v>892333</v>
      </c>
      <c r="E297" s="215">
        <v>1020</v>
      </c>
      <c r="F297" s="215">
        <v>1122</v>
      </c>
      <c r="G297" s="215">
        <v>1004</v>
      </c>
      <c r="I297" s="215" t="s">
        <v>12275</v>
      </c>
      <c r="J297" s="215" t="s">
        <v>12276</v>
      </c>
      <c r="K297" s="215" t="s">
        <v>8741</v>
      </c>
      <c r="L297" s="215" t="s">
        <v>22728</v>
      </c>
      <c r="AD297" s="216"/>
    </row>
    <row r="298" spans="1:30" s="215" customFormat="1" x14ac:dyDescent="0.25">
      <c r="A298" s="215" t="s">
        <v>160</v>
      </c>
      <c r="B298" s="215">
        <v>6007</v>
      </c>
      <c r="C298" s="215" t="s">
        <v>189</v>
      </c>
      <c r="D298" s="215">
        <v>892357</v>
      </c>
      <c r="E298" s="215">
        <v>1020</v>
      </c>
      <c r="F298" s="215">
        <v>1110</v>
      </c>
      <c r="G298" s="215">
        <v>1004</v>
      </c>
      <c r="I298" s="215" t="s">
        <v>12277</v>
      </c>
      <c r="J298" s="215" t="s">
        <v>12278</v>
      </c>
      <c r="K298" s="215" t="s">
        <v>8741</v>
      </c>
      <c r="L298" s="215" t="s">
        <v>22729</v>
      </c>
      <c r="AD298" s="216"/>
    </row>
    <row r="299" spans="1:30" s="215" customFormat="1" x14ac:dyDescent="0.25">
      <c r="A299" s="215" t="s">
        <v>160</v>
      </c>
      <c r="B299" s="215">
        <v>6007</v>
      </c>
      <c r="C299" s="215" t="s">
        <v>189</v>
      </c>
      <c r="D299" s="215">
        <v>892358</v>
      </c>
      <c r="E299" s="215">
        <v>1020</v>
      </c>
      <c r="F299" s="215">
        <v>1110</v>
      </c>
      <c r="G299" s="215">
        <v>1004</v>
      </c>
      <c r="I299" s="215" t="s">
        <v>12279</v>
      </c>
      <c r="J299" s="215" t="s">
        <v>12280</v>
      </c>
      <c r="K299" s="215" t="s">
        <v>8741</v>
      </c>
      <c r="L299" s="215" t="s">
        <v>22730</v>
      </c>
      <c r="AD299" s="216"/>
    </row>
    <row r="300" spans="1:30" s="215" customFormat="1" x14ac:dyDescent="0.25">
      <c r="A300" s="215" t="s">
        <v>160</v>
      </c>
      <c r="B300" s="215">
        <v>6007</v>
      </c>
      <c r="C300" s="215" t="s">
        <v>189</v>
      </c>
      <c r="D300" s="215">
        <v>892412</v>
      </c>
      <c r="E300" s="215">
        <v>1020</v>
      </c>
      <c r="F300" s="215">
        <v>1122</v>
      </c>
      <c r="G300" s="215">
        <v>1004</v>
      </c>
      <c r="I300" s="215" t="s">
        <v>6234</v>
      </c>
      <c r="J300" s="215" t="s">
        <v>6235</v>
      </c>
      <c r="K300" s="215" t="s">
        <v>328</v>
      </c>
      <c r="L300" s="215" t="s">
        <v>7471</v>
      </c>
      <c r="AD300" s="216"/>
    </row>
    <row r="301" spans="1:30" s="215" customFormat="1" x14ac:dyDescent="0.25">
      <c r="A301" s="215" t="s">
        <v>160</v>
      </c>
      <c r="B301" s="215">
        <v>6007</v>
      </c>
      <c r="C301" s="215" t="s">
        <v>189</v>
      </c>
      <c r="D301" s="215">
        <v>892413</v>
      </c>
      <c r="E301" s="215">
        <v>1020</v>
      </c>
      <c r="F301" s="215">
        <v>1122</v>
      </c>
      <c r="G301" s="215">
        <v>1004</v>
      </c>
      <c r="I301" s="215" t="s">
        <v>2834</v>
      </c>
      <c r="J301" s="215" t="s">
        <v>2835</v>
      </c>
      <c r="K301" s="215" t="s">
        <v>328</v>
      </c>
      <c r="L301" s="215" t="s">
        <v>7471</v>
      </c>
      <c r="AD301" s="216"/>
    </row>
    <row r="302" spans="1:30" s="215" customFormat="1" x14ac:dyDescent="0.25">
      <c r="A302" s="215" t="s">
        <v>160</v>
      </c>
      <c r="B302" s="215">
        <v>6007</v>
      </c>
      <c r="C302" s="215" t="s">
        <v>189</v>
      </c>
      <c r="D302" s="215">
        <v>892414</v>
      </c>
      <c r="E302" s="215">
        <v>1020</v>
      </c>
      <c r="F302" s="215">
        <v>1122</v>
      </c>
      <c r="G302" s="215">
        <v>1004</v>
      </c>
      <c r="I302" s="215" t="s">
        <v>6236</v>
      </c>
      <c r="J302" s="215" t="s">
        <v>6237</v>
      </c>
      <c r="K302" s="215" t="s">
        <v>328</v>
      </c>
      <c r="L302" s="215" t="s">
        <v>7471</v>
      </c>
      <c r="AD302" s="216"/>
    </row>
    <row r="303" spans="1:30" s="215" customFormat="1" x14ac:dyDescent="0.25">
      <c r="A303" s="215" t="s">
        <v>160</v>
      </c>
      <c r="B303" s="215">
        <v>6007</v>
      </c>
      <c r="C303" s="215" t="s">
        <v>189</v>
      </c>
      <c r="D303" s="215">
        <v>892415</v>
      </c>
      <c r="E303" s="215">
        <v>1020</v>
      </c>
      <c r="F303" s="215">
        <v>1122</v>
      </c>
      <c r="G303" s="215">
        <v>1004</v>
      </c>
      <c r="I303" s="215" t="s">
        <v>2836</v>
      </c>
      <c r="J303" s="215" t="s">
        <v>2837</v>
      </c>
      <c r="K303" s="215" t="s">
        <v>328</v>
      </c>
      <c r="L303" s="215" t="s">
        <v>7471</v>
      </c>
      <c r="AD303" s="216"/>
    </row>
    <row r="304" spans="1:30" s="215" customFormat="1" x14ac:dyDescent="0.25">
      <c r="A304" s="215" t="s">
        <v>160</v>
      </c>
      <c r="B304" s="215">
        <v>6007</v>
      </c>
      <c r="C304" s="215" t="s">
        <v>189</v>
      </c>
      <c r="D304" s="215">
        <v>892430</v>
      </c>
      <c r="E304" s="215">
        <v>1020</v>
      </c>
      <c r="F304" s="215">
        <v>1122</v>
      </c>
      <c r="G304" s="215">
        <v>1004</v>
      </c>
      <c r="I304" s="215" t="s">
        <v>2838</v>
      </c>
      <c r="J304" s="215" t="s">
        <v>2839</v>
      </c>
      <c r="K304" s="215" t="s">
        <v>328</v>
      </c>
      <c r="L304" s="215" t="s">
        <v>7090</v>
      </c>
      <c r="AD304" s="216"/>
    </row>
    <row r="305" spans="1:30" s="215" customFormat="1" x14ac:dyDescent="0.25">
      <c r="A305" s="215" t="s">
        <v>160</v>
      </c>
      <c r="B305" s="215">
        <v>6007</v>
      </c>
      <c r="C305" s="215" t="s">
        <v>189</v>
      </c>
      <c r="D305" s="215">
        <v>892431</v>
      </c>
      <c r="E305" s="215">
        <v>1020</v>
      </c>
      <c r="F305" s="215">
        <v>1122</v>
      </c>
      <c r="G305" s="215">
        <v>1004</v>
      </c>
      <c r="I305" s="215" t="s">
        <v>2840</v>
      </c>
      <c r="J305" s="215" t="s">
        <v>2841</v>
      </c>
      <c r="K305" s="215" t="s">
        <v>328</v>
      </c>
      <c r="L305" s="215" t="s">
        <v>7090</v>
      </c>
      <c r="AD305" s="216"/>
    </row>
    <row r="306" spans="1:30" s="215" customFormat="1" x14ac:dyDescent="0.25">
      <c r="A306" s="215" t="s">
        <v>160</v>
      </c>
      <c r="B306" s="215">
        <v>6007</v>
      </c>
      <c r="C306" s="215" t="s">
        <v>189</v>
      </c>
      <c r="D306" s="215">
        <v>892432</v>
      </c>
      <c r="E306" s="215">
        <v>1020</v>
      </c>
      <c r="F306" s="215">
        <v>1122</v>
      </c>
      <c r="G306" s="215">
        <v>1004</v>
      </c>
      <c r="I306" s="215" t="s">
        <v>6238</v>
      </c>
      <c r="J306" s="215" t="s">
        <v>6239</v>
      </c>
      <c r="K306" s="215" t="s">
        <v>328</v>
      </c>
      <c r="L306" s="215" t="s">
        <v>7090</v>
      </c>
      <c r="AD306" s="216"/>
    </row>
    <row r="307" spans="1:30" s="215" customFormat="1" x14ac:dyDescent="0.25">
      <c r="A307" s="215" t="s">
        <v>160</v>
      </c>
      <c r="B307" s="215">
        <v>6007</v>
      </c>
      <c r="C307" s="215" t="s">
        <v>189</v>
      </c>
      <c r="D307" s="215">
        <v>892446</v>
      </c>
      <c r="E307" s="215">
        <v>1020</v>
      </c>
      <c r="F307" s="215">
        <v>1110</v>
      </c>
      <c r="G307" s="215">
        <v>1004</v>
      </c>
      <c r="I307" s="215" t="s">
        <v>2842</v>
      </c>
      <c r="J307" s="215" t="s">
        <v>2843</v>
      </c>
      <c r="K307" s="215" t="s">
        <v>328</v>
      </c>
      <c r="L307" s="215" t="s">
        <v>7091</v>
      </c>
      <c r="AD307" s="216"/>
    </row>
    <row r="308" spans="1:30" s="215" customFormat="1" x14ac:dyDescent="0.25">
      <c r="A308" s="215" t="s">
        <v>160</v>
      </c>
      <c r="B308" s="215">
        <v>6007</v>
      </c>
      <c r="C308" s="215" t="s">
        <v>189</v>
      </c>
      <c r="D308" s="215">
        <v>892447</v>
      </c>
      <c r="E308" s="215">
        <v>1020</v>
      </c>
      <c r="F308" s="215">
        <v>1110</v>
      </c>
      <c r="G308" s="215">
        <v>1004</v>
      </c>
      <c r="I308" s="215" t="s">
        <v>2844</v>
      </c>
      <c r="J308" s="215" t="s">
        <v>2845</v>
      </c>
      <c r="K308" s="215" t="s">
        <v>328</v>
      </c>
      <c r="L308" s="215" t="s">
        <v>7091</v>
      </c>
      <c r="AD308" s="216"/>
    </row>
    <row r="309" spans="1:30" s="215" customFormat="1" x14ac:dyDescent="0.25">
      <c r="A309" s="215" t="s">
        <v>160</v>
      </c>
      <c r="B309" s="215">
        <v>6007</v>
      </c>
      <c r="C309" s="215" t="s">
        <v>189</v>
      </c>
      <c r="D309" s="215">
        <v>892448</v>
      </c>
      <c r="E309" s="215">
        <v>1020</v>
      </c>
      <c r="F309" s="215">
        <v>1110</v>
      </c>
      <c r="G309" s="215">
        <v>1004</v>
      </c>
      <c r="I309" s="215" t="s">
        <v>6240</v>
      </c>
      <c r="J309" s="215" t="s">
        <v>6241</v>
      </c>
      <c r="K309" s="215" t="s">
        <v>328</v>
      </c>
      <c r="L309" s="215" t="s">
        <v>7091</v>
      </c>
      <c r="AD309" s="216"/>
    </row>
    <row r="310" spans="1:30" s="215" customFormat="1" x14ac:dyDescent="0.25">
      <c r="A310" s="215" t="s">
        <v>160</v>
      </c>
      <c r="B310" s="215">
        <v>6007</v>
      </c>
      <c r="C310" s="215" t="s">
        <v>189</v>
      </c>
      <c r="D310" s="215">
        <v>892451</v>
      </c>
      <c r="E310" s="215">
        <v>1020</v>
      </c>
      <c r="F310" s="215">
        <v>1121</v>
      </c>
      <c r="G310" s="215">
        <v>1004</v>
      </c>
      <c r="I310" s="215" t="s">
        <v>12281</v>
      </c>
      <c r="J310" s="215" t="s">
        <v>12282</v>
      </c>
      <c r="K310" s="215" t="s">
        <v>8688</v>
      </c>
      <c r="L310" s="215" t="s">
        <v>19895</v>
      </c>
      <c r="AD310" s="216"/>
    </row>
    <row r="311" spans="1:30" s="215" customFormat="1" x14ac:dyDescent="0.25">
      <c r="A311" s="215" t="s">
        <v>160</v>
      </c>
      <c r="B311" s="215">
        <v>6007</v>
      </c>
      <c r="C311" s="215" t="s">
        <v>189</v>
      </c>
      <c r="D311" s="215">
        <v>892465</v>
      </c>
      <c r="E311" s="215">
        <v>1020</v>
      </c>
      <c r="F311" s="215">
        <v>1110</v>
      </c>
      <c r="G311" s="215">
        <v>1004</v>
      </c>
      <c r="I311" s="215" t="s">
        <v>12283</v>
      </c>
      <c r="J311" s="215" t="s">
        <v>12284</v>
      </c>
      <c r="K311" s="215" t="s">
        <v>8741</v>
      </c>
      <c r="L311" s="215" t="s">
        <v>22731</v>
      </c>
      <c r="AD311" s="216"/>
    </row>
    <row r="312" spans="1:30" s="215" customFormat="1" x14ac:dyDescent="0.25">
      <c r="A312" s="215" t="s">
        <v>160</v>
      </c>
      <c r="B312" s="215">
        <v>6007</v>
      </c>
      <c r="C312" s="215" t="s">
        <v>189</v>
      </c>
      <c r="D312" s="215">
        <v>892466</v>
      </c>
      <c r="E312" s="215">
        <v>1020</v>
      </c>
      <c r="F312" s="215">
        <v>1110</v>
      </c>
      <c r="G312" s="215">
        <v>1004</v>
      </c>
      <c r="I312" s="215" t="s">
        <v>12285</v>
      </c>
      <c r="J312" s="215" t="s">
        <v>12286</v>
      </c>
      <c r="K312" s="215" t="s">
        <v>8741</v>
      </c>
      <c r="L312" s="215" t="s">
        <v>22731</v>
      </c>
      <c r="AD312" s="216"/>
    </row>
    <row r="313" spans="1:30" s="215" customFormat="1" x14ac:dyDescent="0.25">
      <c r="A313" s="215" t="s">
        <v>160</v>
      </c>
      <c r="B313" s="215">
        <v>6007</v>
      </c>
      <c r="C313" s="215" t="s">
        <v>189</v>
      </c>
      <c r="D313" s="215">
        <v>892468</v>
      </c>
      <c r="E313" s="215">
        <v>1020</v>
      </c>
      <c r="F313" s="215">
        <v>1110</v>
      </c>
      <c r="G313" s="215">
        <v>1004</v>
      </c>
      <c r="I313" s="215" t="s">
        <v>12287</v>
      </c>
      <c r="J313" s="215" t="s">
        <v>12288</v>
      </c>
      <c r="K313" s="215" t="s">
        <v>8741</v>
      </c>
      <c r="L313" s="215" t="s">
        <v>22732</v>
      </c>
      <c r="AD313" s="216"/>
    </row>
    <row r="314" spans="1:30" s="215" customFormat="1" x14ac:dyDescent="0.25">
      <c r="A314" s="215" t="s">
        <v>160</v>
      </c>
      <c r="B314" s="215">
        <v>6007</v>
      </c>
      <c r="C314" s="215" t="s">
        <v>189</v>
      </c>
      <c r="D314" s="215">
        <v>892469</v>
      </c>
      <c r="E314" s="215">
        <v>1020</v>
      </c>
      <c r="F314" s="215">
        <v>1110</v>
      </c>
      <c r="G314" s="215">
        <v>1004</v>
      </c>
      <c r="I314" s="215" t="s">
        <v>12289</v>
      </c>
      <c r="J314" s="215" t="s">
        <v>12290</v>
      </c>
      <c r="K314" s="215" t="s">
        <v>8741</v>
      </c>
      <c r="L314" s="215" t="s">
        <v>22732</v>
      </c>
      <c r="AD314" s="216"/>
    </row>
    <row r="315" spans="1:30" s="215" customFormat="1" x14ac:dyDescent="0.25">
      <c r="A315" s="215" t="s">
        <v>160</v>
      </c>
      <c r="B315" s="215">
        <v>6007</v>
      </c>
      <c r="C315" s="215" t="s">
        <v>189</v>
      </c>
      <c r="D315" s="215">
        <v>892471</v>
      </c>
      <c r="E315" s="215">
        <v>1020</v>
      </c>
      <c r="F315" s="215">
        <v>1110</v>
      </c>
      <c r="G315" s="215">
        <v>1004</v>
      </c>
      <c r="I315" s="215" t="s">
        <v>12291</v>
      </c>
      <c r="J315" s="215" t="s">
        <v>12292</v>
      </c>
      <c r="K315" s="215" t="s">
        <v>8741</v>
      </c>
      <c r="L315" s="215" t="s">
        <v>22733</v>
      </c>
      <c r="AD315" s="216"/>
    </row>
    <row r="316" spans="1:30" s="215" customFormat="1" x14ac:dyDescent="0.25">
      <c r="A316" s="215" t="s">
        <v>160</v>
      </c>
      <c r="B316" s="215">
        <v>6007</v>
      </c>
      <c r="C316" s="215" t="s">
        <v>189</v>
      </c>
      <c r="D316" s="215">
        <v>892472</v>
      </c>
      <c r="E316" s="215">
        <v>1020</v>
      </c>
      <c r="F316" s="215">
        <v>1110</v>
      </c>
      <c r="G316" s="215">
        <v>1004</v>
      </c>
      <c r="I316" s="215" t="s">
        <v>12293</v>
      </c>
      <c r="J316" s="215" t="s">
        <v>12294</v>
      </c>
      <c r="K316" s="215" t="s">
        <v>8741</v>
      </c>
      <c r="L316" s="215" t="s">
        <v>22733</v>
      </c>
      <c r="AD316" s="216"/>
    </row>
    <row r="317" spans="1:30" s="215" customFormat="1" x14ac:dyDescent="0.25">
      <c r="A317" s="215" t="s">
        <v>160</v>
      </c>
      <c r="B317" s="215">
        <v>6007</v>
      </c>
      <c r="C317" s="215" t="s">
        <v>189</v>
      </c>
      <c r="D317" s="215">
        <v>892917</v>
      </c>
      <c r="E317" s="215">
        <v>1020</v>
      </c>
      <c r="F317" s="215">
        <v>1122</v>
      </c>
      <c r="G317" s="215">
        <v>1004</v>
      </c>
      <c r="I317" s="215" t="s">
        <v>12295</v>
      </c>
      <c r="J317" s="215" t="s">
        <v>12296</v>
      </c>
      <c r="K317" s="215" t="s">
        <v>8741</v>
      </c>
      <c r="L317" s="215" t="s">
        <v>22734</v>
      </c>
      <c r="AD317" s="216"/>
    </row>
    <row r="318" spans="1:30" s="215" customFormat="1" x14ac:dyDescent="0.25">
      <c r="A318" s="215" t="s">
        <v>160</v>
      </c>
      <c r="B318" s="215">
        <v>6007</v>
      </c>
      <c r="C318" s="215" t="s">
        <v>189</v>
      </c>
      <c r="D318" s="215">
        <v>892918</v>
      </c>
      <c r="E318" s="215">
        <v>1020</v>
      </c>
      <c r="F318" s="215">
        <v>1121</v>
      </c>
      <c r="G318" s="215">
        <v>1004</v>
      </c>
      <c r="I318" s="215" t="s">
        <v>12297</v>
      </c>
      <c r="J318" s="215" t="s">
        <v>12298</v>
      </c>
      <c r="K318" s="215" t="s">
        <v>8741</v>
      </c>
      <c r="L318" s="215" t="s">
        <v>22735</v>
      </c>
      <c r="AD318" s="216"/>
    </row>
    <row r="319" spans="1:30" s="215" customFormat="1" x14ac:dyDescent="0.25">
      <c r="A319" s="215" t="s">
        <v>160</v>
      </c>
      <c r="B319" s="215">
        <v>6007</v>
      </c>
      <c r="C319" s="215" t="s">
        <v>189</v>
      </c>
      <c r="D319" s="215">
        <v>892953</v>
      </c>
      <c r="E319" s="215">
        <v>1020</v>
      </c>
      <c r="F319" s="215">
        <v>1122</v>
      </c>
      <c r="G319" s="215">
        <v>1004</v>
      </c>
      <c r="I319" s="215" t="s">
        <v>12299</v>
      </c>
      <c r="J319" s="215" t="s">
        <v>12300</v>
      </c>
      <c r="K319" s="215" t="s">
        <v>8741</v>
      </c>
      <c r="L319" s="215" t="s">
        <v>22736</v>
      </c>
      <c r="AD319" s="216"/>
    </row>
    <row r="320" spans="1:30" s="215" customFormat="1" x14ac:dyDescent="0.25">
      <c r="A320" s="215" t="s">
        <v>160</v>
      </c>
      <c r="B320" s="215">
        <v>6007</v>
      </c>
      <c r="C320" s="215" t="s">
        <v>189</v>
      </c>
      <c r="D320" s="215">
        <v>892973</v>
      </c>
      <c r="E320" s="215">
        <v>1020</v>
      </c>
      <c r="F320" s="215">
        <v>1110</v>
      </c>
      <c r="G320" s="215">
        <v>1004</v>
      </c>
      <c r="I320" s="215" t="s">
        <v>12301</v>
      </c>
      <c r="J320" s="215" t="s">
        <v>12302</v>
      </c>
      <c r="K320" s="215" t="s">
        <v>8741</v>
      </c>
      <c r="L320" s="215" t="s">
        <v>22737</v>
      </c>
      <c r="AD320" s="216"/>
    </row>
    <row r="321" spans="1:30" s="215" customFormat="1" x14ac:dyDescent="0.25">
      <c r="A321" s="215" t="s">
        <v>160</v>
      </c>
      <c r="B321" s="215">
        <v>6007</v>
      </c>
      <c r="C321" s="215" t="s">
        <v>189</v>
      </c>
      <c r="D321" s="215">
        <v>892986</v>
      </c>
      <c r="E321" s="215">
        <v>1020</v>
      </c>
      <c r="F321" s="215">
        <v>1110</v>
      </c>
      <c r="G321" s="215">
        <v>1004</v>
      </c>
      <c r="I321" s="215" t="s">
        <v>12303</v>
      </c>
      <c r="J321" s="215" t="s">
        <v>12304</v>
      </c>
      <c r="K321" s="215" t="s">
        <v>8741</v>
      </c>
      <c r="L321" s="215" t="s">
        <v>22738</v>
      </c>
      <c r="AD321" s="216"/>
    </row>
    <row r="322" spans="1:30" s="215" customFormat="1" x14ac:dyDescent="0.25">
      <c r="A322" s="215" t="s">
        <v>160</v>
      </c>
      <c r="B322" s="215">
        <v>6007</v>
      </c>
      <c r="C322" s="215" t="s">
        <v>189</v>
      </c>
      <c r="D322" s="215">
        <v>893138</v>
      </c>
      <c r="E322" s="215">
        <v>1020</v>
      </c>
      <c r="F322" s="215">
        <v>1110</v>
      </c>
      <c r="G322" s="215">
        <v>1004</v>
      </c>
      <c r="I322" s="215" t="s">
        <v>12305</v>
      </c>
      <c r="J322" s="215" t="s">
        <v>12306</v>
      </c>
      <c r="K322" s="215" t="s">
        <v>8741</v>
      </c>
      <c r="L322" s="215" t="s">
        <v>22739</v>
      </c>
      <c r="AD322" s="216"/>
    </row>
    <row r="323" spans="1:30" s="215" customFormat="1" x14ac:dyDescent="0.25">
      <c r="A323" s="215" t="s">
        <v>160</v>
      </c>
      <c r="B323" s="215">
        <v>6007</v>
      </c>
      <c r="C323" s="215" t="s">
        <v>189</v>
      </c>
      <c r="D323" s="215">
        <v>893149</v>
      </c>
      <c r="E323" s="215">
        <v>1020</v>
      </c>
      <c r="F323" s="215">
        <v>1110</v>
      </c>
      <c r="G323" s="215">
        <v>1004</v>
      </c>
      <c r="I323" s="215" t="s">
        <v>12307</v>
      </c>
      <c r="J323" s="215" t="s">
        <v>12308</v>
      </c>
      <c r="K323" s="215" t="s">
        <v>8741</v>
      </c>
      <c r="L323" s="215" t="s">
        <v>22740</v>
      </c>
      <c r="AD323" s="216"/>
    </row>
    <row r="324" spans="1:30" s="215" customFormat="1" x14ac:dyDescent="0.25">
      <c r="A324" s="215" t="s">
        <v>160</v>
      </c>
      <c r="B324" s="215">
        <v>6007</v>
      </c>
      <c r="C324" s="215" t="s">
        <v>189</v>
      </c>
      <c r="D324" s="215">
        <v>893167</v>
      </c>
      <c r="E324" s="215">
        <v>1020</v>
      </c>
      <c r="F324" s="215">
        <v>1110</v>
      </c>
      <c r="G324" s="215">
        <v>1004</v>
      </c>
      <c r="I324" s="215" t="s">
        <v>12309</v>
      </c>
      <c r="J324" s="215" t="s">
        <v>12310</v>
      </c>
      <c r="K324" s="215" t="s">
        <v>8741</v>
      </c>
      <c r="L324" s="215" t="s">
        <v>22741</v>
      </c>
      <c r="AD324" s="216"/>
    </row>
    <row r="325" spans="1:30" s="215" customFormat="1" x14ac:dyDescent="0.25">
      <c r="A325" s="215" t="s">
        <v>160</v>
      </c>
      <c r="B325" s="215">
        <v>6007</v>
      </c>
      <c r="C325" s="215" t="s">
        <v>189</v>
      </c>
      <c r="D325" s="215">
        <v>893169</v>
      </c>
      <c r="E325" s="215">
        <v>1020</v>
      </c>
      <c r="F325" s="215">
        <v>1110</v>
      </c>
      <c r="G325" s="215">
        <v>1004</v>
      </c>
      <c r="I325" s="215" t="s">
        <v>12311</v>
      </c>
      <c r="J325" s="215" t="s">
        <v>12312</v>
      </c>
      <c r="K325" s="215" t="s">
        <v>8741</v>
      </c>
      <c r="L325" s="215" t="s">
        <v>22742</v>
      </c>
      <c r="AD325" s="216"/>
    </row>
    <row r="326" spans="1:30" s="215" customFormat="1" x14ac:dyDescent="0.25">
      <c r="A326" s="215" t="s">
        <v>160</v>
      </c>
      <c r="B326" s="215">
        <v>6007</v>
      </c>
      <c r="C326" s="215" t="s">
        <v>189</v>
      </c>
      <c r="D326" s="215">
        <v>893176</v>
      </c>
      <c r="E326" s="215">
        <v>1020</v>
      </c>
      <c r="F326" s="215">
        <v>1110</v>
      </c>
      <c r="G326" s="215">
        <v>1004</v>
      </c>
      <c r="I326" s="215" t="s">
        <v>12313</v>
      </c>
      <c r="J326" s="215" t="s">
        <v>12314</v>
      </c>
      <c r="K326" s="215" t="s">
        <v>8741</v>
      </c>
      <c r="L326" s="215" t="s">
        <v>22743</v>
      </c>
      <c r="AD326" s="216"/>
    </row>
    <row r="327" spans="1:30" s="215" customFormat="1" x14ac:dyDescent="0.25">
      <c r="A327" s="215" t="s">
        <v>160</v>
      </c>
      <c r="B327" s="215">
        <v>6007</v>
      </c>
      <c r="C327" s="215" t="s">
        <v>189</v>
      </c>
      <c r="D327" s="215">
        <v>893194</v>
      </c>
      <c r="E327" s="215">
        <v>1020</v>
      </c>
      <c r="F327" s="215">
        <v>1110</v>
      </c>
      <c r="G327" s="215">
        <v>1004</v>
      </c>
      <c r="I327" s="215" t="s">
        <v>12315</v>
      </c>
      <c r="J327" s="215" t="s">
        <v>12316</v>
      </c>
      <c r="K327" s="215" t="s">
        <v>8741</v>
      </c>
      <c r="L327" s="215" t="s">
        <v>22744</v>
      </c>
      <c r="AD327" s="216"/>
    </row>
    <row r="328" spans="1:30" s="215" customFormat="1" x14ac:dyDescent="0.25">
      <c r="A328" s="215" t="s">
        <v>160</v>
      </c>
      <c r="B328" s="215">
        <v>6007</v>
      </c>
      <c r="C328" s="215" t="s">
        <v>189</v>
      </c>
      <c r="D328" s="215">
        <v>893205</v>
      </c>
      <c r="E328" s="215">
        <v>1020</v>
      </c>
      <c r="F328" s="215">
        <v>1110</v>
      </c>
      <c r="G328" s="215">
        <v>1004</v>
      </c>
      <c r="I328" s="215" t="s">
        <v>12317</v>
      </c>
      <c r="J328" s="215" t="s">
        <v>12318</v>
      </c>
      <c r="K328" s="215" t="s">
        <v>8741</v>
      </c>
      <c r="L328" s="215" t="s">
        <v>22745</v>
      </c>
      <c r="AD328" s="216"/>
    </row>
    <row r="329" spans="1:30" s="215" customFormat="1" x14ac:dyDescent="0.25">
      <c r="A329" s="215" t="s">
        <v>160</v>
      </c>
      <c r="B329" s="215">
        <v>6007</v>
      </c>
      <c r="C329" s="215" t="s">
        <v>189</v>
      </c>
      <c r="D329" s="215">
        <v>893263</v>
      </c>
      <c r="E329" s="215">
        <v>1020</v>
      </c>
      <c r="F329" s="215">
        <v>1110</v>
      </c>
      <c r="G329" s="215">
        <v>1004</v>
      </c>
      <c r="I329" s="215" t="s">
        <v>12319</v>
      </c>
      <c r="J329" s="215" t="s">
        <v>12320</v>
      </c>
      <c r="K329" s="215" t="s">
        <v>8741</v>
      </c>
      <c r="L329" s="215" t="s">
        <v>22746</v>
      </c>
      <c r="AD329" s="216"/>
    </row>
    <row r="330" spans="1:30" s="215" customFormat="1" x14ac:dyDescent="0.25">
      <c r="A330" s="215" t="s">
        <v>160</v>
      </c>
      <c r="B330" s="215">
        <v>6007</v>
      </c>
      <c r="C330" s="215" t="s">
        <v>189</v>
      </c>
      <c r="D330" s="215">
        <v>893266</v>
      </c>
      <c r="E330" s="215">
        <v>1020</v>
      </c>
      <c r="F330" s="215">
        <v>1110</v>
      </c>
      <c r="G330" s="215">
        <v>1004</v>
      </c>
      <c r="I330" s="215" t="s">
        <v>12321</v>
      </c>
      <c r="J330" s="215" t="s">
        <v>12322</v>
      </c>
      <c r="K330" s="215" t="s">
        <v>8741</v>
      </c>
      <c r="L330" s="215" t="s">
        <v>22747</v>
      </c>
      <c r="AD330" s="216"/>
    </row>
    <row r="331" spans="1:30" s="215" customFormat="1" x14ac:dyDescent="0.25">
      <c r="A331" s="215" t="s">
        <v>160</v>
      </c>
      <c r="B331" s="215">
        <v>6007</v>
      </c>
      <c r="C331" s="215" t="s">
        <v>189</v>
      </c>
      <c r="D331" s="215">
        <v>893268</v>
      </c>
      <c r="E331" s="215">
        <v>1030</v>
      </c>
      <c r="F331" s="215">
        <v>1110</v>
      </c>
      <c r="G331" s="215">
        <v>1004</v>
      </c>
      <c r="I331" s="215" t="s">
        <v>12323</v>
      </c>
      <c r="J331" s="215" t="s">
        <v>12324</v>
      </c>
      <c r="K331" s="215" t="s">
        <v>8741</v>
      </c>
      <c r="L331" s="215" t="s">
        <v>22748</v>
      </c>
      <c r="AD331" s="216"/>
    </row>
    <row r="332" spans="1:30" s="215" customFormat="1" x14ac:dyDescent="0.25">
      <c r="A332" s="215" t="s">
        <v>160</v>
      </c>
      <c r="B332" s="215">
        <v>6007</v>
      </c>
      <c r="C332" s="215" t="s">
        <v>189</v>
      </c>
      <c r="D332" s="215">
        <v>893271</v>
      </c>
      <c r="E332" s="215">
        <v>1020</v>
      </c>
      <c r="F332" s="215">
        <v>1110</v>
      </c>
      <c r="G332" s="215">
        <v>1004</v>
      </c>
      <c r="I332" s="215" t="s">
        <v>12325</v>
      </c>
      <c r="J332" s="215" t="s">
        <v>12326</v>
      </c>
      <c r="K332" s="215" t="s">
        <v>8741</v>
      </c>
      <c r="L332" s="215" t="s">
        <v>22749</v>
      </c>
      <c r="AD332" s="216"/>
    </row>
    <row r="333" spans="1:30" s="215" customFormat="1" x14ac:dyDescent="0.25">
      <c r="A333" s="215" t="s">
        <v>160</v>
      </c>
      <c r="B333" s="215">
        <v>6007</v>
      </c>
      <c r="C333" s="215" t="s">
        <v>189</v>
      </c>
      <c r="D333" s="215">
        <v>893274</v>
      </c>
      <c r="E333" s="215">
        <v>1020</v>
      </c>
      <c r="F333" s="215">
        <v>1110</v>
      </c>
      <c r="G333" s="215">
        <v>1004</v>
      </c>
      <c r="I333" s="215" t="s">
        <v>12327</v>
      </c>
      <c r="J333" s="215" t="s">
        <v>12328</v>
      </c>
      <c r="K333" s="215" t="s">
        <v>8741</v>
      </c>
      <c r="L333" s="215" t="s">
        <v>22750</v>
      </c>
      <c r="AD333" s="216"/>
    </row>
    <row r="334" spans="1:30" s="215" customFormat="1" x14ac:dyDescent="0.25">
      <c r="A334" s="215" t="s">
        <v>160</v>
      </c>
      <c r="B334" s="215">
        <v>6007</v>
      </c>
      <c r="C334" s="215" t="s">
        <v>189</v>
      </c>
      <c r="D334" s="215">
        <v>893277</v>
      </c>
      <c r="E334" s="215">
        <v>1020</v>
      </c>
      <c r="F334" s="215">
        <v>1110</v>
      </c>
      <c r="G334" s="215">
        <v>1004</v>
      </c>
      <c r="I334" s="215" t="s">
        <v>12329</v>
      </c>
      <c r="J334" s="215" t="s">
        <v>12330</v>
      </c>
      <c r="K334" s="215" t="s">
        <v>8741</v>
      </c>
      <c r="L334" s="215" t="s">
        <v>22751</v>
      </c>
      <c r="AD334" s="216"/>
    </row>
    <row r="335" spans="1:30" s="215" customFormat="1" x14ac:dyDescent="0.25">
      <c r="A335" s="215" t="s">
        <v>160</v>
      </c>
      <c r="B335" s="215">
        <v>6007</v>
      </c>
      <c r="C335" s="215" t="s">
        <v>189</v>
      </c>
      <c r="D335" s="215">
        <v>893282</v>
      </c>
      <c r="E335" s="215">
        <v>1020</v>
      </c>
      <c r="F335" s="215">
        <v>1121</v>
      </c>
      <c r="G335" s="215">
        <v>1004</v>
      </c>
      <c r="I335" s="215" t="s">
        <v>12331</v>
      </c>
      <c r="J335" s="215" t="s">
        <v>12332</v>
      </c>
      <c r="K335" s="215" t="s">
        <v>8741</v>
      </c>
      <c r="L335" s="215" t="s">
        <v>22752</v>
      </c>
      <c r="AD335" s="216"/>
    </row>
    <row r="336" spans="1:30" s="215" customFormat="1" x14ac:dyDescent="0.25">
      <c r="A336" s="215" t="s">
        <v>160</v>
      </c>
      <c r="B336" s="215">
        <v>6007</v>
      </c>
      <c r="C336" s="215" t="s">
        <v>189</v>
      </c>
      <c r="D336" s="215">
        <v>3105745</v>
      </c>
      <c r="E336" s="215">
        <v>1020</v>
      </c>
      <c r="F336" s="215">
        <v>1122</v>
      </c>
      <c r="G336" s="215">
        <v>1004</v>
      </c>
      <c r="I336" s="215" t="s">
        <v>12333</v>
      </c>
      <c r="J336" s="215" t="s">
        <v>12334</v>
      </c>
      <c r="K336" s="215" t="s">
        <v>8741</v>
      </c>
      <c r="L336" s="215" t="s">
        <v>22753</v>
      </c>
      <c r="AD336" s="216"/>
    </row>
    <row r="337" spans="1:30" s="215" customFormat="1" x14ac:dyDescent="0.25">
      <c r="A337" s="215" t="s">
        <v>160</v>
      </c>
      <c r="B337" s="215">
        <v>6007</v>
      </c>
      <c r="C337" s="215" t="s">
        <v>189</v>
      </c>
      <c r="D337" s="215">
        <v>3105754</v>
      </c>
      <c r="E337" s="215">
        <v>1020</v>
      </c>
      <c r="F337" s="215">
        <v>1110</v>
      </c>
      <c r="G337" s="215">
        <v>1004</v>
      </c>
      <c r="I337" s="215" t="s">
        <v>12335</v>
      </c>
      <c r="J337" s="215" t="s">
        <v>12336</v>
      </c>
      <c r="K337" s="215" t="s">
        <v>8741</v>
      </c>
      <c r="L337" s="215" t="s">
        <v>22754</v>
      </c>
      <c r="AD337" s="216"/>
    </row>
    <row r="338" spans="1:30" s="215" customFormat="1" x14ac:dyDescent="0.25">
      <c r="A338" s="215" t="s">
        <v>160</v>
      </c>
      <c r="B338" s="215">
        <v>6007</v>
      </c>
      <c r="C338" s="215" t="s">
        <v>189</v>
      </c>
      <c r="D338" s="215">
        <v>3105755</v>
      </c>
      <c r="E338" s="215">
        <v>1020</v>
      </c>
      <c r="F338" s="215">
        <v>1110</v>
      </c>
      <c r="G338" s="215">
        <v>1004</v>
      </c>
      <c r="I338" s="215" t="s">
        <v>12337</v>
      </c>
      <c r="J338" s="215" t="s">
        <v>12338</v>
      </c>
      <c r="K338" s="215" t="s">
        <v>8741</v>
      </c>
      <c r="L338" s="215" t="s">
        <v>22754</v>
      </c>
      <c r="AD338" s="216"/>
    </row>
    <row r="339" spans="1:30" s="215" customFormat="1" x14ac:dyDescent="0.25">
      <c r="A339" s="215" t="s">
        <v>160</v>
      </c>
      <c r="B339" s="215">
        <v>6007</v>
      </c>
      <c r="C339" s="215" t="s">
        <v>189</v>
      </c>
      <c r="D339" s="215">
        <v>3105756</v>
      </c>
      <c r="E339" s="215">
        <v>1020</v>
      </c>
      <c r="F339" s="215">
        <v>1110</v>
      </c>
      <c r="G339" s="215">
        <v>1004</v>
      </c>
      <c r="I339" s="215" t="s">
        <v>12339</v>
      </c>
      <c r="J339" s="215" t="s">
        <v>12340</v>
      </c>
      <c r="K339" s="215" t="s">
        <v>8741</v>
      </c>
      <c r="L339" s="215" t="s">
        <v>22754</v>
      </c>
      <c r="AD339" s="216"/>
    </row>
    <row r="340" spans="1:30" s="215" customFormat="1" x14ac:dyDescent="0.25">
      <c r="A340" s="215" t="s">
        <v>160</v>
      </c>
      <c r="B340" s="215">
        <v>6007</v>
      </c>
      <c r="C340" s="215" t="s">
        <v>189</v>
      </c>
      <c r="D340" s="215">
        <v>3105763</v>
      </c>
      <c r="E340" s="215">
        <v>1020</v>
      </c>
      <c r="F340" s="215">
        <v>1110</v>
      </c>
      <c r="G340" s="215">
        <v>1004</v>
      </c>
      <c r="I340" s="215" t="s">
        <v>12341</v>
      </c>
      <c r="J340" s="215" t="s">
        <v>12342</v>
      </c>
      <c r="K340" s="215" t="s">
        <v>8741</v>
      </c>
      <c r="L340" s="215" t="s">
        <v>22755</v>
      </c>
      <c r="AD340" s="216"/>
    </row>
    <row r="341" spans="1:30" s="215" customFormat="1" x14ac:dyDescent="0.25">
      <c r="A341" s="215" t="s">
        <v>160</v>
      </c>
      <c r="B341" s="215">
        <v>6007</v>
      </c>
      <c r="C341" s="215" t="s">
        <v>189</v>
      </c>
      <c r="D341" s="215">
        <v>3105767</v>
      </c>
      <c r="E341" s="215">
        <v>1030</v>
      </c>
      <c r="F341" s="215">
        <v>1122</v>
      </c>
      <c r="G341" s="215">
        <v>1004</v>
      </c>
      <c r="I341" s="215" t="s">
        <v>5686</v>
      </c>
      <c r="J341" s="215" t="s">
        <v>6242</v>
      </c>
      <c r="K341" s="215" t="s">
        <v>328</v>
      </c>
      <c r="L341" s="215" t="s">
        <v>7472</v>
      </c>
      <c r="AD341" s="216"/>
    </row>
    <row r="342" spans="1:30" s="215" customFormat="1" x14ac:dyDescent="0.25">
      <c r="A342" s="215" t="s">
        <v>160</v>
      </c>
      <c r="B342" s="215">
        <v>6007</v>
      </c>
      <c r="C342" s="215" t="s">
        <v>189</v>
      </c>
      <c r="D342" s="215">
        <v>3105768</v>
      </c>
      <c r="E342" s="215">
        <v>1020</v>
      </c>
      <c r="F342" s="215">
        <v>1122</v>
      </c>
      <c r="G342" s="215">
        <v>1004</v>
      </c>
      <c r="I342" s="215" t="s">
        <v>12343</v>
      </c>
      <c r="J342" s="215" t="s">
        <v>12344</v>
      </c>
      <c r="K342" s="215" t="s">
        <v>8741</v>
      </c>
      <c r="L342" s="215" t="s">
        <v>22756</v>
      </c>
      <c r="AD342" s="216"/>
    </row>
    <row r="343" spans="1:30" s="215" customFormat="1" x14ac:dyDescent="0.25">
      <c r="A343" s="215" t="s">
        <v>160</v>
      </c>
      <c r="B343" s="215">
        <v>6007</v>
      </c>
      <c r="C343" s="215" t="s">
        <v>189</v>
      </c>
      <c r="D343" s="215">
        <v>3105769</v>
      </c>
      <c r="E343" s="215">
        <v>1020</v>
      </c>
      <c r="F343" s="215">
        <v>1122</v>
      </c>
      <c r="G343" s="215">
        <v>1004</v>
      </c>
      <c r="I343" s="215" t="s">
        <v>12345</v>
      </c>
      <c r="J343" s="215" t="s">
        <v>12346</v>
      </c>
      <c r="K343" s="215" t="s">
        <v>8741</v>
      </c>
      <c r="L343" s="215" t="s">
        <v>22756</v>
      </c>
      <c r="AD343" s="216"/>
    </row>
    <row r="344" spans="1:30" s="215" customFormat="1" x14ac:dyDescent="0.25">
      <c r="A344" s="215" t="s">
        <v>160</v>
      </c>
      <c r="B344" s="215">
        <v>6007</v>
      </c>
      <c r="C344" s="215" t="s">
        <v>189</v>
      </c>
      <c r="D344" s="215">
        <v>3105771</v>
      </c>
      <c r="E344" s="215">
        <v>1020</v>
      </c>
      <c r="F344" s="215">
        <v>1110</v>
      </c>
      <c r="G344" s="215">
        <v>1004</v>
      </c>
      <c r="I344" s="215" t="s">
        <v>12347</v>
      </c>
      <c r="J344" s="215" t="s">
        <v>12348</v>
      </c>
      <c r="K344" s="215" t="s">
        <v>8741</v>
      </c>
      <c r="L344" s="215" t="s">
        <v>22757</v>
      </c>
      <c r="AD344" s="216"/>
    </row>
    <row r="345" spans="1:30" s="215" customFormat="1" x14ac:dyDescent="0.25">
      <c r="A345" s="215" t="s">
        <v>160</v>
      </c>
      <c r="B345" s="215">
        <v>6007</v>
      </c>
      <c r="C345" s="215" t="s">
        <v>189</v>
      </c>
      <c r="D345" s="215">
        <v>3105772</v>
      </c>
      <c r="E345" s="215">
        <v>1020</v>
      </c>
      <c r="F345" s="215">
        <v>1110</v>
      </c>
      <c r="G345" s="215">
        <v>1004</v>
      </c>
      <c r="I345" s="215" t="s">
        <v>12349</v>
      </c>
      <c r="J345" s="215" t="s">
        <v>12350</v>
      </c>
      <c r="K345" s="215" t="s">
        <v>8741</v>
      </c>
      <c r="L345" s="215" t="s">
        <v>22757</v>
      </c>
      <c r="AD345" s="216"/>
    </row>
    <row r="346" spans="1:30" s="215" customFormat="1" x14ac:dyDescent="0.25">
      <c r="A346" s="215" t="s">
        <v>160</v>
      </c>
      <c r="B346" s="215">
        <v>6007</v>
      </c>
      <c r="C346" s="215" t="s">
        <v>189</v>
      </c>
      <c r="D346" s="215">
        <v>3105773</v>
      </c>
      <c r="E346" s="215">
        <v>1020</v>
      </c>
      <c r="F346" s="215">
        <v>1110</v>
      </c>
      <c r="G346" s="215">
        <v>1004</v>
      </c>
      <c r="I346" s="215" t="s">
        <v>12351</v>
      </c>
      <c r="J346" s="215" t="s">
        <v>12352</v>
      </c>
      <c r="K346" s="215" t="s">
        <v>8741</v>
      </c>
      <c r="L346" s="215" t="s">
        <v>22714</v>
      </c>
      <c r="AD346" s="216"/>
    </row>
    <row r="347" spans="1:30" s="215" customFormat="1" x14ac:dyDescent="0.25">
      <c r="A347" s="215" t="s">
        <v>160</v>
      </c>
      <c r="B347" s="215">
        <v>6007</v>
      </c>
      <c r="C347" s="215" t="s">
        <v>189</v>
      </c>
      <c r="D347" s="215">
        <v>3105777</v>
      </c>
      <c r="E347" s="215">
        <v>1030</v>
      </c>
      <c r="F347" s="215">
        <v>1122</v>
      </c>
      <c r="G347" s="215">
        <v>1004</v>
      </c>
      <c r="I347" s="215" t="s">
        <v>12353</v>
      </c>
      <c r="J347" s="215" t="s">
        <v>12354</v>
      </c>
      <c r="K347" s="215" t="s">
        <v>8741</v>
      </c>
      <c r="L347" s="215" t="s">
        <v>22720</v>
      </c>
      <c r="AD347" s="216"/>
    </row>
    <row r="348" spans="1:30" s="215" customFormat="1" x14ac:dyDescent="0.25">
      <c r="A348" s="215" t="s">
        <v>160</v>
      </c>
      <c r="B348" s="215">
        <v>6007</v>
      </c>
      <c r="C348" s="215" t="s">
        <v>189</v>
      </c>
      <c r="D348" s="215">
        <v>3105778</v>
      </c>
      <c r="E348" s="215">
        <v>1020</v>
      </c>
      <c r="F348" s="215">
        <v>1121</v>
      </c>
      <c r="G348" s="215">
        <v>1004</v>
      </c>
      <c r="I348" s="215" t="s">
        <v>12355</v>
      </c>
      <c r="J348" s="215" t="s">
        <v>12356</v>
      </c>
      <c r="K348" s="215" t="s">
        <v>8741</v>
      </c>
      <c r="L348" s="215" t="s">
        <v>22758</v>
      </c>
      <c r="AD348" s="216"/>
    </row>
    <row r="349" spans="1:30" s="215" customFormat="1" x14ac:dyDescent="0.25">
      <c r="A349" s="215" t="s">
        <v>160</v>
      </c>
      <c r="B349" s="215">
        <v>6007</v>
      </c>
      <c r="C349" s="215" t="s">
        <v>189</v>
      </c>
      <c r="D349" s="215">
        <v>3105790</v>
      </c>
      <c r="E349" s="215">
        <v>1020</v>
      </c>
      <c r="F349" s="215">
        <v>1122</v>
      </c>
      <c r="G349" s="215">
        <v>1004</v>
      </c>
      <c r="I349" s="215" t="s">
        <v>2846</v>
      </c>
      <c r="J349" s="215" t="s">
        <v>2847</v>
      </c>
      <c r="K349" s="215" t="s">
        <v>328</v>
      </c>
      <c r="L349" s="215" t="s">
        <v>7470</v>
      </c>
      <c r="AD349" s="216"/>
    </row>
    <row r="350" spans="1:30" s="215" customFormat="1" x14ac:dyDescent="0.25">
      <c r="A350" s="215" t="s">
        <v>160</v>
      </c>
      <c r="B350" s="215">
        <v>6007</v>
      </c>
      <c r="C350" s="215" t="s">
        <v>189</v>
      </c>
      <c r="D350" s="215">
        <v>3105793</v>
      </c>
      <c r="E350" s="215">
        <v>1020</v>
      </c>
      <c r="F350" s="215">
        <v>1110</v>
      </c>
      <c r="G350" s="215">
        <v>1004</v>
      </c>
      <c r="I350" s="215" t="s">
        <v>12357</v>
      </c>
      <c r="J350" s="215" t="s">
        <v>12358</v>
      </c>
      <c r="K350" s="215" t="s">
        <v>8741</v>
      </c>
      <c r="L350" s="215" t="s">
        <v>22759</v>
      </c>
      <c r="AD350" s="216"/>
    </row>
    <row r="351" spans="1:30" s="215" customFormat="1" x14ac:dyDescent="0.25">
      <c r="A351" s="215" t="s">
        <v>160</v>
      </c>
      <c r="B351" s="215">
        <v>6007</v>
      </c>
      <c r="C351" s="215" t="s">
        <v>189</v>
      </c>
      <c r="D351" s="215">
        <v>3105800</v>
      </c>
      <c r="E351" s="215">
        <v>1020</v>
      </c>
      <c r="F351" s="215">
        <v>1122</v>
      </c>
      <c r="G351" s="215">
        <v>1004</v>
      </c>
      <c r="I351" s="215" t="s">
        <v>2848</v>
      </c>
      <c r="J351" s="215" t="s">
        <v>2849</v>
      </c>
      <c r="K351" s="215" t="s">
        <v>328</v>
      </c>
      <c r="L351" s="215" t="s">
        <v>7092</v>
      </c>
      <c r="AD351" s="216"/>
    </row>
    <row r="352" spans="1:30" s="215" customFormat="1" x14ac:dyDescent="0.25">
      <c r="A352" s="215" t="s">
        <v>160</v>
      </c>
      <c r="B352" s="215">
        <v>6007</v>
      </c>
      <c r="C352" s="215" t="s">
        <v>189</v>
      </c>
      <c r="D352" s="215">
        <v>3105801</v>
      </c>
      <c r="E352" s="215">
        <v>1020</v>
      </c>
      <c r="F352" s="215">
        <v>1122</v>
      </c>
      <c r="G352" s="215">
        <v>1004</v>
      </c>
      <c r="I352" s="215" t="s">
        <v>6243</v>
      </c>
      <c r="J352" s="215" t="s">
        <v>6244</v>
      </c>
      <c r="K352" s="215" t="s">
        <v>328</v>
      </c>
      <c r="L352" s="215" t="s">
        <v>7092</v>
      </c>
      <c r="AD352" s="216"/>
    </row>
    <row r="353" spans="1:30" s="215" customFormat="1" x14ac:dyDescent="0.25">
      <c r="A353" s="215" t="s">
        <v>160</v>
      </c>
      <c r="B353" s="215">
        <v>6007</v>
      </c>
      <c r="C353" s="215" t="s">
        <v>189</v>
      </c>
      <c r="D353" s="215">
        <v>3105810</v>
      </c>
      <c r="E353" s="215">
        <v>1020</v>
      </c>
      <c r="F353" s="215">
        <v>1122</v>
      </c>
      <c r="G353" s="215">
        <v>1004</v>
      </c>
      <c r="I353" s="215" t="s">
        <v>2850</v>
      </c>
      <c r="J353" s="215" t="s">
        <v>2851</v>
      </c>
      <c r="K353" s="215" t="s">
        <v>328</v>
      </c>
      <c r="L353" s="215" t="s">
        <v>7093</v>
      </c>
      <c r="AD353" s="216"/>
    </row>
    <row r="354" spans="1:30" s="215" customFormat="1" x14ac:dyDescent="0.25">
      <c r="A354" s="215" t="s">
        <v>160</v>
      </c>
      <c r="B354" s="215">
        <v>6007</v>
      </c>
      <c r="C354" s="215" t="s">
        <v>189</v>
      </c>
      <c r="D354" s="215">
        <v>3105811</v>
      </c>
      <c r="E354" s="215">
        <v>1020</v>
      </c>
      <c r="F354" s="215">
        <v>1122</v>
      </c>
      <c r="G354" s="215">
        <v>1004</v>
      </c>
      <c r="I354" s="215" t="s">
        <v>6245</v>
      </c>
      <c r="J354" s="215" t="s">
        <v>6246</v>
      </c>
      <c r="K354" s="215" t="s">
        <v>328</v>
      </c>
      <c r="L354" s="215" t="s">
        <v>7093</v>
      </c>
      <c r="AD354" s="216"/>
    </row>
    <row r="355" spans="1:30" s="215" customFormat="1" x14ac:dyDescent="0.25">
      <c r="A355" s="215" t="s">
        <v>160</v>
      </c>
      <c r="B355" s="215">
        <v>6007</v>
      </c>
      <c r="C355" s="215" t="s">
        <v>189</v>
      </c>
      <c r="D355" s="215">
        <v>3105815</v>
      </c>
      <c r="E355" s="215">
        <v>1020</v>
      </c>
      <c r="F355" s="215">
        <v>1110</v>
      </c>
      <c r="G355" s="215">
        <v>1004</v>
      </c>
      <c r="I355" s="215" t="s">
        <v>12359</v>
      </c>
      <c r="J355" s="215" t="s">
        <v>12360</v>
      </c>
      <c r="K355" s="215" t="s">
        <v>8741</v>
      </c>
      <c r="L355" s="215" t="s">
        <v>22760</v>
      </c>
      <c r="AD355" s="216"/>
    </row>
    <row r="356" spans="1:30" s="215" customFormat="1" x14ac:dyDescent="0.25">
      <c r="A356" s="215" t="s">
        <v>160</v>
      </c>
      <c r="B356" s="215">
        <v>6007</v>
      </c>
      <c r="C356" s="215" t="s">
        <v>189</v>
      </c>
      <c r="D356" s="215">
        <v>3105818</v>
      </c>
      <c r="E356" s="215">
        <v>1030</v>
      </c>
      <c r="F356" s="215">
        <v>1122</v>
      </c>
      <c r="G356" s="215">
        <v>1004</v>
      </c>
      <c r="I356" s="215" t="s">
        <v>12361</v>
      </c>
      <c r="J356" s="215" t="s">
        <v>12362</v>
      </c>
      <c r="K356" s="215" t="s">
        <v>8741</v>
      </c>
      <c r="L356" s="215" t="s">
        <v>22761</v>
      </c>
      <c r="AD356" s="216"/>
    </row>
    <row r="357" spans="1:30" s="215" customFormat="1" x14ac:dyDescent="0.25">
      <c r="A357" s="215" t="s">
        <v>160</v>
      </c>
      <c r="B357" s="215">
        <v>6007</v>
      </c>
      <c r="C357" s="215" t="s">
        <v>189</v>
      </c>
      <c r="D357" s="215">
        <v>3105888</v>
      </c>
      <c r="E357" s="215">
        <v>1020</v>
      </c>
      <c r="F357" s="215">
        <v>1121</v>
      </c>
      <c r="G357" s="215">
        <v>1004</v>
      </c>
      <c r="I357" s="215" t="s">
        <v>12363</v>
      </c>
      <c r="J357" s="215" t="s">
        <v>12364</v>
      </c>
      <c r="K357" s="215" t="s">
        <v>8741</v>
      </c>
      <c r="L357" s="215" t="s">
        <v>22762</v>
      </c>
      <c r="AD357" s="216"/>
    </row>
    <row r="358" spans="1:30" s="215" customFormat="1" x14ac:dyDescent="0.25">
      <c r="A358" s="215" t="s">
        <v>160</v>
      </c>
      <c r="B358" s="215">
        <v>6007</v>
      </c>
      <c r="C358" s="215" t="s">
        <v>189</v>
      </c>
      <c r="D358" s="215">
        <v>3105929</v>
      </c>
      <c r="E358" s="215">
        <v>1020</v>
      </c>
      <c r="F358" s="215">
        <v>1110</v>
      </c>
      <c r="G358" s="215">
        <v>1004</v>
      </c>
      <c r="I358" s="215" t="s">
        <v>12365</v>
      </c>
      <c r="J358" s="215" t="s">
        <v>12366</v>
      </c>
      <c r="K358" s="215" t="s">
        <v>8741</v>
      </c>
      <c r="L358" s="215" t="s">
        <v>22763</v>
      </c>
      <c r="AD358" s="216"/>
    </row>
    <row r="359" spans="1:30" s="215" customFormat="1" x14ac:dyDescent="0.25">
      <c r="A359" s="215" t="s">
        <v>160</v>
      </c>
      <c r="B359" s="215">
        <v>6007</v>
      </c>
      <c r="C359" s="215" t="s">
        <v>189</v>
      </c>
      <c r="D359" s="215">
        <v>9024587</v>
      </c>
      <c r="E359" s="215">
        <v>1060</v>
      </c>
      <c r="F359" s="215">
        <v>1252</v>
      </c>
      <c r="G359" s="215">
        <v>1004</v>
      </c>
      <c r="I359" s="215" t="s">
        <v>12367</v>
      </c>
      <c r="J359" s="215" t="s">
        <v>12368</v>
      </c>
      <c r="K359" s="215" t="s">
        <v>8741</v>
      </c>
      <c r="L359" s="215" t="s">
        <v>22764</v>
      </c>
      <c r="AD359" s="216"/>
    </row>
    <row r="360" spans="1:30" s="215" customFormat="1" x14ac:dyDescent="0.25">
      <c r="A360" s="215" t="s">
        <v>160</v>
      </c>
      <c r="B360" s="215">
        <v>6007</v>
      </c>
      <c r="C360" s="215" t="s">
        <v>189</v>
      </c>
      <c r="D360" s="215">
        <v>9033319</v>
      </c>
      <c r="E360" s="215">
        <v>1030</v>
      </c>
      <c r="F360" s="215">
        <v>1110</v>
      </c>
      <c r="G360" s="215">
        <v>1004</v>
      </c>
      <c r="I360" s="215" t="s">
        <v>12369</v>
      </c>
      <c r="J360" s="215" t="s">
        <v>12370</v>
      </c>
      <c r="K360" s="215" t="s">
        <v>8688</v>
      </c>
      <c r="L360" s="215" t="s">
        <v>19896</v>
      </c>
      <c r="AD360" s="216"/>
    </row>
    <row r="361" spans="1:30" s="215" customFormat="1" x14ac:dyDescent="0.25">
      <c r="A361" s="215" t="s">
        <v>160</v>
      </c>
      <c r="B361" s="215">
        <v>6007</v>
      </c>
      <c r="C361" s="215" t="s">
        <v>189</v>
      </c>
      <c r="D361" s="215">
        <v>9033323</v>
      </c>
      <c r="E361" s="215">
        <v>1040</v>
      </c>
      <c r="F361" s="215">
        <v>1122</v>
      </c>
      <c r="G361" s="215">
        <v>1004</v>
      </c>
      <c r="I361" s="215" t="s">
        <v>6247</v>
      </c>
      <c r="J361" s="215" t="s">
        <v>6248</v>
      </c>
      <c r="K361" s="215" t="s">
        <v>328</v>
      </c>
      <c r="L361" s="215" t="s">
        <v>7472</v>
      </c>
      <c r="AD361" s="216"/>
    </row>
    <row r="362" spans="1:30" s="215" customFormat="1" x14ac:dyDescent="0.25">
      <c r="A362" s="215" t="s">
        <v>160</v>
      </c>
      <c r="B362" s="215">
        <v>6007</v>
      </c>
      <c r="C362" s="215" t="s">
        <v>189</v>
      </c>
      <c r="D362" s="215">
        <v>9033329</v>
      </c>
      <c r="E362" s="215">
        <v>1060</v>
      </c>
      <c r="F362" s="215">
        <v>1220</v>
      </c>
      <c r="G362" s="215">
        <v>1004</v>
      </c>
      <c r="I362" s="215" t="s">
        <v>12371</v>
      </c>
      <c r="J362" s="215" t="s">
        <v>12372</v>
      </c>
      <c r="K362" s="215" t="s">
        <v>8741</v>
      </c>
      <c r="L362" s="215" t="s">
        <v>22765</v>
      </c>
      <c r="AD362" s="216"/>
    </row>
    <row r="363" spans="1:30" s="215" customFormat="1" x14ac:dyDescent="0.25">
      <c r="A363" s="215" t="s">
        <v>160</v>
      </c>
      <c r="B363" s="215">
        <v>6007</v>
      </c>
      <c r="C363" s="215" t="s">
        <v>189</v>
      </c>
      <c r="D363" s="215">
        <v>9033330</v>
      </c>
      <c r="E363" s="215">
        <v>1060</v>
      </c>
      <c r="F363" s="215">
        <v>1122</v>
      </c>
      <c r="G363" s="215">
        <v>1004</v>
      </c>
      <c r="I363" s="215" t="s">
        <v>2852</v>
      </c>
      <c r="J363" s="215" t="s">
        <v>2853</v>
      </c>
      <c r="K363" s="215" t="s">
        <v>328</v>
      </c>
      <c r="L363" s="215" t="s">
        <v>7470</v>
      </c>
      <c r="AD363" s="216"/>
    </row>
    <row r="364" spans="1:30" s="215" customFormat="1" x14ac:dyDescent="0.25">
      <c r="A364" s="215" t="s">
        <v>160</v>
      </c>
      <c r="B364" s="215">
        <v>6007</v>
      </c>
      <c r="C364" s="215" t="s">
        <v>189</v>
      </c>
      <c r="D364" s="215">
        <v>9033331</v>
      </c>
      <c r="E364" s="215">
        <v>1040</v>
      </c>
      <c r="F364" s="215">
        <v>1122</v>
      </c>
      <c r="G364" s="215">
        <v>1004</v>
      </c>
      <c r="I364" s="215" t="s">
        <v>2854</v>
      </c>
      <c r="J364" s="215" t="s">
        <v>2855</v>
      </c>
      <c r="K364" s="215" t="s">
        <v>328</v>
      </c>
      <c r="L364" s="215" t="s">
        <v>7076</v>
      </c>
      <c r="AD364" s="216"/>
    </row>
    <row r="365" spans="1:30" s="215" customFormat="1" x14ac:dyDescent="0.25">
      <c r="A365" s="215" t="s">
        <v>160</v>
      </c>
      <c r="B365" s="215">
        <v>6007</v>
      </c>
      <c r="C365" s="215" t="s">
        <v>189</v>
      </c>
      <c r="D365" s="215">
        <v>160008852</v>
      </c>
      <c r="E365" s="215">
        <v>1020</v>
      </c>
      <c r="F365" s="215">
        <v>1110</v>
      </c>
      <c r="G365" s="215">
        <v>1004</v>
      </c>
      <c r="I365" s="215" t="s">
        <v>12373</v>
      </c>
      <c r="J365" s="215" t="s">
        <v>12374</v>
      </c>
      <c r="K365" s="215" t="s">
        <v>8741</v>
      </c>
      <c r="L365" s="215" t="s">
        <v>22766</v>
      </c>
      <c r="AD365" s="216"/>
    </row>
    <row r="366" spans="1:30" s="215" customFormat="1" x14ac:dyDescent="0.25">
      <c r="A366" s="215" t="s">
        <v>160</v>
      </c>
      <c r="B366" s="215">
        <v>6007</v>
      </c>
      <c r="C366" s="215" t="s">
        <v>189</v>
      </c>
      <c r="D366" s="215">
        <v>160014027</v>
      </c>
      <c r="E366" s="215">
        <v>1020</v>
      </c>
      <c r="F366" s="215">
        <v>1122</v>
      </c>
      <c r="G366" s="215">
        <v>1004</v>
      </c>
      <c r="I366" s="215" t="s">
        <v>12375</v>
      </c>
      <c r="J366" s="215" t="s">
        <v>12376</v>
      </c>
      <c r="K366" s="215" t="s">
        <v>8741</v>
      </c>
      <c r="L366" s="215" t="s">
        <v>22767</v>
      </c>
      <c r="AD366" s="216"/>
    </row>
    <row r="367" spans="1:30" s="215" customFormat="1" x14ac:dyDescent="0.25">
      <c r="A367" s="215" t="s">
        <v>160</v>
      </c>
      <c r="B367" s="215">
        <v>6007</v>
      </c>
      <c r="C367" s="215" t="s">
        <v>189</v>
      </c>
      <c r="D367" s="215">
        <v>190032853</v>
      </c>
      <c r="E367" s="215">
        <v>1020</v>
      </c>
      <c r="F367" s="215">
        <v>1122</v>
      </c>
      <c r="G367" s="215">
        <v>1004</v>
      </c>
      <c r="I367" s="215" t="s">
        <v>12377</v>
      </c>
      <c r="J367" s="215" t="s">
        <v>12378</v>
      </c>
      <c r="K367" s="215" t="s">
        <v>8741</v>
      </c>
      <c r="L367" s="215" t="s">
        <v>22768</v>
      </c>
      <c r="AD367" s="216"/>
    </row>
    <row r="368" spans="1:30" s="215" customFormat="1" x14ac:dyDescent="0.25">
      <c r="A368" s="215" t="s">
        <v>160</v>
      </c>
      <c r="B368" s="215">
        <v>6007</v>
      </c>
      <c r="C368" s="215" t="s">
        <v>189</v>
      </c>
      <c r="D368" s="215">
        <v>190169945</v>
      </c>
      <c r="E368" s="215">
        <v>1020</v>
      </c>
      <c r="F368" s="215">
        <v>1122</v>
      </c>
      <c r="G368" s="215">
        <v>1004</v>
      </c>
      <c r="I368" s="215" t="s">
        <v>12379</v>
      </c>
      <c r="J368" s="215" t="s">
        <v>12380</v>
      </c>
      <c r="K368" s="215" t="s">
        <v>8741</v>
      </c>
      <c r="L368" s="215" t="s">
        <v>22769</v>
      </c>
      <c r="AD368" s="216"/>
    </row>
    <row r="369" spans="1:30" s="215" customFormat="1" x14ac:dyDescent="0.25">
      <c r="A369" s="215" t="s">
        <v>160</v>
      </c>
      <c r="B369" s="215">
        <v>6007</v>
      </c>
      <c r="C369" s="215" t="s">
        <v>189</v>
      </c>
      <c r="D369" s="215">
        <v>190181870</v>
      </c>
      <c r="E369" s="215">
        <v>1060</v>
      </c>
      <c r="F369" s="215">
        <v>1110</v>
      </c>
      <c r="G369" s="215">
        <v>1004</v>
      </c>
      <c r="I369" s="215" t="s">
        <v>2782</v>
      </c>
      <c r="J369" s="215" t="s">
        <v>2783</v>
      </c>
      <c r="K369" s="215" t="s">
        <v>328</v>
      </c>
      <c r="L369" s="215" t="s">
        <v>7074</v>
      </c>
      <c r="AD369" s="216"/>
    </row>
    <row r="370" spans="1:30" s="215" customFormat="1" x14ac:dyDescent="0.25">
      <c r="A370" s="215" t="s">
        <v>160</v>
      </c>
      <c r="B370" s="215">
        <v>6007</v>
      </c>
      <c r="C370" s="215" t="s">
        <v>189</v>
      </c>
      <c r="D370" s="215">
        <v>190182238</v>
      </c>
      <c r="E370" s="215">
        <v>1060</v>
      </c>
      <c r="F370" s="215">
        <v>1271</v>
      </c>
      <c r="G370" s="215">
        <v>1004</v>
      </c>
      <c r="I370" s="215" t="s">
        <v>2856</v>
      </c>
      <c r="J370" s="215" t="s">
        <v>2857</v>
      </c>
      <c r="K370" s="215" t="s">
        <v>328</v>
      </c>
      <c r="L370" s="215" t="s">
        <v>7094</v>
      </c>
      <c r="AD370" s="216"/>
    </row>
    <row r="371" spans="1:30" s="215" customFormat="1" x14ac:dyDescent="0.25">
      <c r="A371" s="215" t="s">
        <v>160</v>
      </c>
      <c r="B371" s="215">
        <v>6007</v>
      </c>
      <c r="C371" s="215" t="s">
        <v>189</v>
      </c>
      <c r="D371" s="215">
        <v>190182239</v>
      </c>
      <c r="E371" s="215">
        <v>1060</v>
      </c>
      <c r="F371" s="215">
        <v>1271</v>
      </c>
      <c r="G371" s="215">
        <v>1004</v>
      </c>
      <c r="I371" s="215" t="s">
        <v>2856</v>
      </c>
      <c r="J371" s="215" t="s">
        <v>2857</v>
      </c>
      <c r="K371" s="215" t="s">
        <v>328</v>
      </c>
      <c r="L371" s="215" t="s">
        <v>7094</v>
      </c>
      <c r="AD371" s="216"/>
    </row>
    <row r="372" spans="1:30" s="215" customFormat="1" x14ac:dyDescent="0.25">
      <c r="A372" s="215" t="s">
        <v>160</v>
      </c>
      <c r="B372" s="215">
        <v>6007</v>
      </c>
      <c r="C372" s="215" t="s">
        <v>189</v>
      </c>
      <c r="D372" s="215">
        <v>190183338</v>
      </c>
      <c r="E372" s="215">
        <v>1060</v>
      </c>
      <c r="F372" s="215">
        <v>1242</v>
      </c>
      <c r="G372" s="215">
        <v>1004</v>
      </c>
      <c r="I372" s="215" t="s">
        <v>12381</v>
      </c>
      <c r="J372" s="215" t="s">
        <v>12382</v>
      </c>
      <c r="K372" s="215" t="s">
        <v>8688</v>
      </c>
      <c r="L372" s="215" t="s">
        <v>19897</v>
      </c>
      <c r="AD372" s="216"/>
    </row>
    <row r="373" spans="1:30" s="215" customFormat="1" x14ac:dyDescent="0.25">
      <c r="A373" s="215" t="s">
        <v>160</v>
      </c>
      <c r="B373" s="215">
        <v>6007</v>
      </c>
      <c r="C373" s="215" t="s">
        <v>189</v>
      </c>
      <c r="D373" s="215">
        <v>190185408</v>
      </c>
      <c r="E373" s="215">
        <v>1060</v>
      </c>
      <c r="F373" s="215">
        <v>1271</v>
      </c>
      <c r="G373" s="215">
        <v>1004</v>
      </c>
      <c r="I373" s="215" t="s">
        <v>6249</v>
      </c>
      <c r="J373" s="215" t="s">
        <v>6250</v>
      </c>
      <c r="K373" s="215" t="s">
        <v>328</v>
      </c>
      <c r="L373" s="215" t="s">
        <v>7095</v>
      </c>
      <c r="AD373" s="216"/>
    </row>
    <row r="374" spans="1:30" s="215" customFormat="1" x14ac:dyDescent="0.25">
      <c r="A374" s="215" t="s">
        <v>160</v>
      </c>
      <c r="B374" s="215">
        <v>6007</v>
      </c>
      <c r="C374" s="215" t="s">
        <v>189</v>
      </c>
      <c r="D374" s="215">
        <v>190185410</v>
      </c>
      <c r="E374" s="215">
        <v>1060</v>
      </c>
      <c r="F374" s="215">
        <v>1271</v>
      </c>
      <c r="G374" s="215">
        <v>1004</v>
      </c>
      <c r="I374" s="215" t="s">
        <v>2858</v>
      </c>
      <c r="J374" s="215" t="s">
        <v>2859</v>
      </c>
      <c r="K374" s="215" t="s">
        <v>328</v>
      </c>
      <c r="L374" s="215" t="s">
        <v>7095</v>
      </c>
      <c r="AD374" s="216"/>
    </row>
    <row r="375" spans="1:30" s="215" customFormat="1" x14ac:dyDescent="0.25">
      <c r="A375" s="215" t="s">
        <v>160</v>
      </c>
      <c r="B375" s="215">
        <v>6007</v>
      </c>
      <c r="C375" s="215" t="s">
        <v>189</v>
      </c>
      <c r="D375" s="215">
        <v>190186763</v>
      </c>
      <c r="E375" s="215">
        <v>1060</v>
      </c>
      <c r="F375" s="215">
        <v>1271</v>
      </c>
      <c r="G375" s="215">
        <v>1004</v>
      </c>
      <c r="I375" s="215" t="s">
        <v>2860</v>
      </c>
      <c r="J375" s="215" t="s">
        <v>2861</v>
      </c>
      <c r="K375" s="215" t="s">
        <v>328</v>
      </c>
      <c r="L375" s="215" t="s">
        <v>7096</v>
      </c>
      <c r="AD375" s="216"/>
    </row>
    <row r="376" spans="1:30" s="215" customFormat="1" x14ac:dyDescent="0.25">
      <c r="A376" s="215" t="s">
        <v>160</v>
      </c>
      <c r="B376" s="215">
        <v>6007</v>
      </c>
      <c r="C376" s="215" t="s">
        <v>189</v>
      </c>
      <c r="D376" s="215">
        <v>190186764</v>
      </c>
      <c r="E376" s="215">
        <v>1060</v>
      </c>
      <c r="F376" s="215">
        <v>1271</v>
      </c>
      <c r="G376" s="215">
        <v>1004</v>
      </c>
      <c r="I376" s="215" t="s">
        <v>2860</v>
      </c>
      <c r="J376" s="215" t="s">
        <v>2861</v>
      </c>
      <c r="K376" s="215" t="s">
        <v>328</v>
      </c>
      <c r="L376" s="215" t="s">
        <v>7096</v>
      </c>
      <c r="AD376" s="216"/>
    </row>
    <row r="377" spans="1:30" s="215" customFormat="1" x14ac:dyDescent="0.25">
      <c r="A377" s="215" t="s">
        <v>160</v>
      </c>
      <c r="B377" s="215">
        <v>6007</v>
      </c>
      <c r="C377" s="215" t="s">
        <v>189</v>
      </c>
      <c r="D377" s="215">
        <v>190187914</v>
      </c>
      <c r="E377" s="215">
        <v>1020</v>
      </c>
      <c r="F377" s="215">
        <v>1121</v>
      </c>
      <c r="G377" s="215">
        <v>1004</v>
      </c>
      <c r="I377" s="215" t="s">
        <v>2862</v>
      </c>
      <c r="J377" s="215" t="s">
        <v>2863</v>
      </c>
      <c r="K377" s="215" t="s">
        <v>328</v>
      </c>
      <c r="L377" s="215" t="s">
        <v>7097</v>
      </c>
      <c r="AD377" s="216"/>
    </row>
    <row r="378" spans="1:30" s="215" customFormat="1" x14ac:dyDescent="0.25">
      <c r="A378" s="215" t="s">
        <v>160</v>
      </c>
      <c r="B378" s="215">
        <v>6007</v>
      </c>
      <c r="C378" s="215" t="s">
        <v>189</v>
      </c>
      <c r="D378" s="215">
        <v>190187918</v>
      </c>
      <c r="E378" s="215">
        <v>1020</v>
      </c>
      <c r="F378" s="215">
        <v>1121</v>
      </c>
      <c r="G378" s="215">
        <v>1004</v>
      </c>
      <c r="I378" s="215" t="s">
        <v>2862</v>
      </c>
      <c r="J378" s="215" t="s">
        <v>2863</v>
      </c>
      <c r="K378" s="215" t="s">
        <v>328</v>
      </c>
      <c r="L378" s="215" t="s">
        <v>7097</v>
      </c>
      <c r="AD378" s="216"/>
    </row>
    <row r="379" spans="1:30" s="215" customFormat="1" x14ac:dyDescent="0.25">
      <c r="A379" s="215" t="s">
        <v>160</v>
      </c>
      <c r="B379" s="215">
        <v>6007</v>
      </c>
      <c r="C379" s="215" t="s">
        <v>189</v>
      </c>
      <c r="D379" s="215">
        <v>190187922</v>
      </c>
      <c r="E379" s="215">
        <v>1020</v>
      </c>
      <c r="F379" s="215">
        <v>1110</v>
      </c>
      <c r="G379" s="215">
        <v>1004</v>
      </c>
      <c r="I379" s="215" t="s">
        <v>2864</v>
      </c>
      <c r="J379" s="215" t="s">
        <v>2865</v>
      </c>
      <c r="K379" s="215" t="s">
        <v>328</v>
      </c>
      <c r="L379" s="215" t="s">
        <v>7098</v>
      </c>
      <c r="AD379" s="216"/>
    </row>
    <row r="380" spans="1:30" s="215" customFormat="1" x14ac:dyDescent="0.25">
      <c r="A380" s="215" t="s">
        <v>160</v>
      </c>
      <c r="B380" s="215">
        <v>6007</v>
      </c>
      <c r="C380" s="215" t="s">
        <v>189</v>
      </c>
      <c r="D380" s="215">
        <v>190187929</v>
      </c>
      <c r="E380" s="215">
        <v>1020</v>
      </c>
      <c r="F380" s="215">
        <v>1110</v>
      </c>
      <c r="G380" s="215">
        <v>1004</v>
      </c>
      <c r="I380" s="215" t="s">
        <v>2864</v>
      </c>
      <c r="J380" s="215" t="s">
        <v>2865</v>
      </c>
      <c r="K380" s="215" t="s">
        <v>328</v>
      </c>
      <c r="L380" s="215" t="s">
        <v>7098</v>
      </c>
      <c r="AD380" s="216"/>
    </row>
    <row r="381" spans="1:30" s="215" customFormat="1" x14ac:dyDescent="0.25">
      <c r="A381" s="215" t="s">
        <v>160</v>
      </c>
      <c r="B381" s="215">
        <v>6007</v>
      </c>
      <c r="C381" s="215" t="s">
        <v>189</v>
      </c>
      <c r="D381" s="215">
        <v>190187938</v>
      </c>
      <c r="E381" s="215">
        <v>1040</v>
      </c>
      <c r="G381" s="215">
        <v>1004</v>
      </c>
      <c r="I381" s="215" t="s">
        <v>12383</v>
      </c>
      <c r="J381" s="215" t="s">
        <v>12384</v>
      </c>
      <c r="K381" s="215" t="s">
        <v>8688</v>
      </c>
      <c r="L381" s="215" t="s">
        <v>19898</v>
      </c>
      <c r="AD381" s="216"/>
    </row>
    <row r="382" spans="1:30" s="215" customFormat="1" x14ac:dyDescent="0.25">
      <c r="A382" s="215" t="s">
        <v>160</v>
      </c>
      <c r="B382" s="215">
        <v>6007</v>
      </c>
      <c r="C382" s="215" t="s">
        <v>189</v>
      </c>
      <c r="D382" s="215">
        <v>190199104</v>
      </c>
      <c r="E382" s="215">
        <v>1020</v>
      </c>
      <c r="F382" s="215">
        <v>1121</v>
      </c>
      <c r="G382" s="215">
        <v>1004</v>
      </c>
      <c r="I382" s="215" t="s">
        <v>12385</v>
      </c>
      <c r="J382" s="215" t="s">
        <v>12386</v>
      </c>
      <c r="K382" s="215" t="s">
        <v>8741</v>
      </c>
      <c r="L382" s="215" t="s">
        <v>22770</v>
      </c>
      <c r="AD382" s="216"/>
    </row>
    <row r="383" spans="1:30" s="215" customFormat="1" x14ac:dyDescent="0.25">
      <c r="A383" s="215" t="s">
        <v>160</v>
      </c>
      <c r="B383" s="215">
        <v>6007</v>
      </c>
      <c r="C383" s="215" t="s">
        <v>189</v>
      </c>
      <c r="D383" s="215">
        <v>190199560</v>
      </c>
      <c r="E383" s="215">
        <v>1020</v>
      </c>
      <c r="F383" s="215">
        <v>1122</v>
      </c>
      <c r="G383" s="215">
        <v>1004</v>
      </c>
      <c r="I383" s="215" t="s">
        <v>12387</v>
      </c>
      <c r="J383" s="215" t="s">
        <v>12388</v>
      </c>
      <c r="K383" s="215" t="s">
        <v>8741</v>
      </c>
      <c r="L383" s="215" t="s">
        <v>22771</v>
      </c>
      <c r="AD383" s="216"/>
    </row>
    <row r="384" spans="1:30" s="215" customFormat="1" x14ac:dyDescent="0.25">
      <c r="A384" s="215" t="s">
        <v>160</v>
      </c>
      <c r="B384" s="215">
        <v>6007</v>
      </c>
      <c r="C384" s="215" t="s">
        <v>189</v>
      </c>
      <c r="D384" s="215">
        <v>190201007</v>
      </c>
      <c r="E384" s="215">
        <v>1020</v>
      </c>
      <c r="F384" s="215">
        <v>1110</v>
      </c>
      <c r="G384" s="215">
        <v>1004</v>
      </c>
      <c r="I384" s="215" t="s">
        <v>12389</v>
      </c>
      <c r="J384" s="215" t="s">
        <v>12390</v>
      </c>
      <c r="K384" s="215" t="s">
        <v>8741</v>
      </c>
      <c r="L384" s="215" t="s">
        <v>22715</v>
      </c>
      <c r="AD384" s="216"/>
    </row>
    <row r="385" spans="1:30" s="215" customFormat="1" x14ac:dyDescent="0.25">
      <c r="A385" s="215" t="s">
        <v>160</v>
      </c>
      <c r="B385" s="215">
        <v>6007</v>
      </c>
      <c r="C385" s="215" t="s">
        <v>189</v>
      </c>
      <c r="D385" s="215">
        <v>190203749</v>
      </c>
      <c r="E385" s="215">
        <v>1020</v>
      </c>
      <c r="F385" s="215">
        <v>1122</v>
      </c>
      <c r="G385" s="215">
        <v>1004</v>
      </c>
      <c r="I385" s="215" t="s">
        <v>12391</v>
      </c>
      <c r="J385" s="215" t="s">
        <v>12392</v>
      </c>
      <c r="K385" s="215" t="s">
        <v>8741</v>
      </c>
      <c r="L385" s="215" t="s">
        <v>22734</v>
      </c>
      <c r="AD385" s="216"/>
    </row>
    <row r="386" spans="1:30" s="215" customFormat="1" x14ac:dyDescent="0.25">
      <c r="A386" s="215" t="s">
        <v>160</v>
      </c>
      <c r="B386" s="215">
        <v>6007</v>
      </c>
      <c r="C386" s="215" t="s">
        <v>189</v>
      </c>
      <c r="D386" s="215">
        <v>190203759</v>
      </c>
      <c r="E386" s="215">
        <v>1020</v>
      </c>
      <c r="F386" s="215">
        <v>1121</v>
      </c>
      <c r="G386" s="215">
        <v>1004</v>
      </c>
      <c r="I386" s="215" t="s">
        <v>12393</v>
      </c>
      <c r="J386" s="215" t="s">
        <v>12394</v>
      </c>
      <c r="K386" s="215" t="s">
        <v>8741</v>
      </c>
      <c r="L386" s="215" t="s">
        <v>22735</v>
      </c>
      <c r="AD386" s="216"/>
    </row>
    <row r="387" spans="1:30" s="215" customFormat="1" x14ac:dyDescent="0.25">
      <c r="A387" s="215" t="s">
        <v>160</v>
      </c>
      <c r="B387" s="215">
        <v>6007</v>
      </c>
      <c r="C387" s="215" t="s">
        <v>189</v>
      </c>
      <c r="D387" s="215">
        <v>190209804</v>
      </c>
      <c r="E387" s="215">
        <v>1020</v>
      </c>
      <c r="F387" s="215">
        <v>1122</v>
      </c>
      <c r="G387" s="215">
        <v>1004</v>
      </c>
      <c r="I387" s="215" t="s">
        <v>2866</v>
      </c>
      <c r="J387" s="215" t="s">
        <v>2867</v>
      </c>
      <c r="K387" s="215" t="s">
        <v>328</v>
      </c>
      <c r="L387" s="215" t="s">
        <v>7473</v>
      </c>
      <c r="AD387" s="216"/>
    </row>
    <row r="388" spans="1:30" s="215" customFormat="1" x14ac:dyDescent="0.25">
      <c r="A388" s="215" t="s">
        <v>160</v>
      </c>
      <c r="B388" s="215">
        <v>6007</v>
      </c>
      <c r="C388" s="215" t="s">
        <v>189</v>
      </c>
      <c r="D388" s="215">
        <v>190209805</v>
      </c>
      <c r="E388" s="215">
        <v>1020</v>
      </c>
      <c r="F388" s="215">
        <v>1122</v>
      </c>
      <c r="G388" s="215">
        <v>1004</v>
      </c>
      <c r="I388" s="215" t="s">
        <v>2868</v>
      </c>
      <c r="J388" s="215" t="s">
        <v>2869</v>
      </c>
      <c r="K388" s="215" t="s">
        <v>328</v>
      </c>
      <c r="L388" s="215" t="s">
        <v>7473</v>
      </c>
      <c r="AD388" s="216"/>
    </row>
    <row r="389" spans="1:30" s="215" customFormat="1" x14ac:dyDescent="0.25">
      <c r="A389" s="215" t="s">
        <v>160</v>
      </c>
      <c r="B389" s="215">
        <v>6007</v>
      </c>
      <c r="C389" s="215" t="s">
        <v>189</v>
      </c>
      <c r="D389" s="215">
        <v>190209806</v>
      </c>
      <c r="E389" s="215">
        <v>1020</v>
      </c>
      <c r="F389" s="215">
        <v>1122</v>
      </c>
      <c r="G389" s="215">
        <v>1004</v>
      </c>
      <c r="I389" s="215" t="s">
        <v>6251</v>
      </c>
      <c r="J389" s="215" t="s">
        <v>6252</v>
      </c>
      <c r="K389" s="215" t="s">
        <v>328</v>
      </c>
      <c r="L389" s="215" t="s">
        <v>7473</v>
      </c>
      <c r="AD389" s="216"/>
    </row>
    <row r="390" spans="1:30" s="215" customFormat="1" x14ac:dyDescent="0.25">
      <c r="A390" s="215" t="s">
        <v>160</v>
      </c>
      <c r="B390" s="215">
        <v>6007</v>
      </c>
      <c r="C390" s="215" t="s">
        <v>189</v>
      </c>
      <c r="D390" s="215">
        <v>190279029</v>
      </c>
      <c r="E390" s="215">
        <v>1020</v>
      </c>
      <c r="F390" s="215">
        <v>1122</v>
      </c>
      <c r="G390" s="215">
        <v>1004</v>
      </c>
      <c r="I390" s="215" t="s">
        <v>2870</v>
      </c>
      <c r="J390" s="215" t="s">
        <v>2871</v>
      </c>
      <c r="K390" s="215" t="s">
        <v>328</v>
      </c>
      <c r="L390" s="215" t="s">
        <v>7099</v>
      </c>
      <c r="AD390" s="216"/>
    </row>
    <row r="391" spans="1:30" s="215" customFormat="1" x14ac:dyDescent="0.25">
      <c r="A391" s="215" t="s">
        <v>160</v>
      </c>
      <c r="B391" s="215">
        <v>6007</v>
      </c>
      <c r="C391" s="215" t="s">
        <v>189</v>
      </c>
      <c r="D391" s="215">
        <v>190279031</v>
      </c>
      <c r="E391" s="215">
        <v>1020</v>
      </c>
      <c r="F391" s="215">
        <v>1122</v>
      </c>
      <c r="G391" s="215">
        <v>1004</v>
      </c>
      <c r="I391" s="215" t="s">
        <v>6253</v>
      </c>
      <c r="J391" s="215" t="s">
        <v>6254</v>
      </c>
      <c r="K391" s="215" t="s">
        <v>328</v>
      </c>
      <c r="L391" s="215" t="s">
        <v>7099</v>
      </c>
      <c r="AD391" s="216"/>
    </row>
    <row r="392" spans="1:30" s="215" customFormat="1" x14ac:dyDescent="0.25">
      <c r="A392" s="215" t="s">
        <v>160</v>
      </c>
      <c r="B392" s="215">
        <v>6007</v>
      </c>
      <c r="C392" s="215" t="s">
        <v>189</v>
      </c>
      <c r="D392" s="215">
        <v>190486988</v>
      </c>
      <c r="E392" s="215">
        <v>1020</v>
      </c>
      <c r="F392" s="215">
        <v>1122</v>
      </c>
      <c r="G392" s="215">
        <v>1004</v>
      </c>
      <c r="I392" s="215" t="s">
        <v>5688</v>
      </c>
      <c r="J392" s="215" t="s">
        <v>6255</v>
      </c>
      <c r="K392" s="215" t="s">
        <v>328</v>
      </c>
      <c r="L392" s="215" t="s">
        <v>7474</v>
      </c>
      <c r="AD392" s="216"/>
    </row>
    <row r="393" spans="1:30" s="215" customFormat="1" x14ac:dyDescent="0.25">
      <c r="A393" s="215" t="s">
        <v>160</v>
      </c>
      <c r="B393" s="215">
        <v>6007</v>
      </c>
      <c r="C393" s="215" t="s">
        <v>189</v>
      </c>
      <c r="D393" s="215">
        <v>190486989</v>
      </c>
      <c r="E393" s="215">
        <v>1020</v>
      </c>
      <c r="F393" s="215">
        <v>1122</v>
      </c>
      <c r="G393" s="215">
        <v>1004</v>
      </c>
      <c r="I393" s="215" t="s">
        <v>6256</v>
      </c>
      <c r="J393" s="215" t="s">
        <v>6257</v>
      </c>
      <c r="K393" s="215" t="s">
        <v>328</v>
      </c>
      <c r="L393" s="215" t="s">
        <v>7474</v>
      </c>
      <c r="AD393" s="216"/>
    </row>
    <row r="394" spans="1:30" s="215" customFormat="1" x14ac:dyDescent="0.25">
      <c r="A394" s="215" t="s">
        <v>160</v>
      </c>
      <c r="B394" s="215">
        <v>6007</v>
      </c>
      <c r="C394" s="215" t="s">
        <v>189</v>
      </c>
      <c r="D394" s="215">
        <v>190602490</v>
      </c>
      <c r="E394" s="215">
        <v>1020</v>
      </c>
      <c r="F394" s="215">
        <v>1122</v>
      </c>
      <c r="G394" s="215">
        <v>1004</v>
      </c>
      <c r="I394" s="215" t="s">
        <v>12395</v>
      </c>
      <c r="J394" s="215" t="s">
        <v>12396</v>
      </c>
      <c r="K394" s="215" t="s">
        <v>8688</v>
      </c>
      <c r="L394" s="215" t="s">
        <v>19899</v>
      </c>
      <c r="AD394" s="216"/>
    </row>
    <row r="395" spans="1:30" s="215" customFormat="1" x14ac:dyDescent="0.25">
      <c r="A395" s="215" t="s">
        <v>160</v>
      </c>
      <c r="B395" s="215">
        <v>6007</v>
      </c>
      <c r="C395" s="215" t="s">
        <v>189</v>
      </c>
      <c r="D395" s="215">
        <v>190602608</v>
      </c>
      <c r="E395" s="215">
        <v>1020</v>
      </c>
      <c r="F395" s="215">
        <v>1122</v>
      </c>
      <c r="G395" s="215">
        <v>1004</v>
      </c>
      <c r="I395" s="215" t="s">
        <v>12395</v>
      </c>
      <c r="J395" s="215" t="s">
        <v>12396</v>
      </c>
      <c r="K395" s="215" t="s">
        <v>8688</v>
      </c>
      <c r="L395" s="215" t="s">
        <v>19900</v>
      </c>
      <c r="AD395" s="216"/>
    </row>
    <row r="396" spans="1:30" s="215" customFormat="1" x14ac:dyDescent="0.25">
      <c r="A396" s="215" t="s">
        <v>160</v>
      </c>
      <c r="B396" s="215">
        <v>6007</v>
      </c>
      <c r="C396" s="215" t="s">
        <v>189</v>
      </c>
      <c r="D396" s="215">
        <v>190603378</v>
      </c>
      <c r="E396" s="215">
        <v>1020</v>
      </c>
      <c r="F396" s="215">
        <v>1110</v>
      </c>
      <c r="G396" s="215">
        <v>1004</v>
      </c>
      <c r="I396" s="215" t="s">
        <v>12397</v>
      </c>
      <c r="J396" s="215" t="s">
        <v>12398</v>
      </c>
      <c r="K396" s="215" t="s">
        <v>8741</v>
      </c>
      <c r="L396" s="215" t="s">
        <v>22772</v>
      </c>
      <c r="AD396" s="216"/>
    </row>
    <row r="397" spans="1:30" s="215" customFormat="1" x14ac:dyDescent="0.25">
      <c r="A397" s="215" t="s">
        <v>160</v>
      </c>
      <c r="B397" s="215">
        <v>6007</v>
      </c>
      <c r="C397" s="215" t="s">
        <v>189</v>
      </c>
      <c r="D397" s="215">
        <v>190604373</v>
      </c>
      <c r="E397" s="215">
        <v>1020</v>
      </c>
      <c r="F397" s="215">
        <v>1122</v>
      </c>
      <c r="G397" s="215">
        <v>1004</v>
      </c>
      <c r="I397" s="215" t="s">
        <v>2872</v>
      </c>
      <c r="J397" s="215" t="s">
        <v>2873</v>
      </c>
      <c r="K397" s="215" t="s">
        <v>328</v>
      </c>
      <c r="L397" s="215" t="s">
        <v>5933</v>
      </c>
      <c r="AD397" s="216"/>
    </row>
    <row r="398" spans="1:30" s="215" customFormat="1" x14ac:dyDescent="0.25">
      <c r="A398" s="215" t="s">
        <v>160</v>
      </c>
      <c r="B398" s="215">
        <v>6007</v>
      </c>
      <c r="C398" s="215" t="s">
        <v>189</v>
      </c>
      <c r="D398" s="215">
        <v>190604374</v>
      </c>
      <c r="E398" s="215">
        <v>1020</v>
      </c>
      <c r="F398" s="215">
        <v>1122</v>
      </c>
      <c r="G398" s="215">
        <v>1004</v>
      </c>
      <c r="I398" s="215" t="s">
        <v>2872</v>
      </c>
      <c r="J398" s="215" t="s">
        <v>2873</v>
      </c>
      <c r="K398" s="215" t="s">
        <v>328</v>
      </c>
      <c r="L398" s="215" t="s">
        <v>5933</v>
      </c>
      <c r="AD398" s="216"/>
    </row>
    <row r="399" spans="1:30" s="215" customFormat="1" x14ac:dyDescent="0.25">
      <c r="A399" s="215" t="s">
        <v>160</v>
      </c>
      <c r="B399" s="215">
        <v>6007</v>
      </c>
      <c r="C399" s="215" t="s">
        <v>189</v>
      </c>
      <c r="D399" s="215">
        <v>190607449</v>
      </c>
      <c r="E399" s="215">
        <v>1020</v>
      </c>
      <c r="F399" s="215">
        <v>1122</v>
      </c>
      <c r="G399" s="215">
        <v>1004</v>
      </c>
      <c r="I399" s="215" t="s">
        <v>6258</v>
      </c>
      <c r="J399" s="215" t="s">
        <v>6259</v>
      </c>
      <c r="K399" s="215" t="s">
        <v>328</v>
      </c>
      <c r="L399" s="215" t="s">
        <v>31472</v>
      </c>
      <c r="AD399" s="216"/>
    </row>
    <row r="400" spans="1:30" s="215" customFormat="1" x14ac:dyDescent="0.25">
      <c r="A400" s="215" t="s">
        <v>160</v>
      </c>
      <c r="B400" s="215">
        <v>6007</v>
      </c>
      <c r="C400" s="215" t="s">
        <v>189</v>
      </c>
      <c r="D400" s="215">
        <v>190607450</v>
      </c>
      <c r="E400" s="215">
        <v>1020</v>
      </c>
      <c r="F400" s="215">
        <v>1122</v>
      </c>
      <c r="G400" s="215">
        <v>1004</v>
      </c>
      <c r="I400" s="215" t="s">
        <v>6260</v>
      </c>
      <c r="J400" s="215" t="s">
        <v>6261</v>
      </c>
      <c r="K400" s="215" t="s">
        <v>328</v>
      </c>
      <c r="L400" s="215" t="s">
        <v>31472</v>
      </c>
      <c r="AD400" s="216"/>
    </row>
    <row r="401" spans="1:30" s="215" customFormat="1" x14ac:dyDescent="0.25">
      <c r="A401" s="215" t="s">
        <v>160</v>
      </c>
      <c r="B401" s="215">
        <v>6007</v>
      </c>
      <c r="C401" s="215" t="s">
        <v>189</v>
      </c>
      <c r="D401" s="215">
        <v>190607451</v>
      </c>
      <c r="E401" s="215">
        <v>1020</v>
      </c>
      <c r="F401" s="215">
        <v>1122</v>
      </c>
      <c r="G401" s="215">
        <v>1004</v>
      </c>
      <c r="I401" s="215" t="s">
        <v>6262</v>
      </c>
      <c r="J401" s="215" t="s">
        <v>6263</v>
      </c>
      <c r="K401" s="215" t="s">
        <v>328</v>
      </c>
      <c r="L401" s="215" t="s">
        <v>7475</v>
      </c>
      <c r="AD401" s="216"/>
    </row>
    <row r="402" spans="1:30" s="215" customFormat="1" x14ac:dyDescent="0.25">
      <c r="A402" s="215" t="s">
        <v>160</v>
      </c>
      <c r="B402" s="215">
        <v>6007</v>
      </c>
      <c r="C402" s="215" t="s">
        <v>189</v>
      </c>
      <c r="D402" s="215">
        <v>190607452</v>
      </c>
      <c r="E402" s="215">
        <v>1020</v>
      </c>
      <c r="F402" s="215">
        <v>1122</v>
      </c>
      <c r="G402" s="215">
        <v>1004</v>
      </c>
      <c r="I402" s="215" t="s">
        <v>6264</v>
      </c>
      <c r="J402" s="215" t="s">
        <v>6265</v>
      </c>
      <c r="K402" s="215" t="s">
        <v>328</v>
      </c>
      <c r="L402" s="215" t="s">
        <v>7475</v>
      </c>
      <c r="AD402" s="216"/>
    </row>
    <row r="403" spans="1:30" s="215" customFormat="1" x14ac:dyDescent="0.25">
      <c r="A403" s="215" t="s">
        <v>160</v>
      </c>
      <c r="B403" s="215">
        <v>6007</v>
      </c>
      <c r="C403" s="215" t="s">
        <v>189</v>
      </c>
      <c r="D403" s="215">
        <v>190613451</v>
      </c>
      <c r="E403" s="215">
        <v>1020</v>
      </c>
      <c r="F403" s="215">
        <v>1122</v>
      </c>
      <c r="G403" s="215">
        <v>1004</v>
      </c>
      <c r="I403" s="215" t="s">
        <v>12399</v>
      </c>
      <c r="J403" s="215" t="s">
        <v>12400</v>
      </c>
      <c r="K403" s="215" t="s">
        <v>8741</v>
      </c>
      <c r="L403" s="215" t="s">
        <v>22773</v>
      </c>
      <c r="AD403" s="216"/>
    </row>
    <row r="404" spans="1:30" s="215" customFormat="1" x14ac:dyDescent="0.25">
      <c r="A404" s="215" t="s">
        <v>160</v>
      </c>
      <c r="B404" s="215">
        <v>6007</v>
      </c>
      <c r="C404" s="215" t="s">
        <v>189</v>
      </c>
      <c r="D404" s="215">
        <v>190662991</v>
      </c>
      <c r="E404" s="215">
        <v>1020</v>
      </c>
      <c r="F404" s="215">
        <v>1122</v>
      </c>
      <c r="G404" s="215">
        <v>1004</v>
      </c>
      <c r="I404" s="215" t="s">
        <v>2874</v>
      </c>
      <c r="J404" s="215" t="s">
        <v>2875</v>
      </c>
      <c r="K404" s="215" t="s">
        <v>328</v>
      </c>
      <c r="L404" s="215" t="s">
        <v>7481</v>
      </c>
      <c r="AD404" s="216"/>
    </row>
    <row r="405" spans="1:30" s="215" customFormat="1" x14ac:dyDescent="0.25">
      <c r="A405" s="215" t="s">
        <v>160</v>
      </c>
      <c r="B405" s="215">
        <v>6007</v>
      </c>
      <c r="C405" s="215" t="s">
        <v>189</v>
      </c>
      <c r="D405" s="215">
        <v>190662991</v>
      </c>
      <c r="E405" s="215">
        <v>1020</v>
      </c>
      <c r="F405" s="215">
        <v>1122</v>
      </c>
      <c r="G405" s="215">
        <v>1004</v>
      </c>
      <c r="I405" s="215" t="s">
        <v>2874</v>
      </c>
      <c r="J405" s="215" t="s">
        <v>2875</v>
      </c>
      <c r="K405" s="215" t="s">
        <v>3252</v>
      </c>
      <c r="L405" s="215" t="s">
        <v>7481</v>
      </c>
      <c r="AD405" s="216"/>
    </row>
    <row r="406" spans="1:30" s="215" customFormat="1" x14ac:dyDescent="0.25">
      <c r="A406" s="215" t="s">
        <v>160</v>
      </c>
      <c r="B406" s="215">
        <v>6007</v>
      </c>
      <c r="C406" s="215" t="s">
        <v>189</v>
      </c>
      <c r="D406" s="215">
        <v>190678748</v>
      </c>
      <c r="E406" s="215">
        <v>1020</v>
      </c>
      <c r="F406" s="215">
        <v>1122</v>
      </c>
      <c r="G406" s="215">
        <v>1004</v>
      </c>
      <c r="I406" s="215" t="s">
        <v>12401</v>
      </c>
      <c r="J406" s="215" t="s">
        <v>12402</v>
      </c>
      <c r="K406" s="215" t="s">
        <v>8741</v>
      </c>
      <c r="L406" s="215" t="s">
        <v>22774</v>
      </c>
      <c r="AD406" s="216"/>
    </row>
    <row r="407" spans="1:30" s="215" customFormat="1" x14ac:dyDescent="0.25">
      <c r="A407" s="215" t="s">
        <v>160</v>
      </c>
      <c r="B407" s="215">
        <v>6007</v>
      </c>
      <c r="C407" s="215" t="s">
        <v>189</v>
      </c>
      <c r="D407" s="215">
        <v>190678750</v>
      </c>
      <c r="E407" s="215">
        <v>1020</v>
      </c>
      <c r="F407" s="215">
        <v>1122</v>
      </c>
      <c r="G407" s="215">
        <v>1004</v>
      </c>
      <c r="I407" s="215" t="s">
        <v>12403</v>
      </c>
      <c r="J407" s="215" t="s">
        <v>12404</v>
      </c>
      <c r="K407" s="215" t="s">
        <v>8741</v>
      </c>
      <c r="L407" s="215" t="s">
        <v>22775</v>
      </c>
      <c r="AD407" s="216"/>
    </row>
    <row r="408" spans="1:30" s="215" customFormat="1" x14ac:dyDescent="0.25">
      <c r="A408" s="215" t="s">
        <v>160</v>
      </c>
      <c r="B408" s="215">
        <v>6007</v>
      </c>
      <c r="C408" s="215" t="s">
        <v>189</v>
      </c>
      <c r="D408" s="215">
        <v>190756189</v>
      </c>
      <c r="E408" s="215">
        <v>1060</v>
      </c>
      <c r="F408" s="215">
        <v>1122</v>
      </c>
      <c r="G408" s="215">
        <v>1004</v>
      </c>
      <c r="I408" s="215" t="s">
        <v>6266</v>
      </c>
      <c r="J408" s="215" t="s">
        <v>6267</v>
      </c>
      <c r="K408" s="215" t="s">
        <v>328</v>
      </c>
      <c r="L408" s="215" t="s">
        <v>7475</v>
      </c>
      <c r="AD408" s="216"/>
    </row>
    <row r="409" spans="1:30" s="215" customFormat="1" x14ac:dyDescent="0.25">
      <c r="A409" s="215" t="s">
        <v>160</v>
      </c>
      <c r="B409" s="215">
        <v>6007</v>
      </c>
      <c r="C409" s="215" t="s">
        <v>189</v>
      </c>
      <c r="D409" s="215">
        <v>190825369</v>
      </c>
      <c r="E409" s="215">
        <v>1060</v>
      </c>
      <c r="F409" s="215">
        <v>1242</v>
      </c>
      <c r="G409" s="215">
        <v>1004</v>
      </c>
      <c r="I409" s="215" t="s">
        <v>12405</v>
      </c>
      <c r="J409" s="215" t="s">
        <v>12406</v>
      </c>
      <c r="K409" s="215" t="s">
        <v>8688</v>
      </c>
      <c r="L409" s="215" t="s">
        <v>19901</v>
      </c>
      <c r="AD409" s="216"/>
    </row>
    <row r="410" spans="1:30" s="215" customFormat="1" x14ac:dyDescent="0.25">
      <c r="A410" s="215" t="s">
        <v>160</v>
      </c>
      <c r="B410" s="215">
        <v>6007</v>
      </c>
      <c r="C410" s="215" t="s">
        <v>189</v>
      </c>
      <c r="D410" s="215">
        <v>190894410</v>
      </c>
      <c r="E410" s="215">
        <v>1020</v>
      </c>
      <c r="F410" s="215">
        <v>1122</v>
      </c>
      <c r="G410" s="215">
        <v>1004</v>
      </c>
      <c r="I410" s="215" t="s">
        <v>2876</v>
      </c>
      <c r="J410" s="215" t="s">
        <v>2877</v>
      </c>
      <c r="K410" s="215" t="s">
        <v>328</v>
      </c>
      <c r="L410" s="215" t="s">
        <v>7100</v>
      </c>
      <c r="AD410" s="216"/>
    </row>
    <row r="411" spans="1:30" s="215" customFormat="1" x14ac:dyDescent="0.25">
      <c r="A411" s="215" t="s">
        <v>160</v>
      </c>
      <c r="B411" s="215">
        <v>6007</v>
      </c>
      <c r="C411" s="215" t="s">
        <v>189</v>
      </c>
      <c r="D411" s="215">
        <v>190894411</v>
      </c>
      <c r="E411" s="215">
        <v>1020</v>
      </c>
      <c r="F411" s="215">
        <v>1122</v>
      </c>
      <c r="G411" s="215">
        <v>1004</v>
      </c>
      <c r="I411" s="215" t="s">
        <v>6268</v>
      </c>
      <c r="J411" s="215" t="s">
        <v>6269</v>
      </c>
      <c r="K411" s="215" t="s">
        <v>328</v>
      </c>
      <c r="L411" s="215" t="s">
        <v>7100</v>
      </c>
      <c r="AD411" s="216"/>
    </row>
    <row r="412" spans="1:30" s="215" customFormat="1" x14ac:dyDescent="0.25">
      <c r="A412" s="215" t="s">
        <v>160</v>
      </c>
      <c r="B412" s="215">
        <v>6007</v>
      </c>
      <c r="C412" s="215" t="s">
        <v>189</v>
      </c>
      <c r="D412" s="215">
        <v>190928089</v>
      </c>
      <c r="E412" s="215">
        <v>1020</v>
      </c>
      <c r="F412" s="215">
        <v>1121</v>
      </c>
      <c r="G412" s="215">
        <v>1004</v>
      </c>
      <c r="I412" s="215" t="s">
        <v>12407</v>
      </c>
      <c r="J412" s="215" t="s">
        <v>12408</v>
      </c>
      <c r="K412" s="215" t="s">
        <v>8688</v>
      </c>
      <c r="L412" s="215" t="s">
        <v>19902</v>
      </c>
      <c r="AD412" s="216"/>
    </row>
    <row r="413" spans="1:30" s="215" customFormat="1" x14ac:dyDescent="0.25">
      <c r="A413" s="215" t="s">
        <v>160</v>
      </c>
      <c r="B413" s="215">
        <v>6007</v>
      </c>
      <c r="C413" s="215" t="s">
        <v>189</v>
      </c>
      <c r="D413" s="215">
        <v>191000070</v>
      </c>
      <c r="E413" s="215">
        <v>1020</v>
      </c>
      <c r="F413" s="215">
        <v>1110</v>
      </c>
      <c r="G413" s="215">
        <v>1004</v>
      </c>
      <c r="I413" s="215" t="s">
        <v>12409</v>
      </c>
      <c r="J413" s="215" t="s">
        <v>12410</v>
      </c>
      <c r="K413" s="215" t="s">
        <v>8688</v>
      </c>
      <c r="L413" s="215" t="s">
        <v>19903</v>
      </c>
      <c r="AD413" s="216"/>
    </row>
    <row r="414" spans="1:30" s="215" customFormat="1" x14ac:dyDescent="0.25">
      <c r="A414" s="215" t="s">
        <v>160</v>
      </c>
      <c r="B414" s="215">
        <v>6007</v>
      </c>
      <c r="C414" s="215" t="s">
        <v>189</v>
      </c>
      <c r="D414" s="215">
        <v>191042930</v>
      </c>
      <c r="E414" s="215">
        <v>1020</v>
      </c>
      <c r="F414" s="215">
        <v>1122</v>
      </c>
      <c r="G414" s="215">
        <v>1004</v>
      </c>
      <c r="I414" s="215" t="s">
        <v>2878</v>
      </c>
      <c r="J414" s="215" t="s">
        <v>2879</v>
      </c>
      <c r="K414" s="215" t="s">
        <v>328</v>
      </c>
      <c r="L414" s="215" t="s">
        <v>5934</v>
      </c>
      <c r="AD414" s="216"/>
    </row>
    <row r="415" spans="1:30" s="215" customFormat="1" x14ac:dyDescent="0.25">
      <c r="A415" s="215" t="s">
        <v>160</v>
      </c>
      <c r="B415" s="215">
        <v>6007</v>
      </c>
      <c r="C415" s="215" t="s">
        <v>189</v>
      </c>
      <c r="D415" s="215">
        <v>191042931</v>
      </c>
      <c r="E415" s="215">
        <v>1020</v>
      </c>
      <c r="F415" s="215">
        <v>1122</v>
      </c>
      <c r="G415" s="215">
        <v>1004</v>
      </c>
      <c r="I415" s="215" t="s">
        <v>2880</v>
      </c>
      <c r="J415" s="215" t="s">
        <v>2881</v>
      </c>
      <c r="K415" s="215" t="s">
        <v>328</v>
      </c>
      <c r="L415" s="215" t="s">
        <v>5934</v>
      </c>
      <c r="AD415" s="216"/>
    </row>
    <row r="416" spans="1:30" s="215" customFormat="1" x14ac:dyDescent="0.25">
      <c r="A416" s="215" t="s">
        <v>160</v>
      </c>
      <c r="B416" s="215">
        <v>6007</v>
      </c>
      <c r="C416" s="215" t="s">
        <v>189</v>
      </c>
      <c r="D416" s="215">
        <v>191104091</v>
      </c>
      <c r="E416" s="215">
        <v>1020</v>
      </c>
      <c r="F416" s="215">
        <v>1110</v>
      </c>
      <c r="G416" s="215">
        <v>1004</v>
      </c>
      <c r="I416" s="215" t="s">
        <v>12411</v>
      </c>
      <c r="J416" s="215" t="s">
        <v>12412</v>
      </c>
      <c r="K416" s="215" t="s">
        <v>8688</v>
      </c>
      <c r="L416" s="215" t="s">
        <v>19904</v>
      </c>
      <c r="AD416" s="216"/>
    </row>
    <row r="417" spans="1:30" s="215" customFormat="1" x14ac:dyDescent="0.25">
      <c r="A417" s="215" t="s">
        <v>160</v>
      </c>
      <c r="B417" s="215">
        <v>6007</v>
      </c>
      <c r="C417" s="215" t="s">
        <v>189</v>
      </c>
      <c r="D417" s="215">
        <v>191105073</v>
      </c>
      <c r="E417" s="215">
        <v>1020</v>
      </c>
      <c r="F417" s="215">
        <v>1110</v>
      </c>
      <c r="G417" s="215">
        <v>1004</v>
      </c>
      <c r="I417" s="215" t="s">
        <v>12413</v>
      </c>
      <c r="J417" s="215" t="s">
        <v>12414</v>
      </c>
      <c r="K417" s="215" t="s">
        <v>8688</v>
      </c>
      <c r="L417" s="215" t="s">
        <v>19905</v>
      </c>
      <c r="AD417" s="216"/>
    </row>
    <row r="418" spans="1:30" s="215" customFormat="1" x14ac:dyDescent="0.25">
      <c r="A418" s="215" t="s">
        <v>160</v>
      </c>
      <c r="B418" s="215">
        <v>6007</v>
      </c>
      <c r="C418" s="215" t="s">
        <v>189</v>
      </c>
      <c r="D418" s="215">
        <v>191105138</v>
      </c>
      <c r="E418" s="215">
        <v>1020</v>
      </c>
      <c r="F418" s="215">
        <v>1110</v>
      </c>
      <c r="G418" s="215">
        <v>1004</v>
      </c>
      <c r="I418" s="215" t="s">
        <v>12415</v>
      </c>
      <c r="J418" s="215" t="s">
        <v>12416</v>
      </c>
      <c r="K418" s="215" t="s">
        <v>8688</v>
      </c>
      <c r="L418" s="215" t="s">
        <v>19906</v>
      </c>
      <c r="AD418" s="216"/>
    </row>
    <row r="419" spans="1:30" s="215" customFormat="1" x14ac:dyDescent="0.25">
      <c r="A419" s="215" t="s">
        <v>160</v>
      </c>
      <c r="B419" s="215">
        <v>6007</v>
      </c>
      <c r="C419" s="215" t="s">
        <v>189</v>
      </c>
      <c r="D419" s="215">
        <v>191109192</v>
      </c>
      <c r="E419" s="215">
        <v>1020</v>
      </c>
      <c r="F419" s="215">
        <v>1110</v>
      </c>
      <c r="G419" s="215">
        <v>1004</v>
      </c>
      <c r="I419" s="215" t="s">
        <v>12417</v>
      </c>
      <c r="J419" s="215" t="s">
        <v>12418</v>
      </c>
      <c r="K419" s="215" t="s">
        <v>8688</v>
      </c>
      <c r="L419" s="215" t="s">
        <v>19907</v>
      </c>
      <c r="AD419" s="216"/>
    </row>
    <row r="420" spans="1:30" s="215" customFormat="1" x14ac:dyDescent="0.25">
      <c r="A420" s="215" t="s">
        <v>160</v>
      </c>
      <c r="B420" s="215">
        <v>6007</v>
      </c>
      <c r="C420" s="215" t="s">
        <v>189</v>
      </c>
      <c r="D420" s="215">
        <v>191129031</v>
      </c>
      <c r="E420" s="215">
        <v>1020</v>
      </c>
      <c r="F420" s="215">
        <v>1122</v>
      </c>
      <c r="G420" s="215">
        <v>1004</v>
      </c>
      <c r="I420" s="215" t="s">
        <v>2882</v>
      </c>
      <c r="J420" s="215" t="s">
        <v>2883</v>
      </c>
      <c r="K420" s="215" t="s">
        <v>328</v>
      </c>
      <c r="L420" s="215" t="s">
        <v>7101</v>
      </c>
      <c r="AD420" s="216"/>
    </row>
    <row r="421" spans="1:30" s="215" customFormat="1" x14ac:dyDescent="0.25">
      <c r="A421" s="215" t="s">
        <v>160</v>
      </c>
      <c r="B421" s="215">
        <v>6007</v>
      </c>
      <c r="C421" s="215" t="s">
        <v>189</v>
      </c>
      <c r="D421" s="215">
        <v>191129053</v>
      </c>
      <c r="E421" s="215">
        <v>1020</v>
      </c>
      <c r="F421" s="215">
        <v>1122</v>
      </c>
      <c r="G421" s="215">
        <v>1004</v>
      </c>
      <c r="I421" s="215" t="s">
        <v>2884</v>
      </c>
      <c r="J421" s="215" t="s">
        <v>2885</v>
      </c>
      <c r="K421" s="215" t="s">
        <v>328</v>
      </c>
      <c r="L421" s="215" t="s">
        <v>7101</v>
      </c>
      <c r="AD421" s="216"/>
    </row>
    <row r="422" spans="1:30" s="215" customFormat="1" x14ac:dyDescent="0.25">
      <c r="A422" s="215" t="s">
        <v>160</v>
      </c>
      <c r="B422" s="215">
        <v>6007</v>
      </c>
      <c r="C422" s="215" t="s">
        <v>189</v>
      </c>
      <c r="D422" s="215">
        <v>191129056</v>
      </c>
      <c r="E422" s="215">
        <v>1020</v>
      </c>
      <c r="F422" s="215">
        <v>1122</v>
      </c>
      <c r="G422" s="215">
        <v>1004</v>
      </c>
      <c r="I422" s="215" t="s">
        <v>6270</v>
      </c>
      <c r="J422" s="215" t="s">
        <v>6271</v>
      </c>
      <c r="K422" s="215" t="s">
        <v>328</v>
      </c>
      <c r="L422" s="215" t="s">
        <v>7101</v>
      </c>
      <c r="AD422" s="216"/>
    </row>
    <row r="423" spans="1:30" s="215" customFormat="1" x14ac:dyDescent="0.25">
      <c r="A423" s="215" t="s">
        <v>160</v>
      </c>
      <c r="B423" s="215">
        <v>6007</v>
      </c>
      <c r="C423" s="215" t="s">
        <v>189</v>
      </c>
      <c r="D423" s="215">
        <v>191129061</v>
      </c>
      <c r="E423" s="215">
        <v>1020</v>
      </c>
      <c r="F423" s="215">
        <v>1110</v>
      </c>
      <c r="G423" s="215">
        <v>1004</v>
      </c>
      <c r="I423" s="215" t="s">
        <v>12419</v>
      </c>
      <c r="J423" s="215" t="s">
        <v>12420</v>
      </c>
      <c r="K423" s="215" t="s">
        <v>8688</v>
      </c>
      <c r="L423" s="215" t="s">
        <v>19908</v>
      </c>
      <c r="AD423" s="216"/>
    </row>
    <row r="424" spans="1:30" s="215" customFormat="1" x14ac:dyDescent="0.25">
      <c r="A424" s="215" t="s">
        <v>160</v>
      </c>
      <c r="B424" s="215">
        <v>6007</v>
      </c>
      <c r="C424" s="215" t="s">
        <v>189</v>
      </c>
      <c r="D424" s="215">
        <v>191339671</v>
      </c>
      <c r="E424" s="215">
        <v>1030</v>
      </c>
      <c r="F424" s="215">
        <v>1110</v>
      </c>
      <c r="G424" s="215">
        <v>1004</v>
      </c>
      <c r="I424" s="215" t="s">
        <v>12421</v>
      </c>
      <c r="J424" s="215" t="s">
        <v>12422</v>
      </c>
      <c r="K424" s="215" t="s">
        <v>8688</v>
      </c>
      <c r="L424" s="215" t="s">
        <v>19909</v>
      </c>
      <c r="AD424" s="216"/>
    </row>
    <row r="425" spans="1:30" s="215" customFormat="1" x14ac:dyDescent="0.25">
      <c r="A425" s="215" t="s">
        <v>160</v>
      </c>
      <c r="B425" s="215">
        <v>6007</v>
      </c>
      <c r="C425" s="215" t="s">
        <v>189</v>
      </c>
      <c r="D425" s="215">
        <v>191388931</v>
      </c>
      <c r="E425" s="215">
        <v>1020</v>
      </c>
      <c r="F425" s="215">
        <v>1122</v>
      </c>
      <c r="G425" s="215">
        <v>1004</v>
      </c>
      <c r="I425" s="215" t="s">
        <v>12423</v>
      </c>
      <c r="J425" s="215" t="s">
        <v>12424</v>
      </c>
      <c r="K425" s="215" t="s">
        <v>8688</v>
      </c>
      <c r="L425" s="215" t="s">
        <v>19910</v>
      </c>
      <c r="AD425" s="216"/>
    </row>
    <row r="426" spans="1:30" s="215" customFormat="1" x14ac:dyDescent="0.25">
      <c r="A426" s="215" t="s">
        <v>160</v>
      </c>
      <c r="B426" s="215">
        <v>6007</v>
      </c>
      <c r="C426" s="215" t="s">
        <v>189</v>
      </c>
      <c r="D426" s="215">
        <v>191389050</v>
      </c>
      <c r="E426" s="215">
        <v>1020</v>
      </c>
      <c r="F426" s="215">
        <v>1110</v>
      </c>
      <c r="G426" s="215">
        <v>1004</v>
      </c>
      <c r="I426" s="215" t="s">
        <v>12425</v>
      </c>
      <c r="J426" s="215" t="s">
        <v>12426</v>
      </c>
      <c r="K426" s="215" t="s">
        <v>8688</v>
      </c>
      <c r="L426" s="215" t="s">
        <v>19911</v>
      </c>
      <c r="AD426" s="216"/>
    </row>
    <row r="427" spans="1:30" s="215" customFormat="1" x14ac:dyDescent="0.25">
      <c r="A427" s="215" t="s">
        <v>160</v>
      </c>
      <c r="B427" s="215">
        <v>6007</v>
      </c>
      <c r="C427" s="215" t="s">
        <v>189</v>
      </c>
      <c r="D427" s="215">
        <v>191479174</v>
      </c>
      <c r="E427" s="215">
        <v>1020</v>
      </c>
      <c r="F427" s="215">
        <v>1121</v>
      </c>
      <c r="G427" s="215">
        <v>1004</v>
      </c>
      <c r="I427" s="215" t="s">
        <v>12427</v>
      </c>
      <c r="J427" s="215" t="s">
        <v>12428</v>
      </c>
      <c r="K427" s="215" t="s">
        <v>8688</v>
      </c>
      <c r="L427" s="215" t="s">
        <v>19912</v>
      </c>
      <c r="AD427" s="216"/>
    </row>
    <row r="428" spans="1:30" s="215" customFormat="1" x14ac:dyDescent="0.25">
      <c r="A428" s="215" t="s">
        <v>160</v>
      </c>
      <c r="B428" s="215">
        <v>6007</v>
      </c>
      <c r="C428" s="215" t="s">
        <v>189</v>
      </c>
      <c r="D428" s="215">
        <v>191479176</v>
      </c>
      <c r="E428" s="215">
        <v>1020</v>
      </c>
      <c r="F428" s="215">
        <v>1121</v>
      </c>
      <c r="G428" s="215">
        <v>1004</v>
      </c>
      <c r="I428" s="215" t="s">
        <v>12429</v>
      </c>
      <c r="J428" s="215" t="s">
        <v>12430</v>
      </c>
      <c r="K428" s="215" t="s">
        <v>8688</v>
      </c>
      <c r="L428" s="215" t="s">
        <v>19913</v>
      </c>
      <c r="AD428" s="216"/>
    </row>
    <row r="429" spans="1:30" s="215" customFormat="1" x14ac:dyDescent="0.25">
      <c r="A429" s="215" t="s">
        <v>160</v>
      </c>
      <c r="B429" s="215">
        <v>6007</v>
      </c>
      <c r="C429" s="215" t="s">
        <v>189</v>
      </c>
      <c r="D429" s="215">
        <v>191544092</v>
      </c>
      <c r="E429" s="215">
        <v>1020</v>
      </c>
      <c r="F429" s="215">
        <v>1122</v>
      </c>
      <c r="G429" s="215">
        <v>1004</v>
      </c>
      <c r="I429" s="215" t="s">
        <v>12431</v>
      </c>
      <c r="J429" s="215" t="s">
        <v>12432</v>
      </c>
      <c r="K429" s="215" t="s">
        <v>8688</v>
      </c>
      <c r="L429" s="215" t="s">
        <v>19914</v>
      </c>
      <c r="AD429" s="216"/>
    </row>
    <row r="430" spans="1:30" s="215" customFormat="1" x14ac:dyDescent="0.25">
      <c r="A430" s="215" t="s">
        <v>160</v>
      </c>
      <c r="B430" s="215">
        <v>6007</v>
      </c>
      <c r="C430" s="215" t="s">
        <v>189</v>
      </c>
      <c r="D430" s="215">
        <v>191557832</v>
      </c>
      <c r="E430" s="215">
        <v>1020</v>
      </c>
      <c r="F430" s="215">
        <v>1122</v>
      </c>
      <c r="G430" s="215">
        <v>1004</v>
      </c>
      <c r="I430" s="215" t="s">
        <v>12433</v>
      </c>
      <c r="J430" s="215" t="s">
        <v>12434</v>
      </c>
      <c r="K430" s="215" t="s">
        <v>8688</v>
      </c>
      <c r="L430" s="215" t="s">
        <v>19915</v>
      </c>
      <c r="AD430" s="216"/>
    </row>
    <row r="431" spans="1:30" s="215" customFormat="1" x14ac:dyDescent="0.25">
      <c r="A431" s="215" t="s">
        <v>160</v>
      </c>
      <c r="B431" s="215">
        <v>6007</v>
      </c>
      <c r="C431" s="215" t="s">
        <v>189</v>
      </c>
      <c r="D431" s="215">
        <v>191564911</v>
      </c>
      <c r="E431" s="215">
        <v>1020</v>
      </c>
      <c r="F431" s="215">
        <v>1122</v>
      </c>
      <c r="G431" s="215">
        <v>1004</v>
      </c>
      <c r="I431" s="215" t="s">
        <v>2886</v>
      </c>
      <c r="J431" s="215" t="s">
        <v>2887</v>
      </c>
      <c r="K431" s="215" t="s">
        <v>328</v>
      </c>
      <c r="L431" s="215" t="s">
        <v>5935</v>
      </c>
      <c r="AD431" s="216"/>
    </row>
    <row r="432" spans="1:30" s="215" customFormat="1" x14ac:dyDescent="0.25">
      <c r="A432" s="215" t="s">
        <v>160</v>
      </c>
      <c r="B432" s="215">
        <v>6007</v>
      </c>
      <c r="C432" s="215" t="s">
        <v>189</v>
      </c>
      <c r="D432" s="215">
        <v>191564912</v>
      </c>
      <c r="E432" s="215">
        <v>1020</v>
      </c>
      <c r="F432" s="215">
        <v>1122</v>
      </c>
      <c r="G432" s="215">
        <v>1004</v>
      </c>
      <c r="I432" s="215" t="s">
        <v>2888</v>
      </c>
      <c r="J432" s="215" t="s">
        <v>2889</v>
      </c>
      <c r="K432" s="215" t="s">
        <v>328</v>
      </c>
      <c r="L432" s="215" t="s">
        <v>5935</v>
      </c>
      <c r="AD432" s="216"/>
    </row>
    <row r="433" spans="1:30" s="215" customFormat="1" x14ac:dyDescent="0.25">
      <c r="A433" s="215" t="s">
        <v>160</v>
      </c>
      <c r="B433" s="215">
        <v>6007</v>
      </c>
      <c r="C433" s="215" t="s">
        <v>189</v>
      </c>
      <c r="D433" s="215">
        <v>191564913</v>
      </c>
      <c r="E433" s="215">
        <v>1020</v>
      </c>
      <c r="F433" s="215">
        <v>1122</v>
      </c>
      <c r="G433" s="215">
        <v>1004</v>
      </c>
      <c r="I433" s="215" t="s">
        <v>2890</v>
      </c>
      <c r="J433" s="215" t="s">
        <v>2891</v>
      </c>
      <c r="K433" s="215" t="s">
        <v>328</v>
      </c>
      <c r="L433" s="215" t="s">
        <v>5935</v>
      </c>
      <c r="AD433" s="216"/>
    </row>
    <row r="434" spans="1:30" s="215" customFormat="1" x14ac:dyDescent="0.25">
      <c r="A434" s="215" t="s">
        <v>160</v>
      </c>
      <c r="B434" s="215">
        <v>6007</v>
      </c>
      <c r="C434" s="215" t="s">
        <v>189</v>
      </c>
      <c r="D434" s="215">
        <v>191564914</v>
      </c>
      <c r="E434" s="215">
        <v>1020</v>
      </c>
      <c r="F434" s="215">
        <v>1122</v>
      </c>
      <c r="G434" s="215">
        <v>1004</v>
      </c>
      <c r="I434" s="215" t="s">
        <v>2892</v>
      </c>
      <c r="J434" s="215" t="s">
        <v>2893</v>
      </c>
      <c r="K434" s="215" t="s">
        <v>328</v>
      </c>
      <c r="L434" s="215" t="s">
        <v>5935</v>
      </c>
      <c r="AD434" s="216"/>
    </row>
    <row r="435" spans="1:30" s="215" customFormat="1" x14ac:dyDescent="0.25">
      <c r="A435" s="215" t="s">
        <v>160</v>
      </c>
      <c r="B435" s="215">
        <v>6007</v>
      </c>
      <c r="C435" s="215" t="s">
        <v>189</v>
      </c>
      <c r="D435" s="215">
        <v>191571371</v>
      </c>
      <c r="E435" s="215">
        <v>1060</v>
      </c>
      <c r="F435" s="215">
        <v>1242</v>
      </c>
      <c r="G435" s="215">
        <v>1004</v>
      </c>
      <c r="I435" s="215" t="s">
        <v>12435</v>
      </c>
      <c r="J435" s="215" t="s">
        <v>12436</v>
      </c>
      <c r="K435" s="215" t="s">
        <v>8688</v>
      </c>
      <c r="L435" s="215" t="s">
        <v>19916</v>
      </c>
      <c r="AD435" s="216"/>
    </row>
    <row r="436" spans="1:30" s="215" customFormat="1" x14ac:dyDescent="0.25">
      <c r="A436" s="215" t="s">
        <v>160</v>
      </c>
      <c r="B436" s="215">
        <v>6007</v>
      </c>
      <c r="C436" s="215" t="s">
        <v>189</v>
      </c>
      <c r="D436" s="215">
        <v>191594013</v>
      </c>
      <c r="E436" s="215">
        <v>1020</v>
      </c>
      <c r="F436" s="215">
        <v>1110</v>
      </c>
      <c r="G436" s="215">
        <v>1004</v>
      </c>
      <c r="I436" s="215" t="s">
        <v>12437</v>
      </c>
      <c r="J436" s="215" t="s">
        <v>12438</v>
      </c>
      <c r="K436" s="215" t="s">
        <v>8688</v>
      </c>
      <c r="L436" s="215" t="s">
        <v>19917</v>
      </c>
      <c r="AD436" s="216"/>
    </row>
    <row r="437" spans="1:30" s="215" customFormat="1" x14ac:dyDescent="0.25">
      <c r="A437" s="215" t="s">
        <v>160</v>
      </c>
      <c r="B437" s="215">
        <v>6007</v>
      </c>
      <c r="C437" s="215" t="s">
        <v>189</v>
      </c>
      <c r="D437" s="215">
        <v>191637865</v>
      </c>
      <c r="E437" s="215">
        <v>1020</v>
      </c>
      <c r="F437" s="215">
        <v>1110</v>
      </c>
      <c r="G437" s="215">
        <v>1004</v>
      </c>
      <c r="I437" s="215" t="s">
        <v>12439</v>
      </c>
      <c r="J437" s="215" t="s">
        <v>12440</v>
      </c>
      <c r="K437" s="215" t="s">
        <v>8741</v>
      </c>
      <c r="L437" s="215" t="s">
        <v>22776</v>
      </c>
      <c r="AD437" s="216"/>
    </row>
    <row r="438" spans="1:30" s="215" customFormat="1" x14ac:dyDescent="0.25">
      <c r="A438" s="215" t="s">
        <v>160</v>
      </c>
      <c r="B438" s="215">
        <v>6007</v>
      </c>
      <c r="C438" s="215" t="s">
        <v>189</v>
      </c>
      <c r="D438" s="215">
        <v>191638171</v>
      </c>
      <c r="E438" s="215">
        <v>1020</v>
      </c>
      <c r="F438" s="215">
        <v>1110</v>
      </c>
      <c r="G438" s="215">
        <v>1004</v>
      </c>
      <c r="I438" s="215" t="s">
        <v>12441</v>
      </c>
      <c r="J438" s="215" t="s">
        <v>12442</v>
      </c>
      <c r="K438" s="215" t="s">
        <v>8741</v>
      </c>
      <c r="L438" s="215" t="s">
        <v>22777</v>
      </c>
      <c r="AD438" s="216"/>
    </row>
    <row r="439" spans="1:30" s="215" customFormat="1" x14ac:dyDescent="0.25">
      <c r="A439" s="215" t="s">
        <v>160</v>
      </c>
      <c r="B439" s="215">
        <v>6007</v>
      </c>
      <c r="C439" s="215" t="s">
        <v>189</v>
      </c>
      <c r="D439" s="215">
        <v>191642855</v>
      </c>
      <c r="E439" s="215">
        <v>1020</v>
      </c>
      <c r="F439" s="215">
        <v>1110</v>
      </c>
      <c r="G439" s="215">
        <v>1004</v>
      </c>
      <c r="I439" s="215" t="s">
        <v>12443</v>
      </c>
      <c r="J439" s="215" t="s">
        <v>12444</v>
      </c>
      <c r="K439" s="215" t="s">
        <v>8688</v>
      </c>
      <c r="L439" s="215" t="s">
        <v>19918</v>
      </c>
      <c r="AD439" s="216"/>
    </row>
    <row r="440" spans="1:30" s="215" customFormat="1" x14ac:dyDescent="0.25">
      <c r="A440" s="215" t="s">
        <v>160</v>
      </c>
      <c r="B440" s="215">
        <v>6007</v>
      </c>
      <c r="C440" s="215" t="s">
        <v>189</v>
      </c>
      <c r="D440" s="215">
        <v>191643217</v>
      </c>
      <c r="E440" s="215">
        <v>1040</v>
      </c>
      <c r="F440" s="215">
        <v>1212</v>
      </c>
      <c r="G440" s="215">
        <v>1004</v>
      </c>
      <c r="I440" s="215" t="s">
        <v>12445</v>
      </c>
      <c r="J440" s="215" t="s">
        <v>12446</v>
      </c>
      <c r="K440" s="215" t="s">
        <v>8741</v>
      </c>
      <c r="L440" s="215" t="s">
        <v>22704</v>
      </c>
      <c r="AD440" s="216"/>
    </row>
    <row r="441" spans="1:30" s="215" customFormat="1" x14ac:dyDescent="0.25">
      <c r="A441" s="215" t="s">
        <v>160</v>
      </c>
      <c r="B441" s="215">
        <v>6007</v>
      </c>
      <c r="C441" s="215" t="s">
        <v>189</v>
      </c>
      <c r="D441" s="215">
        <v>191650252</v>
      </c>
      <c r="E441" s="215">
        <v>1060</v>
      </c>
      <c r="F441" s="215">
        <v>1271</v>
      </c>
      <c r="G441" s="215">
        <v>1004</v>
      </c>
      <c r="I441" s="215" t="s">
        <v>12447</v>
      </c>
      <c r="J441" s="215" t="s">
        <v>12448</v>
      </c>
      <c r="K441" s="215" t="s">
        <v>8688</v>
      </c>
      <c r="L441" s="215" t="s">
        <v>19919</v>
      </c>
      <c r="AD441" s="216"/>
    </row>
    <row r="442" spans="1:30" s="215" customFormat="1" x14ac:dyDescent="0.25">
      <c r="A442" s="215" t="s">
        <v>160</v>
      </c>
      <c r="B442" s="215">
        <v>6007</v>
      </c>
      <c r="C442" s="215" t="s">
        <v>189</v>
      </c>
      <c r="D442" s="215">
        <v>191650254</v>
      </c>
      <c r="E442" s="215">
        <v>1060</v>
      </c>
      <c r="F442" s="215">
        <v>1271</v>
      </c>
      <c r="G442" s="215">
        <v>1004</v>
      </c>
      <c r="I442" s="215" t="s">
        <v>12449</v>
      </c>
      <c r="J442" s="215" t="s">
        <v>12450</v>
      </c>
      <c r="K442" s="215" t="s">
        <v>8688</v>
      </c>
      <c r="L442" s="215" t="s">
        <v>19920</v>
      </c>
      <c r="AD442" s="216"/>
    </row>
    <row r="443" spans="1:30" s="215" customFormat="1" x14ac:dyDescent="0.25">
      <c r="A443" s="215" t="s">
        <v>160</v>
      </c>
      <c r="B443" s="215">
        <v>6007</v>
      </c>
      <c r="C443" s="215" t="s">
        <v>189</v>
      </c>
      <c r="D443" s="215">
        <v>191652004</v>
      </c>
      <c r="E443" s="215">
        <v>1060</v>
      </c>
      <c r="F443" s="215">
        <v>1252</v>
      </c>
      <c r="G443" s="215">
        <v>1004</v>
      </c>
      <c r="I443" s="215" t="s">
        <v>12451</v>
      </c>
      <c r="J443" s="215" t="s">
        <v>12452</v>
      </c>
      <c r="K443" s="215" t="s">
        <v>8688</v>
      </c>
      <c r="L443" s="215" t="s">
        <v>19921</v>
      </c>
      <c r="AD443" s="216"/>
    </row>
    <row r="444" spans="1:30" s="215" customFormat="1" x14ac:dyDescent="0.25">
      <c r="A444" s="215" t="s">
        <v>160</v>
      </c>
      <c r="B444" s="215">
        <v>6007</v>
      </c>
      <c r="C444" s="215" t="s">
        <v>189</v>
      </c>
      <c r="D444" s="215">
        <v>191662418</v>
      </c>
      <c r="E444" s="215">
        <v>1080</v>
      </c>
      <c r="F444" s="215">
        <v>1271</v>
      </c>
      <c r="G444" s="215">
        <v>1004</v>
      </c>
      <c r="I444" s="215" t="s">
        <v>2894</v>
      </c>
      <c r="J444" s="215" t="s">
        <v>2895</v>
      </c>
      <c r="K444" s="215" t="s">
        <v>328</v>
      </c>
      <c r="L444" s="215" t="s">
        <v>5865</v>
      </c>
      <c r="AD444" s="216"/>
    </row>
    <row r="445" spans="1:30" s="215" customFormat="1" x14ac:dyDescent="0.25">
      <c r="A445" s="215" t="s">
        <v>160</v>
      </c>
      <c r="B445" s="215">
        <v>6007</v>
      </c>
      <c r="C445" s="215" t="s">
        <v>189</v>
      </c>
      <c r="D445" s="215">
        <v>191673027</v>
      </c>
      <c r="E445" s="215">
        <v>1020</v>
      </c>
      <c r="F445" s="215">
        <v>1110</v>
      </c>
      <c r="G445" s="215">
        <v>1004</v>
      </c>
      <c r="I445" s="215" t="s">
        <v>2896</v>
      </c>
      <c r="J445" s="215" t="s">
        <v>2897</v>
      </c>
      <c r="K445" s="215" t="s">
        <v>328</v>
      </c>
      <c r="L445" s="215" t="s">
        <v>6161</v>
      </c>
      <c r="AD445" s="216"/>
    </row>
    <row r="446" spans="1:30" s="215" customFormat="1" x14ac:dyDescent="0.25">
      <c r="A446" s="215" t="s">
        <v>160</v>
      </c>
      <c r="B446" s="215">
        <v>6007</v>
      </c>
      <c r="C446" s="215" t="s">
        <v>189</v>
      </c>
      <c r="D446" s="215">
        <v>191675079</v>
      </c>
      <c r="E446" s="215">
        <v>1060</v>
      </c>
      <c r="F446" s="215">
        <v>1274</v>
      </c>
      <c r="G446" s="215">
        <v>1004</v>
      </c>
      <c r="I446" s="215" t="s">
        <v>2898</v>
      </c>
      <c r="J446" s="215" t="s">
        <v>2899</v>
      </c>
      <c r="K446" s="215" t="s">
        <v>328</v>
      </c>
      <c r="L446" s="215" t="s">
        <v>5936</v>
      </c>
      <c r="AD446" s="216"/>
    </row>
    <row r="447" spans="1:30" s="215" customFormat="1" x14ac:dyDescent="0.25">
      <c r="A447" s="215" t="s">
        <v>160</v>
      </c>
      <c r="B447" s="215">
        <v>6007</v>
      </c>
      <c r="C447" s="215" t="s">
        <v>189</v>
      </c>
      <c r="D447" s="215">
        <v>191676312</v>
      </c>
      <c r="E447" s="215">
        <v>1020</v>
      </c>
      <c r="F447" s="215">
        <v>1110</v>
      </c>
      <c r="G447" s="215">
        <v>1004</v>
      </c>
      <c r="I447" s="215" t="s">
        <v>12453</v>
      </c>
      <c r="J447" s="215" t="s">
        <v>12454</v>
      </c>
      <c r="K447" s="215" t="s">
        <v>8688</v>
      </c>
      <c r="L447" s="215" t="s">
        <v>19922</v>
      </c>
      <c r="AD447" s="216"/>
    </row>
    <row r="448" spans="1:30" s="215" customFormat="1" x14ac:dyDescent="0.25">
      <c r="A448" s="215" t="s">
        <v>160</v>
      </c>
      <c r="B448" s="215">
        <v>6007</v>
      </c>
      <c r="C448" s="215" t="s">
        <v>189</v>
      </c>
      <c r="D448" s="215">
        <v>191678615</v>
      </c>
      <c r="E448" s="215">
        <v>1020</v>
      </c>
      <c r="F448" s="215">
        <v>1122</v>
      </c>
      <c r="G448" s="215">
        <v>1004</v>
      </c>
      <c r="I448" s="215" t="s">
        <v>12455</v>
      </c>
      <c r="J448" s="215" t="s">
        <v>12456</v>
      </c>
      <c r="K448" s="215" t="s">
        <v>8688</v>
      </c>
      <c r="L448" s="215" t="s">
        <v>19923</v>
      </c>
      <c r="AD448" s="216"/>
    </row>
    <row r="449" spans="1:30" s="215" customFormat="1" x14ac:dyDescent="0.25">
      <c r="A449" s="215" t="s">
        <v>160</v>
      </c>
      <c r="B449" s="215">
        <v>6007</v>
      </c>
      <c r="C449" s="215" t="s">
        <v>189</v>
      </c>
      <c r="D449" s="215">
        <v>191678757</v>
      </c>
      <c r="E449" s="215">
        <v>1020</v>
      </c>
      <c r="F449" s="215">
        <v>1122</v>
      </c>
      <c r="G449" s="215">
        <v>1004</v>
      </c>
      <c r="I449" s="215" t="s">
        <v>12457</v>
      </c>
      <c r="J449" s="215" t="s">
        <v>12458</v>
      </c>
      <c r="K449" s="215" t="s">
        <v>8688</v>
      </c>
      <c r="L449" s="215" t="s">
        <v>19924</v>
      </c>
      <c r="AD449" s="216"/>
    </row>
    <row r="450" spans="1:30" s="215" customFormat="1" x14ac:dyDescent="0.25">
      <c r="A450" s="215" t="s">
        <v>160</v>
      </c>
      <c r="B450" s="215">
        <v>6007</v>
      </c>
      <c r="C450" s="215" t="s">
        <v>189</v>
      </c>
      <c r="D450" s="215">
        <v>191686998</v>
      </c>
      <c r="E450" s="215">
        <v>1020</v>
      </c>
      <c r="F450" s="215">
        <v>1122</v>
      </c>
      <c r="G450" s="215">
        <v>1004</v>
      </c>
      <c r="I450" s="215" t="s">
        <v>12459</v>
      </c>
      <c r="J450" s="215" t="s">
        <v>12460</v>
      </c>
      <c r="K450" s="215" t="s">
        <v>8688</v>
      </c>
      <c r="L450" s="215" t="s">
        <v>19925</v>
      </c>
      <c r="AD450" s="216"/>
    </row>
    <row r="451" spans="1:30" s="215" customFormat="1" x14ac:dyDescent="0.25">
      <c r="A451" s="215" t="s">
        <v>160</v>
      </c>
      <c r="B451" s="215">
        <v>6007</v>
      </c>
      <c r="C451" s="215" t="s">
        <v>189</v>
      </c>
      <c r="D451" s="215">
        <v>191700078</v>
      </c>
      <c r="E451" s="215">
        <v>1060</v>
      </c>
      <c r="F451" s="215">
        <v>1274</v>
      </c>
      <c r="G451" s="215">
        <v>1004</v>
      </c>
      <c r="I451" s="215" t="s">
        <v>2900</v>
      </c>
      <c r="J451" s="215" t="s">
        <v>2901</v>
      </c>
      <c r="K451" s="215" t="s">
        <v>328</v>
      </c>
      <c r="L451" s="215" t="s">
        <v>5936</v>
      </c>
      <c r="AD451" s="216"/>
    </row>
    <row r="452" spans="1:30" s="215" customFormat="1" x14ac:dyDescent="0.25">
      <c r="A452" s="215" t="s">
        <v>160</v>
      </c>
      <c r="B452" s="215">
        <v>6007</v>
      </c>
      <c r="C452" s="215" t="s">
        <v>189</v>
      </c>
      <c r="D452" s="215">
        <v>191705214</v>
      </c>
      <c r="E452" s="215">
        <v>1020</v>
      </c>
      <c r="F452" s="215">
        <v>1110</v>
      </c>
      <c r="G452" s="215">
        <v>1004</v>
      </c>
      <c r="I452" s="215" t="s">
        <v>12461</v>
      </c>
      <c r="J452" s="215" t="s">
        <v>12462</v>
      </c>
      <c r="K452" s="215" t="s">
        <v>8688</v>
      </c>
      <c r="L452" s="215" t="s">
        <v>19926</v>
      </c>
      <c r="AD452" s="216"/>
    </row>
    <row r="453" spans="1:30" s="215" customFormat="1" x14ac:dyDescent="0.25">
      <c r="A453" s="215" t="s">
        <v>160</v>
      </c>
      <c r="B453" s="215">
        <v>6007</v>
      </c>
      <c r="C453" s="215" t="s">
        <v>189</v>
      </c>
      <c r="D453" s="215">
        <v>191713523</v>
      </c>
      <c r="E453" s="215">
        <v>1080</v>
      </c>
      <c r="F453" s="215">
        <v>1271</v>
      </c>
      <c r="G453" s="215">
        <v>1004</v>
      </c>
      <c r="I453" s="215" t="s">
        <v>2902</v>
      </c>
      <c r="J453" s="215" t="s">
        <v>2903</v>
      </c>
      <c r="K453" s="215" t="s">
        <v>328</v>
      </c>
      <c r="L453" s="215" t="s">
        <v>5865</v>
      </c>
      <c r="AD453" s="216"/>
    </row>
    <row r="454" spans="1:30" s="215" customFormat="1" x14ac:dyDescent="0.25">
      <c r="A454" s="215" t="s">
        <v>160</v>
      </c>
      <c r="B454" s="215">
        <v>6007</v>
      </c>
      <c r="C454" s="215" t="s">
        <v>189</v>
      </c>
      <c r="D454" s="215">
        <v>191723217</v>
      </c>
      <c r="E454" s="215">
        <v>1020</v>
      </c>
      <c r="F454" s="215">
        <v>1122</v>
      </c>
      <c r="G454" s="215">
        <v>1004</v>
      </c>
      <c r="I454" s="215" t="s">
        <v>12463</v>
      </c>
      <c r="J454" s="215" t="s">
        <v>12464</v>
      </c>
      <c r="K454" s="215" t="s">
        <v>8688</v>
      </c>
      <c r="L454" s="215" t="s">
        <v>19927</v>
      </c>
      <c r="AD454" s="216"/>
    </row>
    <row r="455" spans="1:30" s="215" customFormat="1" x14ac:dyDescent="0.25">
      <c r="A455" s="215" t="s">
        <v>160</v>
      </c>
      <c r="B455" s="215">
        <v>6007</v>
      </c>
      <c r="C455" s="215" t="s">
        <v>189</v>
      </c>
      <c r="D455" s="215">
        <v>191739335</v>
      </c>
      <c r="E455" s="215">
        <v>1040</v>
      </c>
      <c r="F455" s="215">
        <v>1274</v>
      </c>
      <c r="G455" s="215">
        <v>1004</v>
      </c>
      <c r="I455" s="215" t="s">
        <v>12465</v>
      </c>
      <c r="J455" s="215" t="s">
        <v>12466</v>
      </c>
      <c r="K455" s="215" t="s">
        <v>8688</v>
      </c>
      <c r="L455" s="215" t="s">
        <v>19928</v>
      </c>
      <c r="AD455" s="216"/>
    </row>
    <row r="456" spans="1:30" s="215" customFormat="1" x14ac:dyDescent="0.25">
      <c r="A456" s="215" t="s">
        <v>160</v>
      </c>
      <c r="B456" s="215">
        <v>6007</v>
      </c>
      <c r="C456" s="215" t="s">
        <v>189</v>
      </c>
      <c r="D456" s="215">
        <v>191745274</v>
      </c>
      <c r="E456" s="215">
        <v>1020</v>
      </c>
      <c r="F456" s="215">
        <v>1110</v>
      </c>
      <c r="G456" s="215">
        <v>1004</v>
      </c>
      <c r="I456" s="215" t="s">
        <v>12467</v>
      </c>
      <c r="J456" s="215" t="s">
        <v>12468</v>
      </c>
      <c r="K456" s="215" t="s">
        <v>8688</v>
      </c>
      <c r="L456" s="215" t="s">
        <v>19929</v>
      </c>
      <c r="AD456" s="216"/>
    </row>
    <row r="457" spans="1:30" s="215" customFormat="1" x14ac:dyDescent="0.25">
      <c r="A457" s="215" t="s">
        <v>160</v>
      </c>
      <c r="B457" s="215">
        <v>6007</v>
      </c>
      <c r="C457" s="215" t="s">
        <v>189</v>
      </c>
      <c r="D457" s="215">
        <v>191746391</v>
      </c>
      <c r="E457" s="215">
        <v>1020</v>
      </c>
      <c r="F457" s="215">
        <v>1110</v>
      </c>
      <c r="G457" s="215">
        <v>1004</v>
      </c>
      <c r="I457" s="215" t="s">
        <v>12469</v>
      </c>
      <c r="J457" s="215" t="s">
        <v>12470</v>
      </c>
      <c r="K457" s="215" t="s">
        <v>8688</v>
      </c>
      <c r="L457" s="215" t="s">
        <v>19930</v>
      </c>
      <c r="AD457" s="216"/>
    </row>
    <row r="458" spans="1:30" s="215" customFormat="1" x14ac:dyDescent="0.25">
      <c r="A458" s="215" t="s">
        <v>160</v>
      </c>
      <c r="B458" s="215">
        <v>6007</v>
      </c>
      <c r="C458" s="215" t="s">
        <v>189</v>
      </c>
      <c r="D458" s="215">
        <v>191746399</v>
      </c>
      <c r="E458" s="215">
        <v>1060</v>
      </c>
      <c r="F458" s="215">
        <v>1110</v>
      </c>
      <c r="G458" s="215">
        <v>1004</v>
      </c>
      <c r="I458" s="215" t="s">
        <v>2904</v>
      </c>
      <c r="J458" s="215" t="s">
        <v>2905</v>
      </c>
      <c r="K458" s="215" t="s">
        <v>328</v>
      </c>
      <c r="L458" s="215" t="s">
        <v>6162</v>
      </c>
      <c r="AD458" s="216"/>
    </row>
    <row r="459" spans="1:30" s="215" customFormat="1" x14ac:dyDescent="0.25">
      <c r="A459" s="215" t="s">
        <v>160</v>
      </c>
      <c r="B459" s="215">
        <v>6007</v>
      </c>
      <c r="C459" s="215" t="s">
        <v>189</v>
      </c>
      <c r="D459" s="215">
        <v>191751554</v>
      </c>
      <c r="E459" s="215">
        <v>1060</v>
      </c>
      <c r="F459" s="215">
        <v>1261</v>
      </c>
      <c r="G459" s="215">
        <v>1004</v>
      </c>
      <c r="I459" s="215" t="s">
        <v>12471</v>
      </c>
      <c r="J459" s="215" t="s">
        <v>12472</v>
      </c>
      <c r="K459" s="215" t="s">
        <v>8741</v>
      </c>
      <c r="L459" s="215" t="s">
        <v>22778</v>
      </c>
      <c r="AD459" s="216"/>
    </row>
    <row r="460" spans="1:30" s="215" customFormat="1" x14ac:dyDescent="0.25">
      <c r="A460" s="215" t="s">
        <v>160</v>
      </c>
      <c r="B460" s="215">
        <v>6007</v>
      </c>
      <c r="C460" s="215" t="s">
        <v>189</v>
      </c>
      <c r="D460" s="215">
        <v>191781011</v>
      </c>
      <c r="E460" s="215">
        <v>1020</v>
      </c>
      <c r="F460" s="215">
        <v>1110</v>
      </c>
      <c r="G460" s="215">
        <v>1004</v>
      </c>
      <c r="I460" s="215" t="s">
        <v>12473</v>
      </c>
      <c r="J460" s="215" t="s">
        <v>12474</v>
      </c>
      <c r="K460" s="215" t="s">
        <v>8688</v>
      </c>
      <c r="L460" s="215" t="s">
        <v>19931</v>
      </c>
      <c r="AD460" s="216"/>
    </row>
    <row r="461" spans="1:30" s="215" customFormat="1" x14ac:dyDescent="0.25">
      <c r="A461" s="215" t="s">
        <v>160</v>
      </c>
      <c r="B461" s="215">
        <v>6007</v>
      </c>
      <c r="C461" s="215" t="s">
        <v>189</v>
      </c>
      <c r="D461" s="215">
        <v>191786552</v>
      </c>
      <c r="E461" s="215">
        <v>1020</v>
      </c>
      <c r="F461" s="215">
        <v>1110</v>
      </c>
      <c r="G461" s="215">
        <v>1004</v>
      </c>
      <c r="I461" s="215" t="s">
        <v>12475</v>
      </c>
      <c r="J461" s="215" t="s">
        <v>12476</v>
      </c>
      <c r="K461" s="215" t="s">
        <v>8688</v>
      </c>
      <c r="L461" s="215" t="s">
        <v>19932</v>
      </c>
      <c r="AD461" s="216"/>
    </row>
    <row r="462" spans="1:30" s="215" customFormat="1" x14ac:dyDescent="0.25">
      <c r="A462" s="215" t="s">
        <v>160</v>
      </c>
      <c r="B462" s="215">
        <v>6007</v>
      </c>
      <c r="C462" s="215" t="s">
        <v>189</v>
      </c>
      <c r="D462" s="215">
        <v>191786874</v>
      </c>
      <c r="E462" s="215">
        <v>1020</v>
      </c>
      <c r="F462" s="215">
        <v>1110</v>
      </c>
      <c r="G462" s="215">
        <v>1004</v>
      </c>
      <c r="I462" s="215" t="s">
        <v>12477</v>
      </c>
      <c r="J462" s="215" t="s">
        <v>12478</v>
      </c>
      <c r="K462" s="215" t="s">
        <v>8688</v>
      </c>
      <c r="L462" s="215" t="s">
        <v>19933</v>
      </c>
      <c r="AD462" s="216"/>
    </row>
    <row r="463" spans="1:30" s="215" customFormat="1" x14ac:dyDescent="0.25">
      <c r="A463" s="215" t="s">
        <v>160</v>
      </c>
      <c r="B463" s="215">
        <v>6007</v>
      </c>
      <c r="C463" s="215" t="s">
        <v>189</v>
      </c>
      <c r="D463" s="215">
        <v>191808454</v>
      </c>
      <c r="E463" s="215">
        <v>1020</v>
      </c>
      <c r="F463" s="215">
        <v>1110</v>
      </c>
      <c r="G463" s="215">
        <v>1004</v>
      </c>
      <c r="I463" s="215" t="s">
        <v>12479</v>
      </c>
      <c r="J463" s="215" t="s">
        <v>12480</v>
      </c>
      <c r="K463" s="215" t="s">
        <v>8688</v>
      </c>
      <c r="L463" s="215" t="s">
        <v>19934</v>
      </c>
      <c r="AD463" s="216"/>
    </row>
    <row r="464" spans="1:30" s="215" customFormat="1" x14ac:dyDescent="0.25">
      <c r="A464" s="215" t="s">
        <v>160</v>
      </c>
      <c r="B464" s="215">
        <v>6007</v>
      </c>
      <c r="C464" s="215" t="s">
        <v>189</v>
      </c>
      <c r="D464" s="215">
        <v>191812259</v>
      </c>
      <c r="E464" s="215">
        <v>1020</v>
      </c>
      <c r="F464" s="215">
        <v>1110</v>
      </c>
      <c r="G464" s="215">
        <v>1004</v>
      </c>
      <c r="I464" s="215" t="s">
        <v>12481</v>
      </c>
      <c r="J464" s="215" t="s">
        <v>12482</v>
      </c>
      <c r="K464" s="215" t="s">
        <v>8688</v>
      </c>
      <c r="L464" s="215" t="s">
        <v>19935</v>
      </c>
      <c r="AD464" s="216"/>
    </row>
    <row r="465" spans="1:30" s="215" customFormat="1" x14ac:dyDescent="0.25">
      <c r="A465" s="215" t="s">
        <v>160</v>
      </c>
      <c r="B465" s="215">
        <v>6007</v>
      </c>
      <c r="C465" s="215" t="s">
        <v>189</v>
      </c>
      <c r="D465" s="215">
        <v>191817659</v>
      </c>
      <c r="E465" s="215">
        <v>1020</v>
      </c>
      <c r="F465" s="215">
        <v>1110</v>
      </c>
      <c r="G465" s="215">
        <v>1004</v>
      </c>
      <c r="I465" s="215" t="s">
        <v>12483</v>
      </c>
      <c r="J465" s="215" t="s">
        <v>12484</v>
      </c>
      <c r="K465" s="215" t="s">
        <v>8688</v>
      </c>
      <c r="L465" s="215" t="s">
        <v>19936</v>
      </c>
      <c r="AD465" s="216"/>
    </row>
    <row r="466" spans="1:30" s="215" customFormat="1" x14ac:dyDescent="0.25">
      <c r="A466" s="215" t="s">
        <v>160</v>
      </c>
      <c r="B466" s="215">
        <v>6007</v>
      </c>
      <c r="C466" s="215" t="s">
        <v>189</v>
      </c>
      <c r="D466" s="215">
        <v>191844511</v>
      </c>
      <c r="E466" s="215">
        <v>1020</v>
      </c>
      <c r="F466" s="215">
        <v>1122</v>
      </c>
      <c r="G466" s="215">
        <v>1004</v>
      </c>
      <c r="I466" s="215" t="s">
        <v>12485</v>
      </c>
      <c r="J466" s="215" t="s">
        <v>12486</v>
      </c>
      <c r="K466" s="215" t="s">
        <v>8688</v>
      </c>
      <c r="L466" s="215" t="s">
        <v>19937</v>
      </c>
      <c r="AD466" s="216"/>
    </row>
    <row r="467" spans="1:30" s="215" customFormat="1" x14ac:dyDescent="0.25">
      <c r="A467" s="215" t="s">
        <v>160</v>
      </c>
      <c r="B467" s="215">
        <v>6007</v>
      </c>
      <c r="C467" s="215" t="s">
        <v>189</v>
      </c>
      <c r="D467" s="215">
        <v>191844576</v>
      </c>
      <c r="E467" s="215">
        <v>1060</v>
      </c>
      <c r="F467" s="215">
        <v>1271</v>
      </c>
      <c r="G467" s="215">
        <v>1004</v>
      </c>
      <c r="I467" s="215" t="s">
        <v>12487</v>
      </c>
      <c r="J467" s="215" t="s">
        <v>12488</v>
      </c>
      <c r="K467" s="215" t="s">
        <v>8688</v>
      </c>
      <c r="L467" s="215" t="s">
        <v>19938</v>
      </c>
      <c r="AD467" s="216"/>
    </row>
    <row r="468" spans="1:30" s="215" customFormat="1" x14ac:dyDescent="0.25">
      <c r="A468" s="215" t="s">
        <v>160</v>
      </c>
      <c r="B468" s="215">
        <v>6007</v>
      </c>
      <c r="C468" s="215" t="s">
        <v>189</v>
      </c>
      <c r="D468" s="215">
        <v>191851502</v>
      </c>
      <c r="E468" s="215">
        <v>1060</v>
      </c>
      <c r="F468" s="215">
        <v>1261</v>
      </c>
      <c r="G468" s="215">
        <v>1004</v>
      </c>
      <c r="I468" s="215" t="s">
        <v>12489</v>
      </c>
      <c r="J468" s="215" t="s">
        <v>12490</v>
      </c>
      <c r="K468" s="215" t="s">
        <v>8688</v>
      </c>
      <c r="L468" s="215" t="s">
        <v>19939</v>
      </c>
      <c r="AD468" s="216"/>
    </row>
    <row r="469" spans="1:30" s="215" customFormat="1" x14ac:dyDescent="0.25">
      <c r="A469" s="215" t="s">
        <v>160</v>
      </c>
      <c r="B469" s="215">
        <v>6007</v>
      </c>
      <c r="C469" s="215" t="s">
        <v>189</v>
      </c>
      <c r="D469" s="215">
        <v>191852743</v>
      </c>
      <c r="E469" s="215">
        <v>1020</v>
      </c>
      <c r="F469" s="215">
        <v>1110</v>
      </c>
      <c r="G469" s="215">
        <v>1004</v>
      </c>
      <c r="I469" s="215" t="s">
        <v>12491</v>
      </c>
      <c r="J469" s="215" t="s">
        <v>12492</v>
      </c>
      <c r="K469" s="215" t="s">
        <v>8688</v>
      </c>
      <c r="L469" s="215" t="s">
        <v>19940</v>
      </c>
      <c r="AD469" s="216"/>
    </row>
    <row r="470" spans="1:30" s="215" customFormat="1" x14ac:dyDescent="0.25">
      <c r="A470" s="215" t="s">
        <v>160</v>
      </c>
      <c r="B470" s="215">
        <v>6007</v>
      </c>
      <c r="C470" s="215" t="s">
        <v>189</v>
      </c>
      <c r="D470" s="215">
        <v>191856143</v>
      </c>
      <c r="E470" s="215">
        <v>1020</v>
      </c>
      <c r="F470" s="215">
        <v>1110</v>
      </c>
      <c r="G470" s="215">
        <v>1004</v>
      </c>
      <c r="I470" s="215" t="s">
        <v>12493</v>
      </c>
      <c r="J470" s="215" t="s">
        <v>12494</v>
      </c>
      <c r="K470" s="215" t="s">
        <v>8688</v>
      </c>
      <c r="L470" s="215" t="s">
        <v>19941</v>
      </c>
      <c r="AD470" s="216"/>
    </row>
    <row r="471" spans="1:30" s="215" customFormat="1" x14ac:dyDescent="0.25">
      <c r="A471" s="215" t="s">
        <v>160</v>
      </c>
      <c r="B471" s="215">
        <v>6007</v>
      </c>
      <c r="C471" s="215" t="s">
        <v>189</v>
      </c>
      <c r="D471" s="215">
        <v>191858225</v>
      </c>
      <c r="E471" s="215">
        <v>1060</v>
      </c>
      <c r="F471" s="215">
        <v>1271</v>
      </c>
      <c r="G471" s="215">
        <v>1004</v>
      </c>
      <c r="I471" s="215" t="s">
        <v>12495</v>
      </c>
      <c r="J471" s="215" t="s">
        <v>12496</v>
      </c>
      <c r="K471" s="215" t="s">
        <v>8688</v>
      </c>
      <c r="L471" s="215" t="s">
        <v>19942</v>
      </c>
      <c r="AD471" s="216"/>
    </row>
    <row r="472" spans="1:30" s="215" customFormat="1" x14ac:dyDescent="0.25">
      <c r="A472" s="215" t="s">
        <v>160</v>
      </c>
      <c r="B472" s="215">
        <v>6007</v>
      </c>
      <c r="C472" s="215" t="s">
        <v>189</v>
      </c>
      <c r="D472" s="215">
        <v>191858244</v>
      </c>
      <c r="E472" s="215">
        <v>1060</v>
      </c>
      <c r="F472" s="215">
        <v>1242</v>
      </c>
      <c r="G472" s="215">
        <v>1004</v>
      </c>
      <c r="I472" s="215" t="s">
        <v>26316</v>
      </c>
      <c r="J472" s="215" t="s">
        <v>26317</v>
      </c>
      <c r="K472" s="215" t="s">
        <v>8688</v>
      </c>
      <c r="L472" s="215" t="s">
        <v>26662</v>
      </c>
      <c r="AD472" s="216"/>
    </row>
    <row r="473" spans="1:30" s="215" customFormat="1" x14ac:dyDescent="0.25">
      <c r="A473" s="215" t="s">
        <v>160</v>
      </c>
      <c r="B473" s="215">
        <v>6007</v>
      </c>
      <c r="C473" s="215" t="s">
        <v>189</v>
      </c>
      <c r="D473" s="215">
        <v>191858249</v>
      </c>
      <c r="E473" s="215">
        <v>1060</v>
      </c>
      <c r="F473" s="215">
        <v>1271</v>
      </c>
      <c r="G473" s="215">
        <v>1004</v>
      </c>
      <c r="I473" s="215" t="s">
        <v>12497</v>
      </c>
      <c r="J473" s="215" t="s">
        <v>12498</v>
      </c>
      <c r="K473" s="215" t="s">
        <v>8688</v>
      </c>
      <c r="L473" s="215" t="s">
        <v>19943</v>
      </c>
      <c r="AD473" s="216"/>
    </row>
    <row r="474" spans="1:30" s="215" customFormat="1" x14ac:dyDescent="0.25">
      <c r="A474" s="215" t="s">
        <v>160</v>
      </c>
      <c r="B474" s="215">
        <v>6007</v>
      </c>
      <c r="C474" s="215" t="s">
        <v>189</v>
      </c>
      <c r="D474" s="215">
        <v>191862267</v>
      </c>
      <c r="E474" s="215">
        <v>1020</v>
      </c>
      <c r="F474" s="215">
        <v>1110</v>
      </c>
      <c r="G474" s="215">
        <v>1004</v>
      </c>
      <c r="I474" s="215" t="s">
        <v>31215</v>
      </c>
      <c r="J474" s="215" t="s">
        <v>31216</v>
      </c>
      <c r="K474" s="215" t="s">
        <v>8688</v>
      </c>
      <c r="L474" s="215" t="s">
        <v>31319</v>
      </c>
      <c r="AD474" s="216"/>
    </row>
    <row r="475" spans="1:30" s="215" customFormat="1" x14ac:dyDescent="0.25">
      <c r="A475" s="215" t="s">
        <v>160</v>
      </c>
      <c r="B475" s="215">
        <v>6007</v>
      </c>
      <c r="C475" s="215" t="s">
        <v>189</v>
      </c>
      <c r="D475" s="215">
        <v>191862673</v>
      </c>
      <c r="E475" s="215">
        <v>1060</v>
      </c>
      <c r="F475" s="215">
        <v>1263</v>
      </c>
      <c r="G475" s="215">
        <v>1004</v>
      </c>
      <c r="I475" s="215" t="s">
        <v>12499</v>
      </c>
      <c r="J475" s="215" t="s">
        <v>12500</v>
      </c>
      <c r="K475" s="215" t="s">
        <v>8688</v>
      </c>
      <c r="L475" s="215" t="s">
        <v>19944</v>
      </c>
      <c r="AD475" s="216"/>
    </row>
    <row r="476" spans="1:30" s="215" customFormat="1" x14ac:dyDescent="0.25">
      <c r="A476" s="215" t="s">
        <v>160</v>
      </c>
      <c r="B476" s="215">
        <v>6007</v>
      </c>
      <c r="C476" s="215" t="s">
        <v>189</v>
      </c>
      <c r="D476" s="215">
        <v>191864684</v>
      </c>
      <c r="E476" s="215">
        <v>1020</v>
      </c>
      <c r="F476" s="215">
        <v>1122</v>
      </c>
      <c r="G476" s="215">
        <v>1004</v>
      </c>
      <c r="I476" s="215" t="s">
        <v>12501</v>
      </c>
      <c r="J476" s="215" t="s">
        <v>12502</v>
      </c>
      <c r="K476" s="215" t="s">
        <v>8688</v>
      </c>
      <c r="L476" s="215" t="s">
        <v>19945</v>
      </c>
      <c r="AD476" s="216"/>
    </row>
    <row r="477" spans="1:30" s="215" customFormat="1" x14ac:dyDescent="0.25">
      <c r="A477" s="215" t="s">
        <v>160</v>
      </c>
      <c r="B477" s="215">
        <v>6007</v>
      </c>
      <c r="C477" s="215" t="s">
        <v>189</v>
      </c>
      <c r="D477" s="215">
        <v>191870115</v>
      </c>
      <c r="E477" s="215">
        <v>1020</v>
      </c>
      <c r="F477" s="215">
        <v>1122</v>
      </c>
      <c r="G477" s="215">
        <v>1004</v>
      </c>
      <c r="I477" s="215" t="s">
        <v>12503</v>
      </c>
      <c r="J477" s="215" t="s">
        <v>12504</v>
      </c>
      <c r="K477" s="215" t="s">
        <v>8688</v>
      </c>
      <c r="L477" s="215" t="s">
        <v>19946</v>
      </c>
      <c r="AD477" s="216"/>
    </row>
    <row r="478" spans="1:30" s="215" customFormat="1" x14ac:dyDescent="0.25">
      <c r="A478" s="215" t="s">
        <v>160</v>
      </c>
      <c r="B478" s="215">
        <v>6007</v>
      </c>
      <c r="C478" s="215" t="s">
        <v>189</v>
      </c>
      <c r="D478" s="215">
        <v>191888115</v>
      </c>
      <c r="E478" s="215">
        <v>1020</v>
      </c>
      <c r="F478" s="215">
        <v>1122</v>
      </c>
      <c r="G478" s="215">
        <v>1004</v>
      </c>
      <c r="I478" s="215" t="s">
        <v>12505</v>
      </c>
      <c r="J478" s="215" t="s">
        <v>12506</v>
      </c>
      <c r="K478" s="215" t="s">
        <v>8688</v>
      </c>
      <c r="L478" s="215" t="s">
        <v>19947</v>
      </c>
      <c r="AD478" s="216"/>
    </row>
    <row r="479" spans="1:30" s="215" customFormat="1" x14ac:dyDescent="0.25">
      <c r="A479" s="215" t="s">
        <v>160</v>
      </c>
      <c r="B479" s="215">
        <v>6007</v>
      </c>
      <c r="C479" s="215" t="s">
        <v>189</v>
      </c>
      <c r="D479" s="215">
        <v>191899590</v>
      </c>
      <c r="E479" s="215">
        <v>1020</v>
      </c>
      <c r="F479" s="215">
        <v>1110</v>
      </c>
      <c r="G479" s="215">
        <v>1004</v>
      </c>
      <c r="I479" s="215" t="s">
        <v>12507</v>
      </c>
      <c r="J479" s="215" t="s">
        <v>12508</v>
      </c>
      <c r="K479" s="215" t="s">
        <v>8688</v>
      </c>
      <c r="L479" s="215" t="s">
        <v>19948</v>
      </c>
      <c r="AD479" s="216"/>
    </row>
    <row r="480" spans="1:30" s="215" customFormat="1" x14ac:dyDescent="0.25">
      <c r="A480" s="215" t="s">
        <v>160</v>
      </c>
      <c r="B480" s="215">
        <v>6007</v>
      </c>
      <c r="C480" s="215" t="s">
        <v>189</v>
      </c>
      <c r="D480" s="215">
        <v>191921996</v>
      </c>
      <c r="E480" s="215">
        <v>1020</v>
      </c>
      <c r="F480" s="215">
        <v>1110</v>
      </c>
      <c r="G480" s="215">
        <v>1004</v>
      </c>
      <c r="I480" s="215" t="s">
        <v>29003</v>
      </c>
      <c r="J480" s="215" t="s">
        <v>29004</v>
      </c>
      <c r="K480" s="215" t="s">
        <v>8688</v>
      </c>
      <c r="L480" s="215" t="s">
        <v>29048</v>
      </c>
      <c r="AD480" s="216"/>
    </row>
    <row r="481" spans="1:30" s="215" customFormat="1" x14ac:dyDescent="0.25">
      <c r="A481" s="215" t="s">
        <v>160</v>
      </c>
      <c r="B481" s="215">
        <v>6007</v>
      </c>
      <c r="C481" s="215" t="s">
        <v>189</v>
      </c>
      <c r="D481" s="215">
        <v>191955908</v>
      </c>
      <c r="E481" s="215">
        <v>1020</v>
      </c>
      <c r="F481" s="215">
        <v>1122</v>
      </c>
      <c r="G481" s="215">
        <v>1004</v>
      </c>
      <c r="I481" s="215" t="s">
        <v>28794</v>
      </c>
      <c r="J481" s="215" t="s">
        <v>28795</v>
      </c>
      <c r="K481" s="215" t="s">
        <v>8688</v>
      </c>
      <c r="L481" s="215" t="s">
        <v>28827</v>
      </c>
      <c r="AD481" s="216"/>
    </row>
    <row r="482" spans="1:30" s="215" customFormat="1" x14ac:dyDescent="0.25">
      <c r="A482" s="215" t="s">
        <v>160</v>
      </c>
      <c r="B482" s="215">
        <v>6007</v>
      </c>
      <c r="C482" s="215" t="s">
        <v>189</v>
      </c>
      <c r="D482" s="215">
        <v>191955970</v>
      </c>
      <c r="E482" s="215">
        <v>1020</v>
      </c>
      <c r="F482" s="215">
        <v>1110</v>
      </c>
      <c r="G482" s="215">
        <v>1004</v>
      </c>
      <c r="I482" s="215" t="s">
        <v>29005</v>
      </c>
      <c r="J482" s="215" t="s">
        <v>29006</v>
      </c>
      <c r="K482" s="215" t="s">
        <v>8688</v>
      </c>
      <c r="L482" s="215" t="s">
        <v>29049</v>
      </c>
      <c r="AD482" s="216"/>
    </row>
    <row r="483" spans="1:30" s="215" customFormat="1" x14ac:dyDescent="0.25">
      <c r="A483" s="215" t="s">
        <v>160</v>
      </c>
      <c r="B483" s="215">
        <v>6007</v>
      </c>
      <c r="C483" s="215" t="s">
        <v>189</v>
      </c>
      <c r="D483" s="215">
        <v>191975836</v>
      </c>
      <c r="E483" s="215">
        <v>1020</v>
      </c>
      <c r="F483" s="215">
        <v>1110</v>
      </c>
      <c r="G483" s="215">
        <v>1004</v>
      </c>
      <c r="I483" s="215" t="s">
        <v>12509</v>
      </c>
      <c r="J483" s="215" t="s">
        <v>12510</v>
      </c>
      <c r="K483" s="215" t="s">
        <v>8688</v>
      </c>
      <c r="L483" s="215" t="s">
        <v>19949</v>
      </c>
      <c r="AD483" s="216"/>
    </row>
    <row r="484" spans="1:30" s="215" customFormat="1" x14ac:dyDescent="0.25">
      <c r="A484" s="215" t="s">
        <v>160</v>
      </c>
      <c r="B484" s="215">
        <v>6007</v>
      </c>
      <c r="C484" s="215" t="s">
        <v>189</v>
      </c>
      <c r="D484" s="215">
        <v>191975844</v>
      </c>
      <c r="E484" s="215">
        <v>1020</v>
      </c>
      <c r="F484" s="215">
        <v>1110</v>
      </c>
      <c r="G484" s="215">
        <v>1004</v>
      </c>
      <c r="I484" s="215" t="s">
        <v>24779</v>
      </c>
      <c r="J484" s="215" t="s">
        <v>24780</v>
      </c>
      <c r="K484" s="215" t="s">
        <v>8688</v>
      </c>
      <c r="L484" s="215" t="s">
        <v>24894</v>
      </c>
      <c r="AD484" s="216"/>
    </row>
    <row r="485" spans="1:30" s="215" customFormat="1" x14ac:dyDescent="0.25">
      <c r="A485" s="215" t="s">
        <v>160</v>
      </c>
      <c r="B485" s="215">
        <v>6007</v>
      </c>
      <c r="C485" s="215" t="s">
        <v>189</v>
      </c>
      <c r="D485" s="215">
        <v>191975847</v>
      </c>
      <c r="E485" s="215">
        <v>1020</v>
      </c>
      <c r="F485" s="215">
        <v>1110</v>
      </c>
      <c r="G485" s="215">
        <v>1004</v>
      </c>
      <c r="I485" s="215" t="s">
        <v>12511</v>
      </c>
      <c r="J485" s="215" t="s">
        <v>12512</v>
      </c>
      <c r="K485" s="215" t="s">
        <v>8688</v>
      </c>
      <c r="L485" s="215" t="s">
        <v>19950</v>
      </c>
      <c r="AD485" s="216"/>
    </row>
    <row r="486" spans="1:30" s="215" customFormat="1" x14ac:dyDescent="0.25">
      <c r="A486" s="215" t="s">
        <v>160</v>
      </c>
      <c r="B486" s="215">
        <v>6007</v>
      </c>
      <c r="C486" s="215" t="s">
        <v>189</v>
      </c>
      <c r="D486" s="215">
        <v>191975851</v>
      </c>
      <c r="E486" s="215">
        <v>1020</v>
      </c>
      <c r="F486" s="215">
        <v>1121</v>
      </c>
      <c r="G486" s="215">
        <v>1004</v>
      </c>
      <c r="I486" s="215" t="s">
        <v>29279</v>
      </c>
      <c r="J486" s="215" t="s">
        <v>29280</v>
      </c>
      <c r="K486" s="215" t="s">
        <v>8688</v>
      </c>
      <c r="L486" s="215" t="s">
        <v>29327</v>
      </c>
      <c r="AD486" s="216"/>
    </row>
    <row r="487" spans="1:30" s="215" customFormat="1" x14ac:dyDescent="0.25">
      <c r="A487" s="215" t="s">
        <v>160</v>
      </c>
      <c r="B487" s="215">
        <v>6007</v>
      </c>
      <c r="C487" s="215" t="s">
        <v>189</v>
      </c>
      <c r="D487" s="215">
        <v>191975866</v>
      </c>
      <c r="E487" s="215">
        <v>1020</v>
      </c>
      <c r="F487" s="215">
        <v>1110</v>
      </c>
      <c r="G487" s="215">
        <v>1004</v>
      </c>
      <c r="I487" s="215" t="s">
        <v>12513</v>
      </c>
      <c r="J487" s="215" t="s">
        <v>12514</v>
      </c>
      <c r="K487" s="215" t="s">
        <v>8688</v>
      </c>
      <c r="L487" s="215" t="s">
        <v>19951</v>
      </c>
      <c r="AD487" s="216"/>
    </row>
    <row r="488" spans="1:30" s="215" customFormat="1" x14ac:dyDescent="0.25">
      <c r="A488" s="215" t="s">
        <v>160</v>
      </c>
      <c r="B488" s="215">
        <v>6007</v>
      </c>
      <c r="C488" s="215" t="s">
        <v>189</v>
      </c>
      <c r="D488" s="215">
        <v>191985677</v>
      </c>
      <c r="E488" s="215">
        <v>1020</v>
      </c>
      <c r="F488" s="215">
        <v>1110</v>
      </c>
      <c r="G488" s="215">
        <v>1004</v>
      </c>
      <c r="I488" s="215" t="s">
        <v>28796</v>
      </c>
      <c r="J488" s="215" t="s">
        <v>28797</v>
      </c>
      <c r="K488" s="215" t="s">
        <v>8688</v>
      </c>
      <c r="L488" s="215" t="s">
        <v>28828</v>
      </c>
      <c r="AD488" s="216"/>
    </row>
    <row r="489" spans="1:30" s="215" customFormat="1" x14ac:dyDescent="0.25">
      <c r="A489" s="215" t="s">
        <v>160</v>
      </c>
      <c r="B489" s="215">
        <v>6007</v>
      </c>
      <c r="C489" s="215" t="s">
        <v>189</v>
      </c>
      <c r="D489" s="215">
        <v>191992703</v>
      </c>
      <c r="E489" s="215">
        <v>1020</v>
      </c>
      <c r="F489" s="215">
        <v>1110</v>
      </c>
      <c r="G489" s="215">
        <v>1004</v>
      </c>
      <c r="I489" s="215" t="s">
        <v>26318</v>
      </c>
      <c r="J489" s="215" t="s">
        <v>26319</v>
      </c>
      <c r="K489" s="215" t="s">
        <v>8688</v>
      </c>
      <c r="L489" s="215" t="s">
        <v>26663</v>
      </c>
      <c r="AD489" s="216"/>
    </row>
    <row r="490" spans="1:30" s="215" customFormat="1" x14ac:dyDescent="0.25">
      <c r="A490" s="215" t="s">
        <v>160</v>
      </c>
      <c r="B490" s="215">
        <v>6007</v>
      </c>
      <c r="C490" s="215" t="s">
        <v>189</v>
      </c>
      <c r="D490" s="215">
        <v>191996341</v>
      </c>
      <c r="E490" s="215">
        <v>1020</v>
      </c>
      <c r="F490" s="215">
        <v>1110</v>
      </c>
      <c r="G490" s="215">
        <v>1004</v>
      </c>
      <c r="I490" s="215" t="s">
        <v>25435</v>
      </c>
      <c r="J490" s="215" t="s">
        <v>25436</v>
      </c>
      <c r="K490" s="215" t="s">
        <v>8688</v>
      </c>
      <c r="L490" s="215" t="s">
        <v>26074</v>
      </c>
      <c r="AD490" s="216"/>
    </row>
    <row r="491" spans="1:30" s="215" customFormat="1" x14ac:dyDescent="0.25">
      <c r="A491" s="215" t="s">
        <v>160</v>
      </c>
      <c r="B491" s="215">
        <v>6007</v>
      </c>
      <c r="C491" s="215" t="s">
        <v>189</v>
      </c>
      <c r="D491" s="215">
        <v>191996342</v>
      </c>
      <c r="E491" s="215">
        <v>1020</v>
      </c>
      <c r="F491" s="215">
        <v>1110</v>
      </c>
      <c r="G491" s="215">
        <v>1004</v>
      </c>
      <c r="I491" s="215" t="s">
        <v>25437</v>
      </c>
      <c r="J491" s="215" t="s">
        <v>25438</v>
      </c>
      <c r="K491" s="215" t="s">
        <v>8688</v>
      </c>
      <c r="L491" s="215" t="s">
        <v>26075</v>
      </c>
      <c r="AD491" s="216"/>
    </row>
    <row r="492" spans="1:30" s="215" customFormat="1" x14ac:dyDescent="0.25">
      <c r="A492" s="215" t="s">
        <v>160</v>
      </c>
      <c r="B492" s="215">
        <v>6007</v>
      </c>
      <c r="C492" s="215" t="s">
        <v>189</v>
      </c>
      <c r="D492" s="215">
        <v>192024615</v>
      </c>
      <c r="E492" s="215">
        <v>1020</v>
      </c>
      <c r="F492" s="215">
        <v>1110</v>
      </c>
      <c r="G492" s="215">
        <v>1004</v>
      </c>
      <c r="I492" s="215" t="s">
        <v>24950</v>
      </c>
      <c r="J492" s="215" t="s">
        <v>24951</v>
      </c>
      <c r="K492" s="215" t="s">
        <v>8688</v>
      </c>
      <c r="L492" s="215" t="s">
        <v>25103</v>
      </c>
      <c r="AD492" s="216"/>
    </row>
    <row r="493" spans="1:30" s="215" customFormat="1" x14ac:dyDescent="0.25">
      <c r="A493" s="215" t="s">
        <v>160</v>
      </c>
      <c r="B493" s="215">
        <v>6007</v>
      </c>
      <c r="C493" s="215" t="s">
        <v>189</v>
      </c>
      <c r="D493" s="215">
        <v>192040000</v>
      </c>
      <c r="E493" s="215">
        <v>1020</v>
      </c>
      <c r="F493" s="215">
        <v>1110</v>
      </c>
      <c r="G493" s="215">
        <v>1004</v>
      </c>
      <c r="I493" s="215" t="s">
        <v>28339</v>
      </c>
      <c r="J493" s="215" t="s">
        <v>28340</v>
      </c>
      <c r="K493" s="215" t="s">
        <v>8688</v>
      </c>
      <c r="L493" s="215" t="s">
        <v>28414</v>
      </c>
      <c r="AD493" s="216"/>
    </row>
    <row r="494" spans="1:30" s="215" customFormat="1" x14ac:dyDescent="0.25">
      <c r="A494" s="215" t="s">
        <v>160</v>
      </c>
      <c r="B494" s="215">
        <v>6008</v>
      </c>
      <c r="C494" s="215" t="s">
        <v>190</v>
      </c>
      <c r="D494" s="215">
        <v>893426</v>
      </c>
      <c r="E494" s="215">
        <v>1040</v>
      </c>
      <c r="F494" s="215">
        <v>1264</v>
      </c>
      <c r="G494" s="215">
        <v>1004</v>
      </c>
      <c r="I494" s="215" t="s">
        <v>2906</v>
      </c>
      <c r="J494" s="215" t="s">
        <v>2907</v>
      </c>
      <c r="K494" s="215" t="s">
        <v>328</v>
      </c>
      <c r="L494" s="215" t="s">
        <v>5937</v>
      </c>
      <c r="AD494" s="216"/>
    </row>
    <row r="495" spans="1:30" s="215" customFormat="1" x14ac:dyDescent="0.25">
      <c r="A495" s="215" t="s">
        <v>160</v>
      </c>
      <c r="B495" s="215">
        <v>6008</v>
      </c>
      <c r="C495" s="215" t="s">
        <v>190</v>
      </c>
      <c r="D495" s="215">
        <v>893448</v>
      </c>
      <c r="E495" s="215">
        <v>1060</v>
      </c>
      <c r="F495" s="215">
        <v>1264</v>
      </c>
      <c r="G495" s="215">
        <v>1004</v>
      </c>
      <c r="I495" s="215" t="s">
        <v>2908</v>
      </c>
      <c r="J495" s="215" t="s">
        <v>2909</v>
      </c>
      <c r="K495" s="215" t="s">
        <v>328</v>
      </c>
      <c r="L495" s="215" t="s">
        <v>5937</v>
      </c>
      <c r="AD495" s="216"/>
    </row>
    <row r="496" spans="1:30" s="215" customFormat="1" x14ac:dyDescent="0.25">
      <c r="A496" s="215" t="s">
        <v>160</v>
      </c>
      <c r="B496" s="215">
        <v>6008</v>
      </c>
      <c r="C496" s="215" t="s">
        <v>190</v>
      </c>
      <c r="D496" s="215">
        <v>893563</v>
      </c>
      <c r="E496" s="215">
        <v>1020</v>
      </c>
      <c r="F496" s="215">
        <v>1110</v>
      </c>
      <c r="G496" s="215">
        <v>1004</v>
      </c>
      <c r="I496" s="215" t="s">
        <v>2910</v>
      </c>
      <c r="J496" s="215" t="s">
        <v>2911</v>
      </c>
      <c r="K496" s="215" t="s">
        <v>328</v>
      </c>
      <c r="L496" s="215" t="s">
        <v>5938</v>
      </c>
      <c r="AD496" s="216"/>
    </row>
    <row r="497" spans="1:30" s="215" customFormat="1" x14ac:dyDescent="0.25">
      <c r="A497" s="215" t="s">
        <v>160</v>
      </c>
      <c r="B497" s="215">
        <v>6008</v>
      </c>
      <c r="C497" s="215" t="s">
        <v>190</v>
      </c>
      <c r="D497" s="215">
        <v>893576</v>
      </c>
      <c r="E497" s="215">
        <v>1020</v>
      </c>
      <c r="F497" s="215">
        <v>1110</v>
      </c>
      <c r="G497" s="215">
        <v>1004</v>
      </c>
      <c r="I497" s="215" t="s">
        <v>2912</v>
      </c>
      <c r="J497" s="215" t="s">
        <v>2913</v>
      </c>
      <c r="K497" s="215" t="s">
        <v>328</v>
      </c>
      <c r="L497" s="215" t="s">
        <v>5939</v>
      </c>
      <c r="AD497" s="216"/>
    </row>
    <row r="498" spans="1:30" s="215" customFormat="1" x14ac:dyDescent="0.25">
      <c r="A498" s="215" t="s">
        <v>160</v>
      </c>
      <c r="B498" s="215">
        <v>6008</v>
      </c>
      <c r="C498" s="215" t="s">
        <v>190</v>
      </c>
      <c r="D498" s="215">
        <v>893588</v>
      </c>
      <c r="E498" s="215">
        <v>1020</v>
      </c>
      <c r="F498" s="215">
        <v>1110</v>
      </c>
      <c r="G498" s="215">
        <v>1004</v>
      </c>
      <c r="I498" s="215" t="s">
        <v>2910</v>
      </c>
      <c r="J498" s="215" t="s">
        <v>2911</v>
      </c>
      <c r="K498" s="215" t="s">
        <v>328</v>
      </c>
      <c r="L498" s="215" t="s">
        <v>5938</v>
      </c>
      <c r="AD498" s="216"/>
    </row>
    <row r="499" spans="1:30" s="215" customFormat="1" x14ac:dyDescent="0.25">
      <c r="A499" s="215" t="s">
        <v>160</v>
      </c>
      <c r="B499" s="215">
        <v>6008</v>
      </c>
      <c r="C499" s="215" t="s">
        <v>190</v>
      </c>
      <c r="D499" s="215">
        <v>893596</v>
      </c>
      <c r="E499" s="215">
        <v>1040</v>
      </c>
      <c r="F499" s="215">
        <v>1110</v>
      </c>
      <c r="G499" s="215">
        <v>1004</v>
      </c>
      <c r="I499" s="215" t="s">
        <v>2912</v>
      </c>
      <c r="J499" s="215" t="s">
        <v>2913</v>
      </c>
      <c r="K499" s="215" t="s">
        <v>328</v>
      </c>
      <c r="L499" s="215" t="s">
        <v>5939</v>
      </c>
      <c r="AD499" s="216"/>
    </row>
    <row r="500" spans="1:30" s="215" customFormat="1" x14ac:dyDescent="0.25">
      <c r="A500" s="215" t="s">
        <v>160</v>
      </c>
      <c r="B500" s="215">
        <v>6008</v>
      </c>
      <c r="C500" s="215" t="s">
        <v>190</v>
      </c>
      <c r="D500" s="215">
        <v>893615</v>
      </c>
      <c r="E500" s="215">
        <v>1020</v>
      </c>
      <c r="F500" s="215">
        <v>1110</v>
      </c>
      <c r="G500" s="215">
        <v>1004</v>
      </c>
      <c r="I500" s="215" t="s">
        <v>2914</v>
      </c>
      <c r="J500" s="215" t="s">
        <v>2915</v>
      </c>
      <c r="K500" s="215" t="s">
        <v>328</v>
      </c>
      <c r="L500" s="215" t="s">
        <v>5940</v>
      </c>
      <c r="AD500" s="216"/>
    </row>
    <row r="501" spans="1:30" s="215" customFormat="1" x14ac:dyDescent="0.25">
      <c r="A501" s="215" t="s">
        <v>160</v>
      </c>
      <c r="B501" s="215">
        <v>6008</v>
      </c>
      <c r="C501" s="215" t="s">
        <v>190</v>
      </c>
      <c r="D501" s="215">
        <v>893616</v>
      </c>
      <c r="E501" s="215">
        <v>1020</v>
      </c>
      <c r="F501" s="215">
        <v>1110</v>
      </c>
      <c r="G501" s="215">
        <v>1004</v>
      </c>
      <c r="I501" s="215" t="s">
        <v>2914</v>
      </c>
      <c r="J501" s="215" t="s">
        <v>2915</v>
      </c>
      <c r="K501" s="215" t="s">
        <v>328</v>
      </c>
      <c r="L501" s="215" t="s">
        <v>5940</v>
      </c>
      <c r="AD501" s="216"/>
    </row>
    <row r="502" spans="1:30" s="215" customFormat="1" x14ac:dyDescent="0.25">
      <c r="A502" s="215" t="s">
        <v>160</v>
      </c>
      <c r="B502" s="215">
        <v>6008</v>
      </c>
      <c r="C502" s="215" t="s">
        <v>190</v>
      </c>
      <c r="D502" s="215">
        <v>3106039</v>
      </c>
      <c r="E502" s="215">
        <v>1020</v>
      </c>
      <c r="F502" s="215">
        <v>1110</v>
      </c>
      <c r="G502" s="215">
        <v>1004</v>
      </c>
      <c r="I502" s="215" t="s">
        <v>2916</v>
      </c>
      <c r="J502" s="215" t="s">
        <v>2917</v>
      </c>
      <c r="K502" s="215" t="s">
        <v>328</v>
      </c>
      <c r="L502" s="215" t="s">
        <v>5941</v>
      </c>
      <c r="AD502" s="216"/>
    </row>
    <row r="503" spans="1:30" s="215" customFormat="1" x14ac:dyDescent="0.25">
      <c r="A503" s="215" t="s">
        <v>160</v>
      </c>
      <c r="B503" s="215">
        <v>6008</v>
      </c>
      <c r="C503" s="215" t="s">
        <v>190</v>
      </c>
      <c r="D503" s="215">
        <v>3106040</v>
      </c>
      <c r="E503" s="215">
        <v>1020</v>
      </c>
      <c r="F503" s="215">
        <v>1110</v>
      </c>
      <c r="G503" s="215">
        <v>1004</v>
      </c>
      <c r="I503" s="215" t="s">
        <v>2918</v>
      </c>
      <c r="J503" s="215" t="s">
        <v>2919</v>
      </c>
      <c r="K503" s="215" t="s">
        <v>328</v>
      </c>
      <c r="L503" s="215" t="s">
        <v>5941</v>
      </c>
      <c r="AD503" s="216"/>
    </row>
    <row r="504" spans="1:30" s="215" customFormat="1" x14ac:dyDescent="0.25">
      <c r="A504" s="215" t="s">
        <v>160</v>
      </c>
      <c r="B504" s="215">
        <v>6008</v>
      </c>
      <c r="C504" s="215" t="s">
        <v>190</v>
      </c>
      <c r="D504" s="215">
        <v>9072583</v>
      </c>
      <c r="E504" s="215">
        <v>1060</v>
      </c>
      <c r="G504" s="215">
        <v>1004</v>
      </c>
      <c r="I504" s="215" t="s">
        <v>12515</v>
      </c>
      <c r="J504" s="215" t="s">
        <v>12516</v>
      </c>
      <c r="K504" s="215" t="s">
        <v>8688</v>
      </c>
      <c r="L504" s="215" t="s">
        <v>19952</v>
      </c>
      <c r="AD504" s="216"/>
    </row>
    <row r="505" spans="1:30" s="215" customFormat="1" x14ac:dyDescent="0.25">
      <c r="A505" s="215" t="s">
        <v>160</v>
      </c>
      <c r="B505" s="215">
        <v>6008</v>
      </c>
      <c r="C505" s="215" t="s">
        <v>190</v>
      </c>
      <c r="D505" s="215">
        <v>190078579</v>
      </c>
      <c r="E505" s="215">
        <v>1020</v>
      </c>
      <c r="F505" s="215">
        <v>1110</v>
      </c>
      <c r="G505" s="215">
        <v>1004</v>
      </c>
      <c r="I505" s="215" t="s">
        <v>12517</v>
      </c>
      <c r="J505" s="215" t="s">
        <v>12518</v>
      </c>
      <c r="K505" s="215" t="s">
        <v>8688</v>
      </c>
      <c r="L505" s="215" t="s">
        <v>19953</v>
      </c>
      <c r="AD505" s="216"/>
    </row>
    <row r="506" spans="1:30" s="215" customFormat="1" x14ac:dyDescent="0.25">
      <c r="A506" s="215" t="s">
        <v>160</v>
      </c>
      <c r="B506" s="215">
        <v>6008</v>
      </c>
      <c r="C506" s="215" t="s">
        <v>190</v>
      </c>
      <c r="D506" s="215">
        <v>190200181</v>
      </c>
      <c r="E506" s="215">
        <v>1020</v>
      </c>
      <c r="F506" s="215">
        <v>1110</v>
      </c>
      <c r="G506" s="215">
        <v>1004</v>
      </c>
      <c r="I506" s="215" t="s">
        <v>12519</v>
      </c>
      <c r="J506" s="215" t="s">
        <v>12520</v>
      </c>
      <c r="K506" s="215" t="s">
        <v>8688</v>
      </c>
      <c r="L506" s="215" t="s">
        <v>19954</v>
      </c>
      <c r="AD506" s="216"/>
    </row>
    <row r="507" spans="1:30" s="215" customFormat="1" x14ac:dyDescent="0.25">
      <c r="A507" s="215" t="s">
        <v>160</v>
      </c>
      <c r="B507" s="215">
        <v>6008</v>
      </c>
      <c r="C507" s="215" t="s">
        <v>190</v>
      </c>
      <c r="D507" s="215">
        <v>190291751</v>
      </c>
      <c r="E507" s="215">
        <v>1020</v>
      </c>
      <c r="F507" s="215">
        <v>1110</v>
      </c>
      <c r="G507" s="215">
        <v>1004</v>
      </c>
      <c r="I507" s="215" t="s">
        <v>12521</v>
      </c>
      <c r="J507" s="215" t="s">
        <v>12522</v>
      </c>
      <c r="K507" s="215" t="s">
        <v>8688</v>
      </c>
      <c r="L507" s="215" t="s">
        <v>19955</v>
      </c>
      <c r="AD507" s="216"/>
    </row>
    <row r="508" spans="1:30" s="215" customFormat="1" x14ac:dyDescent="0.25">
      <c r="A508" s="215" t="s">
        <v>160</v>
      </c>
      <c r="B508" s="215">
        <v>6008</v>
      </c>
      <c r="C508" s="215" t="s">
        <v>190</v>
      </c>
      <c r="D508" s="215">
        <v>190418128</v>
      </c>
      <c r="E508" s="215">
        <v>1020</v>
      </c>
      <c r="F508" s="215">
        <v>1121</v>
      </c>
      <c r="G508" s="215">
        <v>1004</v>
      </c>
      <c r="I508" s="215" t="s">
        <v>2920</v>
      </c>
      <c r="J508" s="215" t="s">
        <v>2921</v>
      </c>
      <c r="K508" s="215" t="s">
        <v>328</v>
      </c>
      <c r="L508" s="215" t="s">
        <v>5942</v>
      </c>
      <c r="AD508" s="216"/>
    </row>
    <row r="509" spans="1:30" s="215" customFormat="1" x14ac:dyDescent="0.25">
      <c r="A509" s="215" t="s">
        <v>160</v>
      </c>
      <c r="B509" s="215">
        <v>6008</v>
      </c>
      <c r="C509" s="215" t="s">
        <v>190</v>
      </c>
      <c r="D509" s="215">
        <v>190617429</v>
      </c>
      <c r="E509" s="215">
        <v>1020</v>
      </c>
      <c r="F509" s="215">
        <v>1110</v>
      </c>
      <c r="G509" s="215">
        <v>1004</v>
      </c>
      <c r="I509" s="215" t="s">
        <v>12523</v>
      </c>
      <c r="J509" s="215" t="s">
        <v>12524</v>
      </c>
      <c r="K509" s="215" t="s">
        <v>8688</v>
      </c>
      <c r="L509" s="215" t="s">
        <v>19956</v>
      </c>
      <c r="AD509" s="216"/>
    </row>
    <row r="510" spans="1:30" s="215" customFormat="1" x14ac:dyDescent="0.25">
      <c r="A510" s="215" t="s">
        <v>160</v>
      </c>
      <c r="B510" s="215">
        <v>6008</v>
      </c>
      <c r="C510" s="215" t="s">
        <v>190</v>
      </c>
      <c r="D510" s="215">
        <v>191090972</v>
      </c>
      <c r="E510" s="215">
        <v>1020</v>
      </c>
      <c r="F510" s="215">
        <v>1110</v>
      </c>
      <c r="G510" s="215">
        <v>1004</v>
      </c>
      <c r="I510" s="215" t="s">
        <v>2922</v>
      </c>
      <c r="J510" s="215" t="s">
        <v>2923</v>
      </c>
      <c r="K510" s="215" t="s">
        <v>328</v>
      </c>
      <c r="L510" s="215" t="s">
        <v>5941</v>
      </c>
      <c r="AD510" s="216"/>
    </row>
    <row r="511" spans="1:30" s="215" customFormat="1" x14ac:dyDescent="0.25">
      <c r="A511" s="215" t="s">
        <v>160</v>
      </c>
      <c r="B511" s="215">
        <v>6008</v>
      </c>
      <c r="C511" s="215" t="s">
        <v>190</v>
      </c>
      <c r="D511" s="215">
        <v>191143010</v>
      </c>
      <c r="E511" s="215">
        <v>1020</v>
      </c>
      <c r="F511" s="215">
        <v>1110</v>
      </c>
      <c r="G511" s="215">
        <v>1004</v>
      </c>
      <c r="I511" s="215" t="s">
        <v>12525</v>
      </c>
      <c r="J511" s="215" t="s">
        <v>12526</v>
      </c>
      <c r="K511" s="215" t="s">
        <v>8688</v>
      </c>
      <c r="L511" s="215" t="s">
        <v>19957</v>
      </c>
      <c r="AD511" s="216"/>
    </row>
    <row r="512" spans="1:30" s="215" customFormat="1" x14ac:dyDescent="0.25">
      <c r="A512" s="215" t="s">
        <v>160</v>
      </c>
      <c r="B512" s="215">
        <v>6008</v>
      </c>
      <c r="C512" s="215" t="s">
        <v>190</v>
      </c>
      <c r="D512" s="215">
        <v>191143910</v>
      </c>
      <c r="E512" s="215">
        <v>1020</v>
      </c>
      <c r="F512" s="215">
        <v>1110</v>
      </c>
      <c r="G512" s="215">
        <v>1004</v>
      </c>
      <c r="I512" s="215" t="s">
        <v>12527</v>
      </c>
      <c r="J512" s="215" t="s">
        <v>12528</v>
      </c>
      <c r="K512" s="215" t="s">
        <v>8688</v>
      </c>
      <c r="L512" s="215" t="s">
        <v>19958</v>
      </c>
      <c r="AD512" s="216"/>
    </row>
    <row r="513" spans="1:30" s="215" customFormat="1" x14ac:dyDescent="0.25">
      <c r="A513" s="215" t="s">
        <v>160</v>
      </c>
      <c r="B513" s="215">
        <v>6008</v>
      </c>
      <c r="C513" s="215" t="s">
        <v>190</v>
      </c>
      <c r="D513" s="215">
        <v>191149935</v>
      </c>
      <c r="E513" s="215">
        <v>1020</v>
      </c>
      <c r="F513" s="215">
        <v>1110</v>
      </c>
      <c r="G513" s="215">
        <v>1004</v>
      </c>
      <c r="I513" s="215" t="s">
        <v>12529</v>
      </c>
      <c r="J513" s="215" t="s">
        <v>12530</v>
      </c>
      <c r="K513" s="215" t="s">
        <v>8688</v>
      </c>
      <c r="L513" s="215" t="s">
        <v>19959</v>
      </c>
      <c r="AD513" s="216"/>
    </row>
    <row r="514" spans="1:30" s="215" customFormat="1" x14ac:dyDescent="0.25">
      <c r="A514" s="215" t="s">
        <v>160</v>
      </c>
      <c r="B514" s="215">
        <v>6008</v>
      </c>
      <c r="C514" s="215" t="s">
        <v>190</v>
      </c>
      <c r="D514" s="215">
        <v>191149950</v>
      </c>
      <c r="E514" s="215">
        <v>1020</v>
      </c>
      <c r="F514" s="215">
        <v>1110</v>
      </c>
      <c r="G514" s="215">
        <v>1004</v>
      </c>
      <c r="I514" s="215" t="s">
        <v>12531</v>
      </c>
      <c r="J514" s="215" t="s">
        <v>12532</v>
      </c>
      <c r="K514" s="215" t="s">
        <v>8688</v>
      </c>
      <c r="L514" s="215" t="s">
        <v>19960</v>
      </c>
      <c r="AD514" s="216"/>
    </row>
    <row r="515" spans="1:30" s="215" customFormat="1" x14ac:dyDescent="0.25">
      <c r="A515" s="215" t="s">
        <v>160</v>
      </c>
      <c r="B515" s="215">
        <v>6008</v>
      </c>
      <c r="C515" s="215" t="s">
        <v>190</v>
      </c>
      <c r="D515" s="215">
        <v>191156699</v>
      </c>
      <c r="E515" s="215">
        <v>1020</v>
      </c>
      <c r="F515" s="215">
        <v>1121</v>
      </c>
      <c r="G515" s="215">
        <v>1004</v>
      </c>
      <c r="I515" s="215" t="s">
        <v>12533</v>
      </c>
      <c r="J515" s="215" t="s">
        <v>12534</v>
      </c>
      <c r="K515" s="215" t="s">
        <v>8688</v>
      </c>
      <c r="L515" s="215" t="s">
        <v>19961</v>
      </c>
      <c r="AD515" s="216"/>
    </row>
    <row r="516" spans="1:30" s="215" customFormat="1" x14ac:dyDescent="0.25">
      <c r="A516" s="215" t="s">
        <v>160</v>
      </c>
      <c r="B516" s="215">
        <v>6008</v>
      </c>
      <c r="C516" s="215" t="s">
        <v>190</v>
      </c>
      <c r="D516" s="215">
        <v>191156732</v>
      </c>
      <c r="E516" s="215">
        <v>1020</v>
      </c>
      <c r="F516" s="215">
        <v>1110</v>
      </c>
      <c r="G516" s="215">
        <v>1004</v>
      </c>
      <c r="I516" s="215" t="s">
        <v>12535</v>
      </c>
      <c r="J516" s="215" t="s">
        <v>12536</v>
      </c>
      <c r="K516" s="215" t="s">
        <v>8688</v>
      </c>
      <c r="L516" s="215" t="s">
        <v>19962</v>
      </c>
      <c r="AD516" s="216"/>
    </row>
    <row r="517" spans="1:30" s="215" customFormat="1" x14ac:dyDescent="0.25">
      <c r="A517" s="215" t="s">
        <v>160</v>
      </c>
      <c r="B517" s="215">
        <v>6008</v>
      </c>
      <c r="C517" s="215" t="s">
        <v>190</v>
      </c>
      <c r="D517" s="215">
        <v>191156773</v>
      </c>
      <c r="E517" s="215">
        <v>1020</v>
      </c>
      <c r="F517" s="215">
        <v>1110</v>
      </c>
      <c r="G517" s="215">
        <v>1004</v>
      </c>
      <c r="I517" s="215" t="s">
        <v>12537</v>
      </c>
      <c r="J517" s="215" t="s">
        <v>12538</v>
      </c>
      <c r="K517" s="215" t="s">
        <v>8688</v>
      </c>
      <c r="L517" s="215" t="s">
        <v>19963</v>
      </c>
      <c r="AD517" s="216"/>
    </row>
    <row r="518" spans="1:30" s="215" customFormat="1" x14ac:dyDescent="0.25">
      <c r="A518" s="215" t="s">
        <v>160</v>
      </c>
      <c r="B518" s="215">
        <v>6008</v>
      </c>
      <c r="C518" s="215" t="s">
        <v>190</v>
      </c>
      <c r="D518" s="215">
        <v>191172412</v>
      </c>
      <c r="E518" s="215">
        <v>1020</v>
      </c>
      <c r="F518" s="215">
        <v>1110</v>
      </c>
      <c r="G518" s="215">
        <v>1004</v>
      </c>
      <c r="I518" s="215" t="s">
        <v>12539</v>
      </c>
      <c r="J518" s="215" t="s">
        <v>12540</v>
      </c>
      <c r="K518" s="215" t="s">
        <v>8688</v>
      </c>
      <c r="L518" s="215" t="s">
        <v>19964</v>
      </c>
      <c r="AD518" s="216"/>
    </row>
    <row r="519" spans="1:30" s="215" customFormat="1" x14ac:dyDescent="0.25">
      <c r="A519" s="215" t="s">
        <v>160</v>
      </c>
      <c r="B519" s="215">
        <v>6008</v>
      </c>
      <c r="C519" s="215" t="s">
        <v>190</v>
      </c>
      <c r="D519" s="215">
        <v>191172430</v>
      </c>
      <c r="E519" s="215">
        <v>1020</v>
      </c>
      <c r="F519" s="215">
        <v>1110</v>
      </c>
      <c r="G519" s="215">
        <v>1004</v>
      </c>
      <c r="I519" s="215" t="s">
        <v>12541</v>
      </c>
      <c r="J519" s="215" t="s">
        <v>12542</v>
      </c>
      <c r="K519" s="215" t="s">
        <v>8688</v>
      </c>
      <c r="L519" s="215" t="s">
        <v>19965</v>
      </c>
      <c r="AD519" s="216"/>
    </row>
    <row r="520" spans="1:30" s="215" customFormat="1" x14ac:dyDescent="0.25">
      <c r="A520" s="215" t="s">
        <v>160</v>
      </c>
      <c r="B520" s="215">
        <v>6008</v>
      </c>
      <c r="C520" s="215" t="s">
        <v>190</v>
      </c>
      <c r="D520" s="215">
        <v>191172470</v>
      </c>
      <c r="E520" s="215">
        <v>1020</v>
      </c>
      <c r="F520" s="215">
        <v>1110</v>
      </c>
      <c r="G520" s="215">
        <v>1004</v>
      </c>
      <c r="I520" s="215" t="s">
        <v>12543</v>
      </c>
      <c r="J520" s="215" t="s">
        <v>12544</v>
      </c>
      <c r="K520" s="215" t="s">
        <v>8688</v>
      </c>
      <c r="L520" s="215" t="s">
        <v>19966</v>
      </c>
      <c r="AD520" s="216"/>
    </row>
    <row r="521" spans="1:30" s="215" customFormat="1" x14ac:dyDescent="0.25">
      <c r="A521" s="215" t="s">
        <v>160</v>
      </c>
      <c r="B521" s="215">
        <v>6008</v>
      </c>
      <c r="C521" s="215" t="s">
        <v>190</v>
      </c>
      <c r="D521" s="215">
        <v>191172850</v>
      </c>
      <c r="E521" s="215">
        <v>1020</v>
      </c>
      <c r="F521" s="215">
        <v>1110</v>
      </c>
      <c r="G521" s="215">
        <v>1004</v>
      </c>
      <c r="I521" s="215" t="s">
        <v>12545</v>
      </c>
      <c r="J521" s="215" t="s">
        <v>12546</v>
      </c>
      <c r="K521" s="215" t="s">
        <v>8688</v>
      </c>
      <c r="L521" s="215" t="s">
        <v>19967</v>
      </c>
      <c r="AD521" s="216"/>
    </row>
    <row r="522" spans="1:30" s="215" customFormat="1" x14ac:dyDescent="0.25">
      <c r="A522" s="215" t="s">
        <v>160</v>
      </c>
      <c r="B522" s="215">
        <v>6008</v>
      </c>
      <c r="C522" s="215" t="s">
        <v>190</v>
      </c>
      <c r="D522" s="215">
        <v>191172970</v>
      </c>
      <c r="E522" s="215">
        <v>1060</v>
      </c>
      <c r="F522" s="215">
        <v>1272</v>
      </c>
      <c r="G522" s="215">
        <v>1004</v>
      </c>
      <c r="I522" s="215" t="s">
        <v>12547</v>
      </c>
      <c r="J522" s="215" t="s">
        <v>12548</v>
      </c>
      <c r="K522" s="215" t="s">
        <v>8688</v>
      </c>
      <c r="L522" s="215" t="s">
        <v>19968</v>
      </c>
      <c r="AD522" s="216"/>
    </row>
    <row r="523" spans="1:30" s="215" customFormat="1" x14ac:dyDescent="0.25">
      <c r="A523" s="215" t="s">
        <v>160</v>
      </c>
      <c r="B523" s="215">
        <v>6008</v>
      </c>
      <c r="C523" s="215" t="s">
        <v>190</v>
      </c>
      <c r="D523" s="215">
        <v>191173030</v>
      </c>
      <c r="E523" s="215">
        <v>1020</v>
      </c>
      <c r="F523" s="215">
        <v>1110</v>
      </c>
      <c r="G523" s="215">
        <v>1004</v>
      </c>
      <c r="I523" s="215" t="s">
        <v>12549</v>
      </c>
      <c r="J523" s="215" t="s">
        <v>12550</v>
      </c>
      <c r="K523" s="215" t="s">
        <v>8688</v>
      </c>
      <c r="L523" s="215" t="s">
        <v>19969</v>
      </c>
      <c r="AD523" s="216"/>
    </row>
    <row r="524" spans="1:30" s="215" customFormat="1" x14ac:dyDescent="0.25">
      <c r="A524" s="215" t="s">
        <v>160</v>
      </c>
      <c r="B524" s="215">
        <v>6008</v>
      </c>
      <c r="C524" s="215" t="s">
        <v>190</v>
      </c>
      <c r="D524" s="215">
        <v>191173036</v>
      </c>
      <c r="E524" s="215">
        <v>1020</v>
      </c>
      <c r="F524" s="215">
        <v>1110</v>
      </c>
      <c r="G524" s="215">
        <v>1004</v>
      </c>
      <c r="I524" s="215" t="s">
        <v>12551</v>
      </c>
      <c r="J524" s="215" t="s">
        <v>12552</v>
      </c>
      <c r="K524" s="215" t="s">
        <v>8688</v>
      </c>
      <c r="L524" s="215" t="s">
        <v>19970</v>
      </c>
      <c r="AD524" s="216"/>
    </row>
    <row r="525" spans="1:30" s="215" customFormat="1" x14ac:dyDescent="0.25">
      <c r="A525" s="215" t="s">
        <v>160</v>
      </c>
      <c r="B525" s="215">
        <v>6008</v>
      </c>
      <c r="C525" s="215" t="s">
        <v>190</v>
      </c>
      <c r="D525" s="215">
        <v>191173050</v>
      </c>
      <c r="E525" s="215">
        <v>1040</v>
      </c>
      <c r="F525" s="215">
        <v>1212</v>
      </c>
      <c r="G525" s="215">
        <v>1004</v>
      </c>
      <c r="I525" s="215" t="s">
        <v>12553</v>
      </c>
      <c r="J525" s="215" t="s">
        <v>12554</v>
      </c>
      <c r="K525" s="215" t="s">
        <v>8688</v>
      </c>
      <c r="L525" s="215" t="s">
        <v>19971</v>
      </c>
      <c r="AD525" s="216"/>
    </row>
    <row r="526" spans="1:30" s="215" customFormat="1" x14ac:dyDescent="0.25">
      <c r="A526" s="215" t="s">
        <v>160</v>
      </c>
      <c r="B526" s="215">
        <v>6008</v>
      </c>
      <c r="C526" s="215" t="s">
        <v>190</v>
      </c>
      <c r="D526" s="215">
        <v>191218990</v>
      </c>
      <c r="E526" s="215">
        <v>1020</v>
      </c>
      <c r="F526" s="215">
        <v>1121</v>
      </c>
      <c r="G526" s="215">
        <v>1004</v>
      </c>
      <c r="I526" s="215" t="s">
        <v>12555</v>
      </c>
      <c r="J526" s="215" t="s">
        <v>12556</v>
      </c>
      <c r="K526" s="215" t="s">
        <v>8688</v>
      </c>
      <c r="L526" s="215" t="s">
        <v>19972</v>
      </c>
      <c r="AD526" s="216"/>
    </row>
    <row r="527" spans="1:30" s="215" customFormat="1" x14ac:dyDescent="0.25">
      <c r="A527" s="215" t="s">
        <v>160</v>
      </c>
      <c r="B527" s="215">
        <v>6008</v>
      </c>
      <c r="C527" s="215" t="s">
        <v>190</v>
      </c>
      <c r="D527" s="215">
        <v>191218991</v>
      </c>
      <c r="E527" s="215">
        <v>1060</v>
      </c>
      <c r="F527" s="215">
        <v>1271</v>
      </c>
      <c r="G527" s="215">
        <v>1004</v>
      </c>
      <c r="I527" s="215" t="s">
        <v>12557</v>
      </c>
      <c r="J527" s="215" t="s">
        <v>12558</v>
      </c>
      <c r="K527" s="215" t="s">
        <v>8688</v>
      </c>
      <c r="L527" s="215" t="s">
        <v>19973</v>
      </c>
      <c r="AD527" s="216"/>
    </row>
    <row r="528" spans="1:30" s="215" customFormat="1" x14ac:dyDescent="0.25">
      <c r="A528" s="215" t="s">
        <v>160</v>
      </c>
      <c r="B528" s="215">
        <v>6008</v>
      </c>
      <c r="C528" s="215" t="s">
        <v>190</v>
      </c>
      <c r="D528" s="215">
        <v>191219012</v>
      </c>
      <c r="E528" s="215">
        <v>1060</v>
      </c>
      <c r="F528" s="215">
        <v>1271</v>
      </c>
      <c r="G528" s="215">
        <v>1004</v>
      </c>
      <c r="I528" s="215" t="s">
        <v>12559</v>
      </c>
      <c r="J528" s="215" t="s">
        <v>12560</v>
      </c>
      <c r="K528" s="215" t="s">
        <v>8688</v>
      </c>
      <c r="L528" s="215" t="s">
        <v>19974</v>
      </c>
      <c r="AD528" s="216"/>
    </row>
    <row r="529" spans="1:30" s="215" customFormat="1" x14ac:dyDescent="0.25">
      <c r="A529" s="215" t="s">
        <v>160</v>
      </c>
      <c r="B529" s="215">
        <v>6008</v>
      </c>
      <c r="C529" s="215" t="s">
        <v>190</v>
      </c>
      <c r="D529" s="215">
        <v>191219030</v>
      </c>
      <c r="E529" s="215">
        <v>1020</v>
      </c>
      <c r="F529" s="215">
        <v>1110</v>
      </c>
      <c r="G529" s="215">
        <v>1004</v>
      </c>
      <c r="I529" s="215" t="s">
        <v>12561</v>
      </c>
      <c r="J529" s="215" t="s">
        <v>12562</v>
      </c>
      <c r="K529" s="215" t="s">
        <v>8688</v>
      </c>
      <c r="L529" s="215" t="s">
        <v>19975</v>
      </c>
      <c r="AD529" s="216"/>
    </row>
    <row r="530" spans="1:30" s="215" customFormat="1" x14ac:dyDescent="0.25">
      <c r="A530" s="215" t="s">
        <v>160</v>
      </c>
      <c r="B530" s="215">
        <v>6008</v>
      </c>
      <c r="C530" s="215" t="s">
        <v>190</v>
      </c>
      <c r="D530" s="215">
        <v>191219037</v>
      </c>
      <c r="E530" s="215">
        <v>1020</v>
      </c>
      <c r="F530" s="215">
        <v>1121</v>
      </c>
      <c r="G530" s="215">
        <v>1004</v>
      </c>
      <c r="I530" s="215" t="s">
        <v>2924</v>
      </c>
      <c r="J530" s="215" t="s">
        <v>2925</v>
      </c>
      <c r="K530" s="215" t="s">
        <v>328</v>
      </c>
      <c r="L530" s="215" t="s">
        <v>5942</v>
      </c>
      <c r="AD530" s="216"/>
    </row>
    <row r="531" spans="1:30" s="215" customFormat="1" x14ac:dyDescent="0.25">
      <c r="A531" s="215" t="s">
        <v>160</v>
      </c>
      <c r="B531" s="215">
        <v>6008</v>
      </c>
      <c r="C531" s="215" t="s">
        <v>190</v>
      </c>
      <c r="D531" s="215">
        <v>191219092</v>
      </c>
      <c r="E531" s="215">
        <v>1020</v>
      </c>
      <c r="F531" s="215">
        <v>1110</v>
      </c>
      <c r="G531" s="215">
        <v>1004</v>
      </c>
      <c r="I531" s="215" t="s">
        <v>12563</v>
      </c>
      <c r="J531" s="215" t="s">
        <v>12564</v>
      </c>
      <c r="K531" s="215" t="s">
        <v>8688</v>
      </c>
      <c r="L531" s="215" t="s">
        <v>19976</v>
      </c>
      <c r="AD531" s="216"/>
    </row>
    <row r="532" spans="1:30" s="215" customFormat="1" x14ac:dyDescent="0.25">
      <c r="A532" s="215" t="s">
        <v>160</v>
      </c>
      <c r="B532" s="215">
        <v>6008</v>
      </c>
      <c r="C532" s="215" t="s">
        <v>190</v>
      </c>
      <c r="D532" s="215">
        <v>191239491</v>
      </c>
      <c r="E532" s="215">
        <v>1020</v>
      </c>
      <c r="F532" s="215">
        <v>1110</v>
      </c>
      <c r="G532" s="215">
        <v>1004</v>
      </c>
      <c r="I532" s="215" t="s">
        <v>12565</v>
      </c>
      <c r="J532" s="215" t="s">
        <v>12566</v>
      </c>
      <c r="K532" s="215" t="s">
        <v>8688</v>
      </c>
      <c r="L532" s="215" t="s">
        <v>19977</v>
      </c>
      <c r="AD532" s="216"/>
    </row>
    <row r="533" spans="1:30" s="215" customFormat="1" x14ac:dyDescent="0.25">
      <c r="A533" s="215" t="s">
        <v>160</v>
      </c>
      <c r="B533" s="215">
        <v>6008</v>
      </c>
      <c r="C533" s="215" t="s">
        <v>190</v>
      </c>
      <c r="D533" s="215">
        <v>191426571</v>
      </c>
      <c r="E533" s="215">
        <v>1020</v>
      </c>
      <c r="F533" s="215">
        <v>1110</v>
      </c>
      <c r="G533" s="215">
        <v>1004</v>
      </c>
      <c r="I533" s="215" t="s">
        <v>12567</v>
      </c>
      <c r="J533" s="215" t="s">
        <v>12568</v>
      </c>
      <c r="K533" s="215" t="s">
        <v>8688</v>
      </c>
      <c r="L533" s="215" t="s">
        <v>19978</v>
      </c>
      <c r="AD533" s="216"/>
    </row>
    <row r="534" spans="1:30" s="215" customFormat="1" x14ac:dyDescent="0.25">
      <c r="A534" s="215" t="s">
        <v>160</v>
      </c>
      <c r="B534" s="215">
        <v>6008</v>
      </c>
      <c r="C534" s="215" t="s">
        <v>190</v>
      </c>
      <c r="D534" s="215">
        <v>191426592</v>
      </c>
      <c r="E534" s="215">
        <v>1020</v>
      </c>
      <c r="F534" s="215">
        <v>1110</v>
      </c>
      <c r="G534" s="215">
        <v>1004</v>
      </c>
      <c r="I534" s="215" t="s">
        <v>12569</v>
      </c>
      <c r="J534" s="215" t="s">
        <v>12570</v>
      </c>
      <c r="K534" s="215" t="s">
        <v>8688</v>
      </c>
      <c r="L534" s="215" t="s">
        <v>19979</v>
      </c>
      <c r="AD534" s="216"/>
    </row>
    <row r="535" spans="1:30" s="215" customFormat="1" x14ac:dyDescent="0.25">
      <c r="A535" s="215" t="s">
        <v>160</v>
      </c>
      <c r="B535" s="215">
        <v>6008</v>
      </c>
      <c r="C535" s="215" t="s">
        <v>190</v>
      </c>
      <c r="D535" s="215">
        <v>191426595</v>
      </c>
      <c r="E535" s="215">
        <v>1020</v>
      </c>
      <c r="F535" s="215">
        <v>1110</v>
      </c>
      <c r="G535" s="215">
        <v>1004</v>
      </c>
      <c r="I535" s="215" t="s">
        <v>12571</v>
      </c>
      <c r="J535" s="215" t="s">
        <v>12572</v>
      </c>
      <c r="K535" s="215" t="s">
        <v>8688</v>
      </c>
      <c r="L535" s="215" t="s">
        <v>19980</v>
      </c>
      <c r="AD535" s="216"/>
    </row>
    <row r="536" spans="1:30" s="215" customFormat="1" x14ac:dyDescent="0.25">
      <c r="A536" s="215" t="s">
        <v>160</v>
      </c>
      <c r="B536" s="215">
        <v>6008</v>
      </c>
      <c r="C536" s="215" t="s">
        <v>190</v>
      </c>
      <c r="D536" s="215">
        <v>191426650</v>
      </c>
      <c r="E536" s="215">
        <v>1020</v>
      </c>
      <c r="F536" s="215">
        <v>1110</v>
      </c>
      <c r="G536" s="215">
        <v>1004</v>
      </c>
      <c r="I536" s="215" t="s">
        <v>12573</v>
      </c>
      <c r="J536" s="215" t="s">
        <v>12574</v>
      </c>
      <c r="K536" s="215" t="s">
        <v>8688</v>
      </c>
      <c r="L536" s="215" t="s">
        <v>19981</v>
      </c>
      <c r="AD536" s="216"/>
    </row>
    <row r="537" spans="1:30" s="215" customFormat="1" x14ac:dyDescent="0.25">
      <c r="A537" s="215" t="s">
        <v>160</v>
      </c>
      <c r="B537" s="215">
        <v>6008</v>
      </c>
      <c r="C537" s="215" t="s">
        <v>190</v>
      </c>
      <c r="D537" s="215">
        <v>191446530</v>
      </c>
      <c r="E537" s="215">
        <v>1020</v>
      </c>
      <c r="F537" s="215">
        <v>1110</v>
      </c>
      <c r="G537" s="215">
        <v>1004</v>
      </c>
      <c r="I537" s="215" t="s">
        <v>12575</v>
      </c>
      <c r="J537" s="215" t="s">
        <v>12576</v>
      </c>
      <c r="K537" s="215" t="s">
        <v>8688</v>
      </c>
      <c r="L537" s="215" t="s">
        <v>19982</v>
      </c>
      <c r="AD537" s="216"/>
    </row>
    <row r="538" spans="1:30" s="215" customFormat="1" x14ac:dyDescent="0.25">
      <c r="A538" s="215" t="s">
        <v>160</v>
      </c>
      <c r="B538" s="215">
        <v>6008</v>
      </c>
      <c r="C538" s="215" t="s">
        <v>190</v>
      </c>
      <c r="D538" s="215">
        <v>191446552</v>
      </c>
      <c r="E538" s="215">
        <v>1020</v>
      </c>
      <c r="F538" s="215">
        <v>1110</v>
      </c>
      <c r="G538" s="215">
        <v>1004</v>
      </c>
      <c r="I538" s="215" t="s">
        <v>12577</v>
      </c>
      <c r="J538" s="215" t="s">
        <v>12578</v>
      </c>
      <c r="K538" s="215" t="s">
        <v>8688</v>
      </c>
      <c r="L538" s="215" t="s">
        <v>19983</v>
      </c>
      <c r="AD538" s="216"/>
    </row>
    <row r="539" spans="1:30" s="215" customFormat="1" x14ac:dyDescent="0.25">
      <c r="A539" s="215" t="s">
        <v>160</v>
      </c>
      <c r="B539" s="215">
        <v>6008</v>
      </c>
      <c r="C539" s="215" t="s">
        <v>190</v>
      </c>
      <c r="D539" s="215">
        <v>191446570</v>
      </c>
      <c r="E539" s="215">
        <v>1020</v>
      </c>
      <c r="F539" s="215">
        <v>1110</v>
      </c>
      <c r="G539" s="215">
        <v>1004</v>
      </c>
      <c r="I539" s="215" t="s">
        <v>12579</v>
      </c>
      <c r="J539" s="215" t="s">
        <v>12580</v>
      </c>
      <c r="K539" s="215" t="s">
        <v>8688</v>
      </c>
      <c r="L539" s="215" t="s">
        <v>19984</v>
      </c>
      <c r="AD539" s="216"/>
    </row>
    <row r="540" spans="1:30" s="215" customFormat="1" x14ac:dyDescent="0.25">
      <c r="A540" s="215" t="s">
        <v>160</v>
      </c>
      <c r="B540" s="215">
        <v>6008</v>
      </c>
      <c r="C540" s="215" t="s">
        <v>190</v>
      </c>
      <c r="D540" s="215">
        <v>191449370</v>
      </c>
      <c r="E540" s="215">
        <v>1020</v>
      </c>
      <c r="F540" s="215">
        <v>1110</v>
      </c>
      <c r="G540" s="215">
        <v>1004</v>
      </c>
      <c r="I540" s="215" t="s">
        <v>12581</v>
      </c>
      <c r="J540" s="215" t="s">
        <v>12582</v>
      </c>
      <c r="K540" s="215" t="s">
        <v>8688</v>
      </c>
      <c r="L540" s="215" t="s">
        <v>19985</v>
      </c>
      <c r="AD540" s="216"/>
    </row>
    <row r="541" spans="1:30" s="215" customFormat="1" x14ac:dyDescent="0.25">
      <c r="A541" s="215" t="s">
        <v>160</v>
      </c>
      <c r="B541" s="215">
        <v>6008</v>
      </c>
      <c r="C541" s="215" t="s">
        <v>190</v>
      </c>
      <c r="D541" s="215">
        <v>191449776</v>
      </c>
      <c r="E541" s="215">
        <v>1020</v>
      </c>
      <c r="F541" s="215">
        <v>1110</v>
      </c>
      <c r="G541" s="215">
        <v>1004</v>
      </c>
      <c r="I541" s="215" t="s">
        <v>12583</v>
      </c>
      <c r="J541" s="215" t="s">
        <v>12584</v>
      </c>
      <c r="K541" s="215" t="s">
        <v>8688</v>
      </c>
      <c r="L541" s="215" t="s">
        <v>19986</v>
      </c>
      <c r="AD541" s="216"/>
    </row>
    <row r="542" spans="1:30" s="215" customFormat="1" x14ac:dyDescent="0.25">
      <c r="A542" s="215" t="s">
        <v>160</v>
      </c>
      <c r="B542" s="215">
        <v>6008</v>
      </c>
      <c r="C542" s="215" t="s">
        <v>190</v>
      </c>
      <c r="D542" s="215">
        <v>191449778</v>
      </c>
      <c r="E542" s="215">
        <v>1040</v>
      </c>
      <c r="G542" s="215">
        <v>1004</v>
      </c>
      <c r="I542" s="215" t="s">
        <v>12585</v>
      </c>
      <c r="J542" s="215" t="s">
        <v>12586</v>
      </c>
      <c r="K542" s="215" t="s">
        <v>8688</v>
      </c>
      <c r="L542" s="215" t="s">
        <v>19987</v>
      </c>
      <c r="AD542" s="216"/>
    </row>
    <row r="543" spans="1:30" s="215" customFormat="1" x14ac:dyDescent="0.25">
      <c r="A543" s="215" t="s">
        <v>160</v>
      </c>
      <c r="B543" s="215">
        <v>6008</v>
      </c>
      <c r="C543" s="215" t="s">
        <v>190</v>
      </c>
      <c r="D543" s="215">
        <v>191449780</v>
      </c>
      <c r="E543" s="215">
        <v>1020</v>
      </c>
      <c r="F543" s="215">
        <v>1110</v>
      </c>
      <c r="G543" s="215">
        <v>1004</v>
      </c>
      <c r="I543" s="215" t="s">
        <v>12587</v>
      </c>
      <c r="J543" s="215" t="s">
        <v>12588</v>
      </c>
      <c r="K543" s="215" t="s">
        <v>8688</v>
      </c>
      <c r="L543" s="215" t="s">
        <v>19988</v>
      </c>
      <c r="AD543" s="216"/>
    </row>
    <row r="544" spans="1:30" s="215" customFormat="1" x14ac:dyDescent="0.25">
      <c r="A544" s="215" t="s">
        <v>160</v>
      </c>
      <c r="B544" s="215">
        <v>6008</v>
      </c>
      <c r="C544" s="215" t="s">
        <v>190</v>
      </c>
      <c r="D544" s="215">
        <v>191449782</v>
      </c>
      <c r="E544" s="215">
        <v>1020</v>
      </c>
      <c r="F544" s="215">
        <v>1110</v>
      </c>
      <c r="G544" s="215">
        <v>1004</v>
      </c>
      <c r="I544" s="215" t="s">
        <v>12589</v>
      </c>
      <c r="J544" s="215" t="s">
        <v>12590</v>
      </c>
      <c r="K544" s="215" t="s">
        <v>8688</v>
      </c>
      <c r="L544" s="215" t="s">
        <v>19989</v>
      </c>
      <c r="AD544" s="216"/>
    </row>
    <row r="545" spans="1:30" s="215" customFormat="1" x14ac:dyDescent="0.25">
      <c r="A545" s="215" t="s">
        <v>160</v>
      </c>
      <c r="B545" s="215">
        <v>6008</v>
      </c>
      <c r="C545" s="215" t="s">
        <v>190</v>
      </c>
      <c r="D545" s="215">
        <v>191449790</v>
      </c>
      <c r="E545" s="215">
        <v>1040</v>
      </c>
      <c r="G545" s="215">
        <v>1004</v>
      </c>
      <c r="I545" s="215" t="s">
        <v>12591</v>
      </c>
      <c r="J545" s="215" t="s">
        <v>12592</v>
      </c>
      <c r="K545" s="215" t="s">
        <v>8688</v>
      </c>
      <c r="L545" s="215" t="s">
        <v>19990</v>
      </c>
      <c r="AD545" s="216"/>
    </row>
    <row r="546" spans="1:30" s="215" customFormat="1" x14ac:dyDescent="0.25">
      <c r="A546" s="215" t="s">
        <v>160</v>
      </c>
      <c r="B546" s="215">
        <v>6008</v>
      </c>
      <c r="C546" s="215" t="s">
        <v>190</v>
      </c>
      <c r="D546" s="215">
        <v>191452590</v>
      </c>
      <c r="E546" s="215">
        <v>1030</v>
      </c>
      <c r="F546" s="215">
        <v>1110</v>
      </c>
      <c r="G546" s="215">
        <v>1004</v>
      </c>
      <c r="I546" s="215" t="s">
        <v>12593</v>
      </c>
      <c r="J546" s="215" t="s">
        <v>12594</v>
      </c>
      <c r="K546" s="215" t="s">
        <v>8688</v>
      </c>
      <c r="L546" s="215" t="s">
        <v>19991</v>
      </c>
      <c r="AD546" s="216"/>
    </row>
    <row r="547" spans="1:30" s="215" customFormat="1" x14ac:dyDescent="0.25">
      <c r="A547" s="215" t="s">
        <v>160</v>
      </c>
      <c r="B547" s="215">
        <v>6008</v>
      </c>
      <c r="C547" s="215" t="s">
        <v>190</v>
      </c>
      <c r="D547" s="215">
        <v>191452611</v>
      </c>
      <c r="E547" s="215">
        <v>1030</v>
      </c>
      <c r="F547" s="215">
        <v>1110</v>
      </c>
      <c r="G547" s="215">
        <v>1004</v>
      </c>
      <c r="I547" s="215" t="s">
        <v>12595</v>
      </c>
      <c r="J547" s="215" t="s">
        <v>12596</v>
      </c>
      <c r="K547" s="215" t="s">
        <v>8688</v>
      </c>
      <c r="L547" s="215" t="s">
        <v>19992</v>
      </c>
      <c r="AD547" s="216"/>
    </row>
    <row r="548" spans="1:30" s="215" customFormat="1" x14ac:dyDescent="0.25">
      <c r="A548" s="215" t="s">
        <v>160</v>
      </c>
      <c r="B548" s="215">
        <v>6008</v>
      </c>
      <c r="C548" s="215" t="s">
        <v>190</v>
      </c>
      <c r="D548" s="215">
        <v>191557471</v>
      </c>
      <c r="E548" s="215">
        <v>1020</v>
      </c>
      <c r="F548" s="215">
        <v>1121</v>
      </c>
      <c r="G548" s="215">
        <v>1004</v>
      </c>
      <c r="I548" s="215" t="s">
        <v>12597</v>
      </c>
      <c r="J548" s="215" t="s">
        <v>12598</v>
      </c>
      <c r="K548" s="215" t="s">
        <v>8688</v>
      </c>
      <c r="L548" s="215" t="s">
        <v>19993</v>
      </c>
      <c r="AD548" s="216"/>
    </row>
    <row r="549" spans="1:30" s="215" customFormat="1" x14ac:dyDescent="0.25">
      <c r="A549" s="215" t="s">
        <v>160</v>
      </c>
      <c r="B549" s="215">
        <v>6008</v>
      </c>
      <c r="C549" s="215" t="s">
        <v>190</v>
      </c>
      <c r="D549" s="215">
        <v>191688072</v>
      </c>
      <c r="E549" s="215">
        <v>1020</v>
      </c>
      <c r="F549" s="215">
        <v>1110</v>
      </c>
      <c r="G549" s="215">
        <v>1004</v>
      </c>
      <c r="I549" s="215" t="s">
        <v>12599</v>
      </c>
      <c r="J549" s="215" t="s">
        <v>12600</v>
      </c>
      <c r="K549" s="215" t="s">
        <v>8688</v>
      </c>
      <c r="L549" s="215" t="s">
        <v>19994</v>
      </c>
      <c r="AD549" s="216"/>
    </row>
    <row r="550" spans="1:30" s="215" customFormat="1" x14ac:dyDescent="0.25">
      <c r="A550" s="215" t="s">
        <v>160</v>
      </c>
      <c r="B550" s="215">
        <v>6008</v>
      </c>
      <c r="C550" s="215" t="s">
        <v>190</v>
      </c>
      <c r="D550" s="215">
        <v>191872322</v>
      </c>
      <c r="E550" s="215">
        <v>1060</v>
      </c>
      <c r="F550" s="215">
        <v>1274</v>
      </c>
      <c r="G550" s="215">
        <v>1004</v>
      </c>
      <c r="I550" s="215" t="s">
        <v>12601</v>
      </c>
      <c r="J550" s="215" t="s">
        <v>12602</v>
      </c>
      <c r="K550" s="215" t="s">
        <v>8688</v>
      </c>
      <c r="L550" s="215" t="s">
        <v>19995</v>
      </c>
      <c r="AD550" s="216"/>
    </row>
    <row r="551" spans="1:30" s="215" customFormat="1" x14ac:dyDescent="0.25">
      <c r="A551" s="215" t="s">
        <v>160</v>
      </c>
      <c r="B551" s="215">
        <v>6008</v>
      </c>
      <c r="C551" s="215" t="s">
        <v>190</v>
      </c>
      <c r="D551" s="215">
        <v>191872328</v>
      </c>
      <c r="E551" s="215">
        <v>1060</v>
      </c>
      <c r="F551" s="215">
        <v>1242</v>
      </c>
      <c r="G551" s="215">
        <v>1004</v>
      </c>
      <c r="I551" s="215" t="s">
        <v>12603</v>
      </c>
      <c r="J551" s="215" t="s">
        <v>12604</v>
      </c>
      <c r="K551" s="215" t="s">
        <v>8688</v>
      </c>
      <c r="L551" s="215" t="s">
        <v>19996</v>
      </c>
      <c r="AD551" s="216"/>
    </row>
    <row r="552" spans="1:30" s="215" customFormat="1" x14ac:dyDescent="0.25">
      <c r="A552" s="215" t="s">
        <v>160</v>
      </c>
      <c r="B552" s="215">
        <v>6008</v>
      </c>
      <c r="C552" s="215" t="s">
        <v>190</v>
      </c>
      <c r="D552" s="215">
        <v>191872348</v>
      </c>
      <c r="E552" s="215">
        <v>1020</v>
      </c>
      <c r="F552" s="215">
        <v>1110</v>
      </c>
      <c r="G552" s="215">
        <v>1004</v>
      </c>
      <c r="I552" s="215" t="s">
        <v>12605</v>
      </c>
      <c r="J552" s="215" t="s">
        <v>12606</v>
      </c>
      <c r="K552" s="215" t="s">
        <v>8688</v>
      </c>
      <c r="L552" s="215" t="s">
        <v>19997</v>
      </c>
      <c r="AD552" s="216"/>
    </row>
    <row r="553" spans="1:30" s="215" customFormat="1" x14ac:dyDescent="0.25">
      <c r="A553" s="215" t="s">
        <v>160</v>
      </c>
      <c r="B553" s="215">
        <v>6008</v>
      </c>
      <c r="C553" s="215" t="s">
        <v>190</v>
      </c>
      <c r="D553" s="215">
        <v>191872350</v>
      </c>
      <c r="E553" s="215">
        <v>1020</v>
      </c>
      <c r="F553" s="215">
        <v>1110</v>
      </c>
      <c r="G553" s="215">
        <v>1004</v>
      </c>
      <c r="I553" s="215" t="s">
        <v>12607</v>
      </c>
      <c r="J553" s="215" t="s">
        <v>12608</v>
      </c>
      <c r="K553" s="215" t="s">
        <v>8688</v>
      </c>
      <c r="L553" s="215" t="s">
        <v>19998</v>
      </c>
      <c r="AD553" s="216"/>
    </row>
    <row r="554" spans="1:30" s="215" customFormat="1" x14ac:dyDescent="0.25">
      <c r="A554" s="215" t="s">
        <v>160</v>
      </c>
      <c r="B554" s="215">
        <v>6008</v>
      </c>
      <c r="C554" s="215" t="s">
        <v>190</v>
      </c>
      <c r="D554" s="215">
        <v>191872353</v>
      </c>
      <c r="E554" s="215">
        <v>1020</v>
      </c>
      <c r="F554" s="215">
        <v>1110</v>
      </c>
      <c r="G554" s="215">
        <v>1004</v>
      </c>
      <c r="I554" s="215" t="s">
        <v>12609</v>
      </c>
      <c r="J554" s="215" t="s">
        <v>12610</v>
      </c>
      <c r="K554" s="215" t="s">
        <v>8688</v>
      </c>
      <c r="L554" s="215" t="s">
        <v>19999</v>
      </c>
      <c r="AD554" s="216"/>
    </row>
    <row r="555" spans="1:30" s="215" customFormat="1" x14ac:dyDescent="0.25">
      <c r="A555" s="215" t="s">
        <v>160</v>
      </c>
      <c r="B555" s="215">
        <v>6008</v>
      </c>
      <c r="C555" s="215" t="s">
        <v>190</v>
      </c>
      <c r="D555" s="215">
        <v>191872387</v>
      </c>
      <c r="E555" s="215">
        <v>1020</v>
      </c>
      <c r="F555" s="215">
        <v>1110</v>
      </c>
      <c r="G555" s="215">
        <v>1004</v>
      </c>
      <c r="I555" s="215" t="s">
        <v>12611</v>
      </c>
      <c r="J555" s="215" t="s">
        <v>12612</v>
      </c>
      <c r="K555" s="215" t="s">
        <v>8688</v>
      </c>
      <c r="L555" s="215" t="s">
        <v>20000</v>
      </c>
      <c r="AD555" s="216"/>
    </row>
    <row r="556" spans="1:30" s="215" customFormat="1" x14ac:dyDescent="0.25">
      <c r="A556" s="215" t="s">
        <v>160</v>
      </c>
      <c r="B556" s="215">
        <v>6008</v>
      </c>
      <c r="C556" s="215" t="s">
        <v>190</v>
      </c>
      <c r="D556" s="215">
        <v>191890016</v>
      </c>
      <c r="E556" s="215">
        <v>1020</v>
      </c>
      <c r="F556" s="215">
        <v>1122</v>
      </c>
      <c r="G556" s="215">
        <v>1004</v>
      </c>
      <c r="I556" s="215" t="s">
        <v>28204</v>
      </c>
      <c r="J556" s="215" t="s">
        <v>28205</v>
      </c>
      <c r="K556" s="215" t="s">
        <v>8688</v>
      </c>
      <c r="L556" s="215" t="s">
        <v>28262</v>
      </c>
      <c r="AD556" s="216"/>
    </row>
    <row r="557" spans="1:30" s="215" customFormat="1" x14ac:dyDescent="0.25">
      <c r="A557" s="215" t="s">
        <v>160</v>
      </c>
      <c r="B557" s="215">
        <v>6008</v>
      </c>
      <c r="C557" s="215" t="s">
        <v>190</v>
      </c>
      <c r="D557" s="215">
        <v>191890038</v>
      </c>
      <c r="E557" s="215">
        <v>1020</v>
      </c>
      <c r="F557" s="215">
        <v>1122</v>
      </c>
      <c r="G557" s="215">
        <v>1004</v>
      </c>
      <c r="I557" s="215" t="s">
        <v>28204</v>
      </c>
      <c r="J557" s="215" t="s">
        <v>28205</v>
      </c>
      <c r="K557" s="215" t="s">
        <v>8688</v>
      </c>
      <c r="L557" s="215" t="s">
        <v>28263</v>
      </c>
      <c r="AD557" s="216"/>
    </row>
    <row r="558" spans="1:30" s="215" customFormat="1" x14ac:dyDescent="0.25">
      <c r="A558" s="215" t="s">
        <v>160</v>
      </c>
      <c r="B558" s="215">
        <v>6008</v>
      </c>
      <c r="C558" s="215" t="s">
        <v>190</v>
      </c>
      <c r="D558" s="215">
        <v>191963884</v>
      </c>
      <c r="E558" s="215">
        <v>1020</v>
      </c>
      <c r="F558" s="215">
        <v>1110</v>
      </c>
      <c r="G558" s="215">
        <v>1004</v>
      </c>
      <c r="I558" s="215" t="s">
        <v>12613</v>
      </c>
      <c r="J558" s="215" t="s">
        <v>12614</v>
      </c>
      <c r="K558" s="215" t="s">
        <v>8688</v>
      </c>
      <c r="L558" s="215" t="s">
        <v>20001</v>
      </c>
      <c r="AD558" s="216"/>
    </row>
    <row r="559" spans="1:30" s="215" customFormat="1" x14ac:dyDescent="0.25">
      <c r="A559" s="215" t="s">
        <v>160</v>
      </c>
      <c r="B559" s="215">
        <v>6008</v>
      </c>
      <c r="C559" s="215" t="s">
        <v>190</v>
      </c>
      <c r="D559" s="215">
        <v>191967501</v>
      </c>
      <c r="E559" s="215">
        <v>1020</v>
      </c>
      <c r="F559" s="215">
        <v>1110</v>
      </c>
      <c r="G559" s="215">
        <v>1004</v>
      </c>
      <c r="I559" s="215" t="s">
        <v>12615</v>
      </c>
      <c r="J559" s="215" t="s">
        <v>12616</v>
      </c>
      <c r="K559" s="215" t="s">
        <v>8688</v>
      </c>
      <c r="L559" s="215" t="s">
        <v>20002</v>
      </c>
      <c r="AD559" s="216"/>
    </row>
    <row r="560" spans="1:30" s="215" customFormat="1" x14ac:dyDescent="0.25">
      <c r="A560" s="215" t="s">
        <v>160</v>
      </c>
      <c r="B560" s="215">
        <v>6008</v>
      </c>
      <c r="C560" s="215" t="s">
        <v>190</v>
      </c>
      <c r="D560" s="215">
        <v>191967505</v>
      </c>
      <c r="E560" s="215">
        <v>1020</v>
      </c>
      <c r="F560" s="215">
        <v>1110</v>
      </c>
      <c r="G560" s="215">
        <v>1004</v>
      </c>
      <c r="I560" s="215" t="s">
        <v>12617</v>
      </c>
      <c r="J560" s="215" t="s">
        <v>12618</v>
      </c>
      <c r="K560" s="215" t="s">
        <v>8688</v>
      </c>
      <c r="L560" s="215" t="s">
        <v>20003</v>
      </c>
      <c r="AD560" s="216"/>
    </row>
    <row r="561" spans="1:30" s="215" customFormat="1" x14ac:dyDescent="0.25">
      <c r="A561" s="215" t="s">
        <v>160</v>
      </c>
      <c r="B561" s="215">
        <v>6008</v>
      </c>
      <c r="C561" s="215" t="s">
        <v>190</v>
      </c>
      <c r="D561" s="215">
        <v>191967524</v>
      </c>
      <c r="E561" s="215">
        <v>1020</v>
      </c>
      <c r="F561" s="215">
        <v>1110</v>
      </c>
      <c r="G561" s="215">
        <v>1004</v>
      </c>
      <c r="I561" s="215" t="s">
        <v>12619</v>
      </c>
      <c r="J561" s="215" t="s">
        <v>12620</v>
      </c>
      <c r="K561" s="215" t="s">
        <v>8688</v>
      </c>
      <c r="L561" s="215" t="s">
        <v>20004</v>
      </c>
      <c r="AD561" s="216"/>
    </row>
    <row r="562" spans="1:30" s="215" customFormat="1" x14ac:dyDescent="0.25">
      <c r="A562" s="215" t="s">
        <v>160</v>
      </c>
      <c r="B562" s="215">
        <v>6008</v>
      </c>
      <c r="C562" s="215" t="s">
        <v>190</v>
      </c>
      <c r="D562" s="215">
        <v>191967527</v>
      </c>
      <c r="E562" s="215">
        <v>1020</v>
      </c>
      <c r="F562" s="215">
        <v>1110</v>
      </c>
      <c r="G562" s="215">
        <v>1003</v>
      </c>
      <c r="I562" s="215" t="s">
        <v>12621</v>
      </c>
      <c r="J562" s="215" t="s">
        <v>12622</v>
      </c>
      <c r="K562" s="215" t="s">
        <v>8688</v>
      </c>
      <c r="L562" s="215" t="s">
        <v>20005</v>
      </c>
      <c r="AD562" s="216"/>
    </row>
    <row r="563" spans="1:30" s="215" customFormat="1" x14ac:dyDescent="0.25">
      <c r="A563" s="215" t="s">
        <v>160</v>
      </c>
      <c r="B563" s="215">
        <v>6008</v>
      </c>
      <c r="C563" s="215" t="s">
        <v>190</v>
      </c>
      <c r="D563" s="215">
        <v>191967532</v>
      </c>
      <c r="E563" s="215">
        <v>1020</v>
      </c>
      <c r="F563" s="215">
        <v>1110</v>
      </c>
      <c r="G563" s="215">
        <v>1004</v>
      </c>
      <c r="I563" s="215" t="s">
        <v>12623</v>
      </c>
      <c r="J563" s="215" t="s">
        <v>12624</v>
      </c>
      <c r="K563" s="215" t="s">
        <v>8688</v>
      </c>
      <c r="L563" s="215" t="s">
        <v>20006</v>
      </c>
      <c r="AD563" s="216"/>
    </row>
    <row r="564" spans="1:30" s="215" customFormat="1" x14ac:dyDescent="0.25">
      <c r="A564" s="215" t="s">
        <v>160</v>
      </c>
      <c r="B564" s="215">
        <v>6008</v>
      </c>
      <c r="C564" s="215" t="s">
        <v>190</v>
      </c>
      <c r="D564" s="215">
        <v>191967540</v>
      </c>
      <c r="E564" s="215">
        <v>1020</v>
      </c>
      <c r="F564" s="215">
        <v>1110</v>
      </c>
      <c r="G564" s="215">
        <v>1004</v>
      </c>
      <c r="I564" s="215" t="s">
        <v>12625</v>
      </c>
      <c r="J564" s="215" t="s">
        <v>12626</v>
      </c>
      <c r="K564" s="215" t="s">
        <v>8688</v>
      </c>
      <c r="L564" s="215" t="s">
        <v>20007</v>
      </c>
      <c r="AD564" s="216"/>
    </row>
    <row r="565" spans="1:30" s="215" customFormat="1" x14ac:dyDescent="0.25">
      <c r="A565" s="215" t="s">
        <v>160</v>
      </c>
      <c r="B565" s="215">
        <v>6008</v>
      </c>
      <c r="C565" s="215" t="s">
        <v>190</v>
      </c>
      <c r="D565" s="215">
        <v>191978141</v>
      </c>
      <c r="E565" s="215">
        <v>1020</v>
      </c>
      <c r="F565" s="215">
        <v>1110</v>
      </c>
      <c r="G565" s="215">
        <v>1003</v>
      </c>
      <c r="I565" s="215" t="s">
        <v>12627</v>
      </c>
      <c r="J565" s="215" t="s">
        <v>12628</v>
      </c>
      <c r="K565" s="215" t="s">
        <v>8688</v>
      </c>
      <c r="L565" s="215" t="s">
        <v>20008</v>
      </c>
      <c r="AD565" s="216"/>
    </row>
    <row r="566" spans="1:30" s="215" customFormat="1" x14ac:dyDescent="0.25">
      <c r="A566" s="215" t="s">
        <v>160</v>
      </c>
      <c r="B566" s="215">
        <v>6008</v>
      </c>
      <c r="C566" s="215" t="s">
        <v>190</v>
      </c>
      <c r="D566" s="215">
        <v>191978442</v>
      </c>
      <c r="E566" s="215">
        <v>1020</v>
      </c>
      <c r="F566" s="215">
        <v>1122</v>
      </c>
      <c r="G566" s="215">
        <v>1004</v>
      </c>
      <c r="I566" s="215" t="s">
        <v>12629</v>
      </c>
      <c r="J566" s="215" t="s">
        <v>12630</v>
      </c>
      <c r="K566" s="215" t="s">
        <v>8688</v>
      </c>
      <c r="L566" s="215" t="s">
        <v>20009</v>
      </c>
      <c r="AD566" s="216"/>
    </row>
    <row r="567" spans="1:30" s="215" customFormat="1" x14ac:dyDescent="0.25">
      <c r="A567" s="215" t="s">
        <v>160</v>
      </c>
      <c r="B567" s="215">
        <v>6008</v>
      </c>
      <c r="C567" s="215" t="s">
        <v>190</v>
      </c>
      <c r="D567" s="215">
        <v>191978448</v>
      </c>
      <c r="E567" s="215">
        <v>1020</v>
      </c>
      <c r="F567" s="215">
        <v>1110</v>
      </c>
      <c r="G567" s="215">
        <v>1004</v>
      </c>
      <c r="I567" s="215" t="s">
        <v>12631</v>
      </c>
      <c r="J567" s="215" t="s">
        <v>12632</v>
      </c>
      <c r="K567" s="215" t="s">
        <v>8688</v>
      </c>
      <c r="L567" s="215" t="s">
        <v>20010</v>
      </c>
      <c r="AD567" s="216"/>
    </row>
    <row r="568" spans="1:30" s="215" customFormat="1" x14ac:dyDescent="0.25">
      <c r="A568" s="215" t="s">
        <v>160</v>
      </c>
      <c r="B568" s="215">
        <v>6008</v>
      </c>
      <c r="C568" s="215" t="s">
        <v>190</v>
      </c>
      <c r="D568" s="215">
        <v>191978466</v>
      </c>
      <c r="E568" s="215">
        <v>1020</v>
      </c>
      <c r="F568" s="215">
        <v>1110</v>
      </c>
      <c r="G568" s="215">
        <v>1004</v>
      </c>
      <c r="I568" s="215" t="s">
        <v>12633</v>
      </c>
      <c r="J568" s="215" t="s">
        <v>12634</v>
      </c>
      <c r="K568" s="215" t="s">
        <v>8688</v>
      </c>
      <c r="L568" s="215" t="s">
        <v>20011</v>
      </c>
      <c r="AD568" s="216"/>
    </row>
    <row r="569" spans="1:30" s="215" customFormat="1" x14ac:dyDescent="0.25">
      <c r="A569" s="215" t="s">
        <v>160</v>
      </c>
      <c r="B569" s="215">
        <v>6008</v>
      </c>
      <c r="C569" s="215" t="s">
        <v>190</v>
      </c>
      <c r="D569" s="215">
        <v>191979404</v>
      </c>
      <c r="E569" s="215">
        <v>1020</v>
      </c>
      <c r="F569" s="215">
        <v>1122</v>
      </c>
      <c r="G569" s="215">
        <v>1004</v>
      </c>
      <c r="I569" s="215" t="s">
        <v>12635</v>
      </c>
      <c r="J569" s="215" t="s">
        <v>12636</v>
      </c>
      <c r="K569" s="215" t="s">
        <v>8688</v>
      </c>
      <c r="L569" s="215" t="s">
        <v>20012</v>
      </c>
      <c r="AD569" s="216"/>
    </row>
    <row r="570" spans="1:30" s="215" customFormat="1" x14ac:dyDescent="0.25">
      <c r="A570" s="215" t="s">
        <v>160</v>
      </c>
      <c r="B570" s="215">
        <v>6008</v>
      </c>
      <c r="C570" s="215" t="s">
        <v>190</v>
      </c>
      <c r="D570" s="215">
        <v>191986452</v>
      </c>
      <c r="E570" s="215">
        <v>1020</v>
      </c>
      <c r="F570" s="215">
        <v>1122</v>
      </c>
      <c r="G570" s="215">
        <v>1004</v>
      </c>
      <c r="I570" s="215" t="s">
        <v>12637</v>
      </c>
      <c r="J570" s="215" t="s">
        <v>12638</v>
      </c>
      <c r="K570" s="215" t="s">
        <v>8688</v>
      </c>
      <c r="L570" s="215" t="s">
        <v>20013</v>
      </c>
      <c r="AD570" s="216"/>
    </row>
    <row r="571" spans="1:30" s="215" customFormat="1" x14ac:dyDescent="0.25">
      <c r="A571" s="215" t="s">
        <v>160</v>
      </c>
      <c r="B571" s="215">
        <v>6008</v>
      </c>
      <c r="C571" s="215" t="s">
        <v>190</v>
      </c>
      <c r="D571" s="215">
        <v>191986607</v>
      </c>
      <c r="E571" s="215">
        <v>1020</v>
      </c>
      <c r="F571" s="215">
        <v>1122</v>
      </c>
      <c r="G571" s="215">
        <v>1004</v>
      </c>
      <c r="I571" s="215" t="s">
        <v>12639</v>
      </c>
      <c r="J571" s="215" t="s">
        <v>12640</v>
      </c>
      <c r="K571" s="215" t="s">
        <v>8688</v>
      </c>
      <c r="L571" s="215" t="s">
        <v>20014</v>
      </c>
      <c r="AD571" s="216"/>
    </row>
    <row r="572" spans="1:30" s="215" customFormat="1" x14ac:dyDescent="0.25">
      <c r="A572" s="215" t="s">
        <v>160</v>
      </c>
      <c r="B572" s="215">
        <v>6008</v>
      </c>
      <c r="C572" s="215" t="s">
        <v>190</v>
      </c>
      <c r="D572" s="215">
        <v>192002056</v>
      </c>
      <c r="E572" s="215">
        <v>1020</v>
      </c>
      <c r="F572" s="215">
        <v>1110</v>
      </c>
      <c r="G572" s="215">
        <v>1004</v>
      </c>
      <c r="I572" s="215" t="s">
        <v>12641</v>
      </c>
      <c r="J572" s="215" t="s">
        <v>12642</v>
      </c>
      <c r="K572" s="215" t="s">
        <v>8688</v>
      </c>
      <c r="L572" s="215" t="s">
        <v>20015</v>
      </c>
      <c r="AD572" s="216"/>
    </row>
    <row r="573" spans="1:30" s="215" customFormat="1" x14ac:dyDescent="0.25">
      <c r="A573" s="215" t="s">
        <v>160</v>
      </c>
      <c r="B573" s="215">
        <v>6008</v>
      </c>
      <c r="C573" s="215" t="s">
        <v>190</v>
      </c>
      <c r="D573" s="215">
        <v>192003750</v>
      </c>
      <c r="E573" s="215">
        <v>1020</v>
      </c>
      <c r="F573" s="215">
        <v>1110</v>
      </c>
      <c r="G573" s="215">
        <v>1004</v>
      </c>
      <c r="I573" s="215" t="s">
        <v>12643</v>
      </c>
      <c r="J573" s="215" t="s">
        <v>12644</v>
      </c>
      <c r="K573" s="215" t="s">
        <v>8688</v>
      </c>
      <c r="L573" s="215" t="s">
        <v>20016</v>
      </c>
      <c r="AD573" s="216"/>
    </row>
    <row r="574" spans="1:30" s="215" customFormat="1" x14ac:dyDescent="0.25">
      <c r="A574" s="215" t="s">
        <v>160</v>
      </c>
      <c r="B574" s="215">
        <v>6008</v>
      </c>
      <c r="C574" s="215" t="s">
        <v>190</v>
      </c>
      <c r="D574" s="215">
        <v>192010874</v>
      </c>
      <c r="E574" s="215">
        <v>1020</v>
      </c>
      <c r="F574" s="215">
        <v>1110</v>
      </c>
      <c r="G574" s="215">
        <v>1003</v>
      </c>
      <c r="I574" s="215" t="s">
        <v>12645</v>
      </c>
      <c r="J574" s="215" t="s">
        <v>12646</v>
      </c>
      <c r="K574" s="215" t="s">
        <v>8688</v>
      </c>
      <c r="L574" s="215" t="s">
        <v>20017</v>
      </c>
      <c r="AD574" s="216"/>
    </row>
    <row r="575" spans="1:30" s="215" customFormat="1" x14ac:dyDescent="0.25">
      <c r="A575" s="215" t="s">
        <v>160</v>
      </c>
      <c r="B575" s="215">
        <v>6008</v>
      </c>
      <c r="C575" s="215" t="s">
        <v>190</v>
      </c>
      <c r="D575" s="215">
        <v>192010882</v>
      </c>
      <c r="E575" s="215">
        <v>1020</v>
      </c>
      <c r="F575" s="215">
        <v>1110</v>
      </c>
      <c r="G575" s="215">
        <v>1003</v>
      </c>
      <c r="I575" s="215" t="s">
        <v>12647</v>
      </c>
      <c r="J575" s="215" t="s">
        <v>12648</v>
      </c>
      <c r="K575" s="215" t="s">
        <v>8688</v>
      </c>
      <c r="L575" s="215" t="s">
        <v>20018</v>
      </c>
      <c r="AD575" s="216"/>
    </row>
    <row r="576" spans="1:30" s="215" customFormat="1" x14ac:dyDescent="0.25">
      <c r="A576" s="215" t="s">
        <v>160</v>
      </c>
      <c r="B576" s="215">
        <v>6008</v>
      </c>
      <c r="C576" s="215" t="s">
        <v>190</v>
      </c>
      <c r="D576" s="215">
        <v>192010883</v>
      </c>
      <c r="E576" s="215">
        <v>1020</v>
      </c>
      <c r="F576" s="215">
        <v>1110</v>
      </c>
      <c r="G576" s="215">
        <v>1003</v>
      </c>
      <c r="I576" s="215" t="s">
        <v>12649</v>
      </c>
      <c r="J576" s="215" t="s">
        <v>12650</v>
      </c>
      <c r="K576" s="215" t="s">
        <v>8688</v>
      </c>
      <c r="L576" s="215" t="s">
        <v>20019</v>
      </c>
      <c r="AD576" s="216"/>
    </row>
    <row r="577" spans="1:30" s="215" customFormat="1" x14ac:dyDescent="0.25">
      <c r="A577" s="215" t="s">
        <v>160</v>
      </c>
      <c r="B577" s="215">
        <v>6008</v>
      </c>
      <c r="C577" s="215" t="s">
        <v>190</v>
      </c>
      <c r="D577" s="215">
        <v>192011038</v>
      </c>
      <c r="E577" s="215">
        <v>1020</v>
      </c>
      <c r="F577" s="215">
        <v>1110</v>
      </c>
      <c r="G577" s="215">
        <v>1003</v>
      </c>
      <c r="I577" s="215" t="s">
        <v>12651</v>
      </c>
      <c r="J577" s="215" t="s">
        <v>12652</v>
      </c>
      <c r="K577" s="215" t="s">
        <v>8688</v>
      </c>
      <c r="L577" s="215" t="s">
        <v>20020</v>
      </c>
      <c r="AD577" s="216"/>
    </row>
    <row r="578" spans="1:30" s="215" customFormat="1" x14ac:dyDescent="0.25">
      <c r="A578" s="215" t="s">
        <v>160</v>
      </c>
      <c r="B578" s="215">
        <v>6008</v>
      </c>
      <c r="C578" s="215" t="s">
        <v>190</v>
      </c>
      <c r="D578" s="215">
        <v>192011044</v>
      </c>
      <c r="E578" s="215">
        <v>1020</v>
      </c>
      <c r="F578" s="215">
        <v>1110</v>
      </c>
      <c r="G578" s="215">
        <v>1004</v>
      </c>
      <c r="I578" s="215" t="s">
        <v>12653</v>
      </c>
      <c r="J578" s="215" t="s">
        <v>12654</v>
      </c>
      <c r="K578" s="215" t="s">
        <v>8688</v>
      </c>
      <c r="L578" s="215" t="s">
        <v>28471</v>
      </c>
      <c r="AD578" s="216"/>
    </row>
    <row r="579" spans="1:30" s="215" customFormat="1" x14ac:dyDescent="0.25">
      <c r="A579" s="215" t="s">
        <v>160</v>
      </c>
      <c r="B579" s="215">
        <v>6008</v>
      </c>
      <c r="C579" s="215" t="s">
        <v>190</v>
      </c>
      <c r="D579" s="215">
        <v>192011150</v>
      </c>
      <c r="E579" s="215">
        <v>1020</v>
      </c>
      <c r="F579" s="215">
        <v>1110</v>
      </c>
      <c r="G579" s="215">
        <v>1003</v>
      </c>
      <c r="I579" s="215" t="s">
        <v>12655</v>
      </c>
      <c r="J579" s="215" t="s">
        <v>12656</v>
      </c>
      <c r="K579" s="215" t="s">
        <v>8688</v>
      </c>
      <c r="L579" s="215" t="s">
        <v>20021</v>
      </c>
      <c r="AD579" s="216"/>
    </row>
    <row r="580" spans="1:30" s="215" customFormat="1" x14ac:dyDescent="0.25">
      <c r="A580" s="215" t="s">
        <v>160</v>
      </c>
      <c r="B580" s="215">
        <v>6008</v>
      </c>
      <c r="C580" s="215" t="s">
        <v>190</v>
      </c>
      <c r="D580" s="215">
        <v>192011151</v>
      </c>
      <c r="E580" s="215">
        <v>1020</v>
      </c>
      <c r="F580" s="215">
        <v>1110</v>
      </c>
      <c r="G580" s="215">
        <v>1003</v>
      </c>
      <c r="I580" s="215" t="s">
        <v>27338</v>
      </c>
      <c r="J580" s="215" t="s">
        <v>27339</v>
      </c>
      <c r="K580" s="215" t="s">
        <v>8688</v>
      </c>
      <c r="L580" s="215" t="s">
        <v>27984</v>
      </c>
      <c r="AD580" s="216"/>
    </row>
    <row r="581" spans="1:30" s="215" customFormat="1" x14ac:dyDescent="0.25">
      <c r="A581" s="215" t="s">
        <v>160</v>
      </c>
      <c r="B581" s="215">
        <v>6008</v>
      </c>
      <c r="C581" s="215" t="s">
        <v>190</v>
      </c>
      <c r="D581" s="215">
        <v>192011159</v>
      </c>
      <c r="E581" s="215">
        <v>1020</v>
      </c>
      <c r="F581" s="215">
        <v>1110</v>
      </c>
      <c r="G581" s="215">
        <v>1004</v>
      </c>
      <c r="I581" s="215" t="s">
        <v>12657</v>
      </c>
      <c r="J581" s="215" t="s">
        <v>12658</v>
      </c>
      <c r="K581" s="215" t="s">
        <v>8688</v>
      </c>
      <c r="L581" s="215" t="s">
        <v>28727</v>
      </c>
      <c r="AD581" s="216"/>
    </row>
    <row r="582" spans="1:30" s="215" customFormat="1" x14ac:dyDescent="0.25">
      <c r="A582" s="215" t="s">
        <v>160</v>
      </c>
      <c r="B582" s="215">
        <v>6008</v>
      </c>
      <c r="C582" s="215" t="s">
        <v>190</v>
      </c>
      <c r="D582" s="215">
        <v>192014089</v>
      </c>
      <c r="E582" s="215">
        <v>1020</v>
      </c>
      <c r="F582" s="215">
        <v>1110</v>
      </c>
      <c r="G582" s="215">
        <v>1003</v>
      </c>
      <c r="I582" s="215" t="s">
        <v>27196</v>
      </c>
      <c r="J582" s="215" t="s">
        <v>27197</v>
      </c>
      <c r="K582" s="215" t="s">
        <v>8688</v>
      </c>
      <c r="L582" s="215" t="s">
        <v>27276</v>
      </c>
      <c r="AD582" s="216"/>
    </row>
    <row r="583" spans="1:30" s="215" customFormat="1" x14ac:dyDescent="0.25">
      <c r="A583" s="215" t="s">
        <v>160</v>
      </c>
      <c r="B583" s="215">
        <v>6008</v>
      </c>
      <c r="C583" s="215" t="s">
        <v>190</v>
      </c>
      <c r="D583" s="215">
        <v>192025295</v>
      </c>
      <c r="E583" s="215">
        <v>1060</v>
      </c>
      <c r="F583" s="215">
        <v>1263</v>
      </c>
      <c r="G583" s="215">
        <v>1004</v>
      </c>
      <c r="I583" s="215" t="s">
        <v>25142</v>
      </c>
      <c r="J583" s="215" t="s">
        <v>25143</v>
      </c>
      <c r="K583" s="215" t="s">
        <v>8688</v>
      </c>
      <c r="L583" s="215" t="s">
        <v>25193</v>
      </c>
      <c r="AD583" s="216"/>
    </row>
    <row r="584" spans="1:30" s="215" customFormat="1" x14ac:dyDescent="0.25">
      <c r="A584" s="215" t="s">
        <v>160</v>
      </c>
      <c r="B584" s="215">
        <v>6008</v>
      </c>
      <c r="C584" s="215" t="s">
        <v>190</v>
      </c>
      <c r="D584" s="215">
        <v>192025305</v>
      </c>
      <c r="E584" s="215">
        <v>1060</v>
      </c>
      <c r="F584" s="215">
        <v>1220</v>
      </c>
      <c r="G584" s="215">
        <v>1003</v>
      </c>
      <c r="I584" s="215" t="s">
        <v>25144</v>
      </c>
      <c r="J584" s="215" t="s">
        <v>25145</v>
      </c>
      <c r="K584" s="215" t="s">
        <v>8688</v>
      </c>
      <c r="L584" s="215" t="s">
        <v>27277</v>
      </c>
      <c r="AD584" s="216"/>
    </row>
    <row r="585" spans="1:30" s="215" customFormat="1" x14ac:dyDescent="0.25">
      <c r="A585" s="215" t="s">
        <v>160</v>
      </c>
      <c r="B585" s="215">
        <v>6008</v>
      </c>
      <c r="C585" s="215" t="s">
        <v>190</v>
      </c>
      <c r="D585" s="215">
        <v>192035423</v>
      </c>
      <c r="E585" s="215">
        <v>1020</v>
      </c>
      <c r="F585" s="215">
        <v>1110</v>
      </c>
      <c r="G585" s="215">
        <v>1004</v>
      </c>
      <c r="I585" s="215" t="s">
        <v>28647</v>
      </c>
      <c r="J585" s="215" t="s">
        <v>28648</v>
      </c>
      <c r="K585" s="215" t="s">
        <v>8688</v>
      </c>
      <c r="L585" s="215" t="s">
        <v>28728</v>
      </c>
      <c r="AD585" s="216"/>
    </row>
    <row r="586" spans="1:30" s="215" customFormat="1" x14ac:dyDescent="0.25">
      <c r="A586" s="215" t="s">
        <v>160</v>
      </c>
      <c r="B586" s="215">
        <v>6008</v>
      </c>
      <c r="C586" s="215" t="s">
        <v>190</v>
      </c>
      <c r="D586" s="215">
        <v>192051030</v>
      </c>
      <c r="E586" s="215">
        <v>1020</v>
      </c>
      <c r="F586" s="215">
        <v>1122</v>
      </c>
      <c r="G586" s="215">
        <v>1004</v>
      </c>
      <c r="I586" s="215" t="s">
        <v>31536</v>
      </c>
      <c r="J586" s="215" t="s">
        <v>31537</v>
      </c>
      <c r="K586" s="215" t="s">
        <v>8688</v>
      </c>
      <c r="L586" s="215" t="s">
        <v>31907</v>
      </c>
      <c r="AD586" s="216"/>
    </row>
    <row r="587" spans="1:30" s="215" customFormat="1" x14ac:dyDescent="0.25">
      <c r="A587" s="215" t="s">
        <v>160</v>
      </c>
      <c r="B587" s="215">
        <v>6008</v>
      </c>
      <c r="C587" s="215" t="s">
        <v>190</v>
      </c>
      <c r="D587" s="215">
        <v>192051037</v>
      </c>
      <c r="E587" s="215">
        <v>1020</v>
      </c>
      <c r="F587" s="215">
        <v>1122</v>
      </c>
      <c r="G587" s="215">
        <v>1004</v>
      </c>
      <c r="I587" s="215" t="s">
        <v>31536</v>
      </c>
      <c r="J587" s="215" t="s">
        <v>31537</v>
      </c>
      <c r="K587" s="215" t="s">
        <v>8688</v>
      </c>
      <c r="L587" s="215" t="s">
        <v>31908</v>
      </c>
      <c r="AD587" s="216"/>
    </row>
    <row r="588" spans="1:30" s="215" customFormat="1" x14ac:dyDescent="0.25">
      <c r="A588" s="215" t="s">
        <v>160</v>
      </c>
      <c r="B588" s="215">
        <v>6009</v>
      </c>
      <c r="C588" s="215" t="s">
        <v>191</v>
      </c>
      <c r="D588" s="215">
        <v>191416939</v>
      </c>
      <c r="E588" s="215">
        <v>1080</v>
      </c>
      <c r="F588" s="215">
        <v>1274</v>
      </c>
      <c r="G588" s="215">
        <v>1004</v>
      </c>
      <c r="I588" s="215" t="s">
        <v>5739</v>
      </c>
      <c r="J588" s="215" t="s">
        <v>6272</v>
      </c>
      <c r="K588" s="215" t="s">
        <v>328</v>
      </c>
      <c r="L588" s="215" t="s">
        <v>7491</v>
      </c>
      <c r="AD588" s="216"/>
    </row>
    <row r="589" spans="1:30" s="215" customFormat="1" x14ac:dyDescent="0.25">
      <c r="A589" s="215" t="s">
        <v>160</v>
      </c>
      <c r="B589" s="215">
        <v>6009</v>
      </c>
      <c r="C589" s="215" t="s">
        <v>191</v>
      </c>
      <c r="D589" s="215">
        <v>191424130</v>
      </c>
      <c r="E589" s="215">
        <v>1060</v>
      </c>
      <c r="F589" s="215">
        <v>1271</v>
      </c>
      <c r="G589" s="215">
        <v>1004</v>
      </c>
      <c r="I589" s="215" t="s">
        <v>12659</v>
      </c>
      <c r="J589" s="215" t="s">
        <v>12660</v>
      </c>
      <c r="K589" s="215" t="s">
        <v>8688</v>
      </c>
      <c r="L589" s="215" t="s">
        <v>20022</v>
      </c>
      <c r="AD589" s="216"/>
    </row>
    <row r="590" spans="1:30" s="215" customFormat="1" x14ac:dyDescent="0.25">
      <c r="A590" s="215" t="s">
        <v>160</v>
      </c>
      <c r="B590" s="215">
        <v>6009</v>
      </c>
      <c r="C590" s="215" t="s">
        <v>191</v>
      </c>
      <c r="D590" s="215">
        <v>191425434</v>
      </c>
      <c r="E590" s="215">
        <v>1060</v>
      </c>
      <c r="F590" s="215">
        <v>1274</v>
      </c>
      <c r="G590" s="215">
        <v>1004</v>
      </c>
      <c r="I590" s="215" t="s">
        <v>6273</v>
      </c>
      <c r="J590" s="215" t="s">
        <v>6274</v>
      </c>
      <c r="K590" s="215" t="s">
        <v>328</v>
      </c>
      <c r="L590" s="215" t="s">
        <v>7102</v>
      </c>
      <c r="AD590" s="216"/>
    </row>
    <row r="591" spans="1:30" s="215" customFormat="1" x14ac:dyDescent="0.25">
      <c r="A591" s="215" t="s">
        <v>160</v>
      </c>
      <c r="B591" s="215">
        <v>6010</v>
      </c>
      <c r="C591" s="215" t="s">
        <v>192</v>
      </c>
      <c r="D591" s="215">
        <v>893961</v>
      </c>
      <c r="E591" s="215">
        <v>1040</v>
      </c>
      <c r="F591" s="215">
        <v>1211</v>
      </c>
      <c r="G591" s="215">
        <v>1004</v>
      </c>
      <c r="I591" s="215" t="s">
        <v>8699</v>
      </c>
      <c r="J591" s="215" t="s">
        <v>8700</v>
      </c>
      <c r="K591" s="215" t="s">
        <v>8688</v>
      </c>
      <c r="L591" s="215" t="s">
        <v>10582</v>
      </c>
      <c r="AD591" s="216"/>
    </row>
    <row r="592" spans="1:30" s="215" customFormat="1" x14ac:dyDescent="0.25">
      <c r="A592" s="215" t="s">
        <v>160</v>
      </c>
      <c r="B592" s="215">
        <v>6010</v>
      </c>
      <c r="C592" s="215" t="s">
        <v>192</v>
      </c>
      <c r="D592" s="215">
        <v>893962</v>
      </c>
      <c r="E592" s="215">
        <v>1040</v>
      </c>
      <c r="F592" s="215">
        <v>1212</v>
      </c>
      <c r="G592" s="215">
        <v>1004</v>
      </c>
      <c r="I592" s="215" t="s">
        <v>8701</v>
      </c>
      <c r="J592" s="215" t="s">
        <v>8702</v>
      </c>
      <c r="K592" s="215" t="s">
        <v>8688</v>
      </c>
      <c r="L592" s="215" t="s">
        <v>10583</v>
      </c>
      <c r="AD592" s="216"/>
    </row>
    <row r="593" spans="1:30" s="215" customFormat="1" x14ac:dyDescent="0.25">
      <c r="A593" s="215" t="s">
        <v>160</v>
      </c>
      <c r="B593" s="215">
        <v>6010</v>
      </c>
      <c r="C593" s="215" t="s">
        <v>192</v>
      </c>
      <c r="D593" s="215">
        <v>893963</v>
      </c>
      <c r="E593" s="215">
        <v>1020</v>
      </c>
      <c r="F593" s="215">
        <v>1110</v>
      </c>
      <c r="G593" s="215">
        <v>1004</v>
      </c>
      <c r="I593" s="215" t="s">
        <v>8703</v>
      </c>
      <c r="J593" s="215" t="s">
        <v>8704</v>
      </c>
      <c r="K593" s="215" t="s">
        <v>8688</v>
      </c>
      <c r="L593" s="215" t="s">
        <v>10584</v>
      </c>
      <c r="AD593" s="216"/>
    </row>
    <row r="594" spans="1:30" s="215" customFormat="1" x14ac:dyDescent="0.25">
      <c r="A594" s="215" t="s">
        <v>160</v>
      </c>
      <c r="B594" s="215">
        <v>6010</v>
      </c>
      <c r="C594" s="215" t="s">
        <v>192</v>
      </c>
      <c r="D594" s="215">
        <v>893964</v>
      </c>
      <c r="E594" s="215">
        <v>1020</v>
      </c>
      <c r="F594" s="215">
        <v>1110</v>
      </c>
      <c r="G594" s="215">
        <v>1004</v>
      </c>
      <c r="I594" s="215" t="s">
        <v>8705</v>
      </c>
      <c r="J594" s="215" t="s">
        <v>8706</v>
      </c>
      <c r="K594" s="215" t="s">
        <v>8688</v>
      </c>
      <c r="L594" s="215" t="s">
        <v>10585</v>
      </c>
      <c r="AD594" s="216"/>
    </row>
    <row r="595" spans="1:30" s="215" customFormat="1" x14ac:dyDescent="0.25">
      <c r="A595" s="215" t="s">
        <v>160</v>
      </c>
      <c r="B595" s="215">
        <v>6010</v>
      </c>
      <c r="C595" s="215" t="s">
        <v>192</v>
      </c>
      <c r="D595" s="215">
        <v>191726831</v>
      </c>
      <c r="E595" s="215">
        <v>1020</v>
      </c>
      <c r="F595" s="215">
        <v>1122</v>
      </c>
      <c r="G595" s="215">
        <v>1004</v>
      </c>
      <c r="I595" s="215" t="s">
        <v>2926</v>
      </c>
      <c r="J595" s="215" t="s">
        <v>2927</v>
      </c>
      <c r="K595" s="215" t="s">
        <v>328</v>
      </c>
      <c r="L595" s="215" t="s">
        <v>7492</v>
      </c>
      <c r="AD595" s="216"/>
    </row>
    <row r="596" spans="1:30" s="215" customFormat="1" x14ac:dyDescent="0.25">
      <c r="A596" s="215" t="s">
        <v>160</v>
      </c>
      <c r="B596" s="215">
        <v>6010</v>
      </c>
      <c r="C596" s="215" t="s">
        <v>192</v>
      </c>
      <c r="D596" s="215">
        <v>191738557</v>
      </c>
      <c r="E596" s="215">
        <v>1020</v>
      </c>
      <c r="F596" s="215">
        <v>1122</v>
      </c>
      <c r="G596" s="215">
        <v>1004</v>
      </c>
      <c r="I596" s="215" t="s">
        <v>2926</v>
      </c>
      <c r="J596" s="215" t="s">
        <v>2927</v>
      </c>
      <c r="K596" s="215" t="s">
        <v>328</v>
      </c>
      <c r="L596" s="215" t="s">
        <v>7493</v>
      </c>
      <c r="AD596" s="216"/>
    </row>
    <row r="597" spans="1:30" s="215" customFormat="1" x14ac:dyDescent="0.25">
      <c r="A597" s="215" t="s">
        <v>160</v>
      </c>
      <c r="B597" s="215">
        <v>6010</v>
      </c>
      <c r="C597" s="215" t="s">
        <v>192</v>
      </c>
      <c r="D597" s="215">
        <v>191805594</v>
      </c>
      <c r="E597" s="215">
        <v>1020</v>
      </c>
      <c r="F597" s="215">
        <v>1110</v>
      </c>
      <c r="G597" s="215">
        <v>1004</v>
      </c>
      <c r="I597" s="215" t="s">
        <v>8707</v>
      </c>
      <c r="J597" s="215" t="s">
        <v>8708</v>
      </c>
      <c r="K597" s="215" t="s">
        <v>8688</v>
      </c>
      <c r="L597" s="215" t="s">
        <v>10586</v>
      </c>
      <c r="AD597" s="216"/>
    </row>
    <row r="598" spans="1:30" s="215" customFormat="1" x14ac:dyDescent="0.25">
      <c r="A598" s="215" t="s">
        <v>160</v>
      </c>
      <c r="B598" s="215">
        <v>6010</v>
      </c>
      <c r="C598" s="215" t="s">
        <v>192</v>
      </c>
      <c r="D598" s="215">
        <v>191805596</v>
      </c>
      <c r="E598" s="215">
        <v>1020</v>
      </c>
      <c r="F598" s="215">
        <v>1110</v>
      </c>
      <c r="G598" s="215">
        <v>1004</v>
      </c>
      <c r="I598" s="215" t="s">
        <v>8709</v>
      </c>
      <c r="J598" s="215" t="s">
        <v>8710</v>
      </c>
      <c r="K598" s="215" t="s">
        <v>8688</v>
      </c>
      <c r="L598" s="215" t="s">
        <v>10587</v>
      </c>
      <c r="AD598" s="216"/>
    </row>
    <row r="599" spans="1:30" s="215" customFormat="1" x14ac:dyDescent="0.25">
      <c r="A599" s="215" t="s">
        <v>160</v>
      </c>
      <c r="B599" s="215">
        <v>6010</v>
      </c>
      <c r="C599" s="215" t="s">
        <v>192</v>
      </c>
      <c r="D599" s="215">
        <v>191805614</v>
      </c>
      <c r="E599" s="215">
        <v>1020</v>
      </c>
      <c r="F599" s="215">
        <v>1110</v>
      </c>
      <c r="G599" s="215">
        <v>1004</v>
      </c>
      <c r="I599" s="215" t="s">
        <v>8711</v>
      </c>
      <c r="J599" s="215" t="s">
        <v>8712</v>
      </c>
      <c r="K599" s="215" t="s">
        <v>8688</v>
      </c>
      <c r="L599" s="215" t="s">
        <v>10588</v>
      </c>
      <c r="AD599" s="216"/>
    </row>
    <row r="600" spans="1:30" s="215" customFormat="1" x14ac:dyDescent="0.25">
      <c r="A600" s="215" t="s">
        <v>160</v>
      </c>
      <c r="B600" s="215">
        <v>6010</v>
      </c>
      <c r="C600" s="215" t="s">
        <v>192</v>
      </c>
      <c r="D600" s="215">
        <v>191805615</v>
      </c>
      <c r="E600" s="215">
        <v>1020</v>
      </c>
      <c r="F600" s="215">
        <v>1110</v>
      </c>
      <c r="G600" s="215">
        <v>1004</v>
      </c>
      <c r="I600" s="215" t="s">
        <v>8713</v>
      </c>
      <c r="J600" s="215" t="s">
        <v>8714</v>
      </c>
      <c r="K600" s="215" t="s">
        <v>8688</v>
      </c>
      <c r="L600" s="215" t="s">
        <v>10589</v>
      </c>
      <c r="AD600" s="216"/>
    </row>
    <row r="601" spans="1:30" s="215" customFormat="1" x14ac:dyDescent="0.25">
      <c r="A601" s="215" t="s">
        <v>160</v>
      </c>
      <c r="B601" s="215">
        <v>6010</v>
      </c>
      <c r="C601" s="215" t="s">
        <v>192</v>
      </c>
      <c r="D601" s="215">
        <v>191805618</v>
      </c>
      <c r="E601" s="215">
        <v>1020</v>
      </c>
      <c r="F601" s="215">
        <v>1110</v>
      </c>
      <c r="G601" s="215">
        <v>1004</v>
      </c>
      <c r="I601" s="215" t="s">
        <v>8715</v>
      </c>
      <c r="J601" s="215" t="s">
        <v>8716</v>
      </c>
      <c r="K601" s="215" t="s">
        <v>8688</v>
      </c>
      <c r="L601" s="215" t="s">
        <v>10590</v>
      </c>
      <c r="AD601" s="216"/>
    </row>
    <row r="602" spans="1:30" s="215" customFormat="1" x14ac:dyDescent="0.25">
      <c r="A602" s="215" t="s">
        <v>160</v>
      </c>
      <c r="B602" s="215">
        <v>6010</v>
      </c>
      <c r="C602" s="215" t="s">
        <v>192</v>
      </c>
      <c r="D602" s="215">
        <v>191805619</v>
      </c>
      <c r="E602" s="215">
        <v>1020</v>
      </c>
      <c r="F602" s="215">
        <v>1110</v>
      </c>
      <c r="G602" s="215">
        <v>1004</v>
      </c>
      <c r="I602" s="215" t="s">
        <v>8717</v>
      </c>
      <c r="J602" s="215" t="s">
        <v>8718</v>
      </c>
      <c r="K602" s="215" t="s">
        <v>8688</v>
      </c>
      <c r="L602" s="215" t="s">
        <v>10591</v>
      </c>
      <c r="AD602" s="216"/>
    </row>
    <row r="603" spans="1:30" s="215" customFormat="1" x14ac:dyDescent="0.25">
      <c r="A603" s="215" t="s">
        <v>160</v>
      </c>
      <c r="B603" s="215">
        <v>6010</v>
      </c>
      <c r="C603" s="215" t="s">
        <v>192</v>
      </c>
      <c r="D603" s="215">
        <v>191805655</v>
      </c>
      <c r="E603" s="215">
        <v>1020</v>
      </c>
      <c r="F603" s="215">
        <v>1110</v>
      </c>
      <c r="G603" s="215">
        <v>1004</v>
      </c>
      <c r="I603" s="215" t="s">
        <v>8719</v>
      </c>
      <c r="J603" s="215" t="s">
        <v>8720</v>
      </c>
      <c r="K603" s="215" t="s">
        <v>8688</v>
      </c>
      <c r="L603" s="215" t="s">
        <v>10592</v>
      </c>
      <c r="AD603" s="216"/>
    </row>
    <row r="604" spans="1:30" s="215" customFormat="1" x14ac:dyDescent="0.25">
      <c r="A604" s="215" t="s">
        <v>160</v>
      </c>
      <c r="B604" s="215">
        <v>6010</v>
      </c>
      <c r="C604" s="215" t="s">
        <v>192</v>
      </c>
      <c r="D604" s="215">
        <v>191805656</v>
      </c>
      <c r="E604" s="215">
        <v>1020</v>
      </c>
      <c r="F604" s="215">
        <v>1110</v>
      </c>
      <c r="G604" s="215">
        <v>1004</v>
      </c>
      <c r="I604" s="215" t="s">
        <v>8721</v>
      </c>
      <c r="J604" s="215" t="s">
        <v>8722</v>
      </c>
      <c r="K604" s="215" t="s">
        <v>8688</v>
      </c>
      <c r="L604" s="215" t="s">
        <v>10593</v>
      </c>
      <c r="AD604" s="216"/>
    </row>
    <row r="605" spans="1:30" s="215" customFormat="1" x14ac:dyDescent="0.25">
      <c r="A605" s="215" t="s">
        <v>160</v>
      </c>
      <c r="B605" s="215">
        <v>6010</v>
      </c>
      <c r="C605" s="215" t="s">
        <v>192</v>
      </c>
      <c r="D605" s="215">
        <v>191805657</v>
      </c>
      <c r="E605" s="215">
        <v>1020</v>
      </c>
      <c r="F605" s="215">
        <v>1110</v>
      </c>
      <c r="G605" s="215">
        <v>1004</v>
      </c>
      <c r="I605" s="215" t="s">
        <v>8723</v>
      </c>
      <c r="J605" s="215" t="s">
        <v>8724</v>
      </c>
      <c r="K605" s="215" t="s">
        <v>8688</v>
      </c>
      <c r="L605" s="215" t="s">
        <v>10594</v>
      </c>
      <c r="AD605" s="216"/>
    </row>
    <row r="606" spans="1:30" s="215" customFormat="1" x14ac:dyDescent="0.25">
      <c r="A606" s="215" t="s">
        <v>160</v>
      </c>
      <c r="B606" s="215">
        <v>6010</v>
      </c>
      <c r="C606" s="215" t="s">
        <v>192</v>
      </c>
      <c r="D606" s="215">
        <v>191805659</v>
      </c>
      <c r="E606" s="215">
        <v>1020</v>
      </c>
      <c r="F606" s="215">
        <v>1110</v>
      </c>
      <c r="G606" s="215">
        <v>1004</v>
      </c>
      <c r="I606" s="215" t="s">
        <v>8725</v>
      </c>
      <c r="J606" s="215" t="s">
        <v>8726</v>
      </c>
      <c r="K606" s="215" t="s">
        <v>8688</v>
      </c>
      <c r="L606" s="215" t="s">
        <v>10595</v>
      </c>
      <c r="AD606" s="216"/>
    </row>
    <row r="607" spans="1:30" s="215" customFormat="1" x14ac:dyDescent="0.25">
      <c r="A607" s="215" t="s">
        <v>160</v>
      </c>
      <c r="B607" s="215">
        <v>6010</v>
      </c>
      <c r="C607" s="215" t="s">
        <v>192</v>
      </c>
      <c r="D607" s="215">
        <v>191805674</v>
      </c>
      <c r="E607" s="215">
        <v>1020</v>
      </c>
      <c r="F607" s="215">
        <v>1110</v>
      </c>
      <c r="G607" s="215">
        <v>1004</v>
      </c>
      <c r="I607" s="215" t="s">
        <v>8727</v>
      </c>
      <c r="J607" s="215" t="s">
        <v>8728</v>
      </c>
      <c r="K607" s="215" t="s">
        <v>8688</v>
      </c>
      <c r="L607" s="215" t="s">
        <v>10596</v>
      </c>
      <c r="AD607" s="216"/>
    </row>
    <row r="608" spans="1:30" s="215" customFormat="1" x14ac:dyDescent="0.25">
      <c r="A608" s="215" t="s">
        <v>160</v>
      </c>
      <c r="B608" s="215">
        <v>6010</v>
      </c>
      <c r="C608" s="215" t="s">
        <v>192</v>
      </c>
      <c r="D608" s="215">
        <v>191805675</v>
      </c>
      <c r="E608" s="215">
        <v>1020</v>
      </c>
      <c r="F608" s="215">
        <v>1110</v>
      </c>
      <c r="G608" s="215">
        <v>1004</v>
      </c>
      <c r="I608" s="215" t="s">
        <v>8729</v>
      </c>
      <c r="J608" s="215" t="s">
        <v>8730</v>
      </c>
      <c r="K608" s="215" t="s">
        <v>8688</v>
      </c>
      <c r="L608" s="215" t="s">
        <v>10597</v>
      </c>
      <c r="AD608" s="216"/>
    </row>
    <row r="609" spans="1:30" s="215" customFormat="1" x14ac:dyDescent="0.25">
      <c r="A609" s="215" t="s">
        <v>160</v>
      </c>
      <c r="B609" s="215">
        <v>6010</v>
      </c>
      <c r="C609" s="215" t="s">
        <v>192</v>
      </c>
      <c r="D609" s="215">
        <v>191805694</v>
      </c>
      <c r="E609" s="215">
        <v>1020</v>
      </c>
      <c r="F609" s="215">
        <v>1110</v>
      </c>
      <c r="G609" s="215">
        <v>1004</v>
      </c>
      <c r="I609" s="215" t="s">
        <v>8731</v>
      </c>
      <c r="J609" s="215" t="s">
        <v>8732</v>
      </c>
      <c r="K609" s="215" t="s">
        <v>8688</v>
      </c>
      <c r="L609" s="215" t="s">
        <v>10598</v>
      </c>
      <c r="AD609" s="216"/>
    </row>
    <row r="610" spans="1:30" s="215" customFormat="1" x14ac:dyDescent="0.25">
      <c r="A610" s="215" t="s">
        <v>160</v>
      </c>
      <c r="B610" s="215">
        <v>6010</v>
      </c>
      <c r="C610" s="215" t="s">
        <v>192</v>
      </c>
      <c r="D610" s="215">
        <v>191805695</v>
      </c>
      <c r="E610" s="215">
        <v>1020</v>
      </c>
      <c r="F610" s="215">
        <v>1110</v>
      </c>
      <c r="G610" s="215">
        <v>1004</v>
      </c>
      <c r="I610" s="215" t="s">
        <v>8733</v>
      </c>
      <c r="J610" s="215" t="s">
        <v>8734</v>
      </c>
      <c r="K610" s="215" t="s">
        <v>8688</v>
      </c>
      <c r="L610" s="215" t="s">
        <v>10599</v>
      </c>
      <c r="AD610" s="216"/>
    </row>
    <row r="611" spans="1:30" s="215" customFormat="1" x14ac:dyDescent="0.25">
      <c r="A611" s="215" t="s">
        <v>160</v>
      </c>
      <c r="B611" s="215">
        <v>6010</v>
      </c>
      <c r="C611" s="215" t="s">
        <v>192</v>
      </c>
      <c r="D611" s="215">
        <v>191805696</v>
      </c>
      <c r="E611" s="215">
        <v>1020</v>
      </c>
      <c r="F611" s="215">
        <v>1110</v>
      </c>
      <c r="G611" s="215">
        <v>1004</v>
      </c>
      <c r="I611" s="215" t="s">
        <v>8735</v>
      </c>
      <c r="J611" s="215" t="s">
        <v>8736</v>
      </c>
      <c r="K611" s="215" t="s">
        <v>8688</v>
      </c>
      <c r="L611" s="215" t="s">
        <v>10600</v>
      </c>
      <c r="AD611" s="216"/>
    </row>
    <row r="612" spans="1:30" s="215" customFormat="1" x14ac:dyDescent="0.25">
      <c r="A612" s="215" t="s">
        <v>160</v>
      </c>
      <c r="B612" s="215">
        <v>6010</v>
      </c>
      <c r="C612" s="215" t="s">
        <v>192</v>
      </c>
      <c r="D612" s="215">
        <v>191805698</v>
      </c>
      <c r="E612" s="215">
        <v>1020</v>
      </c>
      <c r="F612" s="215">
        <v>1110</v>
      </c>
      <c r="G612" s="215">
        <v>1004</v>
      </c>
      <c r="I612" s="215" t="s">
        <v>8737</v>
      </c>
      <c r="J612" s="215" t="s">
        <v>8738</v>
      </c>
      <c r="K612" s="215" t="s">
        <v>8688</v>
      </c>
      <c r="L612" s="215" t="s">
        <v>10601</v>
      </c>
      <c r="AD612" s="216"/>
    </row>
    <row r="613" spans="1:30" s="215" customFormat="1" x14ac:dyDescent="0.25">
      <c r="A613" s="215" t="s">
        <v>160</v>
      </c>
      <c r="B613" s="215">
        <v>6010</v>
      </c>
      <c r="C613" s="215" t="s">
        <v>192</v>
      </c>
      <c r="D613" s="215">
        <v>191822557</v>
      </c>
      <c r="E613" s="215">
        <v>1020</v>
      </c>
      <c r="F613" s="215">
        <v>1110</v>
      </c>
      <c r="G613" s="215">
        <v>1004</v>
      </c>
      <c r="I613" s="215" t="s">
        <v>8739</v>
      </c>
      <c r="J613" s="215" t="s">
        <v>8740</v>
      </c>
      <c r="K613" s="215" t="s">
        <v>8741</v>
      </c>
      <c r="L613" s="215" t="s">
        <v>11510</v>
      </c>
      <c r="AD613" s="216"/>
    </row>
    <row r="614" spans="1:30" s="215" customFormat="1" x14ac:dyDescent="0.25">
      <c r="A614" s="215" t="s">
        <v>160</v>
      </c>
      <c r="B614" s="215">
        <v>6010</v>
      </c>
      <c r="C614" s="215" t="s">
        <v>192</v>
      </c>
      <c r="D614" s="215">
        <v>191869818</v>
      </c>
      <c r="E614" s="215">
        <v>1020</v>
      </c>
      <c r="F614" s="215">
        <v>1121</v>
      </c>
      <c r="G614" s="215">
        <v>1004</v>
      </c>
      <c r="I614" s="215" t="s">
        <v>8742</v>
      </c>
      <c r="J614" s="215" t="s">
        <v>8743</v>
      </c>
      <c r="K614" s="215" t="s">
        <v>8688</v>
      </c>
      <c r="L614" s="215" t="s">
        <v>10602</v>
      </c>
      <c r="AD614" s="216"/>
    </row>
    <row r="615" spans="1:30" s="215" customFormat="1" x14ac:dyDescent="0.25">
      <c r="A615" s="215" t="s">
        <v>160</v>
      </c>
      <c r="B615" s="215">
        <v>6010</v>
      </c>
      <c r="C615" s="215" t="s">
        <v>192</v>
      </c>
      <c r="D615" s="215">
        <v>191947248</v>
      </c>
      <c r="E615" s="215">
        <v>1020</v>
      </c>
      <c r="F615" s="215">
        <v>1121</v>
      </c>
      <c r="G615" s="215">
        <v>1004</v>
      </c>
      <c r="I615" s="215" t="s">
        <v>8744</v>
      </c>
      <c r="J615" s="215" t="s">
        <v>8745</v>
      </c>
      <c r="K615" s="215" t="s">
        <v>8688</v>
      </c>
      <c r="L615" s="215" t="s">
        <v>10603</v>
      </c>
      <c r="AD615" s="216"/>
    </row>
    <row r="616" spans="1:30" s="215" customFormat="1" x14ac:dyDescent="0.25">
      <c r="A616" s="215" t="s">
        <v>160</v>
      </c>
      <c r="B616" s="215">
        <v>6010</v>
      </c>
      <c r="C616" s="215" t="s">
        <v>192</v>
      </c>
      <c r="D616" s="215">
        <v>191947324</v>
      </c>
      <c r="E616" s="215">
        <v>1020</v>
      </c>
      <c r="F616" s="215">
        <v>1110</v>
      </c>
      <c r="G616" s="215">
        <v>1004</v>
      </c>
      <c r="I616" s="215" t="s">
        <v>8746</v>
      </c>
      <c r="J616" s="215" t="s">
        <v>8747</v>
      </c>
      <c r="K616" s="215" t="s">
        <v>8688</v>
      </c>
      <c r="L616" s="215" t="s">
        <v>10604</v>
      </c>
      <c r="AD616" s="216"/>
    </row>
    <row r="617" spans="1:30" s="215" customFormat="1" x14ac:dyDescent="0.25">
      <c r="A617" s="215" t="s">
        <v>160</v>
      </c>
      <c r="B617" s="215">
        <v>6010</v>
      </c>
      <c r="C617" s="215" t="s">
        <v>192</v>
      </c>
      <c r="D617" s="215">
        <v>191947325</v>
      </c>
      <c r="E617" s="215">
        <v>1020</v>
      </c>
      <c r="F617" s="215">
        <v>1110</v>
      </c>
      <c r="G617" s="215">
        <v>1004</v>
      </c>
      <c r="I617" s="215" t="s">
        <v>8748</v>
      </c>
      <c r="J617" s="215" t="s">
        <v>8749</v>
      </c>
      <c r="K617" s="215" t="s">
        <v>8688</v>
      </c>
      <c r="L617" s="215" t="s">
        <v>10605</v>
      </c>
      <c r="AD617" s="216"/>
    </row>
    <row r="618" spans="1:30" s="215" customFormat="1" x14ac:dyDescent="0.25">
      <c r="A618" s="215" t="s">
        <v>160</v>
      </c>
      <c r="B618" s="215">
        <v>6010</v>
      </c>
      <c r="C618" s="215" t="s">
        <v>192</v>
      </c>
      <c r="D618" s="215">
        <v>191956040</v>
      </c>
      <c r="E618" s="215">
        <v>1020</v>
      </c>
      <c r="F618" s="215">
        <v>1110</v>
      </c>
      <c r="G618" s="215">
        <v>1004</v>
      </c>
      <c r="I618" s="215" t="s">
        <v>8750</v>
      </c>
      <c r="J618" s="215" t="s">
        <v>8751</v>
      </c>
      <c r="K618" s="215" t="s">
        <v>8688</v>
      </c>
      <c r="L618" s="215" t="s">
        <v>10606</v>
      </c>
      <c r="AD618" s="216"/>
    </row>
    <row r="619" spans="1:30" s="215" customFormat="1" x14ac:dyDescent="0.25">
      <c r="A619" s="215" t="s">
        <v>160</v>
      </c>
      <c r="B619" s="215">
        <v>6010</v>
      </c>
      <c r="C619" s="215" t="s">
        <v>192</v>
      </c>
      <c r="D619" s="215">
        <v>191962790</v>
      </c>
      <c r="E619" s="215">
        <v>1020</v>
      </c>
      <c r="F619" s="215">
        <v>1110</v>
      </c>
      <c r="G619" s="215">
        <v>1004</v>
      </c>
      <c r="I619" s="215" t="s">
        <v>8752</v>
      </c>
      <c r="J619" s="215" t="s">
        <v>8753</v>
      </c>
      <c r="K619" s="215" t="s">
        <v>8688</v>
      </c>
      <c r="L619" s="215" t="s">
        <v>10607</v>
      </c>
      <c r="AD619" s="216"/>
    </row>
    <row r="620" spans="1:30" s="215" customFormat="1" x14ac:dyDescent="0.25">
      <c r="A620" s="215" t="s">
        <v>160</v>
      </c>
      <c r="B620" s="215">
        <v>6010</v>
      </c>
      <c r="C620" s="215" t="s">
        <v>192</v>
      </c>
      <c r="D620" s="215">
        <v>191962795</v>
      </c>
      <c r="E620" s="215">
        <v>1020</v>
      </c>
      <c r="F620" s="215">
        <v>1110</v>
      </c>
      <c r="G620" s="215">
        <v>1004</v>
      </c>
      <c r="I620" s="215" t="s">
        <v>8754</v>
      </c>
      <c r="J620" s="215" t="s">
        <v>8755</v>
      </c>
      <c r="K620" s="215" t="s">
        <v>8688</v>
      </c>
      <c r="L620" s="215" t="s">
        <v>10608</v>
      </c>
      <c r="AD620" s="216"/>
    </row>
    <row r="621" spans="1:30" s="215" customFormat="1" x14ac:dyDescent="0.25">
      <c r="A621" s="215" t="s">
        <v>160</v>
      </c>
      <c r="B621" s="215">
        <v>6010</v>
      </c>
      <c r="C621" s="215" t="s">
        <v>192</v>
      </c>
      <c r="D621" s="215">
        <v>191962809</v>
      </c>
      <c r="E621" s="215">
        <v>1020</v>
      </c>
      <c r="F621" s="215">
        <v>1110</v>
      </c>
      <c r="G621" s="215">
        <v>1004</v>
      </c>
      <c r="I621" s="215" t="s">
        <v>8756</v>
      </c>
      <c r="J621" s="215" t="s">
        <v>8757</v>
      </c>
      <c r="K621" s="215" t="s">
        <v>8688</v>
      </c>
      <c r="L621" s="215" t="s">
        <v>10609</v>
      </c>
      <c r="AD621" s="216"/>
    </row>
    <row r="622" spans="1:30" s="215" customFormat="1" x14ac:dyDescent="0.25">
      <c r="A622" s="215" t="s">
        <v>160</v>
      </c>
      <c r="B622" s="215">
        <v>6010</v>
      </c>
      <c r="C622" s="215" t="s">
        <v>192</v>
      </c>
      <c r="D622" s="215">
        <v>191962821</v>
      </c>
      <c r="E622" s="215">
        <v>1020</v>
      </c>
      <c r="F622" s="215">
        <v>1110</v>
      </c>
      <c r="G622" s="215">
        <v>1004</v>
      </c>
      <c r="I622" s="215" t="s">
        <v>8758</v>
      </c>
      <c r="J622" s="215" t="s">
        <v>8759</v>
      </c>
      <c r="K622" s="215" t="s">
        <v>8688</v>
      </c>
      <c r="L622" s="215" t="s">
        <v>10610</v>
      </c>
      <c r="AD622" s="216"/>
    </row>
    <row r="623" spans="1:30" s="215" customFormat="1" x14ac:dyDescent="0.25">
      <c r="A623" s="215" t="s">
        <v>160</v>
      </c>
      <c r="B623" s="215">
        <v>6010</v>
      </c>
      <c r="C623" s="215" t="s">
        <v>192</v>
      </c>
      <c r="D623" s="215">
        <v>191975862</v>
      </c>
      <c r="E623" s="215">
        <v>1020</v>
      </c>
      <c r="F623" s="215">
        <v>1121</v>
      </c>
      <c r="G623" s="215">
        <v>1004</v>
      </c>
      <c r="I623" s="215" t="s">
        <v>8760</v>
      </c>
      <c r="J623" s="215" t="s">
        <v>8761</v>
      </c>
      <c r="K623" s="215" t="s">
        <v>8688</v>
      </c>
      <c r="L623" s="215" t="s">
        <v>10611</v>
      </c>
      <c r="AD623" s="216"/>
    </row>
    <row r="624" spans="1:30" s="215" customFormat="1" x14ac:dyDescent="0.25">
      <c r="A624" s="215" t="s">
        <v>160</v>
      </c>
      <c r="B624" s="215">
        <v>6010</v>
      </c>
      <c r="C624" s="215" t="s">
        <v>192</v>
      </c>
      <c r="D624" s="215">
        <v>191986617</v>
      </c>
      <c r="E624" s="215">
        <v>1020</v>
      </c>
      <c r="F624" s="215">
        <v>1110</v>
      </c>
      <c r="G624" s="215">
        <v>1004</v>
      </c>
      <c r="I624" s="215" t="s">
        <v>8762</v>
      </c>
      <c r="J624" s="215" t="s">
        <v>8763</v>
      </c>
      <c r="K624" s="215" t="s">
        <v>8688</v>
      </c>
      <c r="L624" s="215" t="s">
        <v>10612</v>
      </c>
      <c r="AD624" s="216"/>
    </row>
    <row r="625" spans="1:30" s="215" customFormat="1" x14ac:dyDescent="0.25">
      <c r="A625" s="215" t="s">
        <v>160</v>
      </c>
      <c r="B625" s="215">
        <v>6010</v>
      </c>
      <c r="C625" s="215" t="s">
        <v>192</v>
      </c>
      <c r="D625" s="215">
        <v>191990779</v>
      </c>
      <c r="E625" s="215">
        <v>1020</v>
      </c>
      <c r="F625" s="215">
        <v>1110</v>
      </c>
      <c r="G625" s="215">
        <v>1004</v>
      </c>
      <c r="I625" s="215" t="s">
        <v>8764</v>
      </c>
      <c r="J625" s="215" t="s">
        <v>8765</v>
      </c>
      <c r="K625" s="215" t="s">
        <v>8688</v>
      </c>
      <c r="L625" s="215" t="s">
        <v>10613</v>
      </c>
      <c r="AD625" s="216"/>
    </row>
    <row r="626" spans="1:30" s="215" customFormat="1" x14ac:dyDescent="0.25">
      <c r="A626" s="215" t="s">
        <v>160</v>
      </c>
      <c r="B626" s="215">
        <v>6010</v>
      </c>
      <c r="C626" s="215" t="s">
        <v>192</v>
      </c>
      <c r="D626" s="215">
        <v>191990861</v>
      </c>
      <c r="E626" s="215">
        <v>1020</v>
      </c>
      <c r="F626" s="215">
        <v>1110</v>
      </c>
      <c r="G626" s="215">
        <v>1004</v>
      </c>
      <c r="I626" s="215" t="s">
        <v>8766</v>
      </c>
      <c r="J626" s="215" t="s">
        <v>8767</v>
      </c>
      <c r="K626" s="215" t="s">
        <v>8688</v>
      </c>
      <c r="L626" s="215" t="s">
        <v>10614</v>
      </c>
      <c r="AD626" s="216"/>
    </row>
    <row r="627" spans="1:30" s="215" customFormat="1" x14ac:dyDescent="0.25">
      <c r="A627" s="215" t="s">
        <v>160</v>
      </c>
      <c r="B627" s="215">
        <v>6010</v>
      </c>
      <c r="C627" s="215" t="s">
        <v>192</v>
      </c>
      <c r="D627" s="215">
        <v>191990863</v>
      </c>
      <c r="E627" s="215">
        <v>1020</v>
      </c>
      <c r="F627" s="215">
        <v>1110</v>
      </c>
      <c r="G627" s="215">
        <v>1004</v>
      </c>
      <c r="I627" s="215" t="s">
        <v>8768</v>
      </c>
      <c r="J627" s="215" t="s">
        <v>8769</v>
      </c>
      <c r="K627" s="215" t="s">
        <v>8688</v>
      </c>
      <c r="L627" s="215" t="s">
        <v>11842</v>
      </c>
      <c r="AD627" s="216"/>
    </row>
    <row r="628" spans="1:30" s="215" customFormat="1" x14ac:dyDescent="0.25">
      <c r="A628" s="215" t="s">
        <v>160</v>
      </c>
      <c r="B628" s="215">
        <v>6010</v>
      </c>
      <c r="C628" s="215" t="s">
        <v>192</v>
      </c>
      <c r="D628" s="215">
        <v>191990865</v>
      </c>
      <c r="E628" s="215">
        <v>1020</v>
      </c>
      <c r="F628" s="215">
        <v>1121</v>
      </c>
      <c r="G628" s="215">
        <v>1004</v>
      </c>
      <c r="I628" s="215" t="s">
        <v>8770</v>
      </c>
      <c r="J628" s="215" t="s">
        <v>8771</v>
      </c>
      <c r="K628" s="215" t="s">
        <v>8688</v>
      </c>
      <c r="L628" s="215" t="s">
        <v>24748</v>
      </c>
      <c r="AD628" s="216"/>
    </row>
    <row r="629" spans="1:30" s="215" customFormat="1" x14ac:dyDescent="0.25">
      <c r="A629" s="215" t="s">
        <v>160</v>
      </c>
      <c r="B629" s="215">
        <v>6010</v>
      </c>
      <c r="C629" s="215" t="s">
        <v>192</v>
      </c>
      <c r="D629" s="215">
        <v>191990872</v>
      </c>
      <c r="E629" s="215">
        <v>1020</v>
      </c>
      <c r="F629" s="215">
        <v>1110</v>
      </c>
      <c r="G629" s="215">
        <v>1004</v>
      </c>
      <c r="I629" s="215" t="s">
        <v>8772</v>
      </c>
      <c r="J629" s="215" t="s">
        <v>8773</v>
      </c>
      <c r="K629" s="215" t="s">
        <v>8688</v>
      </c>
      <c r="L629" s="215" t="s">
        <v>10615</v>
      </c>
      <c r="AD629" s="216"/>
    </row>
    <row r="630" spans="1:30" s="215" customFormat="1" x14ac:dyDescent="0.25">
      <c r="A630" s="215" t="s">
        <v>160</v>
      </c>
      <c r="B630" s="215">
        <v>6010</v>
      </c>
      <c r="C630" s="215" t="s">
        <v>192</v>
      </c>
      <c r="D630" s="215">
        <v>192007886</v>
      </c>
      <c r="E630" s="215">
        <v>1060</v>
      </c>
      <c r="F630" s="215">
        <v>1252</v>
      </c>
      <c r="G630" s="215">
        <v>1004</v>
      </c>
      <c r="I630" s="215" t="s">
        <v>11756</v>
      </c>
      <c r="J630" s="215" t="s">
        <v>11757</v>
      </c>
      <c r="K630" s="215" t="s">
        <v>8688</v>
      </c>
      <c r="L630" s="215" t="s">
        <v>11773</v>
      </c>
      <c r="AD630" s="216"/>
    </row>
    <row r="631" spans="1:30" s="215" customFormat="1" x14ac:dyDescent="0.25">
      <c r="A631" s="215" t="s">
        <v>160</v>
      </c>
      <c r="B631" s="215">
        <v>6010</v>
      </c>
      <c r="C631" s="215" t="s">
        <v>192</v>
      </c>
      <c r="D631" s="215">
        <v>192007968</v>
      </c>
      <c r="E631" s="215">
        <v>1060</v>
      </c>
      <c r="F631" s="215">
        <v>1252</v>
      </c>
      <c r="G631" s="215">
        <v>1004</v>
      </c>
      <c r="I631" s="215" t="s">
        <v>11851</v>
      </c>
      <c r="J631" s="215" t="s">
        <v>11852</v>
      </c>
      <c r="K631" s="215" t="s">
        <v>8688</v>
      </c>
      <c r="L631" s="215" t="s">
        <v>11873</v>
      </c>
      <c r="AD631" s="216"/>
    </row>
    <row r="632" spans="1:30" s="215" customFormat="1" x14ac:dyDescent="0.25">
      <c r="A632" s="215" t="s">
        <v>160</v>
      </c>
      <c r="B632" s="215">
        <v>6010</v>
      </c>
      <c r="C632" s="215" t="s">
        <v>192</v>
      </c>
      <c r="D632" s="215">
        <v>192007969</v>
      </c>
      <c r="E632" s="215">
        <v>1060</v>
      </c>
      <c r="F632" s="215">
        <v>1242</v>
      </c>
      <c r="G632" s="215">
        <v>1004</v>
      </c>
      <c r="I632" s="215" t="s">
        <v>11782</v>
      </c>
      <c r="J632" s="215" t="s">
        <v>11783</v>
      </c>
      <c r="K632" s="215" t="s">
        <v>8688</v>
      </c>
      <c r="L632" s="215" t="s">
        <v>11798</v>
      </c>
      <c r="AD632" s="216"/>
    </row>
    <row r="633" spans="1:30" s="215" customFormat="1" x14ac:dyDescent="0.25">
      <c r="A633" s="215" t="s">
        <v>160</v>
      </c>
      <c r="B633" s="215">
        <v>6010</v>
      </c>
      <c r="C633" s="215" t="s">
        <v>192</v>
      </c>
      <c r="D633" s="215">
        <v>192009919</v>
      </c>
      <c r="E633" s="215">
        <v>1020</v>
      </c>
      <c r="F633" s="215">
        <v>1110</v>
      </c>
      <c r="G633" s="215">
        <v>1004</v>
      </c>
      <c r="I633" s="215" t="s">
        <v>11832</v>
      </c>
      <c r="J633" s="215" t="s">
        <v>11833</v>
      </c>
      <c r="K633" s="215" t="s">
        <v>8741</v>
      </c>
      <c r="L633" s="215" t="s">
        <v>11845</v>
      </c>
      <c r="AD633" s="216"/>
    </row>
    <row r="634" spans="1:30" s="215" customFormat="1" x14ac:dyDescent="0.25">
      <c r="A634" s="215" t="s">
        <v>160</v>
      </c>
      <c r="B634" s="215">
        <v>6010</v>
      </c>
      <c r="C634" s="215" t="s">
        <v>192</v>
      </c>
      <c r="D634" s="215">
        <v>192011087</v>
      </c>
      <c r="E634" s="215">
        <v>1060</v>
      </c>
      <c r="F634" s="215">
        <v>1242</v>
      </c>
      <c r="G634" s="215">
        <v>1004</v>
      </c>
      <c r="I634" s="215" t="s">
        <v>11853</v>
      </c>
      <c r="J634" s="215" t="s">
        <v>11854</v>
      </c>
      <c r="K634" s="215" t="s">
        <v>8688</v>
      </c>
      <c r="L634" s="215" t="s">
        <v>11874</v>
      </c>
      <c r="AD634" s="216"/>
    </row>
    <row r="635" spans="1:30" s="215" customFormat="1" x14ac:dyDescent="0.25">
      <c r="A635" s="215" t="s">
        <v>160</v>
      </c>
      <c r="B635" s="215">
        <v>6010</v>
      </c>
      <c r="C635" s="215" t="s">
        <v>192</v>
      </c>
      <c r="D635" s="215">
        <v>192011099</v>
      </c>
      <c r="E635" s="215">
        <v>1060</v>
      </c>
      <c r="F635" s="215">
        <v>1252</v>
      </c>
      <c r="G635" s="215">
        <v>1004</v>
      </c>
      <c r="I635" s="215" t="s">
        <v>11855</v>
      </c>
      <c r="J635" s="215" t="s">
        <v>11856</v>
      </c>
      <c r="K635" s="215" t="s">
        <v>8688</v>
      </c>
      <c r="L635" s="215" t="s">
        <v>11875</v>
      </c>
      <c r="AD635" s="216"/>
    </row>
    <row r="636" spans="1:30" s="215" customFormat="1" x14ac:dyDescent="0.25">
      <c r="A636" s="215" t="s">
        <v>160</v>
      </c>
      <c r="B636" s="215">
        <v>6010</v>
      </c>
      <c r="C636" s="215" t="s">
        <v>192</v>
      </c>
      <c r="D636" s="215">
        <v>192026638</v>
      </c>
      <c r="E636" s="215">
        <v>1060</v>
      </c>
      <c r="F636" s="215">
        <v>1274</v>
      </c>
      <c r="G636" s="215">
        <v>1003</v>
      </c>
      <c r="I636" s="215" t="s">
        <v>25249</v>
      </c>
      <c r="J636" s="215" t="s">
        <v>25250</v>
      </c>
      <c r="K636" s="215" t="s">
        <v>8741</v>
      </c>
      <c r="L636" s="215" t="s">
        <v>25274</v>
      </c>
      <c r="AD636" s="216"/>
    </row>
    <row r="637" spans="1:30" s="215" customFormat="1" x14ac:dyDescent="0.25">
      <c r="A637" s="215" t="s">
        <v>160</v>
      </c>
      <c r="B637" s="215">
        <v>6010</v>
      </c>
      <c r="C637" s="215" t="s">
        <v>192</v>
      </c>
      <c r="D637" s="215">
        <v>192028018</v>
      </c>
      <c r="E637" s="215">
        <v>1020</v>
      </c>
      <c r="F637" s="215">
        <v>1122</v>
      </c>
      <c r="G637" s="215">
        <v>1004</v>
      </c>
      <c r="I637" s="215" t="s">
        <v>25327</v>
      </c>
      <c r="J637" s="215" t="s">
        <v>25328</v>
      </c>
      <c r="K637" s="215" t="s">
        <v>8688</v>
      </c>
      <c r="L637" s="215" t="s">
        <v>25367</v>
      </c>
      <c r="AD637" s="216"/>
    </row>
    <row r="638" spans="1:30" s="215" customFormat="1" x14ac:dyDescent="0.25">
      <c r="A638" s="215" t="s">
        <v>160</v>
      </c>
      <c r="B638" s="215">
        <v>6010</v>
      </c>
      <c r="C638" s="215" t="s">
        <v>192</v>
      </c>
      <c r="D638" s="215">
        <v>192034590</v>
      </c>
      <c r="E638" s="215">
        <v>1060</v>
      </c>
      <c r="F638" s="215">
        <v>1252</v>
      </c>
      <c r="G638" s="215">
        <v>1004</v>
      </c>
      <c r="I638" s="215" t="s">
        <v>27051</v>
      </c>
      <c r="J638" s="215" t="s">
        <v>27052</v>
      </c>
      <c r="K638" s="215" t="s">
        <v>8688</v>
      </c>
      <c r="L638" s="215" t="s">
        <v>27141</v>
      </c>
      <c r="AD638" s="216"/>
    </row>
    <row r="639" spans="1:30" s="215" customFormat="1" x14ac:dyDescent="0.25">
      <c r="A639" s="215" t="s">
        <v>160</v>
      </c>
      <c r="B639" s="215">
        <v>6010</v>
      </c>
      <c r="C639" s="215" t="s">
        <v>192</v>
      </c>
      <c r="D639" s="215">
        <v>192034591</v>
      </c>
      <c r="E639" s="215">
        <v>1060</v>
      </c>
      <c r="F639" s="215">
        <v>1252</v>
      </c>
      <c r="G639" s="215">
        <v>1004</v>
      </c>
      <c r="I639" s="215" t="s">
        <v>27053</v>
      </c>
      <c r="J639" s="215" t="s">
        <v>27054</v>
      </c>
      <c r="K639" s="215" t="s">
        <v>8688</v>
      </c>
      <c r="L639" s="215" t="s">
        <v>27142</v>
      </c>
      <c r="AD639" s="216"/>
    </row>
    <row r="640" spans="1:30" s="215" customFormat="1" x14ac:dyDescent="0.25">
      <c r="A640" s="215" t="s">
        <v>160</v>
      </c>
      <c r="B640" s="215">
        <v>6010</v>
      </c>
      <c r="C640" s="215" t="s">
        <v>192</v>
      </c>
      <c r="D640" s="215">
        <v>192045006</v>
      </c>
      <c r="E640" s="215">
        <v>1060</v>
      </c>
      <c r="F640" s="215">
        <v>1261</v>
      </c>
      <c r="G640" s="215">
        <v>1004</v>
      </c>
      <c r="I640" s="215" t="s">
        <v>29007</v>
      </c>
      <c r="J640" s="215" t="s">
        <v>29008</v>
      </c>
      <c r="K640" s="215" t="s">
        <v>8688</v>
      </c>
      <c r="L640" s="215" t="s">
        <v>29050</v>
      </c>
      <c r="AD640" s="216"/>
    </row>
    <row r="641" spans="1:30" s="215" customFormat="1" x14ac:dyDescent="0.25">
      <c r="A641" s="215" t="s">
        <v>160</v>
      </c>
      <c r="B641" s="215">
        <v>6010</v>
      </c>
      <c r="C641" s="215" t="s">
        <v>192</v>
      </c>
      <c r="D641" s="215">
        <v>192045246</v>
      </c>
      <c r="E641" s="215">
        <v>1060</v>
      </c>
      <c r="F641" s="215">
        <v>1271</v>
      </c>
      <c r="G641" s="215">
        <v>1004</v>
      </c>
      <c r="I641" s="215" t="s">
        <v>29009</v>
      </c>
      <c r="J641" s="215" t="s">
        <v>29010</v>
      </c>
      <c r="K641" s="215" t="s">
        <v>8688</v>
      </c>
      <c r="L641" s="215" t="s">
        <v>29051</v>
      </c>
      <c r="AD641" s="216"/>
    </row>
    <row r="642" spans="1:30" s="215" customFormat="1" x14ac:dyDescent="0.25">
      <c r="A642" s="215" t="s">
        <v>160</v>
      </c>
      <c r="B642" s="215">
        <v>6011</v>
      </c>
      <c r="C642" s="215" t="s">
        <v>193</v>
      </c>
      <c r="D642" s="215">
        <v>9024567</v>
      </c>
      <c r="E642" s="215">
        <v>1060</v>
      </c>
      <c r="F642" s="215">
        <v>1271</v>
      </c>
      <c r="G642" s="215">
        <v>1004</v>
      </c>
      <c r="I642" s="215" t="s">
        <v>12661</v>
      </c>
      <c r="J642" s="215" t="s">
        <v>12662</v>
      </c>
      <c r="K642" s="215" t="s">
        <v>8688</v>
      </c>
      <c r="L642" s="215" t="s">
        <v>20023</v>
      </c>
      <c r="AD642" s="216"/>
    </row>
    <row r="643" spans="1:30" s="215" customFormat="1" x14ac:dyDescent="0.25">
      <c r="A643" s="215" t="s">
        <v>160</v>
      </c>
      <c r="B643" s="215">
        <v>6011</v>
      </c>
      <c r="C643" s="215" t="s">
        <v>193</v>
      </c>
      <c r="D643" s="215">
        <v>191637966</v>
      </c>
      <c r="E643" s="215">
        <v>1040</v>
      </c>
      <c r="F643" s="215">
        <v>1271</v>
      </c>
      <c r="G643" s="215">
        <v>1004</v>
      </c>
      <c r="I643" s="215" t="s">
        <v>12663</v>
      </c>
      <c r="J643" s="215" t="s">
        <v>12664</v>
      </c>
      <c r="K643" s="215" t="s">
        <v>8688</v>
      </c>
      <c r="L643" s="215" t="s">
        <v>20024</v>
      </c>
      <c r="AD643" s="216"/>
    </row>
    <row r="644" spans="1:30" s="215" customFormat="1" x14ac:dyDescent="0.25">
      <c r="A644" s="215" t="s">
        <v>160</v>
      </c>
      <c r="B644" s="215">
        <v>6011</v>
      </c>
      <c r="C644" s="215" t="s">
        <v>193</v>
      </c>
      <c r="D644" s="215">
        <v>191638870</v>
      </c>
      <c r="E644" s="215">
        <v>1060</v>
      </c>
      <c r="F644" s="215">
        <v>1274</v>
      </c>
      <c r="G644" s="215">
        <v>1004</v>
      </c>
      <c r="I644" s="215" t="s">
        <v>12665</v>
      </c>
      <c r="J644" s="215" t="s">
        <v>12666</v>
      </c>
      <c r="K644" s="215" t="s">
        <v>8688</v>
      </c>
      <c r="L644" s="215" t="s">
        <v>20025</v>
      </c>
      <c r="AD644" s="216"/>
    </row>
    <row r="645" spans="1:30" s="215" customFormat="1" x14ac:dyDescent="0.25">
      <c r="A645" s="215" t="s">
        <v>160</v>
      </c>
      <c r="B645" s="215">
        <v>6011</v>
      </c>
      <c r="C645" s="215" t="s">
        <v>193</v>
      </c>
      <c r="D645" s="215">
        <v>191640154</v>
      </c>
      <c r="E645" s="215">
        <v>1030</v>
      </c>
      <c r="F645" s="215">
        <v>1110</v>
      </c>
      <c r="G645" s="215">
        <v>1004</v>
      </c>
      <c r="I645" s="215" t="s">
        <v>12667</v>
      </c>
      <c r="J645" s="215" t="s">
        <v>12668</v>
      </c>
      <c r="K645" s="215" t="s">
        <v>8688</v>
      </c>
      <c r="L645" s="215" t="s">
        <v>20026</v>
      </c>
      <c r="AD645" s="216"/>
    </row>
    <row r="646" spans="1:30" s="215" customFormat="1" x14ac:dyDescent="0.25">
      <c r="A646" s="215" t="s">
        <v>160</v>
      </c>
      <c r="B646" s="215">
        <v>6011</v>
      </c>
      <c r="C646" s="215" t="s">
        <v>193</v>
      </c>
      <c r="D646" s="215">
        <v>500006895</v>
      </c>
      <c r="E646" s="215">
        <v>1060</v>
      </c>
      <c r="F646" s="215">
        <v>1271</v>
      </c>
      <c r="G646" s="215">
        <v>1004</v>
      </c>
      <c r="I646" s="215" t="s">
        <v>12669</v>
      </c>
      <c r="J646" s="215" t="s">
        <v>12670</v>
      </c>
      <c r="K646" s="215" t="s">
        <v>8688</v>
      </c>
      <c r="L646" s="215" t="s">
        <v>20027</v>
      </c>
      <c r="AD646" s="216"/>
    </row>
    <row r="647" spans="1:30" s="215" customFormat="1" x14ac:dyDescent="0.25">
      <c r="A647" s="215" t="s">
        <v>160</v>
      </c>
      <c r="B647" s="215">
        <v>6011</v>
      </c>
      <c r="C647" s="215" t="s">
        <v>193</v>
      </c>
      <c r="D647" s="215">
        <v>502325369</v>
      </c>
      <c r="E647" s="215">
        <v>1060</v>
      </c>
      <c r="F647" s="215">
        <v>1274</v>
      </c>
      <c r="G647" s="215">
        <v>1004</v>
      </c>
      <c r="I647" s="215" t="s">
        <v>12671</v>
      </c>
      <c r="J647" s="215" t="s">
        <v>12672</v>
      </c>
      <c r="K647" s="215" t="s">
        <v>8688</v>
      </c>
      <c r="L647" s="215" t="s">
        <v>20028</v>
      </c>
      <c r="AD647" s="216"/>
    </row>
    <row r="648" spans="1:30" s="215" customFormat="1" x14ac:dyDescent="0.25">
      <c r="A648" s="215" t="s">
        <v>160</v>
      </c>
      <c r="B648" s="215">
        <v>6011</v>
      </c>
      <c r="C648" s="215" t="s">
        <v>193</v>
      </c>
      <c r="D648" s="215">
        <v>502325372</v>
      </c>
      <c r="E648" s="215">
        <v>1060</v>
      </c>
      <c r="F648" s="215">
        <v>1274</v>
      </c>
      <c r="G648" s="215">
        <v>1004</v>
      </c>
      <c r="I648" s="215" t="s">
        <v>12673</v>
      </c>
      <c r="J648" s="215" t="s">
        <v>12674</v>
      </c>
      <c r="K648" s="215" t="s">
        <v>8688</v>
      </c>
      <c r="L648" s="215" t="s">
        <v>20029</v>
      </c>
      <c r="AD648" s="216"/>
    </row>
    <row r="649" spans="1:30" s="215" customFormat="1" x14ac:dyDescent="0.25">
      <c r="A649" s="215" t="s">
        <v>160</v>
      </c>
      <c r="B649" s="215">
        <v>6011</v>
      </c>
      <c r="C649" s="215" t="s">
        <v>193</v>
      </c>
      <c r="D649" s="215">
        <v>502325378</v>
      </c>
      <c r="E649" s="215">
        <v>1060</v>
      </c>
      <c r="F649" s="215">
        <v>1274</v>
      </c>
      <c r="G649" s="215">
        <v>1004</v>
      </c>
      <c r="I649" s="215" t="s">
        <v>12675</v>
      </c>
      <c r="J649" s="215" t="s">
        <v>12676</v>
      </c>
      <c r="K649" s="215" t="s">
        <v>8688</v>
      </c>
      <c r="L649" s="215" t="s">
        <v>20030</v>
      </c>
      <c r="AD649" s="216"/>
    </row>
    <row r="650" spans="1:30" s="215" customFormat="1" x14ac:dyDescent="0.25">
      <c r="A650" s="215" t="s">
        <v>160</v>
      </c>
      <c r="B650" s="215">
        <v>6011</v>
      </c>
      <c r="C650" s="215" t="s">
        <v>193</v>
      </c>
      <c r="D650" s="215">
        <v>502325384</v>
      </c>
      <c r="E650" s="215">
        <v>1060</v>
      </c>
      <c r="F650" s="215">
        <v>1242</v>
      </c>
      <c r="G650" s="215">
        <v>1004</v>
      </c>
      <c r="I650" s="215" t="s">
        <v>12677</v>
      </c>
      <c r="J650" s="215" t="s">
        <v>12678</v>
      </c>
      <c r="K650" s="215" t="s">
        <v>8688</v>
      </c>
      <c r="L650" s="215" t="s">
        <v>20031</v>
      </c>
      <c r="AD650" s="216"/>
    </row>
    <row r="651" spans="1:30" s="215" customFormat="1" x14ac:dyDescent="0.25">
      <c r="A651" s="215" t="s">
        <v>160</v>
      </c>
      <c r="B651" s="215">
        <v>6011</v>
      </c>
      <c r="C651" s="215" t="s">
        <v>193</v>
      </c>
      <c r="D651" s="215">
        <v>502325407</v>
      </c>
      <c r="E651" s="215">
        <v>1060</v>
      </c>
      <c r="F651" s="215">
        <v>1242</v>
      </c>
      <c r="G651" s="215">
        <v>1004</v>
      </c>
      <c r="I651" s="215" t="s">
        <v>12679</v>
      </c>
      <c r="J651" s="215" t="s">
        <v>12680</v>
      </c>
      <c r="K651" s="215" t="s">
        <v>8688</v>
      </c>
      <c r="L651" s="215" t="s">
        <v>20032</v>
      </c>
      <c r="AD651" s="216"/>
    </row>
    <row r="652" spans="1:30" s="215" customFormat="1" x14ac:dyDescent="0.25">
      <c r="A652" s="215" t="s">
        <v>160</v>
      </c>
      <c r="B652" s="215">
        <v>6011</v>
      </c>
      <c r="C652" s="215" t="s">
        <v>193</v>
      </c>
      <c r="D652" s="215">
        <v>502325452</v>
      </c>
      <c r="E652" s="215">
        <v>1060</v>
      </c>
      <c r="F652" s="215">
        <v>1271</v>
      </c>
      <c r="G652" s="215">
        <v>1004</v>
      </c>
      <c r="I652" s="215" t="s">
        <v>12681</v>
      </c>
      <c r="J652" s="215" t="s">
        <v>12682</v>
      </c>
      <c r="K652" s="215" t="s">
        <v>8688</v>
      </c>
      <c r="L652" s="215" t="s">
        <v>20033</v>
      </c>
      <c r="AD652" s="216"/>
    </row>
    <row r="653" spans="1:30" s="215" customFormat="1" x14ac:dyDescent="0.25">
      <c r="A653" s="215" t="s">
        <v>160</v>
      </c>
      <c r="B653" s="215">
        <v>6021</v>
      </c>
      <c r="C653" s="215" t="s">
        <v>194</v>
      </c>
      <c r="D653" s="215">
        <v>191432551</v>
      </c>
      <c r="E653" s="215">
        <v>1020</v>
      </c>
      <c r="F653" s="215">
        <v>1122</v>
      </c>
      <c r="G653" s="215">
        <v>1004</v>
      </c>
      <c r="I653" s="215" t="s">
        <v>12683</v>
      </c>
      <c r="J653" s="215" t="s">
        <v>12684</v>
      </c>
      <c r="K653" s="215" t="s">
        <v>8688</v>
      </c>
      <c r="L653" s="215" t="s">
        <v>20034</v>
      </c>
      <c r="AD653" s="216"/>
    </row>
    <row r="654" spans="1:30" s="215" customFormat="1" x14ac:dyDescent="0.25">
      <c r="A654" s="215" t="s">
        <v>160</v>
      </c>
      <c r="B654" s="215">
        <v>6021</v>
      </c>
      <c r="C654" s="215" t="s">
        <v>194</v>
      </c>
      <c r="D654" s="215">
        <v>191582197</v>
      </c>
      <c r="E654" s="215">
        <v>1020</v>
      </c>
      <c r="F654" s="215">
        <v>1122</v>
      </c>
      <c r="G654" s="215">
        <v>1004</v>
      </c>
      <c r="I654" s="215" t="s">
        <v>12685</v>
      </c>
      <c r="J654" s="215" t="s">
        <v>12686</v>
      </c>
      <c r="K654" s="215" t="s">
        <v>8688</v>
      </c>
      <c r="L654" s="215" t="s">
        <v>20035</v>
      </c>
      <c r="AD654" s="216"/>
    </row>
    <row r="655" spans="1:30" s="215" customFormat="1" x14ac:dyDescent="0.25">
      <c r="A655" s="215" t="s">
        <v>160</v>
      </c>
      <c r="B655" s="215">
        <v>6021</v>
      </c>
      <c r="C655" s="215" t="s">
        <v>194</v>
      </c>
      <c r="D655" s="215">
        <v>191727711</v>
      </c>
      <c r="E655" s="215">
        <v>1020</v>
      </c>
      <c r="F655" s="215">
        <v>1121</v>
      </c>
      <c r="G655" s="215">
        <v>1004</v>
      </c>
      <c r="I655" s="215" t="s">
        <v>2928</v>
      </c>
      <c r="J655" s="215" t="s">
        <v>2929</v>
      </c>
      <c r="K655" s="215" t="s">
        <v>328</v>
      </c>
      <c r="L655" s="215" t="s">
        <v>5943</v>
      </c>
      <c r="AD655" s="216"/>
    </row>
    <row r="656" spans="1:30" s="215" customFormat="1" x14ac:dyDescent="0.25">
      <c r="A656" s="215" t="s">
        <v>160</v>
      </c>
      <c r="B656" s="215">
        <v>6021</v>
      </c>
      <c r="C656" s="215" t="s">
        <v>194</v>
      </c>
      <c r="D656" s="215">
        <v>191727712</v>
      </c>
      <c r="E656" s="215">
        <v>1020</v>
      </c>
      <c r="F656" s="215">
        <v>1121</v>
      </c>
      <c r="G656" s="215">
        <v>1004</v>
      </c>
      <c r="I656" s="215" t="s">
        <v>2928</v>
      </c>
      <c r="J656" s="215" t="s">
        <v>2929</v>
      </c>
      <c r="K656" s="215" t="s">
        <v>328</v>
      </c>
      <c r="L656" s="215" t="s">
        <v>5943</v>
      </c>
      <c r="AD656" s="216"/>
    </row>
    <row r="657" spans="1:30" s="215" customFormat="1" x14ac:dyDescent="0.25">
      <c r="A657" s="215" t="s">
        <v>160</v>
      </c>
      <c r="B657" s="215">
        <v>6021</v>
      </c>
      <c r="C657" s="215" t="s">
        <v>194</v>
      </c>
      <c r="D657" s="215">
        <v>191753152</v>
      </c>
      <c r="E657" s="215">
        <v>1020</v>
      </c>
      <c r="F657" s="215">
        <v>1110</v>
      </c>
      <c r="G657" s="215">
        <v>1004</v>
      </c>
      <c r="I657" s="215" t="s">
        <v>2930</v>
      </c>
      <c r="J657" s="215" t="s">
        <v>2931</v>
      </c>
      <c r="K657" s="215" t="s">
        <v>328</v>
      </c>
      <c r="L657" s="215" t="s">
        <v>5944</v>
      </c>
      <c r="AD657" s="216"/>
    </row>
    <row r="658" spans="1:30" s="215" customFormat="1" x14ac:dyDescent="0.25">
      <c r="A658" s="215" t="s">
        <v>160</v>
      </c>
      <c r="B658" s="215">
        <v>6021</v>
      </c>
      <c r="C658" s="215" t="s">
        <v>194</v>
      </c>
      <c r="D658" s="215">
        <v>191753198</v>
      </c>
      <c r="E658" s="215">
        <v>1020</v>
      </c>
      <c r="F658" s="215">
        <v>1110</v>
      </c>
      <c r="G658" s="215">
        <v>1003</v>
      </c>
      <c r="I658" s="215" t="s">
        <v>2932</v>
      </c>
      <c r="J658" s="215" t="s">
        <v>2933</v>
      </c>
      <c r="K658" s="215" t="s">
        <v>328</v>
      </c>
      <c r="L658" s="215" t="s">
        <v>5945</v>
      </c>
      <c r="AD658" s="216"/>
    </row>
    <row r="659" spans="1:30" s="215" customFormat="1" x14ac:dyDescent="0.25">
      <c r="A659" s="215" t="s">
        <v>160</v>
      </c>
      <c r="B659" s="215">
        <v>6021</v>
      </c>
      <c r="C659" s="215" t="s">
        <v>194</v>
      </c>
      <c r="D659" s="215">
        <v>191782734</v>
      </c>
      <c r="E659" s="215">
        <v>1020</v>
      </c>
      <c r="F659" s="215">
        <v>1122</v>
      </c>
      <c r="G659" s="215">
        <v>1004</v>
      </c>
      <c r="I659" s="215" t="s">
        <v>12687</v>
      </c>
      <c r="J659" s="215" t="s">
        <v>12688</v>
      </c>
      <c r="K659" s="215" t="s">
        <v>8688</v>
      </c>
      <c r="L659" s="215" t="s">
        <v>20036</v>
      </c>
      <c r="AD659" s="216"/>
    </row>
    <row r="660" spans="1:30" s="215" customFormat="1" x14ac:dyDescent="0.25">
      <c r="A660" s="215" t="s">
        <v>160</v>
      </c>
      <c r="B660" s="215">
        <v>6021</v>
      </c>
      <c r="C660" s="215" t="s">
        <v>194</v>
      </c>
      <c r="D660" s="215">
        <v>191782736</v>
      </c>
      <c r="E660" s="215">
        <v>1020</v>
      </c>
      <c r="F660" s="215">
        <v>1122</v>
      </c>
      <c r="G660" s="215">
        <v>1004</v>
      </c>
      <c r="I660" s="215" t="s">
        <v>12689</v>
      </c>
      <c r="J660" s="215" t="s">
        <v>12690</v>
      </c>
      <c r="K660" s="215" t="s">
        <v>8688</v>
      </c>
      <c r="L660" s="215" t="s">
        <v>20037</v>
      </c>
      <c r="AD660" s="216"/>
    </row>
    <row r="661" spans="1:30" s="215" customFormat="1" x14ac:dyDescent="0.25">
      <c r="A661" s="215" t="s">
        <v>160</v>
      </c>
      <c r="B661" s="215">
        <v>6021</v>
      </c>
      <c r="C661" s="215" t="s">
        <v>194</v>
      </c>
      <c r="D661" s="215">
        <v>191801900</v>
      </c>
      <c r="E661" s="215">
        <v>1020</v>
      </c>
      <c r="F661" s="215">
        <v>1252</v>
      </c>
      <c r="G661" s="215">
        <v>1004</v>
      </c>
      <c r="I661" s="215" t="s">
        <v>8596</v>
      </c>
      <c r="J661" s="215" t="s">
        <v>8597</v>
      </c>
      <c r="K661" s="215" t="s">
        <v>328</v>
      </c>
      <c r="L661" s="215" t="s">
        <v>8620</v>
      </c>
      <c r="AD661" s="216"/>
    </row>
    <row r="662" spans="1:30" s="215" customFormat="1" x14ac:dyDescent="0.25">
      <c r="A662" s="215" t="s">
        <v>160</v>
      </c>
      <c r="B662" s="215">
        <v>6021</v>
      </c>
      <c r="C662" s="215" t="s">
        <v>194</v>
      </c>
      <c r="D662" s="215">
        <v>191821519</v>
      </c>
      <c r="E662" s="215">
        <v>1020</v>
      </c>
      <c r="F662" s="215">
        <v>1122</v>
      </c>
      <c r="G662" s="215">
        <v>1004</v>
      </c>
      <c r="I662" s="215" t="s">
        <v>12691</v>
      </c>
      <c r="J662" s="215" t="s">
        <v>12692</v>
      </c>
      <c r="K662" s="215" t="s">
        <v>8688</v>
      </c>
      <c r="L662" s="215" t="s">
        <v>20038</v>
      </c>
      <c r="AD662" s="216"/>
    </row>
    <row r="663" spans="1:30" s="215" customFormat="1" x14ac:dyDescent="0.25">
      <c r="A663" s="215" t="s">
        <v>160</v>
      </c>
      <c r="B663" s="215">
        <v>6021</v>
      </c>
      <c r="C663" s="215" t="s">
        <v>194</v>
      </c>
      <c r="D663" s="215">
        <v>191847275</v>
      </c>
      <c r="E663" s="215">
        <v>1020</v>
      </c>
      <c r="F663" s="215">
        <v>1110</v>
      </c>
      <c r="G663" s="215">
        <v>1004</v>
      </c>
      <c r="I663" s="215" t="s">
        <v>8598</v>
      </c>
      <c r="J663" s="215" t="s">
        <v>8599</v>
      </c>
      <c r="K663" s="215" t="s">
        <v>328</v>
      </c>
      <c r="L663" s="215" t="s">
        <v>8621</v>
      </c>
      <c r="AD663" s="216"/>
    </row>
    <row r="664" spans="1:30" s="215" customFormat="1" x14ac:dyDescent="0.25">
      <c r="A664" s="215" t="s">
        <v>160</v>
      </c>
      <c r="B664" s="215">
        <v>6021</v>
      </c>
      <c r="C664" s="215" t="s">
        <v>194</v>
      </c>
      <c r="D664" s="215">
        <v>191874660</v>
      </c>
      <c r="E664" s="215">
        <v>1020</v>
      </c>
      <c r="F664" s="215">
        <v>1110</v>
      </c>
      <c r="G664" s="215">
        <v>1004</v>
      </c>
      <c r="I664" s="215" t="s">
        <v>2934</v>
      </c>
      <c r="J664" s="215" t="s">
        <v>2935</v>
      </c>
      <c r="K664" s="215" t="s">
        <v>328</v>
      </c>
      <c r="L664" s="215" t="s">
        <v>5944</v>
      </c>
      <c r="AD664" s="216"/>
    </row>
    <row r="665" spans="1:30" s="215" customFormat="1" x14ac:dyDescent="0.25">
      <c r="A665" s="215" t="s">
        <v>160</v>
      </c>
      <c r="B665" s="215">
        <v>6021</v>
      </c>
      <c r="C665" s="215" t="s">
        <v>194</v>
      </c>
      <c r="D665" s="215">
        <v>191887294</v>
      </c>
      <c r="E665" s="215">
        <v>1020</v>
      </c>
      <c r="F665" s="215">
        <v>1252</v>
      </c>
      <c r="G665" s="215">
        <v>1004</v>
      </c>
      <c r="I665" s="215" t="s">
        <v>8600</v>
      </c>
      <c r="J665" s="215" t="s">
        <v>8601</v>
      </c>
      <c r="K665" s="215" t="s">
        <v>328</v>
      </c>
      <c r="L665" s="215" t="s">
        <v>8622</v>
      </c>
      <c r="AD665" s="216"/>
    </row>
    <row r="666" spans="1:30" s="215" customFormat="1" x14ac:dyDescent="0.25">
      <c r="A666" s="215" t="s">
        <v>160</v>
      </c>
      <c r="B666" s="215">
        <v>6021</v>
      </c>
      <c r="C666" s="215" t="s">
        <v>194</v>
      </c>
      <c r="D666" s="215">
        <v>191951967</v>
      </c>
      <c r="E666" s="215">
        <v>1060</v>
      </c>
      <c r="F666" s="215">
        <v>1274</v>
      </c>
      <c r="G666" s="215">
        <v>1004</v>
      </c>
      <c r="I666" s="215" t="s">
        <v>12693</v>
      </c>
      <c r="J666" s="215" t="s">
        <v>12694</v>
      </c>
      <c r="K666" s="215" t="s">
        <v>8688</v>
      </c>
      <c r="L666" s="215" t="s">
        <v>20039</v>
      </c>
      <c r="AD666" s="216"/>
    </row>
    <row r="667" spans="1:30" s="215" customFormat="1" x14ac:dyDescent="0.25">
      <c r="A667" s="215" t="s">
        <v>160</v>
      </c>
      <c r="B667" s="215">
        <v>6021</v>
      </c>
      <c r="C667" s="215" t="s">
        <v>194</v>
      </c>
      <c r="D667" s="215">
        <v>191956761</v>
      </c>
      <c r="E667" s="215">
        <v>1060</v>
      </c>
      <c r="F667" s="215">
        <v>1252</v>
      </c>
      <c r="G667" s="215">
        <v>1004</v>
      </c>
      <c r="I667" s="215" t="s">
        <v>12695</v>
      </c>
      <c r="J667" s="215" t="s">
        <v>12696</v>
      </c>
      <c r="K667" s="215" t="s">
        <v>8688</v>
      </c>
      <c r="L667" s="215" t="s">
        <v>20040</v>
      </c>
      <c r="AD667" s="216"/>
    </row>
    <row r="668" spans="1:30" s="215" customFormat="1" x14ac:dyDescent="0.25">
      <c r="A668" s="215" t="s">
        <v>160</v>
      </c>
      <c r="B668" s="215">
        <v>6021</v>
      </c>
      <c r="C668" s="215" t="s">
        <v>194</v>
      </c>
      <c r="D668" s="215">
        <v>191956777</v>
      </c>
      <c r="E668" s="215">
        <v>1060</v>
      </c>
      <c r="F668" s="215">
        <v>1242</v>
      </c>
      <c r="G668" s="215">
        <v>1004</v>
      </c>
      <c r="I668" s="215" t="s">
        <v>12697</v>
      </c>
      <c r="J668" s="215" t="s">
        <v>12698</v>
      </c>
      <c r="K668" s="215" t="s">
        <v>8688</v>
      </c>
      <c r="L668" s="215" t="s">
        <v>20041</v>
      </c>
      <c r="AD668" s="216"/>
    </row>
    <row r="669" spans="1:30" s="215" customFormat="1" x14ac:dyDescent="0.25">
      <c r="A669" s="215" t="s">
        <v>160</v>
      </c>
      <c r="B669" s="215">
        <v>6021</v>
      </c>
      <c r="C669" s="215" t="s">
        <v>194</v>
      </c>
      <c r="D669" s="215">
        <v>191956916</v>
      </c>
      <c r="E669" s="215">
        <v>1060</v>
      </c>
      <c r="F669" s="215">
        <v>1252</v>
      </c>
      <c r="G669" s="215">
        <v>1004</v>
      </c>
      <c r="I669" s="215" t="s">
        <v>12699</v>
      </c>
      <c r="J669" s="215" t="s">
        <v>12700</v>
      </c>
      <c r="K669" s="215" t="s">
        <v>8688</v>
      </c>
      <c r="L669" s="215" t="s">
        <v>20042</v>
      </c>
      <c r="AD669" s="216"/>
    </row>
    <row r="670" spans="1:30" s="215" customFormat="1" x14ac:dyDescent="0.25">
      <c r="A670" s="215" t="s">
        <v>160</v>
      </c>
      <c r="B670" s="215">
        <v>6021</v>
      </c>
      <c r="C670" s="215" t="s">
        <v>194</v>
      </c>
      <c r="D670" s="215">
        <v>191958739</v>
      </c>
      <c r="E670" s="215">
        <v>1020</v>
      </c>
      <c r="F670" s="215">
        <v>1122</v>
      </c>
      <c r="G670" s="215">
        <v>1004</v>
      </c>
      <c r="I670" s="215" t="s">
        <v>12701</v>
      </c>
      <c r="J670" s="215" t="s">
        <v>12702</v>
      </c>
      <c r="K670" s="215" t="s">
        <v>8688</v>
      </c>
      <c r="L670" s="215" t="s">
        <v>20043</v>
      </c>
      <c r="AD670" s="216"/>
    </row>
    <row r="671" spans="1:30" s="215" customFormat="1" x14ac:dyDescent="0.25">
      <c r="A671" s="215" t="s">
        <v>160</v>
      </c>
      <c r="B671" s="215">
        <v>6021</v>
      </c>
      <c r="C671" s="215" t="s">
        <v>194</v>
      </c>
      <c r="D671" s="215">
        <v>191963977</v>
      </c>
      <c r="E671" s="215">
        <v>1020</v>
      </c>
      <c r="F671" s="215">
        <v>1110</v>
      </c>
      <c r="G671" s="215">
        <v>1004</v>
      </c>
      <c r="I671" s="215" t="s">
        <v>12703</v>
      </c>
      <c r="J671" s="215" t="s">
        <v>12704</v>
      </c>
      <c r="K671" s="215" t="s">
        <v>8688</v>
      </c>
      <c r="L671" s="215" t="s">
        <v>20044</v>
      </c>
      <c r="AD671" s="216"/>
    </row>
    <row r="672" spans="1:30" s="215" customFormat="1" x14ac:dyDescent="0.25">
      <c r="A672" s="215" t="s">
        <v>160</v>
      </c>
      <c r="B672" s="215">
        <v>6021</v>
      </c>
      <c r="C672" s="215" t="s">
        <v>194</v>
      </c>
      <c r="D672" s="215">
        <v>191963978</v>
      </c>
      <c r="E672" s="215">
        <v>1020</v>
      </c>
      <c r="F672" s="215">
        <v>1110</v>
      </c>
      <c r="G672" s="215">
        <v>1004</v>
      </c>
      <c r="I672" s="215" t="s">
        <v>12705</v>
      </c>
      <c r="J672" s="215" t="s">
        <v>12706</v>
      </c>
      <c r="K672" s="215" t="s">
        <v>8688</v>
      </c>
      <c r="L672" s="215" t="s">
        <v>20045</v>
      </c>
      <c r="AD672" s="216"/>
    </row>
    <row r="673" spans="1:30" s="215" customFormat="1" x14ac:dyDescent="0.25">
      <c r="A673" s="215" t="s">
        <v>160</v>
      </c>
      <c r="B673" s="215">
        <v>6021</v>
      </c>
      <c r="C673" s="215" t="s">
        <v>194</v>
      </c>
      <c r="D673" s="215">
        <v>191963989</v>
      </c>
      <c r="E673" s="215">
        <v>1020</v>
      </c>
      <c r="F673" s="215">
        <v>1110</v>
      </c>
      <c r="G673" s="215">
        <v>1004</v>
      </c>
      <c r="I673" s="215" t="s">
        <v>12707</v>
      </c>
      <c r="J673" s="215" t="s">
        <v>12708</v>
      </c>
      <c r="K673" s="215" t="s">
        <v>8688</v>
      </c>
      <c r="L673" s="215" t="s">
        <v>20046</v>
      </c>
      <c r="AD673" s="216"/>
    </row>
    <row r="674" spans="1:30" s="215" customFormat="1" x14ac:dyDescent="0.25">
      <c r="A674" s="215" t="s">
        <v>160</v>
      </c>
      <c r="B674" s="215">
        <v>6021</v>
      </c>
      <c r="C674" s="215" t="s">
        <v>194</v>
      </c>
      <c r="D674" s="215">
        <v>191963991</v>
      </c>
      <c r="E674" s="215">
        <v>1060</v>
      </c>
      <c r="F674" s="215">
        <v>1242</v>
      </c>
      <c r="G674" s="215">
        <v>1004</v>
      </c>
      <c r="I674" s="215" t="s">
        <v>12709</v>
      </c>
      <c r="J674" s="215" t="s">
        <v>12710</v>
      </c>
      <c r="K674" s="215" t="s">
        <v>8688</v>
      </c>
      <c r="L674" s="215" t="s">
        <v>27143</v>
      </c>
      <c r="AD674" s="216"/>
    </row>
    <row r="675" spans="1:30" s="215" customFormat="1" x14ac:dyDescent="0.25">
      <c r="A675" s="215" t="s">
        <v>160</v>
      </c>
      <c r="B675" s="215">
        <v>6021</v>
      </c>
      <c r="C675" s="215" t="s">
        <v>194</v>
      </c>
      <c r="D675" s="215">
        <v>191964010</v>
      </c>
      <c r="E675" s="215">
        <v>1060</v>
      </c>
      <c r="F675" s="215">
        <v>1242</v>
      </c>
      <c r="G675" s="215">
        <v>1004</v>
      </c>
      <c r="I675" s="215" t="s">
        <v>12711</v>
      </c>
      <c r="J675" s="215" t="s">
        <v>12712</v>
      </c>
      <c r="K675" s="215" t="s">
        <v>8688</v>
      </c>
      <c r="L675" s="215" t="s">
        <v>20047</v>
      </c>
      <c r="AD675" s="216"/>
    </row>
    <row r="676" spans="1:30" s="215" customFormat="1" x14ac:dyDescent="0.25">
      <c r="A676" s="215" t="s">
        <v>160</v>
      </c>
      <c r="B676" s="215">
        <v>6021</v>
      </c>
      <c r="C676" s="215" t="s">
        <v>194</v>
      </c>
      <c r="D676" s="215">
        <v>191964011</v>
      </c>
      <c r="E676" s="215">
        <v>1060</v>
      </c>
      <c r="F676" s="215">
        <v>1242</v>
      </c>
      <c r="G676" s="215">
        <v>1004</v>
      </c>
      <c r="I676" s="215" t="s">
        <v>12713</v>
      </c>
      <c r="J676" s="215" t="s">
        <v>12714</v>
      </c>
      <c r="K676" s="215" t="s">
        <v>8688</v>
      </c>
      <c r="L676" s="215" t="s">
        <v>20048</v>
      </c>
      <c r="AD676" s="216"/>
    </row>
    <row r="677" spans="1:30" s="215" customFormat="1" x14ac:dyDescent="0.25">
      <c r="A677" s="215" t="s">
        <v>160</v>
      </c>
      <c r="B677" s="215">
        <v>6021</v>
      </c>
      <c r="C677" s="215" t="s">
        <v>194</v>
      </c>
      <c r="D677" s="215">
        <v>191971933</v>
      </c>
      <c r="E677" s="215">
        <v>1020</v>
      </c>
      <c r="F677" s="215">
        <v>1110</v>
      </c>
      <c r="G677" s="215">
        <v>1004</v>
      </c>
      <c r="I677" s="215" t="s">
        <v>11987</v>
      </c>
      <c r="J677" s="215" t="s">
        <v>11988</v>
      </c>
      <c r="K677" s="215" t="s">
        <v>328</v>
      </c>
      <c r="L677" s="215" t="s">
        <v>12003</v>
      </c>
      <c r="AD677" s="216"/>
    </row>
    <row r="678" spans="1:30" s="215" customFormat="1" x14ac:dyDescent="0.25">
      <c r="A678" s="215" t="s">
        <v>160</v>
      </c>
      <c r="B678" s="215">
        <v>6021</v>
      </c>
      <c r="C678" s="215" t="s">
        <v>194</v>
      </c>
      <c r="D678" s="215">
        <v>191971949</v>
      </c>
      <c r="E678" s="215">
        <v>1020</v>
      </c>
      <c r="F678" s="215">
        <v>1110</v>
      </c>
      <c r="G678" s="215">
        <v>1004</v>
      </c>
      <c r="I678" s="215" t="s">
        <v>28798</v>
      </c>
      <c r="J678" s="215" t="s">
        <v>28799</v>
      </c>
      <c r="K678" s="215" t="s">
        <v>8688</v>
      </c>
      <c r="L678" s="215" t="s">
        <v>28829</v>
      </c>
      <c r="AD678" s="216"/>
    </row>
    <row r="679" spans="1:30" s="215" customFormat="1" x14ac:dyDescent="0.25">
      <c r="A679" s="215" t="s">
        <v>160</v>
      </c>
      <c r="B679" s="215">
        <v>6021</v>
      </c>
      <c r="C679" s="215" t="s">
        <v>194</v>
      </c>
      <c r="D679" s="215">
        <v>191977856</v>
      </c>
      <c r="E679" s="215">
        <v>1060</v>
      </c>
      <c r="F679" s="215">
        <v>1252</v>
      </c>
      <c r="G679" s="215">
        <v>1004</v>
      </c>
      <c r="I679" s="215" t="s">
        <v>12715</v>
      </c>
      <c r="J679" s="215" t="s">
        <v>12716</v>
      </c>
      <c r="K679" s="215" t="s">
        <v>8688</v>
      </c>
      <c r="L679" s="215" t="s">
        <v>20049</v>
      </c>
      <c r="AD679" s="216"/>
    </row>
    <row r="680" spans="1:30" s="215" customFormat="1" x14ac:dyDescent="0.25">
      <c r="A680" s="215" t="s">
        <v>160</v>
      </c>
      <c r="B680" s="215">
        <v>6021</v>
      </c>
      <c r="C680" s="215" t="s">
        <v>194</v>
      </c>
      <c r="D680" s="215">
        <v>191977863</v>
      </c>
      <c r="E680" s="215">
        <v>1060</v>
      </c>
      <c r="F680" s="215">
        <v>1242</v>
      </c>
      <c r="G680" s="215">
        <v>1004</v>
      </c>
      <c r="I680" s="215" t="s">
        <v>12717</v>
      </c>
      <c r="J680" s="215" t="s">
        <v>12718</v>
      </c>
      <c r="K680" s="215" t="s">
        <v>8688</v>
      </c>
      <c r="L680" s="215" t="s">
        <v>20050</v>
      </c>
      <c r="AD680" s="216"/>
    </row>
    <row r="681" spans="1:30" s="215" customFormat="1" x14ac:dyDescent="0.25">
      <c r="A681" s="215" t="s">
        <v>160</v>
      </c>
      <c r="B681" s="215">
        <v>6021</v>
      </c>
      <c r="C681" s="215" t="s">
        <v>194</v>
      </c>
      <c r="D681" s="215">
        <v>191979160</v>
      </c>
      <c r="E681" s="215">
        <v>1020</v>
      </c>
      <c r="F681" s="215">
        <v>1110</v>
      </c>
      <c r="G681" s="215">
        <v>1004</v>
      </c>
      <c r="I681" s="215" t="s">
        <v>12719</v>
      </c>
      <c r="J681" s="215" t="s">
        <v>12720</v>
      </c>
      <c r="K681" s="215" t="s">
        <v>8688</v>
      </c>
      <c r="L681" s="215" t="s">
        <v>20051</v>
      </c>
      <c r="AD681" s="216"/>
    </row>
    <row r="682" spans="1:30" s="215" customFormat="1" x14ac:dyDescent="0.25">
      <c r="A682" s="215" t="s">
        <v>160</v>
      </c>
      <c r="B682" s="215">
        <v>6021</v>
      </c>
      <c r="C682" s="215" t="s">
        <v>194</v>
      </c>
      <c r="D682" s="215">
        <v>191984295</v>
      </c>
      <c r="E682" s="215">
        <v>1060</v>
      </c>
      <c r="F682" s="215">
        <v>1252</v>
      </c>
      <c r="G682" s="215">
        <v>1004</v>
      </c>
      <c r="I682" s="215" t="s">
        <v>12721</v>
      </c>
      <c r="J682" s="215" t="s">
        <v>12722</v>
      </c>
      <c r="K682" s="215" t="s">
        <v>8688</v>
      </c>
      <c r="L682" s="215" t="s">
        <v>20052</v>
      </c>
      <c r="AD682" s="216"/>
    </row>
    <row r="683" spans="1:30" s="215" customFormat="1" x14ac:dyDescent="0.25">
      <c r="A683" s="215" t="s">
        <v>160</v>
      </c>
      <c r="B683" s="215">
        <v>6021</v>
      </c>
      <c r="C683" s="215" t="s">
        <v>194</v>
      </c>
      <c r="D683" s="215">
        <v>191988331</v>
      </c>
      <c r="E683" s="215">
        <v>1060</v>
      </c>
      <c r="F683" s="215">
        <v>1252</v>
      </c>
      <c r="G683" s="215">
        <v>1004</v>
      </c>
      <c r="I683" s="215" t="s">
        <v>12723</v>
      </c>
      <c r="J683" s="215" t="s">
        <v>12724</v>
      </c>
      <c r="K683" s="215" t="s">
        <v>8688</v>
      </c>
      <c r="L683" s="215" t="s">
        <v>20053</v>
      </c>
      <c r="AD683" s="216"/>
    </row>
    <row r="684" spans="1:30" s="215" customFormat="1" x14ac:dyDescent="0.25">
      <c r="A684" s="215" t="s">
        <v>160</v>
      </c>
      <c r="B684" s="215">
        <v>6021</v>
      </c>
      <c r="C684" s="215" t="s">
        <v>194</v>
      </c>
      <c r="D684" s="215">
        <v>191988365</v>
      </c>
      <c r="E684" s="215">
        <v>1020</v>
      </c>
      <c r="F684" s="215">
        <v>1110</v>
      </c>
      <c r="G684" s="215">
        <v>1003</v>
      </c>
      <c r="I684" s="215" t="s">
        <v>12725</v>
      </c>
      <c r="J684" s="215" t="s">
        <v>12726</v>
      </c>
      <c r="K684" s="215" t="s">
        <v>8688</v>
      </c>
      <c r="L684" s="215" t="s">
        <v>20054</v>
      </c>
      <c r="AD684" s="216"/>
    </row>
    <row r="685" spans="1:30" s="215" customFormat="1" x14ac:dyDescent="0.25">
      <c r="A685" s="215" t="s">
        <v>160</v>
      </c>
      <c r="B685" s="215">
        <v>6021</v>
      </c>
      <c r="C685" s="215" t="s">
        <v>194</v>
      </c>
      <c r="D685" s="215">
        <v>191988419</v>
      </c>
      <c r="E685" s="215">
        <v>1020</v>
      </c>
      <c r="F685" s="215">
        <v>1110</v>
      </c>
      <c r="G685" s="215">
        <v>1004</v>
      </c>
      <c r="I685" s="215" t="s">
        <v>12727</v>
      </c>
      <c r="J685" s="215" t="s">
        <v>12728</v>
      </c>
      <c r="K685" s="215" t="s">
        <v>8688</v>
      </c>
      <c r="L685" s="215" t="s">
        <v>20055</v>
      </c>
      <c r="AD685" s="216"/>
    </row>
    <row r="686" spans="1:30" s="215" customFormat="1" x14ac:dyDescent="0.25">
      <c r="A686" s="215" t="s">
        <v>160</v>
      </c>
      <c r="B686" s="215">
        <v>6021</v>
      </c>
      <c r="C686" s="215" t="s">
        <v>194</v>
      </c>
      <c r="D686" s="215">
        <v>191994468</v>
      </c>
      <c r="E686" s="215">
        <v>1060</v>
      </c>
      <c r="F686" s="215">
        <v>1252</v>
      </c>
      <c r="G686" s="215">
        <v>1004</v>
      </c>
      <c r="I686" s="215" t="s">
        <v>12729</v>
      </c>
      <c r="J686" s="215" t="s">
        <v>12730</v>
      </c>
      <c r="K686" s="215" t="s">
        <v>8688</v>
      </c>
      <c r="L686" s="215" t="s">
        <v>20056</v>
      </c>
      <c r="AD686" s="216"/>
    </row>
    <row r="687" spans="1:30" s="215" customFormat="1" x14ac:dyDescent="0.25">
      <c r="A687" s="215" t="s">
        <v>160</v>
      </c>
      <c r="B687" s="215">
        <v>6021</v>
      </c>
      <c r="C687" s="215" t="s">
        <v>194</v>
      </c>
      <c r="D687" s="215">
        <v>191994479</v>
      </c>
      <c r="E687" s="215">
        <v>1060</v>
      </c>
      <c r="F687" s="215">
        <v>1252</v>
      </c>
      <c r="G687" s="215">
        <v>1004</v>
      </c>
      <c r="I687" s="215" t="s">
        <v>12731</v>
      </c>
      <c r="J687" s="215" t="s">
        <v>12732</v>
      </c>
      <c r="K687" s="215" t="s">
        <v>8688</v>
      </c>
      <c r="L687" s="215" t="s">
        <v>20057</v>
      </c>
      <c r="AD687" s="216"/>
    </row>
    <row r="688" spans="1:30" s="215" customFormat="1" x14ac:dyDescent="0.25">
      <c r="A688" s="215" t="s">
        <v>160</v>
      </c>
      <c r="B688" s="215">
        <v>6021</v>
      </c>
      <c r="C688" s="215" t="s">
        <v>194</v>
      </c>
      <c r="D688" s="215">
        <v>191995774</v>
      </c>
      <c r="E688" s="215">
        <v>1020</v>
      </c>
      <c r="F688" s="215">
        <v>1122</v>
      </c>
      <c r="G688" s="215">
        <v>1003</v>
      </c>
      <c r="I688" s="215" t="s">
        <v>28800</v>
      </c>
      <c r="J688" s="215" t="s">
        <v>28801</v>
      </c>
      <c r="K688" s="215" t="s">
        <v>8688</v>
      </c>
      <c r="L688" s="215" t="s">
        <v>28830</v>
      </c>
      <c r="AD688" s="216"/>
    </row>
    <row r="689" spans="1:30" s="215" customFormat="1" x14ac:dyDescent="0.25">
      <c r="A689" s="215" t="s">
        <v>160</v>
      </c>
      <c r="B689" s="215">
        <v>6021</v>
      </c>
      <c r="C689" s="215" t="s">
        <v>194</v>
      </c>
      <c r="D689" s="215">
        <v>191995832</v>
      </c>
      <c r="E689" s="215">
        <v>1020</v>
      </c>
      <c r="F689" s="215">
        <v>1110</v>
      </c>
      <c r="G689" s="215">
        <v>1004</v>
      </c>
      <c r="I689" s="215" t="s">
        <v>28649</v>
      </c>
      <c r="J689" s="215" t="s">
        <v>28650</v>
      </c>
      <c r="K689" s="215" t="s">
        <v>8688</v>
      </c>
      <c r="L689" s="215" t="s">
        <v>28729</v>
      </c>
      <c r="AD689" s="216"/>
    </row>
    <row r="690" spans="1:30" s="215" customFormat="1" x14ac:dyDescent="0.25">
      <c r="A690" s="215" t="s">
        <v>160</v>
      </c>
      <c r="B690" s="215">
        <v>6021</v>
      </c>
      <c r="C690" s="215" t="s">
        <v>194</v>
      </c>
      <c r="D690" s="215">
        <v>191997163</v>
      </c>
      <c r="E690" s="215">
        <v>1020</v>
      </c>
      <c r="F690" s="215">
        <v>1122</v>
      </c>
      <c r="G690" s="215">
        <v>1004</v>
      </c>
      <c r="I690" s="215" t="s">
        <v>12733</v>
      </c>
      <c r="J690" s="215" t="s">
        <v>12734</v>
      </c>
      <c r="K690" s="215" t="s">
        <v>8688</v>
      </c>
      <c r="L690" s="215" t="s">
        <v>26290</v>
      </c>
      <c r="AD690" s="216"/>
    </row>
    <row r="691" spans="1:30" s="215" customFormat="1" x14ac:dyDescent="0.25">
      <c r="A691" s="215" t="s">
        <v>160</v>
      </c>
      <c r="B691" s="215">
        <v>6021</v>
      </c>
      <c r="C691" s="215" t="s">
        <v>194</v>
      </c>
      <c r="D691" s="215">
        <v>191997166</v>
      </c>
      <c r="E691" s="215">
        <v>1020</v>
      </c>
      <c r="F691" s="215">
        <v>1110</v>
      </c>
      <c r="G691" s="215">
        <v>1004</v>
      </c>
      <c r="I691" s="215" t="s">
        <v>12735</v>
      </c>
      <c r="J691" s="215" t="s">
        <v>12736</v>
      </c>
      <c r="K691" s="215" t="s">
        <v>8688</v>
      </c>
      <c r="L691" s="215" t="s">
        <v>20058</v>
      </c>
      <c r="AD691" s="216"/>
    </row>
    <row r="692" spans="1:30" s="215" customFormat="1" x14ac:dyDescent="0.25">
      <c r="A692" s="215" t="s">
        <v>160</v>
      </c>
      <c r="B692" s="215">
        <v>6021</v>
      </c>
      <c r="C692" s="215" t="s">
        <v>194</v>
      </c>
      <c r="D692" s="215">
        <v>191997168</v>
      </c>
      <c r="E692" s="215">
        <v>1020</v>
      </c>
      <c r="F692" s="215">
        <v>1110</v>
      </c>
      <c r="G692" s="215">
        <v>1004</v>
      </c>
      <c r="I692" s="215" t="s">
        <v>12737</v>
      </c>
      <c r="J692" s="215" t="s">
        <v>12738</v>
      </c>
      <c r="K692" s="215" t="s">
        <v>8688</v>
      </c>
      <c r="L692" s="215" t="s">
        <v>24543</v>
      </c>
      <c r="AD692" s="216"/>
    </row>
    <row r="693" spans="1:30" s="215" customFormat="1" x14ac:dyDescent="0.25">
      <c r="A693" s="215" t="s">
        <v>160</v>
      </c>
      <c r="B693" s="215">
        <v>6021</v>
      </c>
      <c r="C693" s="215" t="s">
        <v>194</v>
      </c>
      <c r="D693" s="215">
        <v>191997172</v>
      </c>
      <c r="E693" s="215">
        <v>1020</v>
      </c>
      <c r="F693" s="215">
        <v>1110</v>
      </c>
      <c r="G693" s="215">
        <v>1004</v>
      </c>
      <c r="I693" s="215" t="s">
        <v>12739</v>
      </c>
      <c r="J693" s="215" t="s">
        <v>12740</v>
      </c>
      <c r="K693" s="215" t="s">
        <v>8688</v>
      </c>
      <c r="L693" s="215" t="s">
        <v>24544</v>
      </c>
      <c r="AD693" s="216"/>
    </row>
    <row r="694" spans="1:30" s="215" customFormat="1" x14ac:dyDescent="0.25">
      <c r="A694" s="215" t="s">
        <v>160</v>
      </c>
      <c r="B694" s="215">
        <v>6021</v>
      </c>
      <c r="C694" s="215" t="s">
        <v>194</v>
      </c>
      <c r="D694" s="215">
        <v>192001651</v>
      </c>
      <c r="E694" s="215">
        <v>1060</v>
      </c>
      <c r="F694" s="215">
        <v>1252</v>
      </c>
      <c r="G694" s="215">
        <v>1004</v>
      </c>
      <c r="I694" s="215" t="s">
        <v>8602</v>
      </c>
      <c r="J694" s="215" t="s">
        <v>8603</v>
      </c>
      <c r="K694" s="215" t="s">
        <v>328</v>
      </c>
      <c r="L694" s="215" t="s">
        <v>8622</v>
      </c>
      <c r="AD694" s="216"/>
    </row>
    <row r="695" spans="1:30" s="215" customFormat="1" x14ac:dyDescent="0.25">
      <c r="A695" s="215" t="s">
        <v>160</v>
      </c>
      <c r="B695" s="215">
        <v>6021</v>
      </c>
      <c r="C695" s="215" t="s">
        <v>194</v>
      </c>
      <c r="D695" s="215">
        <v>192001652</v>
      </c>
      <c r="E695" s="215">
        <v>1060</v>
      </c>
      <c r="F695" s="215">
        <v>1110</v>
      </c>
      <c r="G695" s="215">
        <v>1004</v>
      </c>
      <c r="I695" s="215" t="s">
        <v>8604</v>
      </c>
      <c r="J695" s="215" t="s">
        <v>8605</v>
      </c>
      <c r="K695" s="215" t="s">
        <v>328</v>
      </c>
      <c r="L695" s="215" t="s">
        <v>8621</v>
      </c>
      <c r="AD695" s="216"/>
    </row>
    <row r="696" spans="1:30" s="215" customFormat="1" x14ac:dyDescent="0.25">
      <c r="A696" s="215" t="s">
        <v>160</v>
      </c>
      <c r="B696" s="215">
        <v>6021</v>
      </c>
      <c r="C696" s="215" t="s">
        <v>194</v>
      </c>
      <c r="D696" s="215">
        <v>192001653</v>
      </c>
      <c r="E696" s="215">
        <v>1060</v>
      </c>
      <c r="F696" s="215">
        <v>1252</v>
      </c>
      <c r="G696" s="215">
        <v>1004</v>
      </c>
      <c r="I696" s="215" t="s">
        <v>8606</v>
      </c>
      <c r="J696" s="215" t="s">
        <v>8607</v>
      </c>
      <c r="K696" s="215" t="s">
        <v>328</v>
      </c>
      <c r="L696" s="215" t="s">
        <v>8620</v>
      </c>
      <c r="AD696" s="216"/>
    </row>
    <row r="697" spans="1:30" s="215" customFormat="1" x14ac:dyDescent="0.25">
      <c r="A697" s="215" t="s">
        <v>160</v>
      </c>
      <c r="B697" s="215">
        <v>6021</v>
      </c>
      <c r="C697" s="215" t="s">
        <v>194</v>
      </c>
      <c r="D697" s="215">
        <v>192015434</v>
      </c>
      <c r="E697" s="215">
        <v>1060</v>
      </c>
      <c r="F697" s="215">
        <v>1252</v>
      </c>
      <c r="G697" s="215">
        <v>1004</v>
      </c>
      <c r="I697" s="215" t="s">
        <v>24513</v>
      </c>
      <c r="J697" s="215" t="s">
        <v>24514</v>
      </c>
      <c r="K697" s="215" t="s">
        <v>8688</v>
      </c>
      <c r="L697" s="215" t="s">
        <v>24545</v>
      </c>
      <c r="AD697" s="216"/>
    </row>
    <row r="698" spans="1:30" s="215" customFormat="1" x14ac:dyDescent="0.25">
      <c r="A698" s="215" t="s">
        <v>160</v>
      </c>
      <c r="B698" s="215">
        <v>6021</v>
      </c>
      <c r="C698" s="215" t="s">
        <v>194</v>
      </c>
      <c r="D698" s="215">
        <v>192017922</v>
      </c>
      <c r="E698" s="215">
        <v>1060</v>
      </c>
      <c r="F698" s="215">
        <v>1252</v>
      </c>
      <c r="G698" s="215">
        <v>1004</v>
      </c>
      <c r="I698" s="215" t="s">
        <v>23736</v>
      </c>
      <c r="J698" s="215" t="s">
        <v>23737</v>
      </c>
      <c r="K698" s="215" t="s">
        <v>8688</v>
      </c>
      <c r="L698" s="215" t="s">
        <v>23804</v>
      </c>
      <c r="AD698" s="216"/>
    </row>
    <row r="699" spans="1:30" s="215" customFormat="1" x14ac:dyDescent="0.25">
      <c r="A699" s="215" t="s">
        <v>160</v>
      </c>
      <c r="B699" s="215">
        <v>6021</v>
      </c>
      <c r="C699" s="215" t="s">
        <v>194</v>
      </c>
      <c r="D699" s="215">
        <v>192023968</v>
      </c>
      <c r="E699" s="215">
        <v>1020</v>
      </c>
      <c r="F699" s="215">
        <v>1122</v>
      </c>
      <c r="G699" s="215">
        <v>1003</v>
      </c>
      <c r="I699" s="215" t="s">
        <v>24952</v>
      </c>
      <c r="J699" s="215" t="s">
        <v>24953</v>
      </c>
      <c r="K699" s="215" t="s">
        <v>8688</v>
      </c>
      <c r="L699" s="215" t="s">
        <v>25104</v>
      </c>
      <c r="AD699" s="216"/>
    </row>
    <row r="700" spans="1:30" s="215" customFormat="1" x14ac:dyDescent="0.25">
      <c r="A700" s="215" t="s">
        <v>160</v>
      </c>
      <c r="B700" s="215">
        <v>6021</v>
      </c>
      <c r="C700" s="215" t="s">
        <v>194</v>
      </c>
      <c r="D700" s="215">
        <v>192023993</v>
      </c>
      <c r="E700" s="215">
        <v>1020</v>
      </c>
      <c r="F700" s="215">
        <v>1122</v>
      </c>
      <c r="G700" s="215">
        <v>1003</v>
      </c>
      <c r="I700" s="215" t="s">
        <v>24954</v>
      </c>
      <c r="J700" s="215" t="s">
        <v>24955</v>
      </c>
      <c r="K700" s="215" t="s">
        <v>8741</v>
      </c>
      <c r="L700" s="215" t="s">
        <v>25127</v>
      </c>
      <c r="AD700" s="216"/>
    </row>
    <row r="701" spans="1:30" s="215" customFormat="1" x14ac:dyDescent="0.25">
      <c r="A701" s="215" t="s">
        <v>160</v>
      </c>
      <c r="B701" s="215">
        <v>6021</v>
      </c>
      <c r="C701" s="215" t="s">
        <v>194</v>
      </c>
      <c r="D701" s="215">
        <v>192030756</v>
      </c>
      <c r="E701" s="215">
        <v>1060</v>
      </c>
      <c r="F701" s="215">
        <v>1242</v>
      </c>
      <c r="G701" s="215">
        <v>1004</v>
      </c>
      <c r="I701" s="215" t="s">
        <v>26251</v>
      </c>
      <c r="J701" s="215" t="s">
        <v>26252</v>
      </c>
      <c r="K701" s="215" t="s">
        <v>8688</v>
      </c>
      <c r="L701" s="215" t="s">
        <v>26291</v>
      </c>
      <c r="AD701" s="216"/>
    </row>
    <row r="702" spans="1:30" s="215" customFormat="1" x14ac:dyDescent="0.25">
      <c r="A702" s="215" t="s">
        <v>160</v>
      </c>
      <c r="B702" s="215">
        <v>6021</v>
      </c>
      <c r="C702" s="215" t="s">
        <v>194</v>
      </c>
      <c r="D702" s="215">
        <v>192030758</v>
      </c>
      <c r="E702" s="215">
        <v>1060</v>
      </c>
      <c r="F702" s="215">
        <v>1242</v>
      </c>
      <c r="G702" s="215">
        <v>1004</v>
      </c>
      <c r="I702" s="215" t="s">
        <v>26253</v>
      </c>
      <c r="J702" s="215" t="s">
        <v>26254</v>
      </c>
      <c r="K702" s="215" t="s">
        <v>8688</v>
      </c>
      <c r="L702" s="215" t="s">
        <v>26292</v>
      </c>
      <c r="AD702" s="216"/>
    </row>
    <row r="703" spans="1:30" s="215" customFormat="1" x14ac:dyDescent="0.25">
      <c r="A703" s="215" t="s">
        <v>160</v>
      </c>
      <c r="B703" s="215">
        <v>6021</v>
      </c>
      <c r="C703" s="215" t="s">
        <v>194</v>
      </c>
      <c r="D703" s="215">
        <v>192030760</v>
      </c>
      <c r="E703" s="215">
        <v>1060</v>
      </c>
      <c r="F703" s="215">
        <v>1242</v>
      </c>
      <c r="G703" s="215">
        <v>1004</v>
      </c>
      <c r="I703" s="215" t="s">
        <v>26255</v>
      </c>
      <c r="J703" s="215" t="s">
        <v>26256</v>
      </c>
      <c r="K703" s="215" t="s">
        <v>8688</v>
      </c>
      <c r="L703" s="215" t="s">
        <v>26293</v>
      </c>
      <c r="AD703" s="216"/>
    </row>
    <row r="704" spans="1:30" s="215" customFormat="1" x14ac:dyDescent="0.25">
      <c r="A704" s="215" t="s">
        <v>160</v>
      </c>
      <c r="B704" s="215">
        <v>6021</v>
      </c>
      <c r="C704" s="215" t="s">
        <v>194</v>
      </c>
      <c r="D704" s="215">
        <v>192030762</v>
      </c>
      <c r="E704" s="215">
        <v>1060</v>
      </c>
      <c r="F704" s="215">
        <v>1242</v>
      </c>
      <c r="G704" s="215">
        <v>1004</v>
      </c>
      <c r="I704" s="215" t="s">
        <v>26257</v>
      </c>
      <c r="J704" s="215" t="s">
        <v>26258</v>
      </c>
      <c r="K704" s="215" t="s">
        <v>8688</v>
      </c>
      <c r="L704" s="215" t="s">
        <v>26294</v>
      </c>
      <c r="AD704" s="216"/>
    </row>
    <row r="705" spans="1:30" s="215" customFormat="1" x14ac:dyDescent="0.25">
      <c r="A705" s="215" t="s">
        <v>160</v>
      </c>
      <c r="B705" s="215">
        <v>6021</v>
      </c>
      <c r="C705" s="215" t="s">
        <v>194</v>
      </c>
      <c r="D705" s="215">
        <v>192030763</v>
      </c>
      <c r="E705" s="215">
        <v>1060</v>
      </c>
      <c r="F705" s="215">
        <v>1242</v>
      </c>
      <c r="G705" s="215">
        <v>1004</v>
      </c>
      <c r="I705" s="215" t="s">
        <v>26259</v>
      </c>
      <c r="J705" s="215" t="s">
        <v>26260</v>
      </c>
      <c r="K705" s="215" t="s">
        <v>8688</v>
      </c>
      <c r="L705" s="215" t="s">
        <v>26295</v>
      </c>
      <c r="AD705" s="216"/>
    </row>
    <row r="706" spans="1:30" s="215" customFormat="1" x14ac:dyDescent="0.25">
      <c r="A706" s="215" t="s">
        <v>160</v>
      </c>
      <c r="B706" s="215">
        <v>6021</v>
      </c>
      <c r="C706" s="215" t="s">
        <v>194</v>
      </c>
      <c r="D706" s="215">
        <v>192030764</v>
      </c>
      <c r="E706" s="215">
        <v>1060</v>
      </c>
      <c r="F706" s="215">
        <v>1242</v>
      </c>
      <c r="G706" s="215">
        <v>1004</v>
      </c>
      <c r="I706" s="215" t="s">
        <v>26261</v>
      </c>
      <c r="J706" s="215" t="s">
        <v>26262</v>
      </c>
      <c r="K706" s="215" t="s">
        <v>8688</v>
      </c>
      <c r="L706" s="215" t="s">
        <v>26296</v>
      </c>
      <c r="AD706" s="216"/>
    </row>
    <row r="707" spans="1:30" s="215" customFormat="1" x14ac:dyDescent="0.25">
      <c r="A707" s="215" t="s">
        <v>160</v>
      </c>
      <c r="B707" s="215">
        <v>6021</v>
      </c>
      <c r="C707" s="215" t="s">
        <v>194</v>
      </c>
      <c r="D707" s="215">
        <v>192030766</v>
      </c>
      <c r="E707" s="215">
        <v>1060</v>
      </c>
      <c r="F707" s="215">
        <v>1242</v>
      </c>
      <c r="G707" s="215">
        <v>1004</v>
      </c>
      <c r="I707" s="215" t="s">
        <v>26263</v>
      </c>
      <c r="J707" s="215" t="s">
        <v>26264</v>
      </c>
      <c r="K707" s="215" t="s">
        <v>8688</v>
      </c>
      <c r="L707" s="215" t="s">
        <v>26297</v>
      </c>
      <c r="AD707" s="216"/>
    </row>
    <row r="708" spans="1:30" s="215" customFormat="1" x14ac:dyDescent="0.25">
      <c r="A708" s="215" t="s">
        <v>160</v>
      </c>
      <c r="B708" s="215">
        <v>6021</v>
      </c>
      <c r="C708" s="215" t="s">
        <v>194</v>
      </c>
      <c r="D708" s="215">
        <v>192030780</v>
      </c>
      <c r="E708" s="215">
        <v>1060</v>
      </c>
      <c r="F708" s="215">
        <v>1252</v>
      </c>
      <c r="G708" s="215">
        <v>1004</v>
      </c>
      <c r="I708" s="215" t="s">
        <v>26265</v>
      </c>
      <c r="J708" s="215" t="s">
        <v>26266</v>
      </c>
      <c r="K708" s="215" t="s">
        <v>8688</v>
      </c>
      <c r="L708" s="215" t="s">
        <v>26298</v>
      </c>
      <c r="AD708" s="216"/>
    </row>
    <row r="709" spans="1:30" s="215" customFormat="1" x14ac:dyDescent="0.25">
      <c r="A709" s="215" t="s">
        <v>160</v>
      </c>
      <c r="B709" s="215">
        <v>6021</v>
      </c>
      <c r="C709" s="215" t="s">
        <v>194</v>
      </c>
      <c r="D709" s="215">
        <v>192034753</v>
      </c>
      <c r="E709" s="215">
        <v>1020</v>
      </c>
      <c r="F709" s="215">
        <v>1121</v>
      </c>
      <c r="G709" s="215">
        <v>1003</v>
      </c>
      <c r="I709" s="215" t="s">
        <v>27055</v>
      </c>
      <c r="J709" s="215" t="s">
        <v>27056</v>
      </c>
      <c r="K709" s="215" t="s">
        <v>8688</v>
      </c>
      <c r="L709" s="215" t="s">
        <v>27144</v>
      </c>
      <c r="AD709" s="216"/>
    </row>
    <row r="710" spans="1:30" s="215" customFormat="1" x14ac:dyDescent="0.25">
      <c r="A710" s="215" t="s">
        <v>160</v>
      </c>
      <c r="B710" s="215">
        <v>6021</v>
      </c>
      <c r="C710" s="215" t="s">
        <v>194</v>
      </c>
      <c r="D710" s="215">
        <v>192039806</v>
      </c>
      <c r="E710" s="215">
        <v>1060</v>
      </c>
      <c r="F710" s="215">
        <v>1242</v>
      </c>
      <c r="G710" s="215">
        <v>1004</v>
      </c>
      <c r="I710" s="215" t="s">
        <v>28341</v>
      </c>
      <c r="J710" s="215" t="s">
        <v>28342</v>
      </c>
      <c r="K710" s="215" t="s">
        <v>8688</v>
      </c>
      <c r="L710" s="215" t="s">
        <v>28415</v>
      </c>
      <c r="AD710" s="216"/>
    </row>
    <row r="711" spans="1:30" s="215" customFormat="1" x14ac:dyDescent="0.25">
      <c r="A711" s="215" t="s">
        <v>160</v>
      </c>
      <c r="B711" s="215">
        <v>6021</v>
      </c>
      <c r="C711" s="215" t="s">
        <v>194</v>
      </c>
      <c r="D711" s="215">
        <v>192042890</v>
      </c>
      <c r="E711" s="215">
        <v>1020</v>
      </c>
      <c r="F711" s="215">
        <v>1110</v>
      </c>
      <c r="G711" s="215">
        <v>1003</v>
      </c>
      <c r="I711" s="215" t="s">
        <v>28651</v>
      </c>
      <c r="J711" s="215" t="s">
        <v>28652</v>
      </c>
      <c r="K711" s="215" t="s">
        <v>8688</v>
      </c>
      <c r="L711" s="215" t="s">
        <v>28730</v>
      </c>
      <c r="AD711" s="216"/>
    </row>
    <row r="712" spans="1:30" s="215" customFormat="1" x14ac:dyDescent="0.25">
      <c r="A712" s="215" t="s">
        <v>160</v>
      </c>
      <c r="B712" s="215">
        <v>6021</v>
      </c>
      <c r="C712" s="215" t="s">
        <v>194</v>
      </c>
      <c r="D712" s="215">
        <v>192043883</v>
      </c>
      <c r="E712" s="215">
        <v>1020</v>
      </c>
      <c r="F712" s="215">
        <v>1122</v>
      </c>
      <c r="G712" s="215">
        <v>1003</v>
      </c>
      <c r="I712" s="215" t="s">
        <v>28802</v>
      </c>
      <c r="J712" s="215" t="s">
        <v>28803</v>
      </c>
      <c r="K712" s="215" t="s">
        <v>8688</v>
      </c>
      <c r="L712" s="215" t="s">
        <v>28831</v>
      </c>
      <c r="AD712" s="216"/>
    </row>
    <row r="713" spans="1:30" s="215" customFormat="1" x14ac:dyDescent="0.25">
      <c r="A713" s="215" t="s">
        <v>160</v>
      </c>
      <c r="B713" s="215">
        <v>6021</v>
      </c>
      <c r="C713" s="215" t="s">
        <v>194</v>
      </c>
      <c r="D713" s="215">
        <v>192043886</v>
      </c>
      <c r="E713" s="215">
        <v>1020</v>
      </c>
      <c r="F713" s="215">
        <v>1122</v>
      </c>
      <c r="G713" s="215">
        <v>1003</v>
      </c>
      <c r="I713" s="215" t="s">
        <v>28804</v>
      </c>
      <c r="J713" s="215" t="s">
        <v>28805</v>
      </c>
      <c r="K713" s="215" t="s">
        <v>8741</v>
      </c>
      <c r="L713" s="215" t="s">
        <v>28842</v>
      </c>
      <c r="AD713" s="216"/>
    </row>
    <row r="714" spans="1:30" s="215" customFormat="1" x14ac:dyDescent="0.25">
      <c r="A714" s="215" t="s">
        <v>160</v>
      </c>
      <c r="B714" s="215">
        <v>6021</v>
      </c>
      <c r="C714" s="215" t="s">
        <v>194</v>
      </c>
      <c r="D714" s="215">
        <v>192043888</v>
      </c>
      <c r="E714" s="215">
        <v>1020</v>
      </c>
      <c r="F714" s="215">
        <v>1122</v>
      </c>
      <c r="G714" s="215">
        <v>1003</v>
      </c>
      <c r="I714" s="215" t="s">
        <v>28806</v>
      </c>
      <c r="J714" s="215" t="s">
        <v>28807</v>
      </c>
      <c r="K714" s="215" t="s">
        <v>8688</v>
      </c>
      <c r="L714" s="215" t="s">
        <v>28832</v>
      </c>
      <c r="AD714" s="216"/>
    </row>
    <row r="715" spans="1:30" s="215" customFormat="1" x14ac:dyDescent="0.25">
      <c r="A715" s="215" t="s">
        <v>160</v>
      </c>
      <c r="B715" s="215">
        <v>6021</v>
      </c>
      <c r="C715" s="215" t="s">
        <v>194</v>
      </c>
      <c r="D715" s="215">
        <v>502027183</v>
      </c>
      <c r="E715" s="215">
        <v>1060</v>
      </c>
      <c r="F715" s="215">
        <v>1271</v>
      </c>
      <c r="G715" s="215">
        <v>1004</v>
      </c>
      <c r="I715" s="215" t="s">
        <v>12741</v>
      </c>
      <c r="J715" s="215" t="s">
        <v>12742</v>
      </c>
      <c r="K715" s="215" t="s">
        <v>8688</v>
      </c>
      <c r="L715" s="215" t="s">
        <v>20059</v>
      </c>
      <c r="AD715" s="216"/>
    </row>
    <row r="716" spans="1:30" s="215" customFormat="1" x14ac:dyDescent="0.25">
      <c r="A716" s="215" t="s">
        <v>160</v>
      </c>
      <c r="B716" s="215">
        <v>6021</v>
      </c>
      <c r="C716" s="215" t="s">
        <v>194</v>
      </c>
      <c r="D716" s="215">
        <v>502027342</v>
      </c>
      <c r="E716" s="215">
        <v>1060</v>
      </c>
      <c r="F716" s="215">
        <v>1242</v>
      </c>
      <c r="G716" s="215">
        <v>1004</v>
      </c>
      <c r="I716" s="215" t="s">
        <v>12743</v>
      </c>
      <c r="J716" s="215" t="s">
        <v>12744</v>
      </c>
      <c r="K716" s="215" t="s">
        <v>8688</v>
      </c>
      <c r="L716" s="215" t="s">
        <v>20060</v>
      </c>
      <c r="AD716" s="216"/>
    </row>
    <row r="717" spans="1:30" s="215" customFormat="1" x14ac:dyDescent="0.25">
      <c r="A717" s="215" t="s">
        <v>160</v>
      </c>
      <c r="B717" s="215">
        <v>6021</v>
      </c>
      <c r="C717" s="215" t="s">
        <v>194</v>
      </c>
      <c r="D717" s="215">
        <v>502027499</v>
      </c>
      <c r="E717" s="215">
        <v>1060</v>
      </c>
      <c r="F717" s="215">
        <v>1271</v>
      </c>
      <c r="G717" s="215">
        <v>1004</v>
      </c>
      <c r="I717" s="215" t="s">
        <v>12745</v>
      </c>
      <c r="J717" s="215" t="s">
        <v>12746</v>
      </c>
      <c r="K717" s="215" t="s">
        <v>8688</v>
      </c>
      <c r="L717" s="215" t="s">
        <v>20061</v>
      </c>
      <c r="AD717" s="216"/>
    </row>
    <row r="718" spans="1:30" s="215" customFormat="1" x14ac:dyDescent="0.25">
      <c r="A718" s="215" t="s">
        <v>160</v>
      </c>
      <c r="B718" s="215">
        <v>6021</v>
      </c>
      <c r="C718" s="215" t="s">
        <v>194</v>
      </c>
      <c r="D718" s="215">
        <v>502027502</v>
      </c>
      <c r="E718" s="215">
        <v>1060</v>
      </c>
      <c r="F718" s="215">
        <v>1274</v>
      </c>
      <c r="G718" s="215">
        <v>1004</v>
      </c>
      <c r="I718" s="215" t="s">
        <v>12747</v>
      </c>
      <c r="J718" s="215" t="s">
        <v>12748</v>
      </c>
      <c r="K718" s="215" t="s">
        <v>8688</v>
      </c>
      <c r="L718" s="215" t="s">
        <v>20062</v>
      </c>
      <c r="AD718" s="216"/>
    </row>
    <row r="719" spans="1:30" s="215" customFormat="1" x14ac:dyDescent="0.25">
      <c r="A719" s="215" t="s">
        <v>160</v>
      </c>
      <c r="B719" s="215">
        <v>6022</v>
      </c>
      <c r="C719" s="215" t="s">
        <v>195</v>
      </c>
      <c r="D719" s="215">
        <v>894681</v>
      </c>
      <c r="E719" s="215">
        <v>1020</v>
      </c>
      <c r="F719" s="215">
        <v>1110</v>
      </c>
      <c r="G719" s="215">
        <v>1004</v>
      </c>
      <c r="I719" s="215" t="s">
        <v>24956</v>
      </c>
      <c r="J719" s="215" t="s">
        <v>24957</v>
      </c>
      <c r="K719" s="215" t="s">
        <v>8741</v>
      </c>
      <c r="L719" s="215" t="s">
        <v>22779</v>
      </c>
      <c r="AD719" s="216"/>
    </row>
    <row r="720" spans="1:30" s="215" customFormat="1" x14ac:dyDescent="0.25">
      <c r="A720" s="215" t="s">
        <v>160</v>
      </c>
      <c r="B720" s="215">
        <v>6022</v>
      </c>
      <c r="C720" s="215" t="s">
        <v>195</v>
      </c>
      <c r="D720" s="215">
        <v>894834</v>
      </c>
      <c r="E720" s="215">
        <v>1020</v>
      </c>
      <c r="F720" s="215">
        <v>1110</v>
      </c>
      <c r="G720" s="215">
        <v>1004</v>
      </c>
      <c r="I720" s="215" t="s">
        <v>24958</v>
      </c>
      <c r="J720" s="215" t="s">
        <v>24959</v>
      </c>
      <c r="K720" s="215" t="s">
        <v>328</v>
      </c>
      <c r="L720" s="215" t="s">
        <v>25098</v>
      </c>
      <c r="AD720" s="216"/>
    </row>
    <row r="721" spans="1:30" s="215" customFormat="1" x14ac:dyDescent="0.25">
      <c r="A721" s="215" t="s">
        <v>160</v>
      </c>
      <c r="B721" s="215">
        <v>6022</v>
      </c>
      <c r="C721" s="215" t="s">
        <v>195</v>
      </c>
      <c r="D721" s="215">
        <v>894837</v>
      </c>
      <c r="E721" s="215">
        <v>1020</v>
      </c>
      <c r="F721" s="215">
        <v>1110</v>
      </c>
      <c r="G721" s="215">
        <v>1004</v>
      </c>
      <c r="I721" s="215" t="s">
        <v>24960</v>
      </c>
      <c r="J721" s="215" t="s">
        <v>24961</v>
      </c>
      <c r="K721" s="215" t="s">
        <v>8688</v>
      </c>
      <c r="L721" s="215" t="s">
        <v>25105</v>
      </c>
      <c r="AD721" s="216"/>
    </row>
    <row r="722" spans="1:30" s="215" customFormat="1" x14ac:dyDescent="0.25">
      <c r="A722" s="215" t="s">
        <v>160</v>
      </c>
      <c r="B722" s="215">
        <v>6022</v>
      </c>
      <c r="C722" s="215" t="s">
        <v>195</v>
      </c>
      <c r="D722" s="215">
        <v>894838</v>
      </c>
      <c r="E722" s="215">
        <v>1020</v>
      </c>
      <c r="F722" s="215">
        <v>1110</v>
      </c>
      <c r="G722" s="215">
        <v>1004</v>
      </c>
      <c r="I722" s="215" t="s">
        <v>24962</v>
      </c>
      <c r="J722" s="215" t="s">
        <v>24963</v>
      </c>
      <c r="K722" s="215" t="s">
        <v>328</v>
      </c>
      <c r="L722" s="215" t="s">
        <v>25098</v>
      </c>
      <c r="AD722" s="216"/>
    </row>
    <row r="723" spans="1:30" s="215" customFormat="1" x14ac:dyDescent="0.25">
      <c r="A723" s="215" t="s">
        <v>160</v>
      </c>
      <c r="B723" s="215">
        <v>6022</v>
      </c>
      <c r="C723" s="215" t="s">
        <v>195</v>
      </c>
      <c r="D723" s="215">
        <v>894854</v>
      </c>
      <c r="E723" s="215">
        <v>1020</v>
      </c>
      <c r="F723" s="215">
        <v>1122</v>
      </c>
      <c r="G723" s="215">
        <v>1004</v>
      </c>
      <c r="I723" s="215" t="s">
        <v>24964</v>
      </c>
      <c r="J723" s="215" t="s">
        <v>24965</v>
      </c>
      <c r="K723" s="215" t="s">
        <v>328</v>
      </c>
      <c r="L723" s="215" t="s">
        <v>7831</v>
      </c>
      <c r="AD723" s="216"/>
    </row>
    <row r="724" spans="1:30" s="215" customFormat="1" x14ac:dyDescent="0.25">
      <c r="A724" s="215" t="s">
        <v>160</v>
      </c>
      <c r="B724" s="215">
        <v>6022</v>
      </c>
      <c r="C724" s="215" t="s">
        <v>195</v>
      </c>
      <c r="D724" s="215">
        <v>894906</v>
      </c>
      <c r="E724" s="215">
        <v>1020</v>
      </c>
      <c r="F724" s="215">
        <v>1110</v>
      </c>
      <c r="G724" s="215">
        <v>1004</v>
      </c>
      <c r="I724" s="215" t="s">
        <v>24966</v>
      </c>
      <c r="J724" s="215" t="s">
        <v>24967</v>
      </c>
      <c r="K724" s="215" t="s">
        <v>8741</v>
      </c>
      <c r="L724" s="215" t="s">
        <v>22780</v>
      </c>
      <c r="AD724" s="216"/>
    </row>
    <row r="725" spans="1:30" s="215" customFormat="1" x14ac:dyDescent="0.25">
      <c r="A725" s="215" t="s">
        <v>160</v>
      </c>
      <c r="B725" s="215">
        <v>6022</v>
      </c>
      <c r="C725" s="215" t="s">
        <v>195</v>
      </c>
      <c r="D725" s="215">
        <v>895010</v>
      </c>
      <c r="E725" s="215">
        <v>1020</v>
      </c>
      <c r="F725" s="215">
        <v>1110</v>
      </c>
      <c r="G725" s="215">
        <v>1004</v>
      </c>
      <c r="I725" s="215" t="s">
        <v>24968</v>
      </c>
      <c r="J725" s="215" t="s">
        <v>24969</v>
      </c>
      <c r="K725" s="215" t="s">
        <v>328</v>
      </c>
      <c r="L725" s="215" t="s">
        <v>7832</v>
      </c>
      <c r="AD725" s="216"/>
    </row>
    <row r="726" spans="1:30" s="215" customFormat="1" x14ac:dyDescent="0.25">
      <c r="A726" s="215" t="s">
        <v>160</v>
      </c>
      <c r="B726" s="215">
        <v>6022</v>
      </c>
      <c r="C726" s="215" t="s">
        <v>195</v>
      </c>
      <c r="D726" s="215">
        <v>895012</v>
      </c>
      <c r="E726" s="215">
        <v>1020</v>
      </c>
      <c r="F726" s="215">
        <v>1110</v>
      </c>
      <c r="G726" s="215">
        <v>1004</v>
      </c>
      <c r="I726" s="215" t="s">
        <v>24970</v>
      </c>
      <c r="J726" s="215" t="s">
        <v>24971</v>
      </c>
      <c r="K726" s="215" t="s">
        <v>328</v>
      </c>
      <c r="L726" s="215" t="s">
        <v>7832</v>
      </c>
      <c r="AD726" s="216"/>
    </row>
    <row r="727" spans="1:30" s="215" customFormat="1" x14ac:dyDescent="0.25">
      <c r="A727" s="215" t="s">
        <v>160</v>
      </c>
      <c r="B727" s="215">
        <v>6022</v>
      </c>
      <c r="C727" s="215" t="s">
        <v>195</v>
      </c>
      <c r="D727" s="215">
        <v>895033</v>
      </c>
      <c r="E727" s="215">
        <v>1040</v>
      </c>
      <c r="F727" s="215">
        <v>1242</v>
      </c>
      <c r="G727" s="215">
        <v>1004</v>
      </c>
      <c r="I727" s="215" t="s">
        <v>24972</v>
      </c>
      <c r="J727" s="215" t="s">
        <v>24973</v>
      </c>
      <c r="K727" s="215" t="s">
        <v>328</v>
      </c>
      <c r="L727" s="215" t="s">
        <v>7833</v>
      </c>
      <c r="AD727" s="216"/>
    </row>
    <row r="728" spans="1:30" s="215" customFormat="1" x14ac:dyDescent="0.25">
      <c r="A728" s="215" t="s">
        <v>160</v>
      </c>
      <c r="B728" s="215">
        <v>6022</v>
      </c>
      <c r="C728" s="215" t="s">
        <v>195</v>
      </c>
      <c r="D728" s="215">
        <v>895196</v>
      </c>
      <c r="E728" s="215">
        <v>1020</v>
      </c>
      <c r="F728" s="215">
        <v>1110</v>
      </c>
      <c r="G728" s="215">
        <v>1004</v>
      </c>
      <c r="I728" s="215" t="s">
        <v>24974</v>
      </c>
      <c r="J728" s="215" t="s">
        <v>24975</v>
      </c>
      <c r="K728" s="215" t="s">
        <v>328</v>
      </c>
      <c r="L728" s="215" t="s">
        <v>7834</v>
      </c>
      <c r="AD728" s="216"/>
    </row>
    <row r="729" spans="1:30" s="215" customFormat="1" x14ac:dyDescent="0.25">
      <c r="A729" s="215" t="s">
        <v>160</v>
      </c>
      <c r="B729" s="215">
        <v>6022</v>
      </c>
      <c r="C729" s="215" t="s">
        <v>195</v>
      </c>
      <c r="D729" s="215">
        <v>3129436</v>
      </c>
      <c r="E729" s="215">
        <v>1020</v>
      </c>
      <c r="F729" s="215">
        <v>1122</v>
      </c>
      <c r="G729" s="215">
        <v>1004</v>
      </c>
      <c r="I729" s="215" t="s">
        <v>24976</v>
      </c>
      <c r="J729" s="215" t="s">
        <v>24977</v>
      </c>
      <c r="K729" s="215" t="s">
        <v>328</v>
      </c>
      <c r="L729" s="215" t="s">
        <v>7831</v>
      </c>
      <c r="AD729" s="216"/>
    </row>
    <row r="730" spans="1:30" s="215" customFormat="1" x14ac:dyDescent="0.25">
      <c r="A730" s="215" t="s">
        <v>160</v>
      </c>
      <c r="B730" s="215">
        <v>6022</v>
      </c>
      <c r="C730" s="215" t="s">
        <v>195</v>
      </c>
      <c r="D730" s="215">
        <v>101486083</v>
      </c>
      <c r="E730" s="215">
        <v>1020</v>
      </c>
      <c r="F730" s="215">
        <v>1110</v>
      </c>
      <c r="G730" s="215">
        <v>1004</v>
      </c>
      <c r="I730" s="215" t="s">
        <v>24978</v>
      </c>
      <c r="J730" s="215" t="s">
        <v>24979</v>
      </c>
      <c r="K730" s="215" t="s">
        <v>8688</v>
      </c>
      <c r="L730" s="215" t="s">
        <v>20063</v>
      </c>
      <c r="AD730" s="216"/>
    </row>
    <row r="731" spans="1:30" s="215" customFormat="1" x14ac:dyDescent="0.25">
      <c r="A731" s="215" t="s">
        <v>160</v>
      </c>
      <c r="B731" s="215">
        <v>6022</v>
      </c>
      <c r="C731" s="215" t="s">
        <v>195</v>
      </c>
      <c r="D731" s="215">
        <v>190194181</v>
      </c>
      <c r="E731" s="215">
        <v>1020</v>
      </c>
      <c r="F731" s="215">
        <v>1110</v>
      </c>
      <c r="G731" s="215">
        <v>1004</v>
      </c>
      <c r="I731" s="215" t="s">
        <v>24980</v>
      </c>
      <c r="J731" s="215" t="s">
        <v>24981</v>
      </c>
      <c r="K731" s="215" t="s">
        <v>328</v>
      </c>
      <c r="L731" s="215" t="s">
        <v>7834</v>
      </c>
      <c r="AD731" s="216"/>
    </row>
    <row r="732" spans="1:30" s="215" customFormat="1" x14ac:dyDescent="0.25">
      <c r="A732" s="215" t="s">
        <v>160</v>
      </c>
      <c r="B732" s="215">
        <v>6022</v>
      </c>
      <c r="C732" s="215" t="s">
        <v>195</v>
      </c>
      <c r="D732" s="215">
        <v>190288068</v>
      </c>
      <c r="E732" s="215">
        <v>1040</v>
      </c>
      <c r="F732" s="215">
        <v>1230</v>
      </c>
      <c r="G732" s="215">
        <v>1004</v>
      </c>
      <c r="I732" s="215" t="s">
        <v>24982</v>
      </c>
      <c r="J732" s="215" t="s">
        <v>24983</v>
      </c>
      <c r="K732" s="215" t="s">
        <v>8741</v>
      </c>
      <c r="L732" s="215" t="s">
        <v>22781</v>
      </c>
      <c r="AD732" s="216"/>
    </row>
    <row r="733" spans="1:30" s="215" customFormat="1" x14ac:dyDescent="0.25">
      <c r="A733" s="215" t="s">
        <v>160</v>
      </c>
      <c r="B733" s="215">
        <v>6022</v>
      </c>
      <c r="C733" s="215" t="s">
        <v>195</v>
      </c>
      <c r="D733" s="215">
        <v>190559628</v>
      </c>
      <c r="E733" s="215">
        <v>1060</v>
      </c>
      <c r="F733" s="215">
        <v>1220</v>
      </c>
      <c r="G733" s="215">
        <v>1004</v>
      </c>
      <c r="I733" s="215" t="s">
        <v>24984</v>
      </c>
      <c r="J733" s="215" t="s">
        <v>24985</v>
      </c>
      <c r="K733" s="215" t="s">
        <v>328</v>
      </c>
      <c r="L733" s="215" t="s">
        <v>8280</v>
      </c>
      <c r="AD733" s="216"/>
    </row>
    <row r="734" spans="1:30" s="215" customFormat="1" x14ac:dyDescent="0.25">
      <c r="A734" s="215" t="s">
        <v>160</v>
      </c>
      <c r="B734" s="215">
        <v>6022</v>
      </c>
      <c r="C734" s="215" t="s">
        <v>195</v>
      </c>
      <c r="D734" s="215">
        <v>190923929</v>
      </c>
      <c r="E734" s="215">
        <v>1020</v>
      </c>
      <c r="F734" s="215">
        <v>1110</v>
      </c>
      <c r="G734" s="215">
        <v>1004</v>
      </c>
      <c r="I734" s="215" t="s">
        <v>12749</v>
      </c>
      <c r="J734" s="215" t="s">
        <v>12750</v>
      </c>
      <c r="K734" s="215" t="s">
        <v>8688</v>
      </c>
      <c r="L734" s="215" t="s">
        <v>20064</v>
      </c>
      <c r="AD734" s="216"/>
    </row>
    <row r="735" spans="1:30" s="215" customFormat="1" x14ac:dyDescent="0.25">
      <c r="A735" s="215" t="s">
        <v>160</v>
      </c>
      <c r="B735" s="215">
        <v>6022</v>
      </c>
      <c r="C735" s="215" t="s">
        <v>195</v>
      </c>
      <c r="D735" s="215">
        <v>190924049</v>
      </c>
      <c r="E735" s="215">
        <v>1020</v>
      </c>
      <c r="F735" s="215">
        <v>1110</v>
      </c>
      <c r="G735" s="215">
        <v>1004</v>
      </c>
      <c r="I735" s="215" t="s">
        <v>24986</v>
      </c>
      <c r="J735" s="215" t="s">
        <v>24987</v>
      </c>
      <c r="K735" s="215" t="s">
        <v>8688</v>
      </c>
      <c r="L735" s="215" t="s">
        <v>20065</v>
      </c>
      <c r="AD735" s="216"/>
    </row>
    <row r="736" spans="1:30" s="215" customFormat="1" x14ac:dyDescent="0.25">
      <c r="A736" s="215" t="s">
        <v>160</v>
      </c>
      <c r="B736" s="215">
        <v>6022</v>
      </c>
      <c r="C736" s="215" t="s">
        <v>195</v>
      </c>
      <c r="D736" s="215">
        <v>190962549</v>
      </c>
      <c r="E736" s="215">
        <v>1060</v>
      </c>
      <c r="F736" s="215">
        <v>1252</v>
      </c>
      <c r="G736" s="215">
        <v>1004</v>
      </c>
      <c r="I736" s="215" t="s">
        <v>24988</v>
      </c>
      <c r="J736" s="215" t="s">
        <v>24989</v>
      </c>
      <c r="K736" s="215" t="s">
        <v>328</v>
      </c>
      <c r="L736" s="215" t="s">
        <v>24659</v>
      </c>
      <c r="AD736" s="216"/>
    </row>
    <row r="737" spans="1:30" s="215" customFormat="1" x14ac:dyDescent="0.25">
      <c r="A737" s="215" t="s">
        <v>160</v>
      </c>
      <c r="B737" s="215">
        <v>6022</v>
      </c>
      <c r="C737" s="215" t="s">
        <v>195</v>
      </c>
      <c r="D737" s="215">
        <v>190981990</v>
      </c>
      <c r="E737" s="215">
        <v>1020</v>
      </c>
      <c r="F737" s="215">
        <v>1110</v>
      </c>
      <c r="G737" s="215">
        <v>1004</v>
      </c>
      <c r="I737" s="215" t="s">
        <v>12751</v>
      </c>
      <c r="J737" s="215" t="s">
        <v>12752</v>
      </c>
      <c r="K737" s="215" t="s">
        <v>8688</v>
      </c>
      <c r="L737" s="215" t="s">
        <v>20066</v>
      </c>
      <c r="AD737" s="216"/>
    </row>
    <row r="738" spans="1:30" s="215" customFormat="1" x14ac:dyDescent="0.25">
      <c r="A738" s="215" t="s">
        <v>160</v>
      </c>
      <c r="B738" s="215">
        <v>6022</v>
      </c>
      <c r="C738" s="215" t="s">
        <v>195</v>
      </c>
      <c r="D738" s="215">
        <v>191047230</v>
      </c>
      <c r="E738" s="215">
        <v>1020</v>
      </c>
      <c r="F738" s="215">
        <v>1110</v>
      </c>
      <c r="G738" s="215">
        <v>1004</v>
      </c>
      <c r="I738" s="215" t="s">
        <v>27057</v>
      </c>
      <c r="J738" s="215" t="s">
        <v>27058</v>
      </c>
      <c r="K738" s="215" t="s">
        <v>8688</v>
      </c>
      <c r="L738" s="215" t="s">
        <v>27145</v>
      </c>
      <c r="AD738" s="216"/>
    </row>
    <row r="739" spans="1:30" s="215" customFormat="1" x14ac:dyDescent="0.25">
      <c r="A739" s="215" t="s">
        <v>160</v>
      </c>
      <c r="B739" s="215">
        <v>6022</v>
      </c>
      <c r="C739" s="215" t="s">
        <v>195</v>
      </c>
      <c r="D739" s="215">
        <v>191579254</v>
      </c>
      <c r="E739" s="215">
        <v>1020</v>
      </c>
      <c r="F739" s="215">
        <v>1122</v>
      </c>
      <c r="G739" s="215">
        <v>1004</v>
      </c>
      <c r="I739" s="215" t="s">
        <v>24990</v>
      </c>
      <c r="J739" s="215" t="s">
        <v>24991</v>
      </c>
      <c r="K739" s="215" t="s">
        <v>8688</v>
      </c>
      <c r="L739" s="215" t="s">
        <v>20067</v>
      </c>
      <c r="AD739" s="216"/>
    </row>
    <row r="740" spans="1:30" s="215" customFormat="1" x14ac:dyDescent="0.25">
      <c r="A740" s="215" t="s">
        <v>160</v>
      </c>
      <c r="B740" s="215">
        <v>6022</v>
      </c>
      <c r="C740" s="215" t="s">
        <v>195</v>
      </c>
      <c r="D740" s="215">
        <v>191654100</v>
      </c>
      <c r="E740" s="215">
        <v>1020</v>
      </c>
      <c r="F740" s="215">
        <v>1110</v>
      </c>
      <c r="G740" s="215">
        <v>1004</v>
      </c>
      <c r="I740" s="215" t="s">
        <v>24992</v>
      </c>
      <c r="J740" s="215" t="s">
        <v>24993</v>
      </c>
      <c r="K740" s="215" t="s">
        <v>8688</v>
      </c>
      <c r="L740" s="215" t="s">
        <v>20068</v>
      </c>
      <c r="AD740" s="216"/>
    </row>
    <row r="741" spans="1:30" s="215" customFormat="1" x14ac:dyDescent="0.25">
      <c r="A741" s="215" t="s">
        <v>160</v>
      </c>
      <c r="B741" s="215">
        <v>6022</v>
      </c>
      <c r="C741" s="215" t="s">
        <v>195</v>
      </c>
      <c r="D741" s="215">
        <v>191741655</v>
      </c>
      <c r="E741" s="215">
        <v>1060</v>
      </c>
      <c r="F741" s="215">
        <v>1220</v>
      </c>
      <c r="G741" s="215">
        <v>1004</v>
      </c>
      <c r="I741" s="215" t="s">
        <v>12753</v>
      </c>
      <c r="J741" s="215" t="s">
        <v>12754</v>
      </c>
      <c r="K741" s="215" t="s">
        <v>8688</v>
      </c>
      <c r="L741" s="215" t="s">
        <v>20069</v>
      </c>
      <c r="AD741" s="216"/>
    </row>
    <row r="742" spans="1:30" s="215" customFormat="1" x14ac:dyDescent="0.25">
      <c r="A742" s="215" t="s">
        <v>160</v>
      </c>
      <c r="B742" s="215">
        <v>6022</v>
      </c>
      <c r="C742" s="215" t="s">
        <v>195</v>
      </c>
      <c r="D742" s="215">
        <v>191749118</v>
      </c>
      <c r="E742" s="215">
        <v>1020</v>
      </c>
      <c r="F742" s="215">
        <v>1110</v>
      </c>
      <c r="G742" s="215">
        <v>1004</v>
      </c>
      <c r="I742" s="215" t="s">
        <v>24994</v>
      </c>
      <c r="J742" s="215" t="s">
        <v>24995</v>
      </c>
      <c r="K742" s="215" t="s">
        <v>8688</v>
      </c>
      <c r="L742" s="215" t="s">
        <v>25106</v>
      </c>
      <c r="AD742" s="216"/>
    </row>
    <row r="743" spans="1:30" s="215" customFormat="1" x14ac:dyDescent="0.25">
      <c r="A743" s="215" t="s">
        <v>160</v>
      </c>
      <c r="B743" s="215">
        <v>6022</v>
      </c>
      <c r="C743" s="215" t="s">
        <v>195</v>
      </c>
      <c r="D743" s="215">
        <v>191818657</v>
      </c>
      <c r="E743" s="215">
        <v>1020</v>
      </c>
      <c r="F743" s="215">
        <v>1122</v>
      </c>
      <c r="G743" s="215">
        <v>1004</v>
      </c>
      <c r="I743" s="215" t="s">
        <v>12755</v>
      </c>
      <c r="J743" s="215" t="s">
        <v>12756</v>
      </c>
      <c r="K743" s="215" t="s">
        <v>8688</v>
      </c>
      <c r="L743" s="215" t="s">
        <v>20070</v>
      </c>
      <c r="AD743" s="216"/>
    </row>
    <row r="744" spans="1:30" s="215" customFormat="1" x14ac:dyDescent="0.25">
      <c r="A744" s="215" t="s">
        <v>160</v>
      </c>
      <c r="B744" s="215">
        <v>6022</v>
      </c>
      <c r="C744" s="215" t="s">
        <v>195</v>
      </c>
      <c r="D744" s="215">
        <v>191818698</v>
      </c>
      <c r="E744" s="215">
        <v>1020</v>
      </c>
      <c r="F744" s="215">
        <v>1122</v>
      </c>
      <c r="G744" s="215">
        <v>1004</v>
      </c>
      <c r="I744" s="215" t="s">
        <v>27198</v>
      </c>
      <c r="J744" s="215" t="s">
        <v>27199</v>
      </c>
      <c r="K744" s="215" t="s">
        <v>8688</v>
      </c>
      <c r="L744" s="215" t="s">
        <v>27278</v>
      </c>
      <c r="AD744" s="216"/>
    </row>
    <row r="745" spans="1:30" s="215" customFormat="1" x14ac:dyDescent="0.25">
      <c r="A745" s="215" t="s">
        <v>160</v>
      </c>
      <c r="B745" s="215">
        <v>6022</v>
      </c>
      <c r="C745" s="215" t="s">
        <v>195</v>
      </c>
      <c r="D745" s="215">
        <v>191818719</v>
      </c>
      <c r="E745" s="215">
        <v>1020</v>
      </c>
      <c r="F745" s="215">
        <v>1122</v>
      </c>
      <c r="G745" s="215">
        <v>1004</v>
      </c>
      <c r="I745" s="215" t="s">
        <v>25251</v>
      </c>
      <c r="J745" s="215" t="s">
        <v>25252</v>
      </c>
      <c r="K745" s="215" t="s">
        <v>8688</v>
      </c>
      <c r="L745" s="215" t="s">
        <v>25267</v>
      </c>
      <c r="AD745" s="216"/>
    </row>
    <row r="746" spans="1:30" s="215" customFormat="1" x14ac:dyDescent="0.25">
      <c r="A746" s="215" t="s">
        <v>160</v>
      </c>
      <c r="B746" s="215">
        <v>6022</v>
      </c>
      <c r="C746" s="215" t="s">
        <v>195</v>
      </c>
      <c r="D746" s="215">
        <v>191818734</v>
      </c>
      <c r="E746" s="215">
        <v>1020</v>
      </c>
      <c r="F746" s="215">
        <v>1122</v>
      </c>
      <c r="G746" s="215">
        <v>1004</v>
      </c>
      <c r="I746" s="215" t="s">
        <v>24515</v>
      </c>
      <c r="J746" s="215" t="s">
        <v>24516</v>
      </c>
      <c r="K746" s="215" t="s">
        <v>8688</v>
      </c>
      <c r="L746" s="215" t="s">
        <v>24546</v>
      </c>
      <c r="AD746" s="216"/>
    </row>
    <row r="747" spans="1:30" s="215" customFormat="1" x14ac:dyDescent="0.25">
      <c r="A747" s="215" t="s">
        <v>160</v>
      </c>
      <c r="B747" s="215">
        <v>6022</v>
      </c>
      <c r="C747" s="215" t="s">
        <v>195</v>
      </c>
      <c r="D747" s="215">
        <v>191818754</v>
      </c>
      <c r="E747" s="215">
        <v>1020</v>
      </c>
      <c r="F747" s="215">
        <v>1122</v>
      </c>
      <c r="G747" s="215">
        <v>1004</v>
      </c>
      <c r="I747" s="215" t="s">
        <v>12757</v>
      </c>
      <c r="J747" s="215" t="s">
        <v>12758</v>
      </c>
      <c r="K747" s="215" t="s">
        <v>8688</v>
      </c>
      <c r="L747" s="215" t="s">
        <v>20071</v>
      </c>
      <c r="AD747" s="216"/>
    </row>
    <row r="748" spans="1:30" s="215" customFormat="1" x14ac:dyDescent="0.25">
      <c r="A748" s="215" t="s">
        <v>160</v>
      </c>
      <c r="B748" s="215">
        <v>6022</v>
      </c>
      <c r="C748" s="215" t="s">
        <v>195</v>
      </c>
      <c r="D748" s="215">
        <v>191818758</v>
      </c>
      <c r="E748" s="215">
        <v>1020</v>
      </c>
      <c r="F748" s="215">
        <v>1122</v>
      </c>
      <c r="G748" s="215">
        <v>1004</v>
      </c>
      <c r="I748" s="215" t="s">
        <v>12759</v>
      </c>
      <c r="J748" s="215" t="s">
        <v>12760</v>
      </c>
      <c r="K748" s="215" t="s">
        <v>8688</v>
      </c>
      <c r="L748" s="215" t="s">
        <v>20072</v>
      </c>
      <c r="AD748" s="216"/>
    </row>
    <row r="749" spans="1:30" s="215" customFormat="1" x14ac:dyDescent="0.25">
      <c r="A749" s="215" t="s">
        <v>160</v>
      </c>
      <c r="B749" s="215">
        <v>6022</v>
      </c>
      <c r="C749" s="215" t="s">
        <v>195</v>
      </c>
      <c r="D749" s="215">
        <v>191823116</v>
      </c>
      <c r="E749" s="215">
        <v>1020</v>
      </c>
      <c r="F749" s="215">
        <v>1122</v>
      </c>
      <c r="G749" s="215">
        <v>1004</v>
      </c>
      <c r="I749" s="215" t="s">
        <v>24996</v>
      </c>
      <c r="J749" s="215" t="s">
        <v>24997</v>
      </c>
      <c r="K749" s="215" t="s">
        <v>8741</v>
      </c>
      <c r="L749" s="215" t="s">
        <v>22782</v>
      </c>
      <c r="AD749" s="216"/>
    </row>
    <row r="750" spans="1:30" s="215" customFormat="1" x14ac:dyDescent="0.25">
      <c r="A750" s="215" t="s">
        <v>160</v>
      </c>
      <c r="B750" s="215">
        <v>6022</v>
      </c>
      <c r="C750" s="215" t="s">
        <v>195</v>
      </c>
      <c r="D750" s="215">
        <v>191835974</v>
      </c>
      <c r="E750" s="215">
        <v>1020</v>
      </c>
      <c r="F750" s="215">
        <v>1110</v>
      </c>
      <c r="G750" s="215">
        <v>1004</v>
      </c>
      <c r="I750" s="215" t="s">
        <v>24998</v>
      </c>
      <c r="J750" s="215" t="s">
        <v>24999</v>
      </c>
      <c r="K750" s="215" t="s">
        <v>8741</v>
      </c>
      <c r="L750" s="215" t="s">
        <v>22783</v>
      </c>
      <c r="AD750" s="216"/>
    </row>
    <row r="751" spans="1:30" s="215" customFormat="1" x14ac:dyDescent="0.25">
      <c r="A751" s="215" t="s">
        <v>160</v>
      </c>
      <c r="B751" s="215">
        <v>6022</v>
      </c>
      <c r="C751" s="215" t="s">
        <v>195</v>
      </c>
      <c r="D751" s="215">
        <v>191840167</v>
      </c>
      <c r="E751" s="215">
        <v>1060</v>
      </c>
      <c r="F751" s="215">
        <v>1242</v>
      </c>
      <c r="G751" s="215">
        <v>1004</v>
      </c>
      <c r="I751" s="215" t="s">
        <v>25000</v>
      </c>
      <c r="J751" s="215" t="s">
        <v>25001</v>
      </c>
      <c r="K751" s="215" t="s">
        <v>328</v>
      </c>
      <c r="L751" s="215" t="s">
        <v>25099</v>
      </c>
      <c r="AD751" s="216"/>
    </row>
    <row r="752" spans="1:30" s="215" customFormat="1" x14ac:dyDescent="0.25">
      <c r="A752" s="215" t="s">
        <v>160</v>
      </c>
      <c r="B752" s="215">
        <v>6022</v>
      </c>
      <c r="C752" s="215" t="s">
        <v>195</v>
      </c>
      <c r="D752" s="215">
        <v>191844076</v>
      </c>
      <c r="E752" s="215">
        <v>1020</v>
      </c>
      <c r="F752" s="215">
        <v>1110</v>
      </c>
      <c r="G752" s="215">
        <v>1004</v>
      </c>
      <c r="I752" s="215" t="s">
        <v>28653</v>
      </c>
      <c r="J752" s="215" t="s">
        <v>28654</v>
      </c>
      <c r="K752" s="215" t="s">
        <v>8688</v>
      </c>
      <c r="L752" s="215" t="s">
        <v>28731</v>
      </c>
      <c r="AD752" s="216"/>
    </row>
    <row r="753" spans="1:30" s="215" customFormat="1" x14ac:dyDescent="0.25">
      <c r="A753" s="215" t="s">
        <v>160</v>
      </c>
      <c r="B753" s="215">
        <v>6022</v>
      </c>
      <c r="C753" s="215" t="s">
        <v>195</v>
      </c>
      <c r="D753" s="215">
        <v>191844765</v>
      </c>
      <c r="E753" s="215">
        <v>1040</v>
      </c>
      <c r="F753" s="215">
        <v>1212</v>
      </c>
      <c r="G753" s="215">
        <v>1004</v>
      </c>
      <c r="I753" s="215" t="s">
        <v>25002</v>
      </c>
      <c r="J753" s="215" t="s">
        <v>25003</v>
      </c>
      <c r="K753" s="215" t="s">
        <v>8688</v>
      </c>
      <c r="L753" s="215" t="s">
        <v>20073</v>
      </c>
      <c r="AD753" s="216"/>
    </row>
    <row r="754" spans="1:30" s="215" customFormat="1" x14ac:dyDescent="0.25">
      <c r="A754" s="215" t="s">
        <v>160</v>
      </c>
      <c r="B754" s="215">
        <v>6022</v>
      </c>
      <c r="C754" s="215" t="s">
        <v>195</v>
      </c>
      <c r="D754" s="215">
        <v>191844937</v>
      </c>
      <c r="E754" s="215">
        <v>1020</v>
      </c>
      <c r="F754" s="215">
        <v>1110</v>
      </c>
      <c r="G754" s="215">
        <v>1004</v>
      </c>
      <c r="I754" s="215" t="s">
        <v>27059</v>
      </c>
      <c r="J754" s="215" t="s">
        <v>27060</v>
      </c>
      <c r="K754" s="215" t="s">
        <v>8688</v>
      </c>
      <c r="L754" s="215" t="s">
        <v>27146</v>
      </c>
      <c r="AD754" s="216"/>
    </row>
    <row r="755" spans="1:30" s="215" customFormat="1" x14ac:dyDescent="0.25">
      <c r="A755" s="215" t="s">
        <v>160</v>
      </c>
      <c r="B755" s="215">
        <v>6022</v>
      </c>
      <c r="C755" s="215" t="s">
        <v>195</v>
      </c>
      <c r="D755" s="215">
        <v>191852131</v>
      </c>
      <c r="E755" s="215">
        <v>1040</v>
      </c>
      <c r="F755" s="215">
        <v>1212</v>
      </c>
      <c r="G755" s="215">
        <v>1004</v>
      </c>
      <c r="I755" s="215" t="s">
        <v>25004</v>
      </c>
      <c r="J755" s="215" t="s">
        <v>25005</v>
      </c>
      <c r="K755" s="215" t="s">
        <v>8688</v>
      </c>
      <c r="L755" s="215" t="s">
        <v>20074</v>
      </c>
      <c r="AD755" s="216"/>
    </row>
    <row r="756" spans="1:30" s="215" customFormat="1" x14ac:dyDescent="0.25">
      <c r="A756" s="215" t="s">
        <v>160</v>
      </c>
      <c r="B756" s="215">
        <v>6022</v>
      </c>
      <c r="C756" s="215" t="s">
        <v>195</v>
      </c>
      <c r="D756" s="215">
        <v>191855705</v>
      </c>
      <c r="E756" s="215">
        <v>1060</v>
      </c>
      <c r="F756" s="215">
        <v>1242</v>
      </c>
      <c r="G756" s="215">
        <v>1003</v>
      </c>
      <c r="I756" s="215" t="s">
        <v>7801</v>
      </c>
      <c r="J756" s="215" t="s">
        <v>7802</v>
      </c>
      <c r="K756" s="215" t="s">
        <v>328</v>
      </c>
      <c r="L756" s="215" t="s">
        <v>25101</v>
      </c>
      <c r="AD756" s="216"/>
    </row>
    <row r="757" spans="1:30" s="215" customFormat="1" x14ac:dyDescent="0.25">
      <c r="A757" s="215" t="s">
        <v>160</v>
      </c>
      <c r="B757" s="215">
        <v>6022</v>
      </c>
      <c r="C757" s="215" t="s">
        <v>195</v>
      </c>
      <c r="D757" s="215">
        <v>191869155</v>
      </c>
      <c r="E757" s="215">
        <v>1020</v>
      </c>
      <c r="F757" s="215">
        <v>1110</v>
      </c>
      <c r="G757" s="215">
        <v>1004</v>
      </c>
      <c r="I757" s="215" t="s">
        <v>25006</v>
      </c>
      <c r="J757" s="215" t="s">
        <v>25007</v>
      </c>
      <c r="K757" s="215" t="s">
        <v>8688</v>
      </c>
      <c r="L757" s="215" t="s">
        <v>25107</v>
      </c>
      <c r="AD757" s="216"/>
    </row>
    <row r="758" spans="1:30" s="215" customFormat="1" x14ac:dyDescent="0.25">
      <c r="A758" s="215" t="s">
        <v>160</v>
      </c>
      <c r="B758" s="215">
        <v>6022</v>
      </c>
      <c r="C758" s="215" t="s">
        <v>195</v>
      </c>
      <c r="D758" s="215">
        <v>191869174</v>
      </c>
      <c r="E758" s="215">
        <v>1020</v>
      </c>
      <c r="F758" s="215">
        <v>1110</v>
      </c>
      <c r="G758" s="215">
        <v>1004</v>
      </c>
      <c r="I758" s="215" t="s">
        <v>25008</v>
      </c>
      <c r="J758" s="215" t="s">
        <v>25009</v>
      </c>
      <c r="K758" s="215" t="s">
        <v>8688</v>
      </c>
      <c r="L758" s="215" t="s">
        <v>20075</v>
      </c>
      <c r="AD758" s="216"/>
    </row>
    <row r="759" spans="1:30" s="215" customFormat="1" x14ac:dyDescent="0.25">
      <c r="A759" s="215" t="s">
        <v>160</v>
      </c>
      <c r="B759" s="215">
        <v>6022</v>
      </c>
      <c r="C759" s="215" t="s">
        <v>195</v>
      </c>
      <c r="D759" s="215">
        <v>191875879</v>
      </c>
      <c r="E759" s="215">
        <v>1060</v>
      </c>
      <c r="F759" s="215">
        <v>1242</v>
      </c>
      <c r="G759" s="215">
        <v>1004</v>
      </c>
      <c r="I759" s="215" t="s">
        <v>12761</v>
      </c>
      <c r="J759" s="215" t="s">
        <v>12762</v>
      </c>
      <c r="K759" s="215" t="s">
        <v>8688</v>
      </c>
      <c r="L759" s="215" t="s">
        <v>20076</v>
      </c>
      <c r="AD759" s="216"/>
    </row>
    <row r="760" spans="1:30" s="215" customFormat="1" x14ac:dyDescent="0.25">
      <c r="A760" s="215" t="s">
        <v>160</v>
      </c>
      <c r="B760" s="215">
        <v>6022</v>
      </c>
      <c r="C760" s="215" t="s">
        <v>195</v>
      </c>
      <c r="D760" s="215">
        <v>191877450</v>
      </c>
      <c r="E760" s="215">
        <v>1020</v>
      </c>
      <c r="F760" s="215">
        <v>1110</v>
      </c>
      <c r="G760" s="215">
        <v>1004</v>
      </c>
      <c r="I760" s="215" t="s">
        <v>25010</v>
      </c>
      <c r="J760" s="215" t="s">
        <v>25011</v>
      </c>
      <c r="K760" s="215" t="s">
        <v>8688</v>
      </c>
      <c r="L760" s="215" t="s">
        <v>20077</v>
      </c>
      <c r="AD760" s="216"/>
    </row>
    <row r="761" spans="1:30" s="215" customFormat="1" x14ac:dyDescent="0.25">
      <c r="A761" s="215" t="s">
        <v>160</v>
      </c>
      <c r="B761" s="215">
        <v>6022</v>
      </c>
      <c r="C761" s="215" t="s">
        <v>195</v>
      </c>
      <c r="D761" s="215">
        <v>191887871</v>
      </c>
      <c r="E761" s="215">
        <v>1020</v>
      </c>
      <c r="F761" s="215">
        <v>1110</v>
      </c>
      <c r="G761" s="215">
        <v>1004</v>
      </c>
      <c r="I761" s="215" t="s">
        <v>25012</v>
      </c>
      <c r="J761" s="215" t="s">
        <v>25013</v>
      </c>
      <c r="K761" s="215" t="s">
        <v>8688</v>
      </c>
      <c r="L761" s="215" t="s">
        <v>20078</v>
      </c>
      <c r="AD761" s="216"/>
    </row>
    <row r="762" spans="1:30" s="215" customFormat="1" x14ac:dyDescent="0.25">
      <c r="A762" s="215" t="s">
        <v>160</v>
      </c>
      <c r="B762" s="215">
        <v>6022</v>
      </c>
      <c r="C762" s="215" t="s">
        <v>195</v>
      </c>
      <c r="D762" s="215">
        <v>191887876</v>
      </c>
      <c r="E762" s="215">
        <v>1020</v>
      </c>
      <c r="F762" s="215">
        <v>1110</v>
      </c>
      <c r="G762" s="215">
        <v>1004</v>
      </c>
      <c r="I762" s="215" t="s">
        <v>25014</v>
      </c>
      <c r="J762" s="215" t="s">
        <v>25015</v>
      </c>
      <c r="K762" s="215" t="s">
        <v>8688</v>
      </c>
      <c r="L762" s="215" t="s">
        <v>20079</v>
      </c>
      <c r="AD762" s="216"/>
    </row>
    <row r="763" spans="1:30" s="215" customFormat="1" x14ac:dyDescent="0.25">
      <c r="A763" s="215" t="s">
        <v>160</v>
      </c>
      <c r="B763" s="215">
        <v>6022</v>
      </c>
      <c r="C763" s="215" t="s">
        <v>195</v>
      </c>
      <c r="D763" s="215">
        <v>191887881</v>
      </c>
      <c r="E763" s="215">
        <v>1020</v>
      </c>
      <c r="F763" s="215">
        <v>1110</v>
      </c>
      <c r="G763" s="215">
        <v>1004</v>
      </c>
      <c r="I763" s="215" t="s">
        <v>25016</v>
      </c>
      <c r="J763" s="215" t="s">
        <v>25017</v>
      </c>
      <c r="K763" s="215" t="s">
        <v>8688</v>
      </c>
      <c r="L763" s="215" t="s">
        <v>20080</v>
      </c>
      <c r="AD763" s="216"/>
    </row>
    <row r="764" spans="1:30" s="215" customFormat="1" x14ac:dyDescent="0.25">
      <c r="A764" s="215" t="s">
        <v>160</v>
      </c>
      <c r="B764" s="215">
        <v>6022</v>
      </c>
      <c r="C764" s="215" t="s">
        <v>195</v>
      </c>
      <c r="D764" s="215">
        <v>191887885</v>
      </c>
      <c r="E764" s="215">
        <v>1020</v>
      </c>
      <c r="F764" s="215">
        <v>1110</v>
      </c>
      <c r="G764" s="215">
        <v>1004</v>
      </c>
      <c r="I764" s="215" t="s">
        <v>25018</v>
      </c>
      <c r="J764" s="215" t="s">
        <v>25019</v>
      </c>
      <c r="K764" s="215" t="s">
        <v>8688</v>
      </c>
      <c r="L764" s="215" t="s">
        <v>20081</v>
      </c>
      <c r="AD764" s="216"/>
    </row>
    <row r="765" spans="1:30" s="215" customFormat="1" x14ac:dyDescent="0.25">
      <c r="A765" s="215" t="s">
        <v>160</v>
      </c>
      <c r="B765" s="215">
        <v>6022</v>
      </c>
      <c r="C765" s="215" t="s">
        <v>195</v>
      </c>
      <c r="D765" s="215">
        <v>191887937</v>
      </c>
      <c r="E765" s="215">
        <v>1020</v>
      </c>
      <c r="F765" s="215">
        <v>1110</v>
      </c>
      <c r="G765" s="215">
        <v>1004</v>
      </c>
      <c r="I765" s="215" t="s">
        <v>25020</v>
      </c>
      <c r="J765" s="215" t="s">
        <v>25021</v>
      </c>
      <c r="K765" s="215" t="s">
        <v>8688</v>
      </c>
      <c r="L765" s="215" t="s">
        <v>20082</v>
      </c>
      <c r="AD765" s="216"/>
    </row>
    <row r="766" spans="1:30" s="215" customFormat="1" x14ac:dyDescent="0.25">
      <c r="A766" s="215" t="s">
        <v>160</v>
      </c>
      <c r="B766" s="215">
        <v>6022</v>
      </c>
      <c r="C766" s="215" t="s">
        <v>195</v>
      </c>
      <c r="D766" s="215">
        <v>191896255</v>
      </c>
      <c r="E766" s="215">
        <v>1060</v>
      </c>
      <c r="F766" s="215">
        <v>1271</v>
      </c>
      <c r="G766" s="215">
        <v>1004</v>
      </c>
      <c r="I766" s="215" t="s">
        <v>12763</v>
      </c>
      <c r="J766" s="215" t="s">
        <v>12764</v>
      </c>
      <c r="K766" s="215" t="s">
        <v>8688</v>
      </c>
      <c r="L766" s="215" t="s">
        <v>20083</v>
      </c>
      <c r="AD766" s="216"/>
    </row>
    <row r="767" spans="1:30" s="215" customFormat="1" x14ac:dyDescent="0.25">
      <c r="A767" s="215" t="s">
        <v>160</v>
      </c>
      <c r="B767" s="215">
        <v>6022</v>
      </c>
      <c r="C767" s="215" t="s">
        <v>195</v>
      </c>
      <c r="D767" s="215">
        <v>191900452</v>
      </c>
      <c r="E767" s="215">
        <v>1020</v>
      </c>
      <c r="F767" s="215">
        <v>1110</v>
      </c>
      <c r="G767" s="215">
        <v>1004</v>
      </c>
      <c r="I767" s="215" t="s">
        <v>25022</v>
      </c>
      <c r="J767" s="215" t="s">
        <v>25023</v>
      </c>
      <c r="K767" s="215" t="s">
        <v>8688</v>
      </c>
      <c r="L767" s="215" t="s">
        <v>20084</v>
      </c>
      <c r="AD767" s="216"/>
    </row>
    <row r="768" spans="1:30" s="215" customFormat="1" x14ac:dyDescent="0.25">
      <c r="A768" s="215" t="s">
        <v>160</v>
      </c>
      <c r="B768" s="215">
        <v>6022</v>
      </c>
      <c r="C768" s="215" t="s">
        <v>195</v>
      </c>
      <c r="D768" s="215">
        <v>191900477</v>
      </c>
      <c r="E768" s="215">
        <v>1020</v>
      </c>
      <c r="F768" s="215">
        <v>1110</v>
      </c>
      <c r="G768" s="215">
        <v>1004</v>
      </c>
      <c r="I768" s="215" t="s">
        <v>25024</v>
      </c>
      <c r="J768" s="215" t="s">
        <v>25025</v>
      </c>
      <c r="K768" s="215" t="s">
        <v>8688</v>
      </c>
      <c r="L768" s="215" t="s">
        <v>20085</v>
      </c>
      <c r="AD768" s="216"/>
    </row>
    <row r="769" spans="1:30" s="215" customFormat="1" x14ac:dyDescent="0.25">
      <c r="A769" s="215" t="s">
        <v>160</v>
      </c>
      <c r="B769" s="215">
        <v>6022</v>
      </c>
      <c r="C769" s="215" t="s">
        <v>195</v>
      </c>
      <c r="D769" s="215">
        <v>191912194</v>
      </c>
      <c r="E769" s="215">
        <v>1060</v>
      </c>
      <c r="F769" s="215">
        <v>1274</v>
      </c>
      <c r="G769" s="215">
        <v>1004</v>
      </c>
      <c r="I769" s="215" t="s">
        <v>25026</v>
      </c>
      <c r="J769" s="215" t="s">
        <v>25027</v>
      </c>
      <c r="K769" s="215" t="s">
        <v>8688</v>
      </c>
      <c r="L769" s="215" t="s">
        <v>20086</v>
      </c>
      <c r="AD769" s="216"/>
    </row>
    <row r="770" spans="1:30" s="215" customFormat="1" x14ac:dyDescent="0.25">
      <c r="A770" s="215" t="s">
        <v>160</v>
      </c>
      <c r="B770" s="215">
        <v>6022</v>
      </c>
      <c r="C770" s="215" t="s">
        <v>195</v>
      </c>
      <c r="D770" s="215">
        <v>191947282</v>
      </c>
      <c r="E770" s="215">
        <v>1020</v>
      </c>
      <c r="F770" s="215">
        <v>1110</v>
      </c>
      <c r="G770" s="215">
        <v>1004</v>
      </c>
      <c r="I770" s="215" t="s">
        <v>25028</v>
      </c>
      <c r="J770" s="215" t="s">
        <v>25029</v>
      </c>
      <c r="K770" s="215" t="s">
        <v>8688</v>
      </c>
      <c r="L770" s="215" t="s">
        <v>20087</v>
      </c>
      <c r="AD770" s="216"/>
    </row>
    <row r="771" spans="1:30" s="215" customFormat="1" x14ac:dyDescent="0.25">
      <c r="A771" s="215" t="s">
        <v>160</v>
      </c>
      <c r="B771" s="215">
        <v>6022</v>
      </c>
      <c r="C771" s="215" t="s">
        <v>195</v>
      </c>
      <c r="D771" s="215">
        <v>191948878</v>
      </c>
      <c r="E771" s="215">
        <v>1020</v>
      </c>
      <c r="F771" s="215">
        <v>1110</v>
      </c>
      <c r="G771" s="215">
        <v>1004</v>
      </c>
      <c r="I771" s="215" t="s">
        <v>25030</v>
      </c>
      <c r="J771" s="215" t="s">
        <v>25031</v>
      </c>
      <c r="K771" s="215" t="s">
        <v>8688</v>
      </c>
      <c r="L771" s="215" t="s">
        <v>20088</v>
      </c>
      <c r="AD771" s="216"/>
    </row>
    <row r="772" spans="1:30" s="215" customFormat="1" x14ac:dyDescent="0.25">
      <c r="A772" s="215" t="s">
        <v>160</v>
      </c>
      <c r="B772" s="215">
        <v>6022</v>
      </c>
      <c r="C772" s="215" t="s">
        <v>195</v>
      </c>
      <c r="D772" s="215">
        <v>191950763</v>
      </c>
      <c r="E772" s="215">
        <v>1020</v>
      </c>
      <c r="F772" s="215">
        <v>1110</v>
      </c>
      <c r="G772" s="215">
        <v>1004</v>
      </c>
      <c r="I772" s="215" t="s">
        <v>12765</v>
      </c>
      <c r="J772" s="215" t="s">
        <v>12766</v>
      </c>
      <c r="K772" s="215" t="s">
        <v>8688</v>
      </c>
      <c r="L772" s="215" t="s">
        <v>20089</v>
      </c>
      <c r="AD772" s="216"/>
    </row>
    <row r="773" spans="1:30" s="215" customFormat="1" x14ac:dyDescent="0.25">
      <c r="A773" s="215" t="s">
        <v>160</v>
      </c>
      <c r="B773" s="215">
        <v>6022</v>
      </c>
      <c r="C773" s="215" t="s">
        <v>195</v>
      </c>
      <c r="D773" s="215">
        <v>191952719</v>
      </c>
      <c r="E773" s="215">
        <v>1060</v>
      </c>
      <c r="F773" s="215">
        <v>1271</v>
      </c>
      <c r="G773" s="215">
        <v>1004</v>
      </c>
      <c r="I773" s="215" t="s">
        <v>12767</v>
      </c>
      <c r="J773" s="215" t="s">
        <v>12768</v>
      </c>
      <c r="K773" s="215" t="s">
        <v>8688</v>
      </c>
      <c r="L773" s="215" t="s">
        <v>20090</v>
      </c>
      <c r="AD773" s="216"/>
    </row>
    <row r="774" spans="1:30" s="215" customFormat="1" x14ac:dyDescent="0.25">
      <c r="A774" s="215" t="s">
        <v>160</v>
      </c>
      <c r="B774" s="215">
        <v>6022</v>
      </c>
      <c r="C774" s="215" t="s">
        <v>195</v>
      </c>
      <c r="D774" s="215">
        <v>191953978</v>
      </c>
      <c r="E774" s="215">
        <v>1020</v>
      </c>
      <c r="F774" s="215">
        <v>1110</v>
      </c>
      <c r="G774" s="215">
        <v>1004</v>
      </c>
      <c r="I774" s="215" t="s">
        <v>25032</v>
      </c>
      <c r="J774" s="215" t="s">
        <v>25033</v>
      </c>
      <c r="K774" s="215" t="s">
        <v>8688</v>
      </c>
      <c r="L774" s="215" t="s">
        <v>20091</v>
      </c>
      <c r="AD774" s="216"/>
    </row>
    <row r="775" spans="1:30" s="215" customFormat="1" x14ac:dyDescent="0.25">
      <c r="A775" s="215" t="s">
        <v>160</v>
      </c>
      <c r="B775" s="215">
        <v>6022</v>
      </c>
      <c r="C775" s="215" t="s">
        <v>195</v>
      </c>
      <c r="D775" s="215">
        <v>191959426</v>
      </c>
      <c r="E775" s="215">
        <v>1020</v>
      </c>
      <c r="F775" s="215">
        <v>1110</v>
      </c>
      <c r="G775" s="215">
        <v>1004</v>
      </c>
      <c r="I775" s="215" t="s">
        <v>25034</v>
      </c>
      <c r="J775" s="215" t="s">
        <v>25035</v>
      </c>
      <c r="K775" s="215" t="s">
        <v>8688</v>
      </c>
      <c r="L775" s="215" t="s">
        <v>20092</v>
      </c>
      <c r="AD775" s="216"/>
    </row>
    <row r="776" spans="1:30" s="215" customFormat="1" x14ac:dyDescent="0.25">
      <c r="A776" s="215" t="s">
        <v>160</v>
      </c>
      <c r="B776" s="215">
        <v>6022</v>
      </c>
      <c r="C776" s="215" t="s">
        <v>195</v>
      </c>
      <c r="D776" s="215">
        <v>191959431</v>
      </c>
      <c r="E776" s="215">
        <v>1020</v>
      </c>
      <c r="F776" s="215">
        <v>1110</v>
      </c>
      <c r="G776" s="215">
        <v>1004</v>
      </c>
      <c r="I776" s="215" t="s">
        <v>12769</v>
      </c>
      <c r="J776" s="215" t="s">
        <v>12770</v>
      </c>
      <c r="K776" s="215" t="s">
        <v>8688</v>
      </c>
      <c r="L776" s="215" t="s">
        <v>25235</v>
      </c>
      <c r="AD776" s="216"/>
    </row>
    <row r="777" spans="1:30" s="215" customFormat="1" x14ac:dyDescent="0.25">
      <c r="A777" s="215" t="s">
        <v>160</v>
      </c>
      <c r="B777" s="215">
        <v>6022</v>
      </c>
      <c r="C777" s="215" t="s">
        <v>195</v>
      </c>
      <c r="D777" s="215">
        <v>191961388</v>
      </c>
      <c r="E777" s="215">
        <v>1060</v>
      </c>
      <c r="F777" s="215">
        <v>1252</v>
      </c>
      <c r="G777" s="215">
        <v>1004</v>
      </c>
      <c r="I777" s="215" t="s">
        <v>25036</v>
      </c>
      <c r="J777" s="215" t="s">
        <v>25037</v>
      </c>
      <c r="K777" s="215" t="s">
        <v>8688</v>
      </c>
      <c r="L777" s="215" t="s">
        <v>20093</v>
      </c>
      <c r="AD777" s="216"/>
    </row>
    <row r="778" spans="1:30" s="215" customFormat="1" x14ac:dyDescent="0.25">
      <c r="A778" s="215" t="s">
        <v>160</v>
      </c>
      <c r="B778" s="215">
        <v>6022</v>
      </c>
      <c r="C778" s="215" t="s">
        <v>195</v>
      </c>
      <c r="D778" s="215">
        <v>191961886</v>
      </c>
      <c r="E778" s="215">
        <v>1020</v>
      </c>
      <c r="F778" s="215">
        <v>1110</v>
      </c>
      <c r="G778" s="215">
        <v>1004</v>
      </c>
      <c r="I778" s="215" t="s">
        <v>12771</v>
      </c>
      <c r="J778" s="215" t="s">
        <v>12772</v>
      </c>
      <c r="K778" s="215" t="s">
        <v>8688</v>
      </c>
      <c r="L778" s="215" t="s">
        <v>26182</v>
      </c>
      <c r="AD778" s="216"/>
    </row>
    <row r="779" spans="1:30" s="215" customFormat="1" x14ac:dyDescent="0.25">
      <c r="A779" s="215" t="s">
        <v>160</v>
      </c>
      <c r="B779" s="215">
        <v>6022</v>
      </c>
      <c r="C779" s="215" t="s">
        <v>195</v>
      </c>
      <c r="D779" s="215">
        <v>191961889</v>
      </c>
      <c r="E779" s="215">
        <v>1020</v>
      </c>
      <c r="F779" s="215">
        <v>1110</v>
      </c>
      <c r="G779" s="215">
        <v>1004</v>
      </c>
      <c r="I779" s="215" t="s">
        <v>12773</v>
      </c>
      <c r="J779" s="215" t="s">
        <v>12774</v>
      </c>
      <c r="K779" s="215" t="s">
        <v>8688</v>
      </c>
      <c r="L779" s="215" t="s">
        <v>28264</v>
      </c>
      <c r="AD779" s="216"/>
    </row>
    <row r="780" spans="1:30" s="215" customFormat="1" x14ac:dyDescent="0.25">
      <c r="A780" s="215" t="s">
        <v>160</v>
      </c>
      <c r="B780" s="215">
        <v>6022</v>
      </c>
      <c r="C780" s="215" t="s">
        <v>195</v>
      </c>
      <c r="D780" s="215">
        <v>191965325</v>
      </c>
      <c r="E780" s="215">
        <v>1020</v>
      </c>
      <c r="F780" s="215">
        <v>1110</v>
      </c>
      <c r="G780" s="215">
        <v>1004</v>
      </c>
      <c r="I780" s="215" t="s">
        <v>25038</v>
      </c>
      <c r="J780" s="215" t="s">
        <v>25039</v>
      </c>
      <c r="K780" s="215" t="s">
        <v>8688</v>
      </c>
      <c r="L780" s="215" t="s">
        <v>20094</v>
      </c>
      <c r="AD780" s="216"/>
    </row>
    <row r="781" spans="1:30" s="215" customFormat="1" x14ac:dyDescent="0.25">
      <c r="A781" s="215" t="s">
        <v>160</v>
      </c>
      <c r="B781" s="215">
        <v>6022</v>
      </c>
      <c r="C781" s="215" t="s">
        <v>195</v>
      </c>
      <c r="D781" s="215">
        <v>191965409</v>
      </c>
      <c r="E781" s="215">
        <v>1020</v>
      </c>
      <c r="F781" s="215">
        <v>1110</v>
      </c>
      <c r="G781" s="215">
        <v>1004</v>
      </c>
      <c r="I781" s="215" t="s">
        <v>12775</v>
      </c>
      <c r="J781" s="215" t="s">
        <v>12776</v>
      </c>
      <c r="K781" s="215" t="s">
        <v>8688</v>
      </c>
      <c r="L781" s="215" t="s">
        <v>20095</v>
      </c>
      <c r="AD781" s="216"/>
    </row>
    <row r="782" spans="1:30" s="215" customFormat="1" x14ac:dyDescent="0.25">
      <c r="A782" s="215" t="s">
        <v>160</v>
      </c>
      <c r="B782" s="215">
        <v>6022</v>
      </c>
      <c r="C782" s="215" t="s">
        <v>195</v>
      </c>
      <c r="D782" s="215">
        <v>191965410</v>
      </c>
      <c r="E782" s="215">
        <v>1020</v>
      </c>
      <c r="F782" s="215">
        <v>1110</v>
      </c>
      <c r="G782" s="215">
        <v>1004</v>
      </c>
      <c r="I782" s="215" t="s">
        <v>12777</v>
      </c>
      <c r="J782" s="215" t="s">
        <v>12778</v>
      </c>
      <c r="K782" s="215" t="s">
        <v>8688</v>
      </c>
      <c r="L782" s="215" t="s">
        <v>20096</v>
      </c>
      <c r="AD782" s="216"/>
    </row>
    <row r="783" spans="1:30" s="215" customFormat="1" x14ac:dyDescent="0.25">
      <c r="A783" s="215" t="s">
        <v>160</v>
      </c>
      <c r="B783" s="215">
        <v>6022</v>
      </c>
      <c r="C783" s="215" t="s">
        <v>195</v>
      </c>
      <c r="D783" s="215">
        <v>191965572</v>
      </c>
      <c r="E783" s="215">
        <v>1020</v>
      </c>
      <c r="F783" s="215">
        <v>1110</v>
      </c>
      <c r="G783" s="215">
        <v>1004</v>
      </c>
      <c r="I783" s="215" t="s">
        <v>31371</v>
      </c>
      <c r="J783" s="215" t="s">
        <v>31372</v>
      </c>
      <c r="K783" s="215" t="s">
        <v>8688</v>
      </c>
      <c r="L783" s="215" t="s">
        <v>31474</v>
      </c>
      <c r="AD783" s="216"/>
    </row>
    <row r="784" spans="1:30" s="215" customFormat="1" x14ac:dyDescent="0.25">
      <c r="A784" s="215" t="s">
        <v>160</v>
      </c>
      <c r="B784" s="215">
        <v>6022</v>
      </c>
      <c r="C784" s="215" t="s">
        <v>195</v>
      </c>
      <c r="D784" s="215">
        <v>191965574</v>
      </c>
      <c r="E784" s="215">
        <v>1020</v>
      </c>
      <c r="F784" s="215">
        <v>1110</v>
      </c>
      <c r="G784" s="215">
        <v>1004</v>
      </c>
      <c r="I784" s="215" t="s">
        <v>31373</v>
      </c>
      <c r="J784" s="215" t="s">
        <v>31374</v>
      </c>
      <c r="K784" s="215" t="s">
        <v>8688</v>
      </c>
      <c r="L784" s="215" t="s">
        <v>31475</v>
      </c>
      <c r="AD784" s="216"/>
    </row>
    <row r="785" spans="1:30" s="215" customFormat="1" x14ac:dyDescent="0.25">
      <c r="A785" s="215" t="s">
        <v>160</v>
      </c>
      <c r="B785" s="215">
        <v>6022</v>
      </c>
      <c r="C785" s="215" t="s">
        <v>195</v>
      </c>
      <c r="D785" s="215">
        <v>191965575</v>
      </c>
      <c r="E785" s="215">
        <v>1020</v>
      </c>
      <c r="F785" s="215">
        <v>1110</v>
      </c>
      <c r="G785" s="215">
        <v>1004</v>
      </c>
      <c r="I785" s="215" t="s">
        <v>24413</v>
      </c>
      <c r="J785" s="215" t="s">
        <v>24414</v>
      </c>
      <c r="K785" s="215" t="s">
        <v>8688</v>
      </c>
      <c r="L785" s="215" t="s">
        <v>24471</v>
      </c>
      <c r="AD785" s="216"/>
    </row>
    <row r="786" spans="1:30" s="215" customFormat="1" x14ac:dyDescent="0.25">
      <c r="A786" s="215" t="s">
        <v>160</v>
      </c>
      <c r="B786" s="215">
        <v>6022</v>
      </c>
      <c r="C786" s="215" t="s">
        <v>195</v>
      </c>
      <c r="D786" s="215">
        <v>191965577</v>
      </c>
      <c r="E786" s="215">
        <v>1020</v>
      </c>
      <c r="F786" s="215">
        <v>1110</v>
      </c>
      <c r="G786" s="215">
        <v>1004</v>
      </c>
      <c r="I786" s="215" t="s">
        <v>24415</v>
      </c>
      <c r="J786" s="215" t="s">
        <v>24416</v>
      </c>
      <c r="K786" s="215" t="s">
        <v>8688</v>
      </c>
      <c r="L786" s="215" t="s">
        <v>25311</v>
      </c>
      <c r="AD786" s="216"/>
    </row>
    <row r="787" spans="1:30" s="215" customFormat="1" x14ac:dyDescent="0.25">
      <c r="A787" s="215" t="s">
        <v>160</v>
      </c>
      <c r="B787" s="215">
        <v>6022</v>
      </c>
      <c r="C787" s="215" t="s">
        <v>195</v>
      </c>
      <c r="D787" s="215">
        <v>191965583</v>
      </c>
      <c r="E787" s="215">
        <v>1060</v>
      </c>
      <c r="F787" s="215">
        <v>1271</v>
      </c>
      <c r="G787" s="215">
        <v>1004</v>
      </c>
      <c r="I787" s="215" t="s">
        <v>12779</v>
      </c>
      <c r="J787" s="215" t="s">
        <v>12780</v>
      </c>
      <c r="K787" s="215" t="s">
        <v>8688</v>
      </c>
      <c r="L787" s="215" t="s">
        <v>20097</v>
      </c>
      <c r="AD787" s="216"/>
    </row>
    <row r="788" spans="1:30" s="215" customFormat="1" x14ac:dyDescent="0.25">
      <c r="A788" s="215" t="s">
        <v>160</v>
      </c>
      <c r="B788" s="215">
        <v>6022</v>
      </c>
      <c r="C788" s="215" t="s">
        <v>195</v>
      </c>
      <c r="D788" s="215">
        <v>191967901</v>
      </c>
      <c r="E788" s="215">
        <v>1020</v>
      </c>
      <c r="F788" s="215">
        <v>1110</v>
      </c>
      <c r="G788" s="215">
        <v>1004</v>
      </c>
      <c r="I788" s="215" t="s">
        <v>25040</v>
      </c>
      <c r="J788" s="215" t="s">
        <v>25041</v>
      </c>
      <c r="K788" s="215" t="s">
        <v>8688</v>
      </c>
      <c r="L788" s="215" t="s">
        <v>20098</v>
      </c>
      <c r="AD788" s="216"/>
    </row>
    <row r="789" spans="1:30" s="215" customFormat="1" x14ac:dyDescent="0.25">
      <c r="A789" s="215" t="s">
        <v>160</v>
      </c>
      <c r="B789" s="215">
        <v>6022</v>
      </c>
      <c r="C789" s="215" t="s">
        <v>195</v>
      </c>
      <c r="D789" s="215">
        <v>191968212</v>
      </c>
      <c r="E789" s="215">
        <v>1060</v>
      </c>
      <c r="F789" s="215">
        <v>1271</v>
      </c>
      <c r="G789" s="215">
        <v>1004</v>
      </c>
      <c r="I789" s="215" t="s">
        <v>25042</v>
      </c>
      <c r="J789" s="215" t="s">
        <v>25043</v>
      </c>
      <c r="K789" s="215" t="s">
        <v>8688</v>
      </c>
      <c r="L789" s="215" t="s">
        <v>20099</v>
      </c>
      <c r="AD789" s="216"/>
    </row>
    <row r="790" spans="1:30" s="215" customFormat="1" x14ac:dyDescent="0.25">
      <c r="A790" s="215" t="s">
        <v>160</v>
      </c>
      <c r="B790" s="215">
        <v>6022</v>
      </c>
      <c r="C790" s="215" t="s">
        <v>195</v>
      </c>
      <c r="D790" s="215">
        <v>191968884</v>
      </c>
      <c r="E790" s="215">
        <v>1060</v>
      </c>
      <c r="F790" s="215">
        <v>1274</v>
      </c>
      <c r="G790" s="215">
        <v>1004</v>
      </c>
      <c r="I790" s="215" t="s">
        <v>25044</v>
      </c>
      <c r="J790" s="215" t="s">
        <v>25045</v>
      </c>
      <c r="K790" s="215" t="s">
        <v>8688</v>
      </c>
      <c r="L790" s="215" t="s">
        <v>20100</v>
      </c>
      <c r="AD790" s="216"/>
    </row>
    <row r="791" spans="1:30" s="215" customFormat="1" x14ac:dyDescent="0.25">
      <c r="A791" s="215" t="s">
        <v>160</v>
      </c>
      <c r="B791" s="215">
        <v>6022</v>
      </c>
      <c r="C791" s="215" t="s">
        <v>195</v>
      </c>
      <c r="D791" s="215">
        <v>191970035</v>
      </c>
      <c r="E791" s="215">
        <v>1020</v>
      </c>
      <c r="F791" s="215">
        <v>1110</v>
      </c>
      <c r="G791" s="215">
        <v>1004</v>
      </c>
      <c r="I791" s="215" t="s">
        <v>12781</v>
      </c>
      <c r="J791" s="215" t="s">
        <v>12782</v>
      </c>
      <c r="K791" s="215" t="s">
        <v>8688</v>
      </c>
      <c r="L791" s="215" t="s">
        <v>20101</v>
      </c>
      <c r="AD791" s="216"/>
    </row>
    <row r="792" spans="1:30" s="215" customFormat="1" x14ac:dyDescent="0.25">
      <c r="A792" s="215" t="s">
        <v>160</v>
      </c>
      <c r="B792" s="215">
        <v>6022</v>
      </c>
      <c r="C792" s="215" t="s">
        <v>195</v>
      </c>
      <c r="D792" s="215">
        <v>191972496</v>
      </c>
      <c r="E792" s="215">
        <v>1020</v>
      </c>
      <c r="F792" s="215">
        <v>1122</v>
      </c>
      <c r="G792" s="215">
        <v>1003</v>
      </c>
      <c r="I792" s="215" t="s">
        <v>26214</v>
      </c>
      <c r="J792" s="215" t="s">
        <v>26215</v>
      </c>
      <c r="K792" s="215" t="s">
        <v>8688</v>
      </c>
      <c r="L792" s="215" t="s">
        <v>26237</v>
      </c>
      <c r="AD792" s="216"/>
    </row>
    <row r="793" spans="1:30" s="215" customFormat="1" x14ac:dyDescent="0.25">
      <c r="A793" s="215" t="s">
        <v>160</v>
      </c>
      <c r="B793" s="215">
        <v>6022</v>
      </c>
      <c r="C793" s="215" t="s">
        <v>195</v>
      </c>
      <c r="D793" s="215">
        <v>191973113</v>
      </c>
      <c r="E793" s="215">
        <v>1020</v>
      </c>
      <c r="F793" s="215">
        <v>1110</v>
      </c>
      <c r="G793" s="215">
        <v>1004</v>
      </c>
      <c r="I793" s="215" t="s">
        <v>12783</v>
      </c>
      <c r="J793" s="215" t="s">
        <v>12784</v>
      </c>
      <c r="K793" s="215" t="s">
        <v>8688</v>
      </c>
      <c r="L793" s="215" t="s">
        <v>20102</v>
      </c>
      <c r="AD793" s="216"/>
    </row>
    <row r="794" spans="1:30" s="215" customFormat="1" x14ac:dyDescent="0.25">
      <c r="A794" s="215" t="s">
        <v>160</v>
      </c>
      <c r="B794" s="215">
        <v>6022</v>
      </c>
      <c r="C794" s="215" t="s">
        <v>195</v>
      </c>
      <c r="D794" s="215">
        <v>191977131</v>
      </c>
      <c r="E794" s="215">
        <v>1020</v>
      </c>
      <c r="F794" s="215">
        <v>1110</v>
      </c>
      <c r="G794" s="215">
        <v>1004</v>
      </c>
      <c r="I794" s="215" t="s">
        <v>12785</v>
      </c>
      <c r="J794" s="215" t="s">
        <v>12786</v>
      </c>
      <c r="K794" s="215" t="s">
        <v>8688</v>
      </c>
      <c r="L794" s="215" t="s">
        <v>20103</v>
      </c>
      <c r="AD794" s="216"/>
    </row>
    <row r="795" spans="1:30" s="215" customFormat="1" x14ac:dyDescent="0.25">
      <c r="A795" s="215" t="s">
        <v>160</v>
      </c>
      <c r="B795" s="215">
        <v>6022</v>
      </c>
      <c r="C795" s="215" t="s">
        <v>195</v>
      </c>
      <c r="D795" s="215">
        <v>191978065</v>
      </c>
      <c r="E795" s="215">
        <v>1060</v>
      </c>
      <c r="F795" s="215">
        <v>1252</v>
      </c>
      <c r="G795" s="215">
        <v>1004</v>
      </c>
      <c r="I795" s="215" t="s">
        <v>25046</v>
      </c>
      <c r="J795" s="215" t="s">
        <v>25047</v>
      </c>
      <c r="K795" s="215" t="s">
        <v>8688</v>
      </c>
      <c r="L795" s="215" t="s">
        <v>20104</v>
      </c>
      <c r="AD795" s="216"/>
    </row>
    <row r="796" spans="1:30" s="215" customFormat="1" x14ac:dyDescent="0.25">
      <c r="A796" s="215" t="s">
        <v>160</v>
      </c>
      <c r="B796" s="215">
        <v>6022</v>
      </c>
      <c r="C796" s="215" t="s">
        <v>195</v>
      </c>
      <c r="D796" s="215">
        <v>191980904</v>
      </c>
      <c r="E796" s="215">
        <v>1060</v>
      </c>
      <c r="F796" s="215">
        <v>1271</v>
      </c>
      <c r="G796" s="215">
        <v>1004</v>
      </c>
      <c r="I796" s="215" t="s">
        <v>12787</v>
      </c>
      <c r="J796" s="215" t="s">
        <v>12788</v>
      </c>
      <c r="K796" s="215" t="s">
        <v>8688</v>
      </c>
      <c r="L796" s="215" t="s">
        <v>20105</v>
      </c>
      <c r="AD796" s="216"/>
    </row>
    <row r="797" spans="1:30" s="215" customFormat="1" x14ac:dyDescent="0.25">
      <c r="A797" s="215" t="s">
        <v>160</v>
      </c>
      <c r="B797" s="215">
        <v>6022</v>
      </c>
      <c r="C797" s="215" t="s">
        <v>195</v>
      </c>
      <c r="D797" s="215">
        <v>191981363</v>
      </c>
      <c r="E797" s="215">
        <v>1020</v>
      </c>
      <c r="F797" s="215">
        <v>1110</v>
      </c>
      <c r="G797" s="215">
        <v>1004</v>
      </c>
      <c r="I797" s="215" t="s">
        <v>12789</v>
      </c>
      <c r="J797" s="215" t="s">
        <v>12790</v>
      </c>
      <c r="K797" s="215" t="s">
        <v>8688</v>
      </c>
      <c r="L797" s="215" t="s">
        <v>20106</v>
      </c>
      <c r="AD797" s="216"/>
    </row>
    <row r="798" spans="1:30" s="215" customFormat="1" x14ac:dyDescent="0.25">
      <c r="A798" s="215" t="s">
        <v>160</v>
      </c>
      <c r="B798" s="215">
        <v>6022</v>
      </c>
      <c r="C798" s="215" t="s">
        <v>195</v>
      </c>
      <c r="D798" s="215">
        <v>191981366</v>
      </c>
      <c r="E798" s="215">
        <v>1020</v>
      </c>
      <c r="F798" s="215">
        <v>1110</v>
      </c>
      <c r="G798" s="215">
        <v>1004</v>
      </c>
      <c r="I798" s="215" t="s">
        <v>12791</v>
      </c>
      <c r="J798" s="215" t="s">
        <v>12792</v>
      </c>
      <c r="K798" s="215" t="s">
        <v>8688</v>
      </c>
      <c r="L798" s="215" t="s">
        <v>20107</v>
      </c>
      <c r="AD798" s="216"/>
    </row>
    <row r="799" spans="1:30" s="215" customFormat="1" x14ac:dyDescent="0.25">
      <c r="A799" s="215" t="s">
        <v>160</v>
      </c>
      <c r="B799" s="215">
        <v>6022</v>
      </c>
      <c r="C799" s="215" t="s">
        <v>195</v>
      </c>
      <c r="D799" s="215">
        <v>191981371</v>
      </c>
      <c r="E799" s="215">
        <v>1020</v>
      </c>
      <c r="F799" s="215">
        <v>1110</v>
      </c>
      <c r="G799" s="215">
        <v>1004</v>
      </c>
      <c r="I799" s="215" t="s">
        <v>12793</v>
      </c>
      <c r="J799" s="215" t="s">
        <v>12794</v>
      </c>
      <c r="K799" s="215" t="s">
        <v>8688</v>
      </c>
      <c r="L799" s="215" t="s">
        <v>20108</v>
      </c>
      <c r="AD799" s="216"/>
    </row>
    <row r="800" spans="1:30" s="215" customFormat="1" x14ac:dyDescent="0.25">
      <c r="A800" s="215" t="s">
        <v>160</v>
      </c>
      <c r="B800" s="215">
        <v>6022</v>
      </c>
      <c r="C800" s="215" t="s">
        <v>195</v>
      </c>
      <c r="D800" s="215">
        <v>191981692</v>
      </c>
      <c r="E800" s="215">
        <v>1020</v>
      </c>
      <c r="F800" s="215">
        <v>1110</v>
      </c>
      <c r="G800" s="215">
        <v>1004</v>
      </c>
      <c r="I800" s="215" t="s">
        <v>12795</v>
      </c>
      <c r="J800" s="215" t="s">
        <v>12796</v>
      </c>
      <c r="K800" s="215" t="s">
        <v>8688</v>
      </c>
      <c r="L800" s="215" t="s">
        <v>20109</v>
      </c>
      <c r="AD800" s="216"/>
    </row>
    <row r="801" spans="1:30" s="215" customFormat="1" x14ac:dyDescent="0.25">
      <c r="A801" s="215" t="s">
        <v>160</v>
      </c>
      <c r="B801" s="215">
        <v>6022</v>
      </c>
      <c r="C801" s="215" t="s">
        <v>195</v>
      </c>
      <c r="D801" s="215">
        <v>191981758</v>
      </c>
      <c r="E801" s="215">
        <v>1060</v>
      </c>
      <c r="F801" s="215">
        <v>1271</v>
      </c>
      <c r="G801" s="215">
        <v>1004</v>
      </c>
      <c r="I801" s="215" t="s">
        <v>12797</v>
      </c>
      <c r="J801" s="215" t="s">
        <v>12798</v>
      </c>
      <c r="K801" s="215" t="s">
        <v>8688</v>
      </c>
      <c r="L801" s="215" t="s">
        <v>20110</v>
      </c>
      <c r="AD801" s="216"/>
    </row>
    <row r="802" spans="1:30" s="215" customFormat="1" x14ac:dyDescent="0.25">
      <c r="A802" s="215" t="s">
        <v>160</v>
      </c>
      <c r="B802" s="215">
        <v>6022</v>
      </c>
      <c r="C802" s="215" t="s">
        <v>195</v>
      </c>
      <c r="D802" s="215">
        <v>191982984</v>
      </c>
      <c r="E802" s="215">
        <v>1020</v>
      </c>
      <c r="F802" s="215">
        <v>1110</v>
      </c>
      <c r="G802" s="215">
        <v>1004</v>
      </c>
      <c r="I802" s="215" t="s">
        <v>12799</v>
      </c>
      <c r="J802" s="215" t="s">
        <v>12800</v>
      </c>
      <c r="K802" s="215" t="s">
        <v>8688</v>
      </c>
      <c r="L802" s="215" t="s">
        <v>24547</v>
      </c>
      <c r="AD802" s="216"/>
    </row>
    <row r="803" spans="1:30" s="215" customFormat="1" x14ac:dyDescent="0.25">
      <c r="A803" s="215" t="s">
        <v>160</v>
      </c>
      <c r="B803" s="215">
        <v>6022</v>
      </c>
      <c r="C803" s="215" t="s">
        <v>195</v>
      </c>
      <c r="D803" s="215">
        <v>191986159</v>
      </c>
      <c r="E803" s="215">
        <v>1060</v>
      </c>
      <c r="F803" s="215">
        <v>1242</v>
      </c>
      <c r="G803" s="215">
        <v>1004</v>
      </c>
      <c r="I803" s="215" t="s">
        <v>12801</v>
      </c>
      <c r="J803" s="215" t="s">
        <v>12802</v>
      </c>
      <c r="K803" s="215" t="s">
        <v>8688</v>
      </c>
      <c r="L803" s="215" t="s">
        <v>20111</v>
      </c>
      <c r="AD803" s="216"/>
    </row>
    <row r="804" spans="1:30" s="215" customFormat="1" x14ac:dyDescent="0.25">
      <c r="A804" s="215" t="s">
        <v>160</v>
      </c>
      <c r="B804" s="215">
        <v>6022</v>
      </c>
      <c r="C804" s="215" t="s">
        <v>195</v>
      </c>
      <c r="D804" s="215">
        <v>191986186</v>
      </c>
      <c r="E804" s="215">
        <v>1020</v>
      </c>
      <c r="F804" s="215">
        <v>1110</v>
      </c>
      <c r="G804" s="215">
        <v>1004</v>
      </c>
      <c r="I804" s="215" t="s">
        <v>12803</v>
      </c>
      <c r="J804" s="215" t="s">
        <v>12804</v>
      </c>
      <c r="K804" s="215" t="s">
        <v>8688</v>
      </c>
      <c r="L804" s="215" t="s">
        <v>20112</v>
      </c>
      <c r="AD804" s="216"/>
    </row>
    <row r="805" spans="1:30" s="215" customFormat="1" x14ac:dyDescent="0.25">
      <c r="A805" s="215" t="s">
        <v>160</v>
      </c>
      <c r="B805" s="215">
        <v>6022</v>
      </c>
      <c r="C805" s="215" t="s">
        <v>195</v>
      </c>
      <c r="D805" s="215">
        <v>191990101</v>
      </c>
      <c r="E805" s="215">
        <v>1020</v>
      </c>
      <c r="F805" s="215">
        <v>1121</v>
      </c>
      <c r="G805" s="215">
        <v>1004</v>
      </c>
      <c r="I805" s="215" t="s">
        <v>12805</v>
      </c>
      <c r="J805" s="215" t="s">
        <v>12806</v>
      </c>
      <c r="K805" s="215" t="s">
        <v>8688</v>
      </c>
      <c r="L805" s="215" t="s">
        <v>28629</v>
      </c>
      <c r="AD805" s="216"/>
    </row>
    <row r="806" spans="1:30" s="215" customFormat="1" x14ac:dyDescent="0.25">
      <c r="A806" s="215" t="s">
        <v>160</v>
      </c>
      <c r="B806" s="215">
        <v>6022</v>
      </c>
      <c r="C806" s="215" t="s">
        <v>195</v>
      </c>
      <c r="D806" s="215">
        <v>191990718</v>
      </c>
      <c r="E806" s="215">
        <v>1060</v>
      </c>
      <c r="F806" s="215">
        <v>1242</v>
      </c>
      <c r="G806" s="215">
        <v>1004</v>
      </c>
      <c r="I806" s="215" t="s">
        <v>23987</v>
      </c>
      <c r="J806" s="215" t="s">
        <v>23988</v>
      </c>
      <c r="K806" s="215" t="s">
        <v>8688</v>
      </c>
      <c r="L806" s="215" t="s">
        <v>24249</v>
      </c>
      <c r="AD806" s="216"/>
    </row>
    <row r="807" spans="1:30" s="215" customFormat="1" x14ac:dyDescent="0.25">
      <c r="A807" s="215" t="s">
        <v>160</v>
      </c>
      <c r="B807" s="215">
        <v>6022</v>
      </c>
      <c r="C807" s="215" t="s">
        <v>195</v>
      </c>
      <c r="D807" s="215">
        <v>191990792</v>
      </c>
      <c r="E807" s="215">
        <v>1060</v>
      </c>
      <c r="F807" s="215">
        <v>1271</v>
      </c>
      <c r="G807" s="215">
        <v>1004</v>
      </c>
      <c r="I807" s="215" t="s">
        <v>28343</v>
      </c>
      <c r="J807" s="215" t="s">
        <v>28344</v>
      </c>
      <c r="K807" s="215" t="s">
        <v>8688</v>
      </c>
      <c r="L807" s="215" t="s">
        <v>28416</v>
      </c>
      <c r="AD807" s="216"/>
    </row>
    <row r="808" spans="1:30" s="215" customFormat="1" x14ac:dyDescent="0.25">
      <c r="A808" s="215" t="s">
        <v>160</v>
      </c>
      <c r="B808" s="215">
        <v>6022</v>
      </c>
      <c r="C808" s="215" t="s">
        <v>195</v>
      </c>
      <c r="D808" s="215">
        <v>191990864</v>
      </c>
      <c r="E808" s="215">
        <v>1020</v>
      </c>
      <c r="F808" s="215">
        <v>1110</v>
      </c>
      <c r="G808" s="215">
        <v>1003</v>
      </c>
      <c r="I808" s="215" t="s">
        <v>12807</v>
      </c>
      <c r="J808" s="215" t="s">
        <v>12808</v>
      </c>
      <c r="K808" s="215" t="s">
        <v>8688</v>
      </c>
      <c r="L808" s="215" t="s">
        <v>20113</v>
      </c>
      <c r="AD808" s="216"/>
    </row>
    <row r="809" spans="1:30" s="215" customFormat="1" x14ac:dyDescent="0.25">
      <c r="A809" s="215" t="s">
        <v>160</v>
      </c>
      <c r="B809" s="215">
        <v>6022</v>
      </c>
      <c r="C809" s="215" t="s">
        <v>195</v>
      </c>
      <c r="D809" s="215">
        <v>191994123</v>
      </c>
      <c r="E809" s="215">
        <v>1020</v>
      </c>
      <c r="F809" s="215">
        <v>1110</v>
      </c>
      <c r="G809" s="215">
        <v>1004</v>
      </c>
      <c r="I809" s="215" t="s">
        <v>12809</v>
      </c>
      <c r="J809" s="215" t="s">
        <v>12810</v>
      </c>
      <c r="K809" s="215" t="s">
        <v>8688</v>
      </c>
      <c r="L809" s="215" t="s">
        <v>27279</v>
      </c>
      <c r="AD809" s="216"/>
    </row>
    <row r="810" spans="1:30" s="215" customFormat="1" x14ac:dyDescent="0.25">
      <c r="A810" s="215" t="s">
        <v>160</v>
      </c>
      <c r="B810" s="215">
        <v>6022</v>
      </c>
      <c r="C810" s="215" t="s">
        <v>195</v>
      </c>
      <c r="D810" s="215">
        <v>191996302</v>
      </c>
      <c r="E810" s="215">
        <v>1020</v>
      </c>
      <c r="F810" s="215">
        <v>1110</v>
      </c>
      <c r="G810" s="215">
        <v>1004</v>
      </c>
      <c r="I810" s="215" t="s">
        <v>12811</v>
      </c>
      <c r="J810" s="215" t="s">
        <v>12812</v>
      </c>
      <c r="K810" s="215" t="s">
        <v>8688</v>
      </c>
      <c r="L810" s="215" t="s">
        <v>28181</v>
      </c>
      <c r="AD810" s="216"/>
    </row>
    <row r="811" spans="1:30" s="215" customFormat="1" x14ac:dyDescent="0.25">
      <c r="A811" s="215" t="s">
        <v>160</v>
      </c>
      <c r="B811" s="215">
        <v>6022</v>
      </c>
      <c r="C811" s="215" t="s">
        <v>195</v>
      </c>
      <c r="D811" s="215">
        <v>191996319</v>
      </c>
      <c r="E811" s="215">
        <v>1020</v>
      </c>
      <c r="F811" s="215">
        <v>1110</v>
      </c>
      <c r="G811" s="215">
        <v>1004</v>
      </c>
      <c r="I811" s="215" t="s">
        <v>12813</v>
      </c>
      <c r="J811" s="215" t="s">
        <v>12814</v>
      </c>
      <c r="K811" s="215" t="s">
        <v>8688</v>
      </c>
      <c r="L811" s="215" t="s">
        <v>25236</v>
      </c>
      <c r="AD811" s="216"/>
    </row>
    <row r="812" spans="1:30" s="215" customFormat="1" x14ac:dyDescent="0.25">
      <c r="A812" s="215" t="s">
        <v>160</v>
      </c>
      <c r="B812" s="215">
        <v>6022</v>
      </c>
      <c r="C812" s="215" t="s">
        <v>195</v>
      </c>
      <c r="D812" s="215">
        <v>191998724</v>
      </c>
      <c r="E812" s="215">
        <v>1060</v>
      </c>
      <c r="F812" s="215">
        <v>1252</v>
      </c>
      <c r="G812" s="215">
        <v>1004</v>
      </c>
      <c r="I812" s="215" t="s">
        <v>25048</v>
      </c>
      <c r="J812" s="215" t="s">
        <v>25049</v>
      </c>
      <c r="K812" s="215" t="s">
        <v>8688</v>
      </c>
      <c r="L812" s="215" t="s">
        <v>20114</v>
      </c>
      <c r="AD812" s="216"/>
    </row>
    <row r="813" spans="1:30" s="215" customFormat="1" x14ac:dyDescent="0.25">
      <c r="A813" s="215" t="s">
        <v>160</v>
      </c>
      <c r="B813" s="215">
        <v>6022</v>
      </c>
      <c r="C813" s="215" t="s">
        <v>195</v>
      </c>
      <c r="D813" s="215">
        <v>191998731</v>
      </c>
      <c r="E813" s="215">
        <v>1060</v>
      </c>
      <c r="F813" s="215">
        <v>1274</v>
      </c>
      <c r="G813" s="215">
        <v>1004</v>
      </c>
      <c r="I813" s="215" t="s">
        <v>25050</v>
      </c>
      <c r="J813" s="215" t="s">
        <v>25051</v>
      </c>
      <c r="K813" s="215" t="s">
        <v>8688</v>
      </c>
      <c r="L813" s="215" t="s">
        <v>20115</v>
      </c>
      <c r="AD813" s="216"/>
    </row>
    <row r="814" spans="1:30" s="215" customFormat="1" x14ac:dyDescent="0.25">
      <c r="A814" s="215" t="s">
        <v>160</v>
      </c>
      <c r="B814" s="215">
        <v>6022</v>
      </c>
      <c r="C814" s="215" t="s">
        <v>195</v>
      </c>
      <c r="D814" s="215">
        <v>192004242</v>
      </c>
      <c r="E814" s="215">
        <v>1020</v>
      </c>
      <c r="F814" s="215">
        <v>1110</v>
      </c>
      <c r="G814" s="215">
        <v>1004</v>
      </c>
      <c r="I814" s="215" t="s">
        <v>28490</v>
      </c>
      <c r="J814" s="215" t="s">
        <v>28491</v>
      </c>
      <c r="K814" s="215" t="s">
        <v>8688</v>
      </c>
      <c r="L814" s="215" t="s">
        <v>28564</v>
      </c>
      <c r="AD814" s="216"/>
    </row>
    <row r="815" spans="1:30" s="215" customFormat="1" x14ac:dyDescent="0.25">
      <c r="A815" s="215" t="s">
        <v>160</v>
      </c>
      <c r="B815" s="215">
        <v>6022</v>
      </c>
      <c r="C815" s="215" t="s">
        <v>195</v>
      </c>
      <c r="D815" s="215">
        <v>192013134</v>
      </c>
      <c r="E815" s="215">
        <v>1020</v>
      </c>
      <c r="F815" s="215">
        <v>1122</v>
      </c>
      <c r="G815" s="215">
        <v>1003</v>
      </c>
      <c r="I815" s="215" t="s">
        <v>24265</v>
      </c>
      <c r="J815" s="215" t="s">
        <v>24266</v>
      </c>
      <c r="K815" s="215" t="s">
        <v>8688</v>
      </c>
      <c r="L815" s="215" t="s">
        <v>24365</v>
      </c>
      <c r="AD815" s="216"/>
    </row>
    <row r="816" spans="1:30" s="215" customFormat="1" x14ac:dyDescent="0.25">
      <c r="A816" s="215" t="s">
        <v>160</v>
      </c>
      <c r="B816" s="215">
        <v>6022</v>
      </c>
      <c r="C816" s="215" t="s">
        <v>195</v>
      </c>
      <c r="D816" s="215">
        <v>192015967</v>
      </c>
      <c r="E816" s="215">
        <v>1020</v>
      </c>
      <c r="F816" s="215">
        <v>1110</v>
      </c>
      <c r="G816" s="215">
        <v>1003</v>
      </c>
      <c r="I816" s="215" t="s">
        <v>29381</v>
      </c>
      <c r="J816" s="215" t="s">
        <v>29382</v>
      </c>
      <c r="K816" s="215" t="s">
        <v>8688</v>
      </c>
      <c r="L816" s="215" t="s">
        <v>30777</v>
      </c>
      <c r="AD816" s="216"/>
    </row>
    <row r="817" spans="1:30" s="215" customFormat="1" x14ac:dyDescent="0.25">
      <c r="A817" s="215" t="s">
        <v>160</v>
      </c>
      <c r="B817" s="215">
        <v>6022</v>
      </c>
      <c r="C817" s="215" t="s">
        <v>195</v>
      </c>
      <c r="D817" s="215">
        <v>192016985</v>
      </c>
      <c r="E817" s="215">
        <v>1020</v>
      </c>
      <c r="F817" s="215">
        <v>1122</v>
      </c>
      <c r="G817" s="215">
        <v>1003</v>
      </c>
      <c r="I817" s="215" t="s">
        <v>24517</v>
      </c>
      <c r="J817" s="215" t="s">
        <v>24518</v>
      </c>
      <c r="K817" s="215" t="s">
        <v>8688</v>
      </c>
      <c r="L817" s="215" t="s">
        <v>24548</v>
      </c>
      <c r="AD817" s="216"/>
    </row>
    <row r="818" spans="1:30" s="215" customFormat="1" x14ac:dyDescent="0.25">
      <c r="A818" s="215" t="s">
        <v>160</v>
      </c>
      <c r="B818" s="215">
        <v>6022</v>
      </c>
      <c r="C818" s="215" t="s">
        <v>195</v>
      </c>
      <c r="D818" s="215">
        <v>192017585</v>
      </c>
      <c r="E818" s="215">
        <v>1060</v>
      </c>
      <c r="F818" s="215">
        <v>1242</v>
      </c>
      <c r="G818" s="215">
        <v>1004</v>
      </c>
      <c r="I818" s="215" t="s">
        <v>25052</v>
      </c>
      <c r="J818" s="215" t="s">
        <v>25053</v>
      </c>
      <c r="K818" s="215" t="s">
        <v>328</v>
      </c>
      <c r="L818" s="215" t="s">
        <v>25099</v>
      </c>
      <c r="AD818" s="216"/>
    </row>
    <row r="819" spans="1:30" s="215" customFormat="1" x14ac:dyDescent="0.25">
      <c r="A819" s="215" t="s">
        <v>160</v>
      </c>
      <c r="B819" s="215">
        <v>6022</v>
      </c>
      <c r="C819" s="215" t="s">
        <v>195</v>
      </c>
      <c r="D819" s="215">
        <v>192017607</v>
      </c>
      <c r="E819" s="215">
        <v>1020</v>
      </c>
      <c r="F819" s="215">
        <v>1110</v>
      </c>
      <c r="G819" s="215">
        <v>1003</v>
      </c>
      <c r="I819" s="215" t="s">
        <v>25146</v>
      </c>
      <c r="J819" s="215" t="s">
        <v>25147</v>
      </c>
      <c r="K819" s="215" t="s">
        <v>8688</v>
      </c>
      <c r="L819" s="215" t="s">
        <v>25194</v>
      </c>
      <c r="AD819" s="216"/>
    </row>
    <row r="820" spans="1:30" s="215" customFormat="1" x14ac:dyDescent="0.25">
      <c r="A820" s="215" t="s">
        <v>160</v>
      </c>
      <c r="B820" s="215">
        <v>6022</v>
      </c>
      <c r="C820" s="215" t="s">
        <v>195</v>
      </c>
      <c r="D820" s="215">
        <v>192017619</v>
      </c>
      <c r="E820" s="215">
        <v>1020</v>
      </c>
      <c r="F820" s="215">
        <v>1110</v>
      </c>
      <c r="G820" s="215">
        <v>1003</v>
      </c>
      <c r="I820" s="215" t="s">
        <v>24267</v>
      </c>
      <c r="J820" s="215" t="s">
        <v>24268</v>
      </c>
      <c r="K820" s="215" t="s">
        <v>8688</v>
      </c>
      <c r="L820" s="215" t="s">
        <v>24366</v>
      </c>
      <c r="AD820" s="216"/>
    </row>
    <row r="821" spans="1:30" s="215" customFormat="1" x14ac:dyDescent="0.25">
      <c r="A821" s="215" t="s">
        <v>160</v>
      </c>
      <c r="B821" s="215">
        <v>6022</v>
      </c>
      <c r="C821" s="215" t="s">
        <v>195</v>
      </c>
      <c r="D821" s="215">
        <v>192017623</v>
      </c>
      <c r="E821" s="215">
        <v>1020</v>
      </c>
      <c r="F821" s="215">
        <v>1110</v>
      </c>
      <c r="G821" s="215">
        <v>1004</v>
      </c>
      <c r="I821" s="215" t="s">
        <v>24269</v>
      </c>
      <c r="J821" s="215" t="s">
        <v>24270</v>
      </c>
      <c r="K821" s="215" t="s">
        <v>8688</v>
      </c>
      <c r="L821" s="215" t="s">
        <v>29052</v>
      </c>
      <c r="AD821" s="216"/>
    </row>
    <row r="822" spans="1:30" s="215" customFormat="1" x14ac:dyDescent="0.25">
      <c r="A822" s="215" t="s">
        <v>160</v>
      </c>
      <c r="B822" s="215">
        <v>6022</v>
      </c>
      <c r="C822" s="215" t="s">
        <v>195</v>
      </c>
      <c r="D822" s="215">
        <v>192017625</v>
      </c>
      <c r="E822" s="215">
        <v>1020</v>
      </c>
      <c r="F822" s="215">
        <v>1110</v>
      </c>
      <c r="G822" s="215">
        <v>1003</v>
      </c>
      <c r="I822" s="215" t="s">
        <v>26830</v>
      </c>
      <c r="J822" s="215" t="s">
        <v>26831</v>
      </c>
      <c r="K822" s="215" t="s">
        <v>8688</v>
      </c>
      <c r="L822" s="215" t="s">
        <v>26908</v>
      </c>
      <c r="AD822" s="216"/>
    </row>
    <row r="823" spans="1:30" s="215" customFormat="1" x14ac:dyDescent="0.25">
      <c r="A823" s="215" t="s">
        <v>160</v>
      </c>
      <c r="B823" s="215">
        <v>6022</v>
      </c>
      <c r="C823" s="215" t="s">
        <v>195</v>
      </c>
      <c r="D823" s="215">
        <v>192019049</v>
      </c>
      <c r="E823" s="215">
        <v>1020</v>
      </c>
      <c r="F823" s="215">
        <v>1110</v>
      </c>
      <c r="G823" s="215">
        <v>1004</v>
      </c>
      <c r="I823" s="215" t="s">
        <v>23989</v>
      </c>
      <c r="J823" s="215" t="s">
        <v>23990</v>
      </c>
      <c r="K823" s="215" t="s">
        <v>8688</v>
      </c>
      <c r="L823" s="215" t="s">
        <v>28952</v>
      </c>
      <c r="AD823" s="216"/>
    </row>
    <row r="824" spans="1:30" s="215" customFormat="1" x14ac:dyDescent="0.25">
      <c r="A824" s="215" t="s">
        <v>160</v>
      </c>
      <c r="B824" s="215">
        <v>6022</v>
      </c>
      <c r="C824" s="215" t="s">
        <v>195</v>
      </c>
      <c r="D824" s="215">
        <v>192022794</v>
      </c>
      <c r="E824" s="215">
        <v>1020</v>
      </c>
      <c r="F824" s="215">
        <v>1110</v>
      </c>
      <c r="G824" s="215">
        <v>1004</v>
      </c>
      <c r="I824" s="215" t="s">
        <v>28345</v>
      </c>
      <c r="J824" s="215" t="s">
        <v>28346</v>
      </c>
      <c r="K824" s="215" t="s">
        <v>8688</v>
      </c>
      <c r="L824" s="215" t="s">
        <v>24749</v>
      </c>
      <c r="AD824" s="216"/>
    </row>
    <row r="825" spans="1:30" s="215" customFormat="1" x14ac:dyDescent="0.25">
      <c r="A825" s="215" t="s">
        <v>160</v>
      </c>
      <c r="B825" s="215">
        <v>6022</v>
      </c>
      <c r="C825" s="215" t="s">
        <v>195</v>
      </c>
      <c r="D825" s="215">
        <v>192024531</v>
      </c>
      <c r="E825" s="215">
        <v>1060</v>
      </c>
      <c r="F825" s="215">
        <v>1274</v>
      </c>
      <c r="G825" s="215">
        <v>1004</v>
      </c>
      <c r="I825" s="215" t="s">
        <v>25054</v>
      </c>
      <c r="J825" s="215" t="s">
        <v>25055</v>
      </c>
      <c r="K825" s="215" t="s">
        <v>8688</v>
      </c>
      <c r="L825" s="215" t="s">
        <v>25108</v>
      </c>
      <c r="AD825" s="216"/>
    </row>
    <row r="826" spans="1:30" s="215" customFormat="1" x14ac:dyDescent="0.25">
      <c r="A826" s="215" t="s">
        <v>160</v>
      </c>
      <c r="B826" s="215">
        <v>6022</v>
      </c>
      <c r="C826" s="215" t="s">
        <v>195</v>
      </c>
      <c r="D826" s="215">
        <v>192024897</v>
      </c>
      <c r="E826" s="215">
        <v>1060</v>
      </c>
      <c r="F826" s="215">
        <v>1271</v>
      </c>
      <c r="G826" s="215">
        <v>1004</v>
      </c>
      <c r="I826" s="215" t="s">
        <v>25148</v>
      </c>
      <c r="J826" s="215" t="s">
        <v>25149</v>
      </c>
      <c r="K826" s="215" t="s">
        <v>8741</v>
      </c>
      <c r="L826" s="215" t="s">
        <v>25212</v>
      </c>
      <c r="AD826" s="216"/>
    </row>
    <row r="827" spans="1:30" s="215" customFormat="1" x14ac:dyDescent="0.25">
      <c r="A827" s="215" t="s">
        <v>160</v>
      </c>
      <c r="B827" s="215">
        <v>6022</v>
      </c>
      <c r="C827" s="215" t="s">
        <v>195</v>
      </c>
      <c r="D827" s="215">
        <v>192025457</v>
      </c>
      <c r="E827" s="215">
        <v>1060</v>
      </c>
      <c r="F827" s="215">
        <v>1271</v>
      </c>
      <c r="G827" s="215">
        <v>1004</v>
      </c>
      <c r="I827" s="215" t="s">
        <v>25150</v>
      </c>
      <c r="J827" s="215" t="s">
        <v>25151</v>
      </c>
      <c r="K827" s="215" t="s">
        <v>8688</v>
      </c>
      <c r="L827" s="215" t="s">
        <v>25195</v>
      </c>
      <c r="AD827" s="216"/>
    </row>
    <row r="828" spans="1:30" s="215" customFormat="1" x14ac:dyDescent="0.25">
      <c r="A828" s="215" t="s">
        <v>160</v>
      </c>
      <c r="B828" s="215">
        <v>6022</v>
      </c>
      <c r="C828" s="215" t="s">
        <v>195</v>
      </c>
      <c r="D828" s="215">
        <v>192025458</v>
      </c>
      <c r="E828" s="215">
        <v>1060</v>
      </c>
      <c r="F828" s="215">
        <v>1271</v>
      </c>
      <c r="G828" s="215">
        <v>1004</v>
      </c>
      <c r="I828" s="215" t="s">
        <v>25152</v>
      </c>
      <c r="J828" s="215" t="s">
        <v>25153</v>
      </c>
      <c r="K828" s="215" t="s">
        <v>8688</v>
      </c>
      <c r="L828" s="215" t="s">
        <v>25196</v>
      </c>
      <c r="AD828" s="216"/>
    </row>
    <row r="829" spans="1:30" s="215" customFormat="1" x14ac:dyDescent="0.25">
      <c r="A829" s="215" t="s">
        <v>160</v>
      </c>
      <c r="B829" s="215">
        <v>6022</v>
      </c>
      <c r="C829" s="215" t="s">
        <v>195</v>
      </c>
      <c r="D829" s="215">
        <v>192026729</v>
      </c>
      <c r="E829" s="215">
        <v>1020</v>
      </c>
      <c r="F829" s="215">
        <v>1110</v>
      </c>
      <c r="G829" s="215">
        <v>1003</v>
      </c>
      <c r="I829" s="215" t="s">
        <v>31375</v>
      </c>
      <c r="J829" s="215" t="s">
        <v>31376</v>
      </c>
      <c r="K829" s="215" t="s">
        <v>8688</v>
      </c>
      <c r="L829" s="215" t="s">
        <v>31476</v>
      </c>
      <c r="AD829" s="216"/>
    </row>
    <row r="830" spans="1:30" s="215" customFormat="1" x14ac:dyDescent="0.25">
      <c r="A830" s="215" t="s">
        <v>160</v>
      </c>
      <c r="B830" s="215">
        <v>6022</v>
      </c>
      <c r="C830" s="215" t="s">
        <v>195</v>
      </c>
      <c r="D830" s="215">
        <v>192026760</v>
      </c>
      <c r="E830" s="215">
        <v>1060</v>
      </c>
      <c r="F830" s="215">
        <v>1251</v>
      </c>
      <c r="G830" s="215">
        <v>1004</v>
      </c>
      <c r="I830" s="215" t="s">
        <v>25278</v>
      </c>
      <c r="J830" s="215" t="s">
        <v>25279</v>
      </c>
      <c r="K830" s="215" t="s">
        <v>8688</v>
      </c>
      <c r="L830" s="215" t="s">
        <v>25312</v>
      </c>
      <c r="AD830" s="216"/>
    </row>
    <row r="831" spans="1:30" s="215" customFormat="1" x14ac:dyDescent="0.25">
      <c r="A831" s="215" t="s">
        <v>160</v>
      </c>
      <c r="B831" s="215">
        <v>6022</v>
      </c>
      <c r="C831" s="215" t="s">
        <v>195</v>
      </c>
      <c r="D831" s="215">
        <v>192026938</v>
      </c>
      <c r="E831" s="215">
        <v>1020</v>
      </c>
      <c r="F831" s="215">
        <v>1122</v>
      </c>
      <c r="G831" s="215">
        <v>1003</v>
      </c>
      <c r="I831" s="215" t="s">
        <v>28132</v>
      </c>
      <c r="J831" s="215" t="s">
        <v>28133</v>
      </c>
      <c r="K831" s="215" t="s">
        <v>8688</v>
      </c>
      <c r="L831" s="215" t="s">
        <v>28182</v>
      </c>
      <c r="AD831" s="216"/>
    </row>
    <row r="832" spans="1:30" s="215" customFormat="1" x14ac:dyDescent="0.25">
      <c r="A832" s="215" t="s">
        <v>160</v>
      </c>
      <c r="B832" s="215">
        <v>6022</v>
      </c>
      <c r="C832" s="215" t="s">
        <v>195</v>
      </c>
      <c r="D832" s="215">
        <v>192030753</v>
      </c>
      <c r="E832" s="215">
        <v>1060</v>
      </c>
      <c r="F832" s="215">
        <v>1271</v>
      </c>
      <c r="G832" s="215">
        <v>1004</v>
      </c>
      <c r="I832" s="215" t="s">
        <v>26267</v>
      </c>
      <c r="J832" s="215" t="s">
        <v>26268</v>
      </c>
      <c r="K832" s="215" t="s">
        <v>8688</v>
      </c>
      <c r="L832" s="215" t="s">
        <v>26299</v>
      </c>
      <c r="AD832" s="216"/>
    </row>
    <row r="833" spans="1:30" s="215" customFormat="1" x14ac:dyDescent="0.25">
      <c r="A833" s="215" t="s">
        <v>160</v>
      </c>
      <c r="B833" s="215">
        <v>6022</v>
      </c>
      <c r="C833" s="215" t="s">
        <v>195</v>
      </c>
      <c r="D833" s="215">
        <v>192034299</v>
      </c>
      <c r="E833" s="215">
        <v>1060</v>
      </c>
      <c r="F833" s="215">
        <v>1274</v>
      </c>
      <c r="G833" s="215">
        <v>1004</v>
      </c>
      <c r="I833" s="215" t="s">
        <v>27061</v>
      </c>
      <c r="J833" s="215" t="s">
        <v>27062</v>
      </c>
      <c r="K833" s="215" t="s">
        <v>8741</v>
      </c>
      <c r="L833" s="215" t="s">
        <v>27193</v>
      </c>
      <c r="AD833" s="216"/>
    </row>
    <row r="834" spans="1:30" s="215" customFormat="1" x14ac:dyDescent="0.25">
      <c r="A834" s="215" t="s">
        <v>160</v>
      </c>
      <c r="B834" s="215">
        <v>6022</v>
      </c>
      <c r="C834" s="215" t="s">
        <v>195</v>
      </c>
      <c r="D834" s="215">
        <v>192039432</v>
      </c>
      <c r="E834" s="215">
        <v>1060</v>
      </c>
      <c r="F834" s="215">
        <v>1242</v>
      </c>
      <c r="G834" s="215">
        <v>1004</v>
      </c>
      <c r="I834" s="215" t="s">
        <v>28594</v>
      </c>
      <c r="J834" s="215" t="s">
        <v>28595</v>
      </c>
      <c r="K834" s="215" t="s">
        <v>8688</v>
      </c>
      <c r="L834" s="215" t="s">
        <v>28630</v>
      </c>
      <c r="AD834" s="216"/>
    </row>
    <row r="835" spans="1:30" s="215" customFormat="1" x14ac:dyDescent="0.25">
      <c r="A835" s="215" t="s">
        <v>160</v>
      </c>
      <c r="B835" s="215">
        <v>6022</v>
      </c>
      <c r="C835" s="215" t="s">
        <v>195</v>
      </c>
      <c r="D835" s="215">
        <v>500007305</v>
      </c>
      <c r="E835" s="215">
        <v>1060</v>
      </c>
      <c r="F835" s="215">
        <v>1242</v>
      </c>
      <c r="G835" s="215">
        <v>1004</v>
      </c>
      <c r="I835" s="215" t="s">
        <v>25056</v>
      </c>
      <c r="J835" s="215" t="s">
        <v>25057</v>
      </c>
      <c r="K835" s="215" t="s">
        <v>8688</v>
      </c>
      <c r="L835" s="215" t="s">
        <v>25109</v>
      </c>
      <c r="AD835" s="216"/>
    </row>
    <row r="836" spans="1:30" s="215" customFormat="1" x14ac:dyDescent="0.25">
      <c r="A836" s="215" t="s">
        <v>160</v>
      </c>
      <c r="B836" s="215">
        <v>6022</v>
      </c>
      <c r="C836" s="215" t="s">
        <v>195</v>
      </c>
      <c r="D836" s="215">
        <v>500007736</v>
      </c>
      <c r="E836" s="215">
        <v>1060</v>
      </c>
      <c r="F836" s="215">
        <v>1274</v>
      </c>
      <c r="G836" s="215">
        <v>1004</v>
      </c>
      <c r="I836" s="215" t="s">
        <v>25058</v>
      </c>
      <c r="J836" s="215" t="s">
        <v>25059</v>
      </c>
      <c r="K836" s="215" t="s">
        <v>8688</v>
      </c>
      <c r="L836" s="215" t="s">
        <v>25110</v>
      </c>
      <c r="AD836" s="216"/>
    </row>
    <row r="837" spans="1:30" s="215" customFormat="1" x14ac:dyDescent="0.25">
      <c r="A837" s="215" t="s">
        <v>160</v>
      </c>
      <c r="B837" s="215">
        <v>6022</v>
      </c>
      <c r="C837" s="215" t="s">
        <v>195</v>
      </c>
      <c r="D837" s="215">
        <v>500007760</v>
      </c>
      <c r="E837" s="215">
        <v>1060</v>
      </c>
      <c r="F837" s="215">
        <v>1242</v>
      </c>
      <c r="G837" s="215">
        <v>1004</v>
      </c>
      <c r="I837" s="215" t="s">
        <v>25060</v>
      </c>
      <c r="J837" s="215" t="s">
        <v>25061</v>
      </c>
      <c r="K837" s="215" t="s">
        <v>328</v>
      </c>
      <c r="L837" s="215" t="s">
        <v>25100</v>
      </c>
      <c r="AD837" s="216"/>
    </row>
    <row r="838" spans="1:30" s="215" customFormat="1" x14ac:dyDescent="0.25">
      <c r="A838" s="215" t="s">
        <v>160</v>
      </c>
      <c r="B838" s="215">
        <v>6022</v>
      </c>
      <c r="C838" s="215" t="s">
        <v>195</v>
      </c>
      <c r="D838" s="215">
        <v>500007761</v>
      </c>
      <c r="E838" s="215">
        <v>1060</v>
      </c>
      <c r="F838" s="215">
        <v>1242</v>
      </c>
      <c r="G838" s="215">
        <v>1004</v>
      </c>
      <c r="I838" s="215" t="s">
        <v>25062</v>
      </c>
      <c r="J838" s="215" t="s">
        <v>25063</v>
      </c>
      <c r="K838" s="215" t="s">
        <v>328</v>
      </c>
      <c r="L838" s="215" t="s">
        <v>25100</v>
      </c>
      <c r="AD838" s="216"/>
    </row>
    <row r="839" spans="1:30" s="215" customFormat="1" x14ac:dyDescent="0.25">
      <c r="A839" s="215" t="s">
        <v>160</v>
      </c>
      <c r="B839" s="215">
        <v>6022</v>
      </c>
      <c r="C839" s="215" t="s">
        <v>195</v>
      </c>
      <c r="D839" s="215">
        <v>500007770</v>
      </c>
      <c r="E839" s="215">
        <v>1060</v>
      </c>
      <c r="F839" s="215">
        <v>1274</v>
      </c>
      <c r="G839" s="215">
        <v>1004</v>
      </c>
      <c r="I839" s="215" t="s">
        <v>25064</v>
      </c>
      <c r="J839" s="215" t="s">
        <v>25065</v>
      </c>
      <c r="K839" s="215" t="s">
        <v>8688</v>
      </c>
      <c r="L839" s="215" t="s">
        <v>25111</v>
      </c>
      <c r="AD839" s="216"/>
    </row>
    <row r="840" spans="1:30" s="215" customFormat="1" x14ac:dyDescent="0.25">
      <c r="A840" s="215" t="s">
        <v>160</v>
      </c>
      <c r="B840" s="215">
        <v>6023</v>
      </c>
      <c r="C840" s="215" t="s">
        <v>196</v>
      </c>
      <c r="D840" s="215">
        <v>896409</v>
      </c>
      <c r="E840" s="215">
        <v>1020</v>
      </c>
      <c r="F840" s="215">
        <v>1110</v>
      </c>
      <c r="G840" s="215">
        <v>1004</v>
      </c>
      <c r="I840" s="215" t="s">
        <v>12815</v>
      </c>
      <c r="J840" s="215" t="s">
        <v>12816</v>
      </c>
      <c r="K840" s="215" t="s">
        <v>8741</v>
      </c>
      <c r="L840" s="215" t="s">
        <v>22784</v>
      </c>
      <c r="AD840" s="216"/>
    </row>
    <row r="841" spans="1:30" s="215" customFormat="1" x14ac:dyDescent="0.25">
      <c r="A841" s="215" t="s">
        <v>160</v>
      </c>
      <c r="B841" s="215">
        <v>6023</v>
      </c>
      <c r="C841" s="215" t="s">
        <v>196</v>
      </c>
      <c r="D841" s="215">
        <v>191409670</v>
      </c>
      <c r="E841" s="215">
        <v>1020</v>
      </c>
      <c r="F841" s="215">
        <v>1110</v>
      </c>
      <c r="G841" s="215">
        <v>1004</v>
      </c>
      <c r="I841" s="215" t="s">
        <v>12817</v>
      </c>
      <c r="J841" s="215" t="s">
        <v>12818</v>
      </c>
      <c r="K841" s="215" t="s">
        <v>8688</v>
      </c>
      <c r="L841" s="215" t="s">
        <v>20116</v>
      </c>
      <c r="AD841" s="216"/>
    </row>
    <row r="842" spans="1:30" s="215" customFormat="1" x14ac:dyDescent="0.25">
      <c r="A842" s="215" t="s">
        <v>160</v>
      </c>
      <c r="B842" s="215">
        <v>6023</v>
      </c>
      <c r="C842" s="215" t="s">
        <v>196</v>
      </c>
      <c r="D842" s="215">
        <v>191678190</v>
      </c>
      <c r="E842" s="215">
        <v>1020</v>
      </c>
      <c r="F842" s="215">
        <v>1122</v>
      </c>
      <c r="G842" s="215">
        <v>1004</v>
      </c>
      <c r="I842" s="215" t="s">
        <v>12819</v>
      </c>
      <c r="J842" s="215" t="s">
        <v>12820</v>
      </c>
      <c r="K842" s="215" t="s">
        <v>8688</v>
      </c>
      <c r="L842" s="215" t="s">
        <v>20117</v>
      </c>
      <c r="AD842" s="216"/>
    </row>
    <row r="843" spans="1:30" s="215" customFormat="1" x14ac:dyDescent="0.25">
      <c r="A843" s="215" t="s">
        <v>160</v>
      </c>
      <c r="B843" s="215">
        <v>6023</v>
      </c>
      <c r="C843" s="215" t="s">
        <v>196</v>
      </c>
      <c r="D843" s="215">
        <v>191718473</v>
      </c>
      <c r="E843" s="215">
        <v>1020</v>
      </c>
      <c r="F843" s="215">
        <v>1121</v>
      </c>
      <c r="G843" s="215">
        <v>1004</v>
      </c>
      <c r="I843" s="215" t="s">
        <v>12821</v>
      </c>
      <c r="J843" s="215" t="s">
        <v>12822</v>
      </c>
      <c r="K843" s="215" t="s">
        <v>8688</v>
      </c>
      <c r="L843" s="215" t="s">
        <v>20118</v>
      </c>
      <c r="AD843" s="216"/>
    </row>
    <row r="844" spans="1:30" s="215" customFormat="1" x14ac:dyDescent="0.25">
      <c r="A844" s="215" t="s">
        <v>160</v>
      </c>
      <c r="B844" s="215">
        <v>6023</v>
      </c>
      <c r="C844" s="215" t="s">
        <v>196</v>
      </c>
      <c r="D844" s="215">
        <v>191718533</v>
      </c>
      <c r="E844" s="215">
        <v>1060</v>
      </c>
      <c r="F844" s="215">
        <v>1271</v>
      </c>
      <c r="G844" s="215">
        <v>1004</v>
      </c>
      <c r="I844" s="215" t="s">
        <v>12823</v>
      </c>
      <c r="J844" s="215" t="s">
        <v>12824</v>
      </c>
      <c r="K844" s="215" t="s">
        <v>8688</v>
      </c>
      <c r="L844" s="215" t="s">
        <v>20119</v>
      </c>
      <c r="AD844" s="216"/>
    </row>
    <row r="845" spans="1:30" s="215" customFormat="1" x14ac:dyDescent="0.25">
      <c r="A845" s="215" t="s">
        <v>160</v>
      </c>
      <c r="B845" s="215">
        <v>6023</v>
      </c>
      <c r="C845" s="215" t="s">
        <v>196</v>
      </c>
      <c r="D845" s="215">
        <v>191748241</v>
      </c>
      <c r="E845" s="215">
        <v>1020</v>
      </c>
      <c r="F845" s="215">
        <v>1122</v>
      </c>
      <c r="G845" s="215">
        <v>1004</v>
      </c>
      <c r="I845" s="215" t="s">
        <v>12825</v>
      </c>
      <c r="J845" s="215" t="s">
        <v>12826</v>
      </c>
      <c r="K845" s="215" t="s">
        <v>8688</v>
      </c>
      <c r="L845" s="215" t="s">
        <v>20120</v>
      </c>
      <c r="AD845" s="216"/>
    </row>
    <row r="846" spans="1:30" s="215" customFormat="1" x14ac:dyDescent="0.25">
      <c r="A846" s="215" t="s">
        <v>160</v>
      </c>
      <c r="B846" s="215">
        <v>6023</v>
      </c>
      <c r="C846" s="215" t="s">
        <v>196</v>
      </c>
      <c r="D846" s="215">
        <v>191765530</v>
      </c>
      <c r="E846" s="215">
        <v>1020</v>
      </c>
      <c r="F846" s="215">
        <v>1121</v>
      </c>
      <c r="G846" s="215">
        <v>1003</v>
      </c>
      <c r="I846" s="215" t="s">
        <v>12827</v>
      </c>
      <c r="J846" s="215" t="s">
        <v>12828</v>
      </c>
      <c r="K846" s="215" t="s">
        <v>8741</v>
      </c>
      <c r="L846" s="215" t="s">
        <v>22785</v>
      </c>
      <c r="AD846" s="216"/>
    </row>
    <row r="847" spans="1:30" s="215" customFormat="1" x14ac:dyDescent="0.25">
      <c r="A847" s="215" t="s">
        <v>160</v>
      </c>
      <c r="B847" s="215">
        <v>6023</v>
      </c>
      <c r="C847" s="215" t="s">
        <v>196</v>
      </c>
      <c r="D847" s="215">
        <v>191786783</v>
      </c>
      <c r="E847" s="215">
        <v>1020</v>
      </c>
      <c r="F847" s="215">
        <v>1110</v>
      </c>
      <c r="G847" s="215">
        <v>1004</v>
      </c>
      <c r="I847" s="215" t="s">
        <v>12829</v>
      </c>
      <c r="J847" s="215" t="s">
        <v>12830</v>
      </c>
      <c r="K847" s="215" t="s">
        <v>8688</v>
      </c>
      <c r="L847" s="215" t="s">
        <v>20121</v>
      </c>
      <c r="AD847" s="216"/>
    </row>
    <row r="848" spans="1:30" s="215" customFormat="1" x14ac:dyDescent="0.25">
      <c r="A848" s="215" t="s">
        <v>160</v>
      </c>
      <c r="B848" s="215">
        <v>6023</v>
      </c>
      <c r="C848" s="215" t="s">
        <v>196</v>
      </c>
      <c r="D848" s="215">
        <v>191790194</v>
      </c>
      <c r="E848" s="215">
        <v>1020</v>
      </c>
      <c r="F848" s="215">
        <v>1110</v>
      </c>
      <c r="G848" s="215">
        <v>1004</v>
      </c>
      <c r="I848" s="215" t="s">
        <v>12831</v>
      </c>
      <c r="J848" s="215" t="s">
        <v>12832</v>
      </c>
      <c r="K848" s="215" t="s">
        <v>8688</v>
      </c>
      <c r="L848" s="215" t="s">
        <v>20122</v>
      </c>
      <c r="AD848" s="216"/>
    </row>
    <row r="849" spans="1:30" s="215" customFormat="1" x14ac:dyDescent="0.25">
      <c r="A849" s="215" t="s">
        <v>160</v>
      </c>
      <c r="B849" s="215">
        <v>6023</v>
      </c>
      <c r="C849" s="215" t="s">
        <v>196</v>
      </c>
      <c r="D849" s="215">
        <v>191792060</v>
      </c>
      <c r="E849" s="215">
        <v>1020</v>
      </c>
      <c r="F849" s="215">
        <v>1121</v>
      </c>
      <c r="G849" s="215">
        <v>1004</v>
      </c>
      <c r="I849" s="215" t="s">
        <v>12833</v>
      </c>
      <c r="J849" s="215" t="s">
        <v>12834</v>
      </c>
      <c r="K849" s="215" t="s">
        <v>8688</v>
      </c>
      <c r="L849" s="215" t="s">
        <v>20123</v>
      </c>
      <c r="AD849" s="216"/>
    </row>
    <row r="850" spans="1:30" s="215" customFormat="1" x14ac:dyDescent="0.25">
      <c r="A850" s="215" t="s">
        <v>160</v>
      </c>
      <c r="B850" s="215">
        <v>6023</v>
      </c>
      <c r="C850" s="215" t="s">
        <v>196</v>
      </c>
      <c r="D850" s="215">
        <v>191852192</v>
      </c>
      <c r="E850" s="215">
        <v>1020</v>
      </c>
      <c r="F850" s="215">
        <v>1121</v>
      </c>
      <c r="G850" s="215">
        <v>1004</v>
      </c>
      <c r="I850" s="215" t="s">
        <v>12835</v>
      </c>
      <c r="J850" s="215" t="s">
        <v>12836</v>
      </c>
      <c r="K850" s="215" t="s">
        <v>8688</v>
      </c>
      <c r="L850" s="215" t="s">
        <v>20124</v>
      </c>
      <c r="AD850" s="216"/>
    </row>
    <row r="851" spans="1:30" s="215" customFormat="1" x14ac:dyDescent="0.25">
      <c r="A851" s="215" t="s">
        <v>160</v>
      </c>
      <c r="B851" s="215">
        <v>6023</v>
      </c>
      <c r="C851" s="215" t="s">
        <v>196</v>
      </c>
      <c r="D851" s="215">
        <v>191853402</v>
      </c>
      <c r="E851" s="215">
        <v>1020</v>
      </c>
      <c r="F851" s="215">
        <v>1110</v>
      </c>
      <c r="G851" s="215">
        <v>1004</v>
      </c>
      <c r="I851" s="215" t="s">
        <v>12837</v>
      </c>
      <c r="J851" s="215" t="s">
        <v>12838</v>
      </c>
      <c r="K851" s="215" t="s">
        <v>8688</v>
      </c>
      <c r="L851" s="215" t="s">
        <v>20125</v>
      </c>
      <c r="AD851" s="216"/>
    </row>
    <row r="852" spans="1:30" s="215" customFormat="1" x14ac:dyDescent="0.25">
      <c r="A852" s="215" t="s">
        <v>160</v>
      </c>
      <c r="B852" s="215">
        <v>6023</v>
      </c>
      <c r="C852" s="215" t="s">
        <v>196</v>
      </c>
      <c r="D852" s="215">
        <v>191855973</v>
      </c>
      <c r="E852" s="215">
        <v>1020</v>
      </c>
      <c r="F852" s="215">
        <v>1110</v>
      </c>
      <c r="G852" s="215">
        <v>1004</v>
      </c>
      <c r="I852" s="215" t="s">
        <v>12839</v>
      </c>
      <c r="J852" s="215" t="s">
        <v>12840</v>
      </c>
      <c r="K852" s="215" t="s">
        <v>8688</v>
      </c>
      <c r="L852" s="215" t="s">
        <v>20126</v>
      </c>
      <c r="AD852" s="216"/>
    </row>
    <row r="853" spans="1:30" s="215" customFormat="1" x14ac:dyDescent="0.25">
      <c r="A853" s="215" t="s">
        <v>160</v>
      </c>
      <c r="B853" s="215">
        <v>6023</v>
      </c>
      <c r="C853" s="215" t="s">
        <v>196</v>
      </c>
      <c r="D853" s="215">
        <v>191859338</v>
      </c>
      <c r="E853" s="215">
        <v>1060</v>
      </c>
      <c r="F853" s="215">
        <v>1252</v>
      </c>
      <c r="G853" s="215">
        <v>1004</v>
      </c>
      <c r="I853" s="215" t="s">
        <v>12841</v>
      </c>
      <c r="J853" s="215" t="s">
        <v>12842</v>
      </c>
      <c r="K853" s="215" t="s">
        <v>8688</v>
      </c>
      <c r="L853" s="215" t="s">
        <v>20127</v>
      </c>
      <c r="AD853" s="216"/>
    </row>
    <row r="854" spans="1:30" s="215" customFormat="1" x14ac:dyDescent="0.25">
      <c r="A854" s="215" t="s">
        <v>160</v>
      </c>
      <c r="B854" s="215">
        <v>6023</v>
      </c>
      <c r="C854" s="215" t="s">
        <v>196</v>
      </c>
      <c r="D854" s="215">
        <v>191862884</v>
      </c>
      <c r="E854" s="215">
        <v>1020</v>
      </c>
      <c r="F854" s="215">
        <v>1110</v>
      </c>
      <c r="G854" s="215">
        <v>1004</v>
      </c>
      <c r="I854" s="215" t="s">
        <v>12843</v>
      </c>
      <c r="J854" s="215" t="s">
        <v>12844</v>
      </c>
      <c r="K854" s="215" t="s">
        <v>8688</v>
      </c>
      <c r="L854" s="215" t="s">
        <v>20128</v>
      </c>
      <c r="AD854" s="216"/>
    </row>
    <row r="855" spans="1:30" s="215" customFormat="1" x14ac:dyDescent="0.25">
      <c r="A855" s="215" t="s">
        <v>160</v>
      </c>
      <c r="B855" s="215">
        <v>6023</v>
      </c>
      <c r="C855" s="215" t="s">
        <v>196</v>
      </c>
      <c r="D855" s="215">
        <v>191862968</v>
      </c>
      <c r="E855" s="215">
        <v>1020</v>
      </c>
      <c r="F855" s="215">
        <v>1110</v>
      </c>
      <c r="G855" s="215">
        <v>1004</v>
      </c>
      <c r="I855" s="215" t="s">
        <v>12845</v>
      </c>
      <c r="J855" s="215" t="s">
        <v>12846</v>
      </c>
      <c r="K855" s="215" t="s">
        <v>8688</v>
      </c>
      <c r="L855" s="215" t="s">
        <v>20129</v>
      </c>
      <c r="AD855" s="216"/>
    </row>
    <row r="856" spans="1:30" s="215" customFormat="1" x14ac:dyDescent="0.25">
      <c r="A856" s="215" t="s">
        <v>160</v>
      </c>
      <c r="B856" s="215">
        <v>6023</v>
      </c>
      <c r="C856" s="215" t="s">
        <v>196</v>
      </c>
      <c r="D856" s="215">
        <v>191864716</v>
      </c>
      <c r="E856" s="215">
        <v>1020</v>
      </c>
      <c r="F856" s="215">
        <v>1110</v>
      </c>
      <c r="G856" s="215">
        <v>1004</v>
      </c>
      <c r="I856" s="215" t="s">
        <v>12847</v>
      </c>
      <c r="J856" s="215" t="s">
        <v>12848</v>
      </c>
      <c r="K856" s="215" t="s">
        <v>8688</v>
      </c>
      <c r="L856" s="215" t="s">
        <v>20130</v>
      </c>
      <c r="AD856" s="216"/>
    </row>
    <row r="857" spans="1:30" s="215" customFormat="1" x14ac:dyDescent="0.25">
      <c r="A857" s="215" t="s">
        <v>160</v>
      </c>
      <c r="B857" s="215">
        <v>6023</v>
      </c>
      <c r="C857" s="215" t="s">
        <v>196</v>
      </c>
      <c r="D857" s="215">
        <v>191864871</v>
      </c>
      <c r="E857" s="215">
        <v>1060</v>
      </c>
      <c r="F857" s="215">
        <v>1251</v>
      </c>
      <c r="G857" s="215">
        <v>1004</v>
      </c>
      <c r="I857" s="215" t="s">
        <v>12849</v>
      </c>
      <c r="J857" s="215" t="s">
        <v>12850</v>
      </c>
      <c r="K857" s="215" t="s">
        <v>8688</v>
      </c>
      <c r="L857" s="215" t="s">
        <v>20131</v>
      </c>
      <c r="AD857" s="216"/>
    </row>
    <row r="858" spans="1:30" s="215" customFormat="1" x14ac:dyDescent="0.25">
      <c r="A858" s="215" t="s">
        <v>160</v>
      </c>
      <c r="B858" s="215">
        <v>6023</v>
      </c>
      <c r="C858" s="215" t="s">
        <v>196</v>
      </c>
      <c r="D858" s="215">
        <v>191867087</v>
      </c>
      <c r="E858" s="215">
        <v>1060</v>
      </c>
      <c r="F858" s="215">
        <v>1251</v>
      </c>
      <c r="G858" s="215">
        <v>1004</v>
      </c>
      <c r="I858" s="215" t="s">
        <v>12851</v>
      </c>
      <c r="J858" s="215" t="s">
        <v>12852</v>
      </c>
      <c r="K858" s="215" t="s">
        <v>8688</v>
      </c>
      <c r="L858" s="215" t="s">
        <v>20132</v>
      </c>
      <c r="AD858" s="216"/>
    </row>
    <row r="859" spans="1:30" s="215" customFormat="1" x14ac:dyDescent="0.25">
      <c r="A859" s="215" t="s">
        <v>160</v>
      </c>
      <c r="B859" s="215">
        <v>6023</v>
      </c>
      <c r="C859" s="215" t="s">
        <v>196</v>
      </c>
      <c r="D859" s="215">
        <v>191867154</v>
      </c>
      <c r="E859" s="215">
        <v>1060</v>
      </c>
      <c r="F859" s="215">
        <v>1251</v>
      </c>
      <c r="G859" s="215">
        <v>1004</v>
      </c>
      <c r="I859" s="215" t="s">
        <v>12853</v>
      </c>
      <c r="J859" s="215" t="s">
        <v>12854</v>
      </c>
      <c r="K859" s="215" t="s">
        <v>8688</v>
      </c>
      <c r="L859" s="215" t="s">
        <v>20133</v>
      </c>
      <c r="AD859" s="216"/>
    </row>
    <row r="860" spans="1:30" s="215" customFormat="1" x14ac:dyDescent="0.25">
      <c r="A860" s="215" t="s">
        <v>160</v>
      </c>
      <c r="B860" s="215">
        <v>6023</v>
      </c>
      <c r="C860" s="215" t="s">
        <v>196</v>
      </c>
      <c r="D860" s="215">
        <v>191871139</v>
      </c>
      <c r="E860" s="215">
        <v>1020</v>
      </c>
      <c r="F860" s="215">
        <v>1121</v>
      </c>
      <c r="G860" s="215">
        <v>1004</v>
      </c>
      <c r="I860" s="215" t="s">
        <v>12855</v>
      </c>
      <c r="J860" s="215" t="s">
        <v>12856</v>
      </c>
      <c r="K860" s="215" t="s">
        <v>8688</v>
      </c>
      <c r="L860" s="215" t="s">
        <v>20134</v>
      </c>
      <c r="AD860" s="216"/>
    </row>
    <row r="861" spans="1:30" s="215" customFormat="1" x14ac:dyDescent="0.25">
      <c r="A861" s="215" t="s">
        <v>160</v>
      </c>
      <c r="B861" s="215">
        <v>6023</v>
      </c>
      <c r="C861" s="215" t="s">
        <v>196</v>
      </c>
      <c r="D861" s="215">
        <v>191906802</v>
      </c>
      <c r="E861" s="215">
        <v>1020</v>
      </c>
      <c r="F861" s="215">
        <v>1110</v>
      </c>
      <c r="G861" s="215">
        <v>1004</v>
      </c>
      <c r="I861" s="215" t="s">
        <v>12857</v>
      </c>
      <c r="J861" s="215" t="s">
        <v>12858</v>
      </c>
      <c r="K861" s="215" t="s">
        <v>8688</v>
      </c>
      <c r="L861" s="215" t="s">
        <v>20135</v>
      </c>
      <c r="AD861" s="216"/>
    </row>
    <row r="862" spans="1:30" s="215" customFormat="1" x14ac:dyDescent="0.25">
      <c r="A862" s="215" t="s">
        <v>160</v>
      </c>
      <c r="B862" s="215">
        <v>6023</v>
      </c>
      <c r="C862" s="215" t="s">
        <v>196</v>
      </c>
      <c r="D862" s="215">
        <v>191907785</v>
      </c>
      <c r="E862" s="215">
        <v>1060</v>
      </c>
      <c r="F862" s="215">
        <v>1251</v>
      </c>
      <c r="G862" s="215">
        <v>1004</v>
      </c>
      <c r="I862" s="215" t="s">
        <v>12859</v>
      </c>
      <c r="J862" s="215" t="s">
        <v>12860</v>
      </c>
      <c r="K862" s="215" t="s">
        <v>8688</v>
      </c>
      <c r="L862" s="215" t="s">
        <v>20136</v>
      </c>
      <c r="AD862" s="216"/>
    </row>
    <row r="863" spans="1:30" s="215" customFormat="1" x14ac:dyDescent="0.25">
      <c r="A863" s="215" t="s">
        <v>160</v>
      </c>
      <c r="B863" s="215">
        <v>6023</v>
      </c>
      <c r="C863" s="215" t="s">
        <v>196</v>
      </c>
      <c r="D863" s="215">
        <v>191908742</v>
      </c>
      <c r="E863" s="215">
        <v>1020</v>
      </c>
      <c r="F863" s="215">
        <v>1110</v>
      </c>
      <c r="G863" s="215">
        <v>1004</v>
      </c>
      <c r="I863" s="215" t="s">
        <v>12861</v>
      </c>
      <c r="J863" s="215" t="s">
        <v>12862</v>
      </c>
      <c r="K863" s="215" t="s">
        <v>8688</v>
      </c>
      <c r="L863" s="215" t="s">
        <v>20137</v>
      </c>
      <c r="AD863" s="216"/>
    </row>
    <row r="864" spans="1:30" s="215" customFormat="1" x14ac:dyDescent="0.25">
      <c r="A864" s="215" t="s">
        <v>160</v>
      </c>
      <c r="B864" s="215">
        <v>6023</v>
      </c>
      <c r="C864" s="215" t="s">
        <v>196</v>
      </c>
      <c r="D864" s="215">
        <v>191948339</v>
      </c>
      <c r="E864" s="215">
        <v>1040</v>
      </c>
      <c r="F864" s="215">
        <v>1220</v>
      </c>
      <c r="G864" s="215">
        <v>1004</v>
      </c>
      <c r="I864" s="215" t="s">
        <v>12863</v>
      </c>
      <c r="J864" s="215" t="s">
        <v>12864</v>
      </c>
      <c r="K864" s="215" t="s">
        <v>8688</v>
      </c>
      <c r="L864" s="215" t="s">
        <v>20138</v>
      </c>
      <c r="AD864" s="216"/>
    </row>
    <row r="865" spans="1:30" s="215" customFormat="1" x14ac:dyDescent="0.25">
      <c r="A865" s="215" t="s">
        <v>160</v>
      </c>
      <c r="B865" s="215">
        <v>6023</v>
      </c>
      <c r="C865" s="215" t="s">
        <v>196</v>
      </c>
      <c r="D865" s="215">
        <v>191949334</v>
      </c>
      <c r="E865" s="215">
        <v>1020</v>
      </c>
      <c r="F865" s="215">
        <v>1110</v>
      </c>
      <c r="G865" s="215">
        <v>1004</v>
      </c>
      <c r="I865" s="215" t="s">
        <v>12865</v>
      </c>
      <c r="J865" s="215" t="s">
        <v>12866</v>
      </c>
      <c r="K865" s="215" t="s">
        <v>8688</v>
      </c>
      <c r="L865" s="215" t="s">
        <v>20139</v>
      </c>
      <c r="AD865" s="216"/>
    </row>
    <row r="866" spans="1:30" s="215" customFormat="1" x14ac:dyDescent="0.25">
      <c r="A866" s="215" t="s">
        <v>160</v>
      </c>
      <c r="B866" s="215">
        <v>6023</v>
      </c>
      <c r="C866" s="215" t="s">
        <v>196</v>
      </c>
      <c r="D866" s="215">
        <v>191949368</v>
      </c>
      <c r="E866" s="215">
        <v>1060</v>
      </c>
      <c r="F866" s="215">
        <v>1230</v>
      </c>
      <c r="G866" s="215">
        <v>1004</v>
      </c>
      <c r="I866" s="215" t="s">
        <v>12867</v>
      </c>
      <c r="J866" s="215" t="s">
        <v>12868</v>
      </c>
      <c r="K866" s="215" t="s">
        <v>8741</v>
      </c>
      <c r="L866" s="215" t="s">
        <v>22786</v>
      </c>
      <c r="AD866" s="216"/>
    </row>
    <row r="867" spans="1:30" s="215" customFormat="1" x14ac:dyDescent="0.25">
      <c r="A867" s="215" t="s">
        <v>160</v>
      </c>
      <c r="B867" s="215">
        <v>6023</v>
      </c>
      <c r="C867" s="215" t="s">
        <v>196</v>
      </c>
      <c r="D867" s="215">
        <v>191950394</v>
      </c>
      <c r="E867" s="215">
        <v>1020</v>
      </c>
      <c r="F867" s="215">
        <v>1110</v>
      </c>
      <c r="G867" s="215">
        <v>1004</v>
      </c>
      <c r="I867" s="215" t="s">
        <v>12839</v>
      </c>
      <c r="J867" s="215" t="s">
        <v>12840</v>
      </c>
      <c r="K867" s="215" t="s">
        <v>8688</v>
      </c>
      <c r="L867" s="215" t="s">
        <v>20140</v>
      </c>
      <c r="AD867" s="216"/>
    </row>
    <row r="868" spans="1:30" s="215" customFormat="1" x14ac:dyDescent="0.25">
      <c r="A868" s="215" t="s">
        <v>160</v>
      </c>
      <c r="B868" s="215">
        <v>6023</v>
      </c>
      <c r="C868" s="215" t="s">
        <v>196</v>
      </c>
      <c r="D868" s="215">
        <v>191951784</v>
      </c>
      <c r="E868" s="215">
        <v>1020</v>
      </c>
      <c r="F868" s="215">
        <v>1110</v>
      </c>
      <c r="G868" s="215">
        <v>1004</v>
      </c>
      <c r="I868" s="215" t="s">
        <v>12869</v>
      </c>
      <c r="J868" s="215" t="s">
        <v>12870</v>
      </c>
      <c r="K868" s="215" t="s">
        <v>8688</v>
      </c>
      <c r="L868" s="215" t="s">
        <v>20141</v>
      </c>
      <c r="AD868" s="216"/>
    </row>
    <row r="869" spans="1:30" s="215" customFormat="1" x14ac:dyDescent="0.25">
      <c r="A869" s="215" t="s">
        <v>160</v>
      </c>
      <c r="B869" s="215">
        <v>6023</v>
      </c>
      <c r="C869" s="215" t="s">
        <v>196</v>
      </c>
      <c r="D869" s="215">
        <v>191951906</v>
      </c>
      <c r="E869" s="215">
        <v>1060</v>
      </c>
      <c r="F869" s="215">
        <v>1251</v>
      </c>
      <c r="G869" s="215">
        <v>1004</v>
      </c>
      <c r="I869" s="215" t="s">
        <v>12871</v>
      </c>
      <c r="J869" s="215" t="s">
        <v>12872</v>
      </c>
      <c r="K869" s="215" t="s">
        <v>8688</v>
      </c>
      <c r="L869" s="215" t="s">
        <v>20142</v>
      </c>
      <c r="AD869" s="216"/>
    </row>
    <row r="870" spans="1:30" s="215" customFormat="1" x14ac:dyDescent="0.25">
      <c r="A870" s="215" t="s">
        <v>160</v>
      </c>
      <c r="B870" s="215">
        <v>6023</v>
      </c>
      <c r="C870" s="215" t="s">
        <v>196</v>
      </c>
      <c r="D870" s="215">
        <v>191952736</v>
      </c>
      <c r="E870" s="215">
        <v>1020</v>
      </c>
      <c r="F870" s="215">
        <v>1121</v>
      </c>
      <c r="G870" s="215">
        <v>1004</v>
      </c>
      <c r="I870" s="215" t="s">
        <v>12873</v>
      </c>
      <c r="J870" s="215" t="s">
        <v>12874</v>
      </c>
      <c r="K870" s="215" t="s">
        <v>8688</v>
      </c>
      <c r="L870" s="215" t="s">
        <v>20143</v>
      </c>
      <c r="AD870" s="216"/>
    </row>
    <row r="871" spans="1:30" s="215" customFormat="1" x14ac:dyDescent="0.25">
      <c r="A871" s="215" t="s">
        <v>160</v>
      </c>
      <c r="B871" s="215">
        <v>6023</v>
      </c>
      <c r="C871" s="215" t="s">
        <v>196</v>
      </c>
      <c r="D871" s="215">
        <v>191954269</v>
      </c>
      <c r="E871" s="215">
        <v>1020</v>
      </c>
      <c r="F871" s="215">
        <v>1121</v>
      </c>
      <c r="G871" s="215">
        <v>1004</v>
      </c>
      <c r="I871" s="215" t="s">
        <v>12875</v>
      </c>
      <c r="J871" s="215" t="s">
        <v>12876</v>
      </c>
      <c r="K871" s="215" t="s">
        <v>8688</v>
      </c>
      <c r="L871" s="215" t="s">
        <v>20144</v>
      </c>
      <c r="AD871" s="216"/>
    </row>
    <row r="872" spans="1:30" s="215" customFormat="1" x14ac:dyDescent="0.25">
      <c r="A872" s="215" t="s">
        <v>160</v>
      </c>
      <c r="B872" s="215">
        <v>6023</v>
      </c>
      <c r="C872" s="215" t="s">
        <v>196</v>
      </c>
      <c r="D872" s="215">
        <v>191955046</v>
      </c>
      <c r="E872" s="215">
        <v>1020</v>
      </c>
      <c r="F872" s="215">
        <v>1110</v>
      </c>
      <c r="G872" s="215">
        <v>1004</v>
      </c>
      <c r="I872" s="215" t="s">
        <v>12877</v>
      </c>
      <c r="J872" s="215" t="s">
        <v>12878</v>
      </c>
      <c r="K872" s="215" t="s">
        <v>8688</v>
      </c>
      <c r="L872" s="215" t="s">
        <v>20145</v>
      </c>
      <c r="AD872" s="216"/>
    </row>
    <row r="873" spans="1:30" s="215" customFormat="1" x14ac:dyDescent="0.25">
      <c r="A873" s="215" t="s">
        <v>160</v>
      </c>
      <c r="B873" s="215">
        <v>6023</v>
      </c>
      <c r="C873" s="215" t="s">
        <v>196</v>
      </c>
      <c r="D873" s="215">
        <v>191955084</v>
      </c>
      <c r="E873" s="215">
        <v>1020</v>
      </c>
      <c r="F873" s="215">
        <v>1110</v>
      </c>
      <c r="G873" s="215">
        <v>1004</v>
      </c>
      <c r="I873" s="215" t="s">
        <v>12879</v>
      </c>
      <c r="J873" s="215" t="s">
        <v>12880</v>
      </c>
      <c r="K873" s="215" t="s">
        <v>8688</v>
      </c>
      <c r="L873" s="215" t="s">
        <v>20146</v>
      </c>
      <c r="AD873" s="216"/>
    </row>
    <row r="874" spans="1:30" s="215" customFormat="1" x14ac:dyDescent="0.25">
      <c r="A874" s="215" t="s">
        <v>160</v>
      </c>
      <c r="B874" s="215">
        <v>6023</v>
      </c>
      <c r="C874" s="215" t="s">
        <v>196</v>
      </c>
      <c r="D874" s="215">
        <v>191955087</v>
      </c>
      <c r="E874" s="215">
        <v>1020</v>
      </c>
      <c r="F874" s="215">
        <v>1110</v>
      </c>
      <c r="G874" s="215">
        <v>1004</v>
      </c>
      <c r="I874" s="215" t="s">
        <v>12881</v>
      </c>
      <c r="J874" s="215" t="s">
        <v>12882</v>
      </c>
      <c r="K874" s="215" t="s">
        <v>8688</v>
      </c>
      <c r="L874" s="215" t="s">
        <v>20147</v>
      </c>
      <c r="AD874" s="216"/>
    </row>
    <row r="875" spans="1:30" s="215" customFormat="1" x14ac:dyDescent="0.25">
      <c r="A875" s="215" t="s">
        <v>160</v>
      </c>
      <c r="B875" s="215">
        <v>6023</v>
      </c>
      <c r="C875" s="215" t="s">
        <v>196</v>
      </c>
      <c r="D875" s="215">
        <v>191955876</v>
      </c>
      <c r="E875" s="215">
        <v>1020</v>
      </c>
      <c r="F875" s="215">
        <v>1110</v>
      </c>
      <c r="G875" s="215">
        <v>1004</v>
      </c>
      <c r="I875" s="215" t="s">
        <v>12883</v>
      </c>
      <c r="J875" s="215" t="s">
        <v>12884</v>
      </c>
      <c r="K875" s="215" t="s">
        <v>8688</v>
      </c>
      <c r="L875" s="215" t="s">
        <v>20148</v>
      </c>
      <c r="AD875" s="216"/>
    </row>
    <row r="876" spans="1:30" s="215" customFormat="1" x14ac:dyDescent="0.25">
      <c r="A876" s="215" t="s">
        <v>160</v>
      </c>
      <c r="B876" s="215">
        <v>6023</v>
      </c>
      <c r="C876" s="215" t="s">
        <v>196</v>
      </c>
      <c r="D876" s="215">
        <v>191956035</v>
      </c>
      <c r="E876" s="215">
        <v>1020</v>
      </c>
      <c r="F876" s="215">
        <v>1110</v>
      </c>
      <c r="G876" s="215">
        <v>1004</v>
      </c>
      <c r="I876" s="215" t="s">
        <v>12885</v>
      </c>
      <c r="J876" s="215" t="s">
        <v>12886</v>
      </c>
      <c r="K876" s="215" t="s">
        <v>8688</v>
      </c>
      <c r="L876" s="215" t="s">
        <v>20149</v>
      </c>
      <c r="AD876" s="216"/>
    </row>
    <row r="877" spans="1:30" s="215" customFormat="1" x14ac:dyDescent="0.25">
      <c r="A877" s="215" t="s">
        <v>160</v>
      </c>
      <c r="B877" s="215">
        <v>6023</v>
      </c>
      <c r="C877" s="215" t="s">
        <v>196</v>
      </c>
      <c r="D877" s="215">
        <v>191961482</v>
      </c>
      <c r="E877" s="215">
        <v>1020</v>
      </c>
      <c r="F877" s="215">
        <v>1110</v>
      </c>
      <c r="G877" s="215">
        <v>1004</v>
      </c>
      <c r="I877" s="215" t="s">
        <v>12887</v>
      </c>
      <c r="J877" s="215" t="s">
        <v>12888</v>
      </c>
      <c r="K877" s="215" t="s">
        <v>8688</v>
      </c>
      <c r="L877" s="215" t="s">
        <v>20150</v>
      </c>
      <c r="AD877" s="216"/>
    </row>
    <row r="878" spans="1:30" s="215" customFormat="1" x14ac:dyDescent="0.25">
      <c r="A878" s="215" t="s">
        <v>160</v>
      </c>
      <c r="B878" s="215">
        <v>6023</v>
      </c>
      <c r="C878" s="215" t="s">
        <v>196</v>
      </c>
      <c r="D878" s="215">
        <v>191961519</v>
      </c>
      <c r="E878" s="215">
        <v>1020</v>
      </c>
      <c r="F878" s="215">
        <v>1110</v>
      </c>
      <c r="G878" s="215">
        <v>1004</v>
      </c>
      <c r="I878" s="215" t="s">
        <v>12889</v>
      </c>
      <c r="J878" s="215" t="s">
        <v>12890</v>
      </c>
      <c r="K878" s="215" t="s">
        <v>8688</v>
      </c>
      <c r="L878" s="215" t="s">
        <v>20151</v>
      </c>
      <c r="AD878" s="216"/>
    </row>
    <row r="879" spans="1:30" s="215" customFormat="1" x14ac:dyDescent="0.25">
      <c r="A879" s="215" t="s">
        <v>160</v>
      </c>
      <c r="B879" s="215">
        <v>6023</v>
      </c>
      <c r="C879" s="215" t="s">
        <v>196</v>
      </c>
      <c r="D879" s="215">
        <v>191961562</v>
      </c>
      <c r="E879" s="215">
        <v>1020</v>
      </c>
      <c r="F879" s="215">
        <v>1121</v>
      </c>
      <c r="G879" s="215">
        <v>1004</v>
      </c>
      <c r="I879" s="215" t="s">
        <v>12891</v>
      </c>
      <c r="J879" s="215" t="s">
        <v>12892</v>
      </c>
      <c r="K879" s="215" t="s">
        <v>8688</v>
      </c>
      <c r="L879" s="215" t="s">
        <v>20152</v>
      </c>
      <c r="AD879" s="216"/>
    </row>
    <row r="880" spans="1:30" s="215" customFormat="1" x14ac:dyDescent="0.25">
      <c r="A880" s="215" t="s">
        <v>160</v>
      </c>
      <c r="B880" s="215">
        <v>6023</v>
      </c>
      <c r="C880" s="215" t="s">
        <v>196</v>
      </c>
      <c r="D880" s="215">
        <v>191961939</v>
      </c>
      <c r="E880" s="215">
        <v>1060</v>
      </c>
      <c r="F880" s="215">
        <v>1274</v>
      </c>
      <c r="G880" s="215">
        <v>1004</v>
      </c>
      <c r="I880" s="215" t="s">
        <v>12893</v>
      </c>
      <c r="J880" s="215" t="s">
        <v>12894</v>
      </c>
      <c r="K880" s="215" t="s">
        <v>8741</v>
      </c>
      <c r="L880" s="215" t="s">
        <v>22787</v>
      </c>
      <c r="AD880" s="216"/>
    </row>
    <row r="881" spans="1:30" s="215" customFormat="1" x14ac:dyDescent="0.25">
      <c r="A881" s="215" t="s">
        <v>160</v>
      </c>
      <c r="B881" s="215">
        <v>6023</v>
      </c>
      <c r="C881" s="215" t="s">
        <v>196</v>
      </c>
      <c r="D881" s="215">
        <v>191962118</v>
      </c>
      <c r="E881" s="215">
        <v>1020</v>
      </c>
      <c r="F881" s="215">
        <v>1121</v>
      </c>
      <c r="G881" s="215">
        <v>1004</v>
      </c>
      <c r="I881" s="215" t="s">
        <v>12895</v>
      </c>
      <c r="J881" s="215" t="s">
        <v>12896</v>
      </c>
      <c r="K881" s="215" t="s">
        <v>8688</v>
      </c>
      <c r="L881" s="215" t="s">
        <v>20153</v>
      </c>
      <c r="AD881" s="216"/>
    </row>
    <row r="882" spans="1:30" s="215" customFormat="1" x14ac:dyDescent="0.25">
      <c r="A882" s="215" t="s">
        <v>160</v>
      </c>
      <c r="B882" s="215">
        <v>6023</v>
      </c>
      <c r="C882" s="215" t="s">
        <v>196</v>
      </c>
      <c r="D882" s="215">
        <v>191964660</v>
      </c>
      <c r="E882" s="215">
        <v>1020</v>
      </c>
      <c r="F882" s="215">
        <v>1110</v>
      </c>
      <c r="G882" s="215">
        <v>1004</v>
      </c>
      <c r="I882" s="215" t="s">
        <v>24781</v>
      </c>
      <c r="J882" s="215" t="s">
        <v>24782</v>
      </c>
      <c r="K882" s="215" t="s">
        <v>8688</v>
      </c>
      <c r="L882" s="215" t="s">
        <v>24895</v>
      </c>
      <c r="AD882" s="216"/>
    </row>
    <row r="883" spans="1:30" s="215" customFormat="1" x14ac:dyDescent="0.25">
      <c r="A883" s="215" t="s">
        <v>160</v>
      </c>
      <c r="B883" s="215">
        <v>6023</v>
      </c>
      <c r="C883" s="215" t="s">
        <v>196</v>
      </c>
      <c r="D883" s="215">
        <v>191964718</v>
      </c>
      <c r="E883" s="215">
        <v>1020</v>
      </c>
      <c r="F883" s="215">
        <v>1121</v>
      </c>
      <c r="G883" s="215">
        <v>1004</v>
      </c>
      <c r="I883" s="215" t="s">
        <v>23991</v>
      </c>
      <c r="J883" s="215" t="s">
        <v>23992</v>
      </c>
      <c r="K883" s="215" t="s">
        <v>8688</v>
      </c>
      <c r="L883" s="215" t="s">
        <v>24250</v>
      </c>
      <c r="AD883" s="216"/>
    </row>
    <row r="884" spans="1:30" s="215" customFormat="1" x14ac:dyDescent="0.25">
      <c r="A884" s="215" t="s">
        <v>160</v>
      </c>
      <c r="B884" s="215">
        <v>6023</v>
      </c>
      <c r="C884" s="215" t="s">
        <v>196</v>
      </c>
      <c r="D884" s="215">
        <v>191964720</v>
      </c>
      <c r="E884" s="215">
        <v>1060</v>
      </c>
      <c r="F884" s="215">
        <v>1274</v>
      </c>
      <c r="G884" s="215">
        <v>1004</v>
      </c>
      <c r="I884" s="215" t="s">
        <v>12897</v>
      </c>
      <c r="J884" s="215" t="s">
        <v>12898</v>
      </c>
      <c r="K884" s="215" t="s">
        <v>8688</v>
      </c>
      <c r="L884" s="215" t="s">
        <v>20154</v>
      </c>
      <c r="AD884" s="216"/>
    </row>
    <row r="885" spans="1:30" s="215" customFormat="1" x14ac:dyDescent="0.25">
      <c r="A885" s="215" t="s">
        <v>160</v>
      </c>
      <c r="B885" s="215">
        <v>6023</v>
      </c>
      <c r="C885" s="215" t="s">
        <v>196</v>
      </c>
      <c r="D885" s="215">
        <v>191964826</v>
      </c>
      <c r="E885" s="215">
        <v>1060</v>
      </c>
      <c r="F885" s="215">
        <v>1252</v>
      </c>
      <c r="G885" s="215">
        <v>1004</v>
      </c>
      <c r="I885" s="215" t="s">
        <v>12899</v>
      </c>
      <c r="J885" s="215" t="s">
        <v>12900</v>
      </c>
      <c r="K885" s="215" t="s">
        <v>8688</v>
      </c>
      <c r="L885" s="215" t="s">
        <v>20155</v>
      </c>
      <c r="AD885" s="216"/>
    </row>
    <row r="886" spans="1:30" s="215" customFormat="1" x14ac:dyDescent="0.25">
      <c r="A886" s="215" t="s">
        <v>160</v>
      </c>
      <c r="B886" s="215">
        <v>6023</v>
      </c>
      <c r="C886" s="215" t="s">
        <v>196</v>
      </c>
      <c r="D886" s="215">
        <v>191967239</v>
      </c>
      <c r="E886" s="215">
        <v>1020</v>
      </c>
      <c r="F886" s="215">
        <v>1110</v>
      </c>
      <c r="G886" s="215">
        <v>1004</v>
      </c>
      <c r="I886" s="215" t="s">
        <v>12901</v>
      </c>
      <c r="J886" s="215" t="s">
        <v>12902</v>
      </c>
      <c r="K886" s="215" t="s">
        <v>8688</v>
      </c>
      <c r="L886" s="215" t="s">
        <v>20156</v>
      </c>
      <c r="AD886" s="216"/>
    </row>
    <row r="887" spans="1:30" s="215" customFormat="1" x14ac:dyDescent="0.25">
      <c r="A887" s="215" t="s">
        <v>160</v>
      </c>
      <c r="B887" s="215">
        <v>6023</v>
      </c>
      <c r="C887" s="215" t="s">
        <v>196</v>
      </c>
      <c r="D887" s="215">
        <v>191968931</v>
      </c>
      <c r="E887" s="215">
        <v>1060</v>
      </c>
      <c r="F887" s="215">
        <v>1271</v>
      </c>
      <c r="G887" s="215">
        <v>1004</v>
      </c>
      <c r="I887" s="215" t="s">
        <v>12903</v>
      </c>
      <c r="J887" s="215" t="s">
        <v>12904</v>
      </c>
      <c r="K887" s="215" t="s">
        <v>8688</v>
      </c>
      <c r="L887" s="215" t="s">
        <v>20157</v>
      </c>
      <c r="AD887" s="216"/>
    </row>
    <row r="888" spans="1:30" s="215" customFormat="1" x14ac:dyDescent="0.25">
      <c r="A888" s="215" t="s">
        <v>160</v>
      </c>
      <c r="B888" s="215">
        <v>6023</v>
      </c>
      <c r="C888" s="215" t="s">
        <v>196</v>
      </c>
      <c r="D888" s="215">
        <v>191969196</v>
      </c>
      <c r="E888" s="215">
        <v>1030</v>
      </c>
      <c r="F888" s="215">
        <v>1110</v>
      </c>
      <c r="G888" s="215">
        <v>1004</v>
      </c>
      <c r="I888" s="215" t="s">
        <v>26320</v>
      </c>
      <c r="J888" s="215" t="s">
        <v>26321</v>
      </c>
      <c r="K888" s="215" t="s">
        <v>8688</v>
      </c>
      <c r="L888" s="215" t="s">
        <v>26664</v>
      </c>
      <c r="AD888" s="216"/>
    </row>
    <row r="889" spans="1:30" s="215" customFormat="1" x14ac:dyDescent="0.25">
      <c r="A889" s="215" t="s">
        <v>160</v>
      </c>
      <c r="B889" s="215">
        <v>6023</v>
      </c>
      <c r="C889" s="215" t="s">
        <v>196</v>
      </c>
      <c r="D889" s="215">
        <v>191969208</v>
      </c>
      <c r="E889" s="215">
        <v>1020</v>
      </c>
      <c r="F889" s="215">
        <v>1121</v>
      </c>
      <c r="G889" s="215">
        <v>1004</v>
      </c>
      <c r="I889" s="215" t="s">
        <v>26322</v>
      </c>
      <c r="J889" s="215" t="s">
        <v>26323</v>
      </c>
      <c r="K889" s="215" t="s">
        <v>8688</v>
      </c>
      <c r="L889" s="215" t="s">
        <v>26665</v>
      </c>
      <c r="AD889" s="216"/>
    </row>
    <row r="890" spans="1:30" s="215" customFormat="1" x14ac:dyDescent="0.25">
      <c r="A890" s="215" t="s">
        <v>160</v>
      </c>
      <c r="B890" s="215">
        <v>6023</v>
      </c>
      <c r="C890" s="215" t="s">
        <v>196</v>
      </c>
      <c r="D890" s="215">
        <v>191969263</v>
      </c>
      <c r="E890" s="215">
        <v>1020</v>
      </c>
      <c r="F890" s="215">
        <v>1110</v>
      </c>
      <c r="G890" s="215">
        <v>1004</v>
      </c>
      <c r="I890" s="215" t="s">
        <v>12905</v>
      </c>
      <c r="J890" s="215" t="s">
        <v>12906</v>
      </c>
      <c r="K890" s="215" t="s">
        <v>8688</v>
      </c>
      <c r="L890" s="215" t="s">
        <v>20158</v>
      </c>
      <c r="AD890" s="216"/>
    </row>
    <row r="891" spans="1:30" s="215" customFormat="1" x14ac:dyDescent="0.25">
      <c r="A891" s="215" t="s">
        <v>160</v>
      </c>
      <c r="B891" s="215">
        <v>6023</v>
      </c>
      <c r="C891" s="215" t="s">
        <v>196</v>
      </c>
      <c r="D891" s="215">
        <v>191969372</v>
      </c>
      <c r="E891" s="215">
        <v>1020</v>
      </c>
      <c r="F891" s="215">
        <v>1121</v>
      </c>
      <c r="G891" s="215">
        <v>1004</v>
      </c>
      <c r="I891" s="215" t="s">
        <v>12907</v>
      </c>
      <c r="J891" s="215" t="s">
        <v>12908</v>
      </c>
      <c r="K891" s="215" t="s">
        <v>8688</v>
      </c>
      <c r="L891" s="215" t="s">
        <v>20159</v>
      </c>
      <c r="AD891" s="216"/>
    </row>
    <row r="892" spans="1:30" s="215" customFormat="1" x14ac:dyDescent="0.25">
      <c r="A892" s="215" t="s">
        <v>160</v>
      </c>
      <c r="B892" s="215">
        <v>6023</v>
      </c>
      <c r="C892" s="215" t="s">
        <v>196</v>
      </c>
      <c r="D892" s="215">
        <v>191971173</v>
      </c>
      <c r="E892" s="215">
        <v>1060</v>
      </c>
      <c r="F892" s="215">
        <v>1230</v>
      </c>
      <c r="G892" s="215">
        <v>1004</v>
      </c>
      <c r="I892" s="215" t="s">
        <v>12909</v>
      </c>
      <c r="J892" s="215" t="s">
        <v>12910</v>
      </c>
      <c r="K892" s="215" t="s">
        <v>8741</v>
      </c>
      <c r="L892" s="215" t="s">
        <v>22788</v>
      </c>
      <c r="AD892" s="216"/>
    </row>
    <row r="893" spans="1:30" s="215" customFormat="1" x14ac:dyDescent="0.25">
      <c r="A893" s="215" t="s">
        <v>160</v>
      </c>
      <c r="B893" s="215">
        <v>6023</v>
      </c>
      <c r="C893" s="215" t="s">
        <v>196</v>
      </c>
      <c r="D893" s="215">
        <v>191974746</v>
      </c>
      <c r="E893" s="215">
        <v>1020</v>
      </c>
      <c r="F893" s="215">
        <v>1122</v>
      </c>
      <c r="G893" s="215">
        <v>1004</v>
      </c>
      <c r="I893" s="215" t="s">
        <v>29281</v>
      </c>
      <c r="J893" s="215" t="s">
        <v>29282</v>
      </c>
      <c r="K893" s="215" t="s">
        <v>8688</v>
      </c>
      <c r="L893" s="215" t="s">
        <v>29328</v>
      </c>
      <c r="AD893" s="216"/>
    </row>
    <row r="894" spans="1:30" s="215" customFormat="1" x14ac:dyDescent="0.25">
      <c r="A894" s="215" t="s">
        <v>160</v>
      </c>
      <c r="B894" s="215">
        <v>6023</v>
      </c>
      <c r="C894" s="215" t="s">
        <v>196</v>
      </c>
      <c r="D894" s="215">
        <v>191974750</v>
      </c>
      <c r="E894" s="215">
        <v>1020</v>
      </c>
      <c r="F894" s="215">
        <v>1122</v>
      </c>
      <c r="G894" s="215">
        <v>1004</v>
      </c>
      <c r="I894" s="215" t="s">
        <v>29283</v>
      </c>
      <c r="J894" s="215" t="s">
        <v>29284</v>
      </c>
      <c r="K894" s="215" t="s">
        <v>8688</v>
      </c>
      <c r="L894" s="215" t="s">
        <v>29329</v>
      </c>
      <c r="AD894" s="216"/>
    </row>
    <row r="895" spans="1:30" s="215" customFormat="1" x14ac:dyDescent="0.25">
      <c r="A895" s="215" t="s">
        <v>160</v>
      </c>
      <c r="B895" s="215">
        <v>6023</v>
      </c>
      <c r="C895" s="215" t="s">
        <v>196</v>
      </c>
      <c r="D895" s="215">
        <v>191974751</v>
      </c>
      <c r="E895" s="215">
        <v>1020</v>
      </c>
      <c r="F895" s="215">
        <v>1122</v>
      </c>
      <c r="G895" s="215">
        <v>1004</v>
      </c>
      <c r="I895" s="215" t="s">
        <v>29285</v>
      </c>
      <c r="J895" s="215" t="s">
        <v>29286</v>
      </c>
      <c r="K895" s="215" t="s">
        <v>8688</v>
      </c>
      <c r="L895" s="215" t="s">
        <v>29330</v>
      </c>
      <c r="AD895" s="216"/>
    </row>
    <row r="896" spans="1:30" s="215" customFormat="1" x14ac:dyDescent="0.25">
      <c r="A896" s="215" t="s">
        <v>160</v>
      </c>
      <c r="B896" s="215">
        <v>6023</v>
      </c>
      <c r="C896" s="215" t="s">
        <v>196</v>
      </c>
      <c r="D896" s="215">
        <v>191974870</v>
      </c>
      <c r="E896" s="215">
        <v>1020</v>
      </c>
      <c r="F896" s="215">
        <v>1110</v>
      </c>
      <c r="G896" s="215">
        <v>1004</v>
      </c>
      <c r="I896" s="215" t="s">
        <v>12911</v>
      </c>
      <c r="J896" s="215" t="s">
        <v>12912</v>
      </c>
      <c r="K896" s="215" t="s">
        <v>8688</v>
      </c>
      <c r="L896" s="215" t="s">
        <v>20160</v>
      </c>
      <c r="AD896" s="216"/>
    </row>
    <row r="897" spans="1:30" s="215" customFormat="1" x14ac:dyDescent="0.25">
      <c r="A897" s="215" t="s">
        <v>160</v>
      </c>
      <c r="B897" s="215">
        <v>6023</v>
      </c>
      <c r="C897" s="215" t="s">
        <v>196</v>
      </c>
      <c r="D897" s="215">
        <v>191975032</v>
      </c>
      <c r="E897" s="215">
        <v>1020</v>
      </c>
      <c r="F897" s="215">
        <v>1110</v>
      </c>
      <c r="G897" s="215">
        <v>1004</v>
      </c>
      <c r="I897" s="215" t="s">
        <v>31217</v>
      </c>
      <c r="J897" s="215" t="s">
        <v>31218</v>
      </c>
      <c r="K897" s="215" t="s">
        <v>8688</v>
      </c>
      <c r="L897" s="215" t="s">
        <v>31320</v>
      </c>
      <c r="AD897" s="216"/>
    </row>
    <row r="898" spans="1:30" s="215" customFormat="1" x14ac:dyDescent="0.25">
      <c r="A898" s="215" t="s">
        <v>160</v>
      </c>
      <c r="B898" s="215">
        <v>6023</v>
      </c>
      <c r="C898" s="215" t="s">
        <v>196</v>
      </c>
      <c r="D898" s="215">
        <v>191976974</v>
      </c>
      <c r="E898" s="215">
        <v>1060</v>
      </c>
      <c r="F898" s="215">
        <v>1242</v>
      </c>
      <c r="G898" s="215">
        <v>1004</v>
      </c>
      <c r="I898" s="215" t="s">
        <v>12913</v>
      </c>
      <c r="J898" s="215" t="s">
        <v>12914</v>
      </c>
      <c r="K898" s="215" t="s">
        <v>8741</v>
      </c>
      <c r="L898" s="215" t="s">
        <v>22789</v>
      </c>
      <c r="AD898" s="216"/>
    </row>
    <row r="899" spans="1:30" s="215" customFormat="1" x14ac:dyDescent="0.25">
      <c r="A899" s="215" t="s">
        <v>160</v>
      </c>
      <c r="B899" s="215">
        <v>6023</v>
      </c>
      <c r="C899" s="215" t="s">
        <v>196</v>
      </c>
      <c r="D899" s="215">
        <v>191977795</v>
      </c>
      <c r="E899" s="215">
        <v>1060</v>
      </c>
      <c r="F899" s="215">
        <v>1274</v>
      </c>
      <c r="G899" s="215">
        <v>1004</v>
      </c>
      <c r="I899" s="215" t="s">
        <v>24271</v>
      </c>
      <c r="J899" s="215" t="s">
        <v>24272</v>
      </c>
      <c r="K899" s="215" t="s">
        <v>8688</v>
      </c>
      <c r="L899" s="215" t="s">
        <v>24367</v>
      </c>
      <c r="AD899" s="216"/>
    </row>
    <row r="900" spans="1:30" s="215" customFormat="1" x14ac:dyDescent="0.25">
      <c r="A900" s="215" t="s">
        <v>160</v>
      </c>
      <c r="B900" s="215">
        <v>6023</v>
      </c>
      <c r="C900" s="215" t="s">
        <v>196</v>
      </c>
      <c r="D900" s="215">
        <v>191979434</v>
      </c>
      <c r="E900" s="215">
        <v>1020</v>
      </c>
      <c r="F900" s="215">
        <v>1110</v>
      </c>
      <c r="G900" s="215">
        <v>1004</v>
      </c>
      <c r="I900" s="215" t="s">
        <v>24783</v>
      </c>
      <c r="J900" s="215" t="s">
        <v>24784</v>
      </c>
      <c r="K900" s="215" t="s">
        <v>8688</v>
      </c>
      <c r="L900" s="215" t="s">
        <v>24896</v>
      </c>
      <c r="AD900" s="216"/>
    </row>
    <row r="901" spans="1:30" s="215" customFormat="1" x14ac:dyDescent="0.25">
      <c r="A901" s="215" t="s">
        <v>160</v>
      </c>
      <c r="B901" s="215">
        <v>6023</v>
      </c>
      <c r="C901" s="215" t="s">
        <v>196</v>
      </c>
      <c r="D901" s="215">
        <v>191980827</v>
      </c>
      <c r="E901" s="215">
        <v>1020</v>
      </c>
      <c r="F901" s="215">
        <v>1110</v>
      </c>
      <c r="G901" s="215">
        <v>1004</v>
      </c>
      <c r="I901" s="215" t="s">
        <v>12915</v>
      </c>
      <c r="J901" s="215" t="s">
        <v>12916</v>
      </c>
      <c r="K901" s="215" t="s">
        <v>8688</v>
      </c>
      <c r="L901" s="215" t="s">
        <v>20161</v>
      </c>
      <c r="AD901" s="216"/>
    </row>
    <row r="902" spans="1:30" s="215" customFormat="1" x14ac:dyDescent="0.25">
      <c r="A902" s="215" t="s">
        <v>160</v>
      </c>
      <c r="B902" s="215">
        <v>6023</v>
      </c>
      <c r="C902" s="215" t="s">
        <v>196</v>
      </c>
      <c r="D902" s="215">
        <v>191981546</v>
      </c>
      <c r="E902" s="215">
        <v>1060</v>
      </c>
      <c r="F902" s="215">
        <v>1242</v>
      </c>
      <c r="G902" s="215">
        <v>1004</v>
      </c>
      <c r="I902" s="215" t="s">
        <v>12917</v>
      </c>
      <c r="J902" s="215" t="s">
        <v>12918</v>
      </c>
      <c r="K902" s="215" t="s">
        <v>8688</v>
      </c>
      <c r="L902" s="215" t="s">
        <v>20162</v>
      </c>
      <c r="AD902" s="216"/>
    </row>
    <row r="903" spans="1:30" s="215" customFormat="1" x14ac:dyDescent="0.25">
      <c r="A903" s="215" t="s">
        <v>160</v>
      </c>
      <c r="B903" s="215">
        <v>6023</v>
      </c>
      <c r="C903" s="215" t="s">
        <v>196</v>
      </c>
      <c r="D903" s="215">
        <v>191981618</v>
      </c>
      <c r="E903" s="215">
        <v>1020</v>
      </c>
      <c r="F903" s="215">
        <v>1110</v>
      </c>
      <c r="G903" s="215">
        <v>1004</v>
      </c>
      <c r="I903" s="215" t="s">
        <v>29208</v>
      </c>
      <c r="J903" s="215" t="s">
        <v>29209</v>
      </c>
      <c r="K903" s="215" t="s">
        <v>8688</v>
      </c>
      <c r="L903" s="215" t="s">
        <v>29257</v>
      </c>
      <c r="AD903" s="216"/>
    </row>
    <row r="904" spans="1:30" s="215" customFormat="1" x14ac:dyDescent="0.25">
      <c r="A904" s="215" t="s">
        <v>160</v>
      </c>
      <c r="B904" s="215">
        <v>6023</v>
      </c>
      <c r="C904" s="215" t="s">
        <v>196</v>
      </c>
      <c r="D904" s="215">
        <v>191982215</v>
      </c>
      <c r="E904" s="215">
        <v>1060</v>
      </c>
      <c r="F904" s="215">
        <v>1274</v>
      </c>
      <c r="G904" s="215">
        <v>1004</v>
      </c>
      <c r="I904" s="215" t="s">
        <v>12919</v>
      </c>
      <c r="J904" s="215" t="s">
        <v>12920</v>
      </c>
      <c r="K904" s="215" t="s">
        <v>8688</v>
      </c>
      <c r="L904" s="215" t="s">
        <v>20163</v>
      </c>
      <c r="AD904" s="216"/>
    </row>
    <row r="905" spans="1:30" s="215" customFormat="1" x14ac:dyDescent="0.25">
      <c r="A905" s="215" t="s">
        <v>160</v>
      </c>
      <c r="B905" s="215">
        <v>6023</v>
      </c>
      <c r="C905" s="215" t="s">
        <v>196</v>
      </c>
      <c r="D905" s="215">
        <v>191983318</v>
      </c>
      <c r="E905" s="215">
        <v>1020</v>
      </c>
      <c r="F905" s="215">
        <v>1122</v>
      </c>
      <c r="G905" s="215">
        <v>1004</v>
      </c>
      <c r="I905" s="215" t="s">
        <v>28206</v>
      </c>
      <c r="J905" s="215" t="s">
        <v>28207</v>
      </c>
      <c r="K905" s="215" t="s">
        <v>8688</v>
      </c>
      <c r="L905" s="215" t="s">
        <v>28265</v>
      </c>
      <c r="AD905" s="216"/>
    </row>
    <row r="906" spans="1:30" s="215" customFormat="1" x14ac:dyDescent="0.25">
      <c r="A906" s="215" t="s">
        <v>160</v>
      </c>
      <c r="B906" s="215">
        <v>6023</v>
      </c>
      <c r="C906" s="215" t="s">
        <v>196</v>
      </c>
      <c r="D906" s="215">
        <v>191986233</v>
      </c>
      <c r="E906" s="215">
        <v>1060</v>
      </c>
      <c r="F906" s="215">
        <v>1274</v>
      </c>
      <c r="G906" s="215">
        <v>1004</v>
      </c>
      <c r="I906" s="215" t="s">
        <v>12921</v>
      </c>
      <c r="J906" s="215" t="s">
        <v>12922</v>
      </c>
      <c r="K906" s="215" t="s">
        <v>8688</v>
      </c>
      <c r="L906" s="215" t="s">
        <v>20164</v>
      </c>
      <c r="AD906" s="216"/>
    </row>
    <row r="907" spans="1:30" s="215" customFormat="1" x14ac:dyDescent="0.25">
      <c r="A907" s="215" t="s">
        <v>160</v>
      </c>
      <c r="B907" s="215">
        <v>6023</v>
      </c>
      <c r="C907" s="215" t="s">
        <v>196</v>
      </c>
      <c r="D907" s="215">
        <v>191989313</v>
      </c>
      <c r="E907" s="215">
        <v>1060</v>
      </c>
      <c r="F907" s="215">
        <v>1230</v>
      </c>
      <c r="G907" s="215">
        <v>1004</v>
      </c>
      <c r="I907" s="215" t="s">
        <v>12923</v>
      </c>
      <c r="J907" s="215" t="s">
        <v>12924</v>
      </c>
      <c r="K907" s="215" t="s">
        <v>8688</v>
      </c>
      <c r="L907" s="215" t="s">
        <v>20165</v>
      </c>
      <c r="AD907" s="216"/>
    </row>
    <row r="908" spans="1:30" s="215" customFormat="1" x14ac:dyDescent="0.25">
      <c r="A908" s="215" t="s">
        <v>160</v>
      </c>
      <c r="B908" s="215">
        <v>6023</v>
      </c>
      <c r="C908" s="215" t="s">
        <v>196</v>
      </c>
      <c r="D908" s="215">
        <v>191989337</v>
      </c>
      <c r="E908" s="215">
        <v>1060</v>
      </c>
      <c r="F908" s="215">
        <v>1230</v>
      </c>
      <c r="G908" s="215">
        <v>1004</v>
      </c>
      <c r="I908" s="215" t="s">
        <v>24417</v>
      </c>
      <c r="J908" s="215" t="s">
        <v>24418</v>
      </c>
      <c r="K908" s="215" t="s">
        <v>8688</v>
      </c>
      <c r="L908" s="215" t="s">
        <v>24472</v>
      </c>
      <c r="AD908" s="216"/>
    </row>
    <row r="909" spans="1:30" s="215" customFormat="1" x14ac:dyDescent="0.25">
      <c r="A909" s="215" t="s">
        <v>160</v>
      </c>
      <c r="B909" s="215">
        <v>6023</v>
      </c>
      <c r="C909" s="215" t="s">
        <v>196</v>
      </c>
      <c r="D909" s="215">
        <v>191990491</v>
      </c>
      <c r="E909" s="215">
        <v>1060</v>
      </c>
      <c r="F909" s="215">
        <v>1274</v>
      </c>
      <c r="G909" s="215">
        <v>1004</v>
      </c>
      <c r="I909" s="215" t="s">
        <v>12925</v>
      </c>
      <c r="J909" s="215" t="s">
        <v>12926</v>
      </c>
      <c r="K909" s="215" t="s">
        <v>8688</v>
      </c>
      <c r="L909" s="215" t="s">
        <v>20166</v>
      </c>
      <c r="AD909" s="216"/>
    </row>
    <row r="910" spans="1:30" s="215" customFormat="1" x14ac:dyDescent="0.25">
      <c r="A910" s="215" t="s">
        <v>160</v>
      </c>
      <c r="B910" s="215">
        <v>6023</v>
      </c>
      <c r="C910" s="215" t="s">
        <v>196</v>
      </c>
      <c r="D910" s="215">
        <v>191990877</v>
      </c>
      <c r="E910" s="215">
        <v>1020</v>
      </c>
      <c r="F910" s="215">
        <v>1110</v>
      </c>
      <c r="G910" s="215">
        <v>1004</v>
      </c>
      <c r="I910" s="215" t="s">
        <v>12927</v>
      </c>
      <c r="J910" s="215" t="s">
        <v>12928</v>
      </c>
      <c r="K910" s="215" t="s">
        <v>8741</v>
      </c>
      <c r="L910" s="215" t="s">
        <v>22790</v>
      </c>
      <c r="AD910" s="216"/>
    </row>
    <row r="911" spans="1:30" s="215" customFormat="1" x14ac:dyDescent="0.25">
      <c r="A911" s="215" t="s">
        <v>160</v>
      </c>
      <c r="B911" s="215">
        <v>6023</v>
      </c>
      <c r="C911" s="215" t="s">
        <v>196</v>
      </c>
      <c r="D911" s="215">
        <v>191994010</v>
      </c>
      <c r="E911" s="215">
        <v>1060</v>
      </c>
      <c r="F911" s="215">
        <v>1274</v>
      </c>
      <c r="G911" s="215">
        <v>1004</v>
      </c>
      <c r="I911" s="215" t="s">
        <v>12929</v>
      </c>
      <c r="J911" s="215" t="s">
        <v>12930</v>
      </c>
      <c r="K911" s="215" t="s">
        <v>8688</v>
      </c>
      <c r="L911" s="215" t="s">
        <v>20167</v>
      </c>
      <c r="AD911" s="216"/>
    </row>
    <row r="912" spans="1:30" s="215" customFormat="1" x14ac:dyDescent="0.25">
      <c r="A912" s="215" t="s">
        <v>160</v>
      </c>
      <c r="B912" s="215">
        <v>6023</v>
      </c>
      <c r="C912" s="215" t="s">
        <v>196</v>
      </c>
      <c r="D912" s="215">
        <v>191994013</v>
      </c>
      <c r="E912" s="215">
        <v>1060</v>
      </c>
      <c r="F912" s="215">
        <v>1274</v>
      </c>
      <c r="G912" s="215">
        <v>1004</v>
      </c>
      <c r="I912" s="215" t="s">
        <v>12931</v>
      </c>
      <c r="J912" s="215" t="s">
        <v>12932</v>
      </c>
      <c r="K912" s="215" t="s">
        <v>8688</v>
      </c>
      <c r="L912" s="215" t="s">
        <v>20168</v>
      </c>
      <c r="AD912" s="216"/>
    </row>
    <row r="913" spans="1:30" s="215" customFormat="1" x14ac:dyDescent="0.25">
      <c r="A913" s="215" t="s">
        <v>160</v>
      </c>
      <c r="B913" s="215">
        <v>6023</v>
      </c>
      <c r="C913" s="215" t="s">
        <v>196</v>
      </c>
      <c r="D913" s="215">
        <v>191994147</v>
      </c>
      <c r="E913" s="215">
        <v>1020</v>
      </c>
      <c r="F913" s="215">
        <v>1110</v>
      </c>
      <c r="G913" s="215">
        <v>1004</v>
      </c>
      <c r="I913" s="215" t="s">
        <v>12933</v>
      </c>
      <c r="J913" s="215" t="s">
        <v>12934</v>
      </c>
      <c r="K913" s="215" t="s">
        <v>8741</v>
      </c>
      <c r="L913" s="215" t="s">
        <v>22791</v>
      </c>
      <c r="AD913" s="216"/>
    </row>
    <row r="914" spans="1:30" s="215" customFormat="1" x14ac:dyDescent="0.25">
      <c r="A914" s="215" t="s">
        <v>160</v>
      </c>
      <c r="B914" s="215">
        <v>6023</v>
      </c>
      <c r="C914" s="215" t="s">
        <v>196</v>
      </c>
      <c r="D914" s="215">
        <v>191994532</v>
      </c>
      <c r="E914" s="215">
        <v>1060</v>
      </c>
      <c r="F914" s="215">
        <v>1274</v>
      </c>
      <c r="G914" s="215">
        <v>1004</v>
      </c>
      <c r="I914" s="215" t="s">
        <v>12935</v>
      </c>
      <c r="J914" s="215" t="s">
        <v>12936</v>
      </c>
      <c r="K914" s="215" t="s">
        <v>8688</v>
      </c>
      <c r="L914" s="215" t="s">
        <v>20169</v>
      </c>
      <c r="AD914" s="216"/>
    </row>
    <row r="915" spans="1:30" s="215" customFormat="1" x14ac:dyDescent="0.25">
      <c r="A915" s="215" t="s">
        <v>160</v>
      </c>
      <c r="B915" s="215">
        <v>6023</v>
      </c>
      <c r="C915" s="215" t="s">
        <v>196</v>
      </c>
      <c r="D915" s="215">
        <v>191994687</v>
      </c>
      <c r="E915" s="215">
        <v>1020</v>
      </c>
      <c r="F915" s="215">
        <v>1110</v>
      </c>
      <c r="G915" s="215">
        <v>1004</v>
      </c>
      <c r="I915" s="215" t="s">
        <v>12937</v>
      </c>
      <c r="J915" s="215" t="s">
        <v>12938</v>
      </c>
      <c r="K915" s="215" t="s">
        <v>8688</v>
      </c>
      <c r="L915" s="215" t="s">
        <v>20170</v>
      </c>
      <c r="AD915" s="216"/>
    </row>
    <row r="916" spans="1:30" s="215" customFormat="1" x14ac:dyDescent="0.25">
      <c r="A916" s="215" t="s">
        <v>160</v>
      </c>
      <c r="B916" s="215">
        <v>6023</v>
      </c>
      <c r="C916" s="215" t="s">
        <v>196</v>
      </c>
      <c r="D916" s="215">
        <v>191994691</v>
      </c>
      <c r="E916" s="215">
        <v>1020</v>
      </c>
      <c r="F916" s="215">
        <v>1110</v>
      </c>
      <c r="G916" s="215">
        <v>1004</v>
      </c>
      <c r="I916" s="215" t="s">
        <v>12939</v>
      </c>
      <c r="J916" s="215" t="s">
        <v>12940</v>
      </c>
      <c r="K916" s="215" t="s">
        <v>8741</v>
      </c>
      <c r="L916" s="215" t="s">
        <v>22792</v>
      </c>
      <c r="AD916" s="216"/>
    </row>
    <row r="917" spans="1:30" s="215" customFormat="1" x14ac:dyDescent="0.25">
      <c r="A917" s="215" t="s">
        <v>160</v>
      </c>
      <c r="B917" s="215">
        <v>6023</v>
      </c>
      <c r="C917" s="215" t="s">
        <v>196</v>
      </c>
      <c r="D917" s="215">
        <v>191994788</v>
      </c>
      <c r="E917" s="215">
        <v>1060</v>
      </c>
      <c r="F917" s="215">
        <v>1274</v>
      </c>
      <c r="G917" s="215">
        <v>1004</v>
      </c>
      <c r="I917" s="215" t="s">
        <v>12941</v>
      </c>
      <c r="J917" s="215" t="s">
        <v>12942</v>
      </c>
      <c r="K917" s="215" t="s">
        <v>8688</v>
      </c>
      <c r="L917" s="215" t="s">
        <v>20171</v>
      </c>
      <c r="AD917" s="216"/>
    </row>
    <row r="918" spans="1:30" s="215" customFormat="1" x14ac:dyDescent="0.25">
      <c r="A918" s="215" t="s">
        <v>160</v>
      </c>
      <c r="B918" s="215">
        <v>6023</v>
      </c>
      <c r="C918" s="215" t="s">
        <v>196</v>
      </c>
      <c r="D918" s="215">
        <v>191996323</v>
      </c>
      <c r="E918" s="215">
        <v>1020</v>
      </c>
      <c r="F918" s="215">
        <v>1121</v>
      </c>
      <c r="G918" s="215">
        <v>1004</v>
      </c>
      <c r="I918" s="215" t="s">
        <v>12943</v>
      </c>
      <c r="J918" s="215" t="s">
        <v>12944</v>
      </c>
      <c r="K918" s="215" t="s">
        <v>8741</v>
      </c>
      <c r="L918" s="215" t="s">
        <v>22793</v>
      </c>
      <c r="AD918" s="216"/>
    </row>
    <row r="919" spans="1:30" s="215" customFormat="1" x14ac:dyDescent="0.25">
      <c r="A919" s="215" t="s">
        <v>160</v>
      </c>
      <c r="B919" s="215">
        <v>6023</v>
      </c>
      <c r="C919" s="215" t="s">
        <v>196</v>
      </c>
      <c r="D919" s="215">
        <v>191997823</v>
      </c>
      <c r="E919" s="215">
        <v>1060</v>
      </c>
      <c r="F919" s="215">
        <v>1274</v>
      </c>
      <c r="G919" s="215">
        <v>1004</v>
      </c>
      <c r="I919" s="215" t="s">
        <v>12945</v>
      </c>
      <c r="J919" s="215" t="s">
        <v>12946</v>
      </c>
      <c r="K919" s="215" t="s">
        <v>8741</v>
      </c>
      <c r="L919" s="215" t="s">
        <v>22794</v>
      </c>
      <c r="AD919" s="216"/>
    </row>
    <row r="920" spans="1:30" s="215" customFormat="1" x14ac:dyDescent="0.25">
      <c r="A920" s="215" t="s">
        <v>160</v>
      </c>
      <c r="B920" s="215">
        <v>6023</v>
      </c>
      <c r="C920" s="215" t="s">
        <v>196</v>
      </c>
      <c r="D920" s="215">
        <v>191998147</v>
      </c>
      <c r="E920" s="215">
        <v>1020</v>
      </c>
      <c r="F920" s="215">
        <v>1110</v>
      </c>
      <c r="G920" s="215">
        <v>1004</v>
      </c>
      <c r="I920" s="215" t="s">
        <v>25253</v>
      </c>
      <c r="J920" s="215" t="s">
        <v>25254</v>
      </c>
      <c r="K920" s="215" t="s">
        <v>8688</v>
      </c>
      <c r="L920" s="215" t="s">
        <v>25268</v>
      </c>
      <c r="AD920" s="216"/>
    </row>
    <row r="921" spans="1:30" s="215" customFormat="1" x14ac:dyDescent="0.25">
      <c r="A921" s="215" t="s">
        <v>160</v>
      </c>
      <c r="B921" s="215">
        <v>6023</v>
      </c>
      <c r="C921" s="215" t="s">
        <v>196</v>
      </c>
      <c r="D921" s="215">
        <v>191998332</v>
      </c>
      <c r="E921" s="215">
        <v>1020</v>
      </c>
      <c r="F921" s="215">
        <v>1110</v>
      </c>
      <c r="G921" s="215">
        <v>1004</v>
      </c>
      <c r="I921" s="215" t="s">
        <v>26269</v>
      </c>
      <c r="J921" s="215" t="s">
        <v>26270</v>
      </c>
      <c r="K921" s="215" t="s">
        <v>8688</v>
      </c>
      <c r="L921" s="215" t="s">
        <v>26300</v>
      </c>
      <c r="AD921" s="216"/>
    </row>
    <row r="922" spans="1:30" s="215" customFormat="1" x14ac:dyDescent="0.25">
      <c r="A922" s="215" t="s">
        <v>160</v>
      </c>
      <c r="B922" s="215">
        <v>6023</v>
      </c>
      <c r="C922" s="215" t="s">
        <v>196</v>
      </c>
      <c r="D922" s="215">
        <v>191998343</v>
      </c>
      <c r="E922" s="215">
        <v>1020</v>
      </c>
      <c r="F922" s="215">
        <v>1110</v>
      </c>
      <c r="G922" s="215">
        <v>1004</v>
      </c>
      <c r="I922" s="215" t="s">
        <v>26216</v>
      </c>
      <c r="J922" s="215" t="s">
        <v>26217</v>
      </c>
      <c r="K922" s="215" t="s">
        <v>8688</v>
      </c>
      <c r="L922" s="215" t="s">
        <v>26238</v>
      </c>
      <c r="AD922" s="216"/>
    </row>
    <row r="923" spans="1:30" s="215" customFormat="1" x14ac:dyDescent="0.25">
      <c r="A923" s="215" t="s">
        <v>160</v>
      </c>
      <c r="B923" s="215">
        <v>6023</v>
      </c>
      <c r="C923" s="215" t="s">
        <v>196</v>
      </c>
      <c r="D923" s="215">
        <v>191999997</v>
      </c>
      <c r="E923" s="215">
        <v>1060</v>
      </c>
      <c r="F923" s="215">
        <v>1274</v>
      </c>
      <c r="G923" s="215">
        <v>1004</v>
      </c>
      <c r="I923" s="215" t="s">
        <v>12947</v>
      </c>
      <c r="J923" s="215" t="s">
        <v>12948</v>
      </c>
      <c r="K923" s="215" t="s">
        <v>8688</v>
      </c>
      <c r="L923" s="215" t="s">
        <v>20172</v>
      </c>
      <c r="AD923" s="216"/>
    </row>
    <row r="924" spans="1:30" s="215" customFormat="1" x14ac:dyDescent="0.25">
      <c r="A924" s="215" t="s">
        <v>160</v>
      </c>
      <c r="B924" s="215">
        <v>6023</v>
      </c>
      <c r="C924" s="215" t="s">
        <v>196</v>
      </c>
      <c r="D924" s="215">
        <v>192003635</v>
      </c>
      <c r="E924" s="215">
        <v>1060</v>
      </c>
      <c r="F924" s="215">
        <v>1274</v>
      </c>
      <c r="G924" s="215">
        <v>1004</v>
      </c>
      <c r="I924" s="215" t="s">
        <v>12949</v>
      </c>
      <c r="J924" s="215" t="s">
        <v>12950</v>
      </c>
      <c r="K924" s="215" t="s">
        <v>8688</v>
      </c>
      <c r="L924" s="215" t="s">
        <v>20173</v>
      </c>
      <c r="AD924" s="216"/>
    </row>
    <row r="925" spans="1:30" s="215" customFormat="1" x14ac:dyDescent="0.25">
      <c r="A925" s="215" t="s">
        <v>160</v>
      </c>
      <c r="B925" s="215">
        <v>6023</v>
      </c>
      <c r="C925" s="215" t="s">
        <v>196</v>
      </c>
      <c r="D925" s="215">
        <v>192007225</v>
      </c>
      <c r="E925" s="215">
        <v>1020</v>
      </c>
      <c r="F925" s="215">
        <v>1110</v>
      </c>
      <c r="G925" s="215">
        <v>1004</v>
      </c>
      <c r="I925" s="215" t="s">
        <v>29210</v>
      </c>
      <c r="J925" s="215" t="s">
        <v>29211</v>
      </c>
      <c r="K925" s="215" t="s">
        <v>8688</v>
      </c>
      <c r="L925" s="215" t="s">
        <v>29258</v>
      </c>
      <c r="AD925" s="216"/>
    </row>
    <row r="926" spans="1:30" s="215" customFormat="1" x14ac:dyDescent="0.25">
      <c r="A926" s="215" t="s">
        <v>160</v>
      </c>
      <c r="B926" s="215">
        <v>6023</v>
      </c>
      <c r="C926" s="215" t="s">
        <v>196</v>
      </c>
      <c r="D926" s="215">
        <v>192007691</v>
      </c>
      <c r="E926" s="215">
        <v>1020</v>
      </c>
      <c r="F926" s="215">
        <v>1110</v>
      </c>
      <c r="G926" s="215">
        <v>1004</v>
      </c>
      <c r="I926" s="215" t="s">
        <v>12951</v>
      </c>
      <c r="J926" s="215" t="s">
        <v>12952</v>
      </c>
      <c r="K926" s="215" t="s">
        <v>8741</v>
      </c>
      <c r="L926" s="215" t="s">
        <v>22795</v>
      </c>
      <c r="AD926" s="216"/>
    </row>
    <row r="927" spans="1:30" s="215" customFormat="1" x14ac:dyDescent="0.25">
      <c r="A927" s="215" t="s">
        <v>160</v>
      </c>
      <c r="B927" s="215">
        <v>6023</v>
      </c>
      <c r="C927" s="215" t="s">
        <v>196</v>
      </c>
      <c r="D927" s="215">
        <v>192018393</v>
      </c>
      <c r="E927" s="215">
        <v>1060</v>
      </c>
      <c r="F927" s="215">
        <v>1274</v>
      </c>
      <c r="G927" s="215">
        <v>1004</v>
      </c>
      <c r="I927" s="215" t="s">
        <v>23828</v>
      </c>
      <c r="J927" s="215" t="s">
        <v>23829</v>
      </c>
      <c r="K927" s="215" t="s">
        <v>8688</v>
      </c>
      <c r="L927" s="215" t="s">
        <v>23857</v>
      </c>
      <c r="AD927" s="216"/>
    </row>
    <row r="928" spans="1:30" s="215" customFormat="1" x14ac:dyDescent="0.25">
      <c r="A928" s="215" t="s">
        <v>160</v>
      </c>
      <c r="B928" s="215">
        <v>6023</v>
      </c>
      <c r="C928" s="215" t="s">
        <v>196</v>
      </c>
      <c r="D928" s="215">
        <v>192018394</v>
      </c>
      <c r="E928" s="215">
        <v>1060</v>
      </c>
      <c r="F928" s="215">
        <v>1274</v>
      </c>
      <c r="G928" s="215">
        <v>1004</v>
      </c>
      <c r="I928" s="215" t="s">
        <v>23830</v>
      </c>
      <c r="J928" s="215" t="s">
        <v>23831</v>
      </c>
      <c r="K928" s="215" t="s">
        <v>8688</v>
      </c>
      <c r="L928" s="215" t="s">
        <v>23858</v>
      </c>
      <c r="AD928" s="216"/>
    </row>
    <row r="929" spans="1:30" s="215" customFormat="1" x14ac:dyDescent="0.25">
      <c r="A929" s="215" t="s">
        <v>160</v>
      </c>
      <c r="B929" s="215">
        <v>6023</v>
      </c>
      <c r="C929" s="215" t="s">
        <v>196</v>
      </c>
      <c r="D929" s="215">
        <v>192021429</v>
      </c>
      <c r="E929" s="215">
        <v>1060</v>
      </c>
      <c r="F929" s="215">
        <v>1274</v>
      </c>
      <c r="G929" s="215">
        <v>1004</v>
      </c>
      <c r="I929" s="215" t="s">
        <v>25255</v>
      </c>
      <c r="J929" s="215" t="s">
        <v>25256</v>
      </c>
      <c r="K929" s="215" t="s">
        <v>8688</v>
      </c>
      <c r="L929" s="215" t="s">
        <v>25269</v>
      </c>
      <c r="AD929" s="216"/>
    </row>
    <row r="930" spans="1:30" s="215" customFormat="1" x14ac:dyDescent="0.25">
      <c r="A930" s="215" t="s">
        <v>160</v>
      </c>
      <c r="B930" s="215">
        <v>6023</v>
      </c>
      <c r="C930" s="215" t="s">
        <v>196</v>
      </c>
      <c r="D930" s="215">
        <v>192030254</v>
      </c>
      <c r="E930" s="215">
        <v>1020</v>
      </c>
      <c r="F930" s="215">
        <v>1110</v>
      </c>
      <c r="G930" s="215">
        <v>1004</v>
      </c>
      <c r="I930" s="215" t="s">
        <v>26218</v>
      </c>
      <c r="J930" s="215" t="s">
        <v>26219</v>
      </c>
      <c r="K930" s="215" t="s">
        <v>8741</v>
      </c>
      <c r="L930" s="215" t="s">
        <v>26249</v>
      </c>
      <c r="AD930" s="216"/>
    </row>
    <row r="931" spans="1:30" s="215" customFormat="1" x14ac:dyDescent="0.25">
      <c r="A931" s="215" t="s">
        <v>160</v>
      </c>
      <c r="B931" s="215">
        <v>6023</v>
      </c>
      <c r="C931" s="215" t="s">
        <v>196</v>
      </c>
      <c r="D931" s="215">
        <v>192033294</v>
      </c>
      <c r="E931" s="215">
        <v>1060</v>
      </c>
      <c r="F931" s="215">
        <v>1274</v>
      </c>
      <c r="G931" s="215">
        <v>1004</v>
      </c>
      <c r="I931" s="215" t="s">
        <v>26943</v>
      </c>
      <c r="J931" s="215" t="s">
        <v>26944</v>
      </c>
      <c r="K931" s="215" t="s">
        <v>8688</v>
      </c>
      <c r="L931" s="215" t="s">
        <v>27012</v>
      </c>
      <c r="AD931" s="216"/>
    </row>
    <row r="932" spans="1:30" s="215" customFormat="1" x14ac:dyDescent="0.25">
      <c r="A932" s="215" t="s">
        <v>160</v>
      </c>
      <c r="B932" s="215">
        <v>6023</v>
      </c>
      <c r="C932" s="215" t="s">
        <v>196</v>
      </c>
      <c r="D932" s="215">
        <v>192033947</v>
      </c>
      <c r="E932" s="215">
        <v>1060</v>
      </c>
      <c r="F932" s="215">
        <v>1274</v>
      </c>
      <c r="G932" s="215">
        <v>1004</v>
      </c>
      <c r="I932" s="215" t="s">
        <v>27063</v>
      </c>
      <c r="J932" s="215" t="s">
        <v>27064</v>
      </c>
      <c r="K932" s="215" t="s">
        <v>8688</v>
      </c>
      <c r="L932" s="215" t="s">
        <v>27147</v>
      </c>
      <c r="AD932" s="216"/>
    </row>
    <row r="933" spans="1:30" s="215" customFormat="1" x14ac:dyDescent="0.25">
      <c r="A933" s="215" t="s">
        <v>160</v>
      </c>
      <c r="B933" s="215">
        <v>6023</v>
      </c>
      <c r="C933" s="215" t="s">
        <v>196</v>
      </c>
      <c r="D933" s="215">
        <v>192035342</v>
      </c>
      <c r="E933" s="215">
        <v>1060</v>
      </c>
      <c r="F933" s="215">
        <v>1274</v>
      </c>
      <c r="G933" s="215">
        <v>1004</v>
      </c>
      <c r="I933" s="215" t="s">
        <v>27200</v>
      </c>
      <c r="J933" s="215" t="s">
        <v>27201</v>
      </c>
      <c r="K933" s="215" t="s">
        <v>8688</v>
      </c>
      <c r="L933" s="215" t="s">
        <v>27280</v>
      </c>
      <c r="AD933" s="216"/>
    </row>
    <row r="934" spans="1:30" s="215" customFormat="1" x14ac:dyDescent="0.25">
      <c r="A934" s="215" t="s">
        <v>160</v>
      </c>
      <c r="B934" s="215">
        <v>6023</v>
      </c>
      <c r="C934" s="215" t="s">
        <v>196</v>
      </c>
      <c r="D934" s="215">
        <v>192037124</v>
      </c>
      <c r="E934" s="215">
        <v>1060</v>
      </c>
      <c r="F934" s="215">
        <v>1252</v>
      </c>
      <c r="G934" s="215">
        <v>1004</v>
      </c>
      <c r="I934" s="215" t="s">
        <v>28134</v>
      </c>
      <c r="J934" s="215" t="s">
        <v>28135</v>
      </c>
      <c r="K934" s="215" t="s">
        <v>8688</v>
      </c>
      <c r="L934" s="215" t="s">
        <v>28183</v>
      </c>
      <c r="AD934" s="216"/>
    </row>
    <row r="935" spans="1:30" s="215" customFormat="1" x14ac:dyDescent="0.25">
      <c r="A935" s="215" t="s">
        <v>160</v>
      </c>
      <c r="B935" s="215">
        <v>6023</v>
      </c>
      <c r="C935" s="215" t="s">
        <v>196</v>
      </c>
      <c r="D935" s="215">
        <v>192048342</v>
      </c>
      <c r="E935" s="215">
        <v>1020</v>
      </c>
      <c r="F935" s="215">
        <v>1110</v>
      </c>
      <c r="G935" s="215">
        <v>1004</v>
      </c>
      <c r="I935" s="215" t="s">
        <v>29383</v>
      </c>
      <c r="J935" s="215" t="s">
        <v>29384</v>
      </c>
      <c r="K935" s="215" t="s">
        <v>8741</v>
      </c>
      <c r="L935" s="215" t="s">
        <v>31053</v>
      </c>
      <c r="AD935" s="216"/>
    </row>
    <row r="936" spans="1:30" s="215" customFormat="1" x14ac:dyDescent="0.25">
      <c r="A936" s="215" t="s">
        <v>160</v>
      </c>
      <c r="B936" s="215">
        <v>6023</v>
      </c>
      <c r="C936" s="215" t="s">
        <v>196</v>
      </c>
      <c r="D936" s="215">
        <v>192050111</v>
      </c>
      <c r="E936" s="215">
        <v>1020</v>
      </c>
      <c r="F936" s="215">
        <v>1110</v>
      </c>
      <c r="G936" s="215">
        <v>1004</v>
      </c>
      <c r="I936" s="215" t="s">
        <v>31377</v>
      </c>
      <c r="J936" s="215" t="s">
        <v>31378</v>
      </c>
      <c r="K936" s="215" t="s">
        <v>8741</v>
      </c>
      <c r="L936" s="215" t="s">
        <v>31514</v>
      </c>
      <c r="AD936" s="216"/>
    </row>
    <row r="937" spans="1:30" s="215" customFormat="1" x14ac:dyDescent="0.25">
      <c r="A937" s="215" t="s">
        <v>160</v>
      </c>
      <c r="B937" s="215">
        <v>6023</v>
      </c>
      <c r="C937" s="215" t="s">
        <v>196</v>
      </c>
      <c r="D937" s="215">
        <v>192050142</v>
      </c>
      <c r="E937" s="215">
        <v>1020</v>
      </c>
      <c r="F937" s="215">
        <v>1110</v>
      </c>
      <c r="G937" s="215">
        <v>1004</v>
      </c>
      <c r="I937" s="215" t="s">
        <v>31379</v>
      </c>
      <c r="J937" s="215" t="s">
        <v>31380</v>
      </c>
      <c r="K937" s="215" t="s">
        <v>8741</v>
      </c>
      <c r="L937" s="215" t="s">
        <v>31515</v>
      </c>
      <c r="AD937" s="216"/>
    </row>
    <row r="938" spans="1:30" s="215" customFormat="1" x14ac:dyDescent="0.25">
      <c r="A938" s="215" t="s">
        <v>160</v>
      </c>
      <c r="B938" s="215">
        <v>6024</v>
      </c>
      <c r="C938" s="215" t="s">
        <v>197</v>
      </c>
      <c r="D938" s="215">
        <v>896714</v>
      </c>
      <c r="E938" s="215">
        <v>1020</v>
      </c>
      <c r="F938" s="215">
        <v>1110</v>
      </c>
      <c r="G938" s="215">
        <v>1004</v>
      </c>
      <c r="I938" s="215" t="s">
        <v>3034</v>
      </c>
      <c r="J938" s="215" t="s">
        <v>3035</v>
      </c>
      <c r="K938" s="215" t="s">
        <v>328</v>
      </c>
      <c r="L938" s="215" t="s">
        <v>7835</v>
      </c>
      <c r="AD938" s="216"/>
    </row>
    <row r="939" spans="1:30" s="215" customFormat="1" x14ac:dyDescent="0.25">
      <c r="A939" s="215" t="s">
        <v>160</v>
      </c>
      <c r="B939" s="215">
        <v>6024</v>
      </c>
      <c r="C939" s="215" t="s">
        <v>197</v>
      </c>
      <c r="D939" s="215">
        <v>896730</v>
      </c>
      <c r="E939" s="215">
        <v>1020</v>
      </c>
      <c r="F939" s="215">
        <v>1110</v>
      </c>
      <c r="G939" s="215">
        <v>1004</v>
      </c>
      <c r="I939" s="215" t="s">
        <v>2936</v>
      </c>
      <c r="J939" s="215" t="s">
        <v>2937</v>
      </c>
      <c r="K939" s="215" t="s">
        <v>328</v>
      </c>
      <c r="L939" s="215" t="s">
        <v>7836</v>
      </c>
      <c r="AD939" s="216"/>
    </row>
    <row r="940" spans="1:30" s="215" customFormat="1" x14ac:dyDescent="0.25">
      <c r="A940" s="215" t="s">
        <v>160</v>
      </c>
      <c r="B940" s="215">
        <v>6024</v>
      </c>
      <c r="C940" s="215" t="s">
        <v>197</v>
      </c>
      <c r="D940" s="215">
        <v>896821</v>
      </c>
      <c r="E940" s="215">
        <v>1040</v>
      </c>
      <c r="F940" s="215">
        <v>1110</v>
      </c>
      <c r="G940" s="215">
        <v>1004</v>
      </c>
      <c r="I940" s="215" t="s">
        <v>2938</v>
      </c>
      <c r="J940" s="215" t="s">
        <v>2939</v>
      </c>
      <c r="K940" s="215" t="s">
        <v>328</v>
      </c>
      <c r="L940" s="215" t="s">
        <v>7837</v>
      </c>
      <c r="AD940" s="216"/>
    </row>
    <row r="941" spans="1:30" s="215" customFormat="1" x14ac:dyDescent="0.25">
      <c r="A941" s="215" t="s">
        <v>160</v>
      </c>
      <c r="B941" s="215">
        <v>6024</v>
      </c>
      <c r="C941" s="215" t="s">
        <v>197</v>
      </c>
      <c r="D941" s="215">
        <v>896874</v>
      </c>
      <c r="E941" s="215">
        <v>1020</v>
      </c>
      <c r="F941" s="215">
        <v>1110</v>
      </c>
      <c r="G941" s="215">
        <v>1004</v>
      </c>
      <c r="I941" s="215" t="s">
        <v>2936</v>
      </c>
      <c r="J941" s="215" t="s">
        <v>2937</v>
      </c>
      <c r="K941" s="215" t="s">
        <v>328</v>
      </c>
      <c r="L941" s="215" t="s">
        <v>7836</v>
      </c>
      <c r="AD941" s="216"/>
    </row>
    <row r="942" spans="1:30" s="215" customFormat="1" x14ac:dyDescent="0.25">
      <c r="A942" s="215" t="s">
        <v>160</v>
      </c>
      <c r="B942" s="215">
        <v>6024</v>
      </c>
      <c r="C942" s="215" t="s">
        <v>197</v>
      </c>
      <c r="D942" s="215">
        <v>896937</v>
      </c>
      <c r="E942" s="215">
        <v>1020</v>
      </c>
      <c r="F942" s="215">
        <v>1110</v>
      </c>
      <c r="G942" s="215">
        <v>1004</v>
      </c>
      <c r="I942" s="215" t="s">
        <v>2940</v>
      </c>
      <c r="J942" s="215" t="s">
        <v>2941</v>
      </c>
      <c r="K942" s="215" t="s">
        <v>328</v>
      </c>
      <c r="L942" s="215" t="s">
        <v>7838</v>
      </c>
      <c r="AD942" s="216"/>
    </row>
    <row r="943" spans="1:30" s="215" customFormat="1" x14ac:dyDescent="0.25">
      <c r="A943" s="215" t="s">
        <v>160</v>
      </c>
      <c r="B943" s="215">
        <v>6024</v>
      </c>
      <c r="C943" s="215" t="s">
        <v>197</v>
      </c>
      <c r="D943" s="215">
        <v>896950</v>
      </c>
      <c r="E943" s="215">
        <v>1020</v>
      </c>
      <c r="F943" s="215">
        <v>1110</v>
      </c>
      <c r="G943" s="215">
        <v>1004</v>
      </c>
      <c r="I943" s="215" t="s">
        <v>2944</v>
      </c>
      <c r="J943" s="215" t="s">
        <v>2945</v>
      </c>
      <c r="K943" s="215" t="s">
        <v>328</v>
      </c>
      <c r="L943" s="215" t="s">
        <v>7839</v>
      </c>
      <c r="AD943" s="216"/>
    </row>
    <row r="944" spans="1:30" s="215" customFormat="1" x14ac:dyDescent="0.25">
      <c r="A944" s="215" t="s">
        <v>160</v>
      </c>
      <c r="B944" s="215">
        <v>6024</v>
      </c>
      <c r="C944" s="215" t="s">
        <v>197</v>
      </c>
      <c r="D944" s="215">
        <v>896963</v>
      </c>
      <c r="E944" s="215">
        <v>1040</v>
      </c>
      <c r="F944" s="215">
        <v>1110</v>
      </c>
      <c r="G944" s="215">
        <v>1004</v>
      </c>
      <c r="I944" s="215" t="s">
        <v>2940</v>
      </c>
      <c r="J944" s="215" t="s">
        <v>2941</v>
      </c>
      <c r="K944" s="215" t="s">
        <v>328</v>
      </c>
      <c r="L944" s="215" t="s">
        <v>7838</v>
      </c>
      <c r="AD944" s="216"/>
    </row>
    <row r="945" spans="1:30" s="215" customFormat="1" x14ac:dyDescent="0.25">
      <c r="A945" s="215" t="s">
        <v>160</v>
      </c>
      <c r="B945" s="215">
        <v>6024</v>
      </c>
      <c r="C945" s="215" t="s">
        <v>197</v>
      </c>
      <c r="D945" s="215">
        <v>896965</v>
      </c>
      <c r="E945" s="215">
        <v>1020</v>
      </c>
      <c r="F945" s="215">
        <v>1121</v>
      </c>
      <c r="G945" s="215">
        <v>1004</v>
      </c>
      <c r="I945" s="215" t="s">
        <v>3046</v>
      </c>
      <c r="J945" s="215" t="s">
        <v>3047</v>
      </c>
      <c r="K945" s="215" t="s">
        <v>328</v>
      </c>
      <c r="L945" s="215" t="s">
        <v>7840</v>
      </c>
      <c r="AD945" s="216"/>
    </row>
    <row r="946" spans="1:30" s="215" customFormat="1" x14ac:dyDescent="0.25">
      <c r="A946" s="215" t="s">
        <v>160</v>
      </c>
      <c r="B946" s="215">
        <v>6024</v>
      </c>
      <c r="C946" s="215" t="s">
        <v>197</v>
      </c>
      <c r="D946" s="215">
        <v>896983</v>
      </c>
      <c r="E946" s="215">
        <v>1020</v>
      </c>
      <c r="F946" s="215">
        <v>1121</v>
      </c>
      <c r="G946" s="215">
        <v>1004</v>
      </c>
      <c r="I946" s="215" t="s">
        <v>6276</v>
      </c>
      <c r="J946" s="215" t="s">
        <v>6277</v>
      </c>
      <c r="K946" s="215" t="s">
        <v>328</v>
      </c>
      <c r="L946" s="215" t="s">
        <v>7841</v>
      </c>
      <c r="AD946" s="216"/>
    </row>
    <row r="947" spans="1:30" s="215" customFormat="1" x14ac:dyDescent="0.25">
      <c r="A947" s="215" t="s">
        <v>160</v>
      </c>
      <c r="B947" s="215">
        <v>6024</v>
      </c>
      <c r="C947" s="215" t="s">
        <v>197</v>
      </c>
      <c r="D947" s="215">
        <v>897017</v>
      </c>
      <c r="E947" s="215">
        <v>1020</v>
      </c>
      <c r="F947" s="215">
        <v>1110</v>
      </c>
      <c r="G947" s="215">
        <v>1004</v>
      </c>
      <c r="I947" s="215" t="s">
        <v>2942</v>
      </c>
      <c r="J947" s="215" t="s">
        <v>2943</v>
      </c>
      <c r="K947" s="215" t="s">
        <v>328</v>
      </c>
      <c r="L947" s="215" t="s">
        <v>7842</v>
      </c>
      <c r="AD947" s="216"/>
    </row>
    <row r="948" spans="1:30" s="215" customFormat="1" x14ac:dyDescent="0.25">
      <c r="A948" s="215" t="s">
        <v>160</v>
      </c>
      <c r="B948" s="215">
        <v>6024</v>
      </c>
      <c r="C948" s="215" t="s">
        <v>197</v>
      </c>
      <c r="D948" s="215">
        <v>897028</v>
      </c>
      <c r="E948" s="215">
        <v>1020</v>
      </c>
      <c r="F948" s="215">
        <v>1110</v>
      </c>
      <c r="G948" s="215">
        <v>1004</v>
      </c>
      <c r="I948" s="215" t="s">
        <v>2944</v>
      </c>
      <c r="J948" s="215" t="s">
        <v>2945</v>
      </c>
      <c r="K948" s="215" t="s">
        <v>328</v>
      </c>
      <c r="L948" s="215" t="s">
        <v>7839</v>
      </c>
      <c r="AD948" s="216"/>
    </row>
    <row r="949" spans="1:30" s="215" customFormat="1" x14ac:dyDescent="0.25">
      <c r="A949" s="215" t="s">
        <v>160</v>
      </c>
      <c r="B949" s="215">
        <v>6024</v>
      </c>
      <c r="C949" s="215" t="s">
        <v>197</v>
      </c>
      <c r="D949" s="215">
        <v>897156</v>
      </c>
      <c r="E949" s="215">
        <v>1020</v>
      </c>
      <c r="F949" s="215">
        <v>1110</v>
      </c>
      <c r="G949" s="215">
        <v>1004</v>
      </c>
      <c r="I949" s="215" t="s">
        <v>2946</v>
      </c>
      <c r="J949" s="215" t="s">
        <v>2947</v>
      </c>
      <c r="K949" s="215" t="s">
        <v>328</v>
      </c>
      <c r="L949" s="215" t="s">
        <v>7843</v>
      </c>
      <c r="AD949" s="216"/>
    </row>
    <row r="950" spans="1:30" s="215" customFormat="1" x14ac:dyDescent="0.25">
      <c r="A950" s="215" t="s">
        <v>160</v>
      </c>
      <c r="B950" s="215">
        <v>6024</v>
      </c>
      <c r="C950" s="215" t="s">
        <v>197</v>
      </c>
      <c r="D950" s="215">
        <v>897219</v>
      </c>
      <c r="E950" s="215">
        <v>1020</v>
      </c>
      <c r="F950" s="215">
        <v>1110</v>
      </c>
      <c r="G950" s="215">
        <v>1004</v>
      </c>
      <c r="I950" s="215" t="s">
        <v>2946</v>
      </c>
      <c r="J950" s="215" t="s">
        <v>2947</v>
      </c>
      <c r="K950" s="215" t="s">
        <v>328</v>
      </c>
      <c r="L950" s="215" t="s">
        <v>7843</v>
      </c>
      <c r="AD950" s="216"/>
    </row>
    <row r="951" spans="1:30" s="215" customFormat="1" x14ac:dyDescent="0.25">
      <c r="A951" s="215" t="s">
        <v>160</v>
      </c>
      <c r="B951" s="215">
        <v>6024</v>
      </c>
      <c r="C951" s="215" t="s">
        <v>197</v>
      </c>
      <c r="D951" s="215">
        <v>897262</v>
      </c>
      <c r="E951" s="215">
        <v>1020</v>
      </c>
      <c r="F951" s="215">
        <v>1110</v>
      </c>
      <c r="G951" s="215">
        <v>1004</v>
      </c>
      <c r="I951" s="215" t="s">
        <v>2948</v>
      </c>
      <c r="J951" s="215" t="s">
        <v>2949</v>
      </c>
      <c r="K951" s="215" t="s">
        <v>328</v>
      </c>
      <c r="L951" s="215" t="s">
        <v>7844</v>
      </c>
      <c r="AD951" s="216"/>
    </row>
    <row r="952" spans="1:30" s="215" customFormat="1" x14ac:dyDescent="0.25">
      <c r="A952" s="215" t="s">
        <v>160</v>
      </c>
      <c r="B952" s="215">
        <v>6024</v>
      </c>
      <c r="C952" s="215" t="s">
        <v>197</v>
      </c>
      <c r="D952" s="215">
        <v>897263</v>
      </c>
      <c r="E952" s="215">
        <v>1020</v>
      </c>
      <c r="F952" s="215">
        <v>1110</v>
      </c>
      <c r="G952" s="215">
        <v>1004</v>
      </c>
      <c r="I952" s="215" t="s">
        <v>2948</v>
      </c>
      <c r="J952" s="215" t="s">
        <v>2949</v>
      </c>
      <c r="K952" s="215" t="s">
        <v>328</v>
      </c>
      <c r="L952" s="215" t="s">
        <v>7844</v>
      </c>
      <c r="AD952" s="216"/>
    </row>
    <row r="953" spans="1:30" s="215" customFormat="1" x14ac:dyDescent="0.25">
      <c r="A953" s="215" t="s">
        <v>160</v>
      </c>
      <c r="B953" s="215">
        <v>6024</v>
      </c>
      <c r="C953" s="215" t="s">
        <v>197</v>
      </c>
      <c r="D953" s="215">
        <v>897308</v>
      </c>
      <c r="E953" s="215">
        <v>1020</v>
      </c>
      <c r="F953" s="215">
        <v>1121</v>
      </c>
      <c r="G953" s="215">
        <v>1004</v>
      </c>
      <c r="I953" s="215" t="s">
        <v>2950</v>
      </c>
      <c r="J953" s="215" t="s">
        <v>2951</v>
      </c>
      <c r="K953" s="215" t="s">
        <v>328</v>
      </c>
      <c r="L953" s="215" t="s">
        <v>7845</v>
      </c>
      <c r="AD953" s="216"/>
    </row>
    <row r="954" spans="1:30" s="215" customFormat="1" x14ac:dyDescent="0.25">
      <c r="A954" s="215" t="s">
        <v>160</v>
      </c>
      <c r="B954" s="215">
        <v>6024</v>
      </c>
      <c r="C954" s="215" t="s">
        <v>197</v>
      </c>
      <c r="D954" s="215">
        <v>897329</v>
      </c>
      <c r="E954" s="215">
        <v>1020</v>
      </c>
      <c r="F954" s="215">
        <v>1122</v>
      </c>
      <c r="G954" s="215">
        <v>1004</v>
      </c>
      <c r="I954" s="215" t="s">
        <v>2952</v>
      </c>
      <c r="J954" s="215" t="s">
        <v>2953</v>
      </c>
      <c r="K954" s="215" t="s">
        <v>328</v>
      </c>
      <c r="L954" s="215" t="s">
        <v>7846</v>
      </c>
      <c r="AD954" s="216"/>
    </row>
    <row r="955" spans="1:30" s="215" customFormat="1" x14ac:dyDescent="0.25">
      <c r="A955" s="215" t="s">
        <v>160</v>
      </c>
      <c r="B955" s="215">
        <v>6024</v>
      </c>
      <c r="C955" s="215" t="s">
        <v>197</v>
      </c>
      <c r="D955" s="215">
        <v>897332</v>
      </c>
      <c r="E955" s="215">
        <v>1040</v>
      </c>
      <c r="F955" s="215">
        <v>1122</v>
      </c>
      <c r="G955" s="215">
        <v>1004</v>
      </c>
      <c r="I955" s="215" t="s">
        <v>2954</v>
      </c>
      <c r="J955" s="215" t="s">
        <v>2955</v>
      </c>
      <c r="K955" s="215" t="s">
        <v>328</v>
      </c>
      <c r="L955" s="215" t="s">
        <v>7846</v>
      </c>
      <c r="AD955" s="216"/>
    </row>
    <row r="956" spans="1:30" s="215" customFormat="1" x14ac:dyDescent="0.25">
      <c r="A956" s="215" t="s">
        <v>160</v>
      </c>
      <c r="B956" s="215">
        <v>6024</v>
      </c>
      <c r="C956" s="215" t="s">
        <v>197</v>
      </c>
      <c r="D956" s="215">
        <v>897335</v>
      </c>
      <c r="E956" s="215">
        <v>1030</v>
      </c>
      <c r="F956" s="215">
        <v>1122</v>
      </c>
      <c r="G956" s="215">
        <v>1004</v>
      </c>
      <c r="I956" s="215" t="s">
        <v>2952</v>
      </c>
      <c r="J956" s="215" t="s">
        <v>2953</v>
      </c>
      <c r="K956" s="215" t="s">
        <v>328</v>
      </c>
      <c r="L956" s="215" t="s">
        <v>7846</v>
      </c>
      <c r="AD956" s="216"/>
    </row>
    <row r="957" spans="1:30" s="215" customFormat="1" x14ac:dyDescent="0.25">
      <c r="A957" s="215" t="s">
        <v>160</v>
      </c>
      <c r="B957" s="215">
        <v>6024</v>
      </c>
      <c r="C957" s="215" t="s">
        <v>197</v>
      </c>
      <c r="D957" s="215">
        <v>897377</v>
      </c>
      <c r="E957" s="215">
        <v>1020</v>
      </c>
      <c r="F957" s="215">
        <v>1121</v>
      </c>
      <c r="G957" s="215">
        <v>1004</v>
      </c>
      <c r="I957" s="215" t="s">
        <v>2956</v>
      </c>
      <c r="J957" s="215" t="s">
        <v>2957</v>
      </c>
      <c r="K957" s="215" t="s">
        <v>328</v>
      </c>
      <c r="L957" s="215" t="s">
        <v>7847</v>
      </c>
      <c r="AD957" s="216"/>
    </row>
    <row r="958" spans="1:30" s="215" customFormat="1" x14ac:dyDescent="0.25">
      <c r="A958" s="215" t="s">
        <v>160</v>
      </c>
      <c r="B958" s="215">
        <v>6024</v>
      </c>
      <c r="C958" s="215" t="s">
        <v>197</v>
      </c>
      <c r="D958" s="215">
        <v>897378</v>
      </c>
      <c r="E958" s="215">
        <v>1020</v>
      </c>
      <c r="F958" s="215">
        <v>1121</v>
      </c>
      <c r="G958" s="215">
        <v>1004</v>
      </c>
      <c r="I958" s="215" t="s">
        <v>2956</v>
      </c>
      <c r="J958" s="215" t="s">
        <v>2957</v>
      </c>
      <c r="K958" s="215" t="s">
        <v>328</v>
      </c>
      <c r="L958" s="215" t="s">
        <v>7847</v>
      </c>
      <c r="AD958" s="216"/>
    </row>
    <row r="959" spans="1:30" s="215" customFormat="1" x14ac:dyDescent="0.25">
      <c r="A959" s="215" t="s">
        <v>160</v>
      </c>
      <c r="B959" s="215">
        <v>6024</v>
      </c>
      <c r="C959" s="215" t="s">
        <v>197</v>
      </c>
      <c r="D959" s="215">
        <v>897388</v>
      </c>
      <c r="E959" s="215">
        <v>1020</v>
      </c>
      <c r="F959" s="215">
        <v>1121</v>
      </c>
      <c r="G959" s="215">
        <v>1004</v>
      </c>
      <c r="I959" s="215" t="s">
        <v>2958</v>
      </c>
      <c r="J959" s="215" t="s">
        <v>2959</v>
      </c>
      <c r="K959" s="215" t="s">
        <v>328</v>
      </c>
      <c r="L959" s="215" t="s">
        <v>7845</v>
      </c>
      <c r="AD959" s="216"/>
    </row>
    <row r="960" spans="1:30" s="215" customFormat="1" x14ac:dyDescent="0.25">
      <c r="A960" s="215" t="s">
        <v>160</v>
      </c>
      <c r="B960" s="215">
        <v>6024</v>
      </c>
      <c r="C960" s="215" t="s">
        <v>197</v>
      </c>
      <c r="D960" s="215">
        <v>897501</v>
      </c>
      <c r="E960" s="215">
        <v>1020</v>
      </c>
      <c r="F960" s="215">
        <v>1110</v>
      </c>
      <c r="G960" s="215">
        <v>1004</v>
      </c>
      <c r="I960" s="215" t="s">
        <v>2960</v>
      </c>
      <c r="J960" s="215" t="s">
        <v>2961</v>
      </c>
      <c r="K960" s="215" t="s">
        <v>328</v>
      </c>
      <c r="L960" s="215" t="s">
        <v>7848</v>
      </c>
      <c r="AD960" s="216"/>
    </row>
    <row r="961" spans="1:30" s="215" customFormat="1" x14ac:dyDescent="0.25">
      <c r="A961" s="215" t="s">
        <v>160</v>
      </c>
      <c r="B961" s="215">
        <v>6024</v>
      </c>
      <c r="C961" s="215" t="s">
        <v>197</v>
      </c>
      <c r="D961" s="215">
        <v>897506</v>
      </c>
      <c r="E961" s="215">
        <v>1020</v>
      </c>
      <c r="F961" s="215">
        <v>1110</v>
      </c>
      <c r="G961" s="215">
        <v>1004</v>
      </c>
      <c r="I961" s="215" t="s">
        <v>2960</v>
      </c>
      <c r="J961" s="215" t="s">
        <v>2961</v>
      </c>
      <c r="K961" s="215" t="s">
        <v>328</v>
      </c>
      <c r="L961" s="215" t="s">
        <v>7848</v>
      </c>
      <c r="AD961" s="216"/>
    </row>
    <row r="962" spans="1:30" s="215" customFormat="1" x14ac:dyDescent="0.25">
      <c r="A962" s="215" t="s">
        <v>160</v>
      </c>
      <c r="B962" s="215">
        <v>6024</v>
      </c>
      <c r="C962" s="215" t="s">
        <v>197</v>
      </c>
      <c r="D962" s="215">
        <v>897592</v>
      </c>
      <c r="E962" s="215">
        <v>1020</v>
      </c>
      <c r="F962" s="215">
        <v>1110</v>
      </c>
      <c r="G962" s="215">
        <v>1004</v>
      </c>
      <c r="I962" s="215" t="s">
        <v>2962</v>
      </c>
      <c r="J962" s="215" t="s">
        <v>2963</v>
      </c>
      <c r="K962" s="215" t="s">
        <v>328</v>
      </c>
      <c r="L962" s="215" t="s">
        <v>7849</v>
      </c>
      <c r="AD962" s="216"/>
    </row>
    <row r="963" spans="1:30" s="215" customFormat="1" x14ac:dyDescent="0.25">
      <c r="A963" s="215" t="s">
        <v>160</v>
      </c>
      <c r="B963" s="215">
        <v>6024</v>
      </c>
      <c r="C963" s="215" t="s">
        <v>197</v>
      </c>
      <c r="D963" s="215">
        <v>897813</v>
      </c>
      <c r="E963" s="215">
        <v>1020</v>
      </c>
      <c r="F963" s="215">
        <v>1110</v>
      </c>
      <c r="G963" s="215">
        <v>1004</v>
      </c>
      <c r="I963" s="215" t="s">
        <v>2964</v>
      </c>
      <c r="J963" s="215" t="s">
        <v>2965</v>
      </c>
      <c r="K963" s="215" t="s">
        <v>328</v>
      </c>
      <c r="L963" s="215" t="s">
        <v>7850</v>
      </c>
      <c r="AD963" s="216"/>
    </row>
    <row r="964" spans="1:30" s="215" customFormat="1" x14ac:dyDescent="0.25">
      <c r="A964" s="215" t="s">
        <v>160</v>
      </c>
      <c r="B964" s="215">
        <v>6024</v>
      </c>
      <c r="C964" s="215" t="s">
        <v>197</v>
      </c>
      <c r="D964" s="215">
        <v>897814</v>
      </c>
      <c r="E964" s="215">
        <v>1020</v>
      </c>
      <c r="F964" s="215">
        <v>1110</v>
      </c>
      <c r="G964" s="215">
        <v>1004</v>
      </c>
      <c r="I964" s="215" t="s">
        <v>2964</v>
      </c>
      <c r="J964" s="215" t="s">
        <v>2965</v>
      </c>
      <c r="K964" s="215" t="s">
        <v>328</v>
      </c>
      <c r="L964" s="215" t="s">
        <v>7850</v>
      </c>
      <c r="AD964" s="216"/>
    </row>
    <row r="965" spans="1:30" s="215" customFormat="1" x14ac:dyDescent="0.25">
      <c r="A965" s="215" t="s">
        <v>160</v>
      </c>
      <c r="B965" s="215">
        <v>6024</v>
      </c>
      <c r="C965" s="215" t="s">
        <v>197</v>
      </c>
      <c r="D965" s="215">
        <v>897895</v>
      </c>
      <c r="E965" s="215">
        <v>1020</v>
      </c>
      <c r="F965" s="215">
        <v>1110</v>
      </c>
      <c r="G965" s="215">
        <v>1004</v>
      </c>
      <c r="I965" s="215" t="s">
        <v>2966</v>
      </c>
      <c r="J965" s="215" t="s">
        <v>2967</v>
      </c>
      <c r="K965" s="215" t="s">
        <v>328</v>
      </c>
      <c r="L965" s="215" t="s">
        <v>7851</v>
      </c>
      <c r="AD965" s="216"/>
    </row>
    <row r="966" spans="1:30" s="215" customFormat="1" x14ac:dyDescent="0.25">
      <c r="A966" s="215" t="s">
        <v>160</v>
      </c>
      <c r="B966" s="215">
        <v>6024</v>
      </c>
      <c r="C966" s="215" t="s">
        <v>197</v>
      </c>
      <c r="D966" s="215">
        <v>897947</v>
      </c>
      <c r="E966" s="215">
        <v>1040</v>
      </c>
      <c r="G966" s="215">
        <v>1004</v>
      </c>
      <c r="I966" s="215" t="s">
        <v>2968</v>
      </c>
      <c r="J966" s="215" t="s">
        <v>2969</v>
      </c>
      <c r="K966" s="215" t="s">
        <v>328</v>
      </c>
      <c r="L966" s="215" t="s">
        <v>7852</v>
      </c>
      <c r="AD966" s="216"/>
    </row>
    <row r="967" spans="1:30" s="215" customFormat="1" x14ac:dyDescent="0.25">
      <c r="A967" s="215" t="s">
        <v>160</v>
      </c>
      <c r="B967" s="215">
        <v>6024</v>
      </c>
      <c r="C967" s="215" t="s">
        <v>197</v>
      </c>
      <c r="D967" s="215">
        <v>897957</v>
      </c>
      <c r="E967" s="215">
        <v>1020</v>
      </c>
      <c r="F967" s="215">
        <v>1121</v>
      </c>
      <c r="G967" s="215">
        <v>1004</v>
      </c>
      <c r="I967" s="215" t="s">
        <v>2970</v>
      </c>
      <c r="J967" s="215" t="s">
        <v>2971</v>
      </c>
      <c r="K967" s="215" t="s">
        <v>328</v>
      </c>
      <c r="L967" s="215" t="s">
        <v>7853</v>
      </c>
      <c r="AD967" s="216"/>
    </row>
    <row r="968" spans="1:30" s="215" customFormat="1" x14ac:dyDescent="0.25">
      <c r="A968" s="215" t="s">
        <v>160</v>
      </c>
      <c r="B968" s="215">
        <v>6024</v>
      </c>
      <c r="C968" s="215" t="s">
        <v>197</v>
      </c>
      <c r="D968" s="215">
        <v>897996</v>
      </c>
      <c r="E968" s="215">
        <v>1040</v>
      </c>
      <c r="G968" s="215">
        <v>1004</v>
      </c>
      <c r="I968" s="215" t="s">
        <v>2968</v>
      </c>
      <c r="J968" s="215" t="s">
        <v>2969</v>
      </c>
      <c r="K968" s="215" t="s">
        <v>328</v>
      </c>
      <c r="L968" s="215" t="s">
        <v>7852</v>
      </c>
      <c r="AD968" s="216"/>
    </row>
    <row r="969" spans="1:30" s="215" customFormat="1" x14ac:dyDescent="0.25">
      <c r="A969" s="215" t="s">
        <v>160</v>
      </c>
      <c r="B969" s="215">
        <v>6024</v>
      </c>
      <c r="C969" s="215" t="s">
        <v>197</v>
      </c>
      <c r="D969" s="215">
        <v>898046</v>
      </c>
      <c r="E969" s="215">
        <v>1020</v>
      </c>
      <c r="F969" s="215">
        <v>1242</v>
      </c>
      <c r="G969" s="215">
        <v>1004</v>
      </c>
      <c r="I969" s="215" t="s">
        <v>6278</v>
      </c>
      <c r="J969" s="215" t="s">
        <v>6279</v>
      </c>
      <c r="K969" s="215" t="s">
        <v>328</v>
      </c>
      <c r="L969" s="215" t="s">
        <v>7854</v>
      </c>
      <c r="AD969" s="216"/>
    </row>
    <row r="970" spans="1:30" s="215" customFormat="1" x14ac:dyDescent="0.25">
      <c r="A970" s="215" t="s">
        <v>160</v>
      </c>
      <c r="B970" s="215">
        <v>6024</v>
      </c>
      <c r="C970" s="215" t="s">
        <v>197</v>
      </c>
      <c r="D970" s="215">
        <v>898064</v>
      </c>
      <c r="E970" s="215">
        <v>1020</v>
      </c>
      <c r="F970" s="215">
        <v>1110</v>
      </c>
      <c r="G970" s="215">
        <v>1004</v>
      </c>
      <c r="I970" s="215" t="s">
        <v>2966</v>
      </c>
      <c r="J970" s="215" t="s">
        <v>2967</v>
      </c>
      <c r="K970" s="215" t="s">
        <v>328</v>
      </c>
      <c r="L970" s="215" t="s">
        <v>7851</v>
      </c>
      <c r="AD970" s="216"/>
    </row>
    <row r="971" spans="1:30" s="215" customFormat="1" x14ac:dyDescent="0.25">
      <c r="A971" s="215" t="s">
        <v>160</v>
      </c>
      <c r="B971" s="215">
        <v>6024</v>
      </c>
      <c r="C971" s="215" t="s">
        <v>197</v>
      </c>
      <c r="D971" s="215">
        <v>898147</v>
      </c>
      <c r="E971" s="215">
        <v>1020</v>
      </c>
      <c r="F971" s="215">
        <v>1110</v>
      </c>
      <c r="G971" s="215">
        <v>1004</v>
      </c>
      <c r="I971" s="215" t="s">
        <v>2972</v>
      </c>
      <c r="J971" s="215" t="s">
        <v>2973</v>
      </c>
      <c r="K971" s="215" t="s">
        <v>328</v>
      </c>
      <c r="L971" s="215" t="s">
        <v>7855</v>
      </c>
      <c r="AD971" s="216"/>
    </row>
    <row r="972" spans="1:30" s="215" customFormat="1" x14ac:dyDescent="0.25">
      <c r="A972" s="215" t="s">
        <v>160</v>
      </c>
      <c r="B972" s="215">
        <v>6024</v>
      </c>
      <c r="C972" s="215" t="s">
        <v>197</v>
      </c>
      <c r="D972" s="215">
        <v>898161</v>
      </c>
      <c r="E972" s="215">
        <v>1020</v>
      </c>
      <c r="F972" s="215">
        <v>1110</v>
      </c>
      <c r="G972" s="215">
        <v>1004</v>
      </c>
      <c r="I972" s="215" t="s">
        <v>2988</v>
      </c>
      <c r="J972" s="215" t="s">
        <v>2989</v>
      </c>
      <c r="K972" s="215" t="s">
        <v>328</v>
      </c>
      <c r="L972" s="215" t="s">
        <v>7856</v>
      </c>
      <c r="AD972" s="216"/>
    </row>
    <row r="973" spans="1:30" s="215" customFormat="1" x14ac:dyDescent="0.25">
      <c r="A973" s="215" t="s">
        <v>160</v>
      </c>
      <c r="B973" s="215">
        <v>6024</v>
      </c>
      <c r="C973" s="215" t="s">
        <v>197</v>
      </c>
      <c r="D973" s="215">
        <v>898199</v>
      </c>
      <c r="E973" s="215">
        <v>1020</v>
      </c>
      <c r="F973" s="215">
        <v>1122</v>
      </c>
      <c r="G973" s="215">
        <v>1004</v>
      </c>
      <c r="I973" s="215" t="s">
        <v>2974</v>
      </c>
      <c r="J973" s="215" t="s">
        <v>2975</v>
      </c>
      <c r="K973" s="215" t="s">
        <v>328</v>
      </c>
      <c r="L973" s="215" t="s">
        <v>7857</v>
      </c>
      <c r="AD973" s="216"/>
    </row>
    <row r="974" spans="1:30" s="215" customFormat="1" x14ac:dyDescent="0.25">
      <c r="A974" s="215" t="s">
        <v>160</v>
      </c>
      <c r="B974" s="215">
        <v>6024</v>
      </c>
      <c r="C974" s="215" t="s">
        <v>197</v>
      </c>
      <c r="D974" s="215">
        <v>898265</v>
      </c>
      <c r="E974" s="215">
        <v>1020</v>
      </c>
      <c r="F974" s="215">
        <v>1121</v>
      </c>
      <c r="G974" s="215">
        <v>1004</v>
      </c>
      <c r="I974" s="215" t="s">
        <v>2976</v>
      </c>
      <c r="J974" s="215" t="s">
        <v>2977</v>
      </c>
      <c r="K974" s="215" t="s">
        <v>328</v>
      </c>
      <c r="L974" s="215" t="s">
        <v>7858</v>
      </c>
      <c r="AD974" s="216"/>
    </row>
    <row r="975" spans="1:30" s="215" customFormat="1" x14ac:dyDescent="0.25">
      <c r="A975" s="215" t="s">
        <v>160</v>
      </c>
      <c r="B975" s="215">
        <v>6024</v>
      </c>
      <c r="C975" s="215" t="s">
        <v>197</v>
      </c>
      <c r="D975" s="215">
        <v>898275</v>
      </c>
      <c r="E975" s="215">
        <v>1020</v>
      </c>
      <c r="F975" s="215">
        <v>1121</v>
      </c>
      <c r="G975" s="215">
        <v>1004</v>
      </c>
      <c r="I975" s="215" t="s">
        <v>2976</v>
      </c>
      <c r="J975" s="215" t="s">
        <v>2977</v>
      </c>
      <c r="K975" s="215" t="s">
        <v>328</v>
      </c>
      <c r="L975" s="215" t="s">
        <v>7858</v>
      </c>
      <c r="AD975" s="216"/>
    </row>
    <row r="976" spans="1:30" s="215" customFormat="1" x14ac:dyDescent="0.25">
      <c r="A976" s="215" t="s">
        <v>160</v>
      </c>
      <c r="B976" s="215">
        <v>6024</v>
      </c>
      <c r="C976" s="215" t="s">
        <v>197</v>
      </c>
      <c r="D976" s="215">
        <v>898320</v>
      </c>
      <c r="E976" s="215">
        <v>1020</v>
      </c>
      <c r="F976" s="215">
        <v>1110</v>
      </c>
      <c r="G976" s="215">
        <v>1004</v>
      </c>
      <c r="I976" s="215" t="s">
        <v>2978</v>
      </c>
      <c r="J976" s="215" t="s">
        <v>2979</v>
      </c>
      <c r="K976" s="215" t="s">
        <v>328</v>
      </c>
      <c r="L976" s="215" t="s">
        <v>7859</v>
      </c>
      <c r="AD976" s="216"/>
    </row>
    <row r="977" spans="1:30" s="215" customFormat="1" x14ac:dyDescent="0.25">
      <c r="A977" s="215" t="s">
        <v>160</v>
      </c>
      <c r="B977" s="215">
        <v>6024</v>
      </c>
      <c r="C977" s="215" t="s">
        <v>197</v>
      </c>
      <c r="D977" s="215">
        <v>898328</v>
      </c>
      <c r="E977" s="215">
        <v>1020</v>
      </c>
      <c r="F977" s="215">
        <v>1110</v>
      </c>
      <c r="G977" s="215">
        <v>1004</v>
      </c>
      <c r="I977" s="215" t="s">
        <v>6280</v>
      </c>
      <c r="J977" s="215" t="s">
        <v>6281</v>
      </c>
      <c r="K977" s="215" t="s">
        <v>328</v>
      </c>
      <c r="L977" s="215" t="s">
        <v>7860</v>
      </c>
      <c r="AD977" s="216"/>
    </row>
    <row r="978" spans="1:30" s="215" customFormat="1" x14ac:dyDescent="0.25">
      <c r="A978" s="215" t="s">
        <v>160</v>
      </c>
      <c r="B978" s="215">
        <v>6024</v>
      </c>
      <c r="C978" s="215" t="s">
        <v>197</v>
      </c>
      <c r="D978" s="215">
        <v>898364</v>
      </c>
      <c r="E978" s="215">
        <v>1020</v>
      </c>
      <c r="F978" s="215">
        <v>1110</v>
      </c>
      <c r="G978" s="215">
        <v>1004</v>
      </c>
      <c r="I978" s="215" t="s">
        <v>2980</v>
      </c>
      <c r="J978" s="215" t="s">
        <v>2981</v>
      </c>
      <c r="K978" s="215" t="s">
        <v>328</v>
      </c>
      <c r="L978" s="215" t="s">
        <v>7860</v>
      </c>
      <c r="AD978" s="216"/>
    </row>
    <row r="979" spans="1:30" s="215" customFormat="1" x14ac:dyDescent="0.25">
      <c r="A979" s="215" t="s">
        <v>160</v>
      </c>
      <c r="B979" s="215">
        <v>6024</v>
      </c>
      <c r="C979" s="215" t="s">
        <v>197</v>
      </c>
      <c r="D979" s="215">
        <v>898423</v>
      </c>
      <c r="E979" s="215">
        <v>1020</v>
      </c>
      <c r="F979" s="215">
        <v>1110</v>
      </c>
      <c r="G979" s="215">
        <v>1004</v>
      </c>
      <c r="I979" s="215" t="s">
        <v>2982</v>
      </c>
      <c r="J979" s="215" t="s">
        <v>2983</v>
      </c>
      <c r="K979" s="215" t="s">
        <v>328</v>
      </c>
      <c r="L979" s="215" t="s">
        <v>7861</v>
      </c>
      <c r="AD979" s="216"/>
    </row>
    <row r="980" spans="1:30" s="215" customFormat="1" x14ac:dyDescent="0.25">
      <c r="A980" s="215" t="s">
        <v>160</v>
      </c>
      <c r="B980" s="215">
        <v>6024</v>
      </c>
      <c r="C980" s="215" t="s">
        <v>197</v>
      </c>
      <c r="D980" s="215">
        <v>898515</v>
      </c>
      <c r="E980" s="215">
        <v>1020</v>
      </c>
      <c r="F980" s="215">
        <v>1122</v>
      </c>
      <c r="G980" s="215">
        <v>1004</v>
      </c>
      <c r="I980" s="215" t="s">
        <v>2974</v>
      </c>
      <c r="J980" s="215" t="s">
        <v>2975</v>
      </c>
      <c r="K980" s="215" t="s">
        <v>328</v>
      </c>
      <c r="L980" s="215" t="s">
        <v>7857</v>
      </c>
      <c r="AD980" s="216"/>
    </row>
    <row r="981" spans="1:30" s="215" customFormat="1" x14ac:dyDescent="0.25">
      <c r="A981" s="215" t="s">
        <v>160</v>
      </c>
      <c r="B981" s="215">
        <v>6024</v>
      </c>
      <c r="C981" s="215" t="s">
        <v>197</v>
      </c>
      <c r="D981" s="215">
        <v>898532</v>
      </c>
      <c r="E981" s="215">
        <v>1030</v>
      </c>
      <c r="F981" s="215">
        <v>1122</v>
      </c>
      <c r="G981" s="215">
        <v>1004</v>
      </c>
      <c r="I981" s="215" t="s">
        <v>6282</v>
      </c>
      <c r="J981" s="215" t="s">
        <v>6283</v>
      </c>
      <c r="K981" s="215" t="s">
        <v>328</v>
      </c>
      <c r="L981" s="215" t="s">
        <v>7862</v>
      </c>
      <c r="AD981" s="216"/>
    </row>
    <row r="982" spans="1:30" s="215" customFormat="1" x14ac:dyDescent="0.25">
      <c r="A982" s="215" t="s">
        <v>160</v>
      </c>
      <c r="B982" s="215">
        <v>6024</v>
      </c>
      <c r="C982" s="215" t="s">
        <v>197</v>
      </c>
      <c r="D982" s="215">
        <v>898557</v>
      </c>
      <c r="E982" s="215">
        <v>1020</v>
      </c>
      <c r="F982" s="215">
        <v>1110</v>
      </c>
      <c r="G982" s="215">
        <v>1004</v>
      </c>
      <c r="I982" s="215" t="s">
        <v>6284</v>
      </c>
      <c r="J982" s="215" t="s">
        <v>6285</v>
      </c>
      <c r="K982" s="215" t="s">
        <v>328</v>
      </c>
      <c r="L982" s="215" t="s">
        <v>7863</v>
      </c>
      <c r="AD982" s="216"/>
    </row>
    <row r="983" spans="1:30" s="215" customFormat="1" x14ac:dyDescent="0.25">
      <c r="A983" s="215" t="s">
        <v>160</v>
      </c>
      <c r="B983" s="215">
        <v>6024</v>
      </c>
      <c r="C983" s="215" t="s">
        <v>197</v>
      </c>
      <c r="D983" s="215">
        <v>898558</v>
      </c>
      <c r="E983" s="215">
        <v>1040</v>
      </c>
      <c r="F983" s="215">
        <v>1110</v>
      </c>
      <c r="G983" s="215">
        <v>1004</v>
      </c>
      <c r="I983" s="215" t="s">
        <v>2984</v>
      </c>
      <c r="J983" s="215" t="s">
        <v>2985</v>
      </c>
      <c r="K983" s="215" t="s">
        <v>328</v>
      </c>
      <c r="L983" s="215" t="s">
        <v>7864</v>
      </c>
      <c r="AD983" s="216"/>
    </row>
    <row r="984" spans="1:30" s="215" customFormat="1" x14ac:dyDescent="0.25">
      <c r="A984" s="215" t="s">
        <v>160</v>
      </c>
      <c r="B984" s="215">
        <v>6024</v>
      </c>
      <c r="C984" s="215" t="s">
        <v>197</v>
      </c>
      <c r="D984" s="215">
        <v>898559</v>
      </c>
      <c r="E984" s="215">
        <v>1020</v>
      </c>
      <c r="F984" s="215">
        <v>1110</v>
      </c>
      <c r="G984" s="215">
        <v>1004</v>
      </c>
      <c r="I984" s="215" t="s">
        <v>2986</v>
      </c>
      <c r="J984" s="215" t="s">
        <v>2987</v>
      </c>
      <c r="K984" s="215" t="s">
        <v>328</v>
      </c>
      <c r="L984" s="215" t="s">
        <v>7865</v>
      </c>
      <c r="AD984" s="216"/>
    </row>
    <row r="985" spans="1:30" s="215" customFormat="1" x14ac:dyDescent="0.25">
      <c r="A985" s="215" t="s">
        <v>160</v>
      </c>
      <c r="B985" s="215">
        <v>6024</v>
      </c>
      <c r="C985" s="215" t="s">
        <v>197</v>
      </c>
      <c r="D985" s="215">
        <v>898561</v>
      </c>
      <c r="E985" s="215">
        <v>1020</v>
      </c>
      <c r="F985" s="215">
        <v>1110</v>
      </c>
      <c r="G985" s="215">
        <v>1004</v>
      </c>
      <c r="I985" s="215" t="s">
        <v>3010</v>
      </c>
      <c r="J985" s="215" t="s">
        <v>3011</v>
      </c>
      <c r="K985" s="215" t="s">
        <v>328</v>
      </c>
      <c r="L985" s="215" t="s">
        <v>7866</v>
      </c>
      <c r="AD985" s="216"/>
    </row>
    <row r="986" spans="1:30" s="215" customFormat="1" x14ac:dyDescent="0.25">
      <c r="A986" s="215" t="s">
        <v>160</v>
      </c>
      <c r="B986" s="215">
        <v>6024</v>
      </c>
      <c r="C986" s="215" t="s">
        <v>197</v>
      </c>
      <c r="D986" s="215">
        <v>898563</v>
      </c>
      <c r="E986" s="215">
        <v>1020</v>
      </c>
      <c r="F986" s="215">
        <v>1110</v>
      </c>
      <c r="G986" s="215">
        <v>1004</v>
      </c>
      <c r="I986" s="215" t="s">
        <v>6286</v>
      </c>
      <c r="J986" s="215" t="s">
        <v>6287</v>
      </c>
      <c r="K986" s="215" t="s">
        <v>328</v>
      </c>
      <c r="L986" s="215" t="s">
        <v>7867</v>
      </c>
      <c r="AD986" s="216"/>
    </row>
    <row r="987" spans="1:30" s="215" customFormat="1" x14ac:dyDescent="0.25">
      <c r="A987" s="215" t="s">
        <v>160</v>
      </c>
      <c r="B987" s="215">
        <v>6024</v>
      </c>
      <c r="C987" s="215" t="s">
        <v>197</v>
      </c>
      <c r="D987" s="215">
        <v>898627</v>
      </c>
      <c r="E987" s="215">
        <v>1020</v>
      </c>
      <c r="F987" s="215">
        <v>1110</v>
      </c>
      <c r="G987" s="215">
        <v>1004</v>
      </c>
      <c r="I987" s="215" t="s">
        <v>12953</v>
      </c>
      <c r="J987" s="215" t="s">
        <v>12954</v>
      </c>
      <c r="K987" s="215" t="s">
        <v>8688</v>
      </c>
      <c r="L987" s="215" t="s">
        <v>20174</v>
      </c>
      <c r="AD987" s="216"/>
    </row>
    <row r="988" spans="1:30" s="215" customFormat="1" x14ac:dyDescent="0.25">
      <c r="A988" s="215" t="s">
        <v>160</v>
      </c>
      <c r="B988" s="215">
        <v>6024</v>
      </c>
      <c r="C988" s="215" t="s">
        <v>197</v>
      </c>
      <c r="D988" s="215">
        <v>898744</v>
      </c>
      <c r="E988" s="215">
        <v>1020</v>
      </c>
      <c r="F988" s="215">
        <v>1110</v>
      </c>
      <c r="G988" s="215">
        <v>1004</v>
      </c>
      <c r="I988" s="215" t="s">
        <v>2988</v>
      </c>
      <c r="J988" s="215" t="s">
        <v>2989</v>
      </c>
      <c r="K988" s="215" t="s">
        <v>328</v>
      </c>
      <c r="L988" s="215" t="s">
        <v>7856</v>
      </c>
      <c r="AD988" s="216"/>
    </row>
    <row r="989" spans="1:30" s="215" customFormat="1" x14ac:dyDescent="0.25">
      <c r="A989" s="215" t="s">
        <v>160</v>
      </c>
      <c r="B989" s="215">
        <v>6024</v>
      </c>
      <c r="C989" s="215" t="s">
        <v>197</v>
      </c>
      <c r="D989" s="215">
        <v>898754</v>
      </c>
      <c r="E989" s="215">
        <v>1020</v>
      </c>
      <c r="F989" s="215">
        <v>1110</v>
      </c>
      <c r="G989" s="215">
        <v>1004</v>
      </c>
      <c r="I989" s="215" t="s">
        <v>2990</v>
      </c>
      <c r="J989" s="215" t="s">
        <v>2991</v>
      </c>
      <c r="K989" s="215" t="s">
        <v>328</v>
      </c>
      <c r="L989" s="215" t="s">
        <v>7868</v>
      </c>
      <c r="AD989" s="216"/>
    </row>
    <row r="990" spans="1:30" s="215" customFormat="1" x14ac:dyDescent="0.25">
      <c r="A990" s="215" t="s">
        <v>160</v>
      </c>
      <c r="B990" s="215">
        <v>6024</v>
      </c>
      <c r="C990" s="215" t="s">
        <v>197</v>
      </c>
      <c r="D990" s="215">
        <v>898755</v>
      </c>
      <c r="E990" s="215">
        <v>1020</v>
      </c>
      <c r="F990" s="215">
        <v>1110</v>
      </c>
      <c r="G990" s="215">
        <v>1004</v>
      </c>
      <c r="I990" s="215" t="s">
        <v>2992</v>
      </c>
      <c r="J990" s="215" t="s">
        <v>2993</v>
      </c>
      <c r="K990" s="215" t="s">
        <v>328</v>
      </c>
      <c r="L990" s="215" t="s">
        <v>7869</v>
      </c>
      <c r="AD990" s="216"/>
    </row>
    <row r="991" spans="1:30" s="215" customFormat="1" x14ac:dyDescent="0.25">
      <c r="A991" s="215" t="s">
        <v>160</v>
      </c>
      <c r="B991" s="215">
        <v>6024</v>
      </c>
      <c r="C991" s="215" t="s">
        <v>197</v>
      </c>
      <c r="D991" s="215">
        <v>898756</v>
      </c>
      <c r="E991" s="215">
        <v>1020</v>
      </c>
      <c r="F991" s="215">
        <v>1110</v>
      </c>
      <c r="G991" s="215">
        <v>1004</v>
      </c>
      <c r="I991" s="215" t="s">
        <v>2992</v>
      </c>
      <c r="J991" s="215" t="s">
        <v>2993</v>
      </c>
      <c r="K991" s="215" t="s">
        <v>328</v>
      </c>
      <c r="L991" s="215" t="s">
        <v>7869</v>
      </c>
      <c r="AD991" s="216"/>
    </row>
    <row r="992" spans="1:30" s="215" customFormat="1" x14ac:dyDescent="0.25">
      <c r="A992" s="215" t="s">
        <v>160</v>
      </c>
      <c r="B992" s="215">
        <v>6024</v>
      </c>
      <c r="C992" s="215" t="s">
        <v>197</v>
      </c>
      <c r="D992" s="215">
        <v>898778</v>
      </c>
      <c r="E992" s="215">
        <v>1020</v>
      </c>
      <c r="F992" s="215">
        <v>1110</v>
      </c>
      <c r="G992" s="215">
        <v>1004</v>
      </c>
      <c r="I992" s="215" t="s">
        <v>2994</v>
      </c>
      <c r="J992" s="215" t="s">
        <v>2995</v>
      </c>
      <c r="K992" s="215" t="s">
        <v>328</v>
      </c>
      <c r="L992" s="215" t="s">
        <v>7867</v>
      </c>
      <c r="AD992" s="216"/>
    </row>
    <row r="993" spans="1:30" s="215" customFormat="1" x14ac:dyDescent="0.25">
      <c r="A993" s="215" t="s">
        <v>160</v>
      </c>
      <c r="B993" s="215">
        <v>6024</v>
      </c>
      <c r="C993" s="215" t="s">
        <v>197</v>
      </c>
      <c r="D993" s="215">
        <v>898779</v>
      </c>
      <c r="E993" s="215">
        <v>1020</v>
      </c>
      <c r="F993" s="215">
        <v>1110</v>
      </c>
      <c r="G993" s="215">
        <v>1004</v>
      </c>
      <c r="I993" s="215" t="s">
        <v>2996</v>
      </c>
      <c r="J993" s="215" t="s">
        <v>2997</v>
      </c>
      <c r="K993" s="215" t="s">
        <v>328</v>
      </c>
      <c r="L993" s="215" t="s">
        <v>7870</v>
      </c>
      <c r="AD993" s="216"/>
    </row>
    <row r="994" spans="1:30" s="215" customFormat="1" x14ac:dyDescent="0.25">
      <c r="A994" s="215" t="s">
        <v>160</v>
      </c>
      <c r="B994" s="215">
        <v>6024</v>
      </c>
      <c r="C994" s="215" t="s">
        <v>197</v>
      </c>
      <c r="D994" s="215">
        <v>898780</v>
      </c>
      <c r="E994" s="215">
        <v>1020</v>
      </c>
      <c r="F994" s="215">
        <v>1110</v>
      </c>
      <c r="G994" s="215">
        <v>1004</v>
      </c>
      <c r="I994" s="215" t="s">
        <v>6288</v>
      </c>
      <c r="J994" s="215" t="s">
        <v>6289</v>
      </c>
      <c r="K994" s="215" t="s">
        <v>328</v>
      </c>
      <c r="L994" s="215" t="s">
        <v>7870</v>
      </c>
      <c r="AD994" s="216"/>
    </row>
    <row r="995" spans="1:30" s="215" customFormat="1" x14ac:dyDescent="0.25">
      <c r="A995" s="215" t="s">
        <v>160</v>
      </c>
      <c r="B995" s="215">
        <v>6024</v>
      </c>
      <c r="C995" s="215" t="s">
        <v>197</v>
      </c>
      <c r="D995" s="215">
        <v>898781</v>
      </c>
      <c r="E995" s="215">
        <v>1020</v>
      </c>
      <c r="F995" s="215">
        <v>1110</v>
      </c>
      <c r="G995" s="215">
        <v>1004</v>
      </c>
      <c r="I995" s="215" t="s">
        <v>2998</v>
      </c>
      <c r="J995" s="215" t="s">
        <v>2999</v>
      </c>
      <c r="K995" s="215" t="s">
        <v>328</v>
      </c>
      <c r="L995" s="215" t="s">
        <v>7871</v>
      </c>
      <c r="AD995" s="216"/>
    </row>
    <row r="996" spans="1:30" s="215" customFormat="1" x14ac:dyDescent="0.25">
      <c r="A996" s="215" t="s">
        <v>160</v>
      </c>
      <c r="B996" s="215">
        <v>6024</v>
      </c>
      <c r="C996" s="215" t="s">
        <v>197</v>
      </c>
      <c r="D996" s="215">
        <v>898782</v>
      </c>
      <c r="E996" s="215">
        <v>1040</v>
      </c>
      <c r="F996" s="215">
        <v>1110</v>
      </c>
      <c r="G996" s="215">
        <v>1004</v>
      </c>
      <c r="I996" s="215" t="s">
        <v>6290</v>
      </c>
      <c r="J996" s="215" t="s">
        <v>6291</v>
      </c>
      <c r="K996" s="215" t="s">
        <v>328</v>
      </c>
      <c r="L996" s="215" t="s">
        <v>7871</v>
      </c>
      <c r="AD996" s="216"/>
    </row>
    <row r="997" spans="1:30" s="215" customFormat="1" x14ac:dyDescent="0.25">
      <c r="A997" s="215" t="s">
        <v>160</v>
      </c>
      <c r="B997" s="215">
        <v>6024</v>
      </c>
      <c r="C997" s="215" t="s">
        <v>197</v>
      </c>
      <c r="D997" s="215">
        <v>898783</v>
      </c>
      <c r="E997" s="215">
        <v>1020</v>
      </c>
      <c r="F997" s="215">
        <v>1110</v>
      </c>
      <c r="G997" s="215">
        <v>1004</v>
      </c>
      <c r="I997" s="215" t="s">
        <v>3000</v>
      </c>
      <c r="J997" s="215" t="s">
        <v>3001</v>
      </c>
      <c r="K997" s="215" t="s">
        <v>328</v>
      </c>
      <c r="L997" s="215" t="s">
        <v>7855</v>
      </c>
      <c r="AD997" s="216"/>
    </row>
    <row r="998" spans="1:30" s="215" customFormat="1" x14ac:dyDescent="0.25">
      <c r="A998" s="215" t="s">
        <v>160</v>
      </c>
      <c r="B998" s="215">
        <v>6024</v>
      </c>
      <c r="C998" s="215" t="s">
        <v>197</v>
      </c>
      <c r="D998" s="215">
        <v>898784</v>
      </c>
      <c r="E998" s="215">
        <v>1020</v>
      </c>
      <c r="F998" s="215">
        <v>1110</v>
      </c>
      <c r="G998" s="215">
        <v>1004</v>
      </c>
      <c r="I998" s="215" t="s">
        <v>3002</v>
      </c>
      <c r="J998" s="215" t="s">
        <v>3003</v>
      </c>
      <c r="K998" s="215" t="s">
        <v>328</v>
      </c>
      <c r="L998" s="215" t="s">
        <v>7855</v>
      </c>
      <c r="AD998" s="216"/>
    </row>
    <row r="999" spans="1:30" s="215" customFormat="1" x14ac:dyDescent="0.25">
      <c r="A999" s="215" t="s">
        <v>160</v>
      </c>
      <c r="B999" s="215">
        <v>6024</v>
      </c>
      <c r="C999" s="215" t="s">
        <v>197</v>
      </c>
      <c r="D999" s="215">
        <v>898785</v>
      </c>
      <c r="E999" s="215">
        <v>1020</v>
      </c>
      <c r="F999" s="215">
        <v>1110</v>
      </c>
      <c r="G999" s="215">
        <v>1004</v>
      </c>
      <c r="I999" s="215" t="s">
        <v>6292</v>
      </c>
      <c r="J999" s="215" t="s">
        <v>6293</v>
      </c>
      <c r="K999" s="215" t="s">
        <v>328</v>
      </c>
      <c r="L999" s="215" t="s">
        <v>7855</v>
      </c>
      <c r="AD999" s="216"/>
    </row>
    <row r="1000" spans="1:30" s="215" customFormat="1" x14ac:dyDescent="0.25">
      <c r="A1000" s="215" t="s">
        <v>160</v>
      </c>
      <c r="B1000" s="215">
        <v>6024</v>
      </c>
      <c r="C1000" s="215" t="s">
        <v>197</v>
      </c>
      <c r="D1000" s="215">
        <v>898786</v>
      </c>
      <c r="E1000" s="215">
        <v>1020</v>
      </c>
      <c r="F1000" s="215">
        <v>1110</v>
      </c>
      <c r="G1000" s="215">
        <v>1004</v>
      </c>
      <c r="I1000" s="215" t="s">
        <v>3004</v>
      </c>
      <c r="J1000" s="215" t="s">
        <v>3005</v>
      </c>
      <c r="K1000" s="215" t="s">
        <v>328</v>
      </c>
      <c r="L1000" s="215" t="s">
        <v>7872</v>
      </c>
      <c r="AD1000" s="216"/>
    </row>
    <row r="1001" spans="1:30" s="215" customFormat="1" x14ac:dyDescent="0.25">
      <c r="A1001" s="215" t="s">
        <v>160</v>
      </c>
      <c r="B1001" s="215">
        <v>6024</v>
      </c>
      <c r="C1001" s="215" t="s">
        <v>197</v>
      </c>
      <c r="D1001" s="215">
        <v>898787</v>
      </c>
      <c r="E1001" s="215">
        <v>1020</v>
      </c>
      <c r="F1001" s="215">
        <v>1110</v>
      </c>
      <c r="G1001" s="215">
        <v>1004</v>
      </c>
      <c r="I1001" s="215" t="s">
        <v>6294</v>
      </c>
      <c r="J1001" s="215" t="s">
        <v>6295</v>
      </c>
      <c r="K1001" s="215" t="s">
        <v>328</v>
      </c>
      <c r="L1001" s="215" t="s">
        <v>7872</v>
      </c>
      <c r="AD1001" s="216"/>
    </row>
    <row r="1002" spans="1:30" s="215" customFormat="1" x14ac:dyDescent="0.25">
      <c r="A1002" s="215" t="s">
        <v>160</v>
      </c>
      <c r="B1002" s="215">
        <v>6024</v>
      </c>
      <c r="C1002" s="215" t="s">
        <v>197</v>
      </c>
      <c r="D1002" s="215">
        <v>898788</v>
      </c>
      <c r="E1002" s="215">
        <v>1020</v>
      </c>
      <c r="F1002" s="215">
        <v>1110</v>
      </c>
      <c r="G1002" s="215">
        <v>1004</v>
      </c>
      <c r="I1002" s="215" t="s">
        <v>3006</v>
      </c>
      <c r="J1002" s="215" t="s">
        <v>3007</v>
      </c>
      <c r="K1002" s="215" t="s">
        <v>328</v>
      </c>
      <c r="L1002" s="215" t="s">
        <v>7873</v>
      </c>
      <c r="AD1002" s="216"/>
    </row>
    <row r="1003" spans="1:30" s="215" customFormat="1" x14ac:dyDescent="0.25">
      <c r="A1003" s="215" t="s">
        <v>160</v>
      </c>
      <c r="B1003" s="215">
        <v>6024</v>
      </c>
      <c r="C1003" s="215" t="s">
        <v>197</v>
      </c>
      <c r="D1003" s="215">
        <v>898789</v>
      </c>
      <c r="E1003" s="215">
        <v>1020</v>
      </c>
      <c r="F1003" s="215">
        <v>1110</v>
      </c>
      <c r="G1003" s="215">
        <v>1004</v>
      </c>
      <c r="I1003" s="215" t="s">
        <v>6296</v>
      </c>
      <c r="J1003" s="215" t="s">
        <v>6297</v>
      </c>
      <c r="K1003" s="215" t="s">
        <v>328</v>
      </c>
      <c r="L1003" s="215" t="s">
        <v>7873</v>
      </c>
      <c r="AD1003" s="216"/>
    </row>
    <row r="1004" spans="1:30" s="215" customFormat="1" x14ac:dyDescent="0.25">
      <c r="A1004" s="215" t="s">
        <v>160</v>
      </c>
      <c r="B1004" s="215">
        <v>6024</v>
      </c>
      <c r="C1004" s="215" t="s">
        <v>197</v>
      </c>
      <c r="D1004" s="215">
        <v>898870</v>
      </c>
      <c r="E1004" s="215">
        <v>1020</v>
      </c>
      <c r="F1004" s="215">
        <v>1110</v>
      </c>
      <c r="G1004" s="215">
        <v>1004</v>
      </c>
      <c r="I1004" s="215" t="s">
        <v>3008</v>
      </c>
      <c r="J1004" s="215" t="s">
        <v>3009</v>
      </c>
      <c r="K1004" s="215" t="s">
        <v>328</v>
      </c>
      <c r="L1004" s="215" t="s">
        <v>7874</v>
      </c>
      <c r="AD1004" s="216"/>
    </row>
    <row r="1005" spans="1:30" s="215" customFormat="1" x14ac:dyDescent="0.25">
      <c r="A1005" s="215" t="s">
        <v>160</v>
      </c>
      <c r="B1005" s="215">
        <v>6024</v>
      </c>
      <c r="C1005" s="215" t="s">
        <v>197</v>
      </c>
      <c r="D1005" s="215">
        <v>898878</v>
      </c>
      <c r="E1005" s="215">
        <v>1020</v>
      </c>
      <c r="F1005" s="215">
        <v>1110</v>
      </c>
      <c r="G1005" s="215">
        <v>1004</v>
      </c>
      <c r="I1005" s="215" t="s">
        <v>3008</v>
      </c>
      <c r="J1005" s="215" t="s">
        <v>3009</v>
      </c>
      <c r="K1005" s="215" t="s">
        <v>328</v>
      </c>
      <c r="L1005" s="215" t="s">
        <v>7874</v>
      </c>
      <c r="AD1005" s="216"/>
    </row>
    <row r="1006" spans="1:30" s="215" customFormat="1" x14ac:dyDescent="0.25">
      <c r="A1006" s="215" t="s">
        <v>160</v>
      </c>
      <c r="B1006" s="215">
        <v>6024</v>
      </c>
      <c r="C1006" s="215" t="s">
        <v>197</v>
      </c>
      <c r="D1006" s="215">
        <v>898909</v>
      </c>
      <c r="E1006" s="215">
        <v>1020</v>
      </c>
      <c r="F1006" s="215">
        <v>1110</v>
      </c>
      <c r="G1006" s="215">
        <v>1004</v>
      </c>
      <c r="I1006" s="215" t="s">
        <v>3010</v>
      </c>
      <c r="J1006" s="215" t="s">
        <v>3011</v>
      </c>
      <c r="K1006" s="215" t="s">
        <v>328</v>
      </c>
      <c r="L1006" s="215" t="s">
        <v>7866</v>
      </c>
      <c r="AD1006" s="216"/>
    </row>
    <row r="1007" spans="1:30" s="215" customFormat="1" x14ac:dyDescent="0.25">
      <c r="A1007" s="215" t="s">
        <v>160</v>
      </c>
      <c r="B1007" s="215">
        <v>6024</v>
      </c>
      <c r="C1007" s="215" t="s">
        <v>197</v>
      </c>
      <c r="D1007" s="215">
        <v>3002223</v>
      </c>
      <c r="E1007" s="215">
        <v>1020</v>
      </c>
      <c r="F1007" s="215">
        <v>1110</v>
      </c>
      <c r="G1007" s="215">
        <v>1004</v>
      </c>
      <c r="I1007" s="215" t="s">
        <v>3012</v>
      </c>
      <c r="J1007" s="215" t="s">
        <v>3013</v>
      </c>
      <c r="K1007" s="215" t="s">
        <v>328</v>
      </c>
      <c r="L1007" s="215" t="s">
        <v>7875</v>
      </c>
      <c r="AD1007" s="216"/>
    </row>
    <row r="1008" spans="1:30" s="215" customFormat="1" x14ac:dyDescent="0.25">
      <c r="A1008" s="215" t="s">
        <v>160</v>
      </c>
      <c r="B1008" s="215">
        <v>6024</v>
      </c>
      <c r="C1008" s="215" t="s">
        <v>197</v>
      </c>
      <c r="D1008" s="215">
        <v>3002382</v>
      </c>
      <c r="E1008" s="215">
        <v>1020</v>
      </c>
      <c r="F1008" s="215">
        <v>1110</v>
      </c>
      <c r="G1008" s="215">
        <v>1004</v>
      </c>
      <c r="I1008" s="215" t="s">
        <v>6298</v>
      </c>
      <c r="J1008" s="215" t="s">
        <v>6299</v>
      </c>
      <c r="K1008" s="215" t="s">
        <v>328</v>
      </c>
      <c r="L1008" s="215" t="s">
        <v>7876</v>
      </c>
      <c r="AD1008" s="216"/>
    </row>
    <row r="1009" spans="1:30" s="215" customFormat="1" x14ac:dyDescent="0.25">
      <c r="A1009" s="215" t="s">
        <v>160</v>
      </c>
      <c r="B1009" s="215">
        <v>6024</v>
      </c>
      <c r="C1009" s="215" t="s">
        <v>197</v>
      </c>
      <c r="D1009" s="215">
        <v>3002383</v>
      </c>
      <c r="E1009" s="215">
        <v>1020</v>
      </c>
      <c r="F1009" s="215">
        <v>1110</v>
      </c>
      <c r="G1009" s="215">
        <v>1004</v>
      </c>
      <c r="I1009" s="215" t="s">
        <v>3014</v>
      </c>
      <c r="J1009" s="215" t="s">
        <v>3015</v>
      </c>
      <c r="K1009" s="215" t="s">
        <v>328</v>
      </c>
      <c r="L1009" s="215" t="s">
        <v>7876</v>
      </c>
      <c r="AD1009" s="216"/>
    </row>
    <row r="1010" spans="1:30" s="215" customFormat="1" x14ac:dyDescent="0.25">
      <c r="A1010" s="215" t="s">
        <v>160</v>
      </c>
      <c r="B1010" s="215">
        <v>6024</v>
      </c>
      <c r="C1010" s="215" t="s">
        <v>197</v>
      </c>
      <c r="D1010" s="215">
        <v>3002384</v>
      </c>
      <c r="E1010" s="215">
        <v>1020</v>
      </c>
      <c r="F1010" s="215">
        <v>1110</v>
      </c>
      <c r="G1010" s="215">
        <v>1004</v>
      </c>
      <c r="I1010" s="215" t="s">
        <v>3016</v>
      </c>
      <c r="J1010" s="215" t="s">
        <v>3017</v>
      </c>
      <c r="K1010" s="215" t="s">
        <v>328</v>
      </c>
      <c r="L1010" s="215" t="s">
        <v>7877</v>
      </c>
      <c r="AD1010" s="216"/>
    </row>
    <row r="1011" spans="1:30" s="215" customFormat="1" x14ac:dyDescent="0.25">
      <c r="A1011" s="215" t="s">
        <v>160</v>
      </c>
      <c r="B1011" s="215">
        <v>6024</v>
      </c>
      <c r="C1011" s="215" t="s">
        <v>197</v>
      </c>
      <c r="D1011" s="215">
        <v>3002385</v>
      </c>
      <c r="E1011" s="215">
        <v>1020</v>
      </c>
      <c r="F1011" s="215">
        <v>1110</v>
      </c>
      <c r="G1011" s="215">
        <v>1004</v>
      </c>
      <c r="I1011" s="215" t="s">
        <v>6300</v>
      </c>
      <c r="J1011" s="215" t="s">
        <v>6301</v>
      </c>
      <c r="K1011" s="215" t="s">
        <v>328</v>
      </c>
      <c r="L1011" s="215" t="s">
        <v>7877</v>
      </c>
      <c r="AD1011" s="216"/>
    </row>
    <row r="1012" spans="1:30" s="215" customFormat="1" x14ac:dyDescent="0.25">
      <c r="A1012" s="215" t="s">
        <v>160</v>
      </c>
      <c r="B1012" s="215">
        <v>6024</v>
      </c>
      <c r="C1012" s="215" t="s">
        <v>197</v>
      </c>
      <c r="D1012" s="215">
        <v>3002528</v>
      </c>
      <c r="E1012" s="215">
        <v>1020</v>
      </c>
      <c r="F1012" s="215">
        <v>1110</v>
      </c>
      <c r="G1012" s="215">
        <v>1004</v>
      </c>
      <c r="I1012" s="215" t="s">
        <v>3018</v>
      </c>
      <c r="J1012" s="215" t="s">
        <v>3019</v>
      </c>
      <c r="K1012" s="215" t="s">
        <v>328</v>
      </c>
      <c r="L1012" s="215" t="s">
        <v>7863</v>
      </c>
      <c r="AD1012" s="216"/>
    </row>
    <row r="1013" spans="1:30" s="215" customFormat="1" x14ac:dyDescent="0.25">
      <c r="A1013" s="215" t="s">
        <v>160</v>
      </c>
      <c r="B1013" s="215">
        <v>6024</v>
      </c>
      <c r="C1013" s="215" t="s">
        <v>197</v>
      </c>
      <c r="D1013" s="215">
        <v>3002529</v>
      </c>
      <c r="E1013" s="215">
        <v>1020</v>
      </c>
      <c r="F1013" s="215">
        <v>1110</v>
      </c>
      <c r="G1013" s="215">
        <v>1004</v>
      </c>
      <c r="I1013" s="215" t="s">
        <v>3020</v>
      </c>
      <c r="J1013" s="215" t="s">
        <v>3021</v>
      </c>
      <c r="K1013" s="215" t="s">
        <v>328</v>
      </c>
      <c r="L1013" s="215" t="s">
        <v>7863</v>
      </c>
      <c r="AD1013" s="216"/>
    </row>
    <row r="1014" spans="1:30" s="215" customFormat="1" x14ac:dyDescent="0.25">
      <c r="A1014" s="215" t="s">
        <v>160</v>
      </c>
      <c r="B1014" s="215">
        <v>6024</v>
      </c>
      <c r="C1014" s="215" t="s">
        <v>197</v>
      </c>
      <c r="D1014" s="215">
        <v>3002533</v>
      </c>
      <c r="E1014" s="215">
        <v>1020</v>
      </c>
      <c r="F1014" s="215">
        <v>1110</v>
      </c>
      <c r="G1014" s="215">
        <v>1004</v>
      </c>
      <c r="I1014" s="215" t="s">
        <v>3022</v>
      </c>
      <c r="J1014" s="215" t="s">
        <v>3023</v>
      </c>
      <c r="K1014" s="215" t="s">
        <v>328</v>
      </c>
      <c r="L1014" s="215" t="s">
        <v>7864</v>
      </c>
      <c r="AD1014" s="216"/>
    </row>
    <row r="1015" spans="1:30" s="215" customFormat="1" x14ac:dyDescent="0.25">
      <c r="A1015" s="215" t="s">
        <v>160</v>
      </c>
      <c r="B1015" s="215">
        <v>6024</v>
      </c>
      <c r="C1015" s="215" t="s">
        <v>197</v>
      </c>
      <c r="D1015" s="215">
        <v>3002534</v>
      </c>
      <c r="E1015" s="215">
        <v>1020</v>
      </c>
      <c r="F1015" s="215">
        <v>1110</v>
      </c>
      <c r="G1015" s="215">
        <v>1004</v>
      </c>
      <c r="I1015" s="215" t="s">
        <v>3024</v>
      </c>
      <c r="J1015" s="215" t="s">
        <v>3025</v>
      </c>
      <c r="K1015" s="215" t="s">
        <v>328</v>
      </c>
      <c r="L1015" s="215" t="s">
        <v>7865</v>
      </c>
      <c r="AD1015" s="216"/>
    </row>
    <row r="1016" spans="1:30" s="215" customFormat="1" x14ac:dyDescent="0.25">
      <c r="A1016" s="215" t="s">
        <v>160</v>
      </c>
      <c r="B1016" s="215">
        <v>6024</v>
      </c>
      <c r="C1016" s="215" t="s">
        <v>197</v>
      </c>
      <c r="D1016" s="215">
        <v>3002535</v>
      </c>
      <c r="E1016" s="215">
        <v>1020</v>
      </c>
      <c r="F1016" s="215">
        <v>1110</v>
      </c>
      <c r="G1016" s="215">
        <v>1004</v>
      </c>
      <c r="I1016" s="215" t="s">
        <v>3026</v>
      </c>
      <c r="J1016" s="215" t="s">
        <v>3027</v>
      </c>
      <c r="K1016" s="215" t="s">
        <v>328</v>
      </c>
      <c r="L1016" s="215" t="s">
        <v>7865</v>
      </c>
      <c r="AD1016" s="216"/>
    </row>
    <row r="1017" spans="1:30" s="215" customFormat="1" x14ac:dyDescent="0.25">
      <c r="A1017" s="215" t="s">
        <v>160</v>
      </c>
      <c r="B1017" s="215">
        <v>6024</v>
      </c>
      <c r="C1017" s="215" t="s">
        <v>197</v>
      </c>
      <c r="D1017" s="215">
        <v>3002536</v>
      </c>
      <c r="E1017" s="215">
        <v>1020</v>
      </c>
      <c r="F1017" s="215">
        <v>1110</v>
      </c>
      <c r="G1017" s="215">
        <v>1004</v>
      </c>
      <c r="I1017" s="215" t="s">
        <v>6302</v>
      </c>
      <c r="J1017" s="215" t="s">
        <v>6303</v>
      </c>
      <c r="K1017" s="215" t="s">
        <v>328</v>
      </c>
      <c r="L1017" s="215" t="s">
        <v>7865</v>
      </c>
      <c r="AD1017" s="216"/>
    </row>
    <row r="1018" spans="1:30" s="215" customFormat="1" x14ac:dyDescent="0.25">
      <c r="A1018" s="215" t="s">
        <v>160</v>
      </c>
      <c r="B1018" s="215">
        <v>6024</v>
      </c>
      <c r="C1018" s="215" t="s">
        <v>197</v>
      </c>
      <c r="D1018" s="215">
        <v>3002547</v>
      </c>
      <c r="E1018" s="215">
        <v>1020</v>
      </c>
      <c r="F1018" s="215">
        <v>1110</v>
      </c>
      <c r="G1018" s="215">
        <v>1004</v>
      </c>
      <c r="I1018" s="215" t="s">
        <v>2990</v>
      </c>
      <c r="J1018" s="215" t="s">
        <v>2991</v>
      </c>
      <c r="K1018" s="215" t="s">
        <v>328</v>
      </c>
      <c r="L1018" s="215" t="s">
        <v>7868</v>
      </c>
      <c r="AD1018" s="216"/>
    </row>
    <row r="1019" spans="1:30" s="215" customFormat="1" x14ac:dyDescent="0.25">
      <c r="A1019" s="215" t="s">
        <v>160</v>
      </c>
      <c r="B1019" s="215">
        <v>6024</v>
      </c>
      <c r="C1019" s="215" t="s">
        <v>197</v>
      </c>
      <c r="D1019" s="215">
        <v>3002655</v>
      </c>
      <c r="E1019" s="215">
        <v>1020</v>
      </c>
      <c r="F1019" s="215">
        <v>1110</v>
      </c>
      <c r="G1019" s="215">
        <v>1004</v>
      </c>
      <c r="I1019" s="215" t="s">
        <v>3028</v>
      </c>
      <c r="J1019" s="215" t="s">
        <v>3029</v>
      </c>
      <c r="K1019" s="215" t="s">
        <v>328</v>
      </c>
      <c r="L1019" s="215" t="s">
        <v>7878</v>
      </c>
      <c r="AD1019" s="216"/>
    </row>
    <row r="1020" spans="1:30" s="215" customFormat="1" x14ac:dyDescent="0.25">
      <c r="A1020" s="215" t="s">
        <v>160</v>
      </c>
      <c r="B1020" s="215">
        <v>6024</v>
      </c>
      <c r="C1020" s="215" t="s">
        <v>197</v>
      </c>
      <c r="D1020" s="215">
        <v>3002905</v>
      </c>
      <c r="E1020" s="215">
        <v>1020</v>
      </c>
      <c r="F1020" s="215">
        <v>1121</v>
      </c>
      <c r="G1020" s="215">
        <v>1004</v>
      </c>
      <c r="I1020" s="215" t="s">
        <v>3030</v>
      </c>
      <c r="J1020" s="215" t="s">
        <v>3031</v>
      </c>
      <c r="K1020" s="215" t="s">
        <v>328</v>
      </c>
      <c r="L1020" s="215" t="s">
        <v>7840</v>
      </c>
      <c r="AD1020" s="216"/>
    </row>
    <row r="1021" spans="1:30" s="215" customFormat="1" x14ac:dyDescent="0.25">
      <c r="A1021" s="215" t="s">
        <v>160</v>
      </c>
      <c r="B1021" s="215">
        <v>6024</v>
      </c>
      <c r="C1021" s="215" t="s">
        <v>197</v>
      </c>
      <c r="D1021" s="215">
        <v>3002930</v>
      </c>
      <c r="E1021" s="215">
        <v>1020</v>
      </c>
      <c r="F1021" s="215">
        <v>1110</v>
      </c>
      <c r="G1021" s="215">
        <v>1004</v>
      </c>
      <c r="I1021" s="215" t="s">
        <v>3032</v>
      </c>
      <c r="J1021" s="215" t="s">
        <v>3033</v>
      </c>
      <c r="K1021" s="215" t="s">
        <v>328</v>
      </c>
      <c r="L1021" s="215" t="s">
        <v>7879</v>
      </c>
      <c r="AD1021" s="216"/>
    </row>
    <row r="1022" spans="1:30" s="215" customFormat="1" x14ac:dyDescent="0.25">
      <c r="A1022" s="215" t="s">
        <v>160</v>
      </c>
      <c r="B1022" s="215">
        <v>6024</v>
      </c>
      <c r="C1022" s="215" t="s">
        <v>197</v>
      </c>
      <c r="D1022" s="215">
        <v>3002931</v>
      </c>
      <c r="E1022" s="215">
        <v>1020</v>
      </c>
      <c r="F1022" s="215">
        <v>1110</v>
      </c>
      <c r="G1022" s="215">
        <v>1004</v>
      </c>
      <c r="I1022" s="215" t="s">
        <v>3032</v>
      </c>
      <c r="J1022" s="215" t="s">
        <v>3033</v>
      </c>
      <c r="K1022" s="215" t="s">
        <v>328</v>
      </c>
      <c r="L1022" s="215" t="s">
        <v>7879</v>
      </c>
      <c r="AD1022" s="216"/>
    </row>
    <row r="1023" spans="1:30" s="215" customFormat="1" x14ac:dyDescent="0.25">
      <c r="A1023" s="215" t="s">
        <v>160</v>
      </c>
      <c r="B1023" s="215">
        <v>6024</v>
      </c>
      <c r="C1023" s="215" t="s">
        <v>197</v>
      </c>
      <c r="D1023" s="215">
        <v>3003047</v>
      </c>
      <c r="E1023" s="215">
        <v>1020</v>
      </c>
      <c r="F1023" s="215">
        <v>1110</v>
      </c>
      <c r="G1023" s="215">
        <v>1004</v>
      </c>
      <c r="I1023" s="215" t="s">
        <v>3034</v>
      </c>
      <c r="J1023" s="215" t="s">
        <v>3035</v>
      </c>
      <c r="K1023" s="215" t="s">
        <v>328</v>
      </c>
      <c r="L1023" s="215" t="s">
        <v>7835</v>
      </c>
      <c r="AD1023" s="216"/>
    </row>
    <row r="1024" spans="1:30" s="215" customFormat="1" x14ac:dyDescent="0.25">
      <c r="A1024" s="215" t="s">
        <v>160</v>
      </c>
      <c r="B1024" s="215">
        <v>6024</v>
      </c>
      <c r="C1024" s="215" t="s">
        <v>197</v>
      </c>
      <c r="D1024" s="215">
        <v>3003056</v>
      </c>
      <c r="E1024" s="215">
        <v>1020</v>
      </c>
      <c r="F1024" s="215">
        <v>1110</v>
      </c>
      <c r="G1024" s="215">
        <v>1004</v>
      </c>
      <c r="I1024" s="215" t="s">
        <v>2938</v>
      </c>
      <c r="J1024" s="215" t="s">
        <v>2939</v>
      </c>
      <c r="K1024" s="215" t="s">
        <v>328</v>
      </c>
      <c r="L1024" s="215" t="s">
        <v>7837</v>
      </c>
      <c r="AD1024" s="216"/>
    </row>
    <row r="1025" spans="1:30" s="215" customFormat="1" x14ac:dyDescent="0.25">
      <c r="A1025" s="215" t="s">
        <v>160</v>
      </c>
      <c r="B1025" s="215">
        <v>6024</v>
      </c>
      <c r="C1025" s="215" t="s">
        <v>197</v>
      </c>
      <c r="D1025" s="215">
        <v>3003079</v>
      </c>
      <c r="E1025" s="215">
        <v>1020</v>
      </c>
      <c r="F1025" s="215">
        <v>1110</v>
      </c>
      <c r="G1025" s="215">
        <v>1004</v>
      </c>
      <c r="I1025" s="215" t="s">
        <v>3036</v>
      </c>
      <c r="J1025" s="215" t="s">
        <v>3037</v>
      </c>
      <c r="K1025" s="215" t="s">
        <v>328</v>
      </c>
      <c r="L1025" s="215" t="s">
        <v>7848</v>
      </c>
      <c r="AD1025" s="216"/>
    </row>
    <row r="1026" spans="1:30" s="215" customFormat="1" x14ac:dyDescent="0.25">
      <c r="A1026" s="215" t="s">
        <v>160</v>
      </c>
      <c r="B1026" s="215">
        <v>6024</v>
      </c>
      <c r="C1026" s="215" t="s">
        <v>197</v>
      </c>
      <c r="D1026" s="215">
        <v>3003293</v>
      </c>
      <c r="E1026" s="215">
        <v>1020</v>
      </c>
      <c r="F1026" s="215">
        <v>1110</v>
      </c>
      <c r="G1026" s="215">
        <v>1004</v>
      </c>
      <c r="I1026" s="215" t="s">
        <v>3038</v>
      </c>
      <c r="J1026" s="215" t="s">
        <v>3039</v>
      </c>
      <c r="K1026" s="215" t="s">
        <v>328</v>
      </c>
      <c r="L1026" s="215" t="s">
        <v>7880</v>
      </c>
      <c r="AD1026" s="216"/>
    </row>
    <row r="1027" spans="1:30" s="215" customFormat="1" x14ac:dyDescent="0.25">
      <c r="A1027" s="215" t="s">
        <v>160</v>
      </c>
      <c r="B1027" s="215">
        <v>6024</v>
      </c>
      <c r="C1027" s="215" t="s">
        <v>197</v>
      </c>
      <c r="D1027" s="215">
        <v>3003375</v>
      </c>
      <c r="E1027" s="215">
        <v>1020</v>
      </c>
      <c r="F1027" s="215">
        <v>1110</v>
      </c>
      <c r="G1027" s="215">
        <v>1004</v>
      </c>
      <c r="I1027" s="215" t="s">
        <v>6304</v>
      </c>
      <c r="J1027" s="215" t="s">
        <v>6305</v>
      </c>
      <c r="K1027" s="215" t="s">
        <v>328</v>
      </c>
      <c r="L1027" s="215" t="s">
        <v>7881</v>
      </c>
      <c r="AD1027" s="216"/>
    </row>
    <row r="1028" spans="1:30" s="215" customFormat="1" x14ac:dyDescent="0.25">
      <c r="A1028" s="215" t="s">
        <v>160</v>
      </c>
      <c r="B1028" s="215">
        <v>6024</v>
      </c>
      <c r="C1028" s="215" t="s">
        <v>197</v>
      </c>
      <c r="D1028" s="215">
        <v>3106387</v>
      </c>
      <c r="E1028" s="215">
        <v>1020</v>
      </c>
      <c r="F1028" s="215">
        <v>1110</v>
      </c>
      <c r="G1028" s="215">
        <v>1004</v>
      </c>
      <c r="I1028" s="215" t="s">
        <v>6306</v>
      </c>
      <c r="J1028" s="215" t="s">
        <v>6307</v>
      </c>
      <c r="K1028" s="215" t="s">
        <v>328</v>
      </c>
      <c r="L1028" s="215" t="s">
        <v>7875</v>
      </c>
      <c r="AD1028" s="216"/>
    </row>
    <row r="1029" spans="1:30" s="215" customFormat="1" x14ac:dyDescent="0.25">
      <c r="A1029" s="215" t="s">
        <v>160</v>
      </c>
      <c r="B1029" s="215">
        <v>6024</v>
      </c>
      <c r="C1029" s="215" t="s">
        <v>197</v>
      </c>
      <c r="D1029" s="215">
        <v>9025476</v>
      </c>
      <c r="E1029" s="215">
        <v>1040</v>
      </c>
      <c r="F1029" s="215">
        <v>1212</v>
      </c>
      <c r="G1029" s="215">
        <v>1004</v>
      </c>
      <c r="I1029" s="215" t="s">
        <v>12955</v>
      </c>
      <c r="J1029" s="215" t="s">
        <v>12956</v>
      </c>
      <c r="K1029" s="215" t="s">
        <v>8688</v>
      </c>
      <c r="L1029" s="215" t="s">
        <v>20175</v>
      </c>
      <c r="AD1029" s="216"/>
    </row>
    <row r="1030" spans="1:30" s="215" customFormat="1" x14ac:dyDescent="0.25">
      <c r="A1030" s="215" t="s">
        <v>160</v>
      </c>
      <c r="B1030" s="215">
        <v>6024</v>
      </c>
      <c r="C1030" s="215" t="s">
        <v>197</v>
      </c>
      <c r="D1030" s="215">
        <v>9025477</v>
      </c>
      <c r="E1030" s="215">
        <v>1040</v>
      </c>
      <c r="F1030" s="215">
        <v>1261</v>
      </c>
      <c r="G1030" s="215">
        <v>1004</v>
      </c>
      <c r="I1030" s="215" t="s">
        <v>12957</v>
      </c>
      <c r="J1030" s="215" t="s">
        <v>12958</v>
      </c>
      <c r="K1030" s="215" t="s">
        <v>8688</v>
      </c>
      <c r="L1030" s="215" t="s">
        <v>20176</v>
      </c>
      <c r="AD1030" s="216"/>
    </row>
    <row r="1031" spans="1:30" s="215" customFormat="1" x14ac:dyDescent="0.25">
      <c r="A1031" s="215" t="s">
        <v>160</v>
      </c>
      <c r="B1031" s="215">
        <v>6024</v>
      </c>
      <c r="C1031" s="215" t="s">
        <v>197</v>
      </c>
      <c r="D1031" s="215">
        <v>9025478</v>
      </c>
      <c r="E1031" s="215">
        <v>1060</v>
      </c>
      <c r="G1031" s="215">
        <v>1004</v>
      </c>
      <c r="I1031" s="215" t="s">
        <v>12959</v>
      </c>
      <c r="J1031" s="215" t="s">
        <v>12960</v>
      </c>
      <c r="K1031" s="215" t="s">
        <v>8688</v>
      </c>
      <c r="L1031" s="215" t="s">
        <v>20177</v>
      </c>
      <c r="AD1031" s="216"/>
    </row>
    <row r="1032" spans="1:30" s="215" customFormat="1" x14ac:dyDescent="0.25">
      <c r="A1032" s="215" t="s">
        <v>160</v>
      </c>
      <c r="B1032" s="215">
        <v>6024</v>
      </c>
      <c r="C1032" s="215" t="s">
        <v>197</v>
      </c>
      <c r="D1032" s="215">
        <v>9025504</v>
      </c>
      <c r="E1032" s="215">
        <v>1040</v>
      </c>
      <c r="F1032" s="215">
        <v>1261</v>
      </c>
      <c r="G1032" s="215">
        <v>1004</v>
      </c>
      <c r="I1032" s="215" t="s">
        <v>12961</v>
      </c>
      <c r="J1032" s="215" t="s">
        <v>12962</v>
      </c>
      <c r="K1032" s="215" t="s">
        <v>8688</v>
      </c>
      <c r="L1032" s="215" t="s">
        <v>20178</v>
      </c>
      <c r="AD1032" s="216"/>
    </row>
    <row r="1033" spans="1:30" s="215" customFormat="1" x14ac:dyDescent="0.25">
      <c r="A1033" s="215" t="s">
        <v>160</v>
      </c>
      <c r="B1033" s="215">
        <v>6024</v>
      </c>
      <c r="C1033" s="215" t="s">
        <v>197</v>
      </c>
      <c r="D1033" s="215">
        <v>9025505</v>
      </c>
      <c r="E1033" s="215">
        <v>1060</v>
      </c>
      <c r="G1033" s="215">
        <v>1004</v>
      </c>
      <c r="I1033" s="215" t="s">
        <v>12963</v>
      </c>
      <c r="J1033" s="215" t="s">
        <v>12964</v>
      </c>
      <c r="K1033" s="215" t="s">
        <v>8688</v>
      </c>
      <c r="L1033" s="215" t="s">
        <v>20179</v>
      </c>
      <c r="AD1033" s="216"/>
    </row>
    <row r="1034" spans="1:30" s="215" customFormat="1" x14ac:dyDescent="0.25">
      <c r="A1034" s="215" t="s">
        <v>160</v>
      </c>
      <c r="B1034" s="215">
        <v>6024</v>
      </c>
      <c r="C1034" s="215" t="s">
        <v>197</v>
      </c>
      <c r="D1034" s="215">
        <v>9080622</v>
      </c>
      <c r="E1034" s="215">
        <v>1040</v>
      </c>
      <c r="G1034" s="215">
        <v>1004</v>
      </c>
      <c r="I1034" s="215" t="s">
        <v>12965</v>
      </c>
      <c r="J1034" s="215" t="s">
        <v>12966</v>
      </c>
      <c r="K1034" s="215" t="s">
        <v>8688</v>
      </c>
      <c r="L1034" s="215" t="s">
        <v>20180</v>
      </c>
      <c r="AD1034" s="216"/>
    </row>
    <row r="1035" spans="1:30" s="215" customFormat="1" x14ac:dyDescent="0.25">
      <c r="A1035" s="215" t="s">
        <v>160</v>
      </c>
      <c r="B1035" s="215">
        <v>6024</v>
      </c>
      <c r="C1035" s="215" t="s">
        <v>197</v>
      </c>
      <c r="D1035" s="215">
        <v>190031707</v>
      </c>
      <c r="E1035" s="215">
        <v>1040</v>
      </c>
      <c r="F1035" s="215">
        <v>1212</v>
      </c>
      <c r="G1035" s="215">
        <v>1004</v>
      </c>
      <c r="I1035" s="215" t="s">
        <v>12967</v>
      </c>
      <c r="J1035" s="215" t="s">
        <v>12968</v>
      </c>
      <c r="K1035" s="215" t="s">
        <v>8688</v>
      </c>
      <c r="L1035" s="215" t="s">
        <v>20181</v>
      </c>
      <c r="AD1035" s="216"/>
    </row>
    <row r="1036" spans="1:30" s="215" customFormat="1" x14ac:dyDescent="0.25">
      <c r="A1036" s="215" t="s">
        <v>160</v>
      </c>
      <c r="B1036" s="215">
        <v>6024</v>
      </c>
      <c r="C1036" s="215" t="s">
        <v>197</v>
      </c>
      <c r="D1036" s="215">
        <v>190031918</v>
      </c>
      <c r="E1036" s="215">
        <v>1060</v>
      </c>
      <c r="F1036" s="215">
        <v>1251</v>
      </c>
      <c r="G1036" s="215">
        <v>1004</v>
      </c>
      <c r="I1036" s="215" t="s">
        <v>12969</v>
      </c>
      <c r="J1036" s="215" t="s">
        <v>12970</v>
      </c>
      <c r="K1036" s="215" t="s">
        <v>8688</v>
      </c>
      <c r="L1036" s="215" t="s">
        <v>20182</v>
      </c>
      <c r="AD1036" s="216"/>
    </row>
    <row r="1037" spans="1:30" s="215" customFormat="1" x14ac:dyDescent="0.25">
      <c r="A1037" s="215" t="s">
        <v>160</v>
      </c>
      <c r="B1037" s="215">
        <v>6024</v>
      </c>
      <c r="C1037" s="215" t="s">
        <v>197</v>
      </c>
      <c r="D1037" s="215">
        <v>190038263</v>
      </c>
      <c r="E1037" s="215">
        <v>1060</v>
      </c>
      <c r="F1037" s="215">
        <v>1241</v>
      </c>
      <c r="G1037" s="215">
        <v>1004</v>
      </c>
      <c r="I1037" s="215" t="s">
        <v>12971</v>
      </c>
      <c r="J1037" s="215" t="s">
        <v>12972</v>
      </c>
      <c r="K1037" s="215" t="s">
        <v>8688</v>
      </c>
      <c r="L1037" s="215" t="s">
        <v>20183</v>
      </c>
      <c r="AD1037" s="216"/>
    </row>
    <row r="1038" spans="1:30" s="215" customFormat="1" x14ac:dyDescent="0.25">
      <c r="A1038" s="215" t="s">
        <v>160</v>
      </c>
      <c r="B1038" s="215">
        <v>6024</v>
      </c>
      <c r="C1038" s="215" t="s">
        <v>197</v>
      </c>
      <c r="D1038" s="215">
        <v>190048276</v>
      </c>
      <c r="E1038" s="215">
        <v>1020</v>
      </c>
      <c r="F1038" s="215">
        <v>1110</v>
      </c>
      <c r="G1038" s="215">
        <v>1004</v>
      </c>
      <c r="I1038" s="215" t="s">
        <v>2962</v>
      </c>
      <c r="J1038" s="215" t="s">
        <v>2963</v>
      </c>
      <c r="K1038" s="215" t="s">
        <v>328</v>
      </c>
      <c r="L1038" s="215" t="s">
        <v>7849</v>
      </c>
      <c r="AD1038" s="216"/>
    </row>
    <row r="1039" spans="1:30" s="215" customFormat="1" x14ac:dyDescent="0.25">
      <c r="A1039" s="215" t="s">
        <v>160</v>
      </c>
      <c r="B1039" s="215">
        <v>6024</v>
      </c>
      <c r="C1039" s="215" t="s">
        <v>197</v>
      </c>
      <c r="D1039" s="215">
        <v>190065914</v>
      </c>
      <c r="E1039" s="215">
        <v>1020</v>
      </c>
      <c r="F1039" s="215">
        <v>1122</v>
      </c>
      <c r="G1039" s="215">
        <v>1004</v>
      </c>
      <c r="I1039" s="215" t="s">
        <v>3040</v>
      </c>
      <c r="J1039" s="215" t="s">
        <v>3041</v>
      </c>
      <c r="K1039" s="215" t="s">
        <v>328</v>
      </c>
      <c r="L1039" s="215" t="s">
        <v>7882</v>
      </c>
      <c r="AD1039" s="216"/>
    </row>
    <row r="1040" spans="1:30" s="215" customFormat="1" x14ac:dyDescent="0.25">
      <c r="A1040" s="215" t="s">
        <v>160</v>
      </c>
      <c r="B1040" s="215">
        <v>6024</v>
      </c>
      <c r="C1040" s="215" t="s">
        <v>197</v>
      </c>
      <c r="D1040" s="215">
        <v>190079547</v>
      </c>
      <c r="E1040" s="215">
        <v>1020</v>
      </c>
      <c r="F1040" s="215">
        <v>1110</v>
      </c>
      <c r="G1040" s="215">
        <v>1004</v>
      </c>
      <c r="I1040" s="215" t="s">
        <v>3050</v>
      </c>
      <c r="J1040" s="215" t="s">
        <v>3051</v>
      </c>
      <c r="K1040" s="215" t="s">
        <v>328</v>
      </c>
      <c r="L1040" s="215" t="s">
        <v>7883</v>
      </c>
      <c r="AD1040" s="216"/>
    </row>
    <row r="1041" spans="1:30" s="215" customFormat="1" x14ac:dyDescent="0.25">
      <c r="A1041" s="215" t="s">
        <v>160</v>
      </c>
      <c r="B1041" s="215">
        <v>6024</v>
      </c>
      <c r="C1041" s="215" t="s">
        <v>197</v>
      </c>
      <c r="D1041" s="215">
        <v>190105133</v>
      </c>
      <c r="E1041" s="215">
        <v>1020</v>
      </c>
      <c r="F1041" s="215">
        <v>1122</v>
      </c>
      <c r="G1041" s="215">
        <v>1004</v>
      </c>
      <c r="I1041" s="215" t="s">
        <v>3062</v>
      </c>
      <c r="J1041" s="215" t="s">
        <v>3063</v>
      </c>
      <c r="K1041" s="215" t="s">
        <v>328</v>
      </c>
      <c r="L1041" s="215" t="s">
        <v>7884</v>
      </c>
      <c r="AD1041" s="216"/>
    </row>
    <row r="1042" spans="1:30" s="215" customFormat="1" x14ac:dyDescent="0.25">
      <c r="A1042" s="215" t="s">
        <v>160</v>
      </c>
      <c r="B1042" s="215">
        <v>6024</v>
      </c>
      <c r="C1042" s="215" t="s">
        <v>197</v>
      </c>
      <c r="D1042" s="215">
        <v>190142246</v>
      </c>
      <c r="E1042" s="215">
        <v>1020</v>
      </c>
      <c r="F1042" s="215">
        <v>1110</v>
      </c>
      <c r="G1042" s="215">
        <v>1004</v>
      </c>
      <c r="I1042" s="215" t="s">
        <v>12973</v>
      </c>
      <c r="J1042" s="215" t="s">
        <v>12974</v>
      </c>
      <c r="K1042" s="215" t="s">
        <v>8688</v>
      </c>
      <c r="L1042" s="215" t="s">
        <v>20184</v>
      </c>
      <c r="AD1042" s="216"/>
    </row>
    <row r="1043" spans="1:30" s="215" customFormat="1" x14ac:dyDescent="0.25">
      <c r="A1043" s="215" t="s">
        <v>160</v>
      </c>
      <c r="B1043" s="215">
        <v>6024</v>
      </c>
      <c r="C1043" s="215" t="s">
        <v>197</v>
      </c>
      <c r="D1043" s="215">
        <v>190145988</v>
      </c>
      <c r="E1043" s="215">
        <v>1020</v>
      </c>
      <c r="F1043" s="215">
        <v>1110</v>
      </c>
      <c r="G1043" s="215">
        <v>1004</v>
      </c>
      <c r="I1043" s="215" t="s">
        <v>12975</v>
      </c>
      <c r="J1043" s="215" t="s">
        <v>12976</v>
      </c>
      <c r="K1043" s="215" t="s">
        <v>8688</v>
      </c>
      <c r="L1043" s="215" t="s">
        <v>20185</v>
      </c>
      <c r="AD1043" s="216"/>
    </row>
    <row r="1044" spans="1:30" s="215" customFormat="1" x14ac:dyDescent="0.25">
      <c r="A1044" s="215" t="s">
        <v>160</v>
      </c>
      <c r="B1044" s="215">
        <v>6024</v>
      </c>
      <c r="C1044" s="215" t="s">
        <v>197</v>
      </c>
      <c r="D1044" s="215">
        <v>190154133</v>
      </c>
      <c r="E1044" s="215">
        <v>1040</v>
      </c>
      <c r="F1044" s="215">
        <v>1211</v>
      </c>
      <c r="G1044" s="215">
        <v>1004</v>
      </c>
      <c r="I1044" s="215" t="s">
        <v>6308</v>
      </c>
      <c r="J1044" s="215" t="s">
        <v>6309</v>
      </c>
      <c r="K1044" s="215" t="s">
        <v>328</v>
      </c>
      <c r="L1044" s="215" t="s">
        <v>8685</v>
      </c>
      <c r="AD1044" s="216"/>
    </row>
    <row r="1045" spans="1:30" s="215" customFormat="1" x14ac:dyDescent="0.25">
      <c r="A1045" s="215" t="s">
        <v>160</v>
      </c>
      <c r="B1045" s="215">
        <v>6024</v>
      </c>
      <c r="C1045" s="215" t="s">
        <v>197</v>
      </c>
      <c r="D1045" s="215">
        <v>190159752</v>
      </c>
      <c r="E1045" s="215">
        <v>1030</v>
      </c>
      <c r="F1045" s="215">
        <v>1264</v>
      </c>
      <c r="G1045" s="215">
        <v>1004</v>
      </c>
      <c r="I1045" s="215" t="s">
        <v>3082</v>
      </c>
      <c r="J1045" s="215" t="s">
        <v>3083</v>
      </c>
      <c r="K1045" s="215" t="s">
        <v>328</v>
      </c>
      <c r="L1045" s="215" t="s">
        <v>8278</v>
      </c>
      <c r="AD1045" s="216"/>
    </row>
    <row r="1046" spans="1:30" s="215" customFormat="1" x14ac:dyDescent="0.25">
      <c r="A1046" s="215" t="s">
        <v>160</v>
      </c>
      <c r="B1046" s="215">
        <v>6024</v>
      </c>
      <c r="C1046" s="215" t="s">
        <v>197</v>
      </c>
      <c r="D1046" s="215">
        <v>190172492</v>
      </c>
      <c r="E1046" s="215">
        <v>1040</v>
      </c>
      <c r="F1046" s="215">
        <v>1212</v>
      </c>
      <c r="G1046" s="215">
        <v>1004</v>
      </c>
      <c r="I1046" s="215" t="s">
        <v>12977</v>
      </c>
      <c r="J1046" s="215" t="s">
        <v>12978</v>
      </c>
      <c r="K1046" s="215" t="s">
        <v>8688</v>
      </c>
      <c r="L1046" s="215" t="s">
        <v>20186</v>
      </c>
      <c r="AD1046" s="216"/>
    </row>
    <row r="1047" spans="1:30" s="215" customFormat="1" x14ac:dyDescent="0.25">
      <c r="A1047" s="215" t="s">
        <v>160</v>
      </c>
      <c r="B1047" s="215">
        <v>6024</v>
      </c>
      <c r="C1047" s="215" t="s">
        <v>197</v>
      </c>
      <c r="D1047" s="215">
        <v>190179819</v>
      </c>
      <c r="E1047" s="215">
        <v>1020</v>
      </c>
      <c r="F1047" s="215">
        <v>1110</v>
      </c>
      <c r="G1047" s="215">
        <v>1004</v>
      </c>
      <c r="I1047" s="215" t="s">
        <v>3042</v>
      </c>
      <c r="J1047" s="215" t="s">
        <v>3043</v>
      </c>
      <c r="K1047" s="215" t="s">
        <v>328</v>
      </c>
      <c r="L1047" s="215" t="s">
        <v>7885</v>
      </c>
      <c r="AD1047" s="216"/>
    </row>
    <row r="1048" spans="1:30" s="215" customFormat="1" x14ac:dyDescent="0.25">
      <c r="A1048" s="215" t="s">
        <v>160</v>
      </c>
      <c r="B1048" s="215">
        <v>6024</v>
      </c>
      <c r="C1048" s="215" t="s">
        <v>197</v>
      </c>
      <c r="D1048" s="215">
        <v>190179821</v>
      </c>
      <c r="E1048" s="215">
        <v>1020</v>
      </c>
      <c r="F1048" s="215">
        <v>1110</v>
      </c>
      <c r="G1048" s="215">
        <v>1004</v>
      </c>
      <c r="I1048" s="215" t="s">
        <v>3042</v>
      </c>
      <c r="J1048" s="215" t="s">
        <v>3043</v>
      </c>
      <c r="K1048" s="215" t="s">
        <v>328</v>
      </c>
      <c r="L1048" s="215" t="s">
        <v>7885</v>
      </c>
      <c r="AD1048" s="216"/>
    </row>
    <row r="1049" spans="1:30" s="215" customFormat="1" x14ac:dyDescent="0.25">
      <c r="A1049" s="215" t="s">
        <v>160</v>
      </c>
      <c r="B1049" s="215">
        <v>6024</v>
      </c>
      <c r="C1049" s="215" t="s">
        <v>197</v>
      </c>
      <c r="D1049" s="215">
        <v>190180975</v>
      </c>
      <c r="E1049" s="215">
        <v>1040</v>
      </c>
      <c r="F1049" s="215">
        <v>1211</v>
      </c>
      <c r="G1049" s="215">
        <v>1004</v>
      </c>
      <c r="I1049" s="215" t="s">
        <v>6310</v>
      </c>
      <c r="J1049" s="215" t="s">
        <v>6311</v>
      </c>
      <c r="K1049" s="215" t="s">
        <v>328</v>
      </c>
      <c r="L1049" s="215" t="s">
        <v>8685</v>
      </c>
      <c r="AD1049" s="216"/>
    </row>
    <row r="1050" spans="1:30" s="215" customFormat="1" x14ac:dyDescent="0.25">
      <c r="A1050" s="215" t="s">
        <v>160</v>
      </c>
      <c r="B1050" s="215">
        <v>6024</v>
      </c>
      <c r="C1050" s="215" t="s">
        <v>197</v>
      </c>
      <c r="D1050" s="215">
        <v>190181368</v>
      </c>
      <c r="E1050" s="215">
        <v>1020</v>
      </c>
      <c r="F1050" s="215">
        <v>1110</v>
      </c>
      <c r="G1050" s="215">
        <v>1004</v>
      </c>
      <c r="I1050" s="215" t="s">
        <v>3044</v>
      </c>
      <c r="J1050" s="215" t="s">
        <v>3045</v>
      </c>
      <c r="K1050" s="215" t="s">
        <v>328</v>
      </c>
      <c r="L1050" s="215" t="s">
        <v>7886</v>
      </c>
      <c r="AD1050" s="216"/>
    </row>
    <row r="1051" spans="1:30" s="215" customFormat="1" x14ac:dyDescent="0.25">
      <c r="A1051" s="215" t="s">
        <v>160</v>
      </c>
      <c r="B1051" s="215">
        <v>6024</v>
      </c>
      <c r="C1051" s="215" t="s">
        <v>197</v>
      </c>
      <c r="D1051" s="215">
        <v>190203034</v>
      </c>
      <c r="E1051" s="215">
        <v>1020</v>
      </c>
      <c r="F1051" s="215">
        <v>1110</v>
      </c>
      <c r="G1051" s="215">
        <v>1004</v>
      </c>
      <c r="I1051" s="215" t="s">
        <v>6312</v>
      </c>
      <c r="J1051" s="215" t="s">
        <v>6313</v>
      </c>
      <c r="K1051" s="215" t="s">
        <v>328</v>
      </c>
      <c r="L1051" s="215" t="s">
        <v>7880</v>
      </c>
      <c r="AD1051" s="216"/>
    </row>
    <row r="1052" spans="1:30" s="215" customFormat="1" x14ac:dyDescent="0.25">
      <c r="A1052" s="215" t="s">
        <v>160</v>
      </c>
      <c r="B1052" s="215">
        <v>6024</v>
      </c>
      <c r="C1052" s="215" t="s">
        <v>197</v>
      </c>
      <c r="D1052" s="215">
        <v>190203298</v>
      </c>
      <c r="E1052" s="215">
        <v>1020</v>
      </c>
      <c r="F1052" s="215">
        <v>1121</v>
      </c>
      <c r="G1052" s="215">
        <v>1004</v>
      </c>
      <c r="I1052" s="215" t="s">
        <v>3046</v>
      </c>
      <c r="J1052" s="215" t="s">
        <v>3047</v>
      </c>
      <c r="K1052" s="215" t="s">
        <v>328</v>
      </c>
      <c r="L1052" s="215" t="s">
        <v>7840</v>
      </c>
      <c r="AD1052" s="216"/>
    </row>
    <row r="1053" spans="1:30" s="215" customFormat="1" x14ac:dyDescent="0.25">
      <c r="A1053" s="215" t="s">
        <v>160</v>
      </c>
      <c r="B1053" s="215">
        <v>6024</v>
      </c>
      <c r="C1053" s="215" t="s">
        <v>197</v>
      </c>
      <c r="D1053" s="215">
        <v>190203323</v>
      </c>
      <c r="E1053" s="215">
        <v>1060</v>
      </c>
      <c r="F1053" s="215">
        <v>1121</v>
      </c>
      <c r="G1053" s="215">
        <v>1004</v>
      </c>
      <c r="I1053" s="215" t="s">
        <v>3048</v>
      </c>
      <c r="J1053" s="215" t="s">
        <v>3049</v>
      </c>
      <c r="K1053" s="215" t="s">
        <v>328</v>
      </c>
      <c r="L1053" s="215" t="s">
        <v>7841</v>
      </c>
      <c r="AD1053" s="216"/>
    </row>
    <row r="1054" spans="1:30" s="215" customFormat="1" x14ac:dyDescent="0.25">
      <c r="A1054" s="215" t="s">
        <v>160</v>
      </c>
      <c r="B1054" s="215">
        <v>6024</v>
      </c>
      <c r="C1054" s="215" t="s">
        <v>197</v>
      </c>
      <c r="D1054" s="215">
        <v>190204320</v>
      </c>
      <c r="E1054" s="215">
        <v>1020</v>
      </c>
      <c r="F1054" s="215">
        <v>1121</v>
      </c>
      <c r="G1054" s="215">
        <v>1004</v>
      </c>
      <c r="I1054" s="215" t="s">
        <v>2958</v>
      </c>
      <c r="J1054" s="215" t="s">
        <v>2959</v>
      </c>
      <c r="K1054" s="215" t="s">
        <v>328</v>
      </c>
      <c r="L1054" s="215" t="s">
        <v>7845</v>
      </c>
      <c r="AD1054" s="216"/>
    </row>
    <row r="1055" spans="1:30" s="215" customFormat="1" x14ac:dyDescent="0.25">
      <c r="A1055" s="215" t="s">
        <v>160</v>
      </c>
      <c r="B1055" s="215">
        <v>6024</v>
      </c>
      <c r="C1055" s="215" t="s">
        <v>197</v>
      </c>
      <c r="D1055" s="215">
        <v>190205326</v>
      </c>
      <c r="E1055" s="215">
        <v>1020</v>
      </c>
      <c r="F1055" s="215">
        <v>1110</v>
      </c>
      <c r="G1055" s="215">
        <v>1004</v>
      </c>
      <c r="I1055" s="215" t="s">
        <v>3028</v>
      </c>
      <c r="J1055" s="215" t="s">
        <v>3029</v>
      </c>
      <c r="K1055" s="215" t="s">
        <v>328</v>
      </c>
      <c r="L1055" s="215" t="s">
        <v>7878</v>
      </c>
      <c r="AD1055" s="216"/>
    </row>
    <row r="1056" spans="1:30" s="215" customFormat="1" x14ac:dyDescent="0.25">
      <c r="A1056" s="215" t="s">
        <v>160</v>
      </c>
      <c r="B1056" s="215">
        <v>6024</v>
      </c>
      <c r="C1056" s="215" t="s">
        <v>197</v>
      </c>
      <c r="D1056" s="215">
        <v>190215652</v>
      </c>
      <c r="E1056" s="215">
        <v>1030</v>
      </c>
      <c r="F1056" s="215">
        <v>1121</v>
      </c>
      <c r="G1056" s="215">
        <v>1004</v>
      </c>
      <c r="I1056" s="215" t="s">
        <v>2970</v>
      </c>
      <c r="J1056" s="215" t="s">
        <v>2971</v>
      </c>
      <c r="K1056" s="215" t="s">
        <v>328</v>
      </c>
      <c r="L1056" s="215" t="s">
        <v>7853</v>
      </c>
      <c r="AD1056" s="216"/>
    </row>
    <row r="1057" spans="1:30" s="215" customFormat="1" x14ac:dyDescent="0.25">
      <c r="A1057" s="215" t="s">
        <v>160</v>
      </c>
      <c r="B1057" s="215">
        <v>6024</v>
      </c>
      <c r="C1057" s="215" t="s">
        <v>197</v>
      </c>
      <c r="D1057" s="215">
        <v>190215788</v>
      </c>
      <c r="E1057" s="215">
        <v>1020</v>
      </c>
      <c r="F1057" s="215">
        <v>1110</v>
      </c>
      <c r="G1057" s="215">
        <v>1004</v>
      </c>
      <c r="I1057" s="215" t="s">
        <v>3050</v>
      </c>
      <c r="J1057" s="215" t="s">
        <v>3051</v>
      </c>
      <c r="K1057" s="215" t="s">
        <v>328</v>
      </c>
      <c r="L1057" s="215" t="s">
        <v>7883</v>
      </c>
      <c r="AD1057" s="216"/>
    </row>
    <row r="1058" spans="1:30" s="215" customFormat="1" x14ac:dyDescent="0.25">
      <c r="A1058" s="215" t="s">
        <v>160</v>
      </c>
      <c r="B1058" s="215">
        <v>6024</v>
      </c>
      <c r="C1058" s="215" t="s">
        <v>197</v>
      </c>
      <c r="D1058" s="215">
        <v>190215793</v>
      </c>
      <c r="E1058" s="215">
        <v>1020</v>
      </c>
      <c r="F1058" s="215">
        <v>1110</v>
      </c>
      <c r="G1058" s="215">
        <v>1004</v>
      </c>
      <c r="I1058" s="215" t="s">
        <v>6314</v>
      </c>
      <c r="J1058" s="215" t="s">
        <v>6315</v>
      </c>
      <c r="K1058" s="215" t="s">
        <v>328</v>
      </c>
      <c r="L1058" s="215" t="s">
        <v>7887</v>
      </c>
      <c r="AD1058" s="216"/>
    </row>
    <row r="1059" spans="1:30" s="215" customFormat="1" x14ac:dyDescent="0.25">
      <c r="A1059" s="215" t="s">
        <v>160</v>
      </c>
      <c r="B1059" s="215">
        <v>6024</v>
      </c>
      <c r="C1059" s="215" t="s">
        <v>197</v>
      </c>
      <c r="D1059" s="215">
        <v>190215794</v>
      </c>
      <c r="E1059" s="215">
        <v>1020</v>
      </c>
      <c r="F1059" s="215">
        <v>1110</v>
      </c>
      <c r="G1059" s="215">
        <v>1004</v>
      </c>
      <c r="I1059" s="215" t="s">
        <v>3052</v>
      </c>
      <c r="J1059" s="215" t="s">
        <v>3053</v>
      </c>
      <c r="K1059" s="215" t="s">
        <v>328</v>
      </c>
      <c r="L1059" s="215" t="s">
        <v>7887</v>
      </c>
      <c r="AD1059" s="216"/>
    </row>
    <row r="1060" spans="1:30" s="215" customFormat="1" x14ac:dyDescent="0.25">
      <c r="A1060" s="215" t="s">
        <v>160</v>
      </c>
      <c r="B1060" s="215">
        <v>6024</v>
      </c>
      <c r="C1060" s="215" t="s">
        <v>197</v>
      </c>
      <c r="D1060" s="215">
        <v>190215968</v>
      </c>
      <c r="E1060" s="215">
        <v>1020</v>
      </c>
      <c r="F1060" s="215">
        <v>1122</v>
      </c>
      <c r="G1060" s="215">
        <v>1004</v>
      </c>
      <c r="I1060" s="215" t="s">
        <v>3040</v>
      </c>
      <c r="J1060" s="215" t="s">
        <v>3041</v>
      </c>
      <c r="K1060" s="215" t="s">
        <v>328</v>
      </c>
      <c r="L1060" s="215" t="s">
        <v>7882</v>
      </c>
      <c r="AD1060" s="216"/>
    </row>
    <row r="1061" spans="1:30" s="215" customFormat="1" x14ac:dyDescent="0.25">
      <c r="A1061" s="215" t="s">
        <v>160</v>
      </c>
      <c r="B1061" s="215">
        <v>6024</v>
      </c>
      <c r="C1061" s="215" t="s">
        <v>197</v>
      </c>
      <c r="D1061" s="215">
        <v>190302113</v>
      </c>
      <c r="E1061" s="215">
        <v>1020</v>
      </c>
      <c r="F1061" s="215">
        <v>1110</v>
      </c>
      <c r="G1061" s="215">
        <v>1004</v>
      </c>
      <c r="I1061" s="215" t="s">
        <v>3054</v>
      </c>
      <c r="J1061" s="215" t="s">
        <v>3055</v>
      </c>
      <c r="K1061" s="215" t="s">
        <v>328</v>
      </c>
      <c r="L1061" s="215" t="s">
        <v>7888</v>
      </c>
      <c r="AD1061" s="216"/>
    </row>
    <row r="1062" spans="1:30" s="215" customFormat="1" x14ac:dyDescent="0.25">
      <c r="A1062" s="215" t="s">
        <v>160</v>
      </c>
      <c r="B1062" s="215">
        <v>6024</v>
      </c>
      <c r="C1062" s="215" t="s">
        <v>197</v>
      </c>
      <c r="D1062" s="215">
        <v>190302114</v>
      </c>
      <c r="E1062" s="215">
        <v>1020</v>
      </c>
      <c r="F1062" s="215">
        <v>1110</v>
      </c>
      <c r="G1062" s="215">
        <v>1004</v>
      </c>
      <c r="I1062" s="215" t="s">
        <v>3054</v>
      </c>
      <c r="J1062" s="215" t="s">
        <v>3055</v>
      </c>
      <c r="K1062" s="215" t="s">
        <v>328</v>
      </c>
      <c r="L1062" s="215" t="s">
        <v>7888</v>
      </c>
      <c r="AD1062" s="216"/>
    </row>
    <row r="1063" spans="1:30" s="215" customFormat="1" x14ac:dyDescent="0.25">
      <c r="A1063" s="215" t="s">
        <v>160</v>
      </c>
      <c r="B1063" s="215">
        <v>6024</v>
      </c>
      <c r="C1063" s="215" t="s">
        <v>197</v>
      </c>
      <c r="D1063" s="215">
        <v>190305449</v>
      </c>
      <c r="E1063" s="215">
        <v>1020</v>
      </c>
      <c r="F1063" s="215">
        <v>1110</v>
      </c>
      <c r="G1063" s="215">
        <v>1004</v>
      </c>
      <c r="I1063" s="215" t="s">
        <v>3056</v>
      </c>
      <c r="J1063" s="215" t="s">
        <v>3057</v>
      </c>
      <c r="K1063" s="215" t="s">
        <v>328</v>
      </c>
      <c r="L1063" s="215" t="s">
        <v>7864</v>
      </c>
      <c r="AD1063" s="216"/>
    </row>
    <row r="1064" spans="1:30" s="215" customFormat="1" x14ac:dyDescent="0.25">
      <c r="A1064" s="215" t="s">
        <v>160</v>
      </c>
      <c r="B1064" s="215">
        <v>6024</v>
      </c>
      <c r="C1064" s="215" t="s">
        <v>197</v>
      </c>
      <c r="D1064" s="215">
        <v>190305452</v>
      </c>
      <c r="E1064" s="215">
        <v>1020</v>
      </c>
      <c r="F1064" s="215">
        <v>1110</v>
      </c>
      <c r="G1064" s="215">
        <v>1004</v>
      </c>
      <c r="I1064" s="215" t="s">
        <v>6316</v>
      </c>
      <c r="J1064" s="215" t="s">
        <v>6317</v>
      </c>
      <c r="K1064" s="215" t="s">
        <v>328</v>
      </c>
      <c r="L1064" s="215" t="s">
        <v>7864</v>
      </c>
      <c r="AD1064" s="216"/>
    </row>
    <row r="1065" spans="1:30" s="215" customFormat="1" x14ac:dyDescent="0.25">
      <c r="A1065" s="215" t="s">
        <v>160</v>
      </c>
      <c r="B1065" s="215">
        <v>6024</v>
      </c>
      <c r="C1065" s="215" t="s">
        <v>197</v>
      </c>
      <c r="D1065" s="215">
        <v>190349592</v>
      </c>
      <c r="E1065" s="215">
        <v>1020</v>
      </c>
      <c r="F1065" s="215">
        <v>1110</v>
      </c>
      <c r="G1065" s="215">
        <v>1004</v>
      </c>
      <c r="I1065" s="215" t="s">
        <v>12979</v>
      </c>
      <c r="J1065" s="215" t="s">
        <v>12980</v>
      </c>
      <c r="K1065" s="215" t="s">
        <v>8688</v>
      </c>
      <c r="L1065" s="215" t="s">
        <v>20187</v>
      </c>
      <c r="AD1065" s="216"/>
    </row>
    <row r="1066" spans="1:30" s="215" customFormat="1" x14ac:dyDescent="0.25">
      <c r="A1066" s="215" t="s">
        <v>160</v>
      </c>
      <c r="B1066" s="215">
        <v>6024</v>
      </c>
      <c r="C1066" s="215" t="s">
        <v>197</v>
      </c>
      <c r="D1066" s="215">
        <v>190363602</v>
      </c>
      <c r="E1066" s="215">
        <v>1020</v>
      </c>
      <c r="F1066" s="215">
        <v>1110</v>
      </c>
      <c r="G1066" s="215">
        <v>1004</v>
      </c>
      <c r="I1066" s="215" t="s">
        <v>3058</v>
      </c>
      <c r="J1066" s="215" t="s">
        <v>3059</v>
      </c>
      <c r="K1066" s="215" t="s">
        <v>328</v>
      </c>
      <c r="L1066" s="215" t="s">
        <v>7889</v>
      </c>
      <c r="AD1066" s="216"/>
    </row>
    <row r="1067" spans="1:30" s="215" customFormat="1" x14ac:dyDescent="0.25">
      <c r="A1067" s="215" t="s">
        <v>160</v>
      </c>
      <c r="B1067" s="215">
        <v>6024</v>
      </c>
      <c r="C1067" s="215" t="s">
        <v>197</v>
      </c>
      <c r="D1067" s="215">
        <v>190413908</v>
      </c>
      <c r="E1067" s="215">
        <v>1020</v>
      </c>
      <c r="F1067" s="215">
        <v>1110</v>
      </c>
      <c r="G1067" s="215">
        <v>1004</v>
      </c>
      <c r="I1067" s="215" t="s">
        <v>3060</v>
      </c>
      <c r="J1067" s="215" t="s">
        <v>3061</v>
      </c>
      <c r="K1067" s="215" t="s">
        <v>328</v>
      </c>
      <c r="L1067" s="215" t="s">
        <v>7881</v>
      </c>
      <c r="AD1067" s="216"/>
    </row>
    <row r="1068" spans="1:30" s="215" customFormat="1" x14ac:dyDescent="0.25">
      <c r="A1068" s="215" t="s">
        <v>160</v>
      </c>
      <c r="B1068" s="215">
        <v>6024</v>
      </c>
      <c r="C1068" s="215" t="s">
        <v>197</v>
      </c>
      <c r="D1068" s="215">
        <v>190415748</v>
      </c>
      <c r="E1068" s="215">
        <v>1020</v>
      </c>
      <c r="F1068" s="215">
        <v>1110</v>
      </c>
      <c r="G1068" s="215">
        <v>1004</v>
      </c>
      <c r="I1068" s="215" t="s">
        <v>6318</v>
      </c>
      <c r="J1068" s="215" t="s">
        <v>6319</v>
      </c>
      <c r="K1068" s="215" t="s">
        <v>328</v>
      </c>
      <c r="L1068" s="215" t="s">
        <v>7886</v>
      </c>
      <c r="AD1068" s="216"/>
    </row>
    <row r="1069" spans="1:30" s="215" customFormat="1" x14ac:dyDescent="0.25">
      <c r="A1069" s="215" t="s">
        <v>160</v>
      </c>
      <c r="B1069" s="215">
        <v>6024</v>
      </c>
      <c r="C1069" s="215" t="s">
        <v>197</v>
      </c>
      <c r="D1069" s="215">
        <v>190425808</v>
      </c>
      <c r="E1069" s="215">
        <v>1020</v>
      </c>
      <c r="F1069" s="215">
        <v>1122</v>
      </c>
      <c r="G1069" s="215">
        <v>1004</v>
      </c>
      <c r="I1069" s="215" t="s">
        <v>3062</v>
      </c>
      <c r="J1069" s="215" t="s">
        <v>3063</v>
      </c>
      <c r="K1069" s="215" t="s">
        <v>328</v>
      </c>
      <c r="L1069" s="215" t="s">
        <v>7884</v>
      </c>
      <c r="AD1069" s="216"/>
    </row>
    <row r="1070" spans="1:30" s="215" customFormat="1" x14ac:dyDescent="0.25">
      <c r="A1070" s="215" t="s">
        <v>160</v>
      </c>
      <c r="B1070" s="215">
        <v>6024</v>
      </c>
      <c r="C1070" s="215" t="s">
        <v>197</v>
      </c>
      <c r="D1070" s="215">
        <v>190482228</v>
      </c>
      <c r="E1070" s="215">
        <v>1040</v>
      </c>
      <c r="F1070" s="215">
        <v>1271</v>
      </c>
      <c r="G1070" s="215">
        <v>1004</v>
      </c>
      <c r="I1070" s="215" t="s">
        <v>12981</v>
      </c>
      <c r="J1070" s="215" t="s">
        <v>12982</v>
      </c>
      <c r="K1070" s="215" t="s">
        <v>8688</v>
      </c>
      <c r="L1070" s="215" t="s">
        <v>20188</v>
      </c>
      <c r="AD1070" s="216"/>
    </row>
    <row r="1071" spans="1:30" s="215" customFormat="1" x14ac:dyDescent="0.25">
      <c r="A1071" s="215" t="s">
        <v>160</v>
      </c>
      <c r="B1071" s="215">
        <v>6024</v>
      </c>
      <c r="C1071" s="215" t="s">
        <v>197</v>
      </c>
      <c r="D1071" s="215">
        <v>190482229</v>
      </c>
      <c r="E1071" s="215">
        <v>1040</v>
      </c>
      <c r="F1071" s="215">
        <v>1271</v>
      </c>
      <c r="G1071" s="215">
        <v>1004</v>
      </c>
      <c r="I1071" s="215" t="s">
        <v>12983</v>
      </c>
      <c r="J1071" s="215" t="s">
        <v>12984</v>
      </c>
      <c r="K1071" s="215" t="s">
        <v>8688</v>
      </c>
      <c r="L1071" s="215" t="s">
        <v>20189</v>
      </c>
      <c r="AD1071" s="216"/>
    </row>
    <row r="1072" spans="1:30" s="215" customFormat="1" x14ac:dyDescent="0.25">
      <c r="A1072" s="215" t="s">
        <v>160</v>
      </c>
      <c r="B1072" s="215">
        <v>6024</v>
      </c>
      <c r="C1072" s="215" t="s">
        <v>197</v>
      </c>
      <c r="D1072" s="215">
        <v>190482230</v>
      </c>
      <c r="E1072" s="215">
        <v>1040</v>
      </c>
      <c r="F1072" s="215">
        <v>1271</v>
      </c>
      <c r="G1072" s="215">
        <v>1004</v>
      </c>
      <c r="I1072" s="215" t="s">
        <v>12985</v>
      </c>
      <c r="J1072" s="215" t="s">
        <v>12986</v>
      </c>
      <c r="K1072" s="215" t="s">
        <v>8688</v>
      </c>
      <c r="L1072" s="215" t="s">
        <v>20190</v>
      </c>
      <c r="AD1072" s="216"/>
    </row>
    <row r="1073" spans="1:30" s="215" customFormat="1" x14ac:dyDescent="0.25">
      <c r="A1073" s="215" t="s">
        <v>160</v>
      </c>
      <c r="B1073" s="215">
        <v>6024</v>
      </c>
      <c r="C1073" s="215" t="s">
        <v>197</v>
      </c>
      <c r="D1073" s="215">
        <v>190482331</v>
      </c>
      <c r="E1073" s="215">
        <v>1040</v>
      </c>
      <c r="F1073" s="215">
        <v>1271</v>
      </c>
      <c r="G1073" s="215">
        <v>1004</v>
      </c>
      <c r="I1073" s="215" t="s">
        <v>12987</v>
      </c>
      <c r="J1073" s="215" t="s">
        <v>12988</v>
      </c>
      <c r="K1073" s="215" t="s">
        <v>8688</v>
      </c>
      <c r="L1073" s="215" t="s">
        <v>20191</v>
      </c>
      <c r="AD1073" s="216"/>
    </row>
    <row r="1074" spans="1:30" s="215" customFormat="1" x14ac:dyDescent="0.25">
      <c r="A1074" s="215" t="s">
        <v>160</v>
      </c>
      <c r="B1074" s="215">
        <v>6024</v>
      </c>
      <c r="C1074" s="215" t="s">
        <v>197</v>
      </c>
      <c r="D1074" s="215">
        <v>190482348</v>
      </c>
      <c r="E1074" s="215">
        <v>1040</v>
      </c>
      <c r="F1074" s="215">
        <v>1271</v>
      </c>
      <c r="G1074" s="215">
        <v>1004</v>
      </c>
      <c r="I1074" s="215" t="s">
        <v>12989</v>
      </c>
      <c r="J1074" s="215" t="s">
        <v>12990</v>
      </c>
      <c r="K1074" s="215" t="s">
        <v>8688</v>
      </c>
      <c r="L1074" s="215" t="s">
        <v>20192</v>
      </c>
      <c r="AD1074" s="216"/>
    </row>
    <row r="1075" spans="1:30" s="215" customFormat="1" x14ac:dyDescent="0.25">
      <c r="A1075" s="215" t="s">
        <v>160</v>
      </c>
      <c r="B1075" s="215">
        <v>6024</v>
      </c>
      <c r="C1075" s="215" t="s">
        <v>197</v>
      </c>
      <c r="D1075" s="215">
        <v>190548131</v>
      </c>
      <c r="E1075" s="215">
        <v>1020</v>
      </c>
      <c r="F1075" s="215">
        <v>1110</v>
      </c>
      <c r="G1075" s="215">
        <v>1004</v>
      </c>
      <c r="I1075" s="215" t="s">
        <v>3064</v>
      </c>
      <c r="J1075" s="215" t="s">
        <v>3065</v>
      </c>
      <c r="K1075" s="215" t="s">
        <v>328</v>
      </c>
      <c r="L1075" s="215" t="s">
        <v>7890</v>
      </c>
      <c r="AD1075" s="216"/>
    </row>
    <row r="1076" spans="1:30" s="215" customFormat="1" x14ac:dyDescent="0.25">
      <c r="A1076" s="215" t="s">
        <v>160</v>
      </c>
      <c r="B1076" s="215">
        <v>6024</v>
      </c>
      <c r="C1076" s="215" t="s">
        <v>197</v>
      </c>
      <c r="D1076" s="215">
        <v>190622548</v>
      </c>
      <c r="E1076" s="215">
        <v>1020</v>
      </c>
      <c r="F1076" s="215">
        <v>1110</v>
      </c>
      <c r="G1076" s="215">
        <v>1004</v>
      </c>
      <c r="I1076" s="215" t="s">
        <v>3064</v>
      </c>
      <c r="J1076" s="215" t="s">
        <v>3065</v>
      </c>
      <c r="K1076" s="215" t="s">
        <v>328</v>
      </c>
      <c r="L1076" s="215" t="s">
        <v>7890</v>
      </c>
      <c r="AD1076" s="216"/>
    </row>
    <row r="1077" spans="1:30" s="215" customFormat="1" x14ac:dyDescent="0.25">
      <c r="A1077" s="215" t="s">
        <v>160</v>
      </c>
      <c r="B1077" s="215">
        <v>6024</v>
      </c>
      <c r="C1077" s="215" t="s">
        <v>197</v>
      </c>
      <c r="D1077" s="215">
        <v>190662479</v>
      </c>
      <c r="E1077" s="215">
        <v>1020</v>
      </c>
      <c r="F1077" s="215">
        <v>1110</v>
      </c>
      <c r="G1077" s="215">
        <v>1003</v>
      </c>
      <c r="I1077" s="215" t="s">
        <v>7803</v>
      </c>
      <c r="J1077" s="215" t="s">
        <v>7804</v>
      </c>
      <c r="K1077" s="215" t="s">
        <v>328</v>
      </c>
      <c r="L1077" s="215" t="s">
        <v>7891</v>
      </c>
      <c r="AD1077" s="216"/>
    </row>
    <row r="1078" spans="1:30" s="215" customFormat="1" x14ac:dyDescent="0.25">
      <c r="A1078" s="215" t="s">
        <v>160</v>
      </c>
      <c r="B1078" s="215">
        <v>6024</v>
      </c>
      <c r="C1078" s="215" t="s">
        <v>197</v>
      </c>
      <c r="D1078" s="215">
        <v>190662483</v>
      </c>
      <c r="E1078" s="215">
        <v>1020</v>
      </c>
      <c r="F1078" s="215">
        <v>1110</v>
      </c>
      <c r="G1078" s="215">
        <v>1004</v>
      </c>
      <c r="I1078" s="215" t="s">
        <v>3066</v>
      </c>
      <c r="J1078" s="215" t="s">
        <v>3067</v>
      </c>
      <c r="K1078" s="215" t="s">
        <v>328</v>
      </c>
      <c r="L1078" s="215" t="s">
        <v>7892</v>
      </c>
      <c r="AD1078" s="216"/>
    </row>
    <row r="1079" spans="1:30" s="215" customFormat="1" x14ac:dyDescent="0.25">
      <c r="A1079" s="215" t="s">
        <v>160</v>
      </c>
      <c r="B1079" s="215">
        <v>6024</v>
      </c>
      <c r="C1079" s="215" t="s">
        <v>197</v>
      </c>
      <c r="D1079" s="215">
        <v>190729349</v>
      </c>
      <c r="E1079" s="215">
        <v>1020</v>
      </c>
      <c r="F1079" s="215">
        <v>1110</v>
      </c>
      <c r="G1079" s="215">
        <v>1004</v>
      </c>
      <c r="I1079" s="215" t="s">
        <v>3068</v>
      </c>
      <c r="J1079" s="215" t="s">
        <v>3069</v>
      </c>
      <c r="K1079" s="215" t="s">
        <v>328</v>
      </c>
      <c r="L1079" s="215" t="s">
        <v>7893</v>
      </c>
      <c r="AD1079" s="216"/>
    </row>
    <row r="1080" spans="1:30" s="215" customFormat="1" x14ac:dyDescent="0.25">
      <c r="A1080" s="215" t="s">
        <v>160</v>
      </c>
      <c r="B1080" s="215">
        <v>6024</v>
      </c>
      <c r="C1080" s="215" t="s">
        <v>197</v>
      </c>
      <c r="D1080" s="215">
        <v>190729369</v>
      </c>
      <c r="E1080" s="215">
        <v>1020</v>
      </c>
      <c r="F1080" s="215">
        <v>1110</v>
      </c>
      <c r="G1080" s="215">
        <v>1004</v>
      </c>
      <c r="I1080" s="215" t="s">
        <v>3068</v>
      </c>
      <c r="J1080" s="215" t="s">
        <v>3069</v>
      </c>
      <c r="K1080" s="215" t="s">
        <v>328</v>
      </c>
      <c r="L1080" s="215" t="s">
        <v>7893</v>
      </c>
      <c r="AD1080" s="216"/>
    </row>
    <row r="1081" spans="1:30" s="215" customFormat="1" x14ac:dyDescent="0.25">
      <c r="A1081" s="215" t="s">
        <v>160</v>
      </c>
      <c r="B1081" s="215">
        <v>6024</v>
      </c>
      <c r="C1081" s="215" t="s">
        <v>197</v>
      </c>
      <c r="D1081" s="215">
        <v>190729429</v>
      </c>
      <c r="E1081" s="215">
        <v>1020</v>
      </c>
      <c r="F1081" s="215">
        <v>1110</v>
      </c>
      <c r="G1081" s="215">
        <v>1004</v>
      </c>
      <c r="I1081" s="215" t="s">
        <v>12991</v>
      </c>
      <c r="J1081" s="215" t="s">
        <v>12992</v>
      </c>
      <c r="K1081" s="215" t="s">
        <v>8688</v>
      </c>
      <c r="L1081" s="215" t="s">
        <v>20193</v>
      </c>
      <c r="AD1081" s="216"/>
    </row>
    <row r="1082" spans="1:30" s="215" customFormat="1" x14ac:dyDescent="0.25">
      <c r="A1082" s="215" t="s">
        <v>160</v>
      </c>
      <c r="B1082" s="215">
        <v>6024</v>
      </c>
      <c r="C1082" s="215" t="s">
        <v>197</v>
      </c>
      <c r="D1082" s="215">
        <v>190800789</v>
      </c>
      <c r="E1082" s="215">
        <v>1020</v>
      </c>
      <c r="F1082" s="215">
        <v>1110</v>
      </c>
      <c r="G1082" s="215">
        <v>1004</v>
      </c>
      <c r="I1082" s="215" t="s">
        <v>12993</v>
      </c>
      <c r="J1082" s="215" t="s">
        <v>12994</v>
      </c>
      <c r="K1082" s="215" t="s">
        <v>8688</v>
      </c>
      <c r="L1082" s="215" t="s">
        <v>20194</v>
      </c>
      <c r="AD1082" s="216"/>
    </row>
    <row r="1083" spans="1:30" s="215" customFormat="1" x14ac:dyDescent="0.25">
      <c r="A1083" s="215" t="s">
        <v>160</v>
      </c>
      <c r="B1083" s="215">
        <v>6024</v>
      </c>
      <c r="C1083" s="215" t="s">
        <v>197</v>
      </c>
      <c r="D1083" s="215">
        <v>190857949</v>
      </c>
      <c r="E1083" s="215">
        <v>1020</v>
      </c>
      <c r="F1083" s="215">
        <v>1122</v>
      </c>
      <c r="G1083" s="215">
        <v>1004</v>
      </c>
      <c r="I1083" s="215" t="s">
        <v>3070</v>
      </c>
      <c r="J1083" s="215" t="s">
        <v>3071</v>
      </c>
      <c r="K1083" s="215" t="s">
        <v>328</v>
      </c>
      <c r="L1083" s="215" t="s">
        <v>7894</v>
      </c>
      <c r="AD1083" s="216"/>
    </row>
    <row r="1084" spans="1:30" s="215" customFormat="1" x14ac:dyDescent="0.25">
      <c r="A1084" s="215" t="s">
        <v>160</v>
      </c>
      <c r="B1084" s="215">
        <v>6024</v>
      </c>
      <c r="C1084" s="215" t="s">
        <v>197</v>
      </c>
      <c r="D1084" s="215">
        <v>190857951</v>
      </c>
      <c r="E1084" s="215">
        <v>1020</v>
      </c>
      <c r="F1084" s="215">
        <v>1122</v>
      </c>
      <c r="G1084" s="215">
        <v>1004</v>
      </c>
      <c r="I1084" s="215" t="s">
        <v>3070</v>
      </c>
      <c r="J1084" s="215" t="s">
        <v>3071</v>
      </c>
      <c r="K1084" s="215" t="s">
        <v>328</v>
      </c>
      <c r="L1084" s="215" t="s">
        <v>7894</v>
      </c>
      <c r="AD1084" s="216"/>
    </row>
    <row r="1085" spans="1:30" s="215" customFormat="1" x14ac:dyDescent="0.25">
      <c r="A1085" s="215" t="s">
        <v>160</v>
      </c>
      <c r="B1085" s="215">
        <v>6024</v>
      </c>
      <c r="C1085" s="215" t="s">
        <v>197</v>
      </c>
      <c r="D1085" s="215">
        <v>190884189</v>
      </c>
      <c r="E1085" s="215">
        <v>1020</v>
      </c>
      <c r="F1085" s="215">
        <v>1110</v>
      </c>
      <c r="G1085" s="215">
        <v>1004</v>
      </c>
      <c r="I1085" s="215" t="s">
        <v>12995</v>
      </c>
      <c r="J1085" s="215" t="s">
        <v>12996</v>
      </c>
      <c r="K1085" s="215" t="s">
        <v>8688</v>
      </c>
      <c r="L1085" s="215" t="s">
        <v>20195</v>
      </c>
      <c r="AD1085" s="216"/>
    </row>
    <row r="1086" spans="1:30" s="215" customFormat="1" x14ac:dyDescent="0.25">
      <c r="A1086" s="215" t="s">
        <v>160</v>
      </c>
      <c r="B1086" s="215">
        <v>6024</v>
      </c>
      <c r="C1086" s="215" t="s">
        <v>197</v>
      </c>
      <c r="D1086" s="215">
        <v>190906369</v>
      </c>
      <c r="E1086" s="215">
        <v>1020</v>
      </c>
      <c r="F1086" s="215">
        <v>1110</v>
      </c>
      <c r="G1086" s="215">
        <v>1004</v>
      </c>
      <c r="I1086" s="215" t="s">
        <v>12997</v>
      </c>
      <c r="J1086" s="215" t="s">
        <v>12998</v>
      </c>
      <c r="K1086" s="215" t="s">
        <v>8688</v>
      </c>
      <c r="L1086" s="215" t="s">
        <v>20196</v>
      </c>
      <c r="AD1086" s="216"/>
    </row>
    <row r="1087" spans="1:30" s="215" customFormat="1" x14ac:dyDescent="0.25">
      <c r="A1087" s="215" t="s">
        <v>160</v>
      </c>
      <c r="B1087" s="215">
        <v>6024</v>
      </c>
      <c r="C1087" s="215" t="s">
        <v>197</v>
      </c>
      <c r="D1087" s="215">
        <v>190924409</v>
      </c>
      <c r="E1087" s="215">
        <v>1020</v>
      </c>
      <c r="F1087" s="215">
        <v>1110</v>
      </c>
      <c r="G1087" s="215">
        <v>1004</v>
      </c>
      <c r="I1087" s="215" t="s">
        <v>12999</v>
      </c>
      <c r="J1087" s="215" t="s">
        <v>13000</v>
      </c>
      <c r="K1087" s="215" t="s">
        <v>8688</v>
      </c>
      <c r="L1087" s="215" t="s">
        <v>20197</v>
      </c>
      <c r="AD1087" s="216"/>
    </row>
    <row r="1088" spans="1:30" s="215" customFormat="1" x14ac:dyDescent="0.25">
      <c r="A1088" s="215" t="s">
        <v>160</v>
      </c>
      <c r="B1088" s="215">
        <v>6024</v>
      </c>
      <c r="C1088" s="215" t="s">
        <v>197</v>
      </c>
      <c r="D1088" s="215">
        <v>190927650</v>
      </c>
      <c r="E1088" s="215">
        <v>1020</v>
      </c>
      <c r="F1088" s="215">
        <v>1110</v>
      </c>
      <c r="G1088" s="215">
        <v>1004</v>
      </c>
      <c r="I1088" s="215" t="s">
        <v>13001</v>
      </c>
      <c r="J1088" s="215" t="s">
        <v>13002</v>
      </c>
      <c r="K1088" s="215" t="s">
        <v>8688</v>
      </c>
      <c r="L1088" s="215" t="s">
        <v>20198</v>
      </c>
      <c r="AD1088" s="216"/>
    </row>
    <row r="1089" spans="1:30" s="215" customFormat="1" x14ac:dyDescent="0.25">
      <c r="A1089" s="215" t="s">
        <v>160</v>
      </c>
      <c r="B1089" s="215">
        <v>6024</v>
      </c>
      <c r="C1089" s="215" t="s">
        <v>197</v>
      </c>
      <c r="D1089" s="215">
        <v>190942570</v>
      </c>
      <c r="E1089" s="215">
        <v>1020</v>
      </c>
      <c r="F1089" s="215">
        <v>1110</v>
      </c>
      <c r="G1089" s="215">
        <v>1004</v>
      </c>
      <c r="I1089" s="215" t="s">
        <v>28208</v>
      </c>
      <c r="J1089" s="215" t="s">
        <v>28209</v>
      </c>
      <c r="K1089" s="215" t="s">
        <v>8688</v>
      </c>
      <c r="L1089" s="215" t="s">
        <v>28266</v>
      </c>
      <c r="AD1089" s="216"/>
    </row>
    <row r="1090" spans="1:30" s="215" customFormat="1" x14ac:dyDescent="0.25">
      <c r="A1090" s="215" t="s">
        <v>160</v>
      </c>
      <c r="B1090" s="215">
        <v>6024</v>
      </c>
      <c r="C1090" s="215" t="s">
        <v>197</v>
      </c>
      <c r="D1090" s="215">
        <v>190942572</v>
      </c>
      <c r="E1090" s="215">
        <v>1020</v>
      </c>
      <c r="F1090" s="215">
        <v>1110</v>
      </c>
      <c r="G1090" s="215">
        <v>1004</v>
      </c>
      <c r="I1090" s="215" t="s">
        <v>28210</v>
      </c>
      <c r="J1090" s="215" t="s">
        <v>28211</v>
      </c>
      <c r="K1090" s="215" t="s">
        <v>8688</v>
      </c>
      <c r="L1090" s="215" t="s">
        <v>28267</v>
      </c>
      <c r="AD1090" s="216"/>
    </row>
    <row r="1091" spans="1:30" s="215" customFormat="1" x14ac:dyDescent="0.25">
      <c r="A1091" s="215" t="s">
        <v>160</v>
      </c>
      <c r="B1091" s="215">
        <v>6024</v>
      </c>
      <c r="C1091" s="215" t="s">
        <v>197</v>
      </c>
      <c r="D1091" s="215">
        <v>190956209</v>
      </c>
      <c r="E1091" s="215">
        <v>1040</v>
      </c>
      <c r="F1091" s="215">
        <v>1261</v>
      </c>
      <c r="G1091" s="215">
        <v>1004</v>
      </c>
      <c r="I1091" s="215" t="s">
        <v>13003</v>
      </c>
      <c r="J1091" s="215" t="s">
        <v>13004</v>
      </c>
      <c r="K1091" s="215" t="s">
        <v>8688</v>
      </c>
      <c r="L1091" s="215" t="s">
        <v>20199</v>
      </c>
      <c r="AD1091" s="216"/>
    </row>
    <row r="1092" spans="1:30" s="215" customFormat="1" x14ac:dyDescent="0.25">
      <c r="A1092" s="215" t="s">
        <v>160</v>
      </c>
      <c r="B1092" s="215">
        <v>6024</v>
      </c>
      <c r="C1092" s="215" t="s">
        <v>197</v>
      </c>
      <c r="D1092" s="215">
        <v>190968409</v>
      </c>
      <c r="E1092" s="215">
        <v>1020</v>
      </c>
      <c r="F1092" s="215">
        <v>1110</v>
      </c>
      <c r="G1092" s="215">
        <v>1004</v>
      </c>
      <c r="I1092" s="215" t="s">
        <v>24273</v>
      </c>
      <c r="J1092" s="215" t="s">
        <v>24274</v>
      </c>
      <c r="K1092" s="215" t="s">
        <v>8688</v>
      </c>
      <c r="L1092" s="215" t="s">
        <v>24368</v>
      </c>
      <c r="AD1092" s="216"/>
    </row>
    <row r="1093" spans="1:30" s="215" customFormat="1" x14ac:dyDescent="0.25">
      <c r="A1093" s="215" t="s">
        <v>160</v>
      </c>
      <c r="B1093" s="215">
        <v>6024</v>
      </c>
      <c r="C1093" s="215" t="s">
        <v>197</v>
      </c>
      <c r="D1093" s="215">
        <v>190968609</v>
      </c>
      <c r="E1093" s="215">
        <v>1020</v>
      </c>
      <c r="F1093" s="215">
        <v>1110</v>
      </c>
      <c r="G1093" s="215">
        <v>1004</v>
      </c>
      <c r="I1093" s="215" t="s">
        <v>13005</v>
      </c>
      <c r="J1093" s="215" t="s">
        <v>13006</v>
      </c>
      <c r="K1093" s="215" t="s">
        <v>8688</v>
      </c>
      <c r="L1093" s="215" t="s">
        <v>20200</v>
      </c>
      <c r="AD1093" s="216"/>
    </row>
    <row r="1094" spans="1:30" s="215" customFormat="1" x14ac:dyDescent="0.25">
      <c r="A1094" s="215" t="s">
        <v>160</v>
      </c>
      <c r="B1094" s="215">
        <v>6024</v>
      </c>
      <c r="C1094" s="215" t="s">
        <v>197</v>
      </c>
      <c r="D1094" s="215">
        <v>190968709</v>
      </c>
      <c r="E1094" s="215">
        <v>1020</v>
      </c>
      <c r="F1094" s="215">
        <v>1110</v>
      </c>
      <c r="G1094" s="215">
        <v>1004</v>
      </c>
      <c r="I1094" s="215" t="s">
        <v>7805</v>
      </c>
      <c r="J1094" s="215" t="s">
        <v>7806</v>
      </c>
      <c r="K1094" s="215" t="s">
        <v>328</v>
      </c>
      <c r="L1094" s="215" t="s">
        <v>7895</v>
      </c>
      <c r="AD1094" s="216"/>
    </row>
    <row r="1095" spans="1:30" s="215" customFormat="1" x14ac:dyDescent="0.25">
      <c r="A1095" s="215" t="s">
        <v>160</v>
      </c>
      <c r="B1095" s="215">
        <v>6024</v>
      </c>
      <c r="C1095" s="215" t="s">
        <v>197</v>
      </c>
      <c r="D1095" s="215">
        <v>190968729</v>
      </c>
      <c r="E1095" s="215">
        <v>1020</v>
      </c>
      <c r="F1095" s="215">
        <v>1110</v>
      </c>
      <c r="G1095" s="215">
        <v>1004</v>
      </c>
      <c r="I1095" s="215" t="s">
        <v>3072</v>
      </c>
      <c r="J1095" s="215" t="s">
        <v>3073</v>
      </c>
      <c r="K1095" s="215" t="s">
        <v>328</v>
      </c>
      <c r="L1095" s="215" t="s">
        <v>7895</v>
      </c>
      <c r="AD1095" s="216"/>
    </row>
    <row r="1096" spans="1:30" s="215" customFormat="1" x14ac:dyDescent="0.25">
      <c r="A1096" s="215" t="s">
        <v>160</v>
      </c>
      <c r="B1096" s="215">
        <v>6024</v>
      </c>
      <c r="C1096" s="215" t="s">
        <v>197</v>
      </c>
      <c r="D1096" s="215">
        <v>190969449</v>
      </c>
      <c r="E1096" s="215">
        <v>1020</v>
      </c>
      <c r="F1096" s="215">
        <v>1110</v>
      </c>
      <c r="G1096" s="215">
        <v>1004</v>
      </c>
      <c r="I1096" s="215" t="s">
        <v>13007</v>
      </c>
      <c r="J1096" s="215" t="s">
        <v>13008</v>
      </c>
      <c r="K1096" s="215" t="s">
        <v>8688</v>
      </c>
      <c r="L1096" s="215" t="s">
        <v>20201</v>
      </c>
      <c r="AD1096" s="216"/>
    </row>
    <row r="1097" spans="1:30" s="215" customFormat="1" x14ac:dyDescent="0.25">
      <c r="A1097" s="215" t="s">
        <v>160</v>
      </c>
      <c r="B1097" s="215">
        <v>6024</v>
      </c>
      <c r="C1097" s="215" t="s">
        <v>197</v>
      </c>
      <c r="D1097" s="215">
        <v>190974189</v>
      </c>
      <c r="E1097" s="215">
        <v>1020</v>
      </c>
      <c r="F1097" s="215">
        <v>1110</v>
      </c>
      <c r="G1097" s="215">
        <v>1004</v>
      </c>
      <c r="I1097" s="215" t="s">
        <v>13009</v>
      </c>
      <c r="J1097" s="215" t="s">
        <v>13010</v>
      </c>
      <c r="K1097" s="215" t="s">
        <v>8688</v>
      </c>
      <c r="L1097" s="215" t="s">
        <v>20202</v>
      </c>
      <c r="AD1097" s="216"/>
    </row>
    <row r="1098" spans="1:30" s="215" customFormat="1" x14ac:dyDescent="0.25">
      <c r="A1098" s="215" t="s">
        <v>160</v>
      </c>
      <c r="B1098" s="215">
        <v>6024</v>
      </c>
      <c r="C1098" s="215" t="s">
        <v>197</v>
      </c>
      <c r="D1098" s="215">
        <v>190980733</v>
      </c>
      <c r="E1098" s="215">
        <v>1020</v>
      </c>
      <c r="F1098" s="215">
        <v>1110</v>
      </c>
      <c r="G1098" s="215">
        <v>1004</v>
      </c>
      <c r="I1098" s="215" t="s">
        <v>28808</v>
      </c>
      <c r="J1098" s="215" t="s">
        <v>28809</v>
      </c>
      <c r="K1098" s="215" t="s">
        <v>8688</v>
      </c>
      <c r="L1098" s="215" t="s">
        <v>28833</v>
      </c>
      <c r="AD1098" s="216"/>
    </row>
    <row r="1099" spans="1:30" s="215" customFormat="1" x14ac:dyDescent="0.25">
      <c r="A1099" s="215" t="s">
        <v>160</v>
      </c>
      <c r="B1099" s="215">
        <v>6024</v>
      </c>
      <c r="C1099" s="215" t="s">
        <v>197</v>
      </c>
      <c r="D1099" s="215">
        <v>190980734</v>
      </c>
      <c r="E1099" s="215">
        <v>1020</v>
      </c>
      <c r="F1099" s="215">
        <v>1110</v>
      </c>
      <c r="G1099" s="215">
        <v>1004</v>
      </c>
      <c r="I1099" s="215" t="s">
        <v>28810</v>
      </c>
      <c r="J1099" s="215" t="s">
        <v>28811</v>
      </c>
      <c r="K1099" s="215" t="s">
        <v>8688</v>
      </c>
      <c r="L1099" s="215" t="s">
        <v>28834</v>
      </c>
      <c r="AD1099" s="216"/>
    </row>
    <row r="1100" spans="1:30" s="215" customFormat="1" x14ac:dyDescent="0.25">
      <c r="A1100" s="215" t="s">
        <v>160</v>
      </c>
      <c r="B1100" s="215">
        <v>6024</v>
      </c>
      <c r="C1100" s="215" t="s">
        <v>197</v>
      </c>
      <c r="D1100" s="215">
        <v>190980749</v>
      </c>
      <c r="E1100" s="215">
        <v>1020</v>
      </c>
      <c r="F1100" s="215">
        <v>1110</v>
      </c>
      <c r="G1100" s="215">
        <v>1004</v>
      </c>
      <c r="I1100" s="215" t="s">
        <v>28812</v>
      </c>
      <c r="J1100" s="215" t="s">
        <v>28813</v>
      </c>
      <c r="K1100" s="215" t="s">
        <v>8688</v>
      </c>
      <c r="L1100" s="215" t="s">
        <v>28835</v>
      </c>
      <c r="AD1100" s="216"/>
    </row>
    <row r="1101" spans="1:30" s="215" customFormat="1" x14ac:dyDescent="0.25">
      <c r="A1101" s="215" t="s">
        <v>160</v>
      </c>
      <c r="B1101" s="215">
        <v>6024</v>
      </c>
      <c r="C1101" s="215" t="s">
        <v>197</v>
      </c>
      <c r="D1101" s="215">
        <v>190980750</v>
      </c>
      <c r="E1101" s="215">
        <v>1020</v>
      </c>
      <c r="F1101" s="215">
        <v>1110</v>
      </c>
      <c r="G1101" s="215">
        <v>1004</v>
      </c>
      <c r="I1101" s="215" t="s">
        <v>13011</v>
      </c>
      <c r="J1101" s="215" t="s">
        <v>13012</v>
      </c>
      <c r="K1101" s="215" t="s">
        <v>8688</v>
      </c>
      <c r="L1101" s="215" t="s">
        <v>20203</v>
      </c>
      <c r="AD1101" s="216"/>
    </row>
    <row r="1102" spans="1:30" s="215" customFormat="1" x14ac:dyDescent="0.25">
      <c r="A1102" s="215" t="s">
        <v>160</v>
      </c>
      <c r="B1102" s="215">
        <v>6024</v>
      </c>
      <c r="C1102" s="215" t="s">
        <v>197</v>
      </c>
      <c r="D1102" s="215">
        <v>190980751</v>
      </c>
      <c r="E1102" s="215">
        <v>1020</v>
      </c>
      <c r="F1102" s="215">
        <v>1110</v>
      </c>
      <c r="G1102" s="215">
        <v>1004</v>
      </c>
      <c r="I1102" s="215" t="s">
        <v>13013</v>
      </c>
      <c r="J1102" s="215" t="s">
        <v>13014</v>
      </c>
      <c r="K1102" s="215" t="s">
        <v>8688</v>
      </c>
      <c r="L1102" s="215" t="s">
        <v>20204</v>
      </c>
      <c r="AD1102" s="216"/>
    </row>
    <row r="1103" spans="1:30" s="215" customFormat="1" x14ac:dyDescent="0.25">
      <c r="A1103" s="215" t="s">
        <v>160</v>
      </c>
      <c r="B1103" s="215">
        <v>6024</v>
      </c>
      <c r="C1103" s="215" t="s">
        <v>197</v>
      </c>
      <c r="D1103" s="215">
        <v>191002310</v>
      </c>
      <c r="E1103" s="215">
        <v>1020</v>
      </c>
      <c r="F1103" s="215">
        <v>1122</v>
      </c>
      <c r="G1103" s="215">
        <v>1004</v>
      </c>
      <c r="I1103" s="215" t="s">
        <v>24275</v>
      </c>
      <c r="J1103" s="215" t="s">
        <v>24276</v>
      </c>
      <c r="K1103" s="215" t="s">
        <v>8688</v>
      </c>
      <c r="L1103" s="215" t="s">
        <v>24369</v>
      </c>
      <c r="AD1103" s="216"/>
    </row>
    <row r="1104" spans="1:30" s="215" customFormat="1" x14ac:dyDescent="0.25">
      <c r="A1104" s="215" t="s">
        <v>160</v>
      </c>
      <c r="B1104" s="215">
        <v>6024</v>
      </c>
      <c r="C1104" s="215" t="s">
        <v>197</v>
      </c>
      <c r="D1104" s="215">
        <v>191009510</v>
      </c>
      <c r="E1104" s="215">
        <v>1060</v>
      </c>
      <c r="F1104" s="215">
        <v>1261</v>
      </c>
      <c r="G1104" s="215">
        <v>1004</v>
      </c>
      <c r="I1104" s="215" t="s">
        <v>13015</v>
      </c>
      <c r="J1104" s="215" t="s">
        <v>13016</v>
      </c>
      <c r="K1104" s="215" t="s">
        <v>8688</v>
      </c>
      <c r="L1104" s="215" t="s">
        <v>20205</v>
      </c>
      <c r="AD1104" s="216"/>
    </row>
    <row r="1105" spans="1:30" s="215" customFormat="1" x14ac:dyDescent="0.25">
      <c r="A1105" s="215" t="s">
        <v>160</v>
      </c>
      <c r="B1105" s="215">
        <v>6024</v>
      </c>
      <c r="C1105" s="215" t="s">
        <v>197</v>
      </c>
      <c r="D1105" s="215">
        <v>191024093</v>
      </c>
      <c r="E1105" s="215">
        <v>1020</v>
      </c>
      <c r="F1105" s="215">
        <v>1110</v>
      </c>
      <c r="G1105" s="215">
        <v>1004</v>
      </c>
      <c r="I1105" s="215" t="s">
        <v>13017</v>
      </c>
      <c r="J1105" s="215" t="s">
        <v>13018</v>
      </c>
      <c r="K1105" s="215" t="s">
        <v>8688</v>
      </c>
      <c r="L1105" s="215" t="s">
        <v>20206</v>
      </c>
      <c r="AD1105" s="216"/>
    </row>
    <row r="1106" spans="1:30" s="215" customFormat="1" x14ac:dyDescent="0.25">
      <c r="A1106" s="215" t="s">
        <v>160</v>
      </c>
      <c r="B1106" s="215">
        <v>6024</v>
      </c>
      <c r="C1106" s="215" t="s">
        <v>197</v>
      </c>
      <c r="D1106" s="215">
        <v>191026030</v>
      </c>
      <c r="E1106" s="215">
        <v>1020</v>
      </c>
      <c r="F1106" s="215">
        <v>1110</v>
      </c>
      <c r="G1106" s="215">
        <v>1004</v>
      </c>
      <c r="I1106" s="215" t="s">
        <v>13019</v>
      </c>
      <c r="J1106" s="215" t="s">
        <v>13020</v>
      </c>
      <c r="K1106" s="215" t="s">
        <v>8688</v>
      </c>
      <c r="L1106" s="215" t="s">
        <v>20207</v>
      </c>
      <c r="AD1106" s="216"/>
    </row>
    <row r="1107" spans="1:30" s="215" customFormat="1" x14ac:dyDescent="0.25">
      <c r="A1107" s="215" t="s">
        <v>160</v>
      </c>
      <c r="B1107" s="215">
        <v>6024</v>
      </c>
      <c r="C1107" s="215" t="s">
        <v>197</v>
      </c>
      <c r="D1107" s="215">
        <v>191026036</v>
      </c>
      <c r="E1107" s="215">
        <v>1020</v>
      </c>
      <c r="F1107" s="215">
        <v>1110</v>
      </c>
      <c r="G1107" s="215">
        <v>1004</v>
      </c>
      <c r="I1107" s="215" t="s">
        <v>24419</v>
      </c>
      <c r="J1107" s="215" t="s">
        <v>24420</v>
      </c>
      <c r="K1107" s="215" t="s">
        <v>8688</v>
      </c>
      <c r="L1107" s="215" t="s">
        <v>24473</v>
      </c>
      <c r="AD1107" s="216"/>
    </row>
    <row r="1108" spans="1:30" s="215" customFormat="1" x14ac:dyDescent="0.25">
      <c r="A1108" s="215" t="s">
        <v>160</v>
      </c>
      <c r="B1108" s="215">
        <v>6024</v>
      </c>
      <c r="C1108" s="215" t="s">
        <v>197</v>
      </c>
      <c r="D1108" s="215">
        <v>191026390</v>
      </c>
      <c r="E1108" s="215">
        <v>1020</v>
      </c>
      <c r="F1108" s="215">
        <v>1110</v>
      </c>
      <c r="G1108" s="215">
        <v>1004</v>
      </c>
      <c r="I1108" s="215" t="s">
        <v>13021</v>
      </c>
      <c r="J1108" s="215" t="s">
        <v>13022</v>
      </c>
      <c r="K1108" s="215" t="s">
        <v>8688</v>
      </c>
      <c r="L1108" s="215" t="s">
        <v>20208</v>
      </c>
      <c r="AD1108" s="216"/>
    </row>
    <row r="1109" spans="1:30" s="215" customFormat="1" x14ac:dyDescent="0.25">
      <c r="A1109" s="215" t="s">
        <v>160</v>
      </c>
      <c r="B1109" s="215">
        <v>6024</v>
      </c>
      <c r="C1109" s="215" t="s">
        <v>197</v>
      </c>
      <c r="D1109" s="215">
        <v>191028552</v>
      </c>
      <c r="E1109" s="215">
        <v>1020</v>
      </c>
      <c r="F1109" s="215">
        <v>1110</v>
      </c>
      <c r="G1109" s="215">
        <v>1004</v>
      </c>
      <c r="I1109" s="215" t="s">
        <v>3074</v>
      </c>
      <c r="J1109" s="215" t="s">
        <v>3075</v>
      </c>
      <c r="K1109" s="215" t="s">
        <v>328</v>
      </c>
      <c r="L1109" s="215" t="s">
        <v>7896</v>
      </c>
      <c r="AD1109" s="216"/>
    </row>
    <row r="1110" spans="1:30" s="215" customFormat="1" x14ac:dyDescent="0.25">
      <c r="A1110" s="215" t="s">
        <v>160</v>
      </c>
      <c r="B1110" s="215">
        <v>6024</v>
      </c>
      <c r="C1110" s="215" t="s">
        <v>197</v>
      </c>
      <c r="D1110" s="215">
        <v>191028553</v>
      </c>
      <c r="E1110" s="215">
        <v>1020</v>
      </c>
      <c r="F1110" s="215">
        <v>1110</v>
      </c>
      <c r="G1110" s="215">
        <v>1004</v>
      </c>
      <c r="I1110" s="215" t="s">
        <v>6320</v>
      </c>
      <c r="J1110" s="215" t="s">
        <v>6321</v>
      </c>
      <c r="K1110" s="215" t="s">
        <v>328</v>
      </c>
      <c r="L1110" s="215" t="s">
        <v>7896</v>
      </c>
      <c r="AD1110" s="216"/>
    </row>
    <row r="1111" spans="1:30" s="215" customFormat="1" x14ac:dyDescent="0.25">
      <c r="A1111" s="215" t="s">
        <v>160</v>
      </c>
      <c r="B1111" s="215">
        <v>6024</v>
      </c>
      <c r="C1111" s="215" t="s">
        <v>197</v>
      </c>
      <c r="D1111" s="215">
        <v>191060750</v>
      </c>
      <c r="E1111" s="215">
        <v>1060</v>
      </c>
      <c r="F1111" s="215">
        <v>1261</v>
      </c>
      <c r="G1111" s="215">
        <v>1004</v>
      </c>
      <c r="I1111" s="215" t="s">
        <v>13023</v>
      </c>
      <c r="J1111" s="215" t="s">
        <v>13024</v>
      </c>
      <c r="K1111" s="215" t="s">
        <v>8688</v>
      </c>
      <c r="L1111" s="215" t="s">
        <v>20209</v>
      </c>
      <c r="AD1111" s="216"/>
    </row>
    <row r="1112" spans="1:30" s="215" customFormat="1" x14ac:dyDescent="0.25">
      <c r="A1112" s="215" t="s">
        <v>160</v>
      </c>
      <c r="B1112" s="215">
        <v>6024</v>
      </c>
      <c r="C1112" s="215" t="s">
        <v>197</v>
      </c>
      <c r="D1112" s="215">
        <v>191073010</v>
      </c>
      <c r="E1112" s="215">
        <v>1020</v>
      </c>
      <c r="F1112" s="215">
        <v>1122</v>
      </c>
      <c r="G1112" s="215">
        <v>1004</v>
      </c>
      <c r="I1112" s="215" t="s">
        <v>3076</v>
      </c>
      <c r="J1112" s="215" t="s">
        <v>3077</v>
      </c>
      <c r="K1112" s="215" t="s">
        <v>328</v>
      </c>
      <c r="L1112" s="215" t="s">
        <v>7862</v>
      </c>
      <c r="AD1112" s="216"/>
    </row>
    <row r="1113" spans="1:30" s="215" customFormat="1" x14ac:dyDescent="0.25">
      <c r="A1113" s="215" t="s">
        <v>160</v>
      </c>
      <c r="B1113" s="215">
        <v>6024</v>
      </c>
      <c r="C1113" s="215" t="s">
        <v>197</v>
      </c>
      <c r="D1113" s="215">
        <v>191080930</v>
      </c>
      <c r="E1113" s="215">
        <v>1060</v>
      </c>
      <c r="F1113" s="215">
        <v>1251</v>
      </c>
      <c r="G1113" s="215">
        <v>1004</v>
      </c>
      <c r="I1113" s="215" t="s">
        <v>13025</v>
      </c>
      <c r="J1113" s="215" t="s">
        <v>13026</v>
      </c>
      <c r="K1113" s="215" t="s">
        <v>8688</v>
      </c>
      <c r="L1113" s="215" t="s">
        <v>20210</v>
      </c>
      <c r="AD1113" s="216"/>
    </row>
    <row r="1114" spans="1:30" s="215" customFormat="1" x14ac:dyDescent="0.25">
      <c r="A1114" s="215" t="s">
        <v>160</v>
      </c>
      <c r="B1114" s="215">
        <v>6024</v>
      </c>
      <c r="C1114" s="215" t="s">
        <v>197</v>
      </c>
      <c r="D1114" s="215">
        <v>191120631</v>
      </c>
      <c r="E1114" s="215">
        <v>1020</v>
      </c>
      <c r="F1114" s="215">
        <v>1110</v>
      </c>
      <c r="G1114" s="215">
        <v>1004</v>
      </c>
      <c r="I1114" s="215" t="s">
        <v>3078</v>
      </c>
      <c r="J1114" s="215" t="s">
        <v>3079</v>
      </c>
      <c r="K1114" s="215" t="s">
        <v>328</v>
      </c>
      <c r="L1114" s="215" t="s">
        <v>7897</v>
      </c>
      <c r="AD1114" s="216"/>
    </row>
    <row r="1115" spans="1:30" s="215" customFormat="1" x14ac:dyDescent="0.25">
      <c r="A1115" s="215" t="s">
        <v>160</v>
      </c>
      <c r="B1115" s="215">
        <v>6024</v>
      </c>
      <c r="C1115" s="215" t="s">
        <v>197</v>
      </c>
      <c r="D1115" s="215">
        <v>191120632</v>
      </c>
      <c r="E1115" s="215">
        <v>1020</v>
      </c>
      <c r="F1115" s="215">
        <v>1110</v>
      </c>
      <c r="G1115" s="215">
        <v>1004</v>
      </c>
      <c r="I1115" s="215" t="s">
        <v>3078</v>
      </c>
      <c r="J1115" s="215" t="s">
        <v>3079</v>
      </c>
      <c r="K1115" s="215" t="s">
        <v>328</v>
      </c>
      <c r="L1115" s="215" t="s">
        <v>7897</v>
      </c>
      <c r="AD1115" s="216"/>
    </row>
    <row r="1116" spans="1:30" s="215" customFormat="1" x14ac:dyDescent="0.25">
      <c r="A1116" s="215" t="s">
        <v>160</v>
      </c>
      <c r="B1116" s="215">
        <v>6024</v>
      </c>
      <c r="C1116" s="215" t="s">
        <v>197</v>
      </c>
      <c r="D1116" s="215">
        <v>191319130</v>
      </c>
      <c r="E1116" s="215">
        <v>1020</v>
      </c>
      <c r="F1116" s="215">
        <v>1110</v>
      </c>
      <c r="G1116" s="215">
        <v>1004</v>
      </c>
      <c r="I1116" s="215" t="s">
        <v>13027</v>
      </c>
      <c r="J1116" s="215" t="s">
        <v>13028</v>
      </c>
      <c r="K1116" s="215" t="s">
        <v>8688</v>
      </c>
      <c r="L1116" s="215" t="s">
        <v>20211</v>
      </c>
      <c r="AD1116" s="216"/>
    </row>
    <row r="1117" spans="1:30" s="215" customFormat="1" x14ac:dyDescent="0.25">
      <c r="A1117" s="215" t="s">
        <v>160</v>
      </c>
      <c r="B1117" s="215">
        <v>6024</v>
      </c>
      <c r="C1117" s="215" t="s">
        <v>197</v>
      </c>
      <c r="D1117" s="215">
        <v>191328151</v>
      </c>
      <c r="E1117" s="215">
        <v>1020</v>
      </c>
      <c r="F1117" s="215">
        <v>1110</v>
      </c>
      <c r="G1117" s="215">
        <v>1004</v>
      </c>
      <c r="I1117" s="215" t="s">
        <v>13029</v>
      </c>
      <c r="J1117" s="215" t="s">
        <v>13030</v>
      </c>
      <c r="K1117" s="215" t="s">
        <v>8688</v>
      </c>
      <c r="L1117" s="215" t="s">
        <v>20212</v>
      </c>
      <c r="AD1117" s="216"/>
    </row>
    <row r="1118" spans="1:30" s="215" customFormat="1" x14ac:dyDescent="0.25">
      <c r="A1118" s="215" t="s">
        <v>160</v>
      </c>
      <c r="B1118" s="215">
        <v>6024</v>
      </c>
      <c r="C1118" s="215" t="s">
        <v>197</v>
      </c>
      <c r="D1118" s="215">
        <v>191328152</v>
      </c>
      <c r="E1118" s="215">
        <v>1020</v>
      </c>
      <c r="F1118" s="215">
        <v>1110</v>
      </c>
      <c r="G1118" s="215">
        <v>1004</v>
      </c>
      <c r="I1118" s="215" t="s">
        <v>13031</v>
      </c>
      <c r="J1118" s="215" t="s">
        <v>13032</v>
      </c>
      <c r="K1118" s="215" t="s">
        <v>8688</v>
      </c>
      <c r="L1118" s="215" t="s">
        <v>20213</v>
      </c>
      <c r="AD1118" s="216"/>
    </row>
    <row r="1119" spans="1:30" s="215" customFormat="1" x14ac:dyDescent="0.25">
      <c r="A1119" s="215" t="s">
        <v>160</v>
      </c>
      <c r="B1119" s="215">
        <v>6024</v>
      </c>
      <c r="C1119" s="215" t="s">
        <v>197</v>
      </c>
      <c r="D1119" s="215">
        <v>191328170</v>
      </c>
      <c r="E1119" s="215">
        <v>1020</v>
      </c>
      <c r="F1119" s="215">
        <v>1110</v>
      </c>
      <c r="G1119" s="215">
        <v>1004</v>
      </c>
      <c r="I1119" s="215" t="s">
        <v>13033</v>
      </c>
      <c r="J1119" s="215" t="s">
        <v>13034</v>
      </c>
      <c r="K1119" s="215" t="s">
        <v>8688</v>
      </c>
      <c r="L1119" s="215" t="s">
        <v>20214</v>
      </c>
      <c r="AD1119" s="216"/>
    </row>
    <row r="1120" spans="1:30" s="215" customFormat="1" x14ac:dyDescent="0.25">
      <c r="A1120" s="215" t="s">
        <v>160</v>
      </c>
      <c r="B1120" s="215">
        <v>6024</v>
      </c>
      <c r="C1120" s="215" t="s">
        <v>197</v>
      </c>
      <c r="D1120" s="215">
        <v>191329330</v>
      </c>
      <c r="E1120" s="215">
        <v>1020</v>
      </c>
      <c r="F1120" s="215">
        <v>1110</v>
      </c>
      <c r="G1120" s="215">
        <v>1004</v>
      </c>
      <c r="I1120" s="215" t="s">
        <v>13035</v>
      </c>
      <c r="J1120" s="215" t="s">
        <v>13036</v>
      </c>
      <c r="K1120" s="215" t="s">
        <v>8688</v>
      </c>
      <c r="L1120" s="215" t="s">
        <v>20215</v>
      </c>
      <c r="AD1120" s="216"/>
    </row>
    <row r="1121" spans="1:30" s="215" customFormat="1" x14ac:dyDescent="0.25">
      <c r="A1121" s="215" t="s">
        <v>160</v>
      </c>
      <c r="B1121" s="215">
        <v>6024</v>
      </c>
      <c r="C1121" s="215" t="s">
        <v>197</v>
      </c>
      <c r="D1121" s="215">
        <v>191336411</v>
      </c>
      <c r="E1121" s="215">
        <v>1020</v>
      </c>
      <c r="F1121" s="215">
        <v>1110</v>
      </c>
      <c r="G1121" s="215">
        <v>1004</v>
      </c>
      <c r="I1121" s="215" t="s">
        <v>13037</v>
      </c>
      <c r="J1121" s="215" t="s">
        <v>13038</v>
      </c>
      <c r="K1121" s="215" t="s">
        <v>8688</v>
      </c>
      <c r="L1121" s="215" t="s">
        <v>20216</v>
      </c>
      <c r="AD1121" s="216"/>
    </row>
    <row r="1122" spans="1:30" s="215" customFormat="1" x14ac:dyDescent="0.25">
      <c r="A1122" s="215" t="s">
        <v>160</v>
      </c>
      <c r="B1122" s="215">
        <v>6024</v>
      </c>
      <c r="C1122" s="215" t="s">
        <v>197</v>
      </c>
      <c r="D1122" s="215">
        <v>191337690</v>
      </c>
      <c r="E1122" s="215">
        <v>1020</v>
      </c>
      <c r="F1122" s="215">
        <v>1110</v>
      </c>
      <c r="G1122" s="215">
        <v>1004</v>
      </c>
      <c r="I1122" s="215" t="s">
        <v>24277</v>
      </c>
      <c r="J1122" s="215" t="s">
        <v>24278</v>
      </c>
      <c r="K1122" s="215" t="s">
        <v>8688</v>
      </c>
      <c r="L1122" s="215" t="s">
        <v>24370</v>
      </c>
      <c r="AD1122" s="216"/>
    </row>
    <row r="1123" spans="1:30" s="215" customFormat="1" x14ac:dyDescent="0.25">
      <c r="A1123" s="215" t="s">
        <v>160</v>
      </c>
      <c r="B1123" s="215">
        <v>6024</v>
      </c>
      <c r="C1123" s="215" t="s">
        <v>197</v>
      </c>
      <c r="D1123" s="215">
        <v>191346531</v>
      </c>
      <c r="E1123" s="215">
        <v>1020</v>
      </c>
      <c r="F1123" s="215">
        <v>1122</v>
      </c>
      <c r="G1123" s="215">
        <v>1004</v>
      </c>
      <c r="I1123" s="215" t="s">
        <v>13039</v>
      </c>
      <c r="J1123" s="215" t="s">
        <v>13040</v>
      </c>
      <c r="K1123" s="215" t="s">
        <v>8688</v>
      </c>
      <c r="L1123" s="215" t="s">
        <v>20217</v>
      </c>
      <c r="AD1123" s="216"/>
    </row>
    <row r="1124" spans="1:30" s="215" customFormat="1" x14ac:dyDescent="0.25">
      <c r="A1124" s="215" t="s">
        <v>160</v>
      </c>
      <c r="B1124" s="215">
        <v>6024</v>
      </c>
      <c r="C1124" s="215" t="s">
        <v>197</v>
      </c>
      <c r="D1124" s="215">
        <v>191346534</v>
      </c>
      <c r="E1124" s="215">
        <v>1020</v>
      </c>
      <c r="F1124" s="215">
        <v>1122</v>
      </c>
      <c r="G1124" s="215">
        <v>1004</v>
      </c>
      <c r="I1124" s="215" t="s">
        <v>13041</v>
      </c>
      <c r="J1124" s="215" t="s">
        <v>13042</v>
      </c>
      <c r="K1124" s="215" t="s">
        <v>8688</v>
      </c>
      <c r="L1124" s="215" t="s">
        <v>20218</v>
      </c>
      <c r="AD1124" s="216"/>
    </row>
    <row r="1125" spans="1:30" s="215" customFormat="1" x14ac:dyDescent="0.25">
      <c r="A1125" s="215" t="s">
        <v>160</v>
      </c>
      <c r="B1125" s="215">
        <v>6024</v>
      </c>
      <c r="C1125" s="215" t="s">
        <v>197</v>
      </c>
      <c r="D1125" s="215">
        <v>191346550</v>
      </c>
      <c r="E1125" s="215">
        <v>1020</v>
      </c>
      <c r="F1125" s="215">
        <v>1110</v>
      </c>
      <c r="G1125" s="215">
        <v>1004</v>
      </c>
      <c r="I1125" s="215" t="s">
        <v>13043</v>
      </c>
      <c r="J1125" s="215" t="s">
        <v>13044</v>
      </c>
      <c r="K1125" s="215" t="s">
        <v>8688</v>
      </c>
      <c r="L1125" s="215" t="s">
        <v>20219</v>
      </c>
      <c r="AD1125" s="216"/>
    </row>
    <row r="1126" spans="1:30" s="215" customFormat="1" x14ac:dyDescent="0.25">
      <c r="A1126" s="215" t="s">
        <v>160</v>
      </c>
      <c r="B1126" s="215">
        <v>6024</v>
      </c>
      <c r="C1126" s="215" t="s">
        <v>197</v>
      </c>
      <c r="D1126" s="215">
        <v>191355581</v>
      </c>
      <c r="E1126" s="215">
        <v>1020</v>
      </c>
      <c r="F1126" s="215">
        <v>1121</v>
      </c>
      <c r="G1126" s="215">
        <v>1004</v>
      </c>
      <c r="I1126" s="215" t="s">
        <v>13045</v>
      </c>
      <c r="J1126" s="215" t="s">
        <v>13046</v>
      </c>
      <c r="K1126" s="215" t="s">
        <v>8688</v>
      </c>
      <c r="L1126" s="215" t="s">
        <v>20220</v>
      </c>
      <c r="AD1126" s="216"/>
    </row>
    <row r="1127" spans="1:30" s="215" customFormat="1" x14ac:dyDescent="0.25">
      <c r="A1127" s="215" t="s">
        <v>160</v>
      </c>
      <c r="B1127" s="215">
        <v>6024</v>
      </c>
      <c r="C1127" s="215" t="s">
        <v>197</v>
      </c>
      <c r="D1127" s="215">
        <v>191375351</v>
      </c>
      <c r="E1127" s="215">
        <v>1020</v>
      </c>
      <c r="F1127" s="215">
        <v>1122</v>
      </c>
      <c r="G1127" s="215">
        <v>1004</v>
      </c>
      <c r="I1127" s="215" t="s">
        <v>13047</v>
      </c>
      <c r="J1127" s="215" t="s">
        <v>13048</v>
      </c>
      <c r="K1127" s="215" t="s">
        <v>8688</v>
      </c>
      <c r="L1127" s="215" t="s">
        <v>20221</v>
      </c>
      <c r="AD1127" s="216"/>
    </row>
    <row r="1128" spans="1:30" s="215" customFormat="1" x14ac:dyDescent="0.25">
      <c r="A1128" s="215" t="s">
        <v>160</v>
      </c>
      <c r="B1128" s="215">
        <v>6024</v>
      </c>
      <c r="C1128" s="215" t="s">
        <v>197</v>
      </c>
      <c r="D1128" s="215">
        <v>191375352</v>
      </c>
      <c r="E1128" s="215">
        <v>1020</v>
      </c>
      <c r="F1128" s="215">
        <v>1122</v>
      </c>
      <c r="G1128" s="215">
        <v>1004</v>
      </c>
      <c r="I1128" s="215" t="s">
        <v>13049</v>
      </c>
      <c r="J1128" s="215" t="s">
        <v>13050</v>
      </c>
      <c r="K1128" s="215" t="s">
        <v>8688</v>
      </c>
      <c r="L1128" s="215" t="s">
        <v>20222</v>
      </c>
      <c r="AD1128" s="216"/>
    </row>
    <row r="1129" spans="1:30" s="215" customFormat="1" x14ac:dyDescent="0.25">
      <c r="A1129" s="215" t="s">
        <v>160</v>
      </c>
      <c r="B1129" s="215">
        <v>6024</v>
      </c>
      <c r="C1129" s="215" t="s">
        <v>197</v>
      </c>
      <c r="D1129" s="215">
        <v>191377451</v>
      </c>
      <c r="E1129" s="215">
        <v>1020</v>
      </c>
      <c r="F1129" s="215">
        <v>1110</v>
      </c>
      <c r="G1129" s="215">
        <v>1004</v>
      </c>
      <c r="I1129" s="215" t="s">
        <v>13051</v>
      </c>
      <c r="J1129" s="215" t="s">
        <v>13052</v>
      </c>
      <c r="K1129" s="215" t="s">
        <v>8688</v>
      </c>
      <c r="L1129" s="215" t="s">
        <v>20223</v>
      </c>
      <c r="AD1129" s="216"/>
    </row>
    <row r="1130" spans="1:30" s="215" customFormat="1" x14ac:dyDescent="0.25">
      <c r="A1130" s="215" t="s">
        <v>160</v>
      </c>
      <c r="B1130" s="215">
        <v>6024</v>
      </c>
      <c r="C1130" s="215" t="s">
        <v>197</v>
      </c>
      <c r="D1130" s="215">
        <v>191390130</v>
      </c>
      <c r="E1130" s="215">
        <v>1020</v>
      </c>
      <c r="F1130" s="215">
        <v>1110</v>
      </c>
      <c r="G1130" s="215">
        <v>1004</v>
      </c>
      <c r="I1130" s="215" t="s">
        <v>13053</v>
      </c>
      <c r="J1130" s="215" t="s">
        <v>13054</v>
      </c>
      <c r="K1130" s="215" t="s">
        <v>8688</v>
      </c>
      <c r="L1130" s="215" t="s">
        <v>20224</v>
      </c>
      <c r="AD1130" s="216"/>
    </row>
    <row r="1131" spans="1:30" s="215" customFormat="1" x14ac:dyDescent="0.25">
      <c r="A1131" s="215" t="s">
        <v>160</v>
      </c>
      <c r="B1131" s="215">
        <v>6024</v>
      </c>
      <c r="C1131" s="215" t="s">
        <v>197</v>
      </c>
      <c r="D1131" s="215">
        <v>191413830</v>
      </c>
      <c r="E1131" s="215">
        <v>1020</v>
      </c>
      <c r="F1131" s="215">
        <v>1122</v>
      </c>
      <c r="G1131" s="215">
        <v>1004</v>
      </c>
      <c r="I1131" s="215" t="s">
        <v>13055</v>
      </c>
      <c r="J1131" s="215" t="s">
        <v>13056</v>
      </c>
      <c r="K1131" s="215" t="s">
        <v>8688</v>
      </c>
      <c r="L1131" s="215" t="s">
        <v>20225</v>
      </c>
      <c r="AD1131" s="216"/>
    </row>
    <row r="1132" spans="1:30" s="215" customFormat="1" x14ac:dyDescent="0.25">
      <c r="A1132" s="215" t="s">
        <v>160</v>
      </c>
      <c r="B1132" s="215">
        <v>6024</v>
      </c>
      <c r="C1132" s="215" t="s">
        <v>197</v>
      </c>
      <c r="D1132" s="215">
        <v>191417350</v>
      </c>
      <c r="E1132" s="215">
        <v>1020</v>
      </c>
      <c r="F1132" s="215">
        <v>1110</v>
      </c>
      <c r="G1132" s="215">
        <v>1004</v>
      </c>
      <c r="I1132" s="215" t="s">
        <v>13057</v>
      </c>
      <c r="J1132" s="215" t="s">
        <v>13058</v>
      </c>
      <c r="K1132" s="215" t="s">
        <v>8688</v>
      </c>
      <c r="L1132" s="215" t="s">
        <v>20226</v>
      </c>
      <c r="AD1132" s="216"/>
    </row>
    <row r="1133" spans="1:30" s="215" customFormat="1" x14ac:dyDescent="0.25">
      <c r="A1133" s="215" t="s">
        <v>160</v>
      </c>
      <c r="B1133" s="215">
        <v>6024</v>
      </c>
      <c r="C1133" s="215" t="s">
        <v>197</v>
      </c>
      <c r="D1133" s="215">
        <v>191464851</v>
      </c>
      <c r="E1133" s="215">
        <v>1060</v>
      </c>
      <c r="F1133" s="215">
        <v>1264</v>
      </c>
      <c r="G1133" s="215">
        <v>1004</v>
      </c>
      <c r="I1133" s="215" t="s">
        <v>6322</v>
      </c>
      <c r="J1133" s="215" t="s">
        <v>6323</v>
      </c>
      <c r="K1133" s="215" t="s">
        <v>328</v>
      </c>
      <c r="L1133" s="215" t="s">
        <v>8278</v>
      </c>
      <c r="AD1133" s="216"/>
    </row>
    <row r="1134" spans="1:30" s="215" customFormat="1" x14ac:dyDescent="0.25">
      <c r="A1134" s="215" t="s">
        <v>160</v>
      </c>
      <c r="B1134" s="215">
        <v>6024</v>
      </c>
      <c r="C1134" s="215" t="s">
        <v>197</v>
      </c>
      <c r="D1134" s="215">
        <v>191485231</v>
      </c>
      <c r="E1134" s="215">
        <v>1020</v>
      </c>
      <c r="F1134" s="215">
        <v>1122</v>
      </c>
      <c r="G1134" s="215">
        <v>1004</v>
      </c>
      <c r="I1134" s="215" t="s">
        <v>13059</v>
      </c>
      <c r="J1134" s="215" t="s">
        <v>13060</v>
      </c>
      <c r="K1134" s="215" t="s">
        <v>8688</v>
      </c>
      <c r="L1134" s="215" t="s">
        <v>20227</v>
      </c>
      <c r="AD1134" s="216"/>
    </row>
    <row r="1135" spans="1:30" s="215" customFormat="1" x14ac:dyDescent="0.25">
      <c r="A1135" s="215" t="s">
        <v>160</v>
      </c>
      <c r="B1135" s="215">
        <v>6024</v>
      </c>
      <c r="C1135" s="215" t="s">
        <v>197</v>
      </c>
      <c r="D1135" s="215">
        <v>191485251</v>
      </c>
      <c r="E1135" s="215">
        <v>1020</v>
      </c>
      <c r="F1135" s="215">
        <v>1122</v>
      </c>
      <c r="G1135" s="215">
        <v>1004</v>
      </c>
      <c r="I1135" s="215" t="s">
        <v>13061</v>
      </c>
      <c r="J1135" s="215" t="s">
        <v>13062</v>
      </c>
      <c r="K1135" s="215" t="s">
        <v>8688</v>
      </c>
      <c r="L1135" s="215" t="s">
        <v>20228</v>
      </c>
      <c r="AD1135" s="216"/>
    </row>
    <row r="1136" spans="1:30" s="215" customFormat="1" x14ac:dyDescent="0.25">
      <c r="A1136" s="215" t="s">
        <v>160</v>
      </c>
      <c r="B1136" s="215">
        <v>6024</v>
      </c>
      <c r="C1136" s="215" t="s">
        <v>197</v>
      </c>
      <c r="D1136" s="215">
        <v>191550532</v>
      </c>
      <c r="E1136" s="215">
        <v>1020</v>
      </c>
      <c r="F1136" s="215">
        <v>1122</v>
      </c>
      <c r="G1136" s="215">
        <v>1004</v>
      </c>
      <c r="I1136" s="215" t="s">
        <v>13063</v>
      </c>
      <c r="J1136" s="215" t="s">
        <v>13064</v>
      </c>
      <c r="K1136" s="215" t="s">
        <v>8688</v>
      </c>
      <c r="L1136" s="215" t="s">
        <v>20229</v>
      </c>
      <c r="AD1136" s="216"/>
    </row>
    <row r="1137" spans="1:30" s="215" customFormat="1" x14ac:dyDescent="0.25">
      <c r="A1137" s="215" t="s">
        <v>160</v>
      </c>
      <c r="B1137" s="215">
        <v>6024</v>
      </c>
      <c r="C1137" s="215" t="s">
        <v>197</v>
      </c>
      <c r="D1137" s="215">
        <v>191550533</v>
      </c>
      <c r="E1137" s="215">
        <v>1020</v>
      </c>
      <c r="F1137" s="215">
        <v>1122</v>
      </c>
      <c r="G1137" s="215">
        <v>1004</v>
      </c>
      <c r="I1137" s="215" t="s">
        <v>13065</v>
      </c>
      <c r="J1137" s="215" t="s">
        <v>13066</v>
      </c>
      <c r="K1137" s="215" t="s">
        <v>8688</v>
      </c>
      <c r="L1137" s="215" t="s">
        <v>20230</v>
      </c>
      <c r="AD1137" s="216"/>
    </row>
    <row r="1138" spans="1:30" s="215" customFormat="1" x14ac:dyDescent="0.25">
      <c r="A1138" s="215" t="s">
        <v>160</v>
      </c>
      <c r="B1138" s="215">
        <v>6024</v>
      </c>
      <c r="C1138" s="215" t="s">
        <v>197</v>
      </c>
      <c r="D1138" s="215">
        <v>191556739</v>
      </c>
      <c r="E1138" s="215">
        <v>1020</v>
      </c>
      <c r="F1138" s="215">
        <v>1122</v>
      </c>
      <c r="G1138" s="215">
        <v>1004</v>
      </c>
      <c r="I1138" s="215" t="s">
        <v>13067</v>
      </c>
      <c r="J1138" s="215" t="s">
        <v>13068</v>
      </c>
      <c r="K1138" s="215" t="s">
        <v>8688</v>
      </c>
      <c r="L1138" s="215" t="s">
        <v>20231</v>
      </c>
      <c r="AD1138" s="216"/>
    </row>
    <row r="1139" spans="1:30" s="215" customFormat="1" x14ac:dyDescent="0.25">
      <c r="A1139" s="215" t="s">
        <v>160</v>
      </c>
      <c r="B1139" s="215">
        <v>6024</v>
      </c>
      <c r="C1139" s="215" t="s">
        <v>197</v>
      </c>
      <c r="D1139" s="215">
        <v>191590814</v>
      </c>
      <c r="E1139" s="215">
        <v>1020</v>
      </c>
      <c r="F1139" s="215">
        <v>1110</v>
      </c>
      <c r="G1139" s="215">
        <v>1004</v>
      </c>
      <c r="I1139" s="215" t="s">
        <v>13069</v>
      </c>
      <c r="J1139" s="215" t="s">
        <v>13070</v>
      </c>
      <c r="K1139" s="215" t="s">
        <v>8688</v>
      </c>
      <c r="L1139" s="215" t="s">
        <v>20232</v>
      </c>
      <c r="AD1139" s="216"/>
    </row>
    <row r="1140" spans="1:30" s="215" customFormat="1" x14ac:dyDescent="0.25">
      <c r="A1140" s="215" t="s">
        <v>160</v>
      </c>
      <c r="B1140" s="215">
        <v>6024</v>
      </c>
      <c r="C1140" s="215" t="s">
        <v>197</v>
      </c>
      <c r="D1140" s="215">
        <v>191611117</v>
      </c>
      <c r="E1140" s="215">
        <v>1020</v>
      </c>
      <c r="F1140" s="215">
        <v>1110</v>
      </c>
      <c r="G1140" s="215">
        <v>1004</v>
      </c>
      <c r="I1140" s="215" t="s">
        <v>8531</v>
      </c>
      <c r="J1140" s="215" t="s">
        <v>8532</v>
      </c>
      <c r="K1140" s="215" t="s">
        <v>328</v>
      </c>
      <c r="L1140" s="215" t="s">
        <v>7861</v>
      </c>
      <c r="AD1140" s="216"/>
    </row>
    <row r="1141" spans="1:30" s="215" customFormat="1" x14ac:dyDescent="0.25">
      <c r="A1141" s="215" t="s">
        <v>160</v>
      </c>
      <c r="B1141" s="215">
        <v>6024</v>
      </c>
      <c r="C1141" s="215" t="s">
        <v>197</v>
      </c>
      <c r="D1141" s="215">
        <v>191626771</v>
      </c>
      <c r="E1141" s="215">
        <v>1020</v>
      </c>
      <c r="F1141" s="215">
        <v>1274</v>
      </c>
      <c r="G1141" s="215">
        <v>1004</v>
      </c>
      <c r="I1141" s="215" t="s">
        <v>3080</v>
      </c>
      <c r="J1141" s="215" t="s">
        <v>3081</v>
      </c>
      <c r="K1141" s="215" t="s">
        <v>328</v>
      </c>
      <c r="L1141" s="215" t="s">
        <v>7898</v>
      </c>
      <c r="AD1141" s="216"/>
    </row>
    <row r="1142" spans="1:30" s="215" customFormat="1" x14ac:dyDescent="0.25">
      <c r="A1142" s="215" t="s">
        <v>160</v>
      </c>
      <c r="B1142" s="215">
        <v>6024</v>
      </c>
      <c r="C1142" s="215" t="s">
        <v>197</v>
      </c>
      <c r="D1142" s="215">
        <v>191641192</v>
      </c>
      <c r="E1142" s="215">
        <v>1020</v>
      </c>
      <c r="F1142" s="215">
        <v>1110</v>
      </c>
      <c r="G1142" s="215">
        <v>1004</v>
      </c>
      <c r="I1142" s="215" t="s">
        <v>13071</v>
      </c>
      <c r="J1142" s="215" t="s">
        <v>13072</v>
      </c>
      <c r="K1142" s="215" t="s">
        <v>8688</v>
      </c>
      <c r="L1142" s="215" t="s">
        <v>20233</v>
      </c>
      <c r="AD1142" s="216"/>
    </row>
    <row r="1143" spans="1:30" s="215" customFormat="1" x14ac:dyDescent="0.25">
      <c r="A1143" s="215" t="s">
        <v>160</v>
      </c>
      <c r="B1143" s="215">
        <v>6024</v>
      </c>
      <c r="C1143" s="215" t="s">
        <v>197</v>
      </c>
      <c r="D1143" s="215">
        <v>191641294</v>
      </c>
      <c r="E1143" s="215">
        <v>1020</v>
      </c>
      <c r="F1143" s="215">
        <v>1122</v>
      </c>
      <c r="G1143" s="215">
        <v>1004</v>
      </c>
      <c r="I1143" s="215" t="s">
        <v>13073</v>
      </c>
      <c r="J1143" s="215" t="s">
        <v>13074</v>
      </c>
      <c r="K1143" s="215" t="s">
        <v>8688</v>
      </c>
      <c r="L1143" s="215" t="s">
        <v>20234</v>
      </c>
      <c r="AD1143" s="216"/>
    </row>
    <row r="1144" spans="1:30" s="215" customFormat="1" x14ac:dyDescent="0.25">
      <c r="A1144" s="215" t="s">
        <v>160</v>
      </c>
      <c r="B1144" s="215">
        <v>6024</v>
      </c>
      <c r="C1144" s="215" t="s">
        <v>197</v>
      </c>
      <c r="D1144" s="215">
        <v>191641295</v>
      </c>
      <c r="E1144" s="215">
        <v>1020</v>
      </c>
      <c r="F1144" s="215">
        <v>1122</v>
      </c>
      <c r="G1144" s="215">
        <v>1004</v>
      </c>
      <c r="I1144" s="215" t="s">
        <v>13075</v>
      </c>
      <c r="J1144" s="215" t="s">
        <v>13076</v>
      </c>
      <c r="K1144" s="215" t="s">
        <v>8688</v>
      </c>
      <c r="L1144" s="215" t="s">
        <v>20235</v>
      </c>
      <c r="AD1144" s="216"/>
    </row>
    <row r="1145" spans="1:30" s="215" customFormat="1" x14ac:dyDescent="0.25">
      <c r="A1145" s="215" t="s">
        <v>160</v>
      </c>
      <c r="B1145" s="215">
        <v>6024</v>
      </c>
      <c r="C1145" s="215" t="s">
        <v>197</v>
      </c>
      <c r="D1145" s="215">
        <v>191644529</v>
      </c>
      <c r="E1145" s="215">
        <v>1030</v>
      </c>
      <c r="F1145" s="215">
        <v>1264</v>
      </c>
      <c r="G1145" s="215">
        <v>1004</v>
      </c>
      <c r="I1145" s="215" t="s">
        <v>3082</v>
      </c>
      <c r="J1145" s="215" t="s">
        <v>3083</v>
      </c>
      <c r="K1145" s="215" t="s">
        <v>328</v>
      </c>
      <c r="L1145" s="215" t="s">
        <v>8278</v>
      </c>
      <c r="AD1145" s="216"/>
    </row>
    <row r="1146" spans="1:30" s="215" customFormat="1" x14ac:dyDescent="0.25">
      <c r="A1146" s="215" t="s">
        <v>160</v>
      </c>
      <c r="B1146" s="215">
        <v>6024</v>
      </c>
      <c r="C1146" s="215" t="s">
        <v>197</v>
      </c>
      <c r="D1146" s="215">
        <v>191644531</v>
      </c>
      <c r="E1146" s="215">
        <v>1030</v>
      </c>
      <c r="F1146" s="215">
        <v>1264</v>
      </c>
      <c r="G1146" s="215">
        <v>1004</v>
      </c>
      <c r="I1146" s="215" t="s">
        <v>3084</v>
      </c>
      <c r="J1146" s="215" t="s">
        <v>3085</v>
      </c>
      <c r="K1146" s="215" t="s">
        <v>328</v>
      </c>
      <c r="L1146" s="215" t="s">
        <v>8278</v>
      </c>
      <c r="AD1146" s="216"/>
    </row>
    <row r="1147" spans="1:30" s="215" customFormat="1" x14ac:dyDescent="0.25">
      <c r="A1147" s="215" t="s">
        <v>160</v>
      </c>
      <c r="B1147" s="215">
        <v>6024</v>
      </c>
      <c r="C1147" s="215" t="s">
        <v>197</v>
      </c>
      <c r="D1147" s="215">
        <v>191674521</v>
      </c>
      <c r="E1147" s="215">
        <v>1020</v>
      </c>
      <c r="F1147" s="215">
        <v>1110</v>
      </c>
      <c r="G1147" s="215">
        <v>1004</v>
      </c>
      <c r="I1147" s="215" t="s">
        <v>3086</v>
      </c>
      <c r="J1147" s="215" t="s">
        <v>3087</v>
      </c>
      <c r="K1147" s="215" t="s">
        <v>328</v>
      </c>
      <c r="L1147" s="215" t="s">
        <v>7899</v>
      </c>
      <c r="AD1147" s="216"/>
    </row>
    <row r="1148" spans="1:30" s="215" customFormat="1" x14ac:dyDescent="0.25">
      <c r="A1148" s="215" t="s">
        <v>160</v>
      </c>
      <c r="B1148" s="215">
        <v>6024</v>
      </c>
      <c r="C1148" s="215" t="s">
        <v>197</v>
      </c>
      <c r="D1148" s="215">
        <v>191674522</v>
      </c>
      <c r="E1148" s="215">
        <v>1020</v>
      </c>
      <c r="F1148" s="215">
        <v>1110</v>
      </c>
      <c r="G1148" s="215">
        <v>1004</v>
      </c>
      <c r="I1148" s="215" t="s">
        <v>3086</v>
      </c>
      <c r="J1148" s="215" t="s">
        <v>3087</v>
      </c>
      <c r="K1148" s="215" t="s">
        <v>328</v>
      </c>
      <c r="L1148" s="215" t="s">
        <v>7899</v>
      </c>
      <c r="AD1148" s="216"/>
    </row>
    <row r="1149" spans="1:30" s="215" customFormat="1" x14ac:dyDescent="0.25">
      <c r="A1149" s="215" t="s">
        <v>160</v>
      </c>
      <c r="B1149" s="215">
        <v>6024</v>
      </c>
      <c r="C1149" s="215" t="s">
        <v>197</v>
      </c>
      <c r="D1149" s="215">
        <v>191674524</v>
      </c>
      <c r="E1149" s="215">
        <v>1020</v>
      </c>
      <c r="F1149" s="215">
        <v>1110</v>
      </c>
      <c r="G1149" s="215">
        <v>1004</v>
      </c>
      <c r="I1149" s="215" t="s">
        <v>13077</v>
      </c>
      <c r="J1149" s="215" t="s">
        <v>13078</v>
      </c>
      <c r="K1149" s="215" t="s">
        <v>8688</v>
      </c>
      <c r="L1149" s="215" t="s">
        <v>20236</v>
      </c>
      <c r="AD1149" s="216"/>
    </row>
    <row r="1150" spans="1:30" s="215" customFormat="1" x14ac:dyDescent="0.25">
      <c r="A1150" s="215" t="s">
        <v>160</v>
      </c>
      <c r="B1150" s="215">
        <v>6024</v>
      </c>
      <c r="C1150" s="215" t="s">
        <v>197</v>
      </c>
      <c r="D1150" s="215">
        <v>191691933</v>
      </c>
      <c r="E1150" s="215">
        <v>1020</v>
      </c>
      <c r="F1150" s="215">
        <v>1122</v>
      </c>
      <c r="G1150" s="215">
        <v>1004</v>
      </c>
      <c r="I1150" s="215" t="s">
        <v>13079</v>
      </c>
      <c r="J1150" s="215" t="s">
        <v>13080</v>
      </c>
      <c r="K1150" s="215" t="s">
        <v>8688</v>
      </c>
      <c r="L1150" s="215" t="s">
        <v>20237</v>
      </c>
      <c r="AD1150" s="216"/>
    </row>
    <row r="1151" spans="1:30" s="215" customFormat="1" x14ac:dyDescent="0.25">
      <c r="A1151" s="215" t="s">
        <v>160</v>
      </c>
      <c r="B1151" s="215">
        <v>6024</v>
      </c>
      <c r="C1151" s="215" t="s">
        <v>197</v>
      </c>
      <c r="D1151" s="215">
        <v>191691934</v>
      </c>
      <c r="E1151" s="215">
        <v>1020</v>
      </c>
      <c r="F1151" s="215">
        <v>1122</v>
      </c>
      <c r="G1151" s="215">
        <v>1004</v>
      </c>
      <c r="I1151" s="215" t="s">
        <v>13081</v>
      </c>
      <c r="J1151" s="215" t="s">
        <v>13082</v>
      </c>
      <c r="K1151" s="215" t="s">
        <v>8688</v>
      </c>
      <c r="L1151" s="215" t="s">
        <v>20238</v>
      </c>
      <c r="AD1151" s="216"/>
    </row>
    <row r="1152" spans="1:30" s="215" customFormat="1" x14ac:dyDescent="0.25">
      <c r="A1152" s="215" t="s">
        <v>160</v>
      </c>
      <c r="B1152" s="215">
        <v>6024</v>
      </c>
      <c r="C1152" s="215" t="s">
        <v>197</v>
      </c>
      <c r="D1152" s="215">
        <v>191693571</v>
      </c>
      <c r="E1152" s="215">
        <v>1020</v>
      </c>
      <c r="F1152" s="215">
        <v>1242</v>
      </c>
      <c r="G1152" s="215">
        <v>1004</v>
      </c>
      <c r="I1152" s="215" t="s">
        <v>3088</v>
      </c>
      <c r="J1152" s="215" t="s">
        <v>3089</v>
      </c>
      <c r="K1152" s="215" t="s">
        <v>328</v>
      </c>
      <c r="L1152" s="215" t="s">
        <v>7900</v>
      </c>
      <c r="AD1152" s="216"/>
    </row>
    <row r="1153" spans="1:30" s="215" customFormat="1" x14ac:dyDescent="0.25">
      <c r="A1153" s="215" t="s">
        <v>160</v>
      </c>
      <c r="B1153" s="215">
        <v>6024</v>
      </c>
      <c r="C1153" s="215" t="s">
        <v>197</v>
      </c>
      <c r="D1153" s="215">
        <v>191693692</v>
      </c>
      <c r="E1153" s="215">
        <v>1020</v>
      </c>
      <c r="F1153" s="215">
        <v>1121</v>
      </c>
      <c r="G1153" s="215">
        <v>1003</v>
      </c>
      <c r="I1153" s="215" t="s">
        <v>31219</v>
      </c>
      <c r="J1153" s="215" t="s">
        <v>31220</v>
      </c>
      <c r="K1153" s="215" t="s">
        <v>8688</v>
      </c>
      <c r="L1153" s="215" t="s">
        <v>31321</v>
      </c>
      <c r="AD1153" s="216"/>
    </row>
    <row r="1154" spans="1:30" s="215" customFormat="1" x14ac:dyDescent="0.25">
      <c r="A1154" s="215" t="s">
        <v>160</v>
      </c>
      <c r="B1154" s="215">
        <v>6024</v>
      </c>
      <c r="C1154" s="215" t="s">
        <v>197</v>
      </c>
      <c r="D1154" s="215">
        <v>191694653</v>
      </c>
      <c r="E1154" s="215">
        <v>1060</v>
      </c>
      <c r="F1154" s="215">
        <v>1220</v>
      </c>
      <c r="G1154" s="215">
        <v>1004</v>
      </c>
      <c r="I1154" s="215" t="s">
        <v>13083</v>
      </c>
      <c r="J1154" s="215" t="s">
        <v>13084</v>
      </c>
      <c r="K1154" s="215" t="s">
        <v>8688</v>
      </c>
      <c r="L1154" s="215" t="s">
        <v>20239</v>
      </c>
      <c r="AD1154" s="216"/>
    </row>
    <row r="1155" spans="1:30" s="215" customFormat="1" x14ac:dyDescent="0.25">
      <c r="A1155" s="215" t="s">
        <v>160</v>
      </c>
      <c r="B1155" s="215">
        <v>6024</v>
      </c>
      <c r="C1155" s="215" t="s">
        <v>197</v>
      </c>
      <c r="D1155" s="215">
        <v>191731131</v>
      </c>
      <c r="E1155" s="215">
        <v>1060</v>
      </c>
      <c r="F1155" s="215">
        <v>1274</v>
      </c>
      <c r="G1155" s="215">
        <v>1004</v>
      </c>
      <c r="I1155" s="215" t="s">
        <v>8533</v>
      </c>
      <c r="J1155" s="215" t="s">
        <v>8534</v>
      </c>
      <c r="K1155" s="215" t="s">
        <v>328</v>
      </c>
      <c r="L1155" s="215" t="s">
        <v>7898</v>
      </c>
      <c r="AD1155" s="216"/>
    </row>
    <row r="1156" spans="1:30" s="215" customFormat="1" x14ac:dyDescent="0.25">
      <c r="A1156" s="215" t="s">
        <v>160</v>
      </c>
      <c r="B1156" s="215">
        <v>6024</v>
      </c>
      <c r="C1156" s="215" t="s">
        <v>197</v>
      </c>
      <c r="D1156" s="215">
        <v>191741513</v>
      </c>
      <c r="E1156" s="215">
        <v>1060</v>
      </c>
      <c r="F1156" s="215">
        <v>1242</v>
      </c>
      <c r="G1156" s="215">
        <v>1004</v>
      </c>
      <c r="I1156" s="215" t="s">
        <v>6324</v>
      </c>
      <c r="J1156" s="215" t="s">
        <v>6325</v>
      </c>
      <c r="K1156" s="215" t="s">
        <v>328</v>
      </c>
      <c r="L1156" s="215" t="s">
        <v>7900</v>
      </c>
      <c r="AD1156" s="216"/>
    </row>
    <row r="1157" spans="1:30" s="215" customFormat="1" x14ac:dyDescent="0.25">
      <c r="A1157" s="215" t="s">
        <v>160</v>
      </c>
      <c r="B1157" s="215">
        <v>6024</v>
      </c>
      <c r="C1157" s="215" t="s">
        <v>197</v>
      </c>
      <c r="D1157" s="215">
        <v>191745295</v>
      </c>
      <c r="E1157" s="215">
        <v>1060</v>
      </c>
      <c r="F1157" s="215">
        <v>1110</v>
      </c>
      <c r="G1157" s="215">
        <v>1004</v>
      </c>
      <c r="I1157" s="215" t="s">
        <v>8535</v>
      </c>
      <c r="J1157" s="215" t="s">
        <v>8536</v>
      </c>
      <c r="K1157" s="215" t="s">
        <v>328</v>
      </c>
      <c r="L1157" s="215" t="s">
        <v>7889</v>
      </c>
      <c r="AD1157" s="216"/>
    </row>
    <row r="1158" spans="1:30" s="215" customFormat="1" x14ac:dyDescent="0.25">
      <c r="A1158" s="215" t="s">
        <v>160</v>
      </c>
      <c r="B1158" s="215">
        <v>6024</v>
      </c>
      <c r="C1158" s="215" t="s">
        <v>197</v>
      </c>
      <c r="D1158" s="215">
        <v>191746011</v>
      </c>
      <c r="E1158" s="215">
        <v>1020</v>
      </c>
      <c r="F1158" s="215">
        <v>1110</v>
      </c>
      <c r="G1158" s="215">
        <v>1004</v>
      </c>
      <c r="I1158" s="215" t="s">
        <v>6326</v>
      </c>
      <c r="J1158" s="215" t="s">
        <v>6327</v>
      </c>
      <c r="K1158" s="215" t="s">
        <v>328</v>
      </c>
      <c r="L1158" s="215" t="s">
        <v>7901</v>
      </c>
      <c r="AD1158" s="216"/>
    </row>
    <row r="1159" spans="1:30" s="215" customFormat="1" x14ac:dyDescent="0.25">
      <c r="A1159" s="215" t="s">
        <v>160</v>
      </c>
      <c r="B1159" s="215">
        <v>6024</v>
      </c>
      <c r="C1159" s="215" t="s">
        <v>197</v>
      </c>
      <c r="D1159" s="215">
        <v>191751172</v>
      </c>
      <c r="E1159" s="215">
        <v>1020</v>
      </c>
      <c r="F1159" s="215">
        <v>1121</v>
      </c>
      <c r="G1159" s="215">
        <v>1004</v>
      </c>
      <c r="I1159" s="215" t="s">
        <v>13085</v>
      </c>
      <c r="J1159" s="215" t="s">
        <v>13086</v>
      </c>
      <c r="K1159" s="215" t="s">
        <v>8688</v>
      </c>
      <c r="L1159" s="215" t="s">
        <v>20240</v>
      </c>
      <c r="AD1159" s="216"/>
    </row>
    <row r="1160" spans="1:30" s="215" customFormat="1" x14ac:dyDescent="0.25">
      <c r="A1160" s="215" t="s">
        <v>160</v>
      </c>
      <c r="B1160" s="215">
        <v>6024</v>
      </c>
      <c r="C1160" s="215" t="s">
        <v>197</v>
      </c>
      <c r="D1160" s="215">
        <v>191769851</v>
      </c>
      <c r="E1160" s="215">
        <v>1020</v>
      </c>
      <c r="F1160" s="215">
        <v>1110</v>
      </c>
      <c r="G1160" s="215">
        <v>1004</v>
      </c>
      <c r="I1160" s="215" t="s">
        <v>6328</v>
      </c>
      <c r="J1160" s="215" t="s">
        <v>6329</v>
      </c>
      <c r="K1160" s="215" t="s">
        <v>328</v>
      </c>
      <c r="L1160" s="215" t="s">
        <v>7859</v>
      </c>
      <c r="AD1160" s="216"/>
    </row>
    <row r="1161" spans="1:30" s="215" customFormat="1" x14ac:dyDescent="0.25">
      <c r="A1161" s="215" t="s">
        <v>160</v>
      </c>
      <c r="B1161" s="215">
        <v>6024</v>
      </c>
      <c r="C1161" s="215" t="s">
        <v>197</v>
      </c>
      <c r="D1161" s="215">
        <v>191777551</v>
      </c>
      <c r="E1161" s="215">
        <v>1060</v>
      </c>
      <c r="F1161" s="215">
        <v>1274</v>
      </c>
      <c r="G1161" s="215">
        <v>1004</v>
      </c>
      <c r="I1161" s="215" t="s">
        <v>13087</v>
      </c>
      <c r="J1161" s="215" t="s">
        <v>13088</v>
      </c>
      <c r="K1161" s="215" t="s">
        <v>8688</v>
      </c>
      <c r="L1161" s="215" t="s">
        <v>20241</v>
      </c>
      <c r="AD1161" s="216"/>
    </row>
    <row r="1162" spans="1:30" s="215" customFormat="1" x14ac:dyDescent="0.25">
      <c r="A1162" s="215" t="s">
        <v>160</v>
      </c>
      <c r="B1162" s="215">
        <v>6024</v>
      </c>
      <c r="C1162" s="215" t="s">
        <v>197</v>
      </c>
      <c r="D1162" s="215">
        <v>191782478</v>
      </c>
      <c r="E1162" s="215">
        <v>1060</v>
      </c>
      <c r="F1162" s="215">
        <v>1242</v>
      </c>
      <c r="G1162" s="215">
        <v>1004</v>
      </c>
      <c r="I1162" s="215" t="s">
        <v>13089</v>
      </c>
      <c r="J1162" s="215" t="s">
        <v>13090</v>
      </c>
      <c r="K1162" s="215" t="s">
        <v>8688</v>
      </c>
      <c r="L1162" s="215" t="s">
        <v>20242</v>
      </c>
      <c r="AD1162" s="216"/>
    </row>
    <row r="1163" spans="1:30" s="215" customFormat="1" x14ac:dyDescent="0.25">
      <c r="A1163" s="215" t="s">
        <v>160</v>
      </c>
      <c r="B1163" s="215">
        <v>6024</v>
      </c>
      <c r="C1163" s="215" t="s">
        <v>197</v>
      </c>
      <c r="D1163" s="215">
        <v>191783653</v>
      </c>
      <c r="E1163" s="215">
        <v>1020</v>
      </c>
      <c r="F1163" s="215">
        <v>1110</v>
      </c>
      <c r="G1163" s="215">
        <v>1004</v>
      </c>
      <c r="I1163" s="215" t="s">
        <v>13091</v>
      </c>
      <c r="J1163" s="215" t="s">
        <v>13092</v>
      </c>
      <c r="K1163" s="215" t="s">
        <v>8688</v>
      </c>
      <c r="L1163" s="215" t="s">
        <v>20243</v>
      </c>
      <c r="AD1163" s="216"/>
    </row>
    <row r="1164" spans="1:30" s="215" customFormat="1" x14ac:dyDescent="0.25">
      <c r="A1164" s="215" t="s">
        <v>160</v>
      </c>
      <c r="B1164" s="215">
        <v>6024</v>
      </c>
      <c r="C1164" s="215" t="s">
        <v>197</v>
      </c>
      <c r="D1164" s="215">
        <v>191784032</v>
      </c>
      <c r="E1164" s="215">
        <v>1020</v>
      </c>
      <c r="F1164" s="215">
        <v>1110</v>
      </c>
      <c r="G1164" s="215">
        <v>1004</v>
      </c>
      <c r="I1164" s="215" t="s">
        <v>13093</v>
      </c>
      <c r="J1164" s="215" t="s">
        <v>13094</v>
      </c>
      <c r="K1164" s="215" t="s">
        <v>8688</v>
      </c>
      <c r="L1164" s="215" t="s">
        <v>20244</v>
      </c>
      <c r="AD1164" s="216"/>
    </row>
    <row r="1165" spans="1:30" s="215" customFormat="1" x14ac:dyDescent="0.25">
      <c r="A1165" s="215" t="s">
        <v>160</v>
      </c>
      <c r="B1165" s="215">
        <v>6024</v>
      </c>
      <c r="C1165" s="215" t="s">
        <v>197</v>
      </c>
      <c r="D1165" s="215">
        <v>191784033</v>
      </c>
      <c r="E1165" s="215">
        <v>1020</v>
      </c>
      <c r="F1165" s="215">
        <v>1110</v>
      </c>
      <c r="G1165" s="215">
        <v>1004</v>
      </c>
      <c r="I1165" s="215" t="s">
        <v>13095</v>
      </c>
      <c r="J1165" s="215" t="s">
        <v>13096</v>
      </c>
      <c r="K1165" s="215" t="s">
        <v>8688</v>
      </c>
      <c r="L1165" s="215" t="s">
        <v>20245</v>
      </c>
      <c r="AD1165" s="216"/>
    </row>
    <row r="1166" spans="1:30" s="215" customFormat="1" x14ac:dyDescent="0.25">
      <c r="A1166" s="215" t="s">
        <v>160</v>
      </c>
      <c r="B1166" s="215">
        <v>6024</v>
      </c>
      <c r="C1166" s="215" t="s">
        <v>197</v>
      </c>
      <c r="D1166" s="215">
        <v>191784034</v>
      </c>
      <c r="E1166" s="215">
        <v>1020</v>
      </c>
      <c r="F1166" s="215">
        <v>1110</v>
      </c>
      <c r="G1166" s="215">
        <v>1004</v>
      </c>
      <c r="I1166" s="215" t="s">
        <v>13097</v>
      </c>
      <c r="J1166" s="215" t="s">
        <v>13098</v>
      </c>
      <c r="K1166" s="215" t="s">
        <v>8688</v>
      </c>
      <c r="L1166" s="215" t="s">
        <v>20246</v>
      </c>
      <c r="AD1166" s="216"/>
    </row>
    <row r="1167" spans="1:30" s="215" customFormat="1" x14ac:dyDescent="0.25">
      <c r="A1167" s="215" t="s">
        <v>160</v>
      </c>
      <c r="B1167" s="215">
        <v>6024</v>
      </c>
      <c r="C1167" s="215" t="s">
        <v>197</v>
      </c>
      <c r="D1167" s="215">
        <v>191784035</v>
      </c>
      <c r="E1167" s="215">
        <v>1020</v>
      </c>
      <c r="F1167" s="215">
        <v>1110</v>
      </c>
      <c r="G1167" s="215">
        <v>1004</v>
      </c>
      <c r="I1167" s="215" t="s">
        <v>13099</v>
      </c>
      <c r="J1167" s="215" t="s">
        <v>13100</v>
      </c>
      <c r="K1167" s="215" t="s">
        <v>8688</v>
      </c>
      <c r="L1167" s="215" t="s">
        <v>20247</v>
      </c>
      <c r="AD1167" s="216"/>
    </row>
    <row r="1168" spans="1:30" s="215" customFormat="1" x14ac:dyDescent="0.25">
      <c r="A1168" s="215" t="s">
        <v>160</v>
      </c>
      <c r="B1168" s="215">
        <v>6024</v>
      </c>
      <c r="C1168" s="215" t="s">
        <v>197</v>
      </c>
      <c r="D1168" s="215">
        <v>191784036</v>
      </c>
      <c r="E1168" s="215">
        <v>1020</v>
      </c>
      <c r="F1168" s="215">
        <v>1110</v>
      </c>
      <c r="G1168" s="215">
        <v>1004</v>
      </c>
      <c r="I1168" s="215" t="s">
        <v>13101</v>
      </c>
      <c r="J1168" s="215" t="s">
        <v>13102</v>
      </c>
      <c r="K1168" s="215" t="s">
        <v>8688</v>
      </c>
      <c r="L1168" s="215" t="s">
        <v>20248</v>
      </c>
      <c r="AD1168" s="216"/>
    </row>
    <row r="1169" spans="1:30" s="215" customFormat="1" x14ac:dyDescent="0.25">
      <c r="A1169" s="215" t="s">
        <v>160</v>
      </c>
      <c r="B1169" s="215">
        <v>6024</v>
      </c>
      <c r="C1169" s="215" t="s">
        <v>197</v>
      </c>
      <c r="D1169" s="215">
        <v>191784037</v>
      </c>
      <c r="E1169" s="215">
        <v>1020</v>
      </c>
      <c r="F1169" s="215">
        <v>1110</v>
      </c>
      <c r="G1169" s="215">
        <v>1004</v>
      </c>
      <c r="I1169" s="215" t="s">
        <v>13103</v>
      </c>
      <c r="J1169" s="215" t="s">
        <v>13104</v>
      </c>
      <c r="K1169" s="215" t="s">
        <v>8688</v>
      </c>
      <c r="L1169" s="215" t="s">
        <v>20249</v>
      </c>
      <c r="AD1169" s="216"/>
    </row>
    <row r="1170" spans="1:30" s="215" customFormat="1" x14ac:dyDescent="0.25">
      <c r="A1170" s="215" t="s">
        <v>160</v>
      </c>
      <c r="B1170" s="215">
        <v>6024</v>
      </c>
      <c r="C1170" s="215" t="s">
        <v>197</v>
      </c>
      <c r="D1170" s="215">
        <v>191784038</v>
      </c>
      <c r="E1170" s="215">
        <v>1020</v>
      </c>
      <c r="F1170" s="215">
        <v>1110</v>
      </c>
      <c r="G1170" s="215">
        <v>1004</v>
      </c>
      <c r="I1170" s="215" t="s">
        <v>13105</v>
      </c>
      <c r="J1170" s="215" t="s">
        <v>13106</v>
      </c>
      <c r="K1170" s="215" t="s">
        <v>8688</v>
      </c>
      <c r="L1170" s="215" t="s">
        <v>20250</v>
      </c>
      <c r="AD1170" s="216"/>
    </row>
    <row r="1171" spans="1:30" s="215" customFormat="1" x14ac:dyDescent="0.25">
      <c r="A1171" s="215" t="s">
        <v>160</v>
      </c>
      <c r="B1171" s="215">
        <v>6024</v>
      </c>
      <c r="C1171" s="215" t="s">
        <v>197</v>
      </c>
      <c r="D1171" s="215">
        <v>191784039</v>
      </c>
      <c r="E1171" s="215">
        <v>1020</v>
      </c>
      <c r="F1171" s="215">
        <v>1110</v>
      </c>
      <c r="G1171" s="215">
        <v>1004</v>
      </c>
      <c r="I1171" s="215" t="s">
        <v>13107</v>
      </c>
      <c r="J1171" s="215" t="s">
        <v>13108</v>
      </c>
      <c r="K1171" s="215" t="s">
        <v>8688</v>
      </c>
      <c r="L1171" s="215" t="s">
        <v>20251</v>
      </c>
      <c r="AD1171" s="216"/>
    </row>
    <row r="1172" spans="1:30" s="215" customFormat="1" x14ac:dyDescent="0.25">
      <c r="A1172" s="215" t="s">
        <v>160</v>
      </c>
      <c r="B1172" s="215">
        <v>6024</v>
      </c>
      <c r="C1172" s="215" t="s">
        <v>197</v>
      </c>
      <c r="D1172" s="215">
        <v>191784040</v>
      </c>
      <c r="E1172" s="215">
        <v>1020</v>
      </c>
      <c r="F1172" s="215">
        <v>1110</v>
      </c>
      <c r="G1172" s="215">
        <v>1004</v>
      </c>
      <c r="I1172" s="215" t="s">
        <v>13109</v>
      </c>
      <c r="J1172" s="215" t="s">
        <v>13110</v>
      </c>
      <c r="K1172" s="215" t="s">
        <v>8688</v>
      </c>
      <c r="L1172" s="215" t="s">
        <v>20252</v>
      </c>
      <c r="AD1172" s="216"/>
    </row>
    <row r="1173" spans="1:30" s="215" customFormat="1" x14ac:dyDescent="0.25">
      <c r="A1173" s="215" t="s">
        <v>160</v>
      </c>
      <c r="B1173" s="215">
        <v>6024</v>
      </c>
      <c r="C1173" s="215" t="s">
        <v>197</v>
      </c>
      <c r="D1173" s="215">
        <v>191791195</v>
      </c>
      <c r="E1173" s="215">
        <v>1020</v>
      </c>
      <c r="F1173" s="215">
        <v>1110</v>
      </c>
      <c r="G1173" s="215">
        <v>1004</v>
      </c>
      <c r="I1173" s="215" t="s">
        <v>13111</v>
      </c>
      <c r="J1173" s="215" t="s">
        <v>13112</v>
      </c>
      <c r="K1173" s="215" t="s">
        <v>8688</v>
      </c>
      <c r="L1173" s="215" t="s">
        <v>20253</v>
      </c>
      <c r="AD1173" s="216"/>
    </row>
    <row r="1174" spans="1:30" s="215" customFormat="1" x14ac:dyDescent="0.25">
      <c r="A1174" s="215" t="s">
        <v>160</v>
      </c>
      <c r="B1174" s="215">
        <v>6024</v>
      </c>
      <c r="C1174" s="215" t="s">
        <v>197</v>
      </c>
      <c r="D1174" s="215">
        <v>191797291</v>
      </c>
      <c r="E1174" s="215">
        <v>1020</v>
      </c>
      <c r="F1174" s="215">
        <v>1121</v>
      </c>
      <c r="G1174" s="215">
        <v>1004</v>
      </c>
      <c r="I1174" s="215" t="s">
        <v>13113</v>
      </c>
      <c r="J1174" s="215" t="s">
        <v>13114</v>
      </c>
      <c r="K1174" s="215" t="s">
        <v>8688</v>
      </c>
      <c r="L1174" s="215" t="s">
        <v>20254</v>
      </c>
      <c r="AD1174" s="216"/>
    </row>
    <row r="1175" spans="1:30" s="215" customFormat="1" x14ac:dyDescent="0.25">
      <c r="A1175" s="215" t="s">
        <v>160</v>
      </c>
      <c r="B1175" s="215">
        <v>6024</v>
      </c>
      <c r="C1175" s="215" t="s">
        <v>197</v>
      </c>
      <c r="D1175" s="215">
        <v>191801031</v>
      </c>
      <c r="E1175" s="215">
        <v>1020</v>
      </c>
      <c r="F1175" s="215">
        <v>1110</v>
      </c>
      <c r="G1175" s="215">
        <v>1004</v>
      </c>
      <c r="I1175" s="215" t="s">
        <v>13115</v>
      </c>
      <c r="J1175" s="215" t="s">
        <v>13116</v>
      </c>
      <c r="K1175" s="215" t="s">
        <v>8688</v>
      </c>
      <c r="L1175" s="215" t="s">
        <v>20255</v>
      </c>
      <c r="AD1175" s="216"/>
    </row>
    <row r="1176" spans="1:30" s="215" customFormat="1" x14ac:dyDescent="0.25">
      <c r="A1176" s="215" t="s">
        <v>160</v>
      </c>
      <c r="B1176" s="215">
        <v>6024</v>
      </c>
      <c r="C1176" s="215" t="s">
        <v>197</v>
      </c>
      <c r="D1176" s="215">
        <v>191809046</v>
      </c>
      <c r="E1176" s="215">
        <v>1020</v>
      </c>
      <c r="F1176" s="215">
        <v>1110</v>
      </c>
      <c r="G1176" s="215">
        <v>1004</v>
      </c>
      <c r="I1176" s="215" t="s">
        <v>13117</v>
      </c>
      <c r="J1176" s="215" t="s">
        <v>13118</v>
      </c>
      <c r="K1176" s="215" t="s">
        <v>8688</v>
      </c>
      <c r="L1176" s="215" t="s">
        <v>20256</v>
      </c>
      <c r="AD1176" s="216"/>
    </row>
    <row r="1177" spans="1:30" s="215" customFormat="1" x14ac:dyDescent="0.25">
      <c r="A1177" s="215" t="s">
        <v>160</v>
      </c>
      <c r="B1177" s="215">
        <v>6024</v>
      </c>
      <c r="C1177" s="215" t="s">
        <v>197</v>
      </c>
      <c r="D1177" s="215">
        <v>191809047</v>
      </c>
      <c r="E1177" s="215">
        <v>1020</v>
      </c>
      <c r="F1177" s="215">
        <v>1110</v>
      </c>
      <c r="G1177" s="215">
        <v>1004</v>
      </c>
      <c r="I1177" s="215" t="s">
        <v>24421</v>
      </c>
      <c r="J1177" s="215" t="s">
        <v>24422</v>
      </c>
      <c r="K1177" s="215" t="s">
        <v>8688</v>
      </c>
      <c r="L1177" s="215" t="s">
        <v>24474</v>
      </c>
      <c r="AD1177" s="216"/>
    </row>
    <row r="1178" spans="1:30" s="215" customFormat="1" x14ac:dyDescent="0.25">
      <c r="A1178" s="215" t="s">
        <v>160</v>
      </c>
      <c r="B1178" s="215">
        <v>6024</v>
      </c>
      <c r="C1178" s="215" t="s">
        <v>197</v>
      </c>
      <c r="D1178" s="215">
        <v>191809048</v>
      </c>
      <c r="E1178" s="215">
        <v>1020</v>
      </c>
      <c r="F1178" s="215">
        <v>1110</v>
      </c>
      <c r="G1178" s="215">
        <v>1004</v>
      </c>
      <c r="I1178" s="215" t="s">
        <v>13119</v>
      </c>
      <c r="J1178" s="215" t="s">
        <v>13120</v>
      </c>
      <c r="K1178" s="215" t="s">
        <v>8688</v>
      </c>
      <c r="L1178" s="215" t="s">
        <v>20257</v>
      </c>
      <c r="AD1178" s="216"/>
    </row>
    <row r="1179" spans="1:30" s="215" customFormat="1" x14ac:dyDescent="0.25">
      <c r="A1179" s="215" t="s">
        <v>160</v>
      </c>
      <c r="B1179" s="215">
        <v>6024</v>
      </c>
      <c r="C1179" s="215" t="s">
        <v>197</v>
      </c>
      <c r="D1179" s="215">
        <v>191812118</v>
      </c>
      <c r="E1179" s="215">
        <v>1060</v>
      </c>
      <c r="F1179" s="215">
        <v>1252</v>
      </c>
      <c r="G1179" s="215">
        <v>1004</v>
      </c>
      <c r="I1179" s="215" t="s">
        <v>13121</v>
      </c>
      <c r="J1179" s="215" t="s">
        <v>13122</v>
      </c>
      <c r="K1179" s="215" t="s">
        <v>8688</v>
      </c>
      <c r="L1179" s="215" t="s">
        <v>20258</v>
      </c>
      <c r="AD1179" s="216"/>
    </row>
    <row r="1180" spans="1:30" s="215" customFormat="1" x14ac:dyDescent="0.25">
      <c r="A1180" s="215" t="s">
        <v>160</v>
      </c>
      <c r="B1180" s="215">
        <v>6024</v>
      </c>
      <c r="C1180" s="215" t="s">
        <v>197</v>
      </c>
      <c r="D1180" s="215">
        <v>191812121</v>
      </c>
      <c r="E1180" s="215">
        <v>1020</v>
      </c>
      <c r="F1180" s="215">
        <v>1110</v>
      </c>
      <c r="G1180" s="215">
        <v>1004</v>
      </c>
      <c r="I1180" s="215" t="s">
        <v>24423</v>
      </c>
      <c r="J1180" s="215" t="s">
        <v>24424</v>
      </c>
      <c r="K1180" s="215" t="s">
        <v>8688</v>
      </c>
      <c r="L1180" s="215" t="s">
        <v>24475</v>
      </c>
      <c r="AD1180" s="216"/>
    </row>
    <row r="1181" spans="1:30" s="215" customFormat="1" x14ac:dyDescent="0.25">
      <c r="A1181" s="215" t="s">
        <v>160</v>
      </c>
      <c r="B1181" s="215">
        <v>6024</v>
      </c>
      <c r="C1181" s="215" t="s">
        <v>197</v>
      </c>
      <c r="D1181" s="215">
        <v>191816576</v>
      </c>
      <c r="E1181" s="215">
        <v>1060</v>
      </c>
      <c r="F1181" s="215">
        <v>1274</v>
      </c>
      <c r="G1181" s="215">
        <v>1004</v>
      </c>
      <c r="I1181" s="215" t="s">
        <v>13123</v>
      </c>
      <c r="J1181" s="215" t="s">
        <v>13124</v>
      </c>
      <c r="K1181" s="215" t="s">
        <v>8688</v>
      </c>
      <c r="L1181" s="215" t="s">
        <v>20259</v>
      </c>
      <c r="AD1181" s="216"/>
    </row>
    <row r="1182" spans="1:30" s="215" customFormat="1" x14ac:dyDescent="0.25">
      <c r="A1182" s="215" t="s">
        <v>160</v>
      </c>
      <c r="B1182" s="215">
        <v>6024</v>
      </c>
      <c r="C1182" s="215" t="s">
        <v>197</v>
      </c>
      <c r="D1182" s="215">
        <v>191820514</v>
      </c>
      <c r="E1182" s="215">
        <v>1020</v>
      </c>
      <c r="F1182" s="215">
        <v>1110</v>
      </c>
      <c r="G1182" s="215">
        <v>1004</v>
      </c>
      <c r="I1182" s="215" t="s">
        <v>13125</v>
      </c>
      <c r="J1182" s="215" t="s">
        <v>13126</v>
      </c>
      <c r="K1182" s="215" t="s">
        <v>8688</v>
      </c>
      <c r="L1182" s="215" t="s">
        <v>20260</v>
      </c>
      <c r="AD1182" s="216"/>
    </row>
    <row r="1183" spans="1:30" s="215" customFormat="1" x14ac:dyDescent="0.25">
      <c r="A1183" s="215" t="s">
        <v>160</v>
      </c>
      <c r="B1183" s="215">
        <v>6024</v>
      </c>
      <c r="C1183" s="215" t="s">
        <v>197</v>
      </c>
      <c r="D1183" s="215">
        <v>191823794</v>
      </c>
      <c r="E1183" s="215">
        <v>1020</v>
      </c>
      <c r="F1183" s="215">
        <v>1110</v>
      </c>
      <c r="G1183" s="215">
        <v>1004</v>
      </c>
      <c r="I1183" s="215" t="s">
        <v>13127</v>
      </c>
      <c r="J1183" s="215" t="s">
        <v>13128</v>
      </c>
      <c r="K1183" s="215" t="s">
        <v>8688</v>
      </c>
      <c r="L1183" s="215" t="s">
        <v>20261</v>
      </c>
      <c r="AD1183" s="216"/>
    </row>
    <row r="1184" spans="1:30" s="215" customFormat="1" x14ac:dyDescent="0.25">
      <c r="A1184" s="215" t="s">
        <v>160</v>
      </c>
      <c r="B1184" s="215">
        <v>6024</v>
      </c>
      <c r="C1184" s="215" t="s">
        <v>197</v>
      </c>
      <c r="D1184" s="215">
        <v>191826515</v>
      </c>
      <c r="E1184" s="215">
        <v>1020</v>
      </c>
      <c r="F1184" s="215">
        <v>1110</v>
      </c>
      <c r="G1184" s="215">
        <v>1004</v>
      </c>
      <c r="I1184" s="215" t="s">
        <v>13129</v>
      </c>
      <c r="J1184" s="215" t="s">
        <v>13130</v>
      </c>
      <c r="K1184" s="215" t="s">
        <v>8688</v>
      </c>
      <c r="L1184" s="215" t="s">
        <v>20262</v>
      </c>
      <c r="AD1184" s="216"/>
    </row>
    <row r="1185" spans="1:30" s="215" customFormat="1" x14ac:dyDescent="0.25">
      <c r="A1185" s="215" t="s">
        <v>160</v>
      </c>
      <c r="B1185" s="215">
        <v>6024</v>
      </c>
      <c r="C1185" s="215" t="s">
        <v>197</v>
      </c>
      <c r="D1185" s="215">
        <v>191841414</v>
      </c>
      <c r="E1185" s="215">
        <v>1060</v>
      </c>
      <c r="F1185" s="215">
        <v>1252</v>
      </c>
      <c r="G1185" s="215">
        <v>1004</v>
      </c>
      <c r="I1185" s="215" t="s">
        <v>13131</v>
      </c>
      <c r="J1185" s="215" t="s">
        <v>13132</v>
      </c>
      <c r="K1185" s="215" t="s">
        <v>8688</v>
      </c>
      <c r="L1185" s="215" t="s">
        <v>20263</v>
      </c>
      <c r="AD1185" s="216"/>
    </row>
    <row r="1186" spans="1:30" s="215" customFormat="1" x14ac:dyDescent="0.25">
      <c r="A1186" s="215" t="s">
        <v>160</v>
      </c>
      <c r="B1186" s="215">
        <v>6024</v>
      </c>
      <c r="C1186" s="215" t="s">
        <v>197</v>
      </c>
      <c r="D1186" s="215">
        <v>191843133</v>
      </c>
      <c r="E1186" s="215">
        <v>1020</v>
      </c>
      <c r="F1186" s="215">
        <v>1110</v>
      </c>
      <c r="G1186" s="215">
        <v>1004</v>
      </c>
      <c r="I1186" s="215" t="s">
        <v>13133</v>
      </c>
      <c r="J1186" s="215" t="s">
        <v>13134</v>
      </c>
      <c r="K1186" s="215" t="s">
        <v>8688</v>
      </c>
      <c r="L1186" s="215" t="s">
        <v>20264</v>
      </c>
      <c r="AD1186" s="216"/>
    </row>
    <row r="1187" spans="1:30" s="215" customFormat="1" x14ac:dyDescent="0.25">
      <c r="A1187" s="215" t="s">
        <v>160</v>
      </c>
      <c r="B1187" s="215">
        <v>6024</v>
      </c>
      <c r="C1187" s="215" t="s">
        <v>197</v>
      </c>
      <c r="D1187" s="215">
        <v>191843546</v>
      </c>
      <c r="E1187" s="215">
        <v>1020</v>
      </c>
      <c r="F1187" s="215">
        <v>1110</v>
      </c>
      <c r="G1187" s="215">
        <v>1004</v>
      </c>
      <c r="I1187" s="215" t="s">
        <v>13135</v>
      </c>
      <c r="J1187" s="215" t="s">
        <v>13136</v>
      </c>
      <c r="K1187" s="215" t="s">
        <v>8688</v>
      </c>
      <c r="L1187" s="215" t="s">
        <v>20265</v>
      </c>
      <c r="AD1187" s="216"/>
    </row>
    <row r="1188" spans="1:30" s="215" customFormat="1" x14ac:dyDescent="0.25">
      <c r="A1188" s="215" t="s">
        <v>160</v>
      </c>
      <c r="B1188" s="215">
        <v>6024</v>
      </c>
      <c r="C1188" s="215" t="s">
        <v>197</v>
      </c>
      <c r="D1188" s="215">
        <v>191843547</v>
      </c>
      <c r="E1188" s="215">
        <v>1020</v>
      </c>
      <c r="F1188" s="215">
        <v>1110</v>
      </c>
      <c r="G1188" s="215">
        <v>1004</v>
      </c>
      <c r="I1188" s="215" t="s">
        <v>13137</v>
      </c>
      <c r="J1188" s="215" t="s">
        <v>13138</v>
      </c>
      <c r="K1188" s="215" t="s">
        <v>8688</v>
      </c>
      <c r="L1188" s="215" t="s">
        <v>20266</v>
      </c>
      <c r="AD1188" s="216"/>
    </row>
    <row r="1189" spans="1:30" s="215" customFormat="1" x14ac:dyDescent="0.25">
      <c r="A1189" s="215" t="s">
        <v>160</v>
      </c>
      <c r="B1189" s="215">
        <v>6024</v>
      </c>
      <c r="C1189" s="215" t="s">
        <v>197</v>
      </c>
      <c r="D1189" s="215">
        <v>191843548</v>
      </c>
      <c r="E1189" s="215">
        <v>1020</v>
      </c>
      <c r="F1189" s="215">
        <v>1110</v>
      </c>
      <c r="G1189" s="215">
        <v>1004</v>
      </c>
      <c r="I1189" s="215" t="s">
        <v>13139</v>
      </c>
      <c r="J1189" s="215" t="s">
        <v>13140</v>
      </c>
      <c r="K1189" s="215" t="s">
        <v>8688</v>
      </c>
      <c r="L1189" s="215" t="s">
        <v>20267</v>
      </c>
      <c r="AD1189" s="216"/>
    </row>
    <row r="1190" spans="1:30" s="215" customFormat="1" x14ac:dyDescent="0.25">
      <c r="A1190" s="215" t="s">
        <v>160</v>
      </c>
      <c r="B1190" s="215">
        <v>6024</v>
      </c>
      <c r="C1190" s="215" t="s">
        <v>197</v>
      </c>
      <c r="D1190" s="215">
        <v>191844119</v>
      </c>
      <c r="E1190" s="215">
        <v>1020</v>
      </c>
      <c r="F1190" s="215">
        <v>1110</v>
      </c>
      <c r="G1190" s="215">
        <v>1004</v>
      </c>
      <c r="I1190" s="215" t="s">
        <v>13141</v>
      </c>
      <c r="J1190" s="215" t="s">
        <v>13142</v>
      </c>
      <c r="K1190" s="215" t="s">
        <v>8688</v>
      </c>
      <c r="L1190" s="215" t="s">
        <v>20268</v>
      </c>
      <c r="AD1190" s="216"/>
    </row>
    <row r="1191" spans="1:30" s="215" customFormat="1" x14ac:dyDescent="0.25">
      <c r="A1191" s="215" t="s">
        <v>160</v>
      </c>
      <c r="B1191" s="215">
        <v>6024</v>
      </c>
      <c r="C1191" s="215" t="s">
        <v>197</v>
      </c>
      <c r="D1191" s="215">
        <v>191844521</v>
      </c>
      <c r="E1191" s="215">
        <v>1020</v>
      </c>
      <c r="F1191" s="215">
        <v>1121</v>
      </c>
      <c r="G1191" s="215">
        <v>1004</v>
      </c>
      <c r="I1191" s="215" t="s">
        <v>24425</v>
      </c>
      <c r="J1191" s="215" t="s">
        <v>24426</v>
      </c>
      <c r="K1191" s="215" t="s">
        <v>8688</v>
      </c>
      <c r="L1191" s="215" t="s">
        <v>24476</v>
      </c>
      <c r="AD1191" s="216"/>
    </row>
    <row r="1192" spans="1:30" s="215" customFormat="1" x14ac:dyDescent="0.25">
      <c r="A1192" s="215" t="s">
        <v>160</v>
      </c>
      <c r="B1192" s="215">
        <v>6024</v>
      </c>
      <c r="C1192" s="215" t="s">
        <v>197</v>
      </c>
      <c r="D1192" s="215">
        <v>191844591</v>
      </c>
      <c r="E1192" s="215">
        <v>1020</v>
      </c>
      <c r="F1192" s="215">
        <v>1110</v>
      </c>
      <c r="G1192" s="215">
        <v>1004</v>
      </c>
      <c r="I1192" s="215" t="s">
        <v>6330</v>
      </c>
      <c r="J1192" s="215" t="s">
        <v>6331</v>
      </c>
      <c r="K1192" s="215" t="s">
        <v>328</v>
      </c>
      <c r="L1192" s="215" t="s">
        <v>7842</v>
      </c>
      <c r="AD1192" s="216"/>
    </row>
    <row r="1193" spans="1:30" s="215" customFormat="1" x14ac:dyDescent="0.25">
      <c r="A1193" s="215" t="s">
        <v>160</v>
      </c>
      <c r="B1193" s="215">
        <v>6024</v>
      </c>
      <c r="C1193" s="215" t="s">
        <v>197</v>
      </c>
      <c r="D1193" s="215">
        <v>191848356</v>
      </c>
      <c r="E1193" s="215">
        <v>1060</v>
      </c>
      <c r="F1193" s="215">
        <v>1261</v>
      </c>
      <c r="G1193" s="215">
        <v>1004</v>
      </c>
      <c r="I1193" s="215" t="s">
        <v>13143</v>
      </c>
      <c r="J1193" s="215" t="s">
        <v>13144</v>
      </c>
      <c r="K1193" s="215" t="s">
        <v>8688</v>
      </c>
      <c r="L1193" s="215" t="s">
        <v>20269</v>
      </c>
      <c r="AD1193" s="216"/>
    </row>
    <row r="1194" spans="1:30" s="215" customFormat="1" x14ac:dyDescent="0.25">
      <c r="A1194" s="215" t="s">
        <v>160</v>
      </c>
      <c r="B1194" s="215">
        <v>6024</v>
      </c>
      <c r="C1194" s="215" t="s">
        <v>197</v>
      </c>
      <c r="D1194" s="215">
        <v>191848362</v>
      </c>
      <c r="E1194" s="215">
        <v>1060</v>
      </c>
      <c r="F1194" s="215">
        <v>1274</v>
      </c>
      <c r="G1194" s="215">
        <v>1004</v>
      </c>
      <c r="I1194" s="215" t="s">
        <v>13145</v>
      </c>
      <c r="J1194" s="215" t="s">
        <v>13146</v>
      </c>
      <c r="K1194" s="215" t="s">
        <v>8688</v>
      </c>
      <c r="L1194" s="215" t="s">
        <v>20270</v>
      </c>
      <c r="AD1194" s="216"/>
    </row>
    <row r="1195" spans="1:30" s="215" customFormat="1" x14ac:dyDescent="0.25">
      <c r="A1195" s="215" t="s">
        <v>160</v>
      </c>
      <c r="B1195" s="215">
        <v>6024</v>
      </c>
      <c r="C1195" s="215" t="s">
        <v>197</v>
      </c>
      <c r="D1195" s="215">
        <v>191849248</v>
      </c>
      <c r="E1195" s="215">
        <v>1020</v>
      </c>
      <c r="F1195" s="215">
        <v>1121</v>
      </c>
      <c r="G1195" s="215">
        <v>1004</v>
      </c>
      <c r="I1195" s="215" t="s">
        <v>13147</v>
      </c>
      <c r="J1195" s="215" t="s">
        <v>13148</v>
      </c>
      <c r="K1195" s="215" t="s">
        <v>8688</v>
      </c>
      <c r="L1195" s="215" t="s">
        <v>20271</v>
      </c>
      <c r="AD1195" s="216"/>
    </row>
    <row r="1196" spans="1:30" s="215" customFormat="1" x14ac:dyDescent="0.25">
      <c r="A1196" s="215" t="s">
        <v>160</v>
      </c>
      <c r="B1196" s="215">
        <v>6024</v>
      </c>
      <c r="C1196" s="215" t="s">
        <v>197</v>
      </c>
      <c r="D1196" s="215">
        <v>191849249</v>
      </c>
      <c r="E1196" s="215">
        <v>1020</v>
      </c>
      <c r="F1196" s="215">
        <v>1110</v>
      </c>
      <c r="G1196" s="215">
        <v>1004</v>
      </c>
      <c r="I1196" s="215" t="s">
        <v>13149</v>
      </c>
      <c r="J1196" s="215" t="s">
        <v>13150</v>
      </c>
      <c r="K1196" s="215" t="s">
        <v>8688</v>
      </c>
      <c r="L1196" s="215" t="s">
        <v>20272</v>
      </c>
      <c r="AD1196" s="216"/>
    </row>
    <row r="1197" spans="1:30" s="215" customFormat="1" x14ac:dyDescent="0.25">
      <c r="A1197" s="215" t="s">
        <v>160</v>
      </c>
      <c r="B1197" s="215">
        <v>6024</v>
      </c>
      <c r="C1197" s="215" t="s">
        <v>197</v>
      </c>
      <c r="D1197" s="215">
        <v>191851356</v>
      </c>
      <c r="E1197" s="215">
        <v>1030</v>
      </c>
      <c r="F1197" s="215">
        <v>1110</v>
      </c>
      <c r="G1197" s="215">
        <v>1004</v>
      </c>
      <c r="I1197" s="215" t="s">
        <v>26945</v>
      </c>
      <c r="J1197" s="215" t="s">
        <v>26946</v>
      </c>
      <c r="K1197" s="215" t="s">
        <v>8688</v>
      </c>
      <c r="L1197" s="215" t="s">
        <v>27013</v>
      </c>
      <c r="AD1197" s="216"/>
    </row>
    <row r="1198" spans="1:30" s="215" customFormat="1" x14ac:dyDescent="0.25">
      <c r="A1198" s="215" t="s">
        <v>160</v>
      </c>
      <c r="B1198" s="215">
        <v>6024</v>
      </c>
      <c r="C1198" s="215" t="s">
        <v>197</v>
      </c>
      <c r="D1198" s="215">
        <v>191852122</v>
      </c>
      <c r="E1198" s="215">
        <v>1060</v>
      </c>
      <c r="F1198" s="215">
        <v>1274</v>
      </c>
      <c r="G1198" s="215">
        <v>1004</v>
      </c>
      <c r="I1198" s="215" t="s">
        <v>13151</v>
      </c>
      <c r="J1198" s="215" t="s">
        <v>13152</v>
      </c>
      <c r="K1198" s="215" t="s">
        <v>8688</v>
      </c>
      <c r="L1198" s="215" t="s">
        <v>20273</v>
      </c>
      <c r="AD1198" s="216"/>
    </row>
    <row r="1199" spans="1:30" s="215" customFormat="1" x14ac:dyDescent="0.25">
      <c r="A1199" s="215" t="s">
        <v>160</v>
      </c>
      <c r="B1199" s="215">
        <v>6024</v>
      </c>
      <c r="C1199" s="215" t="s">
        <v>197</v>
      </c>
      <c r="D1199" s="215">
        <v>191852125</v>
      </c>
      <c r="E1199" s="215">
        <v>1020</v>
      </c>
      <c r="F1199" s="215">
        <v>1110</v>
      </c>
      <c r="G1199" s="215">
        <v>1004</v>
      </c>
      <c r="I1199" s="215" t="s">
        <v>24279</v>
      </c>
      <c r="J1199" s="215" t="s">
        <v>24280</v>
      </c>
      <c r="K1199" s="215" t="s">
        <v>8688</v>
      </c>
      <c r="L1199" s="215" t="s">
        <v>24371</v>
      </c>
      <c r="AD1199" s="216"/>
    </row>
    <row r="1200" spans="1:30" s="215" customFormat="1" x14ac:dyDescent="0.25">
      <c r="A1200" s="215" t="s">
        <v>160</v>
      </c>
      <c r="B1200" s="215">
        <v>6024</v>
      </c>
      <c r="C1200" s="215" t="s">
        <v>197</v>
      </c>
      <c r="D1200" s="215">
        <v>191852615</v>
      </c>
      <c r="E1200" s="215">
        <v>1020</v>
      </c>
      <c r="F1200" s="215">
        <v>1110</v>
      </c>
      <c r="G1200" s="215">
        <v>1004</v>
      </c>
      <c r="I1200" s="215" t="s">
        <v>13153</v>
      </c>
      <c r="J1200" s="215" t="s">
        <v>13154</v>
      </c>
      <c r="K1200" s="215" t="s">
        <v>8688</v>
      </c>
      <c r="L1200" s="215" t="s">
        <v>20274</v>
      </c>
      <c r="AD1200" s="216"/>
    </row>
    <row r="1201" spans="1:30" s="215" customFormat="1" x14ac:dyDescent="0.25">
      <c r="A1201" s="215" t="s">
        <v>160</v>
      </c>
      <c r="B1201" s="215">
        <v>6024</v>
      </c>
      <c r="C1201" s="215" t="s">
        <v>197</v>
      </c>
      <c r="D1201" s="215">
        <v>191852942</v>
      </c>
      <c r="E1201" s="215">
        <v>1020</v>
      </c>
      <c r="F1201" s="215">
        <v>1110</v>
      </c>
      <c r="G1201" s="215">
        <v>1004</v>
      </c>
      <c r="I1201" s="215" t="s">
        <v>24281</v>
      </c>
      <c r="J1201" s="215" t="s">
        <v>24282</v>
      </c>
      <c r="K1201" s="215" t="s">
        <v>8688</v>
      </c>
      <c r="L1201" s="215" t="s">
        <v>24372</v>
      </c>
      <c r="AD1201" s="216"/>
    </row>
    <row r="1202" spans="1:30" s="215" customFormat="1" x14ac:dyDescent="0.25">
      <c r="A1202" s="215" t="s">
        <v>160</v>
      </c>
      <c r="B1202" s="215">
        <v>6024</v>
      </c>
      <c r="C1202" s="215" t="s">
        <v>197</v>
      </c>
      <c r="D1202" s="215">
        <v>191852943</v>
      </c>
      <c r="E1202" s="215">
        <v>1020</v>
      </c>
      <c r="F1202" s="215">
        <v>1110</v>
      </c>
      <c r="G1202" s="215">
        <v>1004</v>
      </c>
      <c r="I1202" s="215" t="s">
        <v>24283</v>
      </c>
      <c r="J1202" s="215" t="s">
        <v>24284</v>
      </c>
      <c r="K1202" s="215" t="s">
        <v>8688</v>
      </c>
      <c r="L1202" s="215" t="s">
        <v>24373</v>
      </c>
      <c r="AD1202" s="216"/>
    </row>
    <row r="1203" spans="1:30" s="215" customFormat="1" x14ac:dyDescent="0.25">
      <c r="A1203" s="215" t="s">
        <v>160</v>
      </c>
      <c r="B1203" s="215">
        <v>6024</v>
      </c>
      <c r="C1203" s="215" t="s">
        <v>197</v>
      </c>
      <c r="D1203" s="215">
        <v>191852944</v>
      </c>
      <c r="E1203" s="215">
        <v>1020</v>
      </c>
      <c r="F1203" s="215">
        <v>1110</v>
      </c>
      <c r="G1203" s="215">
        <v>1004</v>
      </c>
      <c r="I1203" s="215" t="s">
        <v>24285</v>
      </c>
      <c r="J1203" s="215" t="s">
        <v>24286</v>
      </c>
      <c r="K1203" s="215" t="s">
        <v>8688</v>
      </c>
      <c r="L1203" s="215" t="s">
        <v>24374</v>
      </c>
      <c r="AD1203" s="216"/>
    </row>
    <row r="1204" spans="1:30" s="215" customFormat="1" x14ac:dyDescent="0.25">
      <c r="A1204" s="215" t="s">
        <v>160</v>
      </c>
      <c r="B1204" s="215">
        <v>6024</v>
      </c>
      <c r="C1204" s="215" t="s">
        <v>197</v>
      </c>
      <c r="D1204" s="215">
        <v>191852945</v>
      </c>
      <c r="E1204" s="215">
        <v>1020</v>
      </c>
      <c r="F1204" s="215">
        <v>1110</v>
      </c>
      <c r="G1204" s="215">
        <v>1004</v>
      </c>
      <c r="I1204" s="215" t="s">
        <v>24287</v>
      </c>
      <c r="J1204" s="215" t="s">
        <v>24288</v>
      </c>
      <c r="K1204" s="215" t="s">
        <v>8688</v>
      </c>
      <c r="L1204" s="215" t="s">
        <v>24375</v>
      </c>
      <c r="AD1204" s="216"/>
    </row>
    <row r="1205" spans="1:30" s="215" customFormat="1" x14ac:dyDescent="0.25">
      <c r="A1205" s="215" t="s">
        <v>160</v>
      </c>
      <c r="B1205" s="215">
        <v>6024</v>
      </c>
      <c r="C1205" s="215" t="s">
        <v>197</v>
      </c>
      <c r="D1205" s="215">
        <v>191853357</v>
      </c>
      <c r="E1205" s="215">
        <v>1020</v>
      </c>
      <c r="F1205" s="215">
        <v>1110</v>
      </c>
      <c r="G1205" s="215">
        <v>1004</v>
      </c>
      <c r="I1205" s="215" t="s">
        <v>13155</v>
      </c>
      <c r="J1205" s="215" t="s">
        <v>13156</v>
      </c>
      <c r="K1205" s="215" t="s">
        <v>8688</v>
      </c>
      <c r="L1205" s="215" t="s">
        <v>20275</v>
      </c>
      <c r="AD1205" s="216"/>
    </row>
    <row r="1206" spans="1:30" s="215" customFormat="1" x14ac:dyDescent="0.25">
      <c r="A1206" s="215" t="s">
        <v>160</v>
      </c>
      <c r="B1206" s="215">
        <v>6024</v>
      </c>
      <c r="C1206" s="215" t="s">
        <v>197</v>
      </c>
      <c r="D1206" s="215">
        <v>191853550</v>
      </c>
      <c r="E1206" s="215">
        <v>1060</v>
      </c>
      <c r="F1206" s="215">
        <v>1252</v>
      </c>
      <c r="G1206" s="215">
        <v>1004</v>
      </c>
      <c r="I1206" s="215" t="s">
        <v>13157</v>
      </c>
      <c r="J1206" s="215" t="s">
        <v>13158</v>
      </c>
      <c r="K1206" s="215" t="s">
        <v>8688</v>
      </c>
      <c r="L1206" s="215" t="s">
        <v>20276</v>
      </c>
      <c r="AD1206" s="216"/>
    </row>
    <row r="1207" spans="1:30" s="215" customFormat="1" x14ac:dyDescent="0.25">
      <c r="A1207" s="215" t="s">
        <v>160</v>
      </c>
      <c r="B1207" s="215">
        <v>6024</v>
      </c>
      <c r="C1207" s="215" t="s">
        <v>197</v>
      </c>
      <c r="D1207" s="215">
        <v>191853551</v>
      </c>
      <c r="E1207" s="215">
        <v>1040</v>
      </c>
      <c r="F1207" s="215">
        <v>1274</v>
      </c>
      <c r="G1207" s="215">
        <v>1004</v>
      </c>
      <c r="I1207" s="215" t="s">
        <v>13159</v>
      </c>
      <c r="J1207" s="215" t="s">
        <v>13160</v>
      </c>
      <c r="K1207" s="215" t="s">
        <v>8688</v>
      </c>
      <c r="L1207" s="215" t="s">
        <v>20277</v>
      </c>
      <c r="AD1207" s="216"/>
    </row>
    <row r="1208" spans="1:30" s="215" customFormat="1" x14ac:dyDescent="0.25">
      <c r="A1208" s="215" t="s">
        <v>160</v>
      </c>
      <c r="B1208" s="215">
        <v>6024</v>
      </c>
      <c r="C1208" s="215" t="s">
        <v>197</v>
      </c>
      <c r="D1208" s="215">
        <v>191860522</v>
      </c>
      <c r="E1208" s="215">
        <v>1020</v>
      </c>
      <c r="F1208" s="215">
        <v>1110</v>
      </c>
      <c r="G1208" s="215">
        <v>1004</v>
      </c>
      <c r="I1208" s="215" t="s">
        <v>29212</v>
      </c>
      <c r="J1208" s="215" t="s">
        <v>29213</v>
      </c>
      <c r="K1208" s="215" t="s">
        <v>8688</v>
      </c>
      <c r="L1208" s="215" t="s">
        <v>31477</v>
      </c>
      <c r="AD1208" s="216"/>
    </row>
    <row r="1209" spans="1:30" s="215" customFormat="1" x14ac:dyDescent="0.25">
      <c r="A1209" s="215" t="s">
        <v>160</v>
      </c>
      <c r="B1209" s="215">
        <v>6024</v>
      </c>
      <c r="C1209" s="215" t="s">
        <v>197</v>
      </c>
      <c r="D1209" s="215">
        <v>191866024</v>
      </c>
      <c r="E1209" s="215">
        <v>1020</v>
      </c>
      <c r="F1209" s="215">
        <v>1110</v>
      </c>
      <c r="G1209" s="215">
        <v>1004</v>
      </c>
      <c r="I1209" s="215" t="s">
        <v>13161</v>
      </c>
      <c r="J1209" s="215" t="s">
        <v>13162</v>
      </c>
      <c r="K1209" s="215" t="s">
        <v>8688</v>
      </c>
      <c r="L1209" s="215" t="s">
        <v>20278</v>
      </c>
      <c r="AD1209" s="216"/>
    </row>
    <row r="1210" spans="1:30" s="215" customFormat="1" x14ac:dyDescent="0.25">
      <c r="A1210" s="215" t="s">
        <v>160</v>
      </c>
      <c r="B1210" s="215">
        <v>6024</v>
      </c>
      <c r="C1210" s="215" t="s">
        <v>197</v>
      </c>
      <c r="D1210" s="215">
        <v>191866189</v>
      </c>
      <c r="E1210" s="215">
        <v>1020</v>
      </c>
      <c r="F1210" s="215">
        <v>1110</v>
      </c>
      <c r="G1210" s="215">
        <v>1004</v>
      </c>
      <c r="I1210" s="215" t="s">
        <v>13163</v>
      </c>
      <c r="J1210" s="215" t="s">
        <v>13164</v>
      </c>
      <c r="K1210" s="215" t="s">
        <v>8688</v>
      </c>
      <c r="L1210" s="215" t="s">
        <v>20279</v>
      </c>
      <c r="AD1210" s="216"/>
    </row>
    <row r="1211" spans="1:30" s="215" customFormat="1" x14ac:dyDescent="0.25">
      <c r="A1211" s="215" t="s">
        <v>160</v>
      </c>
      <c r="B1211" s="215">
        <v>6024</v>
      </c>
      <c r="C1211" s="215" t="s">
        <v>197</v>
      </c>
      <c r="D1211" s="215">
        <v>191866770</v>
      </c>
      <c r="E1211" s="215">
        <v>1060</v>
      </c>
      <c r="F1211" s="215">
        <v>1261</v>
      </c>
      <c r="G1211" s="215">
        <v>1004</v>
      </c>
      <c r="I1211" s="215" t="s">
        <v>13165</v>
      </c>
      <c r="J1211" s="215" t="s">
        <v>13166</v>
      </c>
      <c r="K1211" s="215" t="s">
        <v>8688</v>
      </c>
      <c r="L1211" s="215" t="s">
        <v>20280</v>
      </c>
      <c r="AD1211" s="216"/>
    </row>
    <row r="1212" spans="1:30" s="215" customFormat="1" x14ac:dyDescent="0.25">
      <c r="A1212" s="215" t="s">
        <v>160</v>
      </c>
      <c r="B1212" s="215">
        <v>6024</v>
      </c>
      <c r="C1212" s="215" t="s">
        <v>197</v>
      </c>
      <c r="D1212" s="215">
        <v>191874276</v>
      </c>
      <c r="E1212" s="215">
        <v>1020</v>
      </c>
      <c r="F1212" s="215">
        <v>1110</v>
      </c>
      <c r="G1212" s="215">
        <v>1004</v>
      </c>
      <c r="I1212" s="215" t="s">
        <v>13167</v>
      </c>
      <c r="J1212" s="215" t="s">
        <v>13168</v>
      </c>
      <c r="K1212" s="215" t="s">
        <v>8688</v>
      </c>
      <c r="L1212" s="215" t="s">
        <v>20281</v>
      </c>
      <c r="AD1212" s="216"/>
    </row>
    <row r="1213" spans="1:30" s="215" customFormat="1" x14ac:dyDescent="0.25">
      <c r="A1213" s="215" t="s">
        <v>160</v>
      </c>
      <c r="B1213" s="215">
        <v>6024</v>
      </c>
      <c r="C1213" s="215" t="s">
        <v>197</v>
      </c>
      <c r="D1213" s="215">
        <v>191874279</v>
      </c>
      <c r="E1213" s="215">
        <v>1020</v>
      </c>
      <c r="F1213" s="215">
        <v>1110</v>
      </c>
      <c r="G1213" s="215">
        <v>1004</v>
      </c>
      <c r="I1213" s="215" t="s">
        <v>24289</v>
      </c>
      <c r="J1213" s="215" t="s">
        <v>24290</v>
      </c>
      <c r="K1213" s="215" t="s">
        <v>8688</v>
      </c>
      <c r="L1213" s="215" t="s">
        <v>24376</v>
      </c>
      <c r="AD1213" s="216"/>
    </row>
    <row r="1214" spans="1:30" s="215" customFormat="1" x14ac:dyDescent="0.25">
      <c r="A1214" s="215" t="s">
        <v>160</v>
      </c>
      <c r="B1214" s="215">
        <v>6024</v>
      </c>
      <c r="C1214" s="215" t="s">
        <v>197</v>
      </c>
      <c r="D1214" s="215">
        <v>191874282</v>
      </c>
      <c r="E1214" s="215">
        <v>1020</v>
      </c>
      <c r="F1214" s="215">
        <v>1110</v>
      </c>
      <c r="G1214" s="215">
        <v>1004</v>
      </c>
      <c r="I1214" s="215" t="s">
        <v>13169</v>
      </c>
      <c r="J1214" s="215" t="s">
        <v>13170</v>
      </c>
      <c r="K1214" s="215" t="s">
        <v>8688</v>
      </c>
      <c r="L1214" s="215" t="s">
        <v>20282</v>
      </c>
      <c r="AD1214" s="216"/>
    </row>
    <row r="1215" spans="1:30" s="215" customFormat="1" x14ac:dyDescent="0.25">
      <c r="A1215" s="215" t="s">
        <v>160</v>
      </c>
      <c r="B1215" s="215">
        <v>6024</v>
      </c>
      <c r="C1215" s="215" t="s">
        <v>197</v>
      </c>
      <c r="D1215" s="215">
        <v>191874284</v>
      </c>
      <c r="E1215" s="215">
        <v>1020</v>
      </c>
      <c r="F1215" s="215">
        <v>1110</v>
      </c>
      <c r="G1215" s="215">
        <v>1004</v>
      </c>
      <c r="I1215" s="215" t="s">
        <v>13171</v>
      </c>
      <c r="J1215" s="215" t="s">
        <v>13172</v>
      </c>
      <c r="K1215" s="215" t="s">
        <v>8688</v>
      </c>
      <c r="L1215" s="215" t="s">
        <v>20283</v>
      </c>
      <c r="AD1215" s="216"/>
    </row>
    <row r="1216" spans="1:30" s="215" customFormat="1" x14ac:dyDescent="0.25">
      <c r="A1216" s="215" t="s">
        <v>160</v>
      </c>
      <c r="B1216" s="215">
        <v>6024</v>
      </c>
      <c r="C1216" s="215" t="s">
        <v>197</v>
      </c>
      <c r="D1216" s="215">
        <v>191878437</v>
      </c>
      <c r="E1216" s="215">
        <v>1020</v>
      </c>
      <c r="F1216" s="215">
        <v>1110</v>
      </c>
      <c r="G1216" s="215">
        <v>1004</v>
      </c>
      <c r="I1216" s="215" t="s">
        <v>13173</v>
      </c>
      <c r="J1216" s="215" t="s">
        <v>13174</v>
      </c>
      <c r="K1216" s="215" t="s">
        <v>8688</v>
      </c>
      <c r="L1216" s="215" t="s">
        <v>20284</v>
      </c>
      <c r="AD1216" s="216"/>
    </row>
    <row r="1217" spans="1:30" s="215" customFormat="1" x14ac:dyDescent="0.25">
      <c r="A1217" s="215" t="s">
        <v>160</v>
      </c>
      <c r="B1217" s="215">
        <v>6024</v>
      </c>
      <c r="C1217" s="215" t="s">
        <v>197</v>
      </c>
      <c r="D1217" s="215">
        <v>191880983</v>
      </c>
      <c r="E1217" s="215">
        <v>1060</v>
      </c>
      <c r="F1217" s="215">
        <v>1274</v>
      </c>
      <c r="G1217" s="215">
        <v>1004</v>
      </c>
      <c r="I1217" s="215" t="s">
        <v>13175</v>
      </c>
      <c r="J1217" s="215" t="s">
        <v>13176</v>
      </c>
      <c r="K1217" s="215" t="s">
        <v>8688</v>
      </c>
      <c r="L1217" s="215" t="s">
        <v>20285</v>
      </c>
      <c r="AD1217" s="216"/>
    </row>
    <row r="1218" spans="1:30" s="215" customFormat="1" x14ac:dyDescent="0.25">
      <c r="A1218" s="215" t="s">
        <v>160</v>
      </c>
      <c r="B1218" s="215">
        <v>6024</v>
      </c>
      <c r="C1218" s="215" t="s">
        <v>197</v>
      </c>
      <c r="D1218" s="215">
        <v>191896242</v>
      </c>
      <c r="E1218" s="215">
        <v>1020</v>
      </c>
      <c r="F1218" s="215">
        <v>1121</v>
      </c>
      <c r="G1218" s="215">
        <v>1004</v>
      </c>
      <c r="I1218" s="215" t="s">
        <v>24427</v>
      </c>
      <c r="J1218" s="215" t="s">
        <v>24428</v>
      </c>
      <c r="K1218" s="215" t="s">
        <v>8688</v>
      </c>
      <c r="L1218" s="215" t="s">
        <v>24477</v>
      </c>
      <c r="AD1218" s="216"/>
    </row>
    <row r="1219" spans="1:30" s="215" customFormat="1" x14ac:dyDescent="0.25">
      <c r="A1219" s="215" t="s">
        <v>160</v>
      </c>
      <c r="B1219" s="215">
        <v>6024</v>
      </c>
      <c r="C1219" s="215" t="s">
        <v>197</v>
      </c>
      <c r="D1219" s="215">
        <v>191896244</v>
      </c>
      <c r="E1219" s="215">
        <v>1020</v>
      </c>
      <c r="F1219" s="215">
        <v>1110</v>
      </c>
      <c r="G1219" s="215">
        <v>1004</v>
      </c>
      <c r="I1219" s="215" t="s">
        <v>13177</v>
      </c>
      <c r="J1219" s="215" t="s">
        <v>13178</v>
      </c>
      <c r="K1219" s="215" t="s">
        <v>8688</v>
      </c>
      <c r="L1219" s="215" t="s">
        <v>20286</v>
      </c>
      <c r="AD1219" s="216"/>
    </row>
    <row r="1220" spans="1:30" s="215" customFormat="1" x14ac:dyDescent="0.25">
      <c r="A1220" s="215" t="s">
        <v>160</v>
      </c>
      <c r="B1220" s="215">
        <v>6024</v>
      </c>
      <c r="C1220" s="215" t="s">
        <v>197</v>
      </c>
      <c r="D1220" s="215">
        <v>191896247</v>
      </c>
      <c r="E1220" s="215">
        <v>1020</v>
      </c>
      <c r="F1220" s="215">
        <v>1110</v>
      </c>
      <c r="G1220" s="215">
        <v>1004</v>
      </c>
      <c r="I1220" s="215" t="s">
        <v>24429</v>
      </c>
      <c r="J1220" s="215" t="s">
        <v>24430</v>
      </c>
      <c r="K1220" s="215" t="s">
        <v>8688</v>
      </c>
      <c r="L1220" s="215" t="s">
        <v>24478</v>
      </c>
      <c r="AD1220" s="216"/>
    </row>
    <row r="1221" spans="1:30" s="215" customFormat="1" x14ac:dyDescent="0.25">
      <c r="A1221" s="215" t="s">
        <v>160</v>
      </c>
      <c r="B1221" s="215">
        <v>6024</v>
      </c>
      <c r="C1221" s="215" t="s">
        <v>197</v>
      </c>
      <c r="D1221" s="215">
        <v>191911038</v>
      </c>
      <c r="E1221" s="215">
        <v>1020</v>
      </c>
      <c r="F1221" s="215">
        <v>1110</v>
      </c>
      <c r="G1221" s="215">
        <v>1004</v>
      </c>
      <c r="I1221" s="215" t="s">
        <v>13179</v>
      </c>
      <c r="J1221" s="215" t="s">
        <v>13180</v>
      </c>
      <c r="K1221" s="215" t="s">
        <v>8688</v>
      </c>
      <c r="L1221" s="215" t="s">
        <v>20287</v>
      </c>
      <c r="AD1221" s="216"/>
    </row>
    <row r="1222" spans="1:30" s="215" customFormat="1" x14ac:dyDescent="0.25">
      <c r="A1222" s="215" t="s">
        <v>160</v>
      </c>
      <c r="B1222" s="215">
        <v>6024</v>
      </c>
      <c r="C1222" s="215" t="s">
        <v>197</v>
      </c>
      <c r="D1222" s="215">
        <v>191911173</v>
      </c>
      <c r="E1222" s="215">
        <v>1060</v>
      </c>
      <c r="F1222" s="215">
        <v>1251</v>
      </c>
      <c r="G1222" s="215">
        <v>1004</v>
      </c>
      <c r="I1222" s="215" t="s">
        <v>13181</v>
      </c>
      <c r="J1222" s="215" t="s">
        <v>13182</v>
      </c>
      <c r="K1222" s="215" t="s">
        <v>8688</v>
      </c>
      <c r="L1222" s="215" t="s">
        <v>20288</v>
      </c>
      <c r="AD1222" s="216"/>
    </row>
    <row r="1223" spans="1:30" s="215" customFormat="1" x14ac:dyDescent="0.25">
      <c r="A1223" s="215" t="s">
        <v>160</v>
      </c>
      <c r="B1223" s="215">
        <v>6024</v>
      </c>
      <c r="C1223" s="215" t="s">
        <v>197</v>
      </c>
      <c r="D1223" s="215">
        <v>191911184</v>
      </c>
      <c r="E1223" s="215">
        <v>1020</v>
      </c>
      <c r="F1223" s="215">
        <v>1122</v>
      </c>
      <c r="G1223" s="215">
        <v>1004</v>
      </c>
      <c r="I1223" s="215" t="s">
        <v>24291</v>
      </c>
      <c r="J1223" s="215" t="s">
        <v>24292</v>
      </c>
      <c r="K1223" s="215" t="s">
        <v>8688</v>
      </c>
      <c r="L1223" s="215" t="s">
        <v>24377</v>
      </c>
      <c r="AD1223" s="216"/>
    </row>
    <row r="1224" spans="1:30" s="215" customFormat="1" x14ac:dyDescent="0.25">
      <c r="A1224" s="215" t="s">
        <v>160</v>
      </c>
      <c r="B1224" s="215">
        <v>6024</v>
      </c>
      <c r="C1224" s="215" t="s">
        <v>197</v>
      </c>
      <c r="D1224" s="215">
        <v>191916565</v>
      </c>
      <c r="E1224" s="215">
        <v>1020</v>
      </c>
      <c r="F1224" s="215">
        <v>1110</v>
      </c>
      <c r="G1224" s="215">
        <v>1004</v>
      </c>
      <c r="I1224" s="215" t="s">
        <v>13183</v>
      </c>
      <c r="J1224" s="215" t="s">
        <v>13184</v>
      </c>
      <c r="K1224" s="215" t="s">
        <v>8688</v>
      </c>
      <c r="L1224" s="215" t="s">
        <v>20289</v>
      </c>
      <c r="AD1224" s="216"/>
    </row>
    <row r="1225" spans="1:30" s="215" customFormat="1" x14ac:dyDescent="0.25">
      <c r="A1225" s="215" t="s">
        <v>160</v>
      </c>
      <c r="B1225" s="215">
        <v>6024</v>
      </c>
      <c r="C1225" s="215" t="s">
        <v>197</v>
      </c>
      <c r="D1225" s="215">
        <v>191916900</v>
      </c>
      <c r="E1225" s="215">
        <v>1020</v>
      </c>
      <c r="F1225" s="215">
        <v>1110</v>
      </c>
      <c r="G1225" s="215">
        <v>1004</v>
      </c>
      <c r="I1225" s="215" t="s">
        <v>13185</v>
      </c>
      <c r="J1225" s="215" t="s">
        <v>13186</v>
      </c>
      <c r="K1225" s="215" t="s">
        <v>8688</v>
      </c>
      <c r="L1225" s="215" t="s">
        <v>20290</v>
      </c>
      <c r="AD1225" s="216"/>
    </row>
    <row r="1226" spans="1:30" s="215" customFormat="1" x14ac:dyDescent="0.25">
      <c r="A1226" s="215" t="s">
        <v>160</v>
      </c>
      <c r="B1226" s="215">
        <v>6024</v>
      </c>
      <c r="C1226" s="215" t="s">
        <v>197</v>
      </c>
      <c r="D1226" s="215">
        <v>191942371</v>
      </c>
      <c r="E1226" s="215">
        <v>1060</v>
      </c>
      <c r="F1226" s="215">
        <v>1242</v>
      </c>
      <c r="G1226" s="215">
        <v>1004</v>
      </c>
      <c r="I1226" s="215" t="s">
        <v>3090</v>
      </c>
      <c r="J1226" s="215" t="s">
        <v>3091</v>
      </c>
      <c r="K1226" s="215" t="s">
        <v>328</v>
      </c>
      <c r="L1226" s="215" t="s">
        <v>7854</v>
      </c>
      <c r="AD1226" s="216"/>
    </row>
    <row r="1227" spans="1:30" s="215" customFormat="1" x14ac:dyDescent="0.25">
      <c r="A1227" s="215" t="s">
        <v>160</v>
      </c>
      <c r="B1227" s="215">
        <v>6024</v>
      </c>
      <c r="C1227" s="215" t="s">
        <v>197</v>
      </c>
      <c r="D1227" s="215">
        <v>191950811</v>
      </c>
      <c r="E1227" s="215">
        <v>1060</v>
      </c>
      <c r="F1227" s="215">
        <v>1242</v>
      </c>
      <c r="G1227" s="215">
        <v>1004</v>
      </c>
      <c r="I1227" s="215" t="s">
        <v>24431</v>
      </c>
      <c r="J1227" s="215" t="s">
        <v>24432</v>
      </c>
      <c r="K1227" s="215" t="s">
        <v>8688</v>
      </c>
      <c r="L1227" s="215" t="s">
        <v>24479</v>
      </c>
      <c r="AD1227" s="216"/>
    </row>
    <row r="1228" spans="1:30" s="215" customFormat="1" x14ac:dyDescent="0.25">
      <c r="A1228" s="215" t="s">
        <v>160</v>
      </c>
      <c r="B1228" s="215">
        <v>6024</v>
      </c>
      <c r="C1228" s="215" t="s">
        <v>197</v>
      </c>
      <c r="D1228" s="215">
        <v>191951513</v>
      </c>
      <c r="E1228" s="215">
        <v>1020</v>
      </c>
      <c r="F1228" s="215">
        <v>1110</v>
      </c>
      <c r="G1228" s="215">
        <v>1004</v>
      </c>
      <c r="I1228" s="215" t="s">
        <v>13187</v>
      </c>
      <c r="J1228" s="215" t="s">
        <v>13188</v>
      </c>
      <c r="K1228" s="215" t="s">
        <v>8688</v>
      </c>
      <c r="L1228" s="215" t="s">
        <v>20291</v>
      </c>
      <c r="AD1228" s="216"/>
    </row>
    <row r="1229" spans="1:30" s="215" customFormat="1" x14ac:dyDescent="0.25">
      <c r="A1229" s="215" t="s">
        <v>160</v>
      </c>
      <c r="B1229" s="215">
        <v>6024</v>
      </c>
      <c r="C1229" s="215" t="s">
        <v>197</v>
      </c>
      <c r="D1229" s="215">
        <v>191951849</v>
      </c>
      <c r="E1229" s="215">
        <v>1020</v>
      </c>
      <c r="F1229" s="215">
        <v>1110</v>
      </c>
      <c r="G1229" s="215">
        <v>1004</v>
      </c>
      <c r="I1229" s="215" t="s">
        <v>24433</v>
      </c>
      <c r="J1229" s="215" t="s">
        <v>24434</v>
      </c>
      <c r="K1229" s="215" t="s">
        <v>8688</v>
      </c>
      <c r="L1229" s="215" t="s">
        <v>24480</v>
      </c>
      <c r="AD1229" s="216"/>
    </row>
    <row r="1230" spans="1:30" s="215" customFormat="1" x14ac:dyDescent="0.25">
      <c r="A1230" s="215" t="s">
        <v>160</v>
      </c>
      <c r="B1230" s="215">
        <v>6024</v>
      </c>
      <c r="C1230" s="215" t="s">
        <v>197</v>
      </c>
      <c r="D1230" s="215">
        <v>191952773</v>
      </c>
      <c r="E1230" s="215">
        <v>1020</v>
      </c>
      <c r="F1230" s="215">
        <v>1110</v>
      </c>
      <c r="G1230" s="215">
        <v>1004</v>
      </c>
      <c r="I1230" s="215" t="s">
        <v>28814</v>
      </c>
      <c r="J1230" s="215" t="s">
        <v>28815</v>
      </c>
      <c r="K1230" s="215" t="s">
        <v>8688</v>
      </c>
      <c r="L1230" s="215" t="s">
        <v>28836</v>
      </c>
      <c r="AD1230" s="216"/>
    </row>
    <row r="1231" spans="1:30" s="215" customFormat="1" x14ac:dyDescent="0.25">
      <c r="A1231" s="215" t="s">
        <v>160</v>
      </c>
      <c r="B1231" s="215">
        <v>6024</v>
      </c>
      <c r="C1231" s="215" t="s">
        <v>197</v>
      </c>
      <c r="D1231" s="215">
        <v>191952805</v>
      </c>
      <c r="E1231" s="215">
        <v>1060</v>
      </c>
      <c r="F1231" s="215">
        <v>1110</v>
      </c>
      <c r="G1231" s="215">
        <v>1004</v>
      </c>
      <c r="I1231" s="215" t="s">
        <v>3092</v>
      </c>
      <c r="J1231" s="215" t="s">
        <v>3093</v>
      </c>
      <c r="K1231" s="215" t="s">
        <v>328</v>
      </c>
      <c r="L1231" s="215" t="s">
        <v>7901</v>
      </c>
      <c r="AD1231" s="216"/>
    </row>
    <row r="1232" spans="1:30" s="215" customFormat="1" x14ac:dyDescent="0.25">
      <c r="A1232" s="215" t="s">
        <v>160</v>
      </c>
      <c r="B1232" s="215">
        <v>6024</v>
      </c>
      <c r="C1232" s="215" t="s">
        <v>197</v>
      </c>
      <c r="D1232" s="215">
        <v>191957134</v>
      </c>
      <c r="E1232" s="215">
        <v>1020</v>
      </c>
      <c r="F1232" s="215">
        <v>1110</v>
      </c>
      <c r="G1232" s="215">
        <v>1004</v>
      </c>
      <c r="I1232" s="215" t="s">
        <v>24435</v>
      </c>
      <c r="J1232" s="215" t="s">
        <v>24436</v>
      </c>
      <c r="K1232" s="215" t="s">
        <v>8688</v>
      </c>
      <c r="L1232" s="215" t="s">
        <v>24481</v>
      </c>
      <c r="AD1232" s="216"/>
    </row>
    <row r="1233" spans="1:30" s="215" customFormat="1" x14ac:dyDescent="0.25">
      <c r="A1233" s="215" t="s">
        <v>160</v>
      </c>
      <c r="B1233" s="215">
        <v>6024</v>
      </c>
      <c r="C1233" s="215" t="s">
        <v>197</v>
      </c>
      <c r="D1233" s="215">
        <v>191958073</v>
      </c>
      <c r="E1233" s="215">
        <v>1060</v>
      </c>
      <c r="F1233" s="215">
        <v>1242</v>
      </c>
      <c r="G1233" s="215">
        <v>1004</v>
      </c>
      <c r="I1233" s="215" t="s">
        <v>13189</v>
      </c>
      <c r="J1233" s="215" t="s">
        <v>13190</v>
      </c>
      <c r="K1233" s="215" t="s">
        <v>8688</v>
      </c>
      <c r="L1233" s="215" t="s">
        <v>20292</v>
      </c>
      <c r="AD1233" s="216"/>
    </row>
    <row r="1234" spans="1:30" s="215" customFormat="1" x14ac:dyDescent="0.25">
      <c r="A1234" s="215" t="s">
        <v>160</v>
      </c>
      <c r="B1234" s="215">
        <v>6024</v>
      </c>
      <c r="C1234" s="215" t="s">
        <v>197</v>
      </c>
      <c r="D1234" s="215">
        <v>191958074</v>
      </c>
      <c r="E1234" s="215">
        <v>1060</v>
      </c>
      <c r="F1234" s="215">
        <v>1274</v>
      </c>
      <c r="G1234" s="215">
        <v>1004</v>
      </c>
      <c r="I1234" s="215" t="s">
        <v>13191</v>
      </c>
      <c r="J1234" s="215" t="s">
        <v>13192</v>
      </c>
      <c r="K1234" s="215" t="s">
        <v>8688</v>
      </c>
      <c r="L1234" s="215" t="s">
        <v>20293</v>
      </c>
      <c r="AD1234" s="216"/>
    </row>
    <row r="1235" spans="1:30" s="215" customFormat="1" x14ac:dyDescent="0.25">
      <c r="A1235" s="215" t="s">
        <v>160</v>
      </c>
      <c r="B1235" s="215">
        <v>6024</v>
      </c>
      <c r="C1235" s="215" t="s">
        <v>197</v>
      </c>
      <c r="D1235" s="215">
        <v>191959990</v>
      </c>
      <c r="E1235" s="215">
        <v>1060</v>
      </c>
      <c r="F1235" s="215">
        <v>1242</v>
      </c>
      <c r="G1235" s="215">
        <v>1004</v>
      </c>
      <c r="I1235" s="215" t="s">
        <v>13193</v>
      </c>
      <c r="J1235" s="215" t="s">
        <v>13194</v>
      </c>
      <c r="K1235" s="215" t="s">
        <v>8688</v>
      </c>
      <c r="L1235" s="215" t="s">
        <v>20294</v>
      </c>
      <c r="AD1235" s="216"/>
    </row>
    <row r="1236" spans="1:30" s="215" customFormat="1" x14ac:dyDescent="0.25">
      <c r="A1236" s="215" t="s">
        <v>160</v>
      </c>
      <c r="B1236" s="215">
        <v>6024</v>
      </c>
      <c r="C1236" s="215" t="s">
        <v>197</v>
      </c>
      <c r="D1236" s="215">
        <v>191960076</v>
      </c>
      <c r="E1236" s="215">
        <v>1020</v>
      </c>
      <c r="F1236" s="215">
        <v>1110</v>
      </c>
      <c r="G1236" s="215">
        <v>1004</v>
      </c>
      <c r="I1236" s="215" t="s">
        <v>24603</v>
      </c>
      <c r="J1236" s="215" t="s">
        <v>24604</v>
      </c>
      <c r="K1236" s="215" t="s">
        <v>8688</v>
      </c>
      <c r="L1236" s="215" t="s">
        <v>20295</v>
      </c>
      <c r="AD1236" s="216"/>
    </row>
    <row r="1237" spans="1:30" s="215" customFormat="1" x14ac:dyDescent="0.25">
      <c r="A1237" s="215" t="s">
        <v>160</v>
      </c>
      <c r="B1237" s="215">
        <v>6024</v>
      </c>
      <c r="C1237" s="215" t="s">
        <v>197</v>
      </c>
      <c r="D1237" s="215">
        <v>191960596</v>
      </c>
      <c r="E1237" s="215">
        <v>1020</v>
      </c>
      <c r="F1237" s="215">
        <v>1110</v>
      </c>
      <c r="G1237" s="215">
        <v>1004</v>
      </c>
      <c r="I1237" s="215" t="s">
        <v>24437</v>
      </c>
      <c r="J1237" s="215" t="s">
        <v>24438</v>
      </c>
      <c r="K1237" s="215" t="s">
        <v>8688</v>
      </c>
      <c r="L1237" s="215" t="s">
        <v>24482</v>
      </c>
      <c r="AD1237" s="216"/>
    </row>
    <row r="1238" spans="1:30" s="215" customFormat="1" x14ac:dyDescent="0.25">
      <c r="A1238" s="215" t="s">
        <v>160</v>
      </c>
      <c r="B1238" s="215">
        <v>6024</v>
      </c>
      <c r="C1238" s="215" t="s">
        <v>197</v>
      </c>
      <c r="D1238" s="215">
        <v>191960632</v>
      </c>
      <c r="E1238" s="215">
        <v>1060</v>
      </c>
      <c r="F1238" s="215">
        <v>1274</v>
      </c>
      <c r="G1238" s="215">
        <v>1004</v>
      </c>
      <c r="I1238" s="215" t="s">
        <v>13195</v>
      </c>
      <c r="J1238" s="215" t="s">
        <v>13196</v>
      </c>
      <c r="K1238" s="215" t="s">
        <v>8688</v>
      </c>
      <c r="L1238" s="215" t="s">
        <v>20296</v>
      </c>
      <c r="AD1238" s="216"/>
    </row>
    <row r="1239" spans="1:30" s="215" customFormat="1" x14ac:dyDescent="0.25">
      <c r="A1239" s="215" t="s">
        <v>160</v>
      </c>
      <c r="B1239" s="215">
        <v>6024</v>
      </c>
      <c r="C1239" s="215" t="s">
        <v>197</v>
      </c>
      <c r="D1239" s="215">
        <v>191963267</v>
      </c>
      <c r="E1239" s="215">
        <v>1060</v>
      </c>
      <c r="F1239" s="215">
        <v>1274</v>
      </c>
      <c r="G1239" s="215">
        <v>1004</v>
      </c>
      <c r="I1239" s="215" t="s">
        <v>13197</v>
      </c>
      <c r="J1239" s="215" t="s">
        <v>13198</v>
      </c>
      <c r="K1239" s="215" t="s">
        <v>8688</v>
      </c>
      <c r="L1239" s="215" t="s">
        <v>20297</v>
      </c>
      <c r="AD1239" s="216"/>
    </row>
    <row r="1240" spans="1:30" s="215" customFormat="1" x14ac:dyDescent="0.25">
      <c r="A1240" s="215" t="s">
        <v>160</v>
      </c>
      <c r="B1240" s="215">
        <v>6024</v>
      </c>
      <c r="C1240" s="215" t="s">
        <v>197</v>
      </c>
      <c r="D1240" s="215">
        <v>191964003</v>
      </c>
      <c r="E1240" s="215">
        <v>1020</v>
      </c>
      <c r="F1240" s="215">
        <v>1121</v>
      </c>
      <c r="G1240" s="215">
        <v>1004</v>
      </c>
      <c r="I1240" s="215" t="s">
        <v>13199</v>
      </c>
      <c r="J1240" s="215" t="s">
        <v>13200</v>
      </c>
      <c r="K1240" s="215" t="s">
        <v>8688</v>
      </c>
      <c r="L1240" s="215" t="s">
        <v>20298</v>
      </c>
      <c r="AD1240" s="216"/>
    </row>
    <row r="1241" spans="1:30" s="215" customFormat="1" x14ac:dyDescent="0.25">
      <c r="A1241" s="215" t="s">
        <v>160</v>
      </c>
      <c r="B1241" s="215">
        <v>6024</v>
      </c>
      <c r="C1241" s="215" t="s">
        <v>197</v>
      </c>
      <c r="D1241" s="215">
        <v>191964004</v>
      </c>
      <c r="E1241" s="215">
        <v>1020</v>
      </c>
      <c r="F1241" s="215">
        <v>1121</v>
      </c>
      <c r="G1241" s="215">
        <v>1004</v>
      </c>
      <c r="I1241" s="215" t="s">
        <v>24439</v>
      </c>
      <c r="J1241" s="215" t="s">
        <v>24440</v>
      </c>
      <c r="K1241" s="215" t="s">
        <v>8688</v>
      </c>
      <c r="L1241" s="215" t="s">
        <v>24483</v>
      </c>
      <c r="AD1241" s="216"/>
    </row>
    <row r="1242" spans="1:30" s="215" customFormat="1" x14ac:dyDescent="0.25">
      <c r="A1242" s="215" t="s">
        <v>160</v>
      </c>
      <c r="B1242" s="215">
        <v>6024</v>
      </c>
      <c r="C1242" s="215" t="s">
        <v>197</v>
      </c>
      <c r="D1242" s="215">
        <v>191966470</v>
      </c>
      <c r="E1242" s="215">
        <v>1020</v>
      </c>
      <c r="F1242" s="215">
        <v>1110</v>
      </c>
      <c r="G1242" s="215">
        <v>1004</v>
      </c>
      <c r="I1242" s="215" t="s">
        <v>27202</v>
      </c>
      <c r="J1242" s="215" t="s">
        <v>27203</v>
      </c>
      <c r="K1242" s="215" t="s">
        <v>8688</v>
      </c>
      <c r="L1242" s="215" t="s">
        <v>27281</v>
      </c>
      <c r="AD1242" s="216"/>
    </row>
    <row r="1243" spans="1:30" s="215" customFormat="1" x14ac:dyDescent="0.25">
      <c r="A1243" s="215" t="s">
        <v>160</v>
      </c>
      <c r="B1243" s="215">
        <v>6024</v>
      </c>
      <c r="C1243" s="215" t="s">
        <v>197</v>
      </c>
      <c r="D1243" s="215">
        <v>191969481</v>
      </c>
      <c r="E1243" s="215">
        <v>1060</v>
      </c>
      <c r="F1243" s="215">
        <v>1274</v>
      </c>
      <c r="G1243" s="215">
        <v>1004</v>
      </c>
      <c r="I1243" s="215" t="s">
        <v>13201</v>
      </c>
      <c r="J1243" s="215" t="s">
        <v>13202</v>
      </c>
      <c r="K1243" s="215" t="s">
        <v>8688</v>
      </c>
      <c r="L1243" s="215" t="s">
        <v>20299</v>
      </c>
      <c r="AD1243" s="216"/>
    </row>
    <row r="1244" spans="1:30" s="215" customFormat="1" x14ac:dyDescent="0.25">
      <c r="A1244" s="215" t="s">
        <v>160</v>
      </c>
      <c r="B1244" s="215">
        <v>6024</v>
      </c>
      <c r="C1244" s="215" t="s">
        <v>197</v>
      </c>
      <c r="D1244" s="215">
        <v>191969487</v>
      </c>
      <c r="E1244" s="215">
        <v>1060</v>
      </c>
      <c r="F1244" s="215">
        <v>1274</v>
      </c>
      <c r="G1244" s="215">
        <v>1004</v>
      </c>
      <c r="I1244" s="215" t="s">
        <v>13203</v>
      </c>
      <c r="J1244" s="215" t="s">
        <v>13204</v>
      </c>
      <c r="K1244" s="215" t="s">
        <v>8688</v>
      </c>
      <c r="L1244" s="215" t="s">
        <v>20300</v>
      </c>
      <c r="AD1244" s="216"/>
    </row>
    <row r="1245" spans="1:30" s="215" customFormat="1" x14ac:dyDescent="0.25">
      <c r="A1245" s="215" t="s">
        <v>160</v>
      </c>
      <c r="B1245" s="215">
        <v>6024</v>
      </c>
      <c r="C1245" s="215" t="s">
        <v>197</v>
      </c>
      <c r="D1245" s="215">
        <v>191971654</v>
      </c>
      <c r="E1245" s="215">
        <v>1020</v>
      </c>
      <c r="F1245" s="215">
        <v>1110</v>
      </c>
      <c r="G1245" s="215">
        <v>1004</v>
      </c>
      <c r="I1245" s="215" t="s">
        <v>24441</v>
      </c>
      <c r="J1245" s="215" t="s">
        <v>24442</v>
      </c>
      <c r="K1245" s="215" t="s">
        <v>8688</v>
      </c>
      <c r="L1245" s="215" t="s">
        <v>24484</v>
      </c>
      <c r="AD1245" s="216"/>
    </row>
    <row r="1246" spans="1:30" s="215" customFormat="1" x14ac:dyDescent="0.25">
      <c r="A1246" s="215" t="s">
        <v>160</v>
      </c>
      <c r="B1246" s="215">
        <v>6024</v>
      </c>
      <c r="C1246" s="215" t="s">
        <v>197</v>
      </c>
      <c r="D1246" s="215">
        <v>191972909</v>
      </c>
      <c r="E1246" s="215">
        <v>1020</v>
      </c>
      <c r="F1246" s="215">
        <v>1110</v>
      </c>
      <c r="G1246" s="215">
        <v>1004</v>
      </c>
      <c r="I1246" s="215" t="s">
        <v>26324</v>
      </c>
      <c r="J1246" s="215" t="s">
        <v>26325</v>
      </c>
      <c r="K1246" s="215" t="s">
        <v>8688</v>
      </c>
      <c r="L1246" s="215" t="s">
        <v>26666</v>
      </c>
      <c r="AD1246" s="216"/>
    </row>
    <row r="1247" spans="1:30" s="215" customFormat="1" x14ac:dyDescent="0.25">
      <c r="A1247" s="215" t="s">
        <v>160</v>
      </c>
      <c r="B1247" s="215">
        <v>6024</v>
      </c>
      <c r="C1247" s="215" t="s">
        <v>197</v>
      </c>
      <c r="D1247" s="215">
        <v>191974960</v>
      </c>
      <c r="E1247" s="215">
        <v>1020</v>
      </c>
      <c r="F1247" s="215">
        <v>1110</v>
      </c>
      <c r="G1247" s="215">
        <v>1004</v>
      </c>
      <c r="I1247" s="215" t="s">
        <v>24605</v>
      </c>
      <c r="J1247" s="215" t="s">
        <v>24606</v>
      </c>
      <c r="K1247" s="215" t="s">
        <v>8688</v>
      </c>
      <c r="L1247" s="215" t="s">
        <v>24663</v>
      </c>
      <c r="AD1247" s="216"/>
    </row>
    <row r="1248" spans="1:30" s="215" customFormat="1" x14ac:dyDescent="0.25">
      <c r="A1248" s="215" t="s">
        <v>160</v>
      </c>
      <c r="B1248" s="215">
        <v>6024</v>
      </c>
      <c r="C1248" s="215" t="s">
        <v>197</v>
      </c>
      <c r="D1248" s="215">
        <v>191974968</v>
      </c>
      <c r="E1248" s="215">
        <v>1020</v>
      </c>
      <c r="F1248" s="215">
        <v>1110</v>
      </c>
      <c r="G1248" s="215">
        <v>1004</v>
      </c>
      <c r="I1248" s="215" t="s">
        <v>31381</v>
      </c>
      <c r="J1248" s="215" t="s">
        <v>31382</v>
      </c>
      <c r="K1248" s="215" t="s">
        <v>8688</v>
      </c>
      <c r="L1248" s="215" t="s">
        <v>31478</v>
      </c>
      <c r="AD1248" s="216"/>
    </row>
    <row r="1249" spans="1:30" s="215" customFormat="1" x14ac:dyDescent="0.25">
      <c r="A1249" s="215" t="s">
        <v>160</v>
      </c>
      <c r="B1249" s="215">
        <v>6024</v>
      </c>
      <c r="C1249" s="215" t="s">
        <v>197</v>
      </c>
      <c r="D1249" s="215">
        <v>191974969</v>
      </c>
      <c r="E1249" s="215">
        <v>1020</v>
      </c>
      <c r="F1249" s="215">
        <v>1110</v>
      </c>
      <c r="G1249" s="215">
        <v>1004</v>
      </c>
      <c r="I1249" s="215" t="s">
        <v>24443</v>
      </c>
      <c r="J1249" s="215" t="s">
        <v>24444</v>
      </c>
      <c r="K1249" s="215" t="s">
        <v>8688</v>
      </c>
      <c r="L1249" s="215" t="s">
        <v>24485</v>
      </c>
      <c r="AD1249" s="216"/>
    </row>
    <row r="1250" spans="1:30" s="215" customFormat="1" x14ac:dyDescent="0.25">
      <c r="A1250" s="215" t="s">
        <v>160</v>
      </c>
      <c r="B1250" s="215">
        <v>6024</v>
      </c>
      <c r="C1250" s="215" t="s">
        <v>197</v>
      </c>
      <c r="D1250" s="215">
        <v>191975388</v>
      </c>
      <c r="E1250" s="215">
        <v>1020</v>
      </c>
      <c r="F1250" s="215">
        <v>1110</v>
      </c>
      <c r="G1250" s="215">
        <v>1004</v>
      </c>
      <c r="I1250" s="215" t="s">
        <v>24607</v>
      </c>
      <c r="J1250" s="215" t="s">
        <v>24608</v>
      </c>
      <c r="K1250" s="215" t="s">
        <v>8688</v>
      </c>
      <c r="L1250" s="215" t="s">
        <v>24664</v>
      </c>
      <c r="AD1250" s="216"/>
    </row>
    <row r="1251" spans="1:30" s="215" customFormat="1" x14ac:dyDescent="0.25">
      <c r="A1251" s="215" t="s">
        <v>160</v>
      </c>
      <c r="B1251" s="215">
        <v>6024</v>
      </c>
      <c r="C1251" s="215" t="s">
        <v>197</v>
      </c>
      <c r="D1251" s="215">
        <v>191975389</v>
      </c>
      <c r="E1251" s="215">
        <v>1020</v>
      </c>
      <c r="F1251" s="215">
        <v>1110</v>
      </c>
      <c r="G1251" s="215">
        <v>1004</v>
      </c>
      <c r="I1251" s="215" t="s">
        <v>24609</v>
      </c>
      <c r="J1251" s="215" t="s">
        <v>24610</v>
      </c>
      <c r="K1251" s="215" t="s">
        <v>8688</v>
      </c>
      <c r="L1251" s="215" t="s">
        <v>24665</v>
      </c>
      <c r="AD1251" s="216"/>
    </row>
    <row r="1252" spans="1:30" s="215" customFormat="1" x14ac:dyDescent="0.25">
      <c r="A1252" s="215" t="s">
        <v>160</v>
      </c>
      <c r="B1252" s="215">
        <v>6024</v>
      </c>
      <c r="C1252" s="215" t="s">
        <v>197</v>
      </c>
      <c r="D1252" s="215">
        <v>191975390</v>
      </c>
      <c r="E1252" s="215">
        <v>1020</v>
      </c>
      <c r="F1252" s="215">
        <v>1110</v>
      </c>
      <c r="G1252" s="215">
        <v>1004</v>
      </c>
      <c r="I1252" s="215" t="s">
        <v>24611</v>
      </c>
      <c r="J1252" s="215" t="s">
        <v>24612</v>
      </c>
      <c r="K1252" s="215" t="s">
        <v>8688</v>
      </c>
      <c r="L1252" s="215" t="s">
        <v>24666</v>
      </c>
      <c r="AD1252" s="216"/>
    </row>
    <row r="1253" spans="1:30" s="215" customFormat="1" x14ac:dyDescent="0.25">
      <c r="A1253" s="215" t="s">
        <v>160</v>
      </c>
      <c r="B1253" s="215">
        <v>6024</v>
      </c>
      <c r="C1253" s="215" t="s">
        <v>197</v>
      </c>
      <c r="D1253" s="215">
        <v>191975391</v>
      </c>
      <c r="E1253" s="215">
        <v>1020</v>
      </c>
      <c r="F1253" s="215">
        <v>1110</v>
      </c>
      <c r="G1253" s="215">
        <v>1004</v>
      </c>
      <c r="I1253" s="215" t="s">
        <v>24613</v>
      </c>
      <c r="J1253" s="215" t="s">
        <v>24614</v>
      </c>
      <c r="K1253" s="215" t="s">
        <v>8688</v>
      </c>
      <c r="L1253" s="215" t="s">
        <v>24667</v>
      </c>
      <c r="AD1253" s="216"/>
    </row>
    <row r="1254" spans="1:30" s="215" customFormat="1" x14ac:dyDescent="0.25">
      <c r="A1254" s="215" t="s">
        <v>160</v>
      </c>
      <c r="B1254" s="215">
        <v>6024</v>
      </c>
      <c r="C1254" s="215" t="s">
        <v>197</v>
      </c>
      <c r="D1254" s="215">
        <v>191975392</v>
      </c>
      <c r="E1254" s="215">
        <v>1020</v>
      </c>
      <c r="F1254" s="215">
        <v>1110</v>
      </c>
      <c r="G1254" s="215">
        <v>1004</v>
      </c>
      <c r="I1254" s="215" t="s">
        <v>24615</v>
      </c>
      <c r="J1254" s="215" t="s">
        <v>24616</v>
      </c>
      <c r="K1254" s="215" t="s">
        <v>8688</v>
      </c>
      <c r="L1254" s="215" t="s">
        <v>24668</v>
      </c>
      <c r="AD1254" s="216"/>
    </row>
    <row r="1255" spans="1:30" s="215" customFormat="1" x14ac:dyDescent="0.25">
      <c r="A1255" s="215" t="s">
        <v>160</v>
      </c>
      <c r="B1255" s="215">
        <v>6024</v>
      </c>
      <c r="C1255" s="215" t="s">
        <v>197</v>
      </c>
      <c r="D1255" s="215">
        <v>191975393</v>
      </c>
      <c r="E1255" s="215">
        <v>1020</v>
      </c>
      <c r="F1255" s="215">
        <v>1110</v>
      </c>
      <c r="G1255" s="215">
        <v>1004</v>
      </c>
      <c r="I1255" s="215" t="s">
        <v>24617</v>
      </c>
      <c r="J1255" s="215" t="s">
        <v>24618</v>
      </c>
      <c r="K1255" s="215" t="s">
        <v>8688</v>
      </c>
      <c r="L1255" s="215" t="s">
        <v>24669</v>
      </c>
      <c r="AD1255" s="216"/>
    </row>
    <row r="1256" spans="1:30" s="215" customFormat="1" x14ac:dyDescent="0.25">
      <c r="A1256" s="215" t="s">
        <v>160</v>
      </c>
      <c r="B1256" s="215">
        <v>6024</v>
      </c>
      <c r="C1256" s="215" t="s">
        <v>197</v>
      </c>
      <c r="D1256" s="215">
        <v>191975394</v>
      </c>
      <c r="E1256" s="215">
        <v>1020</v>
      </c>
      <c r="F1256" s="215">
        <v>1110</v>
      </c>
      <c r="G1256" s="215">
        <v>1004</v>
      </c>
      <c r="I1256" s="215" t="s">
        <v>24619</v>
      </c>
      <c r="J1256" s="215" t="s">
        <v>24620</v>
      </c>
      <c r="K1256" s="215" t="s">
        <v>8688</v>
      </c>
      <c r="L1256" s="215" t="s">
        <v>24670</v>
      </c>
      <c r="AD1256" s="216"/>
    </row>
    <row r="1257" spans="1:30" s="215" customFormat="1" x14ac:dyDescent="0.25">
      <c r="A1257" s="215" t="s">
        <v>160</v>
      </c>
      <c r="B1257" s="215">
        <v>6024</v>
      </c>
      <c r="C1257" s="215" t="s">
        <v>197</v>
      </c>
      <c r="D1257" s="215">
        <v>191975605</v>
      </c>
      <c r="E1257" s="215">
        <v>1020</v>
      </c>
      <c r="F1257" s="215">
        <v>1110</v>
      </c>
      <c r="G1257" s="215">
        <v>1004</v>
      </c>
      <c r="I1257" s="215" t="s">
        <v>24621</v>
      </c>
      <c r="J1257" s="215" t="s">
        <v>24622</v>
      </c>
      <c r="K1257" s="215" t="s">
        <v>8688</v>
      </c>
      <c r="L1257" s="215" t="s">
        <v>24671</v>
      </c>
      <c r="AD1257" s="216"/>
    </row>
    <row r="1258" spans="1:30" s="215" customFormat="1" x14ac:dyDescent="0.25">
      <c r="A1258" s="215" t="s">
        <v>160</v>
      </c>
      <c r="B1258" s="215">
        <v>6024</v>
      </c>
      <c r="C1258" s="215" t="s">
        <v>197</v>
      </c>
      <c r="D1258" s="215">
        <v>191975607</v>
      </c>
      <c r="E1258" s="215">
        <v>1020</v>
      </c>
      <c r="F1258" s="215">
        <v>1110</v>
      </c>
      <c r="G1258" s="215">
        <v>1004</v>
      </c>
      <c r="I1258" s="215" t="s">
        <v>31383</v>
      </c>
      <c r="J1258" s="215" t="s">
        <v>31384</v>
      </c>
      <c r="K1258" s="215" t="s">
        <v>8688</v>
      </c>
      <c r="L1258" s="215" t="s">
        <v>31479</v>
      </c>
      <c r="AD1258" s="216"/>
    </row>
    <row r="1259" spans="1:30" s="215" customFormat="1" x14ac:dyDescent="0.25">
      <c r="A1259" s="215" t="s">
        <v>160</v>
      </c>
      <c r="B1259" s="215">
        <v>6024</v>
      </c>
      <c r="C1259" s="215" t="s">
        <v>197</v>
      </c>
      <c r="D1259" s="215">
        <v>191975608</v>
      </c>
      <c r="E1259" s="215">
        <v>1020</v>
      </c>
      <c r="F1259" s="215">
        <v>1110</v>
      </c>
      <c r="G1259" s="215">
        <v>1004</v>
      </c>
      <c r="I1259" s="215" t="s">
        <v>31385</v>
      </c>
      <c r="J1259" s="215" t="s">
        <v>31386</v>
      </c>
      <c r="K1259" s="215" t="s">
        <v>8688</v>
      </c>
      <c r="L1259" s="215" t="s">
        <v>31480</v>
      </c>
      <c r="AD1259" s="216"/>
    </row>
    <row r="1260" spans="1:30" s="215" customFormat="1" x14ac:dyDescent="0.25">
      <c r="A1260" s="215" t="s">
        <v>160</v>
      </c>
      <c r="B1260" s="215">
        <v>6024</v>
      </c>
      <c r="C1260" s="215" t="s">
        <v>197</v>
      </c>
      <c r="D1260" s="215">
        <v>191975609</v>
      </c>
      <c r="E1260" s="215">
        <v>1020</v>
      </c>
      <c r="F1260" s="215">
        <v>1110</v>
      </c>
      <c r="G1260" s="215">
        <v>1004</v>
      </c>
      <c r="I1260" s="215" t="s">
        <v>31387</v>
      </c>
      <c r="J1260" s="215" t="s">
        <v>31388</v>
      </c>
      <c r="K1260" s="215" t="s">
        <v>8688</v>
      </c>
      <c r="L1260" s="215" t="s">
        <v>31481</v>
      </c>
      <c r="AD1260" s="216"/>
    </row>
    <row r="1261" spans="1:30" s="215" customFormat="1" x14ac:dyDescent="0.25">
      <c r="A1261" s="215" t="s">
        <v>160</v>
      </c>
      <c r="B1261" s="215">
        <v>6024</v>
      </c>
      <c r="C1261" s="215" t="s">
        <v>197</v>
      </c>
      <c r="D1261" s="215">
        <v>191975610</v>
      </c>
      <c r="E1261" s="215">
        <v>1020</v>
      </c>
      <c r="F1261" s="215">
        <v>1110</v>
      </c>
      <c r="G1261" s="215">
        <v>1004</v>
      </c>
      <c r="I1261" s="215" t="s">
        <v>31389</v>
      </c>
      <c r="J1261" s="215" t="s">
        <v>31390</v>
      </c>
      <c r="K1261" s="215" t="s">
        <v>8688</v>
      </c>
      <c r="L1261" s="215" t="s">
        <v>31482</v>
      </c>
      <c r="AD1261" s="216"/>
    </row>
    <row r="1262" spans="1:30" s="215" customFormat="1" x14ac:dyDescent="0.25">
      <c r="A1262" s="215" t="s">
        <v>160</v>
      </c>
      <c r="B1262" s="215">
        <v>6024</v>
      </c>
      <c r="C1262" s="215" t="s">
        <v>197</v>
      </c>
      <c r="D1262" s="215">
        <v>191975611</v>
      </c>
      <c r="E1262" s="215">
        <v>1020</v>
      </c>
      <c r="F1262" s="215">
        <v>1110</v>
      </c>
      <c r="G1262" s="215">
        <v>1004</v>
      </c>
      <c r="I1262" s="215" t="s">
        <v>31391</v>
      </c>
      <c r="J1262" s="215" t="s">
        <v>31392</v>
      </c>
      <c r="K1262" s="215" t="s">
        <v>8688</v>
      </c>
      <c r="L1262" s="215" t="s">
        <v>31483</v>
      </c>
      <c r="AD1262" s="216"/>
    </row>
    <row r="1263" spans="1:30" s="215" customFormat="1" x14ac:dyDescent="0.25">
      <c r="A1263" s="215" t="s">
        <v>160</v>
      </c>
      <c r="B1263" s="215">
        <v>6024</v>
      </c>
      <c r="C1263" s="215" t="s">
        <v>197</v>
      </c>
      <c r="D1263" s="215">
        <v>191975613</v>
      </c>
      <c r="E1263" s="215">
        <v>1020</v>
      </c>
      <c r="F1263" s="215">
        <v>1110</v>
      </c>
      <c r="G1263" s="215">
        <v>1004</v>
      </c>
      <c r="I1263" s="215" t="s">
        <v>24686</v>
      </c>
      <c r="J1263" s="215" t="s">
        <v>24687</v>
      </c>
      <c r="K1263" s="215" t="s">
        <v>8688</v>
      </c>
      <c r="L1263" s="215" t="s">
        <v>24750</v>
      </c>
      <c r="AD1263" s="216"/>
    </row>
    <row r="1264" spans="1:30" s="215" customFormat="1" x14ac:dyDescent="0.25">
      <c r="A1264" s="215" t="s">
        <v>160</v>
      </c>
      <c r="B1264" s="215">
        <v>6024</v>
      </c>
      <c r="C1264" s="215" t="s">
        <v>197</v>
      </c>
      <c r="D1264" s="215">
        <v>191976545</v>
      </c>
      <c r="E1264" s="215">
        <v>1060</v>
      </c>
      <c r="F1264" s="215">
        <v>1274</v>
      </c>
      <c r="G1264" s="215">
        <v>1004</v>
      </c>
      <c r="I1264" s="215" t="s">
        <v>13205</v>
      </c>
      <c r="J1264" s="215" t="s">
        <v>13206</v>
      </c>
      <c r="K1264" s="215" t="s">
        <v>8688</v>
      </c>
      <c r="L1264" s="215" t="s">
        <v>20301</v>
      </c>
      <c r="AD1264" s="216"/>
    </row>
    <row r="1265" spans="1:30" s="215" customFormat="1" x14ac:dyDescent="0.25">
      <c r="A1265" s="215" t="s">
        <v>160</v>
      </c>
      <c r="B1265" s="215">
        <v>6024</v>
      </c>
      <c r="C1265" s="215" t="s">
        <v>197</v>
      </c>
      <c r="D1265" s="215">
        <v>191976548</v>
      </c>
      <c r="E1265" s="215">
        <v>1060</v>
      </c>
      <c r="F1265" s="215">
        <v>1274</v>
      </c>
      <c r="G1265" s="215">
        <v>1004</v>
      </c>
      <c r="I1265" s="215" t="s">
        <v>13207</v>
      </c>
      <c r="J1265" s="215" t="s">
        <v>13208</v>
      </c>
      <c r="K1265" s="215" t="s">
        <v>8688</v>
      </c>
      <c r="L1265" s="215" t="s">
        <v>20302</v>
      </c>
      <c r="AD1265" s="216"/>
    </row>
    <row r="1266" spans="1:30" s="215" customFormat="1" x14ac:dyDescent="0.25">
      <c r="A1266" s="215" t="s">
        <v>160</v>
      </c>
      <c r="B1266" s="215">
        <v>6024</v>
      </c>
      <c r="C1266" s="215" t="s">
        <v>197</v>
      </c>
      <c r="D1266" s="215">
        <v>191976558</v>
      </c>
      <c r="E1266" s="215">
        <v>1060</v>
      </c>
      <c r="F1266" s="215">
        <v>1252</v>
      </c>
      <c r="G1266" s="215">
        <v>1004</v>
      </c>
      <c r="I1266" s="215" t="s">
        <v>13209</v>
      </c>
      <c r="J1266" s="215" t="s">
        <v>13210</v>
      </c>
      <c r="K1266" s="215" t="s">
        <v>8688</v>
      </c>
      <c r="L1266" s="215" t="s">
        <v>20303</v>
      </c>
      <c r="AD1266" s="216"/>
    </row>
    <row r="1267" spans="1:30" s="215" customFormat="1" x14ac:dyDescent="0.25">
      <c r="A1267" s="215" t="s">
        <v>160</v>
      </c>
      <c r="B1267" s="215">
        <v>6024</v>
      </c>
      <c r="C1267" s="215" t="s">
        <v>197</v>
      </c>
      <c r="D1267" s="215">
        <v>191977276</v>
      </c>
      <c r="E1267" s="215">
        <v>1020</v>
      </c>
      <c r="F1267" s="215">
        <v>1110</v>
      </c>
      <c r="G1267" s="215">
        <v>1003</v>
      </c>
      <c r="I1267" s="215" t="s">
        <v>31221</v>
      </c>
      <c r="J1267" s="215" t="s">
        <v>31222</v>
      </c>
      <c r="K1267" s="215" t="s">
        <v>8688</v>
      </c>
      <c r="L1267" s="215" t="s">
        <v>31322</v>
      </c>
      <c r="AD1267" s="216"/>
    </row>
    <row r="1268" spans="1:30" s="215" customFormat="1" x14ac:dyDescent="0.25">
      <c r="A1268" s="215" t="s">
        <v>160</v>
      </c>
      <c r="B1268" s="215">
        <v>6024</v>
      </c>
      <c r="C1268" s="215" t="s">
        <v>197</v>
      </c>
      <c r="D1268" s="215">
        <v>191977277</v>
      </c>
      <c r="E1268" s="215">
        <v>1020</v>
      </c>
      <c r="F1268" s="215">
        <v>1110</v>
      </c>
      <c r="G1268" s="215">
        <v>1004</v>
      </c>
      <c r="I1268" s="215" t="s">
        <v>13211</v>
      </c>
      <c r="J1268" s="215" t="s">
        <v>13212</v>
      </c>
      <c r="K1268" s="215" t="s">
        <v>8688</v>
      </c>
      <c r="L1268" s="215" t="s">
        <v>20304</v>
      </c>
      <c r="AD1268" s="216"/>
    </row>
    <row r="1269" spans="1:30" s="215" customFormat="1" x14ac:dyDescent="0.25">
      <c r="A1269" s="215" t="s">
        <v>160</v>
      </c>
      <c r="B1269" s="215">
        <v>6024</v>
      </c>
      <c r="C1269" s="215" t="s">
        <v>197</v>
      </c>
      <c r="D1269" s="215">
        <v>191977664</v>
      </c>
      <c r="E1269" s="215">
        <v>1020</v>
      </c>
      <c r="F1269" s="215">
        <v>1110</v>
      </c>
      <c r="G1269" s="215">
        <v>1004</v>
      </c>
      <c r="I1269" s="215" t="s">
        <v>24445</v>
      </c>
      <c r="J1269" s="215" t="s">
        <v>24446</v>
      </c>
      <c r="K1269" s="215" t="s">
        <v>8688</v>
      </c>
      <c r="L1269" s="215" t="s">
        <v>24486</v>
      </c>
      <c r="AD1269" s="216"/>
    </row>
    <row r="1270" spans="1:30" s="215" customFormat="1" x14ac:dyDescent="0.25">
      <c r="A1270" s="215" t="s">
        <v>160</v>
      </c>
      <c r="B1270" s="215">
        <v>6024</v>
      </c>
      <c r="C1270" s="215" t="s">
        <v>197</v>
      </c>
      <c r="D1270" s="215">
        <v>191978800</v>
      </c>
      <c r="E1270" s="215">
        <v>1020</v>
      </c>
      <c r="F1270" s="215">
        <v>1110</v>
      </c>
      <c r="G1270" s="215">
        <v>1004</v>
      </c>
      <c r="I1270" s="215" t="s">
        <v>24447</v>
      </c>
      <c r="J1270" s="215" t="s">
        <v>24448</v>
      </c>
      <c r="K1270" s="215" t="s">
        <v>8688</v>
      </c>
      <c r="L1270" s="215" t="s">
        <v>24487</v>
      </c>
      <c r="AD1270" s="216"/>
    </row>
    <row r="1271" spans="1:30" s="215" customFormat="1" x14ac:dyDescent="0.25">
      <c r="A1271" s="215" t="s">
        <v>160</v>
      </c>
      <c r="B1271" s="215">
        <v>6024</v>
      </c>
      <c r="C1271" s="215" t="s">
        <v>197</v>
      </c>
      <c r="D1271" s="215">
        <v>191980726</v>
      </c>
      <c r="E1271" s="215">
        <v>1060</v>
      </c>
      <c r="F1271" s="215">
        <v>1274</v>
      </c>
      <c r="G1271" s="215">
        <v>1004</v>
      </c>
      <c r="I1271" s="215" t="s">
        <v>13213</v>
      </c>
      <c r="J1271" s="215" t="s">
        <v>13214</v>
      </c>
      <c r="K1271" s="215" t="s">
        <v>8688</v>
      </c>
      <c r="L1271" s="215" t="s">
        <v>20305</v>
      </c>
      <c r="AD1271" s="216"/>
    </row>
    <row r="1272" spans="1:30" s="215" customFormat="1" x14ac:dyDescent="0.25">
      <c r="A1272" s="215" t="s">
        <v>160</v>
      </c>
      <c r="B1272" s="215">
        <v>6024</v>
      </c>
      <c r="C1272" s="215" t="s">
        <v>197</v>
      </c>
      <c r="D1272" s="215">
        <v>191981122</v>
      </c>
      <c r="E1272" s="215">
        <v>1020</v>
      </c>
      <c r="F1272" s="215">
        <v>1110</v>
      </c>
      <c r="G1272" s="215">
        <v>1004</v>
      </c>
      <c r="I1272" s="215" t="s">
        <v>24449</v>
      </c>
      <c r="J1272" s="215" t="s">
        <v>24450</v>
      </c>
      <c r="K1272" s="215" t="s">
        <v>8688</v>
      </c>
      <c r="L1272" s="215" t="s">
        <v>24488</v>
      </c>
      <c r="AD1272" s="216"/>
    </row>
    <row r="1273" spans="1:30" s="215" customFormat="1" x14ac:dyDescent="0.25">
      <c r="A1273" s="215" t="s">
        <v>160</v>
      </c>
      <c r="B1273" s="215">
        <v>6024</v>
      </c>
      <c r="C1273" s="215" t="s">
        <v>197</v>
      </c>
      <c r="D1273" s="215">
        <v>191982072</v>
      </c>
      <c r="E1273" s="215">
        <v>1020</v>
      </c>
      <c r="F1273" s="215">
        <v>1110</v>
      </c>
      <c r="G1273" s="215">
        <v>1004</v>
      </c>
      <c r="I1273" s="215" t="s">
        <v>24451</v>
      </c>
      <c r="J1273" s="215" t="s">
        <v>24452</v>
      </c>
      <c r="K1273" s="215" t="s">
        <v>8688</v>
      </c>
      <c r="L1273" s="215" t="s">
        <v>24489</v>
      </c>
      <c r="AD1273" s="216"/>
    </row>
    <row r="1274" spans="1:30" s="215" customFormat="1" x14ac:dyDescent="0.25">
      <c r="A1274" s="215" t="s">
        <v>160</v>
      </c>
      <c r="B1274" s="215">
        <v>6024</v>
      </c>
      <c r="C1274" s="215" t="s">
        <v>197</v>
      </c>
      <c r="D1274" s="215">
        <v>191982085</v>
      </c>
      <c r="E1274" s="215">
        <v>1060</v>
      </c>
      <c r="F1274" s="215">
        <v>1242</v>
      </c>
      <c r="G1274" s="215">
        <v>1004</v>
      </c>
      <c r="I1274" s="215" t="s">
        <v>13215</v>
      </c>
      <c r="J1274" s="215" t="s">
        <v>13216</v>
      </c>
      <c r="K1274" s="215" t="s">
        <v>8688</v>
      </c>
      <c r="L1274" s="215" t="s">
        <v>20306</v>
      </c>
      <c r="AD1274" s="216"/>
    </row>
    <row r="1275" spans="1:30" s="215" customFormat="1" x14ac:dyDescent="0.25">
      <c r="A1275" s="215" t="s">
        <v>160</v>
      </c>
      <c r="B1275" s="215">
        <v>6024</v>
      </c>
      <c r="C1275" s="215" t="s">
        <v>197</v>
      </c>
      <c r="D1275" s="215">
        <v>191982086</v>
      </c>
      <c r="E1275" s="215">
        <v>1060</v>
      </c>
      <c r="F1275" s="215">
        <v>1252</v>
      </c>
      <c r="G1275" s="215">
        <v>1004</v>
      </c>
      <c r="I1275" s="215" t="s">
        <v>13217</v>
      </c>
      <c r="J1275" s="215" t="s">
        <v>13218</v>
      </c>
      <c r="K1275" s="215" t="s">
        <v>8688</v>
      </c>
      <c r="L1275" s="215" t="s">
        <v>20307</v>
      </c>
      <c r="AD1275" s="216"/>
    </row>
    <row r="1276" spans="1:30" s="215" customFormat="1" x14ac:dyDescent="0.25">
      <c r="A1276" s="215" t="s">
        <v>160</v>
      </c>
      <c r="B1276" s="215">
        <v>6024</v>
      </c>
      <c r="C1276" s="215" t="s">
        <v>197</v>
      </c>
      <c r="D1276" s="215">
        <v>191986213</v>
      </c>
      <c r="E1276" s="215">
        <v>1020</v>
      </c>
      <c r="F1276" s="215">
        <v>1110</v>
      </c>
      <c r="G1276" s="215">
        <v>1004</v>
      </c>
      <c r="I1276" s="215" t="s">
        <v>29214</v>
      </c>
      <c r="J1276" s="215" t="s">
        <v>29215</v>
      </c>
      <c r="K1276" s="215" t="s">
        <v>8688</v>
      </c>
      <c r="L1276" s="215" t="s">
        <v>29259</v>
      </c>
      <c r="AD1276" s="216"/>
    </row>
    <row r="1277" spans="1:30" s="215" customFormat="1" x14ac:dyDescent="0.25">
      <c r="A1277" s="215" t="s">
        <v>160</v>
      </c>
      <c r="B1277" s="215">
        <v>6024</v>
      </c>
      <c r="C1277" s="215" t="s">
        <v>197</v>
      </c>
      <c r="D1277" s="215">
        <v>191986510</v>
      </c>
      <c r="E1277" s="215">
        <v>1020</v>
      </c>
      <c r="F1277" s="215">
        <v>1110</v>
      </c>
      <c r="G1277" s="215">
        <v>1004</v>
      </c>
      <c r="I1277" s="215" t="s">
        <v>24453</v>
      </c>
      <c r="J1277" s="215" t="s">
        <v>24454</v>
      </c>
      <c r="K1277" s="215" t="s">
        <v>8688</v>
      </c>
      <c r="L1277" s="215" t="s">
        <v>24490</v>
      </c>
      <c r="AD1277" s="216"/>
    </row>
    <row r="1278" spans="1:30" s="215" customFormat="1" x14ac:dyDescent="0.25">
      <c r="A1278" s="215" t="s">
        <v>160</v>
      </c>
      <c r="B1278" s="215">
        <v>6024</v>
      </c>
      <c r="C1278" s="215" t="s">
        <v>197</v>
      </c>
      <c r="D1278" s="215">
        <v>191986511</v>
      </c>
      <c r="E1278" s="215">
        <v>1020</v>
      </c>
      <c r="F1278" s="215">
        <v>1110</v>
      </c>
      <c r="G1278" s="215">
        <v>1004</v>
      </c>
      <c r="I1278" s="215" t="s">
        <v>24455</v>
      </c>
      <c r="J1278" s="215" t="s">
        <v>24456</v>
      </c>
      <c r="K1278" s="215" t="s">
        <v>8688</v>
      </c>
      <c r="L1278" s="215" t="s">
        <v>24491</v>
      </c>
      <c r="AD1278" s="216"/>
    </row>
    <row r="1279" spans="1:30" s="215" customFormat="1" x14ac:dyDescent="0.25">
      <c r="A1279" s="215" t="s">
        <v>160</v>
      </c>
      <c r="B1279" s="215">
        <v>6024</v>
      </c>
      <c r="C1279" s="215" t="s">
        <v>197</v>
      </c>
      <c r="D1279" s="215">
        <v>191987282</v>
      </c>
      <c r="E1279" s="215">
        <v>1060</v>
      </c>
      <c r="F1279" s="215">
        <v>1242</v>
      </c>
      <c r="G1279" s="215">
        <v>1004</v>
      </c>
      <c r="I1279" s="215" t="s">
        <v>13219</v>
      </c>
      <c r="J1279" s="215" t="s">
        <v>13220</v>
      </c>
      <c r="K1279" s="215" t="s">
        <v>8688</v>
      </c>
      <c r="L1279" s="215" t="s">
        <v>20308</v>
      </c>
      <c r="AD1279" s="216"/>
    </row>
    <row r="1280" spans="1:30" s="215" customFormat="1" x14ac:dyDescent="0.25">
      <c r="A1280" s="215" t="s">
        <v>160</v>
      </c>
      <c r="B1280" s="215">
        <v>6024</v>
      </c>
      <c r="C1280" s="215" t="s">
        <v>197</v>
      </c>
      <c r="D1280" s="215">
        <v>191987302</v>
      </c>
      <c r="E1280" s="215">
        <v>1020</v>
      </c>
      <c r="F1280" s="215">
        <v>1110</v>
      </c>
      <c r="G1280" s="215">
        <v>1004</v>
      </c>
      <c r="I1280" s="215" t="s">
        <v>27204</v>
      </c>
      <c r="J1280" s="215" t="s">
        <v>27205</v>
      </c>
      <c r="K1280" s="215" t="s">
        <v>8688</v>
      </c>
      <c r="L1280" s="215" t="s">
        <v>27282</v>
      </c>
      <c r="AD1280" s="216"/>
    </row>
    <row r="1281" spans="1:30" s="215" customFormat="1" x14ac:dyDescent="0.25">
      <c r="A1281" s="215" t="s">
        <v>160</v>
      </c>
      <c r="B1281" s="215">
        <v>6024</v>
      </c>
      <c r="C1281" s="215" t="s">
        <v>197</v>
      </c>
      <c r="D1281" s="215">
        <v>191987303</v>
      </c>
      <c r="E1281" s="215">
        <v>1020</v>
      </c>
      <c r="F1281" s="215">
        <v>1110</v>
      </c>
      <c r="G1281" s="215">
        <v>1004</v>
      </c>
      <c r="I1281" s="215" t="s">
        <v>27206</v>
      </c>
      <c r="J1281" s="215" t="s">
        <v>27207</v>
      </c>
      <c r="K1281" s="215" t="s">
        <v>8688</v>
      </c>
      <c r="L1281" s="215" t="s">
        <v>27283</v>
      </c>
      <c r="AD1281" s="216"/>
    </row>
    <row r="1282" spans="1:30" s="215" customFormat="1" x14ac:dyDescent="0.25">
      <c r="A1282" s="215" t="s">
        <v>160</v>
      </c>
      <c r="B1282" s="215">
        <v>6024</v>
      </c>
      <c r="C1282" s="215" t="s">
        <v>197</v>
      </c>
      <c r="D1282" s="215">
        <v>191987330</v>
      </c>
      <c r="E1282" s="215">
        <v>1020</v>
      </c>
      <c r="F1282" s="215">
        <v>1110</v>
      </c>
      <c r="G1282" s="215">
        <v>1004</v>
      </c>
      <c r="I1282" s="215" t="s">
        <v>23832</v>
      </c>
      <c r="J1282" s="215" t="s">
        <v>23833</v>
      </c>
      <c r="K1282" s="215" t="s">
        <v>8688</v>
      </c>
      <c r="L1282" s="215" t="s">
        <v>23859</v>
      </c>
      <c r="AD1282" s="216"/>
    </row>
    <row r="1283" spans="1:30" s="215" customFormat="1" x14ac:dyDescent="0.25">
      <c r="A1283" s="215" t="s">
        <v>160</v>
      </c>
      <c r="B1283" s="215">
        <v>6024</v>
      </c>
      <c r="C1283" s="215" t="s">
        <v>197</v>
      </c>
      <c r="D1283" s="215">
        <v>191991048</v>
      </c>
      <c r="E1283" s="215">
        <v>1020</v>
      </c>
      <c r="F1283" s="215">
        <v>1110</v>
      </c>
      <c r="G1283" s="215">
        <v>1003</v>
      </c>
      <c r="I1283" s="215" t="s">
        <v>31223</v>
      </c>
      <c r="J1283" s="215" t="s">
        <v>31224</v>
      </c>
      <c r="K1283" s="215" t="s">
        <v>8688</v>
      </c>
      <c r="L1283" s="215" t="s">
        <v>31323</v>
      </c>
      <c r="AD1283" s="216"/>
    </row>
    <row r="1284" spans="1:30" s="215" customFormat="1" x14ac:dyDescent="0.25">
      <c r="A1284" s="215" t="s">
        <v>160</v>
      </c>
      <c r="B1284" s="215">
        <v>6024</v>
      </c>
      <c r="C1284" s="215" t="s">
        <v>197</v>
      </c>
      <c r="D1284" s="215">
        <v>191991053</v>
      </c>
      <c r="E1284" s="215">
        <v>1060</v>
      </c>
      <c r="F1284" s="215">
        <v>1274</v>
      </c>
      <c r="G1284" s="215">
        <v>1004</v>
      </c>
      <c r="I1284" s="215" t="s">
        <v>13221</v>
      </c>
      <c r="J1284" s="215" t="s">
        <v>13222</v>
      </c>
      <c r="K1284" s="215" t="s">
        <v>8688</v>
      </c>
      <c r="L1284" s="215" t="s">
        <v>20309</v>
      </c>
      <c r="AD1284" s="216"/>
    </row>
    <row r="1285" spans="1:30" s="215" customFormat="1" x14ac:dyDescent="0.25">
      <c r="A1285" s="215" t="s">
        <v>160</v>
      </c>
      <c r="B1285" s="215">
        <v>6024</v>
      </c>
      <c r="C1285" s="215" t="s">
        <v>197</v>
      </c>
      <c r="D1285" s="215">
        <v>191992363</v>
      </c>
      <c r="E1285" s="215">
        <v>1030</v>
      </c>
      <c r="F1285" s="215">
        <v>1121</v>
      </c>
      <c r="G1285" s="215">
        <v>1003</v>
      </c>
      <c r="I1285" s="215" t="s">
        <v>31393</v>
      </c>
      <c r="J1285" s="215" t="s">
        <v>31394</v>
      </c>
      <c r="K1285" s="215" t="s">
        <v>8688</v>
      </c>
      <c r="L1285" s="215" t="s">
        <v>31484</v>
      </c>
      <c r="AD1285" s="216"/>
    </row>
    <row r="1286" spans="1:30" s="215" customFormat="1" x14ac:dyDescent="0.25">
      <c r="A1286" s="215" t="s">
        <v>160</v>
      </c>
      <c r="B1286" s="215">
        <v>6024</v>
      </c>
      <c r="C1286" s="215" t="s">
        <v>197</v>
      </c>
      <c r="D1286" s="215">
        <v>191992394</v>
      </c>
      <c r="E1286" s="215">
        <v>1020</v>
      </c>
      <c r="F1286" s="215">
        <v>1110</v>
      </c>
      <c r="G1286" s="215">
        <v>1004</v>
      </c>
      <c r="I1286" s="215" t="s">
        <v>27208</v>
      </c>
      <c r="J1286" s="215" t="s">
        <v>27209</v>
      </c>
      <c r="K1286" s="215" t="s">
        <v>8688</v>
      </c>
      <c r="L1286" s="215" t="s">
        <v>27284</v>
      </c>
      <c r="AD1286" s="216"/>
    </row>
    <row r="1287" spans="1:30" s="215" customFormat="1" x14ac:dyDescent="0.25">
      <c r="A1287" s="215" t="s">
        <v>160</v>
      </c>
      <c r="B1287" s="215">
        <v>6024</v>
      </c>
      <c r="C1287" s="215" t="s">
        <v>197</v>
      </c>
      <c r="D1287" s="215">
        <v>191992420</v>
      </c>
      <c r="E1287" s="215">
        <v>1020</v>
      </c>
      <c r="F1287" s="215">
        <v>1110</v>
      </c>
      <c r="G1287" s="215">
        <v>1004</v>
      </c>
      <c r="I1287" s="215" t="s">
        <v>27210</v>
      </c>
      <c r="J1287" s="215" t="s">
        <v>27211</v>
      </c>
      <c r="K1287" s="215" t="s">
        <v>8688</v>
      </c>
      <c r="L1287" s="215" t="s">
        <v>27285</v>
      </c>
      <c r="AD1287" s="216"/>
    </row>
    <row r="1288" spans="1:30" s="215" customFormat="1" x14ac:dyDescent="0.25">
      <c r="A1288" s="215" t="s">
        <v>160</v>
      </c>
      <c r="B1288" s="215">
        <v>6024</v>
      </c>
      <c r="C1288" s="215" t="s">
        <v>197</v>
      </c>
      <c r="D1288" s="215">
        <v>191992429</v>
      </c>
      <c r="E1288" s="215">
        <v>1020</v>
      </c>
      <c r="F1288" s="215">
        <v>1110</v>
      </c>
      <c r="G1288" s="215">
        <v>1004</v>
      </c>
      <c r="I1288" s="215" t="s">
        <v>26947</v>
      </c>
      <c r="J1288" s="215" t="s">
        <v>26948</v>
      </c>
      <c r="K1288" s="215" t="s">
        <v>8688</v>
      </c>
      <c r="L1288" s="215" t="s">
        <v>27014</v>
      </c>
      <c r="AD1288" s="216"/>
    </row>
    <row r="1289" spans="1:30" s="215" customFormat="1" x14ac:dyDescent="0.25">
      <c r="A1289" s="215" t="s">
        <v>160</v>
      </c>
      <c r="B1289" s="215">
        <v>6024</v>
      </c>
      <c r="C1289" s="215" t="s">
        <v>197</v>
      </c>
      <c r="D1289" s="215">
        <v>192002997</v>
      </c>
      <c r="E1289" s="215">
        <v>1060</v>
      </c>
      <c r="F1289" s="215">
        <v>1274</v>
      </c>
      <c r="G1289" s="215">
        <v>1004</v>
      </c>
      <c r="I1289" s="215" t="s">
        <v>13223</v>
      </c>
      <c r="J1289" s="215" t="s">
        <v>13224</v>
      </c>
      <c r="K1289" s="215" t="s">
        <v>8688</v>
      </c>
      <c r="L1289" s="215" t="s">
        <v>20310</v>
      </c>
      <c r="AD1289" s="216"/>
    </row>
    <row r="1290" spans="1:30" s="215" customFormat="1" x14ac:dyDescent="0.25">
      <c r="A1290" s="215" t="s">
        <v>160</v>
      </c>
      <c r="B1290" s="215">
        <v>6024</v>
      </c>
      <c r="C1290" s="215" t="s">
        <v>197</v>
      </c>
      <c r="D1290" s="215">
        <v>192007013</v>
      </c>
      <c r="E1290" s="215">
        <v>1060</v>
      </c>
      <c r="F1290" s="215">
        <v>1274</v>
      </c>
      <c r="G1290" s="215">
        <v>1004</v>
      </c>
      <c r="I1290" s="215" t="s">
        <v>13225</v>
      </c>
      <c r="J1290" s="215" t="s">
        <v>13226</v>
      </c>
      <c r="K1290" s="215" t="s">
        <v>8688</v>
      </c>
      <c r="L1290" s="215" t="s">
        <v>20311</v>
      </c>
      <c r="AD1290" s="216"/>
    </row>
    <row r="1291" spans="1:30" s="215" customFormat="1" x14ac:dyDescent="0.25">
      <c r="A1291" s="215" t="s">
        <v>160</v>
      </c>
      <c r="B1291" s="215">
        <v>6024</v>
      </c>
      <c r="C1291" s="215" t="s">
        <v>197</v>
      </c>
      <c r="D1291" s="215">
        <v>192019328</v>
      </c>
      <c r="E1291" s="215">
        <v>1020</v>
      </c>
      <c r="F1291" s="215">
        <v>1122</v>
      </c>
      <c r="G1291" s="215">
        <v>1003</v>
      </c>
      <c r="I1291" s="215" t="s">
        <v>24293</v>
      </c>
      <c r="J1291" s="215" t="s">
        <v>24294</v>
      </c>
      <c r="K1291" s="215" t="s">
        <v>8688</v>
      </c>
      <c r="L1291" s="215" t="s">
        <v>24378</v>
      </c>
      <c r="AD1291" s="216"/>
    </row>
    <row r="1292" spans="1:30" s="215" customFormat="1" x14ac:dyDescent="0.25">
      <c r="A1292" s="215" t="s">
        <v>160</v>
      </c>
      <c r="B1292" s="215">
        <v>6024</v>
      </c>
      <c r="C1292" s="215" t="s">
        <v>197</v>
      </c>
      <c r="D1292" s="215">
        <v>192019384</v>
      </c>
      <c r="E1292" s="215">
        <v>1020</v>
      </c>
      <c r="F1292" s="215">
        <v>1110</v>
      </c>
      <c r="G1292" s="215">
        <v>1004</v>
      </c>
      <c r="I1292" s="215" t="s">
        <v>31225</v>
      </c>
      <c r="J1292" s="215" t="s">
        <v>31226</v>
      </c>
      <c r="K1292" s="215" t="s">
        <v>8688</v>
      </c>
      <c r="L1292" s="215" t="s">
        <v>31324</v>
      </c>
      <c r="AD1292" s="216"/>
    </row>
    <row r="1293" spans="1:30" s="215" customFormat="1" x14ac:dyDescent="0.25">
      <c r="A1293" s="215" t="s">
        <v>160</v>
      </c>
      <c r="B1293" s="215">
        <v>6024</v>
      </c>
      <c r="C1293" s="215" t="s">
        <v>197</v>
      </c>
      <c r="D1293" s="215">
        <v>192020219</v>
      </c>
      <c r="E1293" s="215">
        <v>1060</v>
      </c>
      <c r="F1293" s="215">
        <v>1274</v>
      </c>
      <c r="G1293" s="215">
        <v>1004</v>
      </c>
      <c r="I1293" s="215" t="s">
        <v>24457</v>
      </c>
      <c r="J1293" s="215" t="s">
        <v>24458</v>
      </c>
      <c r="K1293" s="215" t="s">
        <v>8688</v>
      </c>
      <c r="L1293" s="215" t="s">
        <v>24492</v>
      </c>
      <c r="AD1293" s="216"/>
    </row>
    <row r="1294" spans="1:30" s="215" customFormat="1" x14ac:dyDescent="0.25">
      <c r="A1294" s="215" t="s">
        <v>160</v>
      </c>
      <c r="B1294" s="215">
        <v>6024</v>
      </c>
      <c r="C1294" s="215" t="s">
        <v>197</v>
      </c>
      <c r="D1294" s="215">
        <v>192020663</v>
      </c>
      <c r="E1294" s="215">
        <v>1020</v>
      </c>
      <c r="F1294" s="215">
        <v>1110</v>
      </c>
      <c r="G1294" s="215">
        <v>1003</v>
      </c>
      <c r="I1294" s="215" t="s">
        <v>29385</v>
      </c>
      <c r="J1294" s="215" t="s">
        <v>29386</v>
      </c>
      <c r="K1294" s="215" t="s">
        <v>8688</v>
      </c>
      <c r="L1294" s="215" t="s">
        <v>30778</v>
      </c>
      <c r="AD1294" s="216"/>
    </row>
    <row r="1295" spans="1:30" s="215" customFormat="1" x14ac:dyDescent="0.25">
      <c r="A1295" s="215" t="s">
        <v>160</v>
      </c>
      <c r="B1295" s="215">
        <v>6024</v>
      </c>
      <c r="C1295" s="215" t="s">
        <v>197</v>
      </c>
      <c r="D1295" s="215">
        <v>192035215</v>
      </c>
      <c r="E1295" s="215">
        <v>1020</v>
      </c>
      <c r="F1295" s="215">
        <v>1110</v>
      </c>
      <c r="G1295" s="215">
        <v>1004</v>
      </c>
      <c r="I1295" s="215" t="s">
        <v>31227</v>
      </c>
      <c r="J1295" s="215" t="s">
        <v>31228</v>
      </c>
      <c r="K1295" s="215" t="s">
        <v>8688</v>
      </c>
      <c r="L1295" s="215" t="s">
        <v>31325</v>
      </c>
      <c r="AD1295" s="216"/>
    </row>
    <row r="1296" spans="1:30" s="215" customFormat="1" x14ac:dyDescent="0.25">
      <c r="A1296" s="215" t="s">
        <v>160</v>
      </c>
      <c r="B1296" s="215">
        <v>6024</v>
      </c>
      <c r="C1296" s="215" t="s">
        <v>197</v>
      </c>
      <c r="D1296" s="215">
        <v>192035563</v>
      </c>
      <c r="E1296" s="215">
        <v>1020</v>
      </c>
      <c r="F1296" s="215">
        <v>1110</v>
      </c>
      <c r="G1296" s="215">
        <v>1003</v>
      </c>
      <c r="I1296" s="215" t="s">
        <v>27340</v>
      </c>
      <c r="J1296" s="215" t="s">
        <v>27341</v>
      </c>
      <c r="K1296" s="215" t="s">
        <v>8688</v>
      </c>
      <c r="L1296" s="215" t="s">
        <v>27286</v>
      </c>
      <c r="AD1296" s="216"/>
    </row>
    <row r="1297" spans="1:30" s="215" customFormat="1" x14ac:dyDescent="0.25">
      <c r="A1297" s="215" t="s">
        <v>160</v>
      </c>
      <c r="B1297" s="215">
        <v>6024</v>
      </c>
      <c r="C1297" s="215" t="s">
        <v>197</v>
      </c>
      <c r="D1297" s="215">
        <v>192035696</v>
      </c>
      <c r="E1297" s="215">
        <v>1020</v>
      </c>
      <c r="F1297" s="215">
        <v>1110</v>
      </c>
      <c r="G1297" s="215">
        <v>1003</v>
      </c>
      <c r="I1297" s="215" t="s">
        <v>27342</v>
      </c>
      <c r="J1297" s="215" t="s">
        <v>27343</v>
      </c>
      <c r="K1297" s="215" t="s">
        <v>8688</v>
      </c>
      <c r="L1297" s="215" t="s">
        <v>27985</v>
      </c>
      <c r="AD1297" s="216"/>
    </row>
    <row r="1298" spans="1:30" s="215" customFormat="1" x14ac:dyDescent="0.25">
      <c r="A1298" s="215" t="s">
        <v>160</v>
      </c>
      <c r="B1298" s="215">
        <v>6024</v>
      </c>
      <c r="C1298" s="215" t="s">
        <v>197</v>
      </c>
      <c r="D1298" s="215">
        <v>192035699</v>
      </c>
      <c r="E1298" s="215">
        <v>1020</v>
      </c>
      <c r="F1298" s="215">
        <v>1110</v>
      </c>
      <c r="G1298" s="215">
        <v>1003</v>
      </c>
      <c r="I1298" s="215" t="s">
        <v>27344</v>
      </c>
      <c r="J1298" s="215" t="s">
        <v>27345</v>
      </c>
      <c r="K1298" s="215" t="s">
        <v>8688</v>
      </c>
      <c r="L1298" s="215" t="s">
        <v>27986</v>
      </c>
      <c r="AD1298" s="216"/>
    </row>
    <row r="1299" spans="1:30" s="215" customFormat="1" x14ac:dyDescent="0.25">
      <c r="A1299" s="215" t="s">
        <v>160</v>
      </c>
      <c r="B1299" s="215">
        <v>6024</v>
      </c>
      <c r="C1299" s="215" t="s">
        <v>197</v>
      </c>
      <c r="D1299" s="215">
        <v>192035700</v>
      </c>
      <c r="E1299" s="215">
        <v>1020</v>
      </c>
      <c r="F1299" s="215">
        <v>1110</v>
      </c>
      <c r="G1299" s="215">
        <v>1003</v>
      </c>
      <c r="I1299" s="215" t="s">
        <v>27346</v>
      </c>
      <c r="J1299" s="215" t="s">
        <v>27347</v>
      </c>
      <c r="K1299" s="215" t="s">
        <v>8688</v>
      </c>
      <c r="L1299" s="215" t="s">
        <v>27987</v>
      </c>
      <c r="AD1299" s="216"/>
    </row>
    <row r="1300" spans="1:30" s="215" customFormat="1" x14ac:dyDescent="0.25">
      <c r="A1300" s="215" t="s">
        <v>160</v>
      </c>
      <c r="B1300" s="215">
        <v>6024</v>
      </c>
      <c r="C1300" s="215" t="s">
        <v>197</v>
      </c>
      <c r="D1300" s="215">
        <v>192035702</v>
      </c>
      <c r="E1300" s="215">
        <v>1020</v>
      </c>
      <c r="F1300" s="215">
        <v>1110</v>
      </c>
      <c r="G1300" s="215">
        <v>1003</v>
      </c>
      <c r="I1300" s="215" t="s">
        <v>27348</v>
      </c>
      <c r="J1300" s="215" t="s">
        <v>27349</v>
      </c>
      <c r="K1300" s="215" t="s">
        <v>8688</v>
      </c>
      <c r="L1300" s="215" t="s">
        <v>27988</v>
      </c>
      <c r="AD1300" s="216"/>
    </row>
    <row r="1301" spans="1:30" s="215" customFormat="1" x14ac:dyDescent="0.25">
      <c r="A1301" s="215" t="s">
        <v>160</v>
      </c>
      <c r="B1301" s="215">
        <v>6024</v>
      </c>
      <c r="C1301" s="215" t="s">
        <v>197</v>
      </c>
      <c r="D1301" s="215">
        <v>192035703</v>
      </c>
      <c r="E1301" s="215">
        <v>1020</v>
      </c>
      <c r="F1301" s="215">
        <v>1110</v>
      </c>
      <c r="G1301" s="215">
        <v>1003</v>
      </c>
      <c r="I1301" s="215" t="s">
        <v>27350</v>
      </c>
      <c r="J1301" s="215" t="s">
        <v>27351</v>
      </c>
      <c r="K1301" s="215" t="s">
        <v>8688</v>
      </c>
      <c r="L1301" s="215" t="s">
        <v>27989</v>
      </c>
      <c r="AD1301" s="216"/>
    </row>
    <row r="1302" spans="1:30" s="215" customFormat="1" x14ac:dyDescent="0.25">
      <c r="A1302" s="215" t="s">
        <v>160</v>
      </c>
      <c r="B1302" s="215">
        <v>6024</v>
      </c>
      <c r="C1302" s="215" t="s">
        <v>197</v>
      </c>
      <c r="D1302" s="215">
        <v>192035707</v>
      </c>
      <c r="E1302" s="215">
        <v>1020</v>
      </c>
      <c r="F1302" s="215">
        <v>1110</v>
      </c>
      <c r="G1302" s="215">
        <v>1003</v>
      </c>
      <c r="I1302" s="215" t="s">
        <v>27352</v>
      </c>
      <c r="J1302" s="215" t="s">
        <v>27353</v>
      </c>
      <c r="K1302" s="215" t="s">
        <v>8688</v>
      </c>
      <c r="L1302" s="215" t="s">
        <v>27990</v>
      </c>
      <c r="AD1302" s="216"/>
    </row>
    <row r="1303" spans="1:30" s="215" customFormat="1" x14ac:dyDescent="0.25">
      <c r="A1303" s="215" t="s">
        <v>160</v>
      </c>
      <c r="B1303" s="215">
        <v>6024</v>
      </c>
      <c r="C1303" s="215" t="s">
        <v>197</v>
      </c>
      <c r="D1303" s="215">
        <v>192035711</v>
      </c>
      <c r="E1303" s="215">
        <v>1020</v>
      </c>
      <c r="F1303" s="215">
        <v>1110</v>
      </c>
      <c r="G1303" s="215">
        <v>1003</v>
      </c>
      <c r="I1303" s="215" t="s">
        <v>27354</v>
      </c>
      <c r="J1303" s="215" t="s">
        <v>27355</v>
      </c>
      <c r="K1303" s="215" t="s">
        <v>8688</v>
      </c>
      <c r="L1303" s="215" t="s">
        <v>27991</v>
      </c>
      <c r="AD1303" s="216"/>
    </row>
    <row r="1304" spans="1:30" s="215" customFormat="1" x14ac:dyDescent="0.25">
      <c r="A1304" s="215" t="s">
        <v>160</v>
      </c>
      <c r="B1304" s="215">
        <v>6024</v>
      </c>
      <c r="C1304" s="215" t="s">
        <v>197</v>
      </c>
      <c r="D1304" s="215">
        <v>192035715</v>
      </c>
      <c r="E1304" s="215">
        <v>1020</v>
      </c>
      <c r="F1304" s="215">
        <v>1110</v>
      </c>
      <c r="G1304" s="215">
        <v>1003</v>
      </c>
      <c r="I1304" s="215" t="s">
        <v>27356</v>
      </c>
      <c r="J1304" s="215" t="s">
        <v>27357</v>
      </c>
      <c r="K1304" s="215" t="s">
        <v>8688</v>
      </c>
      <c r="L1304" s="215" t="s">
        <v>27992</v>
      </c>
      <c r="AD1304" s="216"/>
    </row>
    <row r="1305" spans="1:30" s="215" customFormat="1" x14ac:dyDescent="0.25">
      <c r="A1305" s="215" t="s">
        <v>160</v>
      </c>
      <c r="B1305" s="215">
        <v>6024</v>
      </c>
      <c r="C1305" s="215" t="s">
        <v>197</v>
      </c>
      <c r="D1305" s="215">
        <v>192035721</v>
      </c>
      <c r="E1305" s="215">
        <v>1020</v>
      </c>
      <c r="F1305" s="215">
        <v>1110</v>
      </c>
      <c r="G1305" s="215">
        <v>1003</v>
      </c>
      <c r="I1305" s="215" t="s">
        <v>27358</v>
      </c>
      <c r="J1305" s="215" t="s">
        <v>27359</v>
      </c>
      <c r="K1305" s="215" t="s">
        <v>8688</v>
      </c>
      <c r="L1305" s="215" t="s">
        <v>27993</v>
      </c>
      <c r="AD1305" s="216"/>
    </row>
    <row r="1306" spans="1:30" s="215" customFormat="1" x14ac:dyDescent="0.25">
      <c r="A1306" s="215" t="s">
        <v>160</v>
      </c>
      <c r="B1306" s="215">
        <v>6024</v>
      </c>
      <c r="C1306" s="215" t="s">
        <v>197</v>
      </c>
      <c r="D1306" s="215">
        <v>192035724</v>
      </c>
      <c r="E1306" s="215">
        <v>1020</v>
      </c>
      <c r="F1306" s="215">
        <v>1110</v>
      </c>
      <c r="G1306" s="215">
        <v>1003</v>
      </c>
      <c r="I1306" s="215" t="s">
        <v>27360</v>
      </c>
      <c r="J1306" s="215" t="s">
        <v>27361</v>
      </c>
      <c r="K1306" s="215" t="s">
        <v>8688</v>
      </c>
      <c r="L1306" s="215" t="s">
        <v>27994</v>
      </c>
      <c r="AD1306" s="216"/>
    </row>
    <row r="1307" spans="1:30" s="215" customFormat="1" x14ac:dyDescent="0.25">
      <c r="A1307" s="215" t="s">
        <v>160</v>
      </c>
      <c r="B1307" s="215">
        <v>6024</v>
      </c>
      <c r="C1307" s="215" t="s">
        <v>197</v>
      </c>
      <c r="D1307" s="215">
        <v>192035725</v>
      </c>
      <c r="E1307" s="215">
        <v>1020</v>
      </c>
      <c r="F1307" s="215">
        <v>1110</v>
      </c>
      <c r="G1307" s="215">
        <v>1003</v>
      </c>
      <c r="I1307" s="215" t="s">
        <v>27360</v>
      </c>
      <c r="J1307" s="215" t="s">
        <v>27361</v>
      </c>
      <c r="K1307" s="215" t="s">
        <v>8688</v>
      </c>
      <c r="L1307" s="215" t="s">
        <v>27995</v>
      </c>
      <c r="AD1307" s="216"/>
    </row>
    <row r="1308" spans="1:30" s="215" customFormat="1" x14ac:dyDescent="0.25">
      <c r="A1308" s="215" t="s">
        <v>160</v>
      </c>
      <c r="B1308" s="215">
        <v>6024</v>
      </c>
      <c r="C1308" s="215" t="s">
        <v>197</v>
      </c>
      <c r="D1308" s="215">
        <v>192035726</v>
      </c>
      <c r="E1308" s="215">
        <v>1020</v>
      </c>
      <c r="F1308" s="215">
        <v>1110</v>
      </c>
      <c r="G1308" s="215">
        <v>1003</v>
      </c>
      <c r="I1308" s="215" t="s">
        <v>27362</v>
      </c>
      <c r="J1308" s="215" t="s">
        <v>27363</v>
      </c>
      <c r="K1308" s="215" t="s">
        <v>8688</v>
      </c>
      <c r="L1308" s="215" t="s">
        <v>27996</v>
      </c>
      <c r="AD1308" s="216"/>
    </row>
    <row r="1309" spans="1:30" s="215" customFormat="1" x14ac:dyDescent="0.25">
      <c r="A1309" s="215" t="s">
        <v>160</v>
      </c>
      <c r="B1309" s="215">
        <v>6024</v>
      </c>
      <c r="C1309" s="215" t="s">
        <v>197</v>
      </c>
      <c r="D1309" s="215">
        <v>192035728</v>
      </c>
      <c r="E1309" s="215">
        <v>1020</v>
      </c>
      <c r="F1309" s="215">
        <v>1110</v>
      </c>
      <c r="G1309" s="215">
        <v>1003</v>
      </c>
      <c r="I1309" s="215" t="s">
        <v>27364</v>
      </c>
      <c r="J1309" s="215" t="s">
        <v>27365</v>
      </c>
      <c r="K1309" s="215" t="s">
        <v>8688</v>
      </c>
      <c r="L1309" s="215" t="s">
        <v>27997</v>
      </c>
      <c r="AD1309" s="216"/>
    </row>
    <row r="1310" spans="1:30" s="215" customFormat="1" x14ac:dyDescent="0.25">
      <c r="A1310" s="215" t="s">
        <v>160</v>
      </c>
      <c r="B1310" s="215">
        <v>6024</v>
      </c>
      <c r="C1310" s="215" t="s">
        <v>197</v>
      </c>
      <c r="D1310" s="215">
        <v>192035733</v>
      </c>
      <c r="E1310" s="215">
        <v>1020</v>
      </c>
      <c r="F1310" s="215">
        <v>1110</v>
      </c>
      <c r="G1310" s="215">
        <v>1003</v>
      </c>
      <c r="I1310" s="215" t="s">
        <v>27366</v>
      </c>
      <c r="J1310" s="215" t="s">
        <v>27367</v>
      </c>
      <c r="K1310" s="215" t="s">
        <v>8688</v>
      </c>
      <c r="L1310" s="215" t="s">
        <v>27998</v>
      </c>
      <c r="AD1310" s="216"/>
    </row>
    <row r="1311" spans="1:30" s="215" customFormat="1" x14ac:dyDescent="0.25">
      <c r="A1311" s="215" t="s">
        <v>160</v>
      </c>
      <c r="B1311" s="215">
        <v>6024</v>
      </c>
      <c r="C1311" s="215" t="s">
        <v>197</v>
      </c>
      <c r="D1311" s="215">
        <v>192035734</v>
      </c>
      <c r="E1311" s="215">
        <v>1020</v>
      </c>
      <c r="F1311" s="215">
        <v>1110</v>
      </c>
      <c r="G1311" s="215">
        <v>1003</v>
      </c>
      <c r="I1311" s="215" t="s">
        <v>27368</v>
      </c>
      <c r="J1311" s="215" t="s">
        <v>27369</v>
      </c>
      <c r="K1311" s="215" t="s">
        <v>8688</v>
      </c>
      <c r="L1311" s="215" t="s">
        <v>27999</v>
      </c>
      <c r="AD1311" s="216"/>
    </row>
    <row r="1312" spans="1:30" s="215" customFormat="1" x14ac:dyDescent="0.25">
      <c r="A1312" s="215" t="s">
        <v>160</v>
      </c>
      <c r="B1312" s="215">
        <v>6024</v>
      </c>
      <c r="C1312" s="215" t="s">
        <v>197</v>
      </c>
      <c r="D1312" s="215">
        <v>192036296</v>
      </c>
      <c r="E1312" s="215">
        <v>1060</v>
      </c>
      <c r="F1312" s="215">
        <v>1242</v>
      </c>
      <c r="G1312" s="215">
        <v>1004</v>
      </c>
      <c r="I1312" s="215" t="s">
        <v>27370</v>
      </c>
      <c r="J1312" s="215" t="s">
        <v>27371</v>
      </c>
      <c r="K1312" s="215" t="s">
        <v>8688</v>
      </c>
      <c r="L1312" s="215" t="s">
        <v>28000</v>
      </c>
      <c r="AD1312" s="216"/>
    </row>
    <row r="1313" spans="1:30" s="215" customFormat="1" x14ac:dyDescent="0.25">
      <c r="A1313" s="215" t="s">
        <v>160</v>
      </c>
      <c r="B1313" s="215">
        <v>6024</v>
      </c>
      <c r="C1313" s="215" t="s">
        <v>197</v>
      </c>
      <c r="D1313" s="215">
        <v>192036345</v>
      </c>
      <c r="E1313" s="215">
        <v>1020</v>
      </c>
      <c r="F1313" s="215">
        <v>1110</v>
      </c>
      <c r="G1313" s="215">
        <v>1003</v>
      </c>
      <c r="I1313" s="215" t="s">
        <v>27372</v>
      </c>
      <c r="J1313" s="215" t="s">
        <v>27373</v>
      </c>
      <c r="K1313" s="215" t="s">
        <v>8688</v>
      </c>
      <c r="L1313" s="215" t="s">
        <v>28001</v>
      </c>
      <c r="AD1313" s="216"/>
    </row>
    <row r="1314" spans="1:30" s="215" customFormat="1" x14ac:dyDescent="0.25">
      <c r="A1314" s="215" t="s">
        <v>160</v>
      </c>
      <c r="B1314" s="215">
        <v>6024</v>
      </c>
      <c r="C1314" s="215" t="s">
        <v>197</v>
      </c>
      <c r="D1314" s="215">
        <v>192036347</v>
      </c>
      <c r="E1314" s="215">
        <v>1020</v>
      </c>
      <c r="F1314" s="215">
        <v>1110</v>
      </c>
      <c r="G1314" s="215">
        <v>1003</v>
      </c>
      <c r="I1314" s="215" t="s">
        <v>27374</v>
      </c>
      <c r="J1314" s="215" t="s">
        <v>27375</v>
      </c>
      <c r="K1314" s="215" t="s">
        <v>8688</v>
      </c>
      <c r="L1314" s="215" t="s">
        <v>28002</v>
      </c>
      <c r="AD1314" s="216"/>
    </row>
    <row r="1315" spans="1:30" s="215" customFormat="1" x14ac:dyDescent="0.25">
      <c r="A1315" s="215" t="s">
        <v>160</v>
      </c>
      <c r="B1315" s="215">
        <v>6024</v>
      </c>
      <c r="C1315" s="215" t="s">
        <v>197</v>
      </c>
      <c r="D1315" s="215">
        <v>192036349</v>
      </c>
      <c r="E1315" s="215">
        <v>1020</v>
      </c>
      <c r="F1315" s="215">
        <v>1110</v>
      </c>
      <c r="G1315" s="215">
        <v>1003</v>
      </c>
      <c r="I1315" s="215" t="s">
        <v>27376</v>
      </c>
      <c r="J1315" s="215" t="s">
        <v>27377</v>
      </c>
      <c r="K1315" s="215" t="s">
        <v>8688</v>
      </c>
      <c r="L1315" s="215" t="s">
        <v>28003</v>
      </c>
      <c r="AD1315" s="216"/>
    </row>
    <row r="1316" spans="1:30" s="215" customFormat="1" x14ac:dyDescent="0.25">
      <c r="A1316" s="215" t="s">
        <v>160</v>
      </c>
      <c r="B1316" s="215">
        <v>6024</v>
      </c>
      <c r="C1316" s="215" t="s">
        <v>197</v>
      </c>
      <c r="D1316" s="215">
        <v>192039338</v>
      </c>
      <c r="E1316" s="215">
        <v>1020</v>
      </c>
      <c r="F1316" s="215">
        <v>1110</v>
      </c>
      <c r="G1316" s="215">
        <v>1003</v>
      </c>
      <c r="I1316" s="215" t="s">
        <v>28212</v>
      </c>
      <c r="J1316" s="215" t="s">
        <v>28213</v>
      </c>
      <c r="K1316" s="215" t="s">
        <v>8688</v>
      </c>
      <c r="L1316" s="215" t="s">
        <v>28268</v>
      </c>
      <c r="AD1316" s="216"/>
    </row>
    <row r="1317" spans="1:30" s="215" customFormat="1" x14ac:dyDescent="0.25">
      <c r="A1317" s="215" t="s">
        <v>160</v>
      </c>
      <c r="B1317" s="215">
        <v>6024</v>
      </c>
      <c r="C1317" s="215" t="s">
        <v>197</v>
      </c>
      <c r="D1317" s="215">
        <v>192041107</v>
      </c>
      <c r="E1317" s="215">
        <v>1060</v>
      </c>
      <c r="F1317" s="215">
        <v>1242</v>
      </c>
      <c r="G1317" s="215">
        <v>1004</v>
      </c>
      <c r="I1317" s="215" t="s">
        <v>29011</v>
      </c>
      <c r="J1317" s="215" t="s">
        <v>29012</v>
      </c>
      <c r="K1317" s="215" t="s">
        <v>8688</v>
      </c>
      <c r="L1317" s="215" t="s">
        <v>28472</v>
      </c>
      <c r="AD1317" s="216"/>
    </row>
    <row r="1318" spans="1:30" s="215" customFormat="1" x14ac:dyDescent="0.25">
      <c r="A1318" s="215" t="s">
        <v>160</v>
      </c>
      <c r="B1318" s="215">
        <v>6024</v>
      </c>
      <c r="C1318" s="215" t="s">
        <v>197</v>
      </c>
      <c r="D1318" s="215">
        <v>192047366</v>
      </c>
      <c r="E1318" s="215">
        <v>1020</v>
      </c>
      <c r="F1318" s="215">
        <v>1110</v>
      </c>
      <c r="G1318" s="215">
        <v>1004</v>
      </c>
      <c r="I1318" s="215" t="s">
        <v>29216</v>
      </c>
      <c r="J1318" s="215" t="s">
        <v>29217</v>
      </c>
      <c r="K1318" s="215" t="s">
        <v>8688</v>
      </c>
      <c r="L1318" s="215" t="s">
        <v>31485</v>
      </c>
      <c r="AD1318" s="216"/>
    </row>
    <row r="1319" spans="1:30" s="215" customFormat="1" x14ac:dyDescent="0.25">
      <c r="A1319" s="215" t="s">
        <v>160</v>
      </c>
      <c r="B1319" s="215">
        <v>6024</v>
      </c>
      <c r="C1319" s="215" t="s">
        <v>197</v>
      </c>
      <c r="D1319" s="215">
        <v>192047799</v>
      </c>
      <c r="E1319" s="215">
        <v>1020</v>
      </c>
      <c r="F1319" s="215">
        <v>1110</v>
      </c>
      <c r="G1319" s="215">
        <v>1004</v>
      </c>
      <c r="I1319" s="215" t="s">
        <v>31395</v>
      </c>
      <c r="J1319" s="215" t="s">
        <v>31396</v>
      </c>
      <c r="K1319" s="215" t="s">
        <v>8688</v>
      </c>
      <c r="L1319" s="215" t="s">
        <v>29260</v>
      </c>
      <c r="AD1319" s="216"/>
    </row>
    <row r="1320" spans="1:30" s="215" customFormat="1" x14ac:dyDescent="0.25">
      <c r="A1320" s="215" t="s">
        <v>160</v>
      </c>
      <c r="B1320" s="215">
        <v>6024</v>
      </c>
      <c r="C1320" s="215" t="s">
        <v>197</v>
      </c>
      <c r="D1320" s="215">
        <v>192049511</v>
      </c>
      <c r="E1320" s="215">
        <v>1020</v>
      </c>
      <c r="F1320" s="215">
        <v>1110</v>
      </c>
      <c r="G1320" s="215">
        <v>1004</v>
      </c>
      <c r="I1320" s="215" t="s">
        <v>31229</v>
      </c>
      <c r="J1320" s="215" t="s">
        <v>31230</v>
      </c>
      <c r="K1320" s="215" t="s">
        <v>8688</v>
      </c>
      <c r="L1320" s="215" t="s">
        <v>31326</v>
      </c>
      <c r="AD1320" s="216"/>
    </row>
    <row r="1321" spans="1:30" s="215" customFormat="1" x14ac:dyDescent="0.25">
      <c r="A1321" s="215" t="s">
        <v>160</v>
      </c>
      <c r="B1321" s="215">
        <v>6024</v>
      </c>
      <c r="C1321" s="215" t="s">
        <v>197</v>
      </c>
      <c r="D1321" s="215">
        <v>192049520</v>
      </c>
      <c r="E1321" s="215">
        <v>1020</v>
      </c>
      <c r="F1321" s="215">
        <v>1110</v>
      </c>
      <c r="G1321" s="215">
        <v>1004</v>
      </c>
      <c r="I1321" s="215" t="s">
        <v>31231</v>
      </c>
      <c r="J1321" s="215" t="s">
        <v>31232</v>
      </c>
      <c r="K1321" s="215" t="s">
        <v>8688</v>
      </c>
      <c r="L1321" s="215" t="s">
        <v>31327</v>
      </c>
      <c r="AD1321" s="216"/>
    </row>
    <row r="1322" spans="1:30" s="215" customFormat="1" x14ac:dyDescent="0.25">
      <c r="A1322" s="215" t="s">
        <v>160</v>
      </c>
      <c r="B1322" s="215">
        <v>6024</v>
      </c>
      <c r="C1322" s="215" t="s">
        <v>197</v>
      </c>
      <c r="D1322" s="215">
        <v>192049527</v>
      </c>
      <c r="E1322" s="215">
        <v>1020</v>
      </c>
      <c r="F1322" s="215">
        <v>1110</v>
      </c>
      <c r="G1322" s="215">
        <v>1003</v>
      </c>
      <c r="I1322" s="215" t="s">
        <v>31233</v>
      </c>
      <c r="J1322" s="215" t="s">
        <v>31234</v>
      </c>
      <c r="K1322" s="215" t="s">
        <v>8688</v>
      </c>
      <c r="L1322" s="215" t="s">
        <v>31328</v>
      </c>
      <c r="AD1322" s="216"/>
    </row>
    <row r="1323" spans="1:30" s="215" customFormat="1" x14ac:dyDescent="0.25">
      <c r="A1323" s="215" t="s">
        <v>160</v>
      </c>
      <c r="B1323" s="215">
        <v>6024</v>
      </c>
      <c r="C1323" s="215" t="s">
        <v>197</v>
      </c>
      <c r="D1323" s="215">
        <v>192049528</v>
      </c>
      <c r="E1323" s="215">
        <v>1020</v>
      </c>
      <c r="F1323" s="215">
        <v>1110</v>
      </c>
      <c r="G1323" s="215">
        <v>1004</v>
      </c>
      <c r="I1323" s="215" t="s">
        <v>31235</v>
      </c>
      <c r="J1323" s="215" t="s">
        <v>31236</v>
      </c>
      <c r="K1323" s="215" t="s">
        <v>8688</v>
      </c>
      <c r="L1323" s="215" t="s">
        <v>31329</v>
      </c>
      <c r="AD1323" s="216"/>
    </row>
    <row r="1324" spans="1:30" s="215" customFormat="1" x14ac:dyDescent="0.25">
      <c r="A1324" s="215" t="s">
        <v>160</v>
      </c>
      <c r="B1324" s="215">
        <v>6024</v>
      </c>
      <c r="C1324" s="215" t="s">
        <v>197</v>
      </c>
      <c r="D1324" s="215">
        <v>192049728</v>
      </c>
      <c r="E1324" s="215">
        <v>1020</v>
      </c>
      <c r="F1324" s="215">
        <v>1110</v>
      </c>
      <c r="G1324" s="215">
        <v>1003</v>
      </c>
      <c r="I1324" s="215" t="s">
        <v>31237</v>
      </c>
      <c r="J1324" s="215" t="s">
        <v>31238</v>
      </c>
      <c r="K1324" s="215" t="s">
        <v>8688</v>
      </c>
      <c r="L1324" s="215" t="s">
        <v>31330</v>
      </c>
      <c r="AD1324" s="216"/>
    </row>
    <row r="1325" spans="1:30" s="215" customFormat="1" x14ac:dyDescent="0.25">
      <c r="A1325" s="215" t="s">
        <v>160</v>
      </c>
      <c r="B1325" s="215">
        <v>6024</v>
      </c>
      <c r="C1325" s="215" t="s">
        <v>197</v>
      </c>
      <c r="D1325" s="215">
        <v>192049730</v>
      </c>
      <c r="E1325" s="215">
        <v>1020</v>
      </c>
      <c r="F1325" s="215">
        <v>1110</v>
      </c>
      <c r="G1325" s="215">
        <v>1003</v>
      </c>
      <c r="I1325" s="215" t="s">
        <v>31239</v>
      </c>
      <c r="J1325" s="215" t="s">
        <v>31240</v>
      </c>
      <c r="K1325" s="215" t="s">
        <v>8688</v>
      </c>
      <c r="L1325" s="215" t="s">
        <v>31331</v>
      </c>
      <c r="AD1325" s="216"/>
    </row>
    <row r="1326" spans="1:30" s="215" customFormat="1" x14ac:dyDescent="0.25">
      <c r="A1326" s="215" t="s">
        <v>160</v>
      </c>
      <c r="B1326" s="215">
        <v>6024</v>
      </c>
      <c r="C1326" s="215" t="s">
        <v>197</v>
      </c>
      <c r="D1326" s="215">
        <v>192049731</v>
      </c>
      <c r="E1326" s="215">
        <v>1020</v>
      </c>
      <c r="F1326" s="215">
        <v>1110</v>
      </c>
      <c r="G1326" s="215">
        <v>1003</v>
      </c>
      <c r="I1326" s="215" t="s">
        <v>31241</v>
      </c>
      <c r="J1326" s="215" t="s">
        <v>31242</v>
      </c>
      <c r="K1326" s="215" t="s">
        <v>8688</v>
      </c>
      <c r="L1326" s="215" t="s">
        <v>31332</v>
      </c>
      <c r="AD1326" s="216"/>
    </row>
    <row r="1327" spans="1:30" s="215" customFormat="1" x14ac:dyDescent="0.25">
      <c r="A1327" s="215" t="s">
        <v>160</v>
      </c>
      <c r="B1327" s="215">
        <v>6024</v>
      </c>
      <c r="C1327" s="215" t="s">
        <v>197</v>
      </c>
      <c r="D1327" s="215">
        <v>192051465</v>
      </c>
      <c r="E1327" s="215">
        <v>1020</v>
      </c>
      <c r="F1327" s="215">
        <v>1110</v>
      </c>
      <c r="G1327" s="215">
        <v>1004</v>
      </c>
      <c r="I1327" s="215" t="s">
        <v>31538</v>
      </c>
      <c r="J1327" s="215" t="s">
        <v>31539</v>
      </c>
      <c r="K1327" s="215" t="s">
        <v>8688</v>
      </c>
      <c r="L1327" s="215" t="s">
        <v>31909</v>
      </c>
      <c r="AD1327" s="216"/>
    </row>
    <row r="1328" spans="1:30" s="215" customFormat="1" x14ac:dyDescent="0.25">
      <c r="A1328" s="215" t="s">
        <v>160</v>
      </c>
      <c r="B1328" s="215">
        <v>6025</v>
      </c>
      <c r="C1328" s="215" t="s">
        <v>198</v>
      </c>
      <c r="D1328" s="215">
        <v>9080383</v>
      </c>
      <c r="E1328" s="215">
        <v>1060</v>
      </c>
      <c r="F1328" s="215">
        <v>1251</v>
      </c>
      <c r="G1328" s="215">
        <v>1004</v>
      </c>
      <c r="I1328" s="215" t="s">
        <v>13227</v>
      </c>
      <c r="J1328" s="215" t="s">
        <v>13228</v>
      </c>
      <c r="K1328" s="215" t="s">
        <v>8741</v>
      </c>
      <c r="L1328" s="215" t="s">
        <v>22796</v>
      </c>
      <c r="AD1328" s="216"/>
    </row>
    <row r="1329" spans="1:30" s="215" customFormat="1" x14ac:dyDescent="0.25">
      <c r="A1329" s="215" t="s">
        <v>160</v>
      </c>
      <c r="B1329" s="215">
        <v>6025</v>
      </c>
      <c r="C1329" s="215" t="s">
        <v>198</v>
      </c>
      <c r="D1329" s="215">
        <v>191604473</v>
      </c>
      <c r="E1329" s="215">
        <v>1020</v>
      </c>
      <c r="F1329" s="215">
        <v>1122</v>
      </c>
      <c r="G1329" s="215">
        <v>1004</v>
      </c>
      <c r="I1329" s="215" t="s">
        <v>13229</v>
      </c>
      <c r="J1329" s="215" t="s">
        <v>13230</v>
      </c>
      <c r="K1329" s="215" t="s">
        <v>8688</v>
      </c>
      <c r="L1329" s="215" t="s">
        <v>20312</v>
      </c>
      <c r="AD1329" s="216"/>
    </row>
    <row r="1330" spans="1:30" s="215" customFormat="1" x14ac:dyDescent="0.25">
      <c r="A1330" s="215" t="s">
        <v>160</v>
      </c>
      <c r="B1330" s="215">
        <v>6025</v>
      </c>
      <c r="C1330" s="215" t="s">
        <v>198</v>
      </c>
      <c r="D1330" s="215">
        <v>191895906</v>
      </c>
      <c r="E1330" s="215">
        <v>1020</v>
      </c>
      <c r="F1330" s="215">
        <v>1110</v>
      </c>
      <c r="G1330" s="215">
        <v>1004</v>
      </c>
      <c r="I1330" s="215" t="s">
        <v>28492</v>
      </c>
      <c r="J1330" s="215" t="s">
        <v>28493</v>
      </c>
      <c r="K1330" s="215" t="s">
        <v>8688</v>
      </c>
      <c r="L1330" s="215" t="s">
        <v>20313</v>
      </c>
      <c r="AD1330" s="216"/>
    </row>
    <row r="1331" spans="1:30" s="215" customFormat="1" x14ac:dyDescent="0.25">
      <c r="A1331" s="215" t="s">
        <v>160</v>
      </c>
      <c r="B1331" s="215">
        <v>6025</v>
      </c>
      <c r="C1331" s="215" t="s">
        <v>198</v>
      </c>
      <c r="D1331" s="215">
        <v>191907440</v>
      </c>
      <c r="E1331" s="215">
        <v>1020</v>
      </c>
      <c r="F1331" s="215">
        <v>1110</v>
      </c>
      <c r="G1331" s="215">
        <v>1004</v>
      </c>
      <c r="I1331" s="215" t="s">
        <v>28494</v>
      </c>
      <c r="J1331" s="215" t="s">
        <v>28495</v>
      </c>
      <c r="K1331" s="215" t="s">
        <v>8688</v>
      </c>
      <c r="L1331" s="215" t="s">
        <v>20314</v>
      </c>
      <c r="AD1331" s="216"/>
    </row>
    <row r="1332" spans="1:30" s="215" customFormat="1" x14ac:dyDescent="0.25">
      <c r="A1332" s="215" t="s">
        <v>160</v>
      </c>
      <c r="B1332" s="215">
        <v>6025</v>
      </c>
      <c r="C1332" s="215" t="s">
        <v>198</v>
      </c>
      <c r="D1332" s="215">
        <v>191946412</v>
      </c>
      <c r="E1332" s="215">
        <v>1060</v>
      </c>
      <c r="F1332" s="215">
        <v>1251</v>
      </c>
      <c r="G1332" s="215">
        <v>1004</v>
      </c>
      <c r="I1332" s="215" t="s">
        <v>13231</v>
      </c>
      <c r="J1332" s="215" t="s">
        <v>13232</v>
      </c>
      <c r="K1332" s="215" t="s">
        <v>8688</v>
      </c>
      <c r="L1332" s="215" t="s">
        <v>20315</v>
      </c>
      <c r="AD1332" s="216"/>
    </row>
    <row r="1333" spans="1:30" s="215" customFormat="1" x14ac:dyDescent="0.25">
      <c r="A1333" s="215" t="s">
        <v>160</v>
      </c>
      <c r="B1333" s="215">
        <v>6025</v>
      </c>
      <c r="C1333" s="215" t="s">
        <v>198</v>
      </c>
      <c r="D1333" s="215">
        <v>191946451</v>
      </c>
      <c r="E1333" s="215">
        <v>1020</v>
      </c>
      <c r="F1333" s="215">
        <v>1122</v>
      </c>
      <c r="G1333" s="215">
        <v>1004</v>
      </c>
      <c r="I1333" s="215" t="s">
        <v>13233</v>
      </c>
      <c r="J1333" s="215" t="s">
        <v>13234</v>
      </c>
      <c r="K1333" s="215" t="s">
        <v>8688</v>
      </c>
      <c r="L1333" s="215" t="s">
        <v>20316</v>
      </c>
      <c r="AD1333" s="216"/>
    </row>
    <row r="1334" spans="1:30" s="215" customFormat="1" x14ac:dyDescent="0.25">
      <c r="A1334" s="215" t="s">
        <v>160</v>
      </c>
      <c r="B1334" s="215">
        <v>6025</v>
      </c>
      <c r="C1334" s="215" t="s">
        <v>198</v>
      </c>
      <c r="D1334" s="215">
        <v>191946452</v>
      </c>
      <c r="E1334" s="215">
        <v>1020</v>
      </c>
      <c r="F1334" s="215">
        <v>1122</v>
      </c>
      <c r="G1334" s="215">
        <v>1004</v>
      </c>
      <c r="I1334" s="215" t="s">
        <v>13235</v>
      </c>
      <c r="J1334" s="215" t="s">
        <v>13236</v>
      </c>
      <c r="K1334" s="215" t="s">
        <v>8688</v>
      </c>
      <c r="L1334" s="215" t="s">
        <v>20317</v>
      </c>
      <c r="AD1334" s="216"/>
    </row>
    <row r="1335" spans="1:30" s="215" customFormat="1" x14ac:dyDescent="0.25">
      <c r="A1335" s="215" t="s">
        <v>160</v>
      </c>
      <c r="B1335" s="215">
        <v>6025</v>
      </c>
      <c r="C1335" s="215" t="s">
        <v>198</v>
      </c>
      <c r="D1335" s="215">
        <v>191946454</v>
      </c>
      <c r="E1335" s="215">
        <v>1020</v>
      </c>
      <c r="F1335" s="215">
        <v>1122</v>
      </c>
      <c r="G1335" s="215">
        <v>1004</v>
      </c>
      <c r="I1335" s="215" t="s">
        <v>13237</v>
      </c>
      <c r="J1335" s="215" t="s">
        <v>13238</v>
      </c>
      <c r="K1335" s="215" t="s">
        <v>8688</v>
      </c>
      <c r="L1335" s="215" t="s">
        <v>20318</v>
      </c>
      <c r="AD1335" s="216"/>
    </row>
    <row r="1336" spans="1:30" s="215" customFormat="1" x14ac:dyDescent="0.25">
      <c r="A1336" s="215" t="s">
        <v>160</v>
      </c>
      <c r="B1336" s="215">
        <v>6025</v>
      </c>
      <c r="C1336" s="215" t="s">
        <v>198</v>
      </c>
      <c r="D1336" s="215">
        <v>191946455</v>
      </c>
      <c r="E1336" s="215">
        <v>1020</v>
      </c>
      <c r="F1336" s="215">
        <v>1122</v>
      </c>
      <c r="G1336" s="215">
        <v>1004</v>
      </c>
      <c r="I1336" s="215" t="s">
        <v>13239</v>
      </c>
      <c r="J1336" s="215" t="s">
        <v>13240</v>
      </c>
      <c r="K1336" s="215" t="s">
        <v>8688</v>
      </c>
      <c r="L1336" s="215" t="s">
        <v>20319</v>
      </c>
      <c r="AD1336" s="216"/>
    </row>
    <row r="1337" spans="1:30" s="215" customFormat="1" x14ac:dyDescent="0.25">
      <c r="A1337" s="215" t="s">
        <v>160</v>
      </c>
      <c r="B1337" s="215">
        <v>6025</v>
      </c>
      <c r="C1337" s="215" t="s">
        <v>198</v>
      </c>
      <c r="D1337" s="215">
        <v>191946942</v>
      </c>
      <c r="E1337" s="215">
        <v>1020</v>
      </c>
      <c r="F1337" s="215">
        <v>1110</v>
      </c>
      <c r="G1337" s="215">
        <v>1004</v>
      </c>
      <c r="I1337" s="215" t="s">
        <v>28496</v>
      </c>
      <c r="J1337" s="215" t="s">
        <v>28497</v>
      </c>
      <c r="K1337" s="215" t="s">
        <v>8688</v>
      </c>
      <c r="L1337" s="215" t="s">
        <v>20320</v>
      </c>
      <c r="AD1337" s="216"/>
    </row>
    <row r="1338" spans="1:30" s="215" customFormat="1" x14ac:dyDescent="0.25">
      <c r="A1338" s="215" t="s">
        <v>160</v>
      </c>
      <c r="B1338" s="215">
        <v>6025</v>
      </c>
      <c r="C1338" s="215" t="s">
        <v>198</v>
      </c>
      <c r="D1338" s="215">
        <v>191946980</v>
      </c>
      <c r="E1338" s="215">
        <v>1020</v>
      </c>
      <c r="F1338" s="215">
        <v>1110</v>
      </c>
      <c r="G1338" s="215">
        <v>1004</v>
      </c>
      <c r="I1338" s="215" t="s">
        <v>28498</v>
      </c>
      <c r="J1338" s="215" t="s">
        <v>28499</v>
      </c>
      <c r="K1338" s="215" t="s">
        <v>8688</v>
      </c>
      <c r="L1338" s="215" t="s">
        <v>28565</v>
      </c>
      <c r="AD1338" s="216"/>
    </row>
    <row r="1339" spans="1:30" s="215" customFormat="1" x14ac:dyDescent="0.25">
      <c r="A1339" s="215" t="s">
        <v>160</v>
      </c>
      <c r="B1339" s="215">
        <v>6025</v>
      </c>
      <c r="C1339" s="215" t="s">
        <v>198</v>
      </c>
      <c r="D1339" s="215">
        <v>191946986</v>
      </c>
      <c r="E1339" s="215">
        <v>1020</v>
      </c>
      <c r="F1339" s="215">
        <v>1110</v>
      </c>
      <c r="G1339" s="215">
        <v>1004</v>
      </c>
      <c r="I1339" s="215" t="s">
        <v>28500</v>
      </c>
      <c r="J1339" s="215" t="s">
        <v>28501</v>
      </c>
      <c r="K1339" s="215" t="s">
        <v>8688</v>
      </c>
      <c r="L1339" s="215" t="s">
        <v>20321</v>
      </c>
      <c r="AD1339" s="216"/>
    </row>
    <row r="1340" spans="1:30" s="215" customFormat="1" x14ac:dyDescent="0.25">
      <c r="A1340" s="215" t="s">
        <v>160</v>
      </c>
      <c r="B1340" s="215">
        <v>6025</v>
      </c>
      <c r="C1340" s="215" t="s">
        <v>198</v>
      </c>
      <c r="D1340" s="215">
        <v>191947006</v>
      </c>
      <c r="E1340" s="215">
        <v>1020</v>
      </c>
      <c r="F1340" s="215">
        <v>1110</v>
      </c>
      <c r="G1340" s="215">
        <v>1004</v>
      </c>
      <c r="I1340" s="215" t="s">
        <v>28502</v>
      </c>
      <c r="J1340" s="215" t="s">
        <v>28503</v>
      </c>
      <c r="K1340" s="215" t="s">
        <v>8688</v>
      </c>
      <c r="L1340" s="215" t="s">
        <v>20322</v>
      </c>
      <c r="AD1340" s="216"/>
    </row>
    <row r="1341" spans="1:30" s="215" customFormat="1" x14ac:dyDescent="0.25">
      <c r="A1341" s="215" t="s">
        <v>160</v>
      </c>
      <c r="B1341" s="215">
        <v>6025</v>
      </c>
      <c r="C1341" s="215" t="s">
        <v>198</v>
      </c>
      <c r="D1341" s="215">
        <v>191947040</v>
      </c>
      <c r="E1341" s="215">
        <v>1020</v>
      </c>
      <c r="F1341" s="215">
        <v>1110</v>
      </c>
      <c r="G1341" s="215">
        <v>1004</v>
      </c>
      <c r="I1341" s="215" t="s">
        <v>28504</v>
      </c>
      <c r="J1341" s="215" t="s">
        <v>28505</v>
      </c>
      <c r="K1341" s="215" t="s">
        <v>8688</v>
      </c>
      <c r="L1341" s="215" t="s">
        <v>20323</v>
      </c>
      <c r="AD1341" s="216"/>
    </row>
    <row r="1342" spans="1:30" s="215" customFormat="1" x14ac:dyDescent="0.25">
      <c r="A1342" s="215" t="s">
        <v>160</v>
      </c>
      <c r="B1342" s="215">
        <v>6025</v>
      </c>
      <c r="C1342" s="215" t="s">
        <v>198</v>
      </c>
      <c r="D1342" s="215">
        <v>191951264</v>
      </c>
      <c r="E1342" s="215">
        <v>1020</v>
      </c>
      <c r="F1342" s="215">
        <v>1110</v>
      </c>
      <c r="G1342" s="215">
        <v>1004</v>
      </c>
      <c r="I1342" s="215" t="s">
        <v>13241</v>
      </c>
      <c r="J1342" s="215" t="s">
        <v>13242</v>
      </c>
      <c r="K1342" s="215" t="s">
        <v>8688</v>
      </c>
      <c r="L1342" s="215" t="s">
        <v>20324</v>
      </c>
      <c r="AD1342" s="216"/>
    </row>
    <row r="1343" spans="1:30" s="215" customFormat="1" x14ac:dyDescent="0.25">
      <c r="A1343" s="215" t="s">
        <v>160</v>
      </c>
      <c r="B1343" s="215">
        <v>6025</v>
      </c>
      <c r="C1343" s="215" t="s">
        <v>198</v>
      </c>
      <c r="D1343" s="215">
        <v>191951825</v>
      </c>
      <c r="E1343" s="215">
        <v>1020</v>
      </c>
      <c r="F1343" s="215">
        <v>1110</v>
      </c>
      <c r="G1343" s="215">
        <v>1004</v>
      </c>
      <c r="I1343" s="215" t="s">
        <v>13243</v>
      </c>
      <c r="J1343" s="215" t="s">
        <v>13244</v>
      </c>
      <c r="K1343" s="215" t="s">
        <v>8688</v>
      </c>
      <c r="L1343" s="215" t="s">
        <v>20325</v>
      </c>
      <c r="AD1343" s="216"/>
    </row>
    <row r="1344" spans="1:30" s="215" customFormat="1" x14ac:dyDescent="0.25">
      <c r="A1344" s="215" t="s">
        <v>160</v>
      </c>
      <c r="B1344" s="215">
        <v>6025</v>
      </c>
      <c r="C1344" s="215" t="s">
        <v>198</v>
      </c>
      <c r="D1344" s="215">
        <v>191951968</v>
      </c>
      <c r="E1344" s="215">
        <v>1020</v>
      </c>
      <c r="F1344" s="215">
        <v>1110</v>
      </c>
      <c r="G1344" s="215">
        <v>1004</v>
      </c>
      <c r="I1344" s="215" t="s">
        <v>13245</v>
      </c>
      <c r="J1344" s="215" t="s">
        <v>13246</v>
      </c>
      <c r="K1344" s="215" t="s">
        <v>8688</v>
      </c>
      <c r="L1344" s="215" t="s">
        <v>20326</v>
      </c>
      <c r="AD1344" s="216"/>
    </row>
    <row r="1345" spans="1:30" s="215" customFormat="1" x14ac:dyDescent="0.25">
      <c r="A1345" s="215" t="s">
        <v>160</v>
      </c>
      <c r="B1345" s="215">
        <v>6025</v>
      </c>
      <c r="C1345" s="215" t="s">
        <v>198</v>
      </c>
      <c r="D1345" s="215">
        <v>191952341</v>
      </c>
      <c r="E1345" s="215">
        <v>1060</v>
      </c>
      <c r="F1345" s="215">
        <v>1274</v>
      </c>
      <c r="G1345" s="215">
        <v>1004</v>
      </c>
      <c r="I1345" s="215" t="s">
        <v>28655</v>
      </c>
      <c r="J1345" s="215" t="s">
        <v>28656</v>
      </c>
      <c r="K1345" s="215" t="s">
        <v>8688</v>
      </c>
      <c r="L1345" s="215" t="s">
        <v>20327</v>
      </c>
      <c r="AD1345" s="216"/>
    </row>
    <row r="1346" spans="1:30" s="215" customFormat="1" x14ac:dyDescent="0.25">
      <c r="A1346" s="215" t="s">
        <v>160</v>
      </c>
      <c r="B1346" s="215">
        <v>6025</v>
      </c>
      <c r="C1346" s="215" t="s">
        <v>198</v>
      </c>
      <c r="D1346" s="215">
        <v>191952697</v>
      </c>
      <c r="E1346" s="215">
        <v>1020</v>
      </c>
      <c r="F1346" s="215">
        <v>1121</v>
      </c>
      <c r="G1346" s="215">
        <v>1004</v>
      </c>
      <c r="I1346" s="215" t="s">
        <v>26220</v>
      </c>
      <c r="J1346" s="215" t="s">
        <v>26221</v>
      </c>
      <c r="K1346" s="215" t="s">
        <v>8688</v>
      </c>
      <c r="L1346" s="215" t="s">
        <v>20328</v>
      </c>
      <c r="AD1346" s="216"/>
    </row>
    <row r="1347" spans="1:30" s="215" customFormat="1" x14ac:dyDescent="0.25">
      <c r="A1347" s="215" t="s">
        <v>160</v>
      </c>
      <c r="B1347" s="215">
        <v>6025</v>
      </c>
      <c r="C1347" s="215" t="s">
        <v>198</v>
      </c>
      <c r="D1347" s="215">
        <v>191952875</v>
      </c>
      <c r="E1347" s="215">
        <v>1020</v>
      </c>
      <c r="F1347" s="215">
        <v>1121</v>
      </c>
      <c r="G1347" s="215">
        <v>1004</v>
      </c>
      <c r="I1347" s="215" t="s">
        <v>28506</v>
      </c>
      <c r="J1347" s="215" t="s">
        <v>28507</v>
      </c>
      <c r="K1347" s="215" t="s">
        <v>8688</v>
      </c>
      <c r="L1347" s="215" t="s">
        <v>20329</v>
      </c>
      <c r="AD1347" s="216"/>
    </row>
    <row r="1348" spans="1:30" s="215" customFormat="1" x14ac:dyDescent="0.25">
      <c r="A1348" s="215" t="s">
        <v>160</v>
      </c>
      <c r="B1348" s="215">
        <v>6025</v>
      </c>
      <c r="C1348" s="215" t="s">
        <v>198</v>
      </c>
      <c r="D1348" s="215">
        <v>191956233</v>
      </c>
      <c r="E1348" s="215">
        <v>1020</v>
      </c>
      <c r="F1348" s="215">
        <v>1110</v>
      </c>
      <c r="G1348" s="215">
        <v>1004</v>
      </c>
      <c r="I1348" s="215" t="s">
        <v>28508</v>
      </c>
      <c r="J1348" s="215" t="s">
        <v>28509</v>
      </c>
      <c r="K1348" s="215" t="s">
        <v>8688</v>
      </c>
      <c r="L1348" s="215" t="s">
        <v>20330</v>
      </c>
      <c r="AD1348" s="216"/>
    </row>
    <row r="1349" spans="1:30" s="215" customFormat="1" x14ac:dyDescent="0.25">
      <c r="A1349" s="215" t="s">
        <v>160</v>
      </c>
      <c r="B1349" s="215">
        <v>6025</v>
      </c>
      <c r="C1349" s="215" t="s">
        <v>198</v>
      </c>
      <c r="D1349" s="215">
        <v>191956234</v>
      </c>
      <c r="E1349" s="215">
        <v>1020</v>
      </c>
      <c r="F1349" s="215">
        <v>1110</v>
      </c>
      <c r="G1349" s="215">
        <v>1004</v>
      </c>
      <c r="I1349" s="215" t="s">
        <v>28510</v>
      </c>
      <c r="J1349" s="215" t="s">
        <v>28511</v>
      </c>
      <c r="K1349" s="215" t="s">
        <v>8688</v>
      </c>
      <c r="L1349" s="215" t="s">
        <v>26909</v>
      </c>
      <c r="AD1349" s="216"/>
    </row>
    <row r="1350" spans="1:30" s="215" customFormat="1" x14ac:dyDescent="0.25">
      <c r="A1350" s="215" t="s">
        <v>160</v>
      </c>
      <c r="B1350" s="215">
        <v>6025</v>
      </c>
      <c r="C1350" s="215" t="s">
        <v>198</v>
      </c>
      <c r="D1350" s="215">
        <v>191956805</v>
      </c>
      <c r="E1350" s="215">
        <v>1020</v>
      </c>
      <c r="F1350" s="215">
        <v>1121</v>
      </c>
      <c r="G1350" s="215">
        <v>1004</v>
      </c>
      <c r="I1350" s="215" t="s">
        <v>13247</v>
      </c>
      <c r="J1350" s="215" t="s">
        <v>13248</v>
      </c>
      <c r="K1350" s="215" t="s">
        <v>8688</v>
      </c>
      <c r="L1350" s="215" t="s">
        <v>20331</v>
      </c>
      <c r="AD1350" s="216"/>
    </row>
    <row r="1351" spans="1:30" s="215" customFormat="1" x14ac:dyDescent="0.25">
      <c r="A1351" s="215" t="s">
        <v>160</v>
      </c>
      <c r="B1351" s="215">
        <v>6025</v>
      </c>
      <c r="C1351" s="215" t="s">
        <v>198</v>
      </c>
      <c r="D1351" s="215">
        <v>191956809</v>
      </c>
      <c r="E1351" s="215">
        <v>1020</v>
      </c>
      <c r="F1351" s="215">
        <v>1121</v>
      </c>
      <c r="G1351" s="215">
        <v>1004</v>
      </c>
      <c r="I1351" s="215" t="s">
        <v>13249</v>
      </c>
      <c r="J1351" s="215" t="s">
        <v>13250</v>
      </c>
      <c r="K1351" s="215" t="s">
        <v>8688</v>
      </c>
      <c r="L1351" s="215" t="s">
        <v>20332</v>
      </c>
      <c r="AD1351" s="216"/>
    </row>
    <row r="1352" spans="1:30" s="215" customFormat="1" x14ac:dyDescent="0.25">
      <c r="A1352" s="215" t="s">
        <v>160</v>
      </c>
      <c r="B1352" s="215">
        <v>6025</v>
      </c>
      <c r="C1352" s="215" t="s">
        <v>198</v>
      </c>
      <c r="D1352" s="215">
        <v>191959401</v>
      </c>
      <c r="E1352" s="215">
        <v>1020</v>
      </c>
      <c r="F1352" s="215">
        <v>1110</v>
      </c>
      <c r="G1352" s="215">
        <v>1004</v>
      </c>
      <c r="I1352" s="215" t="s">
        <v>13251</v>
      </c>
      <c r="J1352" s="215" t="s">
        <v>13252</v>
      </c>
      <c r="K1352" s="215" t="s">
        <v>8688</v>
      </c>
      <c r="L1352" s="215" t="s">
        <v>20333</v>
      </c>
      <c r="AD1352" s="216"/>
    </row>
    <row r="1353" spans="1:30" s="215" customFormat="1" x14ac:dyDescent="0.25">
      <c r="A1353" s="215" t="s">
        <v>160</v>
      </c>
      <c r="B1353" s="215">
        <v>6025</v>
      </c>
      <c r="C1353" s="215" t="s">
        <v>198</v>
      </c>
      <c r="D1353" s="215">
        <v>191959438</v>
      </c>
      <c r="E1353" s="215">
        <v>1020</v>
      </c>
      <c r="F1353" s="215">
        <v>1110</v>
      </c>
      <c r="G1353" s="215">
        <v>1004</v>
      </c>
      <c r="I1353" s="215" t="s">
        <v>28512</v>
      </c>
      <c r="J1353" s="215" t="s">
        <v>28513</v>
      </c>
      <c r="K1353" s="215" t="s">
        <v>8688</v>
      </c>
      <c r="L1353" s="215" t="s">
        <v>20334</v>
      </c>
      <c r="AD1353" s="216"/>
    </row>
    <row r="1354" spans="1:30" s="215" customFormat="1" x14ac:dyDescent="0.25">
      <c r="A1354" s="215" t="s">
        <v>160</v>
      </c>
      <c r="B1354" s="215">
        <v>6025</v>
      </c>
      <c r="C1354" s="215" t="s">
        <v>198</v>
      </c>
      <c r="D1354" s="215">
        <v>191959453</v>
      </c>
      <c r="E1354" s="215">
        <v>1020</v>
      </c>
      <c r="F1354" s="215">
        <v>1110</v>
      </c>
      <c r="G1354" s="215">
        <v>1004</v>
      </c>
      <c r="I1354" s="215" t="s">
        <v>28514</v>
      </c>
      <c r="J1354" s="215" t="s">
        <v>28515</v>
      </c>
      <c r="K1354" s="215" t="s">
        <v>8688</v>
      </c>
      <c r="L1354" s="215" t="s">
        <v>20335</v>
      </c>
      <c r="AD1354" s="216"/>
    </row>
    <row r="1355" spans="1:30" s="215" customFormat="1" x14ac:dyDescent="0.25">
      <c r="A1355" s="215" t="s">
        <v>160</v>
      </c>
      <c r="B1355" s="215">
        <v>6025</v>
      </c>
      <c r="C1355" s="215" t="s">
        <v>198</v>
      </c>
      <c r="D1355" s="215">
        <v>191959465</v>
      </c>
      <c r="E1355" s="215">
        <v>1020</v>
      </c>
      <c r="F1355" s="215">
        <v>1110</v>
      </c>
      <c r="G1355" s="215">
        <v>1004</v>
      </c>
      <c r="I1355" s="215" t="s">
        <v>28516</v>
      </c>
      <c r="J1355" s="215" t="s">
        <v>28517</v>
      </c>
      <c r="K1355" s="215" t="s">
        <v>8688</v>
      </c>
      <c r="L1355" s="215" t="s">
        <v>20336</v>
      </c>
      <c r="AD1355" s="216"/>
    </row>
    <row r="1356" spans="1:30" s="215" customFormat="1" x14ac:dyDescent="0.25">
      <c r="A1356" s="215" t="s">
        <v>160</v>
      </c>
      <c r="B1356" s="215">
        <v>6025</v>
      </c>
      <c r="C1356" s="215" t="s">
        <v>198</v>
      </c>
      <c r="D1356" s="215">
        <v>191959490</v>
      </c>
      <c r="E1356" s="215">
        <v>1020</v>
      </c>
      <c r="F1356" s="215">
        <v>1110</v>
      </c>
      <c r="G1356" s="215">
        <v>1004</v>
      </c>
      <c r="I1356" s="215" t="s">
        <v>28518</v>
      </c>
      <c r="J1356" s="215" t="s">
        <v>28519</v>
      </c>
      <c r="K1356" s="215" t="s">
        <v>8688</v>
      </c>
      <c r="L1356" s="215" t="s">
        <v>20337</v>
      </c>
      <c r="AD1356" s="216"/>
    </row>
    <row r="1357" spans="1:30" s="215" customFormat="1" x14ac:dyDescent="0.25">
      <c r="A1357" s="215" t="s">
        <v>160</v>
      </c>
      <c r="B1357" s="215">
        <v>6025</v>
      </c>
      <c r="C1357" s="215" t="s">
        <v>198</v>
      </c>
      <c r="D1357" s="215">
        <v>191959501</v>
      </c>
      <c r="E1357" s="215">
        <v>1020</v>
      </c>
      <c r="F1357" s="215">
        <v>1110</v>
      </c>
      <c r="G1357" s="215">
        <v>1004</v>
      </c>
      <c r="I1357" s="215" t="s">
        <v>28520</v>
      </c>
      <c r="J1357" s="215" t="s">
        <v>28521</v>
      </c>
      <c r="K1357" s="215" t="s">
        <v>8688</v>
      </c>
      <c r="L1357" s="215" t="s">
        <v>20338</v>
      </c>
      <c r="AD1357" s="216"/>
    </row>
    <row r="1358" spans="1:30" s="215" customFormat="1" x14ac:dyDescent="0.25">
      <c r="A1358" s="215" t="s">
        <v>160</v>
      </c>
      <c r="B1358" s="215">
        <v>6025</v>
      </c>
      <c r="C1358" s="215" t="s">
        <v>198</v>
      </c>
      <c r="D1358" s="215">
        <v>191960939</v>
      </c>
      <c r="E1358" s="215">
        <v>1020</v>
      </c>
      <c r="F1358" s="215">
        <v>1110</v>
      </c>
      <c r="G1358" s="215">
        <v>1004</v>
      </c>
      <c r="I1358" s="215" t="s">
        <v>13253</v>
      </c>
      <c r="J1358" s="215" t="s">
        <v>13254</v>
      </c>
      <c r="K1358" s="215" t="s">
        <v>8688</v>
      </c>
      <c r="L1358" s="215" t="s">
        <v>20339</v>
      </c>
      <c r="AD1358" s="216"/>
    </row>
    <row r="1359" spans="1:30" s="215" customFormat="1" x14ac:dyDescent="0.25">
      <c r="A1359" s="215" t="s">
        <v>160</v>
      </c>
      <c r="B1359" s="215">
        <v>6025</v>
      </c>
      <c r="C1359" s="215" t="s">
        <v>198</v>
      </c>
      <c r="D1359" s="215">
        <v>191961800</v>
      </c>
      <c r="E1359" s="215">
        <v>1020</v>
      </c>
      <c r="F1359" s="215">
        <v>1122</v>
      </c>
      <c r="G1359" s="215">
        <v>1004</v>
      </c>
      <c r="I1359" s="215" t="s">
        <v>13255</v>
      </c>
      <c r="J1359" s="215" t="s">
        <v>13256</v>
      </c>
      <c r="K1359" s="215" t="s">
        <v>8688</v>
      </c>
      <c r="L1359" s="215" t="s">
        <v>20340</v>
      </c>
      <c r="AD1359" s="216"/>
    </row>
    <row r="1360" spans="1:30" s="215" customFormat="1" x14ac:dyDescent="0.25">
      <c r="A1360" s="215" t="s">
        <v>160</v>
      </c>
      <c r="B1360" s="215">
        <v>6025</v>
      </c>
      <c r="C1360" s="215" t="s">
        <v>198</v>
      </c>
      <c r="D1360" s="215">
        <v>191962965</v>
      </c>
      <c r="E1360" s="215">
        <v>1020</v>
      </c>
      <c r="F1360" s="215">
        <v>1121</v>
      </c>
      <c r="G1360" s="215">
        <v>1004</v>
      </c>
      <c r="I1360" s="215" t="s">
        <v>28596</v>
      </c>
      <c r="J1360" s="215" t="s">
        <v>28597</v>
      </c>
      <c r="K1360" s="215" t="s">
        <v>8688</v>
      </c>
      <c r="L1360" s="215" t="s">
        <v>28631</v>
      </c>
      <c r="AD1360" s="216"/>
    </row>
    <row r="1361" spans="1:30" s="215" customFormat="1" x14ac:dyDescent="0.25">
      <c r="A1361" s="215" t="s">
        <v>160</v>
      </c>
      <c r="B1361" s="215">
        <v>6025</v>
      </c>
      <c r="C1361" s="215" t="s">
        <v>198</v>
      </c>
      <c r="D1361" s="215">
        <v>191962970</v>
      </c>
      <c r="E1361" s="215">
        <v>1020</v>
      </c>
      <c r="F1361" s="215">
        <v>1110</v>
      </c>
      <c r="G1361" s="215">
        <v>1004</v>
      </c>
      <c r="I1361" s="215" t="s">
        <v>28598</v>
      </c>
      <c r="J1361" s="215" t="s">
        <v>28599</v>
      </c>
      <c r="K1361" s="215" t="s">
        <v>8688</v>
      </c>
      <c r="L1361" s="215" t="s">
        <v>28632</v>
      </c>
      <c r="AD1361" s="216"/>
    </row>
    <row r="1362" spans="1:30" s="215" customFormat="1" x14ac:dyDescent="0.25">
      <c r="A1362" s="215" t="s">
        <v>160</v>
      </c>
      <c r="B1362" s="215">
        <v>6025</v>
      </c>
      <c r="C1362" s="215" t="s">
        <v>198</v>
      </c>
      <c r="D1362" s="215">
        <v>191962972</v>
      </c>
      <c r="E1362" s="215">
        <v>1020</v>
      </c>
      <c r="F1362" s="215">
        <v>1110</v>
      </c>
      <c r="G1362" s="215">
        <v>1004</v>
      </c>
      <c r="I1362" s="215" t="s">
        <v>28600</v>
      </c>
      <c r="J1362" s="215" t="s">
        <v>28601</v>
      </c>
      <c r="K1362" s="215" t="s">
        <v>8688</v>
      </c>
      <c r="L1362" s="215" t="s">
        <v>28633</v>
      </c>
      <c r="AD1362" s="216"/>
    </row>
    <row r="1363" spans="1:30" s="215" customFormat="1" x14ac:dyDescent="0.25">
      <c r="A1363" s="215" t="s">
        <v>160</v>
      </c>
      <c r="B1363" s="215">
        <v>6025</v>
      </c>
      <c r="C1363" s="215" t="s">
        <v>198</v>
      </c>
      <c r="D1363" s="215">
        <v>191962975</v>
      </c>
      <c r="E1363" s="215">
        <v>1020</v>
      </c>
      <c r="F1363" s="215">
        <v>1110</v>
      </c>
      <c r="G1363" s="215">
        <v>1004</v>
      </c>
      <c r="I1363" s="215" t="s">
        <v>28602</v>
      </c>
      <c r="J1363" s="215" t="s">
        <v>28603</v>
      </c>
      <c r="K1363" s="215" t="s">
        <v>8688</v>
      </c>
      <c r="L1363" s="215" t="s">
        <v>28634</v>
      </c>
      <c r="AD1363" s="216"/>
    </row>
    <row r="1364" spans="1:30" s="215" customFormat="1" x14ac:dyDescent="0.25">
      <c r="A1364" s="215" t="s">
        <v>160</v>
      </c>
      <c r="B1364" s="215">
        <v>6025</v>
      </c>
      <c r="C1364" s="215" t="s">
        <v>198</v>
      </c>
      <c r="D1364" s="215">
        <v>191962977</v>
      </c>
      <c r="E1364" s="215">
        <v>1020</v>
      </c>
      <c r="F1364" s="215">
        <v>1121</v>
      </c>
      <c r="G1364" s="215">
        <v>1004</v>
      </c>
      <c r="I1364" s="215" t="s">
        <v>28604</v>
      </c>
      <c r="J1364" s="215" t="s">
        <v>28605</v>
      </c>
      <c r="K1364" s="215" t="s">
        <v>8688</v>
      </c>
      <c r="L1364" s="215" t="s">
        <v>28635</v>
      </c>
      <c r="AD1364" s="216"/>
    </row>
    <row r="1365" spans="1:30" s="215" customFormat="1" x14ac:dyDescent="0.25">
      <c r="A1365" s="215" t="s">
        <v>160</v>
      </c>
      <c r="B1365" s="215">
        <v>6025</v>
      </c>
      <c r="C1365" s="215" t="s">
        <v>198</v>
      </c>
      <c r="D1365" s="215">
        <v>191963028</v>
      </c>
      <c r="E1365" s="215">
        <v>1060</v>
      </c>
      <c r="F1365" s="215">
        <v>1251</v>
      </c>
      <c r="G1365" s="215">
        <v>1004</v>
      </c>
      <c r="I1365" s="215" t="s">
        <v>13257</v>
      </c>
      <c r="J1365" s="215" t="s">
        <v>13258</v>
      </c>
      <c r="K1365" s="215" t="s">
        <v>8688</v>
      </c>
      <c r="L1365" s="215" t="s">
        <v>20341</v>
      </c>
      <c r="AD1365" s="216"/>
    </row>
    <row r="1366" spans="1:30" s="215" customFormat="1" x14ac:dyDescent="0.25">
      <c r="A1366" s="215" t="s">
        <v>160</v>
      </c>
      <c r="B1366" s="215">
        <v>6025</v>
      </c>
      <c r="C1366" s="215" t="s">
        <v>198</v>
      </c>
      <c r="D1366" s="215">
        <v>191966367</v>
      </c>
      <c r="E1366" s="215">
        <v>1060</v>
      </c>
      <c r="F1366" s="215">
        <v>1251</v>
      </c>
      <c r="G1366" s="215">
        <v>1004</v>
      </c>
      <c r="I1366" s="215" t="s">
        <v>13259</v>
      </c>
      <c r="J1366" s="215" t="s">
        <v>13260</v>
      </c>
      <c r="K1366" s="215" t="s">
        <v>8688</v>
      </c>
      <c r="L1366" s="215" t="s">
        <v>20342</v>
      </c>
      <c r="AD1366" s="216"/>
    </row>
    <row r="1367" spans="1:30" s="215" customFormat="1" x14ac:dyDescent="0.25">
      <c r="A1367" s="215" t="s">
        <v>160</v>
      </c>
      <c r="B1367" s="215">
        <v>6025</v>
      </c>
      <c r="C1367" s="215" t="s">
        <v>198</v>
      </c>
      <c r="D1367" s="215">
        <v>191966377</v>
      </c>
      <c r="E1367" s="215">
        <v>1060</v>
      </c>
      <c r="F1367" s="215">
        <v>1274</v>
      </c>
      <c r="G1367" s="215">
        <v>1004</v>
      </c>
      <c r="I1367" s="215" t="s">
        <v>13261</v>
      </c>
      <c r="J1367" s="215" t="s">
        <v>13262</v>
      </c>
      <c r="K1367" s="215" t="s">
        <v>8688</v>
      </c>
      <c r="L1367" s="215" t="s">
        <v>20343</v>
      </c>
      <c r="AD1367" s="216"/>
    </row>
    <row r="1368" spans="1:30" s="215" customFormat="1" x14ac:dyDescent="0.25">
      <c r="A1368" s="215" t="s">
        <v>160</v>
      </c>
      <c r="B1368" s="215">
        <v>6025</v>
      </c>
      <c r="C1368" s="215" t="s">
        <v>198</v>
      </c>
      <c r="D1368" s="215">
        <v>191966554</v>
      </c>
      <c r="E1368" s="215">
        <v>1020</v>
      </c>
      <c r="F1368" s="215">
        <v>1110</v>
      </c>
      <c r="G1368" s="215">
        <v>1004</v>
      </c>
      <c r="I1368" s="215" t="s">
        <v>13263</v>
      </c>
      <c r="J1368" s="215" t="s">
        <v>13264</v>
      </c>
      <c r="K1368" s="215" t="s">
        <v>8688</v>
      </c>
      <c r="L1368" s="215" t="s">
        <v>20344</v>
      </c>
      <c r="AD1368" s="216"/>
    </row>
    <row r="1369" spans="1:30" s="215" customFormat="1" x14ac:dyDescent="0.25">
      <c r="A1369" s="215" t="s">
        <v>160</v>
      </c>
      <c r="B1369" s="215">
        <v>6025</v>
      </c>
      <c r="C1369" s="215" t="s">
        <v>198</v>
      </c>
      <c r="D1369" s="215">
        <v>191966555</v>
      </c>
      <c r="E1369" s="215">
        <v>1020</v>
      </c>
      <c r="F1369" s="215">
        <v>1121</v>
      </c>
      <c r="G1369" s="215">
        <v>1004</v>
      </c>
      <c r="I1369" s="215" t="s">
        <v>13265</v>
      </c>
      <c r="J1369" s="215" t="s">
        <v>13266</v>
      </c>
      <c r="K1369" s="215" t="s">
        <v>8688</v>
      </c>
      <c r="L1369" s="215" t="s">
        <v>20345</v>
      </c>
      <c r="AD1369" s="216"/>
    </row>
    <row r="1370" spans="1:30" s="215" customFormat="1" x14ac:dyDescent="0.25">
      <c r="A1370" s="215" t="s">
        <v>160</v>
      </c>
      <c r="B1370" s="215">
        <v>6025</v>
      </c>
      <c r="C1370" s="215" t="s">
        <v>198</v>
      </c>
      <c r="D1370" s="215">
        <v>191966893</v>
      </c>
      <c r="E1370" s="215">
        <v>1020</v>
      </c>
      <c r="F1370" s="215">
        <v>1121</v>
      </c>
      <c r="G1370" s="215">
        <v>1004</v>
      </c>
      <c r="I1370" s="215" t="s">
        <v>13267</v>
      </c>
      <c r="J1370" s="215" t="s">
        <v>13268</v>
      </c>
      <c r="K1370" s="215" t="s">
        <v>8688</v>
      </c>
      <c r="L1370" s="215" t="s">
        <v>20346</v>
      </c>
      <c r="AD1370" s="216"/>
    </row>
    <row r="1371" spans="1:30" s="215" customFormat="1" x14ac:dyDescent="0.25">
      <c r="A1371" s="215" t="s">
        <v>160</v>
      </c>
      <c r="B1371" s="215">
        <v>6025</v>
      </c>
      <c r="C1371" s="215" t="s">
        <v>198</v>
      </c>
      <c r="D1371" s="215">
        <v>191967046</v>
      </c>
      <c r="E1371" s="215">
        <v>1020</v>
      </c>
      <c r="F1371" s="215">
        <v>1110</v>
      </c>
      <c r="G1371" s="215">
        <v>1004</v>
      </c>
      <c r="I1371" s="215" t="s">
        <v>13269</v>
      </c>
      <c r="J1371" s="215" t="s">
        <v>13270</v>
      </c>
      <c r="K1371" s="215" t="s">
        <v>8688</v>
      </c>
      <c r="L1371" s="215" t="s">
        <v>20347</v>
      </c>
      <c r="AD1371" s="216"/>
    </row>
    <row r="1372" spans="1:30" s="215" customFormat="1" x14ac:dyDescent="0.25">
      <c r="A1372" s="215" t="s">
        <v>160</v>
      </c>
      <c r="B1372" s="215">
        <v>6025</v>
      </c>
      <c r="C1372" s="215" t="s">
        <v>198</v>
      </c>
      <c r="D1372" s="215">
        <v>191968398</v>
      </c>
      <c r="E1372" s="215">
        <v>1040</v>
      </c>
      <c r="G1372" s="215">
        <v>1004</v>
      </c>
      <c r="I1372" s="215" t="s">
        <v>13271</v>
      </c>
      <c r="J1372" s="215" t="s">
        <v>13272</v>
      </c>
      <c r="K1372" s="215" t="s">
        <v>8688</v>
      </c>
      <c r="L1372" s="215" t="s">
        <v>20348</v>
      </c>
      <c r="AD1372" s="216"/>
    </row>
    <row r="1373" spans="1:30" s="215" customFormat="1" x14ac:dyDescent="0.25">
      <c r="A1373" s="215" t="s">
        <v>160</v>
      </c>
      <c r="B1373" s="215">
        <v>6025</v>
      </c>
      <c r="C1373" s="215" t="s">
        <v>198</v>
      </c>
      <c r="D1373" s="215">
        <v>191969608</v>
      </c>
      <c r="E1373" s="215">
        <v>1020</v>
      </c>
      <c r="F1373" s="215">
        <v>1110</v>
      </c>
      <c r="G1373" s="215">
        <v>1004</v>
      </c>
      <c r="I1373" s="215" t="s">
        <v>13273</v>
      </c>
      <c r="J1373" s="215" t="s">
        <v>13274</v>
      </c>
      <c r="K1373" s="215" t="s">
        <v>8688</v>
      </c>
      <c r="L1373" s="215" t="s">
        <v>20349</v>
      </c>
      <c r="AD1373" s="216"/>
    </row>
    <row r="1374" spans="1:30" s="215" customFormat="1" x14ac:dyDescent="0.25">
      <c r="A1374" s="215" t="s">
        <v>160</v>
      </c>
      <c r="B1374" s="215">
        <v>6025</v>
      </c>
      <c r="C1374" s="215" t="s">
        <v>198</v>
      </c>
      <c r="D1374" s="215">
        <v>191970169</v>
      </c>
      <c r="E1374" s="215">
        <v>1020</v>
      </c>
      <c r="F1374" s="215">
        <v>1110</v>
      </c>
      <c r="G1374" s="215">
        <v>1004</v>
      </c>
      <c r="I1374" s="215" t="s">
        <v>13275</v>
      </c>
      <c r="J1374" s="215" t="s">
        <v>13276</v>
      </c>
      <c r="K1374" s="215" t="s">
        <v>8688</v>
      </c>
      <c r="L1374" s="215" t="s">
        <v>20350</v>
      </c>
      <c r="AD1374" s="216"/>
    </row>
    <row r="1375" spans="1:30" s="215" customFormat="1" x14ac:dyDescent="0.25">
      <c r="A1375" s="215" t="s">
        <v>160</v>
      </c>
      <c r="B1375" s="215">
        <v>6025</v>
      </c>
      <c r="C1375" s="215" t="s">
        <v>198</v>
      </c>
      <c r="D1375" s="215">
        <v>191973013</v>
      </c>
      <c r="E1375" s="215">
        <v>1060</v>
      </c>
      <c r="F1375" s="215">
        <v>1271</v>
      </c>
      <c r="G1375" s="215">
        <v>1004</v>
      </c>
      <c r="I1375" s="215" t="s">
        <v>13277</v>
      </c>
      <c r="J1375" s="215" t="s">
        <v>13278</v>
      </c>
      <c r="K1375" s="215" t="s">
        <v>8688</v>
      </c>
      <c r="L1375" s="215" t="s">
        <v>20351</v>
      </c>
      <c r="AD1375" s="216"/>
    </row>
    <row r="1376" spans="1:30" s="215" customFormat="1" x14ac:dyDescent="0.25">
      <c r="A1376" s="215" t="s">
        <v>160</v>
      </c>
      <c r="B1376" s="215">
        <v>6025</v>
      </c>
      <c r="C1376" s="215" t="s">
        <v>198</v>
      </c>
      <c r="D1376" s="215">
        <v>191973015</v>
      </c>
      <c r="E1376" s="215">
        <v>1060</v>
      </c>
      <c r="F1376" s="215">
        <v>1271</v>
      </c>
      <c r="G1376" s="215">
        <v>1004</v>
      </c>
      <c r="I1376" s="215" t="s">
        <v>13279</v>
      </c>
      <c r="J1376" s="215" t="s">
        <v>13280</v>
      </c>
      <c r="K1376" s="215" t="s">
        <v>8688</v>
      </c>
      <c r="L1376" s="215" t="s">
        <v>20352</v>
      </c>
      <c r="AD1376" s="216"/>
    </row>
    <row r="1377" spans="1:30" s="215" customFormat="1" x14ac:dyDescent="0.25">
      <c r="A1377" s="215" t="s">
        <v>160</v>
      </c>
      <c r="B1377" s="215">
        <v>6025</v>
      </c>
      <c r="C1377" s="215" t="s">
        <v>198</v>
      </c>
      <c r="D1377" s="215">
        <v>191974888</v>
      </c>
      <c r="E1377" s="215">
        <v>1020</v>
      </c>
      <c r="F1377" s="215">
        <v>1110</v>
      </c>
      <c r="G1377" s="215">
        <v>1004</v>
      </c>
      <c r="I1377" s="215" t="s">
        <v>13281</v>
      </c>
      <c r="J1377" s="215" t="s">
        <v>13282</v>
      </c>
      <c r="K1377" s="215" t="s">
        <v>8688</v>
      </c>
      <c r="L1377" s="215" t="s">
        <v>20353</v>
      </c>
      <c r="AD1377" s="216"/>
    </row>
    <row r="1378" spans="1:30" s="215" customFormat="1" x14ac:dyDescent="0.25">
      <c r="A1378" s="215" t="s">
        <v>160</v>
      </c>
      <c r="B1378" s="215">
        <v>6025</v>
      </c>
      <c r="C1378" s="215" t="s">
        <v>198</v>
      </c>
      <c r="D1378" s="215">
        <v>191977607</v>
      </c>
      <c r="E1378" s="215">
        <v>1020</v>
      </c>
      <c r="F1378" s="215">
        <v>1110</v>
      </c>
      <c r="G1378" s="215">
        <v>1004</v>
      </c>
      <c r="I1378" s="215" t="s">
        <v>28347</v>
      </c>
      <c r="J1378" s="215" t="s">
        <v>28348</v>
      </c>
      <c r="K1378" s="215" t="s">
        <v>8688</v>
      </c>
      <c r="L1378" s="215" t="s">
        <v>28417</v>
      </c>
      <c r="AD1378" s="216"/>
    </row>
    <row r="1379" spans="1:30" s="215" customFormat="1" x14ac:dyDescent="0.25">
      <c r="A1379" s="215" t="s">
        <v>160</v>
      </c>
      <c r="B1379" s="215">
        <v>6025</v>
      </c>
      <c r="C1379" s="215" t="s">
        <v>198</v>
      </c>
      <c r="D1379" s="215">
        <v>191984226</v>
      </c>
      <c r="E1379" s="215">
        <v>1060</v>
      </c>
      <c r="F1379" s="215">
        <v>1230</v>
      </c>
      <c r="G1379" s="215">
        <v>1004</v>
      </c>
      <c r="I1379" s="215" t="s">
        <v>13283</v>
      </c>
      <c r="J1379" s="215" t="s">
        <v>13284</v>
      </c>
      <c r="K1379" s="215" t="s">
        <v>8688</v>
      </c>
      <c r="L1379" s="215" t="s">
        <v>20354</v>
      </c>
      <c r="AD1379" s="216"/>
    </row>
    <row r="1380" spans="1:30" s="215" customFormat="1" x14ac:dyDescent="0.25">
      <c r="A1380" s="215" t="s">
        <v>160</v>
      </c>
      <c r="B1380" s="215">
        <v>6025</v>
      </c>
      <c r="C1380" s="215" t="s">
        <v>198</v>
      </c>
      <c r="D1380" s="215">
        <v>191988100</v>
      </c>
      <c r="E1380" s="215">
        <v>1060</v>
      </c>
      <c r="F1380" s="215">
        <v>1242</v>
      </c>
      <c r="G1380" s="215">
        <v>1004</v>
      </c>
      <c r="I1380" s="215" t="s">
        <v>28862</v>
      </c>
      <c r="J1380" s="215" t="s">
        <v>28863</v>
      </c>
      <c r="K1380" s="215" t="s">
        <v>8688</v>
      </c>
      <c r="L1380" s="215" t="s">
        <v>28953</v>
      </c>
      <c r="AD1380" s="216"/>
    </row>
    <row r="1381" spans="1:30" s="215" customFormat="1" x14ac:dyDescent="0.25">
      <c r="A1381" s="215" t="s">
        <v>160</v>
      </c>
      <c r="B1381" s="215">
        <v>6025</v>
      </c>
      <c r="C1381" s="215" t="s">
        <v>198</v>
      </c>
      <c r="D1381" s="215">
        <v>191988726</v>
      </c>
      <c r="E1381" s="215">
        <v>1020</v>
      </c>
      <c r="F1381" s="215">
        <v>1121</v>
      </c>
      <c r="G1381" s="215">
        <v>1004</v>
      </c>
      <c r="I1381" s="215" t="s">
        <v>28214</v>
      </c>
      <c r="J1381" s="215" t="s">
        <v>28215</v>
      </c>
      <c r="K1381" s="215" t="s">
        <v>8688</v>
      </c>
      <c r="L1381" s="215" t="s">
        <v>28269</v>
      </c>
      <c r="AD1381" s="216"/>
    </row>
    <row r="1382" spans="1:30" s="215" customFormat="1" x14ac:dyDescent="0.25">
      <c r="A1382" s="215" t="s">
        <v>160</v>
      </c>
      <c r="B1382" s="215">
        <v>6025</v>
      </c>
      <c r="C1382" s="215" t="s">
        <v>198</v>
      </c>
      <c r="D1382" s="215">
        <v>191991855</v>
      </c>
      <c r="E1382" s="215">
        <v>1060</v>
      </c>
      <c r="F1382" s="215">
        <v>1274</v>
      </c>
      <c r="G1382" s="215">
        <v>1004</v>
      </c>
      <c r="I1382" s="215" t="s">
        <v>13285</v>
      </c>
      <c r="J1382" s="215" t="s">
        <v>13286</v>
      </c>
      <c r="K1382" s="215" t="s">
        <v>8688</v>
      </c>
      <c r="L1382" s="215" t="s">
        <v>20355</v>
      </c>
      <c r="AD1382" s="216"/>
    </row>
    <row r="1383" spans="1:30" s="215" customFormat="1" x14ac:dyDescent="0.25">
      <c r="A1383" s="215" t="s">
        <v>160</v>
      </c>
      <c r="B1383" s="215">
        <v>6025</v>
      </c>
      <c r="C1383" s="215" t="s">
        <v>198</v>
      </c>
      <c r="D1383" s="215">
        <v>191991857</v>
      </c>
      <c r="E1383" s="215">
        <v>1060</v>
      </c>
      <c r="F1383" s="215">
        <v>1274</v>
      </c>
      <c r="G1383" s="215">
        <v>1004</v>
      </c>
      <c r="I1383" s="215" t="s">
        <v>13287</v>
      </c>
      <c r="J1383" s="215" t="s">
        <v>13288</v>
      </c>
      <c r="K1383" s="215" t="s">
        <v>8688</v>
      </c>
      <c r="L1383" s="215" t="s">
        <v>20356</v>
      </c>
      <c r="AD1383" s="216"/>
    </row>
    <row r="1384" spans="1:30" s="215" customFormat="1" x14ac:dyDescent="0.25">
      <c r="A1384" s="215" t="s">
        <v>160</v>
      </c>
      <c r="B1384" s="215">
        <v>6025</v>
      </c>
      <c r="C1384" s="215" t="s">
        <v>198</v>
      </c>
      <c r="D1384" s="215">
        <v>191991864</v>
      </c>
      <c r="E1384" s="215">
        <v>1060</v>
      </c>
      <c r="F1384" s="215">
        <v>1274</v>
      </c>
      <c r="G1384" s="215">
        <v>1004</v>
      </c>
      <c r="I1384" s="215" t="s">
        <v>13289</v>
      </c>
      <c r="J1384" s="215" t="s">
        <v>13290</v>
      </c>
      <c r="K1384" s="215" t="s">
        <v>8688</v>
      </c>
      <c r="L1384" s="215" t="s">
        <v>20357</v>
      </c>
      <c r="AD1384" s="216"/>
    </row>
    <row r="1385" spans="1:30" s="215" customFormat="1" x14ac:dyDescent="0.25">
      <c r="A1385" s="215" t="s">
        <v>160</v>
      </c>
      <c r="B1385" s="215">
        <v>6025</v>
      </c>
      <c r="C1385" s="215" t="s">
        <v>198</v>
      </c>
      <c r="D1385" s="215">
        <v>191992099</v>
      </c>
      <c r="E1385" s="215">
        <v>1060</v>
      </c>
      <c r="F1385" s="215">
        <v>1271</v>
      </c>
      <c r="G1385" s="215">
        <v>1004</v>
      </c>
      <c r="I1385" s="215" t="s">
        <v>13291</v>
      </c>
      <c r="J1385" s="215" t="s">
        <v>13292</v>
      </c>
      <c r="K1385" s="215" t="s">
        <v>8688</v>
      </c>
      <c r="L1385" s="215" t="s">
        <v>20358</v>
      </c>
      <c r="AD1385" s="216"/>
    </row>
    <row r="1386" spans="1:30" s="215" customFormat="1" x14ac:dyDescent="0.25">
      <c r="A1386" s="215" t="s">
        <v>160</v>
      </c>
      <c r="B1386" s="215">
        <v>6025</v>
      </c>
      <c r="C1386" s="215" t="s">
        <v>198</v>
      </c>
      <c r="D1386" s="215">
        <v>191992100</v>
      </c>
      <c r="E1386" s="215">
        <v>1060</v>
      </c>
      <c r="F1386" s="215">
        <v>1271</v>
      </c>
      <c r="G1386" s="215">
        <v>1004</v>
      </c>
      <c r="I1386" s="215" t="s">
        <v>13293</v>
      </c>
      <c r="J1386" s="215" t="s">
        <v>13294</v>
      </c>
      <c r="K1386" s="215" t="s">
        <v>8688</v>
      </c>
      <c r="L1386" s="215" t="s">
        <v>20359</v>
      </c>
      <c r="AD1386" s="216"/>
    </row>
    <row r="1387" spans="1:30" s="215" customFormat="1" x14ac:dyDescent="0.25">
      <c r="A1387" s="215" t="s">
        <v>160</v>
      </c>
      <c r="B1387" s="215">
        <v>6025</v>
      </c>
      <c r="C1387" s="215" t="s">
        <v>198</v>
      </c>
      <c r="D1387" s="215">
        <v>191992967</v>
      </c>
      <c r="E1387" s="215">
        <v>1060</v>
      </c>
      <c r="F1387" s="215">
        <v>1251</v>
      </c>
      <c r="G1387" s="215">
        <v>1004</v>
      </c>
      <c r="I1387" s="215" t="s">
        <v>13295</v>
      </c>
      <c r="J1387" s="215" t="s">
        <v>13296</v>
      </c>
      <c r="K1387" s="215" t="s">
        <v>8688</v>
      </c>
      <c r="L1387" s="215" t="s">
        <v>20360</v>
      </c>
      <c r="AD1387" s="216"/>
    </row>
    <row r="1388" spans="1:30" s="215" customFormat="1" x14ac:dyDescent="0.25">
      <c r="A1388" s="215" t="s">
        <v>160</v>
      </c>
      <c r="B1388" s="215">
        <v>6025</v>
      </c>
      <c r="C1388" s="215" t="s">
        <v>198</v>
      </c>
      <c r="D1388" s="215">
        <v>191993518</v>
      </c>
      <c r="E1388" s="215">
        <v>1020</v>
      </c>
      <c r="F1388" s="215">
        <v>1110</v>
      </c>
      <c r="G1388" s="215">
        <v>1004</v>
      </c>
      <c r="I1388" s="215" t="s">
        <v>28657</v>
      </c>
      <c r="J1388" s="215" t="s">
        <v>28658</v>
      </c>
      <c r="K1388" s="215" t="s">
        <v>8688</v>
      </c>
      <c r="L1388" s="215" t="s">
        <v>28732</v>
      </c>
      <c r="AD1388" s="216"/>
    </row>
    <row r="1389" spans="1:30" s="215" customFormat="1" x14ac:dyDescent="0.25">
      <c r="A1389" s="215" t="s">
        <v>160</v>
      </c>
      <c r="B1389" s="215">
        <v>6025</v>
      </c>
      <c r="C1389" s="215" t="s">
        <v>198</v>
      </c>
      <c r="D1389" s="215">
        <v>191993528</v>
      </c>
      <c r="E1389" s="215">
        <v>1020</v>
      </c>
      <c r="F1389" s="215">
        <v>1110</v>
      </c>
      <c r="G1389" s="215">
        <v>1004</v>
      </c>
      <c r="I1389" s="215" t="s">
        <v>28659</v>
      </c>
      <c r="J1389" s="215" t="s">
        <v>28660</v>
      </c>
      <c r="K1389" s="215" t="s">
        <v>8688</v>
      </c>
      <c r="L1389" s="215" t="s">
        <v>28733</v>
      </c>
      <c r="AD1389" s="216"/>
    </row>
    <row r="1390" spans="1:30" s="215" customFormat="1" x14ac:dyDescent="0.25">
      <c r="A1390" s="215" t="s">
        <v>160</v>
      </c>
      <c r="B1390" s="215">
        <v>6025</v>
      </c>
      <c r="C1390" s="215" t="s">
        <v>198</v>
      </c>
      <c r="D1390" s="215">
        <v>191993539</v>
      </c>
      <c r="E1390" s="215">
        <v>1060</v>
      </c>
      <c r="F1390" s="215">
        <v>1251</v>
      </c>
      <c r="G1390" s="215">
        <v>1004</v>
      </c>
      <c r="I1390" s="215" t="s">
        <v>26832</v>
      </c>
      <c r="J1390" s="215" t="s">
        <v>26833</v>
      </c>
      <c r="K1390" s="215" t="s">
        <v>8688</v>
      </c>
      <c r="L1390" s="215" t="s">
        <v>26910</v>
      </c>
      <c r="AD1390" s="216"/>
    </row>
    <row r="1391" spans="1:30" s="215" customFormat="1" x14ac:dyDescent="0.25">
      <c r="A1391" s="215" t="s">
        <v>160</v>
      </c>
      <c r="B1391" s="215">
        <v>6025</v>
      </c>
      <c r="C1391" s="215" t="s">
        <v>198</v>
      </c>
      <c r="D1391" s="215">
        <v>191994156</v>
      </c>
      <c r="E1391" s="215">
        <v>1060</v>
      </c>
      <c r="F1391" s="215">
        <v>1274</v>
      </c>
      <c r="G1391" s="215">
        <v>1004</v>
      </c>
      <c r="I1391" s="215" t="s">
        <v>13297</v>
      </c>
      <c r="J1391" s="215" t="s">
        <v>13298</v>
      </c>
      <c r="K1391" s="215" t="s">
        <v>8688</v>
      </c>
      <c r="L1391" s="215" t="s">
        <v>20361</v>
      </c>
      <c r="AD1391" s="216"/>
    </row>
    <row r="1392" spans="1:30" s="215" customFormat="1" x14ac:dyDescent="0.25">
      <c r="A1392" s="215" t="s">
        <v>160</v>
      </c>
      <c r="B1392" s="215">
        <v>6025</v>
      </c>
      <c r="C1392" s="215" t="s">
        <v>198</v>
      </c>
      <c r="D1392" s="215">
        <v>191994167</v>
      </c>
      <c r="E1392" s="215">
        <v>1060</v>
      </c>
      <c r="F1392" s="215">
        <v>1274</v>
      </c>
      <c r="G1392" s="215">
        <v>1004</v>
      </c>
      <c r="I1392" s="215" t="s">
        <v>13299</v>
      </c>
      <c r="J1392" s="215" t="s">
        <v>13300</v>
      </c>
      <c r="K1392" s="215" t="s">
        <v>8688</v>
      </c>
      <c r="L1392" s="215" t="s">
        <v>20362</v>
      </c>
      <c r="AD1392" s="216"/>
    </row>
    <row r="1393" spans="1:30" s="215" customFormat="1" x14ac:dyDescent="0.25">
      <c r="A1393" s="215" t="s">
        <v>160</v>
      </c>
      <c r="B1393" s="215">
        <v>6025</v>
      </c>
      <c r="C1393" s="215" t="s">
        <v>198</v>
      </c>
      <c r="D1393" s="215">
        <v>191994297</v>
      </c>
      <c r="E1393" s="215">
        <v>1060</v>
      </c>
      <c r="F1393" s="215">
        <v>1274</v>
      </c>
      <c r="G1393" s="215">
        <v>1004</v>
      </c>
      <c r="I1393" s="215" t="s">
        <v>13301</v>
      </c>
      <c r="J1393" s="215" t="s">
        <v>13302</v>
      </c>
      <c r="K1393" s="215" t="s">
        <v>8688</v>
      </c>
      <c r="L1393" s="215" t="s">
        <v>20363</v>
      </c>
      <c r="AD1393" s="216"/>
    </row>
    <row r="1394" spans="1:30" s="215" customFormat="1" x14ac:dyDescent="0.25">
      <c r="A1394" s="215" t="s">
        <v>160</v>
      </c>
      <c r="B1394" s="215">
        <v>6025</v>
      </c>
      <c r="C1394" s="215" t="s">
        <v>198</v>
      </c>
      <c r="D1394" s="215">
        <v>191994310</v>
      </c>
      <c r="E1394" s="215">
        <v>1060</v>
      </c>
      <c r="F1394" s="215">
        <v>1242</v>
      </c>
      <c r="G1394" s="215">
        <v>1004</v>
      </c>
      <c r="I1394" s="215" t="s">
        <v>13303</v>
      </c>
      <c r="J1394" s="215" t="s">
        <v>13304</v>
      </c>
      <c r="K1394" s="215" t="s">
        <v>8688</v>
      </c>
      <c r="L1394" s="215" t="s">
        <v>20364</v>
      </c>
      <c r="AD1394" s="216"/>
    </row>
    <row r="1395" spans="1:30" s="215" customFormat="1" x14ac:dyDescent="0.25">
      <c r="A1395" s="215" t="s">
        <v>160</v>
      </c>
      <c r="B1395" s="215">
        <v>6025</v>
      </c>
      <c r="C1395" s="215" t="s">
        <v>198</v>
      </c>
      <c r="D1395" s="215">
        <v>191994325</v>
      </c>
      <c r="E1395" s="215">
        <v>1060</v>
      </c>
      <c r="F1395" s="215">
        <v>1274</v>
      </c>
      <c r="G1395" s="215">
        <v>1004</v>
      </c>
      <c r="I1395" s="215" t="s">
        <v>13305</v>
      </c>
      <c r="J1395" s="215" t="s">
        <v>13306</v>
      </c>
      <c r="K1395" s="215" t="s">
        <v>8688</v>
      </c>
      <c r="L1395" s="215" t="s">
        <v>20365</v>
      </c>
      <c r="AD1395" s="216"/>
    </row>
    <row r="1396" spans="1:30" s="215" customFormat="1" x14ac:dyDescent="0.25">
      <c r="A1396" s="215" t="s">
        <v>160</v>
      </c>
      <c r="B1396" s="215">
        <v>6025</v>
      </c>
      <c r="C1396" s="215" t="s">
        <v>198</v>
      </c>
      <c r="D1396" s="215">
        <v>191994344</v>
      </c>
      <c r="E1396" s="215">
        <v>1060</v>
      </c>
      <c r="F1396" s="215">
        <v>1274</v>
      </c>
      <c r="G1396" s="215">
        <v>1004</v>
      </c>
      <c r="I1396" s="215" t="s">
        <v>13307</v>
      </c>
      <c r="J1396" s="215" t="s">
        <v>13308</v>
      </c>
      <c r="K1396" s="215" t="s">
        <v>8688</v>
      </c>
      <c r="L1396" s="215" t="s">
        <v>20366</v>
      </c>
      <c r="AD1396" s="216"/>
    </row>
    <row r="1397" spans="1:30" s="215" customFormat="1" x14ac:dyDescent="0.25">
      <c r="A1397" s="215" t="s">
        <v>160</v>
      </c>
      <c r="B1397" s="215">
        <v>6025</v>
      </c>
      <c r="C1397" s="215" t="s">
        <v>198</v>
      </c>
      <c r="D1397" s="215">
        <v>191994348</v>
      </c>
      <c r="E1397" s="215">
        <v>1060</v>
      </c>
      <c r="F1397" s="215">
        <v>1274</v>
      </c>
      <c r="G1397" s="215">
        <v>1004</v>
      </c>
      <c r="I1397" s="215" t="s">
        <v>13309</v>
      </c>
      <c r="J1397" s="215" t="s">
        <v>13310</v>
      </c>
      <c r="K1397" s="215" t="s">
        <v>8688</v>
      </c>
      <c r="L1397" s="215" t="s">
        <v>20367</v>
      </c>
      <c r="AD1397" s="216"/>
    </row>
    <row r="1398" spans="1:30" s="215" customFormat="1" x14ac:dyDescent="0.25">
      <c r="A1398" s="215" t="s">
        <v>160</v>
      </c>
      <c r="B1398" s="215">
        <v>6025</v>
      </c>
      <c r="C1398" s="215" t="s">
        <v>198</v>
      </c>
      <c r="D1398" s="215">
        <v>191994360</v>
      </c>
      <c r="E1398" s="215">
        <v>1060</v>
      </c>
      <c r="F1398" s="215">
        <v>1274</v>
      </c>
      <c r="G1398" s="215">
        <v>1004</v>
      </c>
      <c r="I1398" s="215" t="s">
        <v>13311</v>
      </c>
      <c r="J1398" s="215" t="s">
        <v>13312</v>
      </c>
      <c r="K1398" s="215" t="s">
        <v>8688</v>
      </c>
      <c r="L1398" s="215" t="s">
        <v>20368</v>
      </c>
      <c r="AD1398" s="216"/>
    </row>
    <row r="1399" spans="1:30" s="215" customFormat="1" x14ac:dyDescent="0.25">
      <c r="A1399" s="215" t="s">
        <v>160</v>
      </c>
      <c r="B1399" s="215">
        <v>6025</v>
      </c>
      <c r="C1399" s="215" t="s">
        <v>198</v>
      </c>
      <c r="D1399" s="215">
        <v>191994420</v>
      </c>
      <c r="E1399" s="215">
        <v>1060</v>
      </c>
      <c r="F1399" s="215">
        <v>1252</v>
      </c>
      <c r="G1399" s="215">
        <v>1004</v>
      </c>
      <c r="I1399" s="215" t="s">
        <v>13313</v>
      </c>
      <c r="J1399" s="215" t="s">
        <v>13314</v>
      </c>
      <c r="K1399" s="215" t="s">
        <v>8688</v>
      </c>
      <c r="L1399" s="215" t="s">
        <v>20369</v>
      </c>
      <c r="AD1399" s="216"/>
    </row>
    <row r="1400" spans="1:30" s="215" customFormat="1" x14ac:dyDescent="0.25">
      <c r="A1400" s="215" t="s">
        <v>160</v>
      </c>
      <c r="B1400" s="215">
        <v>6025</v>
      </c>
      <c r="C1400" s="215" t="s">
        <v>198</v>
      </c>
      <c r="D1400" s="215">
        <v>191994423</v>
      </c>
      <c r="E1400" s="215">
        <v>1060</v>
      </c>
      <c r="F1400" s="215">
        <v>1251</v>
      </c>
      <c r="G1400" s="215">
        <v>1004</v>
      </c>
      <c r="I1400" s="215" t="s">
        <v>13315</v>
      </c>
      <c r="J1400" s="215" t="s">
        <v>13316</v>
      </c>
      <c r="K1400" s="215" t="s">
        <v>8688</v>
      </c>
      <c r="L1400" s="215" t="s">
        <v>20370</v>
      </c>
      <c r="AD1400" s="216"/>
    </row>
    <row r="1401" spans="1:30" s="215" customFormat="1" x14ac:dyDescent="0.25">
      <c r="A1401" s="215" t="s">
        <v>160</v>
      </c>
      <c r="B1401" s="215">
        <v>6025</v>
      </c>
      <c r="C1401" s="215" t="s">
        <v>198</v>
      </c>
      <c r="D1401" s="215">
        <v>192004492</v>
      </c>
      <c r="E1401" s="215">
        <v>1020</v>
      </c>
      <c r="F1401" s="215">
        <v>1110</v>
      </c>
      <c r="G1401" s="215">
        <v>1004</v>
      </c>
      <c r="I1401" s="215" t="s">
        <v>13317</v>
      </c>
      <c r="J1401" s="215" t="s">
        <v>13318</v>
      </c>
      <c r="K1401" s="215" t="s">
        <v>8688</v>
      </c>
      <c r="L1401" s="215" t="s">
        <v>20371</v>
      </c>
      <c r="AD1401" s="216"/>
    </row>
    <row r="1402" spans="1:30" s="215" customFormat="1" x14ac:dyDescent="0.25">
      <c r="A1402" s="215" t="s">
        <v>160</v>
      </c>
      <c r="B1402" s="215">
        <v>6025</v>
      </c>
      <c r="C1402" s="215" t="s">
        <v>198</v>
      </c>
      <c r="D1402" s="215">
        <v>192008893</v>
      </c>
      <c r="E1402" s="215">
        <v>1020</v>
      </c>
      <c r="F1402" s="215">
        <v>1110</v>
      </c>
      <c r="G1402" s="215">
        <v>1004</v>
      </c>
      <c r="I1402" s="215" t="s">
        <v>28349</v>
      </c>
      <c r="J1402" s="215" t="s">
        <v>28350</v>
      </c>
      <c r="K1402" s="215" t="s">
        <v>8688</v>
      </c>
      <c r="L1402" s="215" t="s">
        <v>28418</v>
      </c>
      <c r="AD1402" s="216"/>
    </row>
    <row r="1403" spans="1:30" s="215" customFormat="1" x14ac:dyDescent="0.25">
      <c r="A1403" s="215" t="s">
        <v>160</v>
      </c>
      <c r="B1403" s="215">
        <v>6025</v>
      </c>
      <c r="C1403" s="215" t="s">
        <v>198</v>
      </c>
      <c r="D1403" s="215">
        <v>192008924</v>
      </c>
      <c r="E1403" s="215">
        <v>1020</v>
      </c>
      <c r="F1403" s="215">
        <v>1110</v>
      </c>
      <c r="G1403" s="215">
        <v>1004</v>
      </c>
      <c r="I1403" s="215" t="s">
        <v>29079</v>
      </c>
      <c r="J1403" s="215" t="s">
        <v>29080</v>
      </c>
      <c r="K1403" s="215" t="s">
        <v>8688</v>
      </c>
      <c r="L1403" s="215" t="s">
        <v>29123</v>
      </c>
      <c r="AD1403" s="216"/>
    </row>
    <row r="1404" spans="1:30" s="215" customFormat="1" x14ac:dyDescent="0.25">
      <c r="A1404" s="215" t="s">
        <v>160</v>
      </c>
      <c r="B1404" s="215">
        <v>6025</v>
      </c>
      <c r="C1404" s="215" t="s">
        <v>198</v>
      </c>
      <c r="D1404" s="215">
        <v>192022796</v>
      </c>
      <c r="E1404" s="215">
        <v>1060</v>
      </c>
      <c r="F1404" s="215">
        <v>1242</v>
      </c>
      <c r="G1404" s="215">
        <v>1004</v>
      </c>
      <c r="I1404" s="215" t="s">
        <v>24688</v>
      </c>
      <c r="J1404" s="215" t="s">
        <v>24689</v>
      </c>
      <c r="K1404" s="215" t="s">
        <v>8688</v>
      </c>
      <c r="L1404" s="215" t="s">
        <v>24751</v>
      </c>
      <c r="AD1404" s="216"/>
    </row>
    <row r="1405" spans="1:30" s="215" customFormat="1" x14ac:dyDescent="0.25">
      <c r="A1405" s="215" t="s">
        <v>160</v>
      </c>
      <c r="B1405" s="215">
        <v>6025</v>
      </c>
      <c r="C1405" s="215" t="s">
        <v>198</v>
      </c>
      <c r="D1405" s="215">
        <v>192026761</v>
      </c>
      <c r="E1405" s="215">
        <v>1060</v>
      </c>
      <c r="F1405" s="215">
        <v>1271</v>
      </c>
      <c r="G1405" s="215">
        <v>1004</v>
      </c>
      <c r="I1405" s="215" t="s">
        <v>25280</v>
      </c>
      <c r="J1405" s="215" t="s">
        <v>25281</v>
      </c>
      <c r="K1405" s="215" t="s">
        <v>8688</v>
      </c>
      <c r="L1405" s="215" t="s">
        <v>25313</v>
      </c>
      <c r="AD1405" s="216"/>
    </row>
    <row r="1406" spans="1:30" s="215" customFormat="1" x14ac:dyDescent="0.25">
      <c r="A1406" s="215" t="s">
        <v>160</v>
      </c>
      <c r="B1406" s="215">
        <v>6025</v>
      </c>
      <c r="C1406" s="215" t="s">
        <v>198</v>
      </c>
      <c r="D1406" s="215">
        <v>192029432</v>
      </c>
      <c r="E1406" s="215">
        <v>1020</v>
      </c>
      <c r="F1406" s="215">
        <v>1110</v>
      </c>
      <c r="G1406" s="215">
        <v>1004</v>
      </c>
      <c r="I1406" s="215" t="s">
        <v>26326</v>
      </c>
      <c r="J1406" s="215" t="s">
        <v>26327</v>
      </c>
      <c r="K1406" s="215" t="s">
        <v>8688</v>
      </c>
      <c r="L1406" s="215" t="s">
        <v>26183</v>
      </c>
      <c r="AD1406" s="216"/>
    </row>
    <row r="1407" spans="1:30" s="215" customFormat="1" x14ac:dyDescent="0.25">
      <c r="A1407" s="215" t="s">
        <v>160</v>
      </c>
      <c r="B1407" s="215">
        <v>6025</v>
      </c>
      <c r="C1407" s="215" t="s">
        <v>198</v>
      </c>
      <c r="D1407" s="215">
        <v>192029587</v>
      </c>
      <c r="E1407" s="215">
        <v>1060</v>
      </c>
      <c r="F1407" s="215">
        <v>1242</v>
      </c>
      <c r="G1407" s="215">
        <v>1004</v>
      </c>
      <c r="I1407" s="215" t="s">
        <v>26120</v>
      </c>
      <c r="J1407" s="215" t="s">
        <v>26121</v>
      </c>
      <c r="K1407" s="215" t="s">
        <v>8688</v>
      </c>
      <c r="L1407" s="215" t="s">
        <v>26184</v>
      </c>
      <c r="AD1407" s="216"/>
    </row>
    <row r="1408" spans="1:30" s="215" customFormat="1" x14ac:dyDescent="0.25">
      <c r="A1408" s="215" t="s">
        <v>160</v>
      </c>
      <c r="B1408" s="215">
        <v>6025</v>
      </c>
      <c r="C1408" s="215" t="s">
        <v>198</v>
      </c>
      <c r="D1408" s="215">
        <v>192031893</v>
      </c>
      <c r="E1408" s="215">
        <v>1060</v>
      </c>
      <c r="F1408" s="215">
        <v>1274</v>
      </c>
      <c r="G1408" s="215">
        <v>1004</v>
      </c>
      <c r="I1408" s="215" t="s">
        <v>26328</v>
      </c>
      <c r="J1408" s="215" t="s">
        <v>26329</v>
      </c>
      <c r="K1408" s="215" t="s">
        <v>8688</v>
      </c>
      <c r="L1408" s="215" t="s">
        <v>26667</v>
      </c>
      <c r="AD1408" s="216"/>
    </row>
    <row r="1409" spans="1:30" s="215" customFormat="1" x14ac:dyDescent="0.25">
      <c r="A1409" s="215" t="s">
        <v>160</v>
      </c>
      <c r="B1409" s="215">
        <v>6025</v>
      </c>
      <c r="C1409" s="215" t="s">
        <v>198</v>
      </c>
      <c r="D1409" s="215">
        <v>192031922</v>
      </c>
      <c r="E1409" s="215">
        <v>1040</v>
      </c>
      <c r="F1409" s="215">
        <v>1251</v>
      </c>
      <c r="G1409" s="215">
        <v>1003</v>
      </c>
      <c r="I1409" s="215" t="s">
        <v>26330</v>
      </c>
      <c r="J1409" s="215" t="s">
        <v>26331</v>
      </c>
      <c r="K1409" s="215" t="s">
        <v>8688</v>
      </c>
      <c r="L1409" s="215" t="s">
        <v>26668</v>
      </c>
      <c r="AD1409" s="216"/>
    </row>
    <row r="1410" spans="1:30" s="215" customFormat="1" x14ac:dyDescent="0.25">
      <c r="A1410" s="215" t="s">
        <v>160</v>
      </c>
      <c r="B1410" s="215">
        <v>6025</v>
      </c>
      <c r="C1410" s="215" t="s">
        <v>198</v>
      </c>
      <c r="D1410" s="215">
        <v>192032515</v>
      </c>
      <c r="E1410" s="215">
        <v>1040</v>
      </c>
      <c r="F1410" s="215">
        <v>1230</v>
      </c>
      <c r="G1410" s="215">
        <v>1003</v>
      </c>
      <c r="I1410" s="215" t="s">
        <v>26834</v>
      </c>
      <c r="J1410" s="215" t="s">
        <v>26835</v>
      </c>
      <c r="K1410" s="215" t="s">
        <v>8688</v>
      </c>
      <c r="L1410" s="215" t="s">
        <v>26911</v>
      </c>
      <c r="AD1410" s="216"/>
    </row>
    <row r="1411" spans="1:30" s="215" customFormat="1" x14ac:dyDescent="0.25">
      <c r="A1411" s="215" t="s">
        <v>160</v>
      </c>
      <c r="B1411" s="215">
        <v>6025</v>
      </c>
      <c r="C1411" s="215" t="s">
        <v>198</v>
      </c>
      <c r="D1411" s="215">
        <v>192032527</v>
      </c>
      <c r="E1411" s="215">
        <v>1020</v>
      </c>
      <c r="F1411" s="215">
        <v>1122</v>
      </c>
      <c r="G1411" s="215">
        <v>1003</v>
      </c>
      <c r="I1411" s="215" t="s">
        <v>26836</v>
      </c>
      <c r="J1411" s="215" t="s">
        <v>26837</v>
      </c>
      <c r="K1411" s="215" t="s">
        <v>8688</v>
      </c>
      <c r="L1411" s="215" t="s">
        <v>26912</v>
      </c>
      <c r="AD1411" s="216"/>
    </row>
    <row r="1412" spans="1:30" s="215" customFormat="1" x14ac:dyDescent="0.25">
      <c r="A1412" s="215" t="s">
        <v>160</v>
      </c>
      <c r="B1412" s="215">
        <v>6025</v>
      </c>
      <c r="C1412" s="215" t="s">
        <v>198</v>
      </c>
      <c r="D1412" s="215">
        <v>192040545</v>
      </c>
      <c r="E1412" s="215">
        <v>1060</v>
      </c>
      <c r="F1412" s="215">
        <v>1274</v>
      </c>
      <c r="G1412" s="215">
        <v>1004</v>
      </c>
      <c r="I1412" s="215" t="s">
        <v>28442</v>
      </c>
      <c r="J1412" s="215" t="s">
        <v>28443</v>
      </c>
      <c r="K1412" s="215" t="s">
        <v>8688</v>
      </c>
      <c r="L1412" s="215" t="s">
        <v>28473</v>
      </c>
      <c r="AD1412" s="216"/>
    </row>
    <row r="1413" spans="1:30" s="215" customFormat="1" x14ac:dyDescent="0.25">
      <c r="A1413" s="215" t="s">
        <v>160</v>
      </c>
      <c r="B1413" s="215">
        <v>6025</v>
      </c>
      <c r="C1413" s="215" t="s">
        <v>198</v>
      </c>
      <c r="D1413" s="215">
        <v>192040548</v>
      </c>
      <c r="E1413" s="215">
        <v>1060</v>
      </c>
      <c r="F1413" s="215">
        <v>1274</v>
      </c>
      <c r="G1413" s="215">
        <v>1004</v>
      </c>
      <c r="I1413" s="215" t="s">
        <v>28444</v>
      </c>
      <c r="J1413" s="215" t="s">
        <v>28445</v>
      </c>
      <c r="K1413" s="215" t="s">
        <v>8688</v>
      </c>
      <c r="L1413" s="215" t="s">
        <v>28474</v>
      </c>
      <c r="AD1413" s="216"/>
    </row>
    <row r="1414" spans="1:30" s="215" customFormat="1" x14ac:dyDescent="0.25">
      <c r="A1414" s="215" t="s">
        <v>160</v>
      </c>
      <c r="B1414" s="215">
        <v>6025</v>
      </c>
      <c r="C1414" s="215" t="s">
        <v>198</v>
      </c>
      <c r="D1414" s="215">
        <v>192042437</v>
      </c>
      <c r="E1414" s="215">
        <v>1060</v>
      </c>
      <c r="F1414" s="215">
        <v>1274</v>
      </c>
      <c r="G1414" s="215">
        <v>1004</v>
      </c>
      <c r="I1414" s="215" t="s">
        <v>28606</v>
      </c>
      <c r="J1414" s="215" t="s">
        <v>28607</v>
      </c>
      <c r="K1414" s="215" t="s">
        <v>8688</v>
      </c>
      <c r="L1414" s="215" t="s">
        <v>28636</v>
      </c>
      <c r="AD1414" s="216"/>
    </row>
    <row r="1415" spans="1:30" s="215" customFormat="1" x14ac:dyDescent="0.25">
      <c r="A1415" s="215" t="s">
        <v>160</v>
      </c>
      <c r="B1415" s="215">
        <v>6025</v>
      </c>
      <c r="C1415" s="215" t="s">
        <v>198</v>
      </c>
      <c r="D1415" s="215">
        <v>192051126</v>
      </c>
      <c r="E1415" s="215">
        <v>1020</v>
      </c>
      <c r="F1415" s="215">
        <v>1110</v>
      </c>
      <c r="G1415" s="215">
        <v>1003</v>
      </c>
      <c r="I1415" s="215" t="s">
        <v>31540</v>
      </c>
      <c r="J1415" s="215" t="s">
        <v>31541</v>
      </c>
      <c r="K1415" s="215" t="s">
        <v>8688</v>
      </c>
      <c r="L1415" s="215" t="s">
        <v>31910</v>
      </c>
      <c r="AD1415" s="216"/>
    </row>
    <row r="1416" spans="1:30" s="215" customFormat="1" x14ac:dyDescent="0.25">
      <c r="A1416" s="215" t="s">
        <v>160</v>
      </c>
      <c r="B1416" s="215">
        <v>6025</v>
      </c>
      <c r="C1416" s="215" t="s">
        <v>198</v>
      </c>
      <c r="D1416" s="215">
        <v>192051355</v>
      </c>
      <c r="E1416" s="215">
        <v>1060</v>
      </c>
      <c r="F1416" s="215">
        <v>1274</v>
      </c>
      <c r="G1416" s="215">
        <v>1004</v>
      </c>
      <c r="I1416" s="215" t="s">
        <v>31542</v>
      </c>
      <c r="J1416" s="215" t="s">
        <v>31543</v>
      </c>
      <c r="K1416" s="215" t="s">
        <v>8688</v>
      </c>
      <c r="L1416" s="215" t="s">
        <v>31911</v>
      </c>
      <c r="AD1416" s="216"/>
    </row>
    <row r="1417" spans="1:30" s="215" customFormat="1" x14ac:dyDescent="0.25">
      <c r="A1417" s="215" t="s">
        <v>160</v>
      </c>
      <c r="B1417" s="215">
        <v>6025</v>
      </c>
      <c r="C1417" s="215" t="s">
        <v>198</v>
      </c>
      <c r="D1417" s="215">
        <v>192051356</v>
      </c>
      <c r="E1417" s="215">
        <v>1060</v>
      </c>
      <c r="F1417" s="215">
        <v>1274</v>
      </c>
      <c r="G1417" s="215">
        <v>1004</v>
      </c>
      <c r="I1417" s="215" t="s">
        <v>31544</v>
      </c>
      <c r="J1417" s="215" t="s">
        <v>31545</v>
      </c>
      <c r="K1417" s="215" t="s">
        <v>8688</v>
      </c>
      <c r="L1417" s="215" t="s">
        <v>31912</v>
      </c>
      <c r="AD1417" s="216"/>
    </row>
    <row r="1418" spans="1:30" s="215" customFormat="1" x14ac:dyDescent="0.25">
      <c r="A1418" s="215" t="s">
        <v>160</v>
      </c>
      <c r="B1418" s="215">
        <v>6032</v>
      </c>
      <c r="C1418" s="215" t="s">
        <v>199</v>
      </c>
      <c r="D1418" s="215">
        <v>902558</v>
      </c>
      <c r="E1418" s="215">
        <v>1040</v>
      </c>
      <c r="G1418" s="215">
        <v>1004</v>
      </c>
      <c r="I1418" s="215" t="s">
        <v>13319</v>
      </c>
      <c r="J1418" s="215" t="s">
        <v>13320</v>
      </c>
      <c r="K1418" s="215" t="s">
        <v>8741</v>
      </c>
      <c r="L1418" s="215" t="s">
        <v>22797</v>
      </c>
      <c r="AD1418" s="216"/>
    </row>
    <row r="1419" spans="1:30" s="215" customFormat="1" x14ac:dyDescent="0.25">
      <c r="A1419" s="215" t="s">
        <v>160</v>
      </c>
      <c r="B1419" s="215">
        <v>6032</v>
      </c>
      <c r="C1419" s="215" t="s">
        <v>199</v>
      </c>
      <c r="D1419" s="215">
        <v>902566</v>
      </c>
      <c r="E1419" s="215">
        <v>1030</v>
      </c>
      <c r="F1419" s="215">
        <v>1110</v>
      </c>
      <c r="G1419" s="215">
        <v>1004</v>
      </c>
      <c r="I1419" s="215" t="s">
        <v>13321</v>
      </c>
      <c r="J1419" s="215" t="s">
        <v>13322</v>
      </c>
      <c r="K1419" s="215" t="s">
        <v>8741</v>
      </c>
      <c r="L1419" s="215" t="s">
        <v>22798</v>
      </c>
      <c r="AD1419" s="216"/>
    </row>
    <row r="1420" spans="1:30" s="215" customFormat="1" x14ac:dyDescent="0.25">
      <c r="A1420" s="215" t="s">
        <v>160</v>
      </c>
      <c r="B1420" s="215">
        <v>6032</v>
      </c>
      <c r="C1420" s="215" t="s">
        <v>199</v>
      </c>
      <c r="D1420" s="215">
        <v>902573</v>
      </c>
      <c r="E1420" s="215">
        <v>1020</v>
      </c>
      <c r="F1420" s="215">
        <v>1110</v>
      </c>
      <c r="G1420" s="215">
        <v>1004</v>
      </c>
      <c r="I1420" s="215" t="s">
        <v>13323</v>
      </c>
      <c r="J1420" s="215" t="s">
        <v>13324</v>
      </c>
      <c r="K1420" s="215" t="s">
        <v>8741</v>
      </c>
      <c r="L1420" s="215" t="s">
        <v>22799</v>
      </c>
      <c r="AD1420" s="216"/>
    </row>
    <row r="1421" spans="1:30" s="215" customFormat="1" x14ac:dyDescent="0.25">
      <c r="A1421" s="215" t="s">
        <v>160</v>
      </c>
      <c r="B1421" s="215">
        <v>6032</v>
      </c>
      <c r="C1421" s="215" t="s">
        <v>199</v>
      </c>
      <c r="D1421" s="215">
        <v>902580</v>
      </c>
      <c r="E1421" s="215">
        <v>1020</v>
      </c>
      <c r="F1421" s="215">
        <v>1110</v>
      </c>
      <c r="G1421" s="215">
        <v>1004</v>
      </c>
      <c r="I1421" s="215" t="s">
        <v>13325</v>
      </c>
      <c r="J1421" s="215" t="s">
        <v>13326</v>
      </c>
      <c r="K1421" s="215" t="s">
        <v>8741</v>
      </c>
      <c r="L1421" s="215" t="s">
        <v>22800</v>
      </c>
      <c r="AD1421" s="216"/>
    </row>
    <row r="1422" spans="1:30" s="215" customFormat="1" x14ac:dyDescent="0.25">
      <c r="A1422" s="215" t="s">
        <v>160</v>
      </c>
      <c r="B1422" s="215">
        <v>6032</v>
      </c>
      <c r="C1422" s="215" t="s">
        <v>199</v>
      </c>
      <c r="D1422" s="215">
        <v>902596</v>
      </c>
      <c r="E1422" s="215">
        <v>1020</v>
      </c>
      <c r="F1422" s="215">
        <v>1121</v>
      </c>
      <c r="G1422" s="215">
        <v>1004</v>
      </c>
      <c r="I1422" s="215" t="s">
        <v>13327</v>
      </c>
      <c r="J1422" s="215" t="s">
        <v>13328</v>
      </c>
      <c r="K1422" s="215" t="s">
        <v>8741</v>
      </c>
      <c r="L1422" s="215" t="s">
        <v>22801</v>
      </c>
      <c r="AD1422" s="216"/>
    </row>
    <row r="1423" spans="1:30" s="215" customFormat="1" x14ac:dyDescent="0.25">
      <c r="A1423" s="215" t="s">
        <v>160</v>
      </c>
      <c r="B1423" s="215">
        <v>6032</v>
      </c>
      <c r="C1423" s="215" t="s">
        <v>199</v>
      </c>
      <c r="D1423" s="215">
        <v>902599</v>
      </c>
      <c r="E1423" s="215">
        <v>1020</v>
      </c>
      <c r="F1423" s="215">
        <v>1110</v>
      </c>
      <c r="G1423" s="215">
        <v>1004</v>
      </c>
      <c r="I1423" s="215" t="s">
        <v>13329</v>
      </c>
      <c r="J1423" s="215" t="s">
        <v>13330</v>
      </c>
      <c r="K1423" s="215" t="s">
        <v>8741</v>
      </c>
      <c r="L1423" s="215" t="s">
        <v>22802</v>
      </c>
      <c r="AD1423" s="216"/>
    </row>
    <row r="1424" spans="1:30" s="215" customFormat="1" x14ac:dyDescent="0.25">
      <c r="A1424" s="215" t="s">
        <v>160</v>
      </c>
      <c r="B1424" s="215">
        <v>6032</v>
      </c>
      <c r="C1424" s="215" t="s">
        <v>199</v>
      </c>
      <c r="D1424" s="215">
        <v>902610</v>
      </c>
      <c r="E1424" s="215">
        <v>1020</v>
      </c>
      <c r="F1424" s="215">
        <v>1110</v>
      </c>
      <c r="G1424" s="215">
        <v>1004</v>
      </c>
      <c r="I1424" s="215" t="s">
        <v>13331</v>
      </c>
      <c r="J1424" s="215" t="s">
        <v>13332</v>
      </c>
      <c r="K1424" s="215" t="s">
        <v>8741</v>
      </c>
      <c r="L1424" s="215" t="s">
        <v>22803</v>
      </c>
      <c r="AD1424" s="216"/>
    </row>
    <row r="1425" spans="1:30" s="215" customFormat="1" x14ac:dyDescent="0.25">
      <c r="A1425" s="215" t="s">
        <v>160</v>
      </c>
      <c r="B1425" s="215">
        <v>6032</v>
      </c>
      <c r="C1425" s="215" t="s">
        <v>199</v>
      </c>
      <c r="D1425" s="215">
        <v>902611</v>
      </c>
      <c r="E1425" s="215">
        <v>1020</v>
      </c>
      <c r="F1425" s="215">
        <v>1110</v>
      </c>
      <c r="G1425" s="215">
        <v>1004</v>
      </c>
      <c r="I1425" s="215" t="s">
        <v>13333</v>
      </c>
      <c r="J1425" s="215" t="s">
        <v>13334</v>
      </c>
      <c r="K1425" s="215" t="s">
        <v>8741</v>
      </c>
      <c r="L1425" s="215" t="s">
        <v>22804</v>
      </c>
      <c r="AD1425" s="216"/>
    </row>
    <row r="1426" spans="1:30" s="215" customFormat="1" x14ac:dyDescent="0.25">
      <c r="A1426" s="215" t="s">
        <v>160</v>
      </c>
      <c r="B1426" s="215">
        <v>6032</v>
      </c>
      <c r="C1426" s="215" t="s">
        <v>199</v>
      </c>
      <c r="D1426" s="215">
        <v>902623</v>
      </c>
      <c r="E1426" s="215">
        <v>1040</v>
      </c>
      <c r="G1426" s="215">
        <v>1004</v>
      </c>
      <c r="I1426" s="215" t="s">
        <v>13335</v>
      </c>
      <c r="J1426" s="215" t="s">
        <v>13336</v>
      </c>
      <c r="K1426" s="215" t="s">
        <v>8741</v>
      </c>
      <c r="L1426" s="215" t="s">
        <v>22805</v>
      </c>
      <c r="AD1426" s="216"/>
    </row>
    <row r="1427" spans="1:30" s="215" customFormat="1" x14ac:dyDescent="0.25">
      <c r="A1427" s="215" t="s">
        <v>160</v>
      </c>
      <c r="B1427" s="215">
        <v>6032</v>
      </c>
      <c r="C1427" s="215" t="s">
        <v>199</v>
      </c>
      <c r="D1427" s="215">
        <v>902640</v>
      </c>
      <c r="E1427" s="215">
        <v>1020</v>
      </c>
      <c r="F1427" s="215">
        <v>1110</v>
      </c>
      <c r="G1427" s="215">
        <v>1004</v>
      </c>
      <c r="I1427" s="215" t="s">
        <v>13337</v>
      </c>
      <c r="J1427" s="215" t="s">
        <v>13338</v>
      </c>
      <c r="K1427" s="215" t="s">
        <v>8741</v>
      </c>
      <c r="L1427" s="215" t="s">
        <v>22806</v>
      </c>
      <c r="AD1427" s="216"/>
    </row>
    <row r="1428" spans="1:30" s="215" customFormat="1" x14ac:dyDescent="0.25">
      <c r="A1428" s="215" t="s">
        <v>160</v>
      </c>
      <c r="B1428" s="215">
        <v>6032</v>
      </c>
      <c r="C1428" s="215" t="s">
        <v>199</v>
      </c>
      <c r="D1428" s="215">
        <v>902642</v>
      </c>
      <c r="E1428" s="215">
        <v>1020</v>
      </c>
      <c r="F1428" s="215">
        <v>1110</v>
      </c>
      <c r="G1428" s="215">
        <v>1004</v>
      </c>
      <c r="I1428" s="215" t="s">
        <v>13339</v>
      </c>
      <c r="J1428" s="215" t="s">
        <v>13340</v>
      </c>
      <c r="K1428" s="215" t="s">
        <v>8741</v>
      </c>
      <c r="L1428" s="215" t="s">
        <v>22806</v>
      </c>
      <c r="AD1428" s="216"/>
    </row>
    <row r="1429" spans="1:30" s="215" customFormat="1" x14ac:dyDescent="0.25">
      <c r="A1429" s="215" t="s">
        <v>160</v>
      </c>
      <c r="B1429" s="215">
        <v>6032</v>
      </c>
      <c r="C1429" s="215" t="s">
        <v>199</v>
      </c>
      <c r="D1429" s="215">
        <v>902654</v>
      </c>
      <c r="E1429" s="215">
        <v>1020</v>
      </c>
      <c r="F1429" s="215">
        <v>1110</v>
      </c>
      <c r="G1429" s="215">
        <v>1004</v>
      </c>
      <c r="I1429" s="215" t="s">
        <v>13341</v>
      </c>
      <c r="J1429" s="215" t="s">
        <v>13342</v>
      </c>
      <c r="K1429" s="215" t="s">
        <v>8741</v>
      </c>
      <c r="L1429" s="215" t="s">
        <v>22807</v>
      </c>
      <c r="AD1429" s="216"/>
    </row>
    <row r="1430" spans="1:30" s="215" customFormat="1" x14ac:dyDescent="0.25">
      <c r="A1430" s="215" t="s">
        <v>160</v>
      </c>
      <c r="B1430" s="215">
        <v>6032</v>
      </c>
      <c r="C1430" s="215" t="s">
        <v>199</v>
      </c>
      <c r="D1430" s="215">
        <v>902658</v>
      </c>
      <c r="E1430" s="215">
        <v>1020</v>
      </c>
      <c r="F1430" s="215">
        <v>1110</v>
      </c>
      <c r="G1430" s="215">
        <v>1004</v>
      </c>
      <c r="I1430" s="215" t="s">
        <v>13343</v>
      </c>
      <c r="J1430" s="215" t="s">
        <v>13344</v>
      </c>
      <c r="K1430" s="215" t="s">
        <v>8741</v>
      </c>
      <c r="L1430" s="215" t="s">
        <v>22808</v>
      </c>
      <c r="AD1430" s="216"/>
    </row>
    <row r="1431" spans="1:30" s="215" customFormat="1" x14ac:dyDescent="0.25">
      <c r="A1431" s="215" t="s">
        <v>160</v>
      </c>
      <c r="B1431" s="215">
        <v>6032</v>
      </c>
      <c r="C1431" s="215" t="s">
        <v>199</v>
      </c>
      <c r="D1431" s="215">
        <v>902664</v>
      </c>
      <c r="E1431" s="215">
        <v>1020</v>
      </c>
      <c r="F1431" s="215">
        <v>1110</v>
      </c>
      <c r="G1431" s="215">
        <v>1004</v>
      </c>
      <c r="I1431" s="215" t="s">
        <v>13345</v>
      </c>
      <c r="J1431" s="215" t="s">
        <v>13346</v>
      </c>
      <c r="K1431" s="215" t="s">
        <v>8741</v>
      </c>
      <c r="L1431" s="215" t="s">
        <v>22809</v>
      </c>
      <c r="AD1431" s="216"/>
    </row>
    <row r="1432" spans="1:30" s="215" customFormat="1" x14ac:dyDescent="0.25">
      <c r="A1432" s="215" t="s">
        <v>160</v>
      </c>
      <c r="B1432" s="215">
        <v>6032</v>
      </c>
      <c r="C1432" s="215" t="s">
        <v>199</v>
      </c>
      <c r="D1432" s="215">
        <v>902675</v>
      </c>
      <c r="E1432" s="215">
        <v>1040</v>
      </c>
      <c r="G1432" s="215">
        <v>1004</v>
      </c>
      <c r="I1432" s="215" t="s">
        <v>13347</v>
      </c>
      <c r="J1432" s="215" t="s">
        <v>13348</v>
      </c>
      <c r="K1432" s="215" t="s">
        <v>8688</v>
      </c>
      <c r="L1432" s="215" t="s">
        <v>20372</v>
      </c>
      <c r="AD1432" s="216"/>
    </row>
    <row r="1433" spans="1:30" s="215" customFormat="1" x14ac:dyDescent="0.25">
      <c r="A1433" s="215" t="s">
        <v>160</v>
      </c>
      <c r="B1433" s="215">
        <v>6032</v>
      </c>
      <c r="C1433" s="215" t="s">
        <v>199</v>
      </c>
      <c r="D1433" s="215">
        <v>3107250</v>
      </c>
      <c r="E1433" s="215">
        <v>1020</v>
      </c>
      <c r="F1433" s="215">
        <v>1110</v>
      </c>
      <c r="G1433" s="215">
        <v>1004</v>
      </c>
      <c r="I1433" s="215" t="s">
        <v>13349</v>
      </c>
      <c r="J1433" s="215" t="s">
        <v>13350</v>
      </c>
      <c r="K1433" s="215" t="s">
        <v>8741</v>
      </c>
      <c r="L1433" s="215" t="s">
        <v>22800</v>
      </c>
      <c r="AD1433" s="216"/>
    </row>
    <row r="1434" spans="1:30" s="215" customFormat="1" x14ac:dyDescent="0.25">
      <c r="A1434" s="215" t="s">
        <v>160</v>
      </c>
      <c r="B1434" s="215">
        <v>6032</v>
      </c>
      <c r="C1434" s="215" t="s">
        <v>199</v>
      </c>
      <c r="D1434" s="215">
        <v>3107252</v>
      </c>
      <c r="E1434" s="215">
        <v>1020</v>
      </c>
      <c r="F1434" s="215">
        <v>1110</v>
      </c>
      <c r="G1434" s="215">
        <v>1004</v>
      </c>
      <c r="I1434" s="215" t="s">
        <v>13351</v>
      </c>
      <c r="J1434" s="215" t="s">
        <v>13352</v>
      </c>
      <c r="K1434" s="215" t="s">
        <v>8741</v>
      </c>
      <c r="L1434" s="215" t="s">
        <v>22810</v>
      </c>
      <c r="AD1434" s="216"/>
    </row>
    <row r="1435" spans="1:30" s="215" customFormat="1" x14ac:dyDescent="0.25">
      <c r="A1435" s="215" t="s">
        <v>160</v>
      </c>
      <c r="B1435" s="215">
        <v>6032</v>
      </c>
      <c r="C1435" s="215" t="s">
        <v>199</v>
      </c>
      <c r="D1435" s="215">
        <v>9033870</v>
      </c>
      <c r="E1435" s="215">
        <v>1060</v>
      </c>
      <c r="G1435" s="215">
        <v>1004</v>
      </c>
      <c r="I1435" s="215" t="s">
        <v>13353</v>
      </c>
      <c r="J1435" s="215" t="s">
        <v>13354</v>
      </c>
      <c r="K1435" s="215" t="s">
        <v>8741</v>
      </c>
      <c r="L1435" s="215" t="s">
        <v>22811</v>
      </c>
      <c r="AD1435" s="216"/>
    </row>
    <row r="1436" spans="1:30" s="215" customFormat="1" x14ac:dyDescent="0.25">
      <c r="A1436" s="215" t="s">
        <v>160</v>
      </c>
      <c r="B1436" s="215">
        <v>6032</v>
      </c>
      <c r="C1436" s="215" t="s">
        <v>199</v>
      </c>
      <c r="D1436" s="215">
        <v>9033875</v>
      </c>
      <c r="E1436" s="215">
        <v>1060</v>
      </c>
      <c r="G1436" s="215">
        <v>1004</v>
      </c>
      <c r="I1436" s="215" t="s">
        <v>13355</v>
      </c>
      <c r="J1436" s="215" t="s">
        <v>13356</v>
      </c>
      <c r="K1436" s="215" t="s">
        <v>8741</v>
      </c>
      <c r="L1436" s="215" t="s">
        <v>22812</v>
      </c>
      <c r="AD1436" s="216"/>
    </row>
    <row r="1437" spans="1:30" s="215" customFormat="1" x14ac:dyDescent="0.25">
      <c r="A1437" s="215" t="s">
        <v>160</v>
      </c>
      <c r="B1437" s="215">
        <v>6032</v>
      </c>
      <c r="C1437" s="215" t="s">
        <v>199</v>
      </c>
      <c r="D1437" s="215">
        <v>101163365</v>
      </c>
      <c r="E1437" s="215">
        <v>1020</v>
      </c>
      <c r="F1437" s="215">
        <v>1110</v>
      </c>
      <c r="G1437" s="215">
        <v>1004</v>
      </c>
      <c r="I1437" s="215" t="s">
        <v>13357</v>
      </c>
      <c r="J1437" s="215" t="s">
        <v>13358</v>
      </c>
      <c r="K1437" s="215" t="s">
        <v>8741</v>
      </c>
      <c r="L1437" s="215" t="s">
        <v>22813</v>
      </c>
      <c r="AD1437" s="216"/>
    </row>
    <row r="1438" spans="1:30" s="215" customFormat="1" x14ac:dyDescent="0.25">
      <c r="A1438" s="215" t="s">
        <v>160</v>
      </c>
      <c r="B1438" s="215">
        <v>6032</v>
      </c>
      <c r="C1438" s="215" t="s">
        <v>199</v>
      </c>
      <c r="D1438" s="215">
        <v>101163366</v>
      </c>
      <c r="E1438" s="215">
        <v>1060</v>
      </c>
      <c r="F1438" s="215">
        <v>1274</v>
      </c>
      <c r="G1438" s="215">
        <v>1004</v>
      </c>
      <c r="I1438" s="215" t="s">
        <v>13359</v>
      </c>
      <c r="J1438" s="215" t="s">
        <v>13360</v>
      </c>
      <c r="K1438" s="215" t="s">
        <v>8688</v>
      </c>
      <c r="L1438" s="215" t="s">
        <v>20373</v>
      </c>
      <c r="AD1438" s="216"/>
    </row>
    <row r="1439" spans="1:30" s="215" customFormat="1" x14ac:dyDescent="0.25">
      <c r="A1439" s="215" t="s">
        <v>160</v>
      </c>
      <c r="B1439" s="215">
        <v>6032</v>
      </c>
      <c r="C1439" s="215" t="s">
        <v>199</v>
      </c>
      <c r="D1439" s="215">
        <v>190169698</v>
      </c>
      <c r="E1439" s="215">
        <v>1020</v>
      </c>
      <c r="F1439" s="215">
        <v>1110</v>
      </c>
      <c r="G1439" s="215">
        <v>1004</v>
      </c>
      <c r="I1439" s="215" t="s">
        <v>13361</v>
      </c>
      <c r="J1439" s="215" t="s">
        <v>13362</v>
      </c>
      <c r="K1439" s="215" t="s">
        <v>8688</v>
      </c>
      <c r="L1439" s="215" t="s">
        <v>20374</v>
      </c>
      <c r="AD1439" s="216"/>
    </row>
    <row r="1440" spans="1:30" s="215" customFormat="1" x14ac:dyDescent="0.25">
      <c r="A1440" s="215" t="s">
        <v>160</v>
      </c>
      <c r="B1440" s="215">
        <v>6032</v>
      </c>
      <c r="C1440" s="215" t="s">
        <v>199</v>
      </c>
      <c r="D1440" s="215">
        <v>190879449</v>
      </c>
      <c r="E1440" s="215">
        <v>1020</v>
      </c>
      <c r="F1440" s="215">
        <v>1110</v>
      </c>
      <c r="G1440" s="215">
        <v>1004</v>
      </c>
      <c r="I1440" s="215" t="s">
        <v>13363</v>
      </c>
      <c r="J1440" s="215" t="s">
        <v>13364</v>
      </c>
      <c r="K1440" s="215" t="s">
        <v>8688</v>
      </c>
      <c r="L1440" s="215" t="s">
        <v>20375</v>
      </c>
      <c r="AD1440" s="216"/>
    </row>
    <row r="1441" spans="1:30" s="215" customFormat="1" x14ac:dyDescent="0.25">
      <c r="A1441" s="215" t="s">
        <v>160</v>
      </c>
      <c r="B1441" s="215">
        <v>6032</v>
      </c>
      <c r="C1441" s="215" t="s">
        <v>199</v>
      </c>
      <c r="D1441" s="215">
        <v>191879989</v>
      </c>
      <c r="E1441" s="215">
        <v>1020</v>
      </c>
      <c r="F1441" s="215">
        <v>1110</v>
      </c>
      <c r="G1441" s="215">
        <v>1004</v>
      </c>
      <c r="I1441" s="215" t="s">
        <v>13365</v>
      </c>
      <c r="J1441" s="215" t="s">
        <v>13366</v>
      </c>
      <c r="K1441" s="215" t="s">
        <v>8688</v>
      </c>
      <c r="L1441" s="215" t="s">
        <v>20376</v>
      </c>
      <c r="AD1441" s="216"/>
    </row>
    <row r="1442" spans="1:30" s="215" customFormat="1" x14ac:dyDescent="0.25">
      <c r="A1442" s="215" t="s">
        <v>160</v>
      </c>
      <c r="B1442" s="215">
        <v>6032</v>
      </c>
      <c r="C1442" s="215" t="s">
        <v>199</v>
      </c>
      <c r="D1442" s="215">
        <v>191887271</v>
      </c>
      <c r="E1442" s="215">
        <v>1020</v>
      </c>
      <c r="F1442" s="215">
        <v>1121</v>
      </c>
      <c r="G1442" s="215">
        <v>1004</v>
      </c>
      <c r="I1442" s="215" t="s">
        <v>13367</v>
      </c>
      <c r="J1442" s="215" t="s">
        <v>13368</v>
      </c>
      <c r="K1442" s="215" t="s">
        <v>8741</v>
      </c>
      <c r="L1442" s="215" t="s">
        <v>22814</v>
      </c>
      <c r="AD1442" s="216"/>
    </row>
    <row r="1443" spans="1:30" s="215" customFormat="1" x14ac:dyDescent="0.25">
      <c r="A1443" s="215" t="s">
        <v>160</v>
      </c>
      <c r="B1443" s="215">
        <v>6032</v>
      </c>
      <c r="C1443" s="215" t="s">
        <v>199</v>
      </c>
      <c r="D1443" s="215">
        <v>191919314</v>
      </c>
      <c r="E1443" s="215">
        <v>1020</v>
      </c>
      <c r="F1443" s="215">
        <v>1110</v>
      </c>
      <c r="G1443" s="215">
        <v>1004</v>
      </c>
      <c r="I1443" s="215" t="s">
        <v>13369</v>
      </c>
      <c r="J1443" s="215" t="s">
        <v>13370</v>
      </c>
      <c r="K1443" s="215" t="s">
        <v>8688</v>
      </c>
      <c r="L1443" s="215" t="s">
        <v>20377</v>
      </c>
      <c r="AD1443" s="216"/>
    </row>
    <row r="1444" spans="1:30" s="215" customFormat="1" x14ac:dyDescent="0.25">
      <c r="A1444" s="215" t="s">
        <v>160</v>
      </c>
      <c r="B1444" s="215">
        <v>6032</v>
      </c>
      <c r="C1444" s="215" t="s">
        <v>199</v>
      </c>
      <c r="D1444" s="215">
        <v>191949262</v>
      </c>
      <c r="E1444" s="215">
        <v>1020</v>
      </c>
      <c r="F1444" s="215">
        <v>1110</v>
      </c>
      <c r="G1444" s="215">
        <v>1004</v>
      </c>
      <c r="I1444" s="215" t="s">
        <v>13371</v>
      </c>
      <c r="J1444" s="215" t="s">
        <v>13372</v>
      </c>
      <c r="K1444" s="215" t="s">
        <v>8688</v>
      </c>
      <c r="L1444" s="215" t="s">
        <v>20378</v>
      </c>
      <c r="AD1444" s="216"/>
    </row>
    <row r="1445" spans="1:30" s="215" customFormat="1" x14ac:dyDescent="0.25">
      <c r="A1445" s="215" t="s">
        <v>160</v>
      </c>
      <c r="B1445" s="215">
        <v>6033</v>
      </c>
      <c r="C1445" s="215" t="s">
        <v>200</v>
      </c>
      <c r="D1445" s="215">
        <v>902707</v>
      </c>
      <c r="E1445" s="215">
        <v>1020</v>
      </c>
      <c r="F1445" s="215">
        <v>1110</v>
      </c>
      <c r="G1445" s="215">
        <v>1004</v>
      </c>
      <c r="I1445" s="215" t="s">
        <v>29387</v>
      </c>
      <c r="J1445" s="215" t="s">
        <v>29388</v>
      </c>
      <c r="K1445" s="215" t="s">
        <v>8741</v>
      </c>
      <c r="L1445" s="215" t="s">
        <v>31054</v>
      </c>
      <c r="AD1445" s="216"/>
    </row>
    <row r="1446" spans="1:30" s="215" customFormat="1" x14ac:dyDescent="0.25">
      <c r="A1446" s="215" t="s">
        <v>160</v>
      </c>
      <c r="B1446" s="215">
        <v>6033</v>
      </c>
      <c r="C1446" s="215" t="s">
        <v>200</v>
      </c>
      <c r="D1446" s="215">
        <v>902720</v>
      </c>
      <c r="E1446" s="215">
        <v>1030</v>
      </c>
      <c r="F1446" s="215">
        <v>1110</v>
      </c>
      <c r="G1446" s="215">
        <v>1004</v>
      </c>
      <c r="I1446" s="215" t="s">
        <v>29389</v>
      </c>
      <c r="J1446" s="215" t="s">
        <v>29390</v>
      </c>
      <c r="K1446" s="215" t="s">
        <v>328</v>
      </c>
      <c r="L1446" s="215" t="s">
        <v>30692</v>
      </c>
      <c r="AD1446" s="216"/>
    </row>
    <row r="1447" spans="1:30" s="215" customFormat="1" x14ac:dyDescent="0.25">
      <c r="A1447" s="215" t="s">
        <v>160</v>
      </c>
      <c r="B1447" s="215">
        <v>6033</v>
      </c>
      <c r="C1447" s="215" t="s">
        <v>200</v>
      </c>
      <c r="D1447" s="215">
        <v>902756</v>
      </c>
      <c r="E1447" s="215">
        <v>1020</v>
      </c>
      <c r="F1447" s="215">
        <v>1110</v>
      </c>
      <c r="G1447" s="215">
        <v>1004</v>
      </c>
      <c r="I1447" s="215" t="s">
        <v>29391</v>
      </c>
      <c r="J1447" s="215" t="s">
        <v>29392</v>
      </c>
      <c r="K1447" s="215" t="s">
        <v>8741</v>
      </c>
      <c r="L1447" s="215" t="s">
        <v>31055</v>
      </c>
      <c r="AD1447" s="216"/>
    </row>
    <row r="1448" spans="1:30" s="215" customFormat="1" x14ac:dyDescent="0.25">
      <c r="A1448" s="215" t="s">
        <v>160</v>
      </c>
      <c r="B1448" s="215">
        <v>6033</v>
      </c>
      <c r="C1448" s="215" t="s">
        <v>200</v>
      </c>
      <c r="D1448" s="215">
        <v>902774</v>
      </c>
      <c r="E1448" s="215">
        <v>1060</v>
      </c>
      <c r="F1448" s="215">
        <v>1271</v>
      </c>
      <c r="G1448" s="215">
        <v>1004</v>
      </c>
      <c r="I1448" s="215" t="s">
        <v>29393</v>
      </c>
      <c r="J1448" s="215" t="s">
        <v>29394</v>
      </c>
      <c r="K1448" s="215" t="s">
        <v>8741</v>
      </c>
      <c r="L1448" s="215" t="s">
        <v>31056</v>
      </c>
      <c r="AD1448" s="216"/>
    </row>
    <row r="1449" spans="1:30" s="215" customFormat="1" x14ac:dyDescent="0.25">
      <c r="A1449" s="215" t="s">
        <v>160</v>
      </c>
      <c r="B1449" s="215">
        <v>6033</v>
      </c>
      <c r="C1449" s="215" t="s">
        <v>200</v>
      </c>
      <c r="D1449" s="215">
        <v>902775</v>
      </c>
      <c r="E1449" s="215">
        <v>1020</v>
      </c>
      <c r="F1449" s="215">
        <v>1110</v>
      </c>
      <c r="G1449" s="215">
        <v>1004</v>
      </c>
      <c r="I1449" s="215" t="s">
        <v>29395</v>
      </c>
      <c r="J1449" s="215" t="s">
        <v>29396</v>
      </c>
      <c r="K1449" s="215" t="s">
        <v>8741</v>
      </c>
      <c r="L1449" s="215" t="s">
        <v>31057</v>
      </c>
      <c r="AD1449" s="216"/>
    </row>
    <row r="1450" spans="1:30" s="215" customFormat="1" x14ac:dyDescent="0.25">
      <c r="A1450" s="215" t="s">
        <v>160</v>
      </c>
      <c r="B1450" s="215">
        <v>6033</v>
      </c>
      <c r="C1450" s="215" t="s">
        <v>200</v>
      </c>
      <c r="D1450" s="215">
        <v>902902</v>
      </c>
      <c r="E1450" s="215">
        <v>1040</v>
      </c>
      <c r="G1450" s="215">
        <v>1004</v>
      </c>
      <c r="I1450" s="215" t="s">
        <v>29397</v>
      </c>
      <c r="J1450" s="215" t="s">
        <v>29398</v>
      </c>
      <c r="K1450" s="215" t="s">
        <v>328</v>
      </c>
      <c r="L1450" s="215" t="s">
        <v>30693</v>
      </c>
      <c r="AD1450" s="216"/>
    </row>
    <row r="1451" spans="1:30" s="215" customFormat="1" x14ac:dyDescent="0.25">
      <c r="A1451" s="215" t="s">
        <v>160</v>
      </c>
      <c r="B1451" s="215">
        <v>6033</v>
      </c>
      <c r="C1451" s="215" t="s">
        <v>200</v>
      </c>
      <c r="D1451" s="215">
        <v>902989</v>
      </c>
      <c r="E1451" s="215">
        <v>1020</v>
      </c>
      <c r="F1451" s="215">
        <v>1110</v>
      </c>
      <c r="G1451" s="215">
        <v>1004</v>
      </c>
      <c r="I1451" s="215" t="s">
        <v>29399</v>
      </c>
      <c r="J1451" s="215" t="s">
        <v>29400</v>
      </c>
      <c r="K1451" s="215" t="s">
        <v>8741</v>
      </c>
      <c r="L1451" s="215" t="s">
        <v>31058</v>
      </c>
      <c r="AD1451" s="216"/>
    </row>
    <row r="1452" spans="1:30" s="215" customFormat="1" x14ac:dyDescent="0.25">
      <c r="A1452" s="215" t="s">
        <v>160</v>
      </c>
      <c r="B1452" s="215">
        <v>6033</v>
      </c>
      <c r="C1452" s="215" t="s">
        <v>200</v>
      </c>
      <c r="D1452" s="215">
        <v>902996</v>
      </c>
      <c r="E1452" s="215">
        <v>1030</v>
      </c>
      <c r="F1452" s="215">
        <v>1110</v>
      </c>
      <c r="G1452" s="215">
        <v>1004</v>
      </c>
      <c r="I1452" s="215" t="s">
        <v>29401</v>
      </c>
      <c r="J1452" s="215" t="s">
        <v>29402</v>
      </c>
      <c r="K1452" s="215" t="s">
        <v>8688</v>
      </c>
      <c r="L1452" s="215" t="s">
        <v>30779</v>
      </c>
      <c r="AD1452" s="216"/>
    </row>
    <row r="1453" spans="1:30" s="215" customFormat="1" x14ac:dyDescent="0.25">
      <c r="A1453" s="215" t="s">
        <v>160</v>
      </c>
      <c r="B1453" s="215">
        <v>6033</v>
      </c>
      <c r="C1453" s="215" t="s">
        <v>200</v>
      </c>
      <c r="D1453" s="215">
        <v>9033877</v>
      </c>
      <c r="E1453" s="215">
        <v>1060</v>
      </c>
      <c r="G1453" s="215">
        <v>1004</v>
      </c>
      <c r="I1453" s="215" t="s">
        <v>29403</v>
      </c>
      <c r="J1453" s="215" t="s">
        <v>29404</v>
      </c>
      <c r="K1453" s="215" t="s">
        <v>328</v>
      </c>
      <c r="L1453" s="215" t="s">
        <v>30693</v>
      </c>
      <c r="AD1453" s="216"/>
    </row>
    <row r="1454" spans="1:30" s="215" customFormat="1" x14ac:dyDescent="0.25">
      <c r="A1454" s="215" t="s">
        <v>160</v>
      </c>
      <c r="B1454" s="215">
        <v>6033</v>
      </c>
      <c r="C1454" s="215" t="s">
        <v>200</v>
      </c>
      <c r="D1454" s="215">
        <v>190186487</v>
      </c>
      <c r="E1454" s="215">
        <v>1020</v>
      </c>
      <c r="F1454" s="215">
        <v>1110</v>
      </c>
      <c r="G1454" s="215">
        <v>1004</v>
      </c>
      <c r="I1454" s="215" t="s">
        <v>29405</v>
      </c>
      <c r="J1454" s="215" t="s">
        <v>29406</v>
      </c>
      <c r="K1454" s="215" t="s">
        <v>8688</v>
      </c>
      <c r="L1454" s="215" t="s">
        <v>30780</v>
      </c>
      <c r="AD1454" s="216"/>
    </row>
    <row r="1455" spans="1:30" s="215" customFormat="1" x14ac:dyDescent="0.25">
      <c r="A1455" s="215" t="s">
        <v>160</v>
      </c>
      <c r="B1455" s="215">
        <v>6033</v>
      </c>
      <c r="C1455" s="215" t="s">
        <v>200</v>
      </c>
      <c r="D1455" s="215">
        <v>191671037</v>
      </c>
      <c r="E1455" s="215">
        <v>1060</v>
      </c>
      <c r="F1455" s="215">
        <v>1271</v>
      </c>
      <c r="G1455" s="215">
        <v>1004</v>
      </c>
      <c r="I1455" s="215" t="s">
        <v>29407</v>
      </c>
      <c r="J1455" s="215" t="s">
        <v>29408</v>
      </c>
      <c r="K1455" s="215" t="s">
        <v>8688</v>
      </c>
      <c r="L1455" s="215" t="s">
        <v>30781</v>
      </c>
      <c r="AD1455" s="216"/>
    </row>
    <row r="1456" spans="1:30" s="215" customFormat="1" x14ac:dyDescent="0.25">
      <c r="A1456" s="215" t="s">
        <v>160</v>
      </c>
      <c r="B1456" s="215">
        <v>6033</v>
      </c>
      <c r="C1456" s="215" t="s">
        <v>200</v>
      </c>
      <c r="D1456" s="215">
        <v>191957263</v>
      </c>
      <c r="E1456" s="215">
        <v>1020</v>
      </c>
      <c r="F1456" s="215">
        <v>1110</v>
      </c>
      <c r="G1456" s="215">
        <v>1004</v>
      </c>
      <c r="I1456" s="215" t="s">
        <v>29409</v>
      </c>
      <c r="J1456" s="215" t="s">
        <v>29410</v>
      </c>
      <c r="K1456" s="215" t="s">
        <v>8688</v>
      </c>
      <c r="L1456" s="215" t="s">
        <v>30782</v>
      </c>
      <c r="AD1456" s="216"/>
    </row>
    <row r="1457" spans="1:30" s="215" customFormat="1" x14ac:dyDescent="0.25">
      <c r="A1457" s="215" t="s">
        <v>160</v>
      </c>
      <c r="B1457" s="215">
        <v>6033</v>
      </c>
      <c r="C1457" s="215" t="s">
        <v>200</v>
      </c>
      <c r="D1457" s="215">
        <v>191981177</v>
      </c>
      <c r="E1457" s="215">
        <v>1060</v>
      </c>
      <c r="F1457" s="215">
        <v>1271</v>
      </c>
      <c r="G1457" s="215">
        <v>1004</v>
      </c>
      <c r="I1457" s="215" t="s">
        <v>29411</v>
      </c>
      <c r="J1457" s="215" t="s">
        <v>29412</v>
      </c>
      <c r="K1457" s="215" t="s">
        <v>8741</v>
      </c>
      <c r="L1457" s="215" t="s">
        <v>31058</v>
      </c>
      <c r="AD1457" s="216"/>
    </row>
    <row r="1458" spans="1:30" s="215" customFormat="1" x14ac:dyDescent="0.25">
      <c r="A1458" s="215" t="s">
        <v>160</v>
      </c>
      <c r="B1458" s="215">
        <v>6033</v>
      </c>
      <c r="C1458" s="215" t="s">
        <v>200</v>
      </c>
      <c r="D1458" s="215">
        <v>191987371</v>
      </c>
      <c r="E1458" s="215">
        <v>1020</v>
      </c>
      <c r="F1458" s="215">
        <v>1110</v>
      </c>
      <c r="G1458" s="215">
        <v>1004</v>
      </c>
      <c r="I1458" s="215" t="s">
        <v>29413</v>
      </c>
      <c r="J1458" s="215" t="s">
        <v>29414</v>
      </c>
      <c r="K1458" s="215" t="s">
        <v>8688</v>
      </c>
      <c r="L1458" s="215" t="s">
        <v>30783</v>
      </c>
      <c r="AD1458" s="216"/>
    </row>
    <row r="1459" spans="1:30" s="215" customFormat="1" x14ac:dyDescent="0.25">
      <c r="A1459" s="215" t="s">
        <v>160</v>
      </c>
      <c r="B1459" s="215">
        <v>6033</v>
      </c>
      <c r="C1459" s="215" t="s">
        <v>200</v>
      </c>
      <c r="D1459" s="215">
        <v>191993234</v>
      </c>
      <c r="E1459" s="215">
        <v>1020</v>
      </c>
      <c r="F1459" s="215">
        <v>1110</v>
      </c>
      <c r="G1459" s="215">
        <v>1003</v>
      </c>
      <c r="I1459" s="215" t="s">
        <v>29415</v>
      </c>
      <c r="J1459" s="215" t="s">
        <v>29416</v>
      </c>
      <c r="K1459" s="215" t="s">
        <v>8688</v>
      </c>
      <c r="L1459" s="215" t="s">
        <v>30784</v>
      </c>
      <c r="AD1459" s="216"/>
    </row>
    <row r="1460" spans="1:30" s="215" customFormat="1" x14ac:dyDescent="0.25">
      <c r="A1460" s="215" t="s">
        <v>160</v>
      </c>
      <c r="B1460" s="215">
        <v>6033</v>
      </c>
      <c r="C1460" s="215" t="s">
        <v>200</v>
      </c>
      <c r="D1460" s="215">
        <v>191994136</v>
      </c>
      <c r="E1460" s="215">
        <v>1080</v>
      </c>
      <c r="F1460" s="215">
        <v>1274</v>
      </c>
      <c r="G1460" s="215">
        <v>1004</v>
      </c>
      <c r="I1460" s="215" t="s">
        <v>29417</v>
      </c>
      <c r="J1460" s="215" t="s">
        <v>29418</v>
      </c>
      <c r="K1460" s="215" t="s">
        <v>8741</v>
      </c>
      <c r="L1460" s="215" t="s">
        <v>31059</v>
      </c>
      <c r="AD1460" s="216"/>
    </row>
    <row r="1461" spans="1:30" s="215" customFormat="1" x14ac:dyDescent="0.25">
      <c r="A1461" s="215" t="s">
        <v>160</v>
      </c>
      <c r="B1461" s="215">
        <v>6033</v>
      </c>
      <c r="C1461" s="215" t="s">
        <v>200</v>
      </c>
      <c r="D1461" s="215">
        <v>192015436</v>
      </c>
      <c r="E1461" s="215">
        <v>1020</v>
      </c>
      <c r="F1461" s="215">
        <v>1110</v>
      </c>
      <c r="G1461" s="215">
        <v>1004</v>
      </c>
      <c r="I1461" s="215" t="s">
        <v>29419</v>
      </c>
      <c r="J1461" s="215" t="s">
        <v>29420</v>
      </c>
      <c r="K1461" s="215" t="s">
        <v>328</v>
      </c>
      <c r="L1461" s="215" t="s">
        <v>30692</v>
      </c>
      <c r="AD1461" s="216"/>
    </row>
    <row r="1462" spans="1:30" s="215" customFormat="1" x14ac:dyDescent="0.25">
      <c r="A1462" s="215" t="s">
        <v>160</v>
      </c>
      <c r="B1462" s="215">
        <v>6034</v>
      </c>
      <c r="C1462" s="215" t="s">
        <v>201</v>
      </c>
      <c r="D1462" s="215">
        <v>903061</v>
      </c>
      <c r="E1462" s="215">
        <v>1030</v>
      </c>
      <c r="F1462" s="215">
        <v>1110</v>
      </c>
      <c r="G1462" s="215">
        <v>1004</v>
      </c>
      <c r="I1462" s="215" t="s">
        <v>6332</v>
      </c>
      <c r="J1462" s="215" t="s">
        <v>6333</v>
      </c>
      <c r="K1462" s="215" t="s">
        <v>328</v>
      </c>
      <c r="L1462" s="215" t="s">
        <v>8351</v>
      </c>
      <c r="AD1462" s="216"/>
    </row>
    <row r="1463" spans="1:30" s="215" customFormat="1" x14ac:dyDescent="0.25">
      <c r="A1463" s="215" t="s">
        <v>160</v>
      </c>
      <c r="B1463" s="215">
        <v>6034</v>
      </c>
      <c r="C1463" s="215" t="s">
        <v>201</v>
      </c>
      <c r="D1463" s="215">
        <v>903071</v>
      </c>
      <c r="E1463" s="215">
        <v>1020</v>
      </c>
      <c r="F1463" s="215">
        <v>1110</v>
      </c>
      <c r="G1463" s="215">
        <v>1004</v>
      </c>
      <c r="I1463" s="215" t="s">
        <v>6334</v>
      </c>
      <c r="J1463" s="215" t="s">
        <v>6335</v>
      </c>
      <c r="K1463" s="215" t="s">
        <v>328</v>
      </c>
      <c r="L1463" s="215" t="s">
        <v>8352</v>
      </c>
      <c r="AD1463" s="216"/>
    </row>
    <row r="1464" spans="1:30" s="215" customFormat="1" x14ac:dyDescent="0.25">
      <c r="A1464" s="215" t="s">
        <v>160</v>
      </c>
      <c r="B1464" s="215">
        <v>6034</v>
      </c>
      <c r="C1464" s="215" t="s">
        <v>201</v>
      </c>
      <c r="D1464" s="215">
        <v>903072</v>
      </c>
      <c r="E1464" s="215">
        <v>1020</v>
      </c>
      <c r="F1464" s="215">
        <v>1110</v>
      </c>
      <c r="G1464" s="215">
        <v>1004</v>
      </c>
      <c r="I1464" s="215" t="s">
        <v>6336</v>
      </c>
      <c r="J1464" s="215" t="s">
        <v>6337</v>
      </c>
      <c r="K1464" s="215" t="s">
        <v>328</v>
      </c>
      <c r="L1464" s="215" t="s">
        <v>8353</v>
      </c>
      <c r="AD1464" s="216"/>
    </row>
    <row r="1465" spans="1:30" s="215" customFormat="1" x14ac:dyDescent="0.25">
      <c r="A1465" s="215" t="s">
        <v>160</v>
      </c>
      <c r="B1465" s="215">
        <v>6034</v>
      </c>
      <c r="C1465" s="215" t="s">
        <v>201</v>
      </c>
      <c r="D1465" s="215">
        <v>903076</v>
      </c>
      <c r="E1465" s="215">
        <v>1020</v>
      </c>
      <c r="F1465" s="215">
        <v>1110</v>
      </c>
      <c r="G1465" s="215">
        <v>1004</v>
      </c>
      <c r="I1465" s="215" t="s">
        <v>3094</v>
      </c>
      <c r="J1465" s="215" t="s">
        <v>3095</v>
      </c>
      <c r="K1465" s="215" t="s">
        <v>328</v>
      </c>
      <c r="L1465" s="215" t="s">
        <v>8351</v>
      </c>
      <c r="AD1465" s="216"/>
    </row>
    <row r="1466" spans="1:30" s="215" customFormat="1" x14ac:dyDescent="0.25">
      <c r="A1466" s="215" t="s">
        <v>160</v>
      </c>
      <c r="B1466" s="215">
        <v>6034</v>
      </c>
      <c r="C1466" s="215" t="s">
        <v>201</v>
      </c>
      <c r="D1466" s="215">
        <v>903100</v>
      </c>
      <c r="E1466" s="215">
        <v>1020</v>
      </c>
      <c r="F1466" s="215">
        <v>1110</v>
      </c>
      <c r="G1466" s="215">
        <v>1004</v>
      </c>
      <c r="I1466" s="215" t="s">
        <v>6338</v>
      </c>
      <c r="J1466" s="215" t="s">
        <v>6339</v>
      </c>
      <c r="K1466" s="215" t="s">
        <v>328</v>
      </c>
      <c r="L1466" s="215" t="s">
        <v>8354</v>
      </c>
      <c r="AD1466" s="216"/>
    </row>
    <row r="1467" spans="1:30" s="215" customFormat="1" x14ac:dyDescent="0.25">
      <c r="A1467" s="215" t="s">
        <v>160</v>
      </c>
      <c r="B1467" s="215">
        <v>6034</v>
      </c>
      <c r="C1467" s="215" t="s">
        <v>201</v>
      </c>
      <c r="D1467" s="215">
        <v>903105</v>
      </c>
      <c r="E1467" s="215">
        <v>1020</v>
      </c>
      <c r="F1467" s="215">
        <v>1110</v>
      </c>
      <c r="G1467" s="215">
        <v>1004</v>
      </c>
      <c r="I1467" s="215" t="s">
        <v>3096</v>
      </c>
      <c r="J1467" s="215" t="s">
        <v>3097</v>
      </c>
      <c r="K1467" s="215" t="s">
        <v>328</v>
      </c>
      <c r="L1467" s="215" t="s">
        <v>8355</v>
      </c>
      <c r="AD1467" s="216"/>
    </row>
    <row r="1468" spans="1:30" s="215" customFormat="1" x14ac:dyDescent="0.25">
      <c r="A1468" s="215" t="s">
        <v>160</v>
      </c>
      <c r="B1468" s="215">
        <v>6034</v>
      </c>
      <c r="C1468" s="215" t="s">
        <v>201</v>
      </c>
      <c r="D1468" s="215">
        <v>903106</v>
      </c>
      <c r="E1468" s="215">
        <v>1020</v>
      </c>
      <c r="F1468" s="215">
        <v>1110</v>
      </c>
      <c r="G1468" s="215">
        <v>1004</v>
      </c>
      <c r="I1468" s="215" t="s">
        <v>6340</v>
      </c>
      <c r="J1468" s="215" t="s">
        <v>6341</v>
      </c>
      <c r="K1468" s="215" t="s">
        <v>328</v>
      </c>
      <c r="L1468" s="215" t="s">
        <v>8355</v>
      </c>
      <c r="AD1468" s="216"/>
    </row>
    <row r="1469" spans="1:30" s="215" customFormat="1" x14ac:dyDescent="0.25">
      <c r="A1469" s="215" t="s">
        <v>160</v>
      </c>
      <c r="B1469" s="215">
        <v>6034</v>
      </c>
      <c r="C1469" s="215" t="s">
        <v>201</v>
      </c>
      <c r="D1469" s="215">
        <v>903107</v>
      </c>
      <c r="E1469" s="215">
        <v>1020</v>
      </c>
      <c r="F1469" s="215">
        <v>1122</v>
      </c>
      <c r="G1469" s="215">
        <v>1004</v>
      </c>
      <c r="I1469" s="215" t="s">
        <v>6342</v>
      </c>
      <c r="J1469" s="215" t="s">
        <v>6343</v>
      </c>
      <c r="K1469" s="215" t="s">
        <v>328</v>
      </c>
      <c r="L1469" s="215" t="s">
        <v>8356</v>
      </c>
      <c r="AD1469" s="216"/>
    </row>
    <row r="1470" spans="1:30" s="215" customFormat="1" x14ac:dyDescent="0.25">
      <c r="A1470" s="215" t="s">
        <v>160</v>
      </c>
      <c r="B1470" s="215">
        <v>6034</v>
      </c>
      <c r="C1470" s="215" t="s">
        <v>201</v>
      </c>
      <c r="D1470" s="215">
        <v>903108</v>
      </c>
      <c r="E1470" s="215">
        <v>1020</v>
      </c>
      <c r="F1470" s="215">
        <v>1122</v>
      </c>
      <c r="G1470" s="215">
        <v>1004</v>
      </c>
      <c r="I1470" s="215" t="s">
        <v>3098</v>
      </c>
      <c r="J1470" s="215" t="s">
        <v>3099</v>
      </c>
      <c r="K1470" s="215" t="s">
        <v>328</v>
      </c>
      <c r="L1470" s="215" t="s">
        <v>8357</v>
      </c>
      <c r="AD1470" s="216"/>
    </row>
    <row r="1471" spans="1:30" s="215" customFormat="1" x14ac:dyDescent="0.25">
      <c r="A1471" s="215" t="s">
        <v>160</v>
      </c>
      <c r="B1471" s="215">
        <v>6034</v>
      </c>
      <c r="C1471" s="215" t="s">
        <v>201</v>
      </c>
      <c r="D1471" s="215">
        <v>903138</v>
      </c>
      <c r="E1471" s="215">
        <v>1020</v>
      </c>
      <c r="F1471" s="215">
        <v>1110</v>
      </c>
      <c r="G1471" s="215">
        <v>1004</v>
      </c>
      <c r="I1471" s="215" t="s">
        <v>3100</v>
      </c>
      <c r="J1471" s="215" t="s">
        <v>3101</v>
      </c>
      <c r="K1471" s="215" t="s">
        <v>328</v>
      </c>
      <c r="L1471" s="215" t="s">
        <v>8358</v>
      </c>
      <c r="AD1471" s="216"/>
    </row>
    <row r="1472" spans="1:30" s="215" customFormat="1" x14ac:dyDescent="0.25">
      <c r="A1472" s="215" t="s">
        <v>160</v>
      </c>
      <c r="B1472" s="215">
        <v>6034</v>
      </c>
      <c r="C1472" s="215" t="s">
        <v>201</v>
      </c>
      <c r="D1472" s="215">
        <v>903158</v>
      </c>
      <c r="E1472" s="215">
        <v>1020</v>
      </c>
      <c r="F1472" s="215">
        <v>1274</v>
      </c>
      <c r="G1472" s="215">
        <v>1004</v>
      </c>
      <c r="I1472" s="215" t="s">
        <v>3102</v>
      </c>
      <c r="J1472" s="215" t="s">
        <v>3103</v>
      </c>
      <c r="K1472" s="215" t="s">
        <v>328</v>
      </c>
      <c r="L1472" s="215" t="s">
        <v>8359</v>
      </c>
      <c r="AD1472" s="216"/>
    </row>
    <row r="1473" spans="1:30" s="215" customFormat="1" x14ac:dyDescent="0.25">
      <c r="A1473" s="215" t="s">
        <v>160</v>
      </c>
      <c r="B1473" s="215">
        <v>6034</v>
      </c>
      <c r="C1473" s="215" t="s">
        <v>201</v>
      </c>
      <c r="D1473" s="215">
        <v>903167</v>
      </c>
      <c r="E1473" s="215">
        <v>1020</v>
      </c>
      <c r="F1473" s="215">
        <v>1110</v>
      </c>
      <c r="G1473" s="215">
        <v>1004</v>
      </c>
      <c r="I1473" s="215" t="s">
        <v>6344</v>
      </c>
      <c r="J1473" s="215" t="s">
        <v>6345</v>
      </c>
      <c r="K1473" s="215" t="s">
        <v>328</v>
      </c>
      <c r="L1473" s="215" t="s">
        <v>8360</v>
      </c>
      <c r="AD1473" s="216"/>
    </row>
    <row r="1474" spans="1:30" s="215" customFormat="1" x14ac:dyDescent="0.25">
      <c r="A1474" s="215" t="s">
        <v>160</v>
      </c>
      <c r="B1474" s="215">
        <v>6034</v>
      </c>
      <c r="C1474" s="215" t="s">
        <v>201</v>
      </c>
      <c r="D1474" s="215">
        <v>903187</v>
      </c>
      <c r="E1474" s="215">
        <v>1020</v>
      </c>
      <c r="F1474" s="215">
        <v>1110</v>
      </c>
      <c r="G1474" s="215">
        <v>1004</v>
      </c>
      <c r="I1474" s="215" t="s">
        <v>6346</v>
      </c>
      <c r="J1474" s="215" t="s">
        <v>6347</v>
      </c>
      <c r="K1474" s="215" t="s">
        <v>328</v>
      </c>
      <c r="L1474" s="215" t="s">
        <v>8361</v>
      </c>
      <c r="AD1474" s="216"/>
    </row>
    <row r="1475" spans="1:30" s="215" customFormat="1" x14ac:dyDescent="0.25">
      <c r="A1475" s="215" t="s">
        <v>160</v>
      </c>
      <c r="B1475" s="215">
        <v>6034</v>
      </c>
      <c r="C1475" s="215" t="s">
        <v>201</v>
      </c>
      <c r="D1475" s="215">
        <v>903218</v>
      </c>
      <c r="E1475" s="215">
        <v>1020</v>
      </c>
      <c r="F1475" s="215">
        <v>1110</v>
      </c>
      <c r="G1475" s="215">
        <v>1004</v>
      </c>
      <c r="I1475" s="215" t="s">
        <v>6348</v>
      </c>
      <c r="J1475" s="215" t="s">
        <v>6349</v>
      </c>
      <c r="K1475" s="215" t="s">
        <v>328</v>
      </c>
      <c r="L1475" s="215" t="s">
        <v>8362</v>
      </c>
      <c r="AD1475" s="216"/>
    </row>
    <row r="1476" spans="1:30" s="215" customFormat="1" x14ac:dyDescent="0.25">
      <c r="A1476" s="215" t="s">
        <v>160</v>
      </c>
      <c r="B1476" s="215">
        <v>6034</v>
      </c>
      <c r="C1476" s="215" t="s">
        <v>201</v>
      </c>
      <c r="D1476" s="215">
        <v>903219</v>
      </c>
      <c r="E1476" s="215">
        <v>1020</v>
      </c>
      <c r="F1476" s="215">
        <v>1122</v>
      </c>
      <c r="G1476" s="215">
        <v>1004</v>
      </c>
      <c r="I1476" s="215" t="s">
        <v>6350</v>
      </c>
      <c r="J1476" s="215" t="s">
        <v>6351</v>
      </c>
      <c r="K1476" s="215" t="s">
        <v>328</v>
      </c>
      <c r="L1476" s="215" t="s">
        <v>8363</v>
      </c>
      <c r="AD1476" s="216"/>
    </row>
    <row r="1477" spans="1:30" s="215" customFormat="1" x14ac:dyDescent="0.25">
      <c r="A1477" s="215" t="s">
        <v>160</v>
      </c>
      <c r="B1477" s="215">
        <v>6034</v>
      </c>
      <c r="C1477" s="215" t="s">
        <v>201</v>
      </c>
      <c r="D1477" s="215">
        <v>903225</v>
      </c>
      <c r="E1477" s="215">
        <v>1020</v>
      </c>
      <c r="F1477" s="215">
        <v>1110</v>
      </c>
      <c r="G1477" s="215">
        <v>1004</v>
      </c>
      <c r="I1477" s="215" t="s">
        <v>11989</v>
      </c>
      <c r="J1477" s="215" t="s">
        <v>11990</v>
      </c>
      <c r="K1477" s="215" t="s">
        <v>328</v>
      </c>
      <c r="L1477" s="215" t="s">
        <v>8364</v>
      </c>
      <c r="AD1477" s="216"/>
    </row>
    <row r="1478" spans="1:30" s="215" customFormat="1" x14ac:dyDescent="0.25">
      <c r="A1478" s="215" t="s">
        <v>160</v>
      </c>
      <c r="B1478" s="215">
        <v>6034</v>
      </c>
      <c r="C1478" s="215" t="s">
        <v>201</v>
      </c>
      <c r="D1478" s="215">
        <v>903227</v>
      </c>
      <c r="E1478" s="215">
        <v>1020</v>
      </c>
      <c r="F1478" s="215">
        <v>1110</v>
      </c>
      <c r="G1478" s="215">
        <v>1004</v>
      </c>
      <c r="I1478" s="215" t="s">
        <v>6352</v>
      </c>
      <c r="J1478" s="215" t="s">
        <v>6353</v>
      </c>
      <c r="K1478" s="215" t="s">
        <v>328</v>
      </c>
      <c r="L1478" s="215" t="s">
        <v>8365</v>
      </c>
      <c r="AD1478" s="216"/>
    </row>
    <row r="1479" spans="1:30" s="215" customFormat="1" x14ac:dyDescent="0.25">
      <c r="A1479" s="215" t="s">
        <v>160</v>
      </c>
      <c r="B1479" s="215">
        <v>6034</v>
      </c>
      <c r="C1479" s="215" t="s">
        <v>201</v>
      </c>
      <c r="D1479" s="215">
        <v>903239</v>
      </c>
      <c r="E1479" s="215">
        <v>1020</v>
      </c>
      <c r="F1479" s="215">
        <v>1110</v>
      </c>
      <c r="G1479" s="215">
        <v>1004</v>
      </c>
      <c r="I1479" s="215" t="s">
        <v>6354</v>
      </c>
      <c r="J1479" s="215" t="s">
        <v>6355</v>
      </c>
      <c r="K1479" s="215" t="s">
        <v>328</v>
      </c>
      <c r="L1479" s="215" t="s">
        <v>8366</v>
      </c>
      <c r="AD1479" s="216"/>
    </row>
    <row r="1480" spans="1:30" s="215" customFormat="1" x14ac:dyDescent="0.25">
      <c r="A1480" s="215" t="s">
        <v>160</v>
      </c>
      <c r="B1480" s="215">
        <v>6034</v>
      </c>
      <c r="C1480" s="215" t="s">
        <v>201</v>
      </c>
      <c r="D1480" s="215">
        <v>903240</v>
      </c>
      <c r="E1480" s="215">
        <v>1020</v>
      </c>
      <c r="F1480" s="215">
        <v>1110</v>
      </c>
      <c r="G1480" s="215">
        <v>1004</v>
      </c>
      <c r="I1480" s="215" t="s">
        <v>3104</v>
      </c>
      <c r="J1480" s="215" t="s">
        <v>3105</v>
      </c>
      <c r="K1480" s="215" t="s">
        <v>328</v>
      </c>
      <c r="L1480" s="215" t="s">
        <v>8366</v>
      </c>
      <c r="AD1480" s="216"/>
    </row>
    <row r="1481" spans="1:30" s="215" customFormat="1" x14ac:dyDescent="0.25">
      <c r="A1481" s="215" t="s">
        <v>160</v>
      </c>
      <c r="B1481" s="215">
        <v>6034</v>
      </c>
      <c r="C1481" s="215" t="s">
        <v>201</v>
      </c>
      <c r="D1481" s="215">
        <v>903254</v>
      </c>
      <c r="E1481" s="215">
        <v>1020</v>
      </c>
      <c r="F1481" s="215">
        <v>1110</v>
      </c>
      <c r="G1481" s="215">
        <v>1004</v>
      </c>
      <c r="I1481" s="215" t="s">
        <v>6356</v>
      </c>
      <c r="J1481" s="215" t="s">
        <v>6357</v>
      </c>
      <c r="K1481" s="215" t="s">
        <v>328</v>
      </c>
      <c r="L1481" s="215" t="s">
        <v>8367</v>
      </c>
      <c r="AD1481" s="216"/>
    </row>
    <row r="1482" spans="1:30" s="215" customFormat="1" x14ac:dyDescent="0.25">
      <c r="A1482" s="215" t="s">
        <v>160</v>
      </c>
      <c r="B1482" s="215">
        <v>6034</v>
      </c>
      <c r="C1482" s="215" t="s">
        <v>201</v>
      </c>
      <c r="D1482" s="215">
        <v>903292</v>
      </c>
      <c r="E1482" s="215">
        <v>1030</v>
      </c>
      <c r="F1482" s="215">
        <v>1122</v>
      </c>
      <c r="G1482" s="215">
        <v>1004</v>
      </c>
      <c r="I1482" s="215" t="s">
        <v>11969</v>
      </c>
      <c r="J1482" s="215" t="s">
        <v>11970</v>
      </c>
      <c r="K1482" s="215" t="s">
        <v>328</v>
      </c>
      <c r="L1482" s="215" t="s">
        <v>11981</v>
      </c>
      <c r="AD1482" s="216"/>
    </row>
    <row r="1483" spans="1:30" s="215" customFormat="1" x14ac:dyDescent="0.25">
      <c r="A1483" s="215" t="s">
        <v>160</v>
      </c>
      <c r="B1483" s="215">
        <v>6034</v>
      </c>
      <c r="C1483" s="215" t="s">
        <v>201</v>
      </c>
      <c r="D1483" s="215">
        <v>903303</v>
      </c>
      <c r="E1483" s="215">
        <v>1020</v>
      </c>
      <c r="F1483" s="215">
        <v>1110</v>
      </c>
      <c r="G1483" s="215">
        <v>1004</v>
      </c>
      <c r="I1483" s="215" t="s">
        <v>6358</v>
      </c>
      <c r="J1483" s="215" t="s">
        <v>6359</v>
      </c>
      <c r="K1483" s="215" t="s">
        <v>328</v>
      </c>
      <c r="L1483" s="215" t="s">
        <v>8368</v>
      </c>
      <c r="AD1483" s="216"/>
    </row>
    <row r="1484" spans="1:30" s="215" customFormat="1" x14ac:dyDescent="0.25">
      <c r="A1484" s="215" t="s">
        <v>160</v>
      </c>
      <c r="B1484" s="215">
        <v>6034</v>
      </c>
      <c r="C1484" s="215" t="s">
        <v>201</v>
      </c>
      <c r="D1484" s="215">
        <v>903374</v>
      </c>
      <c r="E1484" s="215">
        <v>1020</v>
      </c>
      <c r="F1484" s="215">
        <v>1110</v>
      </c>
      <c r="G1484" s="215">
        <v>1004</v>
      </c>
      <c r="I1484" s="215" t="s">
        <v>6360</v>
      </c>
      <c r="J1484" s="215" t="s">
        <v>6361</v>
      </c>
      <c r="K1484" s="215" t="s">
        <v>328</v>
      </c>
      <c r="L1484" s="215" t="s">
        <v>8369</v>
      </c>
      <c r="AD1484" s="216"/>
    </row>
    <row r="1485" spans="1:30" s="215" customFormat="1" x14ac:dyDescent="0.25">
      <c r="A1485" s="215" t="s">
        <v>160</v>
      </c>
      <c r="B1485" s="215">
        <v>6034</v>
      </c>
      <c r="C1485" s="215" t="s">
        <v>201</v>
      </c>
      <c r="D1485" s="215">
        <v>903395</v>
      </c>
      <c r="E1485" s="215">
        <v>1020</v>
      </c>
      <c r="F1485" s="215">
        <v>1110</v>
      </c>
      <c r="G1485" s="215">
        <v>1004</v>
      </c>
      <c r="I1485" s="215" t="s">
        <v>3106</v>
      </c>
      <c r="J1485" s="215" t="s">
        <v>3107</v>
      </c>
      <c r="K1485" s="215" t="s">
        <v>328</v>
      </c>
      <c r="L1485" s="215" t="s">
        <v>8370</v>
      </c>
      <c r="AD1485" s="216"/>
    </row>
    <row r="1486" spans="1:30" s="215" customFormat="1" x14ac:dyDescent="0.25">
      <c r="A1486" s="215" t="s">
        <v>160</v>
      </c>
      <c r="B1486" s="215">
        <v>6034</v>
      </c>
      <c r="C1486" s="215" t="s">
        <v>201</v>
      </c>
      <c r="D1486" s="215">
        <v>903396</v>
      </c>
      <c r="E1486" s="215">
        <v>1020</v>
      </c>
      <c r="F1486" s="215">
        <v>1110</v>
      </c>
      <c r="G1486" s="215">
        <v>1004</v>
      </c>
      <c r="I1486" s="215" t="s">
        <v>3106</v>
      </c>
      <c r="J1486" s="215" t="s">
        <v>3107</v>
      </c>
      <c r="K1486" s="215" t="s">
        <v>328</v>
      </c>
      <c r="L1486" s="215" t="s">
        <v>8370</v>
      </c>
      <c r="AD1486" s="216"/>
    </row>
    <row r="1487" spans="1:30" s="215" customFormat="1" x14ac:dyDescent="0.25">
      <c r="A1487" s="215" t="s">
        <v>160</v>
      </c>
      <c r="B1487" s="215">
        <v>6034</v>
      </c>
      <c r="C1487" s="215" t="s">
        <v>201</v>
      </c>
      <c r="D1487" s="215">
        <v>903433</v>
      </c>
      <c r="E1487" s="215">
        <v>1020</v>
      </c>
      <c r="F1487" s="215">
        <v>1110</v>
      </c>
      <c r="G1487" s="215">
        <v>1004</v>
      </c>
      <c r="I1487" s="215" t="s">
        <v>6362</v>
      </c>
      <c r="J1487" s="215" t="s">
        <v>6363</v>
      </c>
      <c r="K1487" s="215" t="s">
        <v>328</v>
      </c>
      <c r="L1487" s="215" t="s">
        <v>8371</v>
      </c>
      <c r="AD1487" s="216"/>
    </row>
    <row r="1488" spans="1:30" s="215" customFormat="1" x14ac:dyDescent="0.25">
      <c r="A1488" s="215" t="s">
        <v>160</v>
      </c>
      <c r="B1488" s="215">
        <v>6034</v>
      </c>
      <c r="C1488" s="215" t="s">
        <v>201</v>
      </c>
      <c r="D1488" s="215">
        <v>903465</v>
      </c>
      <c r="E1488" s="215">
        <v>1020</v>
      </c>
      <c r="F1488" s="215">
        <v>1121</v>
      </c>
      <c r="G1488" s="215">
        <v>1004</v>
      </c>
      <c r="I1488" s="215" t="s">
        <v>3108</v>
      </c>
      <c r="J1488" s="215" t="s">
        <v>3109</v>
      </c>
      <c r="K1488" s="215" t="s">
        <v>328</v>
      </c>
      <c r="L1488" s="215" t="s">
        <v>8372</v>
      </c>
      <c r="AD1488" s="216"/>
    </row>
    <row r="1489" spans="1:30" s="215" customFormat="1" x14ac:dyDescent="0.25">
      <c r="A1489" s="215" t="s">
        <v>160</v>
      </c>
      <c r="B1489" s="215">
        <v>6034</v>
      </c>
      <c r="C1489" s="215" t="s">
        <v>201</v>
      </c>
      <c r="D1489" s="215">
        <v>903493</v>
      </c>
      <c r="E1489" s="215">
        <v>1020</v>
      </c>
      <c r="F1489" s="215">
        <v>1110</v>
      </c>
      <c r="G1489" s="215">
        <v>1004</v>
      </c>
      <c r="I1489" s="215" t="s">
        <v>6364</v>
      </c>
      <c r="J1489" s="215" t="s">
        <v>6365</v>
      </c>
      <c r="K1489" s="215" t="s">
        <v>328</v>
      </c>
      <c r="L1489" s="215" t="s">
        <v>8373</v>
      </c>
      <c r="AD1489" s="216"/>
    </row>
    <row r="1490" spans="1:30" s="215" customFormat="1" x14ac:dyDescent="0.25">
      <c r="A1490" s="215" t="s">
        <v>160</v>
      </c>
      <c r="B1490" s="215">
        <v>6034</v>
      </c>
      <c r="C1490" s="215" t="s">
        <v>201</v>
      </c>
      <c r="D1490" s="215">
        <v>903679</v>
      </c>
      <c r="E1490" s="215">
        <v>1020</v>
      </c>
      <c r="F1490" s="215">
        <v>1110</v>
      </c>
      <c r="G1490" s="215">
        <v>1004</v>
      </c>
      <c r="I1490" s="215" t="s">
        <v>3110</v>
      </c>
      <c r="J1490" s="215" t="s">
        <v>3111</v>
      </c>
      <c r="K1490" s="215" t="s">
        <v>328</v>
      </c>
      <c r="L1490" s="215" t="s">
        <v>8374</v>
      </c>
      <c r="AD1490" s="216"/>
    </row>
    <row r="1491" spans="1:30" s="215" customFormat="1" x14ac:dyDescent="0.25">
      <c r="A1491" s="215" t="s">
        <v>160</v>
      </c>
      <c r="B1491" s="215">
        <v>6034</v>
      </c>
      <c r="C1491" s="215" t="s">
        <v>201</v>
      </c>
      <c r="D1491" s="215">
        <v>903680</v>
      </c>
      <c r="E1491" s="215">
        <v>1020</v>
      </c>
      <c r="F1491" s="215">
        <v>1110</v>
      </c>
      <c r="G1491" s="215">
        <v>1004</v>
      </c>
      <c r="I1491" s="215" t="s">
        <v>6366</v>
      </c>
      <c r="J1491" s="215" t="s">
        <v>6367</v>
      </c>
      <c r="K1491" s="215" t="s">
        <v>328</v>
      </c>
      <c r="L1491" s="215" t="s">
        <v>8374</v>
      </c>
      <c r="AD1491" s="216"/>
    </row>
    <row r="1492" spans="1:30" s="215" customFormat="1" x14ac:dyDescent="0.25">
      <c r="A1492" s="215" t="s">
        <v>160</v>
      </c>
      <c r="B1492" s="215">
        <v>6034</v>
      </c>
      <c r="C1492" s="215" t="s">
        <v>201</v>
      </c>
      <c r="D1492" s="215">
        <v>903752</v>
      </c>
      <c r="E1492" s="215">
        <v>1020</v>
      </c>
      <c r="F1492" s="215">
        <v>1122</v>
      </c>
      <c r="G1492" s="215">
        <v>1004</v>
      </c>
      <c r="I1492" s="215" t="s">
        <v>6368</v>
      </c>
      <c r="J1492" s="215" t="s">
        <v>6369</v>
      </c>
      <c r="K1492" s="215" t="s">
        <v>328</v>
      </c>
      <c r="L1492" s="215" t="s">
        <v>8375</v>
      </c>
      <c r="AD1492" s="216"/>
    </row>
    <row r="1493" spans="1:30" s="215" customFormat="1" x14ac:dyDescent="0.25">
      <c r="A1493" s="215" t="s">
        <v>160</v>
      </c>
      <c r="B1493" s="215">
        <v>6034</v>
      </c>
      <c r="C1493" s="215" t="s">
        <v>201</v>
      </c>
      <c r="D1493" s="215">
        <v>903753</v>
      </c>
      <c r="E1493" s="215">
        <v>1020</v>
      </c>
      <c r="F1493" s="215">
        <v>1110</v>
      </c>
      <c r="G1493" s="215">
        <v>1004</v>
      </c>
      <c r="I1493" s="215" t="s">
        <v>6370</v>
      </c>
      <c r="J1493" s="215" t="s">
        <v>6371</v>
      </c>
      <c r="K1493" s="215" t="s">
        <v>328</v>
      </c>
      <c r="L1493" s="215" t="s">
        <v>8376</v>
      </c>
      <c r="AD1493" s="216"/>
    </row>
    <row r="1494" spans="1:30" s="215" customFormat="1" x14ac:dyDescent="0.25">
      <c r="A1494" s="215" t="s">
        <v>160</v>
      </c>
      <c r="B1494" s="215">
        <v>6034</v>
      </c>
      <c r="C1494" s="215" t="s">
        <v>201</v>
      </c>
      <c r="D1494" s="215">
        <v>903815</v>
      </c>
      <c r="E1494" s="215">
        <v>1040</v>
      </c>
      <c r="F1494" s="215">
        <v>1211</v>
      </c>
      <c r="G1494" s="215">
        <v>1004</v>
      </c>
      <c r="I1494" s="215" t="s">
        <v>3112</v>
      </c>
      <c r="J1494" s="215" t="s">
        <v>3113</v>
      </c>
      <c r="K1494" s="215" t="s">
        <v>328</v>
      </c>
      <c r="L1494" s="215" t="s">
        <v>7494</v>
      </c>
      <c r="AD1494" s="216"/>
    </row>
    <row r="1495" spans="1:30" s="215" customFormat="1" x14ac:dyDescent="0.25">
      <c r="A1495" s="215" t="s">
        <v>160</v>
      </c>
      <c r="B1495" s="215">
        <v>6034</v>
      </c>
      <c r="C1495" s="215" t="s">
        <v>201</v>
      </c>
      <c r="D1495" s="215">
        <v>903827</v>
      </c>
      <c r="E1495" s="215">
        <v>1020</v>
      </c>
      <c r="F1495" s="215">
        <v>1110</v>
      </c>
      <c r="G1495" s="215">
        <v>1004</v>
      </c>
      <c r="I1495" s="215" t="s">
        <v>25329</v>
      </c>
      <c r="J1495" s="215" t="s">
        <v>25330</v>
      </c>
      <c r="K1495" s="215" t="s">
        <v>328</v>
      </c>
      <c r="L1495" s="215" t="s">
        <v>8377</v>
      </c>
      <c r="AD1495" s="216"/>
    </row>
    <row r="1496" spans="1:30" s="215" customFormat="1" x14ac:dyDescent="0.25">
      <c r="A1496" s="215" t="s">
        <v>160</v>
      </c>
      <c r="B1496" s="215">
        <v>6034</v>
      </c>
      <c r="C1496" s="215" t="s">
        <v>201</v>
      </c>
      <c r="D1496" s="215">
        <v>903954</v>
      </c>
      <c r="E1496" s="215">
        <v>1020</v>
      </c>
      <c r="F1496" s="215">
        <v>1110</v>
      </c>
      <c r="G1496" s="215">
        <v>1004</v>
      </c>
      <c r="I1496" s="215" t="s">
        <v>31979</v>
      </c>
      <c r="J1496" s="215" t="s">
        <v>31980</v>
      </c>
      <c r="K1496" s="215" t="s">
        <v>328</v>
      </c>
      <c r="L1496" s="215" t="s">
        <v>32082</v>
      </c>
      <c r="AD1496" s="216"/>
    </row>
    <row r="1497" spans="1:30" s="215" customFormat="1" x14ac:dyDescent="0.25">
      <c r="A1497" s="215" t="s">
        <v>160</v>
      </c>
      <c r="B1497" s="215">
        <v>6034</v>
      </c>
      <c r="C1497" s="215" t="s">
        <v>201</v>
      </c>
      <c r="D1497" s="215">
        <v>903958</v>
      </c>
      <c r="E1497" s="215">
        <v>1030</v>
      </c>
      <c r="F1497" s="215">
        <v>1110</v>
      </c>
      <c r="G1497" s="215">
        <v>1004</v>
      </c>
      <c r="I1497" s="215" t="s">
        <v>3114</v>
      </c>
      <c r="J1497" s="215" t="s">
        <v>3115</v>
      </c>
      <c r="K1497" s="215" t="s">
        <v>328</v>
      </c>
      <c r="L1497" s="215" t="s">
        <v>8378</v>
      </c>
      <c r="AD1497" s="216"/>
    </row>
    <row r="1498" spans="1:30" s="215" customFormat="1" x14ac:dyDescent="0.25">
      <c r="A1498" s="215" t="s">
        <v>160</v>
      </c>
      <c r="B1498" s="215">
        <v>6034</v>
      </c>
      <c r="C1498" s="215" t="s">
        <v>201</v>
      </c>
      <c r="D1498" s="215">
        <v>903963</v>
      </c>
      <c r="E1498" s="215">
        <v>1040</v>
      </c>
      <c r="F1498" s="215">
        <v>1110</v>
      </c>
      <c r="G1498" s="215">
        <v>1004</v>
      </c>
      <c r="I1498" s="215" t="s">
        <v>6372</v>
      </c>
      <c r="J1498" s="215" t="s">
        <v>6373</v>
      </c>
      <c r="K1498" s="215" t="s">
        <v>328</v>
      </c>
      <c r="L1498" s="215" t="s">
        <v>8378</v>
      </c>
      <c r="AD1498" s="216"/>
    </row>
    <row r="1499" spans="1:30" s="215" customFormat="1" x14ac:dyDescent="0.25">
      <c r="A1499" s="215" t="s">
        <v>160</v>
      </c>
      <c r="B1499" s="215">
        <v>6034</v>
      </c>
      <c r="C1499" s="215" t="s">
        <v>201</v>
      </c>
      <c r="D1499" s="215">
        <v>904024</v>
      </c>
      <c r="E1499" s="215">
        <v>1040</v>
      </c>
      <c r="F1499" s="215">
        <v>1242</v>
      </c>
      <c r="G1499" s="215">
        <v>1004</v>
      </c>
      <c r="I1499" s="215" t="s">
        <v>6374</v>
      </c>
      <c r="J1499" s="215" t="s">
        <v>6375</v>
      </c>
      <c r="K1499" s="215" t="s">
        <v>328</v>
      </c>
      <c r="L1499" s="215" t="s">
        <v>8379</v>
      </c>
      <c r="AD1499" s="216"/>
    </row>
    <row r="1500" spans="1:30" s="215" customFormat="1" x14ac:dyDescent="0.25">
      <c r="A1500" s="215" t="s">
        <v>160</v>
      </c>
      <c r="B1500" s="215">
        <v>6034</v>
      </c>
      <c r="C1500" s="215" t="s">
        <v>201</v>
      </c>
      <c r="D1500" s="215">
        <v>904156</v>
      </c>
      <c r="E1500" s="215">
        <v>1020</v>
      </c>
      <c r="F1500" s="215">
        <v>1110</v>
      </c>
      <c r="G1500" s="215">
        <v>1004</v>
      </c>
      <c r="I1500" s="215" t="s">
        <v>3116</v>
      </c>
      <c r="J1500" s="215" t="s">
        <v>3117</v>
      </c>
      <c r="K1500" s="215" t="s">
        <v>328</v>
      </c>
      <c r="L1500" s="215" t="s">
        <v>8380</v>
      </c>
      <c r="AD1500" s="216"/>
    </row>
    <row r="1501" spans="1:30" s="215" customFormat="1" x14ac:dyDescent="0.25">
      <c r="A1501" s="215" t="s">
        <v>160</v>
      </c>
      <c r="B1501" s="215">
        <v>6034</v>
      </c>
      <c r="C1501" s="215" t="s">
        <v>201</v>
      </c>
      <c r="D1501" s="215">
        <v>904261</v>
      </c>
      <c r="E1501" s="215">
        <v>1020</v>
      </c>
      <c r="F1501" s="215">
        <v>1110</v>
      </c>
      <c r="G1501" s="215">
        <v>1004</v>
      </c>
      <c r="I1501" s="215" t="s">
        <v>3118</v>
      </c>
      <c r="J1501" s="215" t="s">
        <v>3119</v>
      </c>
      <c r="K1501" s="215" t="s">
        <v>328</v>
      </c>
      <c r="L1501" s="215" t="s">
        <v>8381</v>
      </c>
      <c r="AD1501" s="216"/>
    </row>
    <row r="1502" spans="1:30" s="215" customFormat="1" x14ac:dyDescent="0.25">
      <c r="A1502" s="215" t="s">
        <v>160</v>
      </c>
      <c r="B1502" s="215">
        <v>6034</v>
      </c>
      <c r="C1502" s="215" t="s">
        <v>201</v>
      </c>
      <c r="D1502" s="215">
        <v>904293</v>
      </c>
      <c r="E1502" s="215">
        <v>1020</v>
      </c>
      <c r="F1502" s="215">
        <v>1110</v>
      </c>
      <c r="G1502" s="215">
        <v>1004</v>
      </c>
      <c r="I1502" s="215" t="s">
        <v>3120</v>
      </c>
      <c r="J1502" s="215" t="s">
        <v>3121</v>
      </c>
      <c r="K1502" s="215" t="s">
        <v>328</v>
      </c>
      <c r="L1502" s="215" t="s">
        <v>8382</v>
      </c>
      <c r="AD1502" s="216"/>
    </row>
    <row r="1503" spans="1:30" s="215" customFormat="1" x14ac:dyDescent="0.25">
      <c r="A1503" s="215" t="s">
        <v>160</v>
      </c>
      <c r="B1503" s="215">
        <v>6034</v>
      </c>
      <c r="C1503" s="215" t="s">
        <v>201</v>
      </c>
      <c r="D1503" s="215">
        <v>904322</v>
      </c>
      <c r="E1503" s="215">
        <v>1020</v>
      </c>
      <c r="F1503" s="215">
        <v>1110</v>
      </c>
      <c r="G1503" s="215">
        <v>1004</v>
      </c>
      <c r="I1503" s="215" t="s">
        <v>6376</v>
      </c>
      <c r="J1503" s="215" t="s">
        <v>6377</v>
      </c>
      <c r="K1503" s="215" t="s">
        <v>328</v>
      </c>
      <c r="L1503" s="215" t="s">
        <v>8383</v>
      </c>
      <c r="AD1503" s="216"/>
    </row>
    <row r="1504" spans="1:30" s="215" customFormat="1" x14ac:dyDescent="0.25">
      <c r="A1504" s="215" t="s">
        <v>160</v>
      </c>
      <c r="B1504" s="215">
        <v>6034</v>
      </c>
      <c r="C1504" s="215" t="s">
        <v>201</v>
      </c>
      <c r="D1504" s="215">
        <v>904323</v>
      </c>
      <c r="E1504" s="215">
        <v>1060</v>
      </c>
      <c r="F1504" s="215">
        <v>1242</v>
      </c>
      <c r="G1504" s="215">
        <v>1004</v>
      </c>
      <c r="I1504" s="215" t="s">
        <v>3122</v>
      </c>
      <c r="J1504" s="215" t="s">
        <v>3123</v>
      </c>
      <c r="K1504" s="215" t="s">
        <v>328</v>
      </c>
      <c r="L1504" s="215" t="s">
        <v>8384</v>
      </c>
      <c r="AD1504" s="216"/>
    </row>
    <row r="1505" spans="1:30" s="215" customFormat="1" x14ac:dyDescent="0.25">
      <c r="A1505" s="215" t="s">
        <v>160</v>
      </c>
      <c r="B1505" s="215">
        <v>6034</v>
      </c>
      <c r="C1505" s="215" t="s">
        <v>201</v>
      </c>
      <c r="D1505" s="215">
        <v>904324</v>
      </c>
      <c r="E1505" s="215">
        <v>1020</v>
      </c>
      <c r="F1505" s="215">
        <v>1242</v>
      </c>
      <c r="G1505" s="215">
        <v>1004</v>
      </c>
      <c r="I1505" s="215" t="s">
        <v>6378</v>
      </c>
      <c r="J1505" s="215" t="s">
        <v>6379</v>
      </c>
      <c r="K1505" s="215" t="s">
        <v>328</v>
      </c>
      <c r="L1505" s="215" t="s">
        <v>8384</v>
      </c>
      <c r="AD1505" s="216"/>
    </row>
    <row r="1506" spans="1:30" s="215" customFormat="1" x14ac:dyDescent="0.25">
      <c r="A1506" s="215" t="s">
        <v>160</v>
      </c>
      <c r="B1506" s="215">
        <v>6034</v>
      </c>
      <c r="C1506" s="215" t="s">
        <v>201</v>
      </c>
      <c r="D1506" s="215">
        <v>904361</v>
      </c>
      <c r="E1506" s="215">
        <v>1020</v>
      </c>
      <c r="F1506" s="215">
        <v>1110</v>
      </c>
      <c r="G1506" s="215">
        <v>1004</v>
      </c>
      <c r="I1506" s="215" t="s">
        <v>13373</v>
      </c>
      <c r="J1506" s="215" t="s">
        <v>13374</v>
      </c>
      <c r="K1506" s="215" t="s">
        <v>8741</v>
      </c>
      <c r="L1506" s="215" t="s">
        <v>22815</v>
      </c>
      <c r="AD1506" s="216"/>
    </row>
    <row r="1507" spans="1:30" s="215" customFormat="1" x14ac:dyDescent="0.25">
      <c r="A1507" s="215" t="s">
        <v>160</v>
      </c>
      <c r="B1507" s="215">
        <v>6034</v>
      </c>
      <c r="C1507" s="215" t="s">
        <v>201</v>
      </c>
      <c r="D1507" s="215">
        <v>904425</v>
      </c>
      <c r="E1507" s="215">
        <v>1040</v>
      </c>
      <c r="F1507" s="215">
        <v>1130</v>
      </c>
      <c r="G1507" s="215">
        <v>1004</v>
      </c>
      <c r="I1507" s="215" t="s">
        <v>3124</v>
      </c>
      <c r="J1507" s="215" t="s">
        <v>3125</v>
      </c>
      <c r="K1507" s="215" t="s">
        <v>328</v>
      </c>
      <c r="L1507" s="215" t="s">
        <v>8385</v>
      </c>
      <c r="AD1507" s="216"/>
    </row>
    <row r="1508" spans="1:30" s="215" customFormat="1" x14ac:dyDescent="0.25">
      <c r="A1508" s="215" t="s">
        <v>160</v>
      </c>
      <c r="B1508" s="215">
        <v>6034</v>
      </c>
      <c r="C1508" s="215" t="s">
        <v>201</v>
      </c>
      <c r="D1508" s="215">
        <v>3040593</v>
      </c>
      <c r="E1508" s="215">
        <v>1020</v>
      </c>
      <c r="F1508" s="215">
        <v>1122</v>
      </c>
      <c r="G1508" s="215">
        <v>1004</v>
      </c>
      <c r="I1508" s="215" t="s">
        <v>6380</v>
      </c>
      <c r="J1508" s="215" t="s">
        <v>6381</v>
      </c>
      <c r="K1508" s="215" t="s">
        <v>328</v>
      </c>
      <c r="L1508" s="215" t="s">
        <v>8386</v>
      </c>
      <c r="AD1508" s="216"/>
    </row>
    <row r="1509" spans="1:30" s="215" customFormat="1" x14ac:dyDescent="0.25">
      <c r="A1509" s="215" t="s">
        <v>160</v>
      </c>
      <c r="B1509" s="215">
        <v>6034</v>
      </c>
      <c r="C1509" s="215" t="s">
        <v>201</v>
      </c>
      <c r="D1509" s="215">
        <v>3040627</v>
      </c>
      <c r="E1509" s="215">
        <v>1020</v>
      </c>
      <c r="F1509" s="215">
        <v>1110</v>
      </c>
      <c r="G1509" s="215">
        <v>1004</v>
      </c>
      <c r="I1509" s="215" t="s">
        <v>6382</v>
      </c>
      <c r="J1509" s="215" t="s">
        <v>6383</v>
      </c>
      <c r="K1509" s="215" t="s">
        <v>328</v>
      </c>
      <c r="L1509" s="215" t="s">
        <v>8387</v>
      </c>
      <c r="AD1509" s="216"/>
    </row>
    <row r="1510" spans="1:30" s="215" customFormat="1" x14ac:dyDescent="0.25">
      <c r="A1510" s="215" t="s">
        <v>160</v>
      </c>
      <c r="B1510" s="215">
        <v>6034</v>
      </c>
      <c r="C1510" s="215" t="s">
        <v>201</v>
      </c>
      <c r="D1510" s="215">
        <v>3040676</v>
      </c>
      <c r="E1510" s="215">
        <v>1020</v>
      </c>
      <c r="F1510" s="215">
        <v>1110</v>
      </c>
      <c r="G1510" s="215">
        <v>1004</v>
      </c>
      <c r="I1510" s="215" t="s">
        <v>3126</v>
      </c>
      <c r="J1510" s="215" t="s">
        <v>3127</v>
      </c>
      <c r="K1510" s="215" t="s">
        <v>328</v>
      </c>
      <c r="L1510" s="215" t="s">
        <v>8388</v>
      </c>
      <c r="AD1510" s="216"/>
    </row>
    <row r="1511" spans="1:30" s="215" customFormat="1" x14ac:dyDescent="0.25">
      <c r="A1511" s="215" t="s">
        <v>160</v>
      </c>
      <c r="B1511" s="215">
        <v>6034</v>
      </c>
      <c r="C1511" s="215" t="s">
        <v>201</v>
      </c>
      <c r="D1511" s="215">
        <v>9025870</v>
      </c>
      <c r="E1511" s="215">
        <v>1060</v>
      </c>
      <c r="F1511" s="215">
        <v>1211</v>
      </c>
      <c r="G1511" s="215">
        <v>1004</v>
      </c>
      <c r="I1511" s="215" t="s">
        <v>3128</v>
      </c>
      <c r="J1511" s="215" t="s">
        <v>3129</v>
      </c>
      <c r="K1511" s="215" t="s">
        <v>328</v>
      </c>
      <c r="L1511" s="215" t="s">
        <v>5866</v>
      </c>
      <c r="AD1511" s="216"/>
    </row>
    <row r="1512" spans="1:30" s="215" customFormat="1" x14ac:dyDescent="0.25">
      <c r="A1512" s="215" t="s">
        <v>160</v>
      </c>
      <c r="B1512" s="215">
        <v>6034</v>
      </c>
      <c r="C1512" s="215" t="s">
        <v>201</v>
      </c>
      <c r="D1512" s="215">
        <v>101163569</v>
      </c>
      <c r="E1512" s="215">
        <v>1020</v>
      </c>
      <c r="F1512" s="215">
        <v>1122</v>
      </c>
      <c r="G1512" s="215">
        <v>1004</v>
      </c>
      <c r="I1512" s="215" t="s">
        <v>6384</v>
      </c>
      <c r="J1512" s="215" t="s">
        <v>6385</v>
      </c>
      <c r="K1512" s="215" t="s">
        <v>328</v>
      </c>
      <c r="L1512" s="215" t="s">
        <v>8389</v>
      </c>
      <c r="AD1512" s="216"/>
    </row>
    <row r="1513" spans="1:30" s="215" customFormat="1" x14ac:dyDescent="0.25">
      <c r="A1513" s="215" t="s">
        <v>160</v>
      </c>
      <c r="B1513" s="215">
        <v>6034</v>
      </c>
      <c r="C1513" s="215" t="s">
        <v>201</v>
      </c>
      <c r="D1513" s="215">
        <v>101486774</v>
      </c>
      <c r="E1513" s="215">
        <v>1020</v>
      </c>
      <c r="F1513" s="215">
        <v>1271</v>
      </c>
      <c r="G1513" s="215">
        <v>1004</v>
      </c>
      <c r="I1513" s="215" t="s">
        <v>3130</v>
      </c>
      <c r="J1513" s="215" t="s">
        <v>3131</v>
      </c>
      <c r="K1513" s="215" t="s">
        <v>328</v>
      </c>
      <c r="L1513" s="215" t="s">
        <v>8390</v>
      </c>
      <c r="AD1513" s="216"/>
    </row>
    <row r="1514" spans="1:30" s="215" customFormat="1" x14ac:dyDescent="0.25">
      <c r="A1514" s="215" t="s">
        <v>160</v>
      </c>
      <c r="B1514" s="215">
        <v>6034</v>
      </c>
      <c r="C1514" s="215" t="s">
        <v>201</v>
      </c>
      <c r="D1514" s="215">
        <v>101551668</v>
      </c>
      <c r="E1514" s="215">
        <v>1020</v>
      </c>
      <c r="F1514" s="215">
        <v>1110</v>
      </c>
      <c r="G1514" s="215">
        <v>1004</v>
      </c>
      <c r="I1514" s="215" t="s">
        <v>6386</v>
      </c>
      <c r="J1514" s="215" t="s">
        <v>6387</v>
      </c>
      <c r="K1514" s="215" t="s">
        <v>328</v>
      </c>
      <c r="L1514" s="215" t="s">
        <v>8391</v>
      </c>
      <c r="AD1514" s="216"/>
    </row>
    <row r="1515" spans="1:30" s="215" customFormat="1" x14ac:dyDescent="0.25">
      <c r="A1515" s="215" t="s">
        <v>160</v>
      </c>
      <c r="B1515" s="215">
        <v>6034</v>
      </c>
      <c r="C1515" s="215" t="s">
        <v>201</v>
      </c>
      <c r="D1515" s="215">
        <v>190152229</v>
      </c>
      <c r="E1515" s="215">
        <v>1020</v>
      </c>
      <c r="F1515" s="215">
        <v>1274</v>
      </c>
      <c r="G1515" s="215">
        <v>1004</v>
      </c>
      <c r="I1515" s="215" t="s">
        <v>3132</v>
      </c>
      <c r="J1515" s="215" t="s">
        <v>3133</v>
      </c>
      <c r="K1515" s="215" t="s">
        <v>328</v>
      </c>
      <c r="L1515" s="215" t="s">
        <v>8359</v>
      </c>
      <c r="AD1515" s="216"/>
    </row>
    <row r="1516" spans="1:30" s="215" customFormat="1" x14ac:dyDescent="0.25">
      <c r="A1516" s="215" t="s">
        <v>160</v>
      </c>
      <c r="B1516" s="215">
        <v>6034</v>
      </c>
      <c r="C1516" s="215" t="s">
        <v>201</v>
      </c>
      <c r="D1516" s="215">
        <v>190167259</v>
      </c>
      <c r="E1516" s="215">
        <v>1020</v>
      </c>
      <c r="F1516" s="215">
        <v>1121</v>
      </c>
      <c r="G1516" s="215">
        <v>1004</v>
      </c>
      <c r="I1516" s="215" t="s">
        <v>6388</v>
      </c>
      <c r="J1516" s="215" t="s">
        <v>6389</v>
      </c>
      <c r="K1516" s="215" t="s">
        <v>328</v>
      </c>
      <c r="L1516" s="215" t="s">
        <v>8392</v>
      </c>
      <c r="AD1516" s="216"/>
    </row>
    <row r="1517" spans="1:30" s="215" customFormat="1" x14ac:dyDescent="0.25">
      <c r="A1517" s="215" t="s">
        <v>160</v>
      </c>
      <c r="B1517" s="215">
        <v>6034</v>
      </c>
      <c r="C1517" s="215" t="s">
        <v>201</v>
      </c>
      <c r="D1517" s="215">
        <v>190175731</v>
      </c>
      <c r="E1517" s="215">
        <v>1020</v>
      </c>
      <c r="F1517" s="215">
        <v>1110</v>
      </c>
      <c r="G1517" s="215">
        <v>1004</v>
      </c>
      <c r="I1517" s="215" t="s">
        <v>6390</v>
      </c>
      <c r="J1517" s="215" t="s">
        <v>6391</v>
      </c>
      <c r="K1517" s="215" t="s">
        <v>328</v>
      </c>
      <c r="L1517" s="215" t="s">
        <v>8393</v>
      </c>
      <c r="AD1517" s="216"/>
    </row>
    <row r="1518" spans="1:30" s="215" customFormat="1" x14ac:dyDescent="0.25">
      <c r="A1518" s="215" t="s">
        <v>160</v>
      </c>
      <c r="B1518" s="215">
        <v>6034</v>
      </c>
      <c r="C1518" s="215" t="s">
        <v>201</v>
      </c>
      <c r="D1518" s="215">
        <v>190191112</v>
      </c>
      <c r="E1518" s="215">
        <v>1020</v>
      </c>
      <c r="F1518" s="215">
        <v>1110</v>
      </c>
      <c r="G1518" s="215">
        <v>1004</v>
      </c>
      <c r="I1518" s="215" t="s">
        <v>6392</v>
      </c>
      <c r="J1518" s="215" t="s">
        <v>6393</v>
      </c>
      <c r="K1518" s="215" t="s">
        <v>328</v>
      </c>
      <c r="L1518" s="215" t="s">
        <v>8394</v>
      </c>
      <c r="AD1518" s="216"/>
    </row>
    <row r="1519" spans="1:30" s="215" customFormat="1" x14ac:dyDescent="0.25">
      <c r="A1519" s="215" t="s">
        <v>160</v>
      </c>
      <c r="B1519" s="215">
        <v>6034</v>
      </c>
      <c r="C1519" s="215" t="s">
        <v>201</v>
      </c>
      <c r="D1519" s="215">
        <v>190206071</v>
      </c>
      <c r="E1519" s="215">
        <v>1020</v>
      </c>
      <c r="F1519" s="215">
        <v>1110</v>
      </c>
      <c r="G1519" s="215">
        <v>1004</v>
      </c>
      <c r="I1519" s="215" t="s">
        <v>3134</v>
      </c>
      <c r="J1519" s="215" t="s">
        <v>3135</v>
      </c>
      <c r="K1519" s="215" t="s">
        <v>328</v>
      </c>
      <c r="L1519" s="215" t="s">
        <v>8368</v>
      </c>
      <c r="AD1519" s="216"/>
    </row>
    <row r="1520" spans="1:30" s="215" customFormat="1" x14ac:dyDescent="0.25">
      <c r="A1520" s="215" t="s">
        <v>160</v>
      </c>
      <c r="B1520" s="215">
        <v>6034</v>
      </c>
      <c r="C1520" s="215" t="s">
        <v>201</v>
      </c>
      <c r="D1520" s="215">
        <v>190206278</v>
      </c>
      <c r="E1520" s="215">
        <v>1060</v>
      </c>
      <c r="F1520" s="215">
        <v>1252</v>
      </c>
      <c r="G1520" s="215">
        <v>1004</v>
      </c>
      <c r="I1520" s="215" t="s">
        <v>3136</v>
      </c>
      <c r="J1520" s="215" t="s">
        <v>3137</v>
      </c>
      <c r="K1520" s="215" t="s">
        <v>328</v>
      </c>
      <c r="L1520" s="215" t="s">
        <v>8395</v>
      </c>
      <c r="AD1520" s="216"/>
    </row>
    <row r="1521" spans="1:30" s="215" customFormat="1" x14ac:dyDescent="0.25">
      <c r="A1521" s="215" t="s">
        <v>160</v>
      </c>
      <c r="B1521" s="215">
        <v>6034</v>
      </c>
      <c r="C1521" s="215" t="s">
        <v>201</v>
      </c>
      <c r="D1521" s="215">
        <v>190206279</v>
      </c>
      <c r="E1521" s="215">
        <v>1060</v>
      </c>
      <c r="F1521" s="215">
        <v>1252</v>
      </c>
      <c r="G1521" s="215">
        <v>1004</v>
      </c>
      <c r="I1521" s="215" t="s">
        <v>6394</v>
      </c>
      <c r="J1521" s="215" t="s">
        <v>6395</v>
      </c>
      <c r="K1521" s="215" t="s">
        <v>328</v>
      </c>
      <c r="L1521" s="215" t="s">
        <v>8395</v>
      </c>
      <c r="AD1521" s="216"/>
    </row>
    <row r="1522" spans="1:30" s="215" customFormat="1" x14ac:dyDescent="0.25">
      <c r="A1522" s="215" t="s">
        <v>160</v>
      </c>
      <c r="B1522" s="215">
        <v>6034</v>
      </c>
      <c r="C1522" s="215" t="s">
        <v>201</v>
      </c>
      <c r="D1522" s="215">
        <v>190206452</v>
      </c>
      <c r="E1522" s="215">
        <v>1060</v>
      </c>
      <c r="F1522" s="215">
        <v>1274</v>
      </c>
      <c r="G1522" s="215">
        <v>1004</v>
      </c>
      <c r="I1522" s="215" t="s">
        <v>6396</v>
      </c>
      <c r="J1522" s="215" t="s">
        <v>6397</v>
      </c>
      <c r="K1522" s="215" t="s">
        <v>328</v>
      </c>
      <c r="L1522" s="215" t="s">
        <v>8396</v>
      </c>
      <c r="AD1522" s="216"/>
    </row>
    <row r="1523" spans="1:30" s="215" customFormat="1" x14ac:dyDescent="0.25">
      <c r="A1523" s="215" t="s">
        <v>160</v>
      </c>
      <c r="B1523" s="215">
        <v>6034</v>
      </c>
      <c r="C1523" s="215" t="s">
        <v>201</v>
      </c>
      <c r="D1523" s="215">
        <v>190383813</v>
      </c>
      <c r="E1523" s="215">
        <v>1060</v>
      </c>
      <c r="F1523" s="215">
        <v>1211</v>
      </c>
      <c r="G1523" s="215">
        <v>1004</v>
      </c>
      <c r="I1523" s="215" t="s">
        <v>3138</v>
      </c>
      <c r="J1523" s="215" t="s">
        <v>3139</v>
      </c>
      <c r="K1523" s="215" t="s">
        <v>328</v>
      </c>
      <c r="L1523" s="215" t="s">
        <v>5866</v>
      </c>
      <c r="AD1523" s="216"/>
    </row>
    <row r="1524" spans="1:30" s="215" customFormat="1" x14ac:dyDescent="0.25">
      <c r="A1524" s="215" t="s">
        <v>160</v>
      </c>
      <c r="B1524" s="215">
        <v>6034</v>
      </c>
      <c r="C1524" s="215" t="s">
        <v>201</v>
      </c>
      <c r="D1524" s="215">
        <v>190392988</v>
      </c>
      <c r="E1524" s="215">
        <v>1020</v>
      </c>
      <c r="F1524" s="215">
        <v>1110</v>
      </c>
      <c r="G1524" s="215">
        <v>1004</v>
      </c>
      <c r="I1524" s="215" t="s">
        <v>6398</v>
      </c>
      <c r="J1524" s="215" t="s">
        <v>6399</v>
      </c>
      <c r="K1524" s="215" t="s">
        <v>328</v>
      </c>
      <c r="L1524" s="215" t="s">
        <v>8388</v>
      </c>
      <c r="AD1524" s="216"/>
    </row>
    <row r="1525" spans="1:30" s="215" customFormat="1" x14ac:dyDescent="0.25">
      <c r="A1525" s="215" t="s">
        <v>160</v>
      </c>
      <c r="B1525" s="215">
        <v>6034</v>
      </c>
      <c r="C1525" s="215" t="s">
        <v>201</v>
      </c>
      <c r="D1525" s="215">
        <v>190401468</v>
      </c>
      <c r="E1525" s="215">
        <v>1020</v>
      </c>
      <c r="F1525" s="215">
        <v>1110</v>
      </c>
      <c r="G1525" s="215">
        <v>1004</v>
      </c>
      <c r="I1525" s="215" t="s">
        <v>3140</v>
      </c>
      <c r="J1525" s="215" t="s">
        <v>3141</v>
      </c>
      <c r="K1525" s="215" t="s">
        <v>328</v>
      </c>
      <c r="L1525" s="215" t="s">
        <v>8376</v>
      </c>
      <c r="AD1525" s="216"/>
    </row>
    <row r="1526" spans="1:30" s="215" customFormat="1" x14ac:dyDescent="0.25">
      <c r="A1526" s="215" t="s">
        <v>160</v>
      </c>
      <c r="B1526" s="215">
        <v>6034</v>
      </c>
      <c r="C1526" s="215" t="s">
        <v>201</v>
      </c>
      <c r="D1526" s="215">
        <v>190401471</v>
      </c>
      <c r="E1526" s="215">
        <v>1020</v>
      </c>
      <c r="F1526" s="215">
        <v>1110</v>
      </c>
      <c r="G1526" s="215">
        <v>1004</v>
      </c>
      <c r="I1526" s="215" t="s">
        <v>3142</v>
      </c>
      <c r="J1526" s="215" t="s">
        <v>3143</v>
      </c>
      <c r="K1526" s="215" t="s">
        <v>328</v>
      </c>
      <c r="L1526" s="215" t="s">
        <v>8376</v>
      </c>
      <c r="AD1526" s="216"/>
    </row>
    <row r="1527" spans="1:30" s="215" customFormat="1" x14ac:dyDescent="0.25">
      <c r="A1527" s="215" t="s">
        <v>160</v>
      </c>
      <c r="B1527" s="215">
        <v>6034</v>
      </c>
      <c r="C1527" s="215" t="s">
        <v>201</v>
      </c>
      <c r="D1527" s="215">
        <v>190401472</v>
      </c>
      <c r="E1527" s="215">
        <v>1020</v>
      </c>
      <c r="F1527" s="215">
        <v>1110</v>
      </c>
      <c r="G1527" s="215">
        <v>1004</v>
      </c>
      <c r="I1527" s="215" t="s">
        <v>3144</v>
      </c>
      <c r="J1527" s="215" t="s">
        <v>3145</v>
      </c>
      <c r="K1527" s="215" t="s">
        <v>328</v>
      </c>
      <c r="L1527" s="215" t="s">
        <v>8376</v>
      </c>
      <c r="AD1527" s="216"/>
    </row>
    <row r="1528" spans="1:30" s="215" customFormat="1" x14ac:dyDescent="0.25">
      <c r="A1528" s="215" t="s">
        <v>160</v>
      </c>
      <c r="B1528" s="215">
        <v>6034</v>
      </c>
      <c r="C1528" s="215" t="s">
        <v>201</v>
      </c>
      <c r="D1528" s="215">
        <v>190401489</v>
      </c>
      <c r="E1528" s="215">
        <v>1020</v>
      </c>
      <c r="F1528" s="215">
        <v>1110</v>
      </c>
      <c r="G1528" s="215">
        <v>1004</v>
      </c>
      <c r="I1528" s="215" t="s">
        <v>3146</v>
      </c>
      <c r="J1528" s="215" t="s">
        <v>3147</v>
      </c>
      <c r="K1528" s="215" t="s">
        <v>328</v>
      </c>
      <c r="L1528" s="215" t="s">
        <v>8376</v>
      </c>
      <c r="AD1528" s="216"/>
    </row>
    <row r="1529" spans="1:30" s="215" customFormat="1" x14ac:dyDescent="0.25">
      <c r="A1529" s="215" t="s">
        <v>160</v>
      </c>
      <c r="B1529" s="215">
        <v>6034</v>
      </c>
      <c r="C1529" s="215" t="s">
        <v>201</v>
      </c>
      <c r="D1529" s="215">
        <v>190401490</v>
      </c>
      <c r="E1529" s="215">
        <v>1020</v>
      </c>
      <c r="F1529" s="215">
        <v>1110</v>
      </c>
      <c r="G1529" s="215">
        <v>1004</v>
      </c>
      <c r="I1529" s="215" t="s">
        <v>3148</v>
      </c>
      <c r="J1529" s="215" t="s">
        <v>3149</v>
      </c>
      <c r="K1529" s="215" t="s">
        <v>328</v>
      </c>
      <c r="L1529" s="215" t="s">
        <v>8376</v>
      </c>
      <c r="AD1529" s="216"/>
    </row>
    <row r="1530" spans="1:30" s="215" customFormat="1" x14ac:dyDescent="0.25">
      <c r="A1530" s="215" t="s">
        <v>160</v>
      </c>
      <c r="B1530" s="215">
        <v>6034</v>
      </c>
      <c r="C1530" s="215" t="s">
        <v>201</v>
      </c>
      <c r="D1530" s="215">
        <v>190404409</v>
      </c>
      <c r="E1530" s="215">
        <v>1020</v>
      </c>
      <c r="F1530" s="215">
        <v>1110</v>
      </c>
      <c r="G1530" s="215">
        <v>1004</v>
      </c>
      <c r="I1530" s="215" t="s">
        <v>6400</v>
      </c>
      <c r="J1530" s="215" t="s">
        <v>6401</v>
      </c>
      <c r="K1530" s="215" t="s">
        <v>328</v>
      </c>
      <c r="L1530" s="215" t="s">
        <v>8380</v>
      </c>
      <c r="AD1530" s="216"/>
    </row>
    <row r="1531" spans="1:30" s="215" customFormat="1" x14ac:dyDescent="0.25">
      <c r="A1531" s="215" t="s">
        <v>160</v>
      </c>
      <c r="B1531" s="215">
        <v>6034</v>
      </c>
      <c r="C1531" s="215" t="s">
        <v>201</v>
      </c>
      <c r="D1531" s="215">
        <v>190404488</v>
      </c>
      <c r="E1531" s="215">
        <v>1020</v>
      </c>
      <c r="F1531" s="215">
        <v>1122</v>
      </c>
      <c r="G1531" s="215">
        <v>1004</v>
      </c>
      <c r="I1531" s="215" t="s">
        <v>3150</v>
      </c>
      <c r="J1531" s="215" t="s">
        <v>3151</v>
      </c>
      <c r="K1531" s="215" t="s">
        <v>328</v>
      </c>
      <c r="L1531" s="215" t="s">
        <v>8375</v>
      </c>
      <c r="AD1531" s="216"/>
    </row>
    <row r="1532" spans="1:30" s="215" customFormat="1" x14ac:dyDescent="0.25">
      <c r="A1532" s="215" t="s">
        <v>160</v>
      </c>
      <c r="B1532" s="215">
        <v>6034</v>
      </c>
      <c r="C1532" s="215" t="s">
        <v>201</v>
      </c>
      <c r="D1532" s="215">
        <v>190404490</v>
      </c>
      <c r="E1532" s="215">
        <v>1020</v>
      </c>
      <c r="F1532" s="215">
        <v>1122</v>
      </c>
      <c r="G1532" s="215">
        <v>1004</v>
      </c>
      <c r="I1532" s="215" t="s">
        <v>3152</v>
      </c>
      <c r="J1532" s="215" t="s">
        <v>3153</v>
      </c>
      <c r="K1532" s="215" t="s">
        <v>328</v>
      </c>
      <c r="L1532" s="215" t="s">
        <v>8375</v>
      </c>
      <c r="AD1532" s="216"/>
    </row>
    <row r="1533" spans="1:30" s="215" customFormat="1" x14ac:dyDescent="0.25">
      <c r="A1533" s="215" t="s">
        <v>160</v>
      </c>
      <c r="B1533" s="215">
        <v>6034</v>
      </c>
      <c r="C1533" s="215" t="s">
        <v>201</v>
      </c>
      <c r="D1533" s="215">
        <v>190404491</v>
      </c>
      <c r="E1533" s="215">
        <v>1020</v>
      </c>
      <c r="F1533" s="215">
        <v>1122</v>
      </c>
      <c r="G1533" s="215">
        <v>1004</v>
      </c>
      <c r="I1533" s="215" t="s">
        <v>3154</v>
      </c>
      <c r="J1533" s="215" t="s">
        <v>3155</v>
      </c>
      <c r="K1533" s="215" t="s">
        <v>328</v>
      </c>
      <c r="L1533" s="215" t="s">
        <v>8375</v>
      </c>
      <c r="AD1533" s="216"/>
    </row>
    <row r="1534" spans="1:30" s="215" customFormat="1" x14ac:dyDescent="0.25">
      <c r="A1534" s="215" t="s">
        <v>160</v>
      </c>
      <c r="B1534" s="215">
        <v>6034</v>
      </c>
      <c r="C1534" s="215" t="s">
        <v>201</v>
      </c>
      <c r="D1534" s="215">
        <v>190410010</v>
      </c>
      <c r="E1534" s="215">
        <v>1020</v>
      </c>
      <c r="F1534" s="215">
        <v>1110</v>
      </c>
      <c r="G1534" s="215">
        <v>1004</v>
      </c>
      <c r="I1534" s="215" t="s">
        <v>3156</v>
      </c>
      <c r="J1534" s="215" t="s">
        <v>3157</v>
      </c>
      <c r="K1534" s="215" t="s">
        <v>328</v>
      </c>
      <c r="L1534" s="215" t="s">
        <v>8352</v>
      </c>
      <c r="AD1534" s="216"/>
    </row>
    <row r="1535" spans="1:30" s="215" customFormat="1" x14ac:dyDescent="0.25">
      <c r="A1535" s="215" t="s">
        <v>160</v>
      </c>
      <c r="B1535" s="215">
        <v>6034</v>
      </c>
      <c r="C1535" s="215" t="s">
        <v>201</v>
      </c>
      <c r="D1535" s="215">
        <v>190410012</v>
      </c>
      <c r="E1535" s="215">
        <v>1020</v>
      </c>
      <c r="F1535" s="215">
        <v>1110</v>
      </c>
      <c r="G1535" s="215">
        <v>1004</v>
      </c>
      <c r="I1535" s="215" t="s">
        <v>3158</v>
      </c>
      <c r="J1535" s="215" t="s">
        <v>3159</v>
      </c>
      <c r="K1535" s="215" t="s">
        <v>328</v>
      </c>
      <c r="L1535" s="215" t="s">
        <v>8353</v>
      </c>
      <c r="AD1535" s="216"/>
    </row>
    <row r="1536" spans="1:30" s="215" customFormat="1" x14ac:dyDescent="0.25">
      <c r="A1536" s="215" t="s">
        <v>160</v>
      </c>
      <c r="B1536" s="215">
        <v>6034</v>
      </c>
      <c r="C1536" s="215" t="s">
        <v>201</v>
      </c>
      <c r="D1536" s="215">
        <v>190410014</v>
      </c>
      <c r="E1536" s="215">
        <v>1020</v>
      </c>
      <c r="F1536" s="215">
        <v>1110</v>
      </c>
      <c r="G1536" s="215">
        <v>1004</v>
      </c>
      <c r="I1536" s="215" t="s">
        <v>3160</v>
      </c>
      <c r="J1536" s="215" t="s">
        <v>3161</v>
      </c>
      <c r="K1536" s="215" t="s">
        <v>328</v>
      </c>
      <c r="L1536" s="215" t="s">
        <v>8362</v>
      </c>
      <c r="AD1536" s="216"/>
    </row>
    <row r="1537" spans="1:30" s="215" customFormat="1" x14ac:dyDescent="0.25">
      <c r="A1537" s="215" t="s">
        <v>160</v>
      </c>
      <c r="B1537" s="215">
        <v>6034</v>
      </c>
      <c r="C1537" s="215" t="s">
        <v>201</v>
      </c>
      <c r="D1537" s="215">
        <v>190410015</v>
      </c>
      <c r="E1537" s="215">
        <v>1020</v>
      </c>
      <c r="F1537" s="215">
        <v>1110</v>
      </c>
      <c r="G1537" s="215">
        <v>1004</v>
      </c>
      <c r="I1537" s="215" t="s">
        <v>3162</v>
      </c>
      <c r="J1537" s="215" t="s">
        <v>3163</v>
      </c>
      <c r="K1537" s="215" t="s">
        <v>328</v>
      </c>
      <c r="L1537" s="215" t="s">
        <v>8364</v>
      </c>
      <c r="AD1537" s="216"/>
    </row>
    <row r="1538" spans="1:30" s="215" customFormat="1" x14ac:dyDescent="0.25">
      <c r="A1538" s="215" t="s">
        <v>160</v>
      </c>
      <c r="B1538" s="215">
        <v>6034</v>
      </c>
      <c r="C1538" s="215" t="s">
        <v>201</v>
      </c>
      <c r="D1538" s="215">
        <v>190410028</v>
      </c>
      <c r="E1538" s="215">
        <v>1020</v>
      </c>
      <c r="F1538" s="215">
        <v>1122</v>
      </c>
      <c r="G1538" s="215">
        <v>1004</v>
      </c>
      <c r="I1538" s="215" t="s">
        <v>3164</v>
      </c>
      <c r="J1538" s="215" t="s">
        <v>3165</v>
      </c>
      <c r="K1538" s="215" t="s">
        <v>328</v>
      </c>
      <c r="L1538" s="215" t="s">
        <v>8386</v>
      </c>
      <c r="AD1538" s="216"/>
    </row>
    <row r="1539" spans="1:30" s="215" customFormat="1" x14ac:dyDescent="0.25">
      <c r="A1539" s="215" t="s">
        <v>160</v>
      </c>
      <c r="B1539" s="215">
        <v>6034</v>
      </c>
      <c r="C1539" s="215" t="s">
        <v>201</v>
      </c>
      <c r="D1539" s="215">
        <v>190410054</v>
      </c>
      <c r="E1539" s="215">
        <v>1030</v>
      </c>
      <c r="F1539" s="215">
        <v>1122</v>
      </c>
      <c r="G1539" s="215">
        <v>1004</v>
      </c>
      <c r="I1539" s="215" t="s">
        <v>6402</v>
      </c>
      <c r="J1539" s="215" t="s">
        <v>6403</v>
      </c>
      <c r="K1539" s="215" t="s">
        <v>328</v>
      </c>
      <c r="L1539" s="215" t="s">
        <v>8357</v>
      </c>
      <c r="AD1539" s="216"/>
    </row>
    <row r="1540" spans="1:30" s="215" customFormat="1" x14ac:dyDescent="0.25">
      <c r="A1540" s="215" t="s">
        <v>160</v>
      </c>
      <c r="B1540" s="215">
        <v>6034</v>
      </c>
      <c r="C1540" s="215" t="s">
        <v>201</v>
      </c>
      <c r="D1540" s="215">
        <v>190410090</v>
      </c>
      <c r="E1540" s="215">
        <v>1020</v>
      </c>
      <c r="F1540" s="215">
        <v>1110</v>
      </c>
      <c r="G1540" s="215">
        <v>1004</v>
      </c>
      <c r="I1540" s="215" t="s">
        <v>3166</v>
      </c>
      <c r="J1540" s="215" t="s">
        <v>3167</v>
      </c>
      <c r="K1540" s="215" t="s">
        <v>328</v>
      </c>
      <c r="L1540" s="215" t="s">
        <v>8365</v>
      </c>
      <c r="AD1540" s="216"/>
    </row>
    <row r="1541" spans="1:30" s="215" customFormat="1" x14ac:dyDescent="0.25">
      <c r="A1541" s="215" t="s">
        <v>160</v>
      </c>
      <c r="B1541" s="215">
        <v>6034</v>
      </c>
      <c r="C1541" s="215" t="s">
        <v>201</v>
      </c>
      <c r="D1541" s="215">
        <v>190410092</v>
      </c>
      <c r="E1541" s="215">
        <v>1020</v>
      </c>
      <c r="F1541" s="215">
        <v>1110</v>
      </c>
      <c r="G1541" s="215">
        <v>1004</v>
      </c>
      <c r="I1541" s="215" t="s">
        <v>3168</v>
      </c>
      <c r="J1541" s="215" t="s">
        <v>3169</v>
      </c>
      <c r="K1541" s="215" t="s">
        <v>328</v>
      </c>
      <c r="L1541" s="215" t="s">
        <v>8393</v>
      </c>
      <c r="AD1541" s="216"/>
    </row>
    <row r="1542" spans="1:30" s="215" customFormat="1" x14ac:dyDescent="0.25">
      <c r="A1542" s="215" t="s">
        <v>160</v>
      </c>
      <c r="B1542" s="215">
        <v>6034</v>
      </c>
      <c r="C1542" s="215" t="s">
        <v>201</v>
      </c>
      <c r="D1542" s="215">
        <v>190410095</v>
      </c>
      <c r="E1542" s="215">
        <v>1020</v>
      </c>
      <c r="F1542" s="215">
        <v>1110</v>
      </c>
      <c r="G1542" s="215">
        <v>1004</v>
      </c>
      <c r="I1542" s="215" t="s">
        <v>3170</v>
      </c>
      <c r="J1542" s="215" t="s">
        <v>3171</v>
      </c>
      <c r="K1542" s="215" t="s">
        <v>328</v>
      </c>
      <c r="L1542" s="215" t="s">
        <v>8394</v>
      </c>
      <c r="AD1542" s="216"/>
    </row>
    <row r="1543" spans="1:30" s="215" customFormat="1" x14ac:dyDescent="0.25">
      <c r="A1543" s="215" t="s">
        <v>160</v>
      </c>
      <c r="B1543" s="215">
        <v>6034</v>
      </c>
      <c r="C1543" s="215" t="s">
        <v>201</v>
      </c>
      <c r="D1543" s="215">
        <v>190435668</v>
      </c>
      <c r="E1543" s="215">
        <v>1020</v>
      </c>
      <c r="F1543" s="215">
        <v>1110</v>
      </c>
      <c r="G1543" s="215">
        <v>1004</v>
      </c>
      <c r="I1543" s="215" t="s">
        <v>3172</v>
      </c>
      <c r="J1543" s="215" t="s">
        <v>3173</v>
      </c>
      <c r="K1543" s="215" t="s">
        <v>328</v>
      </c>
      <c r="L1543" s="215" t="s">
        <v>8377</v>
      </c>
      <c r="AD1543" s="216"/>
    </row>
    <row r="1544" spans="1:30" s="215" customFormat="1" x14ac:dyDescent="0.25">
      <c r="A1544" s="215" t="s">
        <v>160</v>
      </c>
      <c r="B1544" s="215">
        <v>6034</v>
      </c>
      <c r="C1544" s="215" t="s">
        <v>201</v>
      </c>
      <c r="D1544" s="215">
        <v>190456992</v>
      </c>
      <c r="E1544" s="215">
        <v>1020</v>
      </c>
      <c r="F1544" s="215">
        <v>1110</v>
      </c>
      <c r="G1544" s="215">
        <v>1004</v>
      </c>
      <c r="I1544" s="215" t="s">
        <v>3174</v>
      </c>
      <c r="J1544" s="215" t="s">
        <v>3175</v>
      </c>
      <c r="K1544" s="215" t="s">
        <v>328</v>
      </c>
      <c r="L1544" s="215" t="s">
        <v>8369</v>
      </c>
      <c r="AD1544" s="216"/>
    </row>
    <row r="1545" spans="1:30" s="215" customFormat="1" x14ac:dyDescent="0.25">
      <c r="A1545" s="215" t="s">
        <v>160</v>
      </c>
      <c r="B1545" s="215">
        <v>6034</v>
      </c>
      <c r="C1545" s="215" t="s">
        <v>201</v>
      </c>
      <c r="D1545" s="215">
        <v>190456994</v>
      </c>
      <c r="E1545" s="215">
        <v>1020</v>
      </c>
      <c r="F1545" s="215">
        <v>1122</v>
      </c>
      <c r="G1545" s="215">
        <v>1004</v>
      </c>
      <c r="I1545" s="215" t="s">
        <v>3176</v>
      </c>
      <c r="J1545" s="215" t="s">
        <v>3177</v>
      </c>
      <c r="K1545" s="215" t="s">
        <v>328</v>
      </c>
      <c r="L1545" s="215" t="s">
        <v>8363</v>
      </c>
      <c r="AD1545" s="216"/>
    </row>
    <row r="1546" spans="1:30" s="215" customFormat="1" x14ac:dyDescent="0.25">
      <c r="A1546" s="215" t="s">
        <v>160</v>
      </c>
      <c r="B1546" s="215">
        <v>6034</v>
      </c>
      <c r="C1546" s="215" t="s">
        <v>201</v>
      </c>
      <c r="D1546" s="215">
        <v>190463268</v>
      </c>
      <c r="E1546" s="215">
        <v>1040</v>
      </c>
      <c r="F1546" s="215">
        <v>1130</v>
      </c>
      <c r="G1546" s="215">
        <v>1004</v>
      </c>
      <c r="I1546" s="215" t="s">
        <v>6404</v>
      </c>
      <c r="J1546" s="215" t="s">
        <v>6405</v>
      </c>
      <c r="K1546" s="215" t="s">
        <v>328</v>
      </c>
      <c r="L1546" s="215" t="s">
        <v>8385</v>
      </c>
      <c r="AD1546" s="216"/>
    </row>
    <row r="1547" spans="1:30" s="215" customFormat="1" x14ac:dyDescent="0.25">
      <c r="A1547" s="215" t="s">
        <v>160</v>
      </c>
      <c r="B1547" s="215">
        <v>6034</v>
      </c>
      <c r="C1547" s="215" t="s">
        <v>201</v>
      </c>
      <c r="D1547" s="215">
        <v>190463288</v>
      </c>
      <c r="E1547" s="215">
        <v>1020</v>
      </c>
      <c r="F1547" s="215">
        <v>1110</v>
      </c>
      <c r="G1547" s="215">
        <v>1004</v>
      </c>
      <c r="I1547" s="215" t="s">
        <v>3178</v>
      </c>
      <c r="J1547" s="215" t="s">
        <v>3179</v>
      </c>
      <c r="K1547" s="215" t="s">
        <v>328</v>
      </c>
      <c r="L1547" s="215" t="s">
        <v>8397</v>
      </c>
      <c r="AD1547" s="216"/>
    </row>
    <row r="1548" spans="1:30" s="215" customFormat="1" x14ac:dyDescent="0.25">
      <c r="A1548" s="215" t="s">
        <v>160</v>
      </c>
      <c r="B1548" s="215">
        <v>6034</v>
      </c>
      <c r="C1548" s="215" t="s">
        <v>201</v>
      </c>
      <c r="D1548" s="215">
        <v>190464248</v>
      </c>
      <c r="E1548" s="215">
        <v>1020</v>
      </c>
      <c r="F1548" s="215">
        <v>1110</v>
      </c>
      <c r="G1548" s="215">
        <v>1004</v>
      </c>
      <c r="I1548" s="215" t="s">
        <v>6406</v>
      </c>
      <c r="J1548" s="215" t="s">
        <v>6407</v>
      </c>
      <c r="K1548" s="215" t="s">
        <v>328</v>
      </c>
      <c r="L1548" s="215" t="s">
        <v>8398</v>
      </c>
      <c r="AD1548" s="216"/>
    </row>
    <row r="1549" spans="1:30" s="215" customFormat="1" x14ac:dyDescent="0.25">
      <c r="A1549" s="215" t="s">
        <v>160</v>
      </c>
      <c r="B1549" s="215">
        <v>6034</v>
      </c>
      <c r="C1549" s="215" t="s">
        <v>201</v>
      </c>
      <c r="D1549" s="215">
        <v>190464249</v>
      </c>
      <c r="E1549" s="215">
        <v>1020</v>
      </c>
      <c r="F1549" s="215">
        <v>1110</v>
      </c>
      <c r="G1549" s="215">
        <v>1004</v>
      </c>
      <c r="I1549" s="215" t="s">
        <v>3180</v>
      </c>
      <c r="J1549" s="215" t="s">
        <v>3181</v>
      </c>
      <c r="K1549" s="215" t="s">
        <v>328</v>
      </c>
      <c r="L1549" s="215" t="s">
        <v>8398</v>
      </c>
      <c r="AD1549" s="216"/>
    </row>
    <row r="1550" spans="1:30" s="215" customFormat="1" x14ac:dyDescent="0.25">
      <c r="A1550" s="215" t="s">
        <v>160</v>
      </c>
      <c r="B1550" s="215">
        <v>6034</v>
      </c>
      <c r="C1550" s="215" t="s">
        <v>201</v>
      </c>
      <c r="D1550" s="215">
        <v>190464250</v>
      </c>
      <c r="E1550" s="215">
        <v>1020</v>
      </c>
      <c r="F1550" s="215">
        <v>1110</v>
      </c>
      <c r="G1550" s="215">
        <v>1004</v>
      </c>
      <c r="I1550" s="215" t="s">
        <v>3182</v>
      </c>
      <c r="J1550" s="215" t="s">
        <v>3183</v>
      </c>
      <c r="K1550" s="215" t="s">
        <v>328</v>
      </c>
      <c r="L1550" s="215" t="s">
        <v>8398</v>
      </c>
      <c r="AD1550" s="216"/>
    </row>
    <row r="1551" spans="1:30" s="215" customFormat="1" x14ac:dyDescent="0.25">
      <c r="A1551" s="215" t="s">
        <v>160</v>
      </c>
      <c r="B1551" s="215">
        <v>6034</v>
      </c>
      <c r="C1551" s="215" t="s">
        <v>201</v>
      </c>
      <c r="D1551" s="215">
        <v>190464252</v>
      </c>
      <c r="E1551" s="215">
        <v>1020</v>
      </c>
      <c r="F1551" s="215">
        <v>1110</v>
      </c>
      <c r="G1551" s="215">
        <v>1004</v>
      </c>
      <c r="I1551" s="215" t="s">
        <v>3184</v>
      </c>
      <c r="J1551" s="215" t="s">
        <v>3185</v>
      </c>
      <c r="K1551" s="215" t="s">
        <v>328</v>
      </c>
      <c r="L1551" s="215" t="s">
        <v>8398</v>
      </c>
      <c r="AD1551" s="216"/>
    </row>
    <row r="1552" spans="1:30" s="215" customFormat="1" x14ac:dyDescent="0.25">
      <c r="A1552" s="215" t="s">
        <v>160</v>
      </c>
      <c r="B1552" s="215">
        <v>6034</v>
      </c>
      <c r="C1552" s="215" t="s">
        <v>201</v>
      </c>
      <c r="D1552" s="215">
        <v>190464253</v>
      </c>
      <c r="E1552" s="215">
        <v>1020</v>
      </c>
      <c r="F1552" s="215">
        <v>1110</v>
      </c>
      <c r="G1552" s="215">
        <v>1004</v>
      </c>
      <c r="I1552" s="215" t="s">
        <v>3186</v>
      </c>
      <c r="J1552" s="215" t="s">
        <v>3187</v>
      </c>
      <c r="K1552" s="215" t="s">
        <v>328</v>
      </c>
      <c r="L1552" s="215" t="s">
        <v>8398</v>
      </c>
      <c r="AD1552" s="216"/>
    </row>
    <row r="1553" spans="1:30" s="215" customFormat="1" x14ac:dyDescent="0.25">
      <c r="A1553" s="215" t="s">
        <v>160</v>
      </c>
      <c r="B1553" s="215">
        <v>6034</v>
      </c>
      <c r="C1553" s="215" t="s">
        <v>201</v>
      </c>
      <c r="D1553" s="215">
        <v>190464269</v>
      </c>
      <c r="E1553" s="215">
        <v>1020</v>
      </c>
      <c r="F1553" s="215">
        <v>1122</v>
      </c>
      <c r="G1553" s="215">
        <v>1004</v>
      </c>
      <c r="I1553" s="215" t="s">
        <v>3188</v>
      </c>
      <c r="J1553" s="215" t="s">
        <v>3189</v>
      </c>
      <c r="K1553" s="215" t="s">
        <v>328</v>
      </c>
      <c r="L1553" s="215" t="s">
        <v>8389</v>
      </c>
      <c r="AD1553" s="216"/>
    </row>
    <row r="1554" spans="1:30" s="215" customFormat="1" x14ac:dyDescent="0.25">
      <c r="A1554" s="215" t="s">
        <v>160</v>
      </c>
      <c r="B1554" s="215">
        <v>6034</v>
      </c>
      <c r="C1554" s="215" t="s">
        <v>201</v>
      </c>
      <c r="D1554" s="215">
        <v>190464408</v>
      </c>
      <c r="E1554" s="215">
        <v>1020</v>
      </c>
      <c r="F1554" s="215">
        <v>1110</v>
      </c>
      <c r="G1554" s="215">
        <v>1004</v>
      </c>
      <c r="I1554" s="215" t="s">
        <v>3190</v>
      </c>
      <c r="J1554" s="215" t="s">
        <v>3191</v>
      </c>
      <c r="K1554" s="215" t="s">
        <v>328</v>
      </c>
      <c r="L1554" s="215" t="s">
        <v>8391</v>
      </c>
      <c r="AD1554" s="216"/>
    </row>
    <row r="1555" spans="1:30" s="215" customFormat="1" x14ac:dyDescent="0.25">
      <c r="A1555" s="215" t="s">
        <v>160</v>
      </c>
      <c r="B1555" s="215">
        <v>6034</v>
      </c>
      <c r="C1555" s="215" t="s">
        <v>201</v>
      </c>
      <c r="D1555" s="215">
        <v>190464409</v>
      </c>
      <c r="E1555" s="215">
        <v>1020</v>
      </c>
      <c r="F1555" s="215">
        <v>1110</v>
      </c>
      <c r="G1555" s="215">
        <v>1004</v>
      </c>
      <c r="I1555" s="215" t="s">
        <v>3192</v>
      </c>
      <c r="J1555" s="215" t="s">
        <v>3193</v>
      </c>
      <c r="K1555" s="215" t="s">
        <v>328</v>
      </c>
      <c r="L1555" s="215" t="s">
        <v>8391</v>
      </c>
      <c r="AD1555" s="216"/>
    </row>
    <row r="1556" spans="1:30" s="215" customFormat="1" x14ac:dyDescent="0.25">
      <c r="A1556" s="215" t="s">
        <v>160</v>
      </c>
      <c r="B1556" s="215">
        <v>6034</v>
      </c>
      <c r="C1556" s="215" t="s">
        <v>201</v>
      </c>
      <c r="D1556" s="215">
        <v>190484888</v>
      </c>
      <c r="E1556" s="215">
        <v>1020</v>
      </c>
      <c r="F1556" s="215">
        <v>1110</v>
      </c>
      <c r="G1556" s="215">
        <v>1004</v>
      </c>
      <c r="I1556" s="215" t="s">
        <v>3194</v>
      </c>
      <c r="J1556" s="215" t="s">
        <v>3195</v>
      </c>
      <c r="K1556" s="215" t="s">
        <v>328</v>
      </c>
      <c r="L1556" s="215" t="s">
        <v>8360</v>
      </c>
      <c r="AD1556" s="216"/>
    </row>
    <row r="1557" spans="1:30" s="215" customFormat="1" x14ac:dyDescent="0.25">
      <c r="A1557" s="215" t="s">
        <v>160</v>
      </c>
      <c r="B1557" s="215">
        <v>6034</v>
      </c>
      <c r="C1557" s="215" t="s">
        <v>201</v>
      </c>
      <c r="D1557" s="215">
        <v>190490871</v>
      </c>
      <c r="E1557" s="215">
        <v>1020</v>
      </c>
      <c r="F1557" s="215">
        <v>1110</v>
      </c>
      <c r="G1557" s="215">
        <v>1004</v>
      </c>
      <c r="I1557" s="215" t="s">
        <v>13375</v>
      </c>
      <c r="J1557" s="215" t="s">
        <v>13376</v>
      </c>
      <c r="K1557" s="215" t="s">
        <v>8688</v>
      </c>
      <c r="L1557" s="215" t="s">
        <v>20379</v>
      </c>
      <c r="AD1557" s="216"/>
    </row>
    <row r="1558" spans="1:30" s="215" customFormat="1" x14ac:dyDescent="0.25">
      <c r="A1558" s="215" t="s">
        <v>160</v>
      </c>
      <c r="B1558" s="215">
        <v>6034</v>
      </c>
      <c r="C1558" s="215" t="s">
        <v>201</v>
      </c>
      <c r="D1558" s="215">
        <v>190505969</v>
      </c>
      <c r="E1558" s="215">
        <v>1020</v>
      </c>
      <c r="F1558" s="215">
        <v>1110</v>
      </c>
      <c r="G1558" s="215">
        <v>1004</v>
      </c>
      <c r="I1558" s="215" t="s">
        <v>13377</v>
      </c>
      <c r="J1558" s="215" t="s">
        <v>13378</v>
      </c>
      <c r="K1558" s="215" t="s">
        <v>8688</v>
      </c>
      <c r="L1558" s="215" t="s">
        <v>20380</v>
      </c>
      <c r="AD1558" s="216"/>
    </row>
    <row r="1559" spans="1:30" s="215" customFormat="1" x14ac:dyDescent="0.25">
      <c r="A1559" s="215" t="s">
        <v>160</v>
      </c>
      <c r="B1559" s="215">
        <v>6034</v>
      </c>
      <c r="C1559" s="215" t="s">
        <v>201</v>
      </c>
      <c r="D1559" s="215">
        <v>190534608</v>
      </c>
      <c r="E1559" s="215">
        <v>1020</v>
      </c>
      <c r="F1559" s="215">
        <v>1110</v>
      </c>
      <c r="G1559" s="215">
        <v>1004</v>
      </c>
      <c r="I1559" s="215" t="s">
        <v>13379</v>
      </c>
      <c r="J1559" s="215" t="s">
        <v>13380</v>
      </c>
      <c r="K1559" s="215" t="s">
        <v>8688</v>
      </c>
      <c r="L1559" s="215" t="s">
        <v>20381</v>
      </c>
      <c r="AD1559" s="216"/>
    </row>
    <row r="1560" spans="1:30" s="215" customFormat="1" x14ac:dyDescent="0.25">
      <c r="A1560" s="215" t="s">
        <v>160</v>
      </c>
      <c r="B1560" s="215">
        <v>6034</v>
      </c>
      <c r="C1560" s="215" t="s">
        <v>201</v>
      </c>
      <c r="D1560" s="215">
        <v>190548868</v>
      </c>
      <c r="E1560" s="215">
        <v>1060</v>
      </c>
      <c r="F1560" s="215">
        <v>1242</v>
      </c>
      <c r="G1560" s="215">
        <v>1004</v>
      </c>
      <c r="I1560" s="215" t="s">
        <v>13381</v>
      </c>
      <c r="J1560" s="215" t="s">
        <v>13382</v>
      </c>
      <c r="K1560" s="215" t="s">
        <v>8688</v>
      </c>
      <c r="L1560" s="215" t="s">
        <v>20382</v>
      </c>
      <c r="AD1560" s="216"/>
    </row>
    <row r="1561" spans="1:30" s="215" customFormat="1" x14ac:dyDescent="0.25">
      <c r="A1561" s="215" t="s">
        <v>160</v>
      </c>
      <c r="B1561" s="215">
        <v>6034</v>
      </c>
      <c r="C1561" s="215" t="s">
        <v>201</v>
      </c>
      <c r="D1561" s="215">
        <v>190678795</v>
      </c>
      <c r="E1561" s="215">
        <v>1020</v>
      </c>
      <c r="F1561" s="215">
        <v>1110</v>
      </c>
      <c r="G1561" s="215">
        <v>1004</v>
      </c>
      <c r="I1561" s="215" t="s">
        <v>3196</v>
      </c>
      <c r="J1561" s="215" t="s">
        <v>3197</v>
      </c>
      <c r="K1561" s="215" t="s">
        <v>328</v>
      </c>
      <c r="L1561" s="215" t="s">
        <v>8387</v>
      </c>
      <c r="AD1561" s="216"/>
    </row>
    <row r="1562" spans="1:30" s="215" customFormat="1" x14ac:dyDescent="0.25">
      <c r="A1562" s="215" t="s">
        <v>160</v>
      </c>
      <c r="B1562" s="215">
        <v>6034</v>
      </c>
      <c r="C1562" s="215" t="s">
        <v>201</v>
      </c>
      <c r="D1562" s="215">
        <v>190684048</v>
      </c>
      <c r="E1562" s="215">
        <v>1020</v>
      </c>
      <c r="F1562" s="215">
        <v>1110</v>
      </c>
      <c r="G1562" s="215">
        <v>1004</v>
      </c>
      <c r="I1562" s="215" t="s">
        <v>13383</v>
      </c>
      <c r="J1562" s="215" t="s">
        <v>13384</v>
      </c>
      <c r="K1562" s="215" t="s">
        <v>8688</v>
      </c>
      <c r="L1562" s="215" t="s">
        <v>20383</v>
      </c>
      <c r="AD1562" s="216"/>
    </row>
    <row r="1563" spans="1:30" s="215" customFormat="1" x14ac:dyDescent="0.25">
      <c r="A1563" s="215" t="s">
        <v>160</v>
      </c>
      <c r="B1563" s="215">
        <v>6034</v>
      </c>
      <c r="C1563" s="215" t="s">
        <v>201</v>
      </c>
      <c r="D1563" s="215">
        <v>190697649</v>
      </c>
      <c r="E1563" s="215">
        <v>1020</v>
      </c>
      <c r="F1563" s="215">
        <v>1121</v>
      </c>
      <c r="G1563" s="215">
        <v>1004</v>
      </c>
      <c r="I1563" s="215" t="s">
        <v>13385</v>
      </c>
      <c r="J1563" s="215" t="s">
        <v>13386</v>
      </c>
      <c r="K1563" s="215" t="s">
        <v>8688</v>
      </c>
      <c r="L1563" s="215" t="s">
        <v>20384</v>
      </c>
      <c r="AD1563" s="216"/>
    </row>
    <row r="1564" spans="1:30" s="215" customFormat="1" x14ac:dyDescent="0.25">
      <c r="A1564" s="215" t="s">
        <v>160</v>
      </c>
      <c r="B1564" s="215">
        <v>6034</v>
      </c>
      <c r="C1564" s="215" t="s">
        <v>201</v>
      </c>
      <c r="D1564" s="215">
        <v>190697829</v>
      </c>
      <c r="E1564" s="215">
        <v>1020</v>
      </c>
      <c r="F1564" s="215">
        <v>1242</v>
      </c>
      <c r="G1564" s="215">
        <v>1004</v>
      </c>
      <c r="I1564" s="215" t="s">
        <v>3198</v>
      </c>
      <c r="J1564" s="215" t="s">
        <v>3199</v>
      </c>
      <c r="K1564" s="215" t="s">
        <v>328</v>
      </c>
      <c r="L1564" s="215" t="s">
        <v>7495</v>
      </c>
      <c r="AD1564" s="216"/>
    </row>
    <row r="1565" spans="1:30" s="215" customFormat="1" x14ac:dyDescent="0.25">
      <c r="A1565" s="215" t="s">
        <v>160</v>
      </c>
      <c r="B1565" s="215">
        <v>6034</v>
      </c>
      <c r="C1565" s="215" t="s">
        <v>201</v>
      </c>
      <c r="D1565" s="215">
        <v>190767769</v>
      </c>
      <c r="E1565" s="215">
        <v>1020</v>
      </c>
      <c r="F1565" s="215">
        <v>1110</v>
      </c>
      <c r="G1565" s="215">
        <v>1004</v>
      </c>
      <c r="I1565" s="215" t="s">
        <v>3200</v>
      </c>
      <c r="J1565" s="215" t="s">
        <v>3201</v>
      </c>
      <c r="K1565" s="215" t="s">
        <v>328</v>
      </c>
      <c r="L1565" s="215" t="s">
        <v>8367</v>
      </c>
      <c r="AD1565" s="216"/>
    </row>
    <row r="1566" spans="1:30" s="215" customFormat="1" x14ac:dyDescent="0.25">
      <c r="A1566" s="215" t="s">
        <v>160</v>
      </c>
      <c r="B1566" s="215">
        <v>6034</v>
      </c>
      <c r="C1566" s="215" t="s">
        <v>201</v>
      </c>
      <c r="D1566" s="215">
        <v>190767789</v>
      </c>
      <c r="E1566" s="215">
        <v>1020</v>
      </c>
      <c r="F1566" s="215">
        <v>1110</v>
      </c>
      <c r="G1566" s="215">
        <v>1004</v>
      </c>
      <c r="I1566" s="215" t="s">
        <v>3202</v>
      </c>
      <c r="J1566" s="215" t="s">
        <v>3203</v>
      </c>
      <c r="K1566" s="215" t="s">
        <v>328</v>
      </c>
      <c r="L1566" s="215" t="s">
        <v>8383</v>
      </c>
      <c r="AD1566" s="216"/>
    </row>
    <row r="1567" spans="1:30" s="215" customFormat="1" x14ac:dyDescent="0.25">
      <c r="A1567" s="215" t="s">
        <v>160</v>
      </c>
      <c r="B1567" s="215">
        <v>6034</v>
      </c>
      <c r="C1567" s="215" t="s">
        <v>201</v>
      </c>
      <c r="D1567" s="215">
        <v>190767829</v>
      </c>
      <c r="E1567" s="215">
        <v>1020</v>
      </c>
      <c r="F1567" s="215">
        <v>1110</v>
      </c>
      <c r="G1567" s="215">
        <v>1004</v>
      </c>
      <c r="I1567" s="215" t="s">
        <v>6408</v>
      </c>
      <c r="J1567" s="215" t="s">
        <v>6409</v>
      </c>
      <c r="K1567" s="215" t="s">
        <v>328</v>
      </c>
      <c r="L1567" s="215" t="s">
        <v>8358</v>
      </c>
      <c r="AD1567" s="216"/>
    </row>
    <row r="1568" spans="1:30" s="215" customFormat="1" x14ac:dyDescent="0.25">
      <c r="A1568" s="215" t="s">
        <v>160</v>
      </c>
      <c r="B1568" s="215">
        <v>6034</v>
      </c>
      <c r="C1568" s="215" t="s">
        <v>201</v>
      </c>
      <c r="D1568" s="215">
        <v>190831769</v>
      </c>
      <c r="E1568" s="215">
        <v>1020</v>
      </c>
      <c r="F1568" s="215">
        <v>1110</v>
      </c>
      <c r="G1568" s="215">
        <v>1004</v>
      </c>
      <c r="I1568" s="215" t="s">
        <v>3204</v>
      </c>
      <c r="J1568" s="215" t="s">
        <v>3205</v>
      </c>
      <c r="K1568" s="215" t="s">
        <v>328</v>
      </c>
      <c r="L1568" s="215" t="s">
        <v>8354</v>
      </c>
      <c r="AD1568" s="216"/>
    </row>
    <row r="1569" spans="1:30" s="215" customFormat="1" x14ac:dyDescent="0.25">
      <c r="A1569" s="215" t="s">
        <v>160</v>
      </c>
      <c r="B1569" s="215">
        <v>6034</v>
      </c>
      <c r="C1569" s="215" t="s">
        <v>201</v>
      </c>
      <c r="D1569" s="215">
        <v>190831789</v>
      </c>
      <c r="E1569" s="215">
        <v>1020</v>
      </c>
      <c r="F1569" s="215">
        <v>1110</v>
      </c>
      <c r="G1569" s="215">
        <v>1004</v>
      </c>
      <c r="I1569" s="215" t="s">
        <v>3206</v>
      </c>
      <c r="J1569" s="215" t="s">
        <v>3207</v>
      </c>
      <c r="K1569" s="215" t="s">
        <v>328</v>
      </c>
      <c r="L1569" s="215" t="s">
        <v>8399</v>
      </c>
      <c r="AD1569" s="216"/>
    </row>
    <row r="1570" spans="1:30" s="215" customFormat="1" x14ac:dyDescent="0.25">
      <c r="A1570" s="215" t="s">
        <v>160</v>
      </c>
      <c r="B1570" s="215">
        <v>6034</v>
      </c>
      <c r="C1570" s="215" t="s">
        <v>201</v>
      </c>
      <c r="D1570" s="215">
        <v>190909031</v>
      </c>
      <c r="E1570" s="215">
        <v>1060</v>
      </c>
      <c r="F1570" s="215">
        <v>1274</v>
      </c>
      <c r="G1570" s="215">
        <v>1004</v>
      </c>
      <c r="I1570" s="215" t="s">
        <v>6410</v>
      </c>
      <c r="J1570" s="215" t="s">
        <v>6411</v>
      </c>
      <c r="K1570" s="215" t="s">
        <v>328</v>
      </c>
      <c r="L1570" s="215" t="s">
        <v>8359</v>
      </c>
      <c r="AD1570" s="216"/>
    </row>
    <row r="1571" spans="1:30" s="215" customFormat="1" x14ac:dyDescent="0.25">
      <c r="A1571" s="215" t="s">
        <v>160</v>
      </c>
      <c r="B1571" s="215">
        <v>6034</v>
      </c>
      <c r="C1571" s="215" t="s">
        <v>201</v>
      </c>
      <c r="D1571" s="215">
        <v>190909033</v>
      </c>
      <c r="E1571" s="215">
        <v>1060</v>
      </c>
      <c r="F1571" s="215">
        <v>1252</v>
      </c>
      <c r="G1571" s="215">
        <v>1004</v>
      </c>
      <c r="I1571" s="215" t="s">
        <v>6412</v>
      </c>
      <c r="J1571" s="215" t="s">
        <v>6413</v>
      </c>
      <c r="K1571" s="215" t="s">
        <v>328</v>
      </c>
      <c r="L1571" s="215" t="s">
        <v>8400</v>
      </c>
      <c r="AD1571" s="216"/>
    </row>
    <row r="1572" spans="1:30" s="215" customFormat="1" x14ac:dyDescent="0.25">
      <c r="A1572" s="215" t="s">
        <v>160</v>
      </c>
      <c r="B1572" s="215">
        <v>6034</v>
      </c>
      <c r="C1572" s="215" t="s">
        <v>201</v>
      </c>
      <c r="D1572" s="215">
        <v>190992532</v>
      </c>
      <c r="E1572" s="215">
        <v>1060</v>
      </c>
      <c r="F1572" s="215">
        <v>1242</v>
      </c>
      <c r="G1572" s="215">
        <v>1004</v>
      </c>
      <c r="I1572" s="215" t="s">
        <v>13387</v>
      </c>
      <c r="J1572" s="215" t="s">
        <v>13388</v>
      </c>
      <c r="K1572" s="215" t="s">
        <v>8688</v>
      </c>
      <c r="L1572" s="215" t="s">
        <v>20385</v>
      </c>
      <c r="AD1572" s="216"/>
    </row>
    <row r="1573" spans="1:30" s="215" customFormat="1" x14ac:dyDescent="0.25">
      <c r="A1573" s="215" t="s">
        <v>160</v>
      </c>
      <c r="B1573" s="215">
        <v>6034</v>
      </c>
      <c r="C1573" s="215" t="s">
        <v>201</v>
      </c>
      <c r="D1573" s="215">
        <v>191016290</v>
      </c>
      <c r="E1573" s="215">
        <v>1020</v>
      </c>
      <c r="F1573" s="215">
        <v>1110</v>
      </c>
      <c r="G1573" s="215">
        <v>1004</v>
      </c>
      <c r="I1573" s="215" t="s">
        <v>3208</v>
      </c>
      <c r="J1573" s="215" t="s">
        <v>3209</v>
      </c>
      <c r="K1573" s="215" t="s">
        <v>328</v>
      </c>
      <c r="L1573" s="215" t="s">
        <v>8371</v>
      </c>
      <c r="AD1573" s="216"/>
    </row>
    <row r="1574" spans="1:30" s="215" customFormat="1" x14ac:dyDescent="0.25">
      <c r="A1574" s="215" t="s">
        <v>160</v>
      </c>
      <c r="B1574" s="215">
        <v>6034</v>
      </c>
      <c r="C1574" s="215" t="s">
        <v>201</v>
      </c>
      <c r="D1574" s="215">
        <v>191016470</v>
      </c>
      <c r="E1574" s="215">
        <v>1060</v>
      </c>
      <c r="G1574" s="215">
        <v>1004</v>
      </c>
      <c r="I1574" s="215" t="s">
        <v>6414</v>
      </c>
      <c r="J1574" s="215" t="s">
        <v>6415</v>
      </c>
      <c r="K1574" s="215" t="s">
        <v>328</v>
      </c>
      <c r="L1574" s="215" t="s">
        <v>8401</v>
      </c>
      <c r="AD1574" s="216"/>
    </row>
    <row r="1575" spans="1:30" s="215" customFormat="1" x14ac:dyDescent="0.25">
      <c r="A1575" s="215" t="s">
        <v>160</v>
      </c>
      <c r="B1575" s="215">
        <v>6034</v>
      </c>
      <c r="C1575" s="215" t="s">
        <v>201</v>
      </c>
      <c r="D1575" s="215">
        <v>191016471</v>
      </c>
      <c r="E1575" s="215">
        <v>1060</v>
      </c>
      <c r="G1575" s="215">
        <v>1004</v>
      </c>
      <c r="I1575" s="215" t="s">
        <v>3210</v>
      </c>
      <c r="J1575" s="215" t="s">
        <v>3211</v>
      </c>
      <c r="K1575" s="215" t="s">
        <v>328</v>
      </c>
      <c r="L1575" s="215" t="s">
        <v>8401</v>
      </c>
      <c r="AD1575" s="216"/>
    </row>
    <row r="1576" spans="1:30" s="215" customFormat="1" x14ac:dyDescent="0.25">
      <c r="A1576" s="215" t="s">
        <v>160</v>
      </c>
      <c r="B1576" s="215">
        <v>6034</v>
      </c>
      <c r="C1576" s="215" t="s">
        <v>201</v>
      </c>
      <c r="D1576" s="215">
        <v>191016830</v>
      </c>
      <c r="E1576" s="215">
        <v>1060</v>
      </c>
      <c r="G1576" s="215">
        <v>1004</v>
      </c>
      <c r="I1576" s="215" t="s">
        <v>6416</v>
      </c>
      <c r="J1576" s="215" t="s">
        <v>6417</v>
      </c>
      <c r="K1576" s="215" t="s">
        <v>328</v>
      </c>
      <c r="L1576" s="215" t="s">
        <v>8402</v>
      </c>
      <c r="AD1576" s="216"/>
    </row>
    <row r="1577" spans="1:30" s="215" customFormat="1" x14ac:dyDescent="0.25">
      <c r="A1577" s="215" t="s">
        <v>160</v>
      </c>
      <c r="B1577" s="215">
        <v>6034</v>
      </c>
      <c r="C1577" s="215" t="s">
        <v>201</v>
      </c>
      <c r="D1577" s="215">
        <v>191016831</v>
      </c>
      <c r="E1577" s="215">
        <v>1060</v>
      </c>
      <c r="G1577" s="215">
        <v>1004</v>
      </c>
      <c r="I1577" s="215" t="s">
        <v>3212</v>
      </c>
      <c r="J1577" s="215" t="s">
        <v>3213</v>
      </c>
      <c r="K1577" s="215" t="s">
        <v>328</v>
      </c>
      <c r="L1577" s="215" t="s">
        <v>8402</v>
      </c>
      <c r="AD1577" s="216"/>
    </row>
    <row r="1578" spans="1:30" s="215" customFormat="1" x14ac:dyDescent="0.25">
      <c r="A1578" s="215" t="s">
        <v>160</v>
      </c>
      <c r="B1578" s="215">
        <v>6034</v>
      </c>
      <c r="C1578" s="215" t="s">
        <v>201</v>
      </c>
      <c r="D1578" s="215">
        <v>191019198</v>
      </c>
      <c r="E1578" s="215">
        <v>1060</v>
      </c>
      <c r="F1578" s="215">
        <v>1110</v>
      </c>
      <c r="G1578" s="215">
        <v>1004</v>
      </c>
      <c r="I1578" s="215" t="s">
        <v>3118</v>
      </c>
      <c r="J1578" s="215" t="s">
        <v>3119</v>
      </c>
      <c r="K1578" s="215" t="s">
        <v>328</v>
      </c>
      <c r="L1578" s="215" t="s">
        <v>8381</v>
      </c>
      <c r="AD1578" s="216"/>
    </row>
    <row r="1579" spans="1:30" s="215" customFormat="1" x14ac:dyDescent="0.25">
      <c r="A1579" s="215" t="s">
        <v>160</v>
      </c>
      <c r="B1579" s="215">
        <v>6034</v>
      </c>
      <c r="C1579" s="215" t="s">
        <v>201</v>
      </c>
      <c r="D1579" s="215">
        <v>191019472</v>
      </c>
      <c r="E1579" s="215">
        <v>1060</v>
      </c>
      <c r="F1579" s="215">
        <v>1110</v>
      </c>
      <c r="G1579" s="215">
        <v>1004</v>
      </c>
      <c r="I1579" s="215" t="s">
        <v>3120</v>
      </c>
      <c r="J1579" s="215" t="s">
        <v>3121</v>
      </c>
      <c r="K1579" s="215" t="s">
        <v>328</v>
      </c>
      <c r="L1579" s="215" t="s">
        <v>8382</v>
      </c>
      <c r="AD1579" s="216"/>
    </row>
    <row r="1580" spans="1:30" s="215" customFormat="1" x14ac:dyDescent="0.25">
      <c r="A1580" s="215" t="s">
        <v>160</v>
      </c>
      <c r="B1580" s="215">
        <v>6034</v>
      </c>
      <c r="C1580" s="215" t="s">
        <v>201</v>
      </c>
      <c r="D1580" s="215">
        <v>191019730</v>
      </c>
      <c r="E1580" s="215">
        <v>1060</v>
      </c>
      <c r="G1580" s="215">
        <v>1004</v>
      </c>
      <c r="I1580" s="215" t="s">
        <v>6418</v>
      </c>
      <c r="J1580" s="215" t="s">
        <v>6419</v>
      </c>
      <c r="K1580" s="215" t="s">
        <v>328</v>
      </c>
      <c r="L1580" s="215" t="s">
        <v>8403</v>
      </c>
      <c r="AD1580" s="216"/>
    </row>
    <row r="1581" spans="1:30" s="215" customFormat="1" x14ac:dyDescent="0.25">
      <c r="A1581" s="215" t="s">
        <v>160</v>
      </c>
      <c r="B1581" s="215">
        <v>6034</v>
      </c>
      <c r="C1581" s="215" t="s">
        <v>201</v>
      </c>
      <c r="D1581" s="215">
        <v>191019731</v>
      </c>
      <c r="E1581" s="215">
        <v>1060</v>
      </c>
      <c r="G1581" s="215">
        <v>1004</v>
      </c>
      <c r="I1581" s="215" t="s">
        <v>3214</v>
      </c>
      <c r="J1581" s="215" t="s">
        <v>3215</v>
      </c>
      <c r="K1581" s="215" t="s">
        <v>328</v>
      </c>
      <c r="L1581" s="215" t="s">
        <v>8403</v>
      </c>
      <c r="AD1581" s="216"/>
    </row>
    <row r="1582" spans="1:30" s="215" customFormat="1" x14ac:dyDescent="0.25">
      <c r="A1582" s="215" t="s">
        <v>160</v>
      </c>
      <c r="B1582" s="215">
        <v>6034</v>
      </c>
      <c r="C1582" s="215" t="s">
        <v>201</v>
      </c>
      <c r="D1582" s="215">
        <v>191020035</v>
      </c>
      <c r="E1582" s="215">
        <v>1060</v>
      </c>
      <c r="F1582" s="215">
        <v>1110</v>
      </c>
      <c r="G1582" s="215">
        <v>1004</v>
      </c>
      <c r="I1582" s="215" t="s">
        <v>6420</v>
      </c>
      <c r="J1582" s="215" t="s">
        <v>6421</v>
      </c>
      <c r="K1582" s="215" t="s">
        <v>328</v>
      </c>
      <c r="L1582" s="215" t="s">
        <v>8399</v>
      </c>
      <c r="AD1582" s="216"/>
    </row>
    <row r="1583" spans="1:30" s="215" customFormat="1" x14ac:dyDescent="0.25">
      <c r="A1583" s="215" t="s">
        <v>160</v>
      </c>
      <c r="B1583" s="215">
        <v>6034</v>
      </c>
      <c r="C1583" s="215" t="s">
        <v>201</v>
      </c>
      <c r="D1583" s="215">
        <v>191020250</v>
      </c>
      <c r="E1583" s="215">
        <v>1060</v>
      </c>
      <c r="F1583" s="215">
        <v>1242</v>
      </c>
      <c r="G1583" s="215">
        <v>1004</v>
      </c>
      <c r="I1583" s="215" t="s">
        <v>6422</v>
      </c>
      <c r="J1583" s="215" t="s">
        <v>6423</v>
      </c>
      <c r="K1583" s="215" t="s">
        <v>328</v>
      </c>
      <c r="L1583" s="215" t="s">
        <v>8404</v>
      </c>
      <c r="AD1583" s="216"/>
    </row>
    <row r="1584" spans="1:30" s="215" customFormat="1" x14ac:dyDescent="0.25">
      <c r="A1584" s="215" t="s">
        <v>160</v>
      </c>
      <c r="B1584" s="215">
        <v>6034</v>
      </c>
      <c r="C1584" s="215" t="s">
        <v>201</v>
      </c>
      <c r="D1584" s="215">
        <v>191020270</v>
      </c>
      <c r="E1584" s="215">
        <v>1060</v>
      </c>
      <c r="F1584" s="215">
        <v>1242</v>
      </c>
      <c r="G1584" s="215">
        <v>1004</v>
      </c>
      <c r="I1584" s="215" t="s">
        <v>3216</v>
      </c>
      <c r="J1584" s="215" t="s">
        <v>3217</v>
      </c>
      <c r="K1584" s="215" t="s">
        <v>328</v>
      </c>
      <c r="L1584" s="215" t="s">
        <v>8404</v>
      </c>
      <c r="AD1584" s="216"/>
    </row>
    <row r="1585" spans="1:30" s="215" customFormat="1" x14ac:dyDescent="0.25">
      <c r="A1585" s="215" t="s">
        <v>160</v>
      </c>
      <c r="B1585" s="215">
        <v>6034</v>
      </c>
      <c r="C1585" s="215" t="s">
        <v>201</v>
      </c>
      <c r="D1585" s="215">
        <v>191020870</v>
      </c>
      <c r="E1585" s="215">
        <v>1060</v>
      </c>
      <c r="F1585" s="215">
        <v>1110</v>
      </c>
      <c r="G1585" s="215">
        <v>1004</v>
      </c>
      <c r="I1585" s="215" t="s">
        <v>6424</v>
      </c>
      <c r="J1585" s="215" t="s">
        <v>6425</v>
      </c>
      <c r="K1585" s="215" t="s">
        <v>328</v>
      </c>
      <c r="L1585" s="215" t="s">
        <v>8397</v>
      </c>
      <c r="AD1585" s="216"/>
    </row>
    <row r="1586" spans="1:30" s="215" customFormat="1" x14ac:dyDescent="0.25">
      <c r="A1586" s="215" t="s">
        <v>160</v>
      </c>
      <c r="B1586" s="215">
        <v>6034</v>
      </c>
      <c r="C1586" s="215" t="s">
        <v>201</v>
      </c>
      <c r="D1586" s="215">
        <v>191023490</v>
      </c>
      <c r="E1586" s="215">
        <v>1060</v>
      </c>
      <c r="F1586" s="215">
        <v>1263</v>
      </c>
      <c r="G1586" s="215">
        <v>1004</v>
      </c>
      <c r="I1586" s="215" t="s">
        <v>6426</v>
      </c>
      <c r="J1586" s="215" t="s">
        <v>6427</v>
      </c>
      <c r="K1586" s="215" t="s">
        <v>328</v>
      </c>
      <c r="L1586" s="215" t="s">
        <v>8405</v>
      </c>
      <c r="AD1586" s="216"/>
    </row>
    <row r="1587" spans="1:30" s="215" customFormat="1" x14ac:dyDescent="0.25">
      <c r="A1587" s="215" t="s">
        <v>160</v>
      </c>
      <c r="B1587" s="215">
        <v>6034</v>
      </c>
      <c r="C1587" s="215" t="s">
        <v>201</v>
      </c>
      <c r="D1587" s="215">
        <v>191023491</v>
      </c>
      <c r="E1587" s="215">
        <v>1060</v>
      </c>
      <c r="F1587" s="215">
        <v>1263</v>
      </c>
      <c r="G1587" s="215">
        <v>1004</v>
      </c>
      <c r="I1587" s="215" t="s">
        <v>3218</v>
      </c>
      <c r="J1587" s="215" t="s">
        <v>3219</v>
      </c>
      <c r="K1587" s="215" t="s">
        <v>328</v>
      </c>
      <c r="L1587" s="215" t="s">
        <v>8405</v>
      </c>
      <c r="AD1587" s="216"/>
    </row>
    <row r="1588" spans="1:30" s="215" customFormat="1" x14ac:dyDescent="0.25">
      <c r="A1588" s="215" t="s">
        <v>160</v>
      </c>
      <c r="B1588" s="215">
        <v>6034</v>
      </c>
      <c r="C1588" s="215" t="s">
        <v>201</v>
      </c>
      <c r="D1588" s="215">
        <v>191023497</v>
      </c>
      <c r="E1588" s="215">
        <v>1060</v>
      </c>
      <c r="F1588" s="215">
        <v>1271</v>
      </c>
      <c r="G1588" s="215">
        <v>1004</v>
      </c>
      <c r="I1588" s="215" t="s">
        <v>6428</v>
      </c>
      <c r="J1588" s="215" t="s">
        <v>6429</v>
      </c>
      <c r="K1588" s="215" t="s">
        <v>328</v>
      </c>
      <c r="L1588" s="215" t="s">
        <v>8390</v>
      </c>
      <c r="AD1588" s="216"/>
    </row>
    <row r="1589" spans="1:30" s="215" customFormat="1" x14ac:dyDescent="0.25">
      <c r="A1589" s="215" t="s">
        <v>160</v>
      </c>
      <c r="B1589" s="215">
        <v>6034</v>
      </c>
      <c r="C1589" s="215" t="s">
        <v>201</v>
      </c>
      <c r="D1589" s="215">
        <v>191023938</v>
      </c>
      <c r="E1589" s="215">
        <v>1060</v>
      </c>
      <c r="F1589" s="215">
        <v>1271</v>
      </c>
      <c r="G1589" s="215">
        <v>1004</v>
      </c>
      <c r="I1589" s="215" t="s">
        <v>13389</v>
      </c>
      <c r="J1589" s="215" t="s">
        <v>13390</v>
      </c>
      <c r="K1589" s="215" t="s">
        <v>8688</v>
      </c>
      <c r="L1589" s="215" t="s">
        <v>20386</v>
      </c>
      <c r="AD1589" s="216"/>
    </row>
    <row r="1590" spans="1:30" s="215" customFormat="1" x14ac:dyDescent="0.25">
      <c r="A1590" s="215" t="s">
        <v>160</v>
      </c>
      <c r="B1590" s="215">
        <v>6034</v>
      </c>
      <c r="C1590" s="215" t="s">
        <v>201</v>
      </c>
      <c r="D1590" s="215">
        <v>191025671</v>
      </c>
      <c r="E1590" s="215">
        <v>1060</v>
      </c>
      <c r="G1590" s="215">
        <v>1004</v>
      </c>
      <c r="I1590" s="215" t="s">
        <v>6430</v>
      </c>
      <c r="J1590" s="215" t="s">
        <v>6431</v>
      </c>
      <c r="K1590" s="215" t="s">
        <v>328</v>
      </c>
      <c r="L1590" s="215" t="s">
        <v>8406</v>
      </c>
      <c r="AD1590" s="216"/>
    </row>
    <row r="1591" spans="1:30" s="215" customFormat="1" x14ac:dyDescent="0.25">
      <c r="A1591" s="215" t="s">
        <v>160</v>
      </c>
      <c r="B1591" s="215">
        <v>6034</v>
      </c>
      <c r="C1591" s="215" t="s">
        <v>201</v>
      </c>
      <c r="D1591" s="215">
        <v>191025673</v>
      </c>
      <c r="E1591" s="215">
        <v>1060</v>
      </c>
      <c r="G1591" s="215">
        <v>1004</v>
      </c>
      <c r="I1591" s="215" t="s">
        <v>3220</v>
      </c>
      <c r="J1591" s="215" t="s">
        <v>3221</v>
      </c>
      <c r="K1591" s="215" t="s">
        <v>328</v>
      </c>
      <c r="L1591" s="215" t="s">
        <v>8406</v>
      </c>
      <c r="AD1591" s="216"/>
    </row>
    <row r="1592" spans="1:30" s="215" customFormat="1" x14ac:dyDescent="0.25">
      <c r="A1592" s="215" t="s">
        <v>160</v>
      </c>
      <c r="B1592" s="215">
        <v>6034</v>
      </c>
      <c r="C1592" s="215" t="s">
        <v>201</v>
      </c>
      <c r="D1592" s="215">
        <v>191025947</v>
      </c>
      <c r="E1592" s="215">
        <v>1060</v>
      </c>
      <c r="F1592" s="215">
        <v>1121</v>
      </c>
      <c r="G1592" s="215">
        <v>1004</v>
      </c>
      <c r="I1592" s="215" t="s">
        <v>3108</v>
      </c>
      <c r="J1592" s="215" t="s">
        <v>3109</v>
      </c>
      <c r="K1592" s="215" t="s">
        <v>328</v>
      </c>
      <c r="L1592" s="215" t="s">
        <v>8372</v>
      </c>
      <c r="AD1592" s="216"/>
    </row>
    <row r="1593" spans="1:30" s="215" customFormat="1" x14ac:dyDescent="0.25">
      <c r="A1593" s="215" t="s">
        <v>160</v>
      </c>
      <c r="B1593" s="215">
        <v>6034</v>
      </c>
      <c r="C1593" s="215" t="s">
        <v>201</v>
      </c>
      <c r="D1593" s="215">
        <v>191026751</v>
      </c>
      <c r="E1593" s="215">
        <v>1060</v>
      </c>
      <c r="G1593" s="215">
        <v>1004</v>
      </c>
      <c r="I1593" s="215" t="s">
        <v>13391</v>
      </c>
      <c r="J1593" s="215" t="s">
        <v>13392</v>
      </c>
      <c r="K1593" s="215" t="s">
        <v>8688</v>
      </c>
      <c r="L1593" s="215" t="s">
        <v>20387</v>
      </c>
      <c r="AD1593" s="216"/>
    </row>
    <row r="1594" spans="1:30" s="215" customFormat="1" x14ac:dyDescent="0.25">
      <c r="A1594" s="215" t="s">
        <v>160</v>
      </c>
      <c r="B1594" s="215">
        <v>6034</v>
      </c>
      <c r="C1594" s="215" t="s">
        <v>201</v>
      </c>
      <c r="D1594" s="215">
        <v>191027596</v>
      </c>
      <c r="E1594" s="215">
        <v>1060</v>
      </c>
      <c r="G1594" s="215">
        <v>1004</v>
      </c>
      <c r="I1594" s="215" t="s">
        <v>6432</v>
      </c>
      <c r="J1594" s="215" t="s">
        <v>6433</v>
      </c>
      <c r="K1594" s="215" t="s">
        <v>328</v>
      </c>
      <c r="L1594" s="215" t="s">
        <v>8407</v>
      </c>
      <c r="AD1594" s="216"/>
    </row>
    <row r="1595" spans="1:30" s="215" customFormat="1" x14ac:dyDescent="0.25">
      <c r="A1595" s="215" t="s">
        <v>160</v>
      </c>
      <c r="B1595" s="215">
        <v>6034</v>
      </c>
      <c r="C1595" s="215" t="s">
        <v>201</v>
      </c>
      <c r="D1595" s="215">
        <v>191027597</v>
      </c>
      <c r="E1595" s="215">
        <v>1060</v>
      </c>
      <c r="G1595" s="215">
        <v>1004</v>
      </c>
      <c r="I1595" s="215" t="s">
        <v>3222</v>
      </c>
      <c r="J1595" s="215" t="s">
        <v>3223</v>
      </c>
      <c r="K1595" s="215" t="s">
        <v>328</v>
      </c>
      <c r="L1595" s="215" t="s">
        <v>8407</v>
      </c>
      <c r="AD1595" s="216"/>
    </row>
    <row r="1596" spans="1:30" s="215" customFormat="1" x14ac:dyDescent="0.25">
      <c r="A1596" s="215" t="s">
        <v>160</v>
      </c>
      <c r="B1596" s="215">
        <v>6034</v>
      </c>
      <c r="C1596" s="215" t="s">
        <v>201</v>
      </c>
      <c r="D1596" s="215">
        <v>191029032</v>
      </c>
      <c r="E1596" s="215">
        <v>1060</v>
      </c>
      <c r="F1596" s="215">
        <v>1242</v>
      </c>
      <c r="G1596" s="215">
        <v>1004</v>
      </c>
      <c r="I1596" s="215" t="s">
        <v>3224</v>
      </c>
      <c r="J1596" s="215" t="s">
        <v>3225</v>
      </c>
      <c r="K1596" s="215" t="s">
        <v>328</v>
      </c>
      <c r="L1596" s="215" t="s">
        <v>8379</v>
      </c>
      <c r="AD1596" s="216"/>
    </row>
    <row r="1597" spans="1:30" s="215" customFormat="1" x14ac:dyDescent="0.25">
      <c r="A1597" s="215" t="s">
        <v>160</v>
      </c>
      <c r="B1597" s="215">
        <v>6034</v>
      </c>
      <c r="C1597" s="215" t="s">
        <v>201</v>
      </c>
      <c r="D1597" s="215">
        <v>191036431</v>
      </c>
      <c r="E1597" s="215">
        <v>1020</v>
      </c>
      <c r="F1597" s="215">
        <v>1121</v>
      </c>
      <c r="G1597" s="215">
        <v>1004</v>
      </c>
      <c r="I1597" s="215" t="s">
        <v>3226</v>
      </c>
      <c r="J1597" s="215" t="s">
        <v>3227</v>
      </c>
      <c r="K1597" s="215" t="s">
        <v>328</v>
      </c>
      <c r="L1597" s="215" t="s">
        <v>8392</v>
      </c>
      <c r="AD1597" s="216"/>
    </row>
    <row r="1598" spans="1:30" s="215" customFormat="1" x14ac:dyDescent="0.25">
      <c r="A1598" s="215" t="s">
        <v>160</v>
      </c>
      <c r="B1598" s="215">
        <v>6034</v>
      </c>
      <c r="C1598" s="215" t="s">
        <v>201</v>
      </c>
      <c r="D1598" s="215">
        <v>191038610</v>
      </c>
      <c r="E1598" s="215">
        <v>1060</v>
      </c>
      <c r="G1598" s="215">
        <v>1004</v>
      </c>
      <c r="I1598" s="215" t="s">
        <v>6434</v>
      </c>
      <c r="J1598" s="215" t="s">
        <v>6435</v>
      </c>
      <c r="K1598" s="215" t="s">
        <v>328</v>
      </c>
      <c r="L1598" s="215" t="s">
        <v>8408</v>
      </c>
      <c r="AD1598" s="216"/>
    </row>
    <row r="1599" spans="1:30" s="215" customFormat="1" x14ac:dyDescent="0.25">
      <c r="A1599" s="215" t="s">
        <v>160</v>
      </c>
      <c r="B1599" s="215">
        <v>6034</v>
      </c>
      <c r="C1599" s="215" t="s">
        <v>201</v>
      </c>
      <c r="D1599" s="215">
        <v>191038631</v>
      </c>
      <c r="E1599" s="215">
        <v>1060</v>
      </c>
      <c r="G1599" s="215">
        <v>1004</v>
      </c>
      <c r="I1599" s="215" t="s">
        <v>3228</v>
      </c>
      <c r="J1599" s="215" t="s">
        <v>3229</v>
      </c>
      <c r="K1599" s="215" t="s">
        <v>328</v>
      </c>
      <c r="L1599" s="215" t="s">
        <v>8408</v>
      </c>
      <c r="AD1599" s="216"/>
    </row>
    <row r="1600" spans="1:30" s="215" customFormat="1" x14ac:dyDescent="0.25">
      <c r="A1600" s="215" t="s">
        <v>160</v>
      </c>
      <c r="B1600" s="215">
        <v>6034</v>
      </c>
      <c r="C1600" s="215" t="s">
        <v>201</v>
      </c>
      <c r="D1600" s="215">
        <v>191040310</v>
      </c>
      <c r="E1600" s="215">
        <v>1060</v>
      </c>
      <c r="F1600" s="215">
        <v>1274</v>
      </c>
      <c r="G1600" s="215">
        <v>1004</v>
      </c>
      <c r="I1600" s="215" t="s">
        <v>6436</v>
      </c>
      <c r="J1600" s="215" t="s">
        <v>6437</v>
      </c>
      <c r="K1600" s="215" t="s">
        <v>328</v>
      </c>
      <c r="L1600" s="215" t="s">
        <v>8409</v>
      </c>
      <c r="AD1600" s="216"/>
    </row>
    <row r="1601" spans="1:30" s="215" customFormat="1" x14ac:dyDescent="0.25">
      <c r="A1601" s="215" t="s">
        <v>160</v>
      </c>
      <c r="B1601" s="215">
        <v>6034</v>
      </c>
      <c r="C1601" s="215" t="s">
        <v>201</v>
      </c>
      <c r="D1601" s="215">
        <v>191040330</v>
      </c>
      <c r="E1601" s="215">
        <v>1060</v>
      </c>
      <c r="F1601" s="215">
        <v>1274</v>
      </c>
      <c r="G1601" s="215">
        <v>1004</v>
      </c>
      <c r="I1601" s="215" t="s">
        <v>3230</v>
      </c>
      <c r="J1601" s="215" t="s">
        <v>3231</v>
      </c>
      <c r="K1601" s="215" t="s">
        <v>328</v>
      </c>
      <c r="L1601" s="215" t="s">
        <v>8409</v>
      </c>
      <c r="AD1601" s="216"/>
    </row>
    <row r="1602" spans="1:30" s="215" customFormat="1" x14ac:dyDescent="0.25">
      <c r="A1602" s="215" t="s">
        <v>160</v>
      </c>
      <c r="B1602" s="215">
        <v>6034</v>
      </c>
      <c r="C1602" s="215" t="s">
        <v>201</v>
      </c>
      <c r="D1602" s="215">
        <v>191040911</v>
      </c>
      <c r="E1602" s="215">
        <v>1060</v>
      </c>
      <c r="F1602" s="215">
        <v>1252</v>
      </c>
      <c r="G1602" s="215">
        <v>1004</v>
      </c>
      <c r="I1602" s="215" t="s">
        <v>3232</v>
      </c>
      <c r="J1602" s="215" t="s">
        <v>3233</v>
      </c>
      <c r="K1602" s="215" t="s">
        <v>328</v>
      </c>
      <c r="L1602" s="215" t="s">
        <v>8400</v>
      </c>
      <c r="AD1602" s="216"/>
    </row>
    <row r="1603" spans="1:30" s="215" customFormat="1" x14ac:dyDescent="0.25">
      <c r="A1603" s="215" t="s">
        <v>160</v>
      </c>
      <c r="B1603" s="215">
        <v>6034</v>
      </c>
      <c r="C1603" s="215" t="s">
        <v>201</v>
      </c>
      <c r="D1603" s="215">
        <v>191041027</v>
      </c>
      <c r="E1603" s="215">
        <v>1060</v>
      </c>
      <c r="F1603" s="215">
        <v>1274</v>
      </c>
      <c r="G1603" s="215">
        <v>1004</v>
      </c>
      <c r="I1603" s="215" t="s">
        <v>3234</v>
      </c>
      <c r="J1603" s="215" t="s">
        <v>3235</v>
      </c>
      <c r="K1603" s="215" t="s">
        <v>328</v>
      </c>
      <c r="L1603" s="215" t="s">
        <v>8396</v>
      </c>
      <c r="AD1603" s="216"/>
    </row>
    <row r="1604" spans="1:30" s="215" customFormat="1" x14ac:dyDescent="0.25">
      <c r="A1604" s="215" t="s">
        <v>160</v>
      </c>
      <c r="B1604" s="215">
        <v>6034</v>
      </c>
      <c r="C1604" s="215" t="s">
        <v>201</v>
      </c>
      <c r="D1604" s="215">
        <v>191042030</v>
      </c>
      <c r="E1604" s="215">
        <v>1060</v>
      </c>
      <c r="F1604" s="215">
        <v>1274</v>
      </c>
      <c r="G1604" s="215">
        <v>1004</v>
      </c>
      <c r="I1604" s="215" t="s">
        <v>13393</v>
      </c>
      <c r="J1604" s="215" t="s">
        <v>13394</v>
      </c>
      <c r="K1604" s="215" t="s">
        <v>8688</v>
      </c>
      <c r="L1604" s="215" t="s">
        <v>20388</v>
      </c>
      <c r="AD1604" s="216"/>
    </row>
    <row r="1605" spans="1:30" s="215" customFormat="1" x14ac:dyDescent="0.25">
      <c r="A1605" s="215" t="s">
        <v>160</v>
      </c>
      <c r="B1605" s="215">
        <v>6034</v>
      </c>
      <c r="C1605" s="215" t="s">
        <v>201</v>
      </c>
      <c r="D1605" s="215">
        <v>191050570</v>
      </c>
      <c r="E1605" s="215">
        <v>1060</v>
      </c>
      <c r="F1605" s="215">
        <v>1274</v>
      </c>
      <c r="G1605" s="215">
        <v>1004</v>
      </c>
      <c r="I1605" s="215" t="s">
        <v>13395</v>
      </c>
      <c r="J1605" s="215" t="s">
        <v>13396</v>
      </c>
      <c r="K1605" s="215" t="s">
        <v>8688</v>
      </c>
      <c r="L1605" s="215" t="s">
        <v>20389</v>
      </c>
      <c r="AD1605" s="216"/>
    </row>
    <row r="1606" spans="1:30" s="215" customFormat="1" x14ac:dyDescent="0.25">
      <c r="A1606" s="215" t="s">
        <v>160</v>
      </c>
      <c r="B1606" s="215">
        <v>6034</v>
      </c>
      <c r="C1606" s="215" t="s">
        <v>201</v>
      </c>
      <c r="D1606" s="215">
        <v>191050590</v>
      </c>
      <c r="E1606" s="215">
        <v>1060</v>
      </c>
      <c r="F1606" s="215">
        <v>1274</v>
      </c>
      <c r="G1606" s="215">
        <v>1004</v>
      </c>
      <c r="I1606" s="215" t="s">
        <v>13397</v>
      </c>
      <c r="J1606" s="215" t="s">
        <v>13398</v>
      </c>
      <c r="K1606" s="215" t="s">
        <v>8688</v>
      </c>
      <c r="L1606" s="215" t="s">
        <v>20390</v>
      </c>
      <c r="AD1606" s="216"/>
    </row>
    <row r="1607" spans="1:30" s="215" customFormat="1" x14ac:dyDescent="0.25">
      <c r="A1607" s="215" t="s">
        <v>160</v>
      </c>
      <c r="B1607" s="215">
        <v>6034</v>
      </c>
      <c r="C1607" s="215" t="s">
        <v>201</v>
      </c>
      <c r="D1607" s="215">
        <v>191068270</v>
      </c>
      <c r="E1607" s="215">
        <v>1020</v>
      </c>
      <c r="F1607" s="215">
        <v>1110</v>
      </c>
      <c r="G1607" s="215">
        <v>1004</v>
      </c>
      <c r="I1607" s="215" t="s">
        <v>6438</v>
      </c>
      <c r="J1607" s="215" t="s">
        <v>6439</v>
      </c>
      <c r="K1607" s="215" t="s">
        <v>328</v>
      </c>
      <c r="L1607" s="215" t="s">
        <v>8410</v>
      </c>
      <c r="AD1607" s="216"/>
    </row>
    <row r="1608" spans="1:30" s="215" customFormat="1" x14ac:dyDescent="0.25">
      <c r="A1608" s="215" t="s">
        <v>160</v>
      </c>
      <c r="B1608" s="215">
        <v>6034</v>
      </c>
      <c r="C1608" s="215" t="s">
        <v>201</v>
      </c>
      <c r="D1608" s="215">
        <v>191083270</v>
      </c>
      <c r="E1608" s="215">
        <v>1040</v>
      </c>
      <c r="F1608" s="215">
        <v>1212</v>
      </c>
      <c r="G1608" s="215">
        <v>1004</v>
      </c>
      <c r="I1608" s="215" t="s">
        <v>13399</v>
      </c>
      <c r="J1608" s="215" t="s">
        <v>13400</v>
      </c>
      <c r="K1608" s="215" t="s">
        <v>8688</v>
      </c>
      <c r="L1608" s="215" t="s">
        <v>20391</v>
      </c>
      <c r="AD1608" s="216"/>
    </row>
    <row r="1609" spans="1:30" s="215" customFormat="1" x14ac:dyDescent="0.25">
      <c r="A1609" s="215" t="s">
        <v>160</v>
      </c>
      <c r="B1609" s="215">
        <v>6034</v>
      </c>
      <c r="C1609" s="215" t="s">
        <v>201</v>
      </c>
      <c r="D1609" s="215">
        <v>191084671</v>
      </c>
      <c r="E1609" s="215">
        <v>1060</v>
      </c>
      <c r="F1609" s="215">
        <v>1242</v>
      </c>
      <c r="G1609" s="215">
        <v>1004</v>
      </c>
      <c r="I1609" s="215" t="s">
        <v>13401</v>
      </c>
      <c r="J1609" s="215" t="s">
        <v>13402</v>
      </c>
      <c r="K1609" s="215" t="s">
        <v>8688</v>
      </c>
      <c r="L1609" s="215" t="s">
        <v>20392</v>
      </c>
      <c r="AD1609" s="216"/>
    </row>
    <row r="1610" spans="1:30" s="215" customFormat="1" x14ac:dyDescent="0.25">
      <c r="A1610" s="215" t="s">
        <v>160</v>
      </c>
      <c r="B1610" s="215">
        <v>6034</v>
      </c>
      <c r="C1610" s="215" t="s">
        <v>201</v>
      </c>
      <c r="D1610" s="215">
        <v>191086250</v>
      </c>
      <c r="E1610" s="215">
        <v>1020</v>
      </c>
      <c r="F1610" s="215">
        <v>1110</v>
      </c>
      <c r="G1610" s="215">
        <v>1004</v>
      </c>
      <c r="I1610" s="215" t="s">
        <v>3236</v>
      </c>
      <c r="J1610" s="215" t="s">
        <v>3237</v>
      </c>
      <c r="K1610" s="215" t="s">
        <v>328</v>
      </c>
      <c r="L1610" s="215" t="s">
        <v>8410</v>
      </c>
      <c r="AD1610" s="216"/>
    </row>
    <row r="1611" spans="1:30" s="215" customFormat="1" x14ac:dyDescent="0.25">
      <c r="A1611" s="215" t="s">
        <v>160</v>
      </c>
      <c r="B1611" s="215">
        <v>6034</v>
      </c>
      <c r="C1611" s="215" t="s">
        <v>201</v>
      </c>
      <c r="D1611" s="215">
        <v>191182790</v>
      </c>
      <c r="E1611" s="215">
        <v>1020</v>
      </c>
      <c r="F1611" s="215">
        <v>1122</v>
      </c>
      <c r="G1611" s="215">
        <v>1004</v>
      </c>
      <c r="I1611" s="215" t="s">
        <v>3238</v>
      </c>
      <c r="J1611" s="215" t="s">
        <v>3239</v>
      </c>
      <c r="K1611" s="215" t="s">
        <v>328</v>
      </c>
      <c r="L1611" s="215" t="s">
        <v>8356</v>
      </c>
      <c r="AD1611" s="216"/>
    </row>
    <row r="1612" spans="1:30" s="215" customFormat="1" x14ac:dyDescent="0.25">
      <c r="A1612" s="215" t="s">
        <v>160</v>
      </c>
      <c r="B1612" s="215">
        <v>6034</v>
      </c>
      <c r="C1612" s="215" t="s">
        <v>201</v>
      </c>
      <c r="D1612" s="215">
        <v>191183871</v>
      </c>
      <c r="E1612" s="215">
        <v>1060</v>
      </c>
      <c r="F1612" s="215">
        <v>1242</v>
      </c>
      <c r="G1612" s="215">
        <v>1004</v>
      </c>
      <c r="I1612" s="215" t="s">
        <v>3240</v>
      </c>
      <c r="J1612" s="215" t="s">
        <v>3241</v>
      </c>
      <c r="K1612" s="215" t="s">
        <v>328</v>
      </c>
      <c r="L1612" s="215" t="s">
        <v>5867</v>
      </c>
      <c r="AD1612" s="216"/>
    </row>
    <row r="1613" spans="1:30" s="215" customFormat="1" x14ac:dyDescent="0.25">
      <c r="A1613" s="215" t="s">
        <v>160</v>
      </c>
      <c r="B1613" s="215">
        <v>6034</v>
      </c>
      <c r="C1613" s="215" t="s">
        <v>201</v>
      </c>
      <c r="D1613" s="215">
        <v>191216371</v>
      </c>
      <c r="E1613" s="215">
        <v>1060</v>
      </c>
      <c r="F1613" s="215">
        <v>1242</v>
      </c>
      <c r="G1613" s="215">
        <v>1004</v>
      </c>
      <c r="I1613" s="215" t="s">
        <v>6440</v>
      </c>
      <c r="J1613" s="215" t="s">
        <v>6441</v>
      </c>
      <c r="K1613" s="215" t="s">
        <v>328</v>
      </c>
      <c r="L1613" s="215" t="s">
        <v>8411</v>
      </c>
      <c r="AD1613" s="216"/>
    </row>
    <row r="1614" spans="1:30" s="215" customFormat="1" x14ac:dyDescent="0.25">
      <c r="A1614" s="215" t="s">
        <v>160</v>
      </c>
      <c r="B1614" s="215">
        <v>6034</v>
      </c>
      <c r="C1614" s="215" t="s">
        <v>201</v>
      </c>
      <c r="D1614" s="215">
        <v>191216450</v>
      </c>
      <c r="E1614" s="215">
        <v>1040</v>
      </c>
      <c r="F1614" s="215">
        <v>1242</v>
      </c>
      <c r="G1614" s="215">
        <v>1004</v>
      </c>
      <c r="I1614" s="215" t="s">
        <v>3242</v>
      </c>
      <c r="J1614" s="215" t="s">
        <v>3243</v>
      </c>
      <c r="K1614" s="215" t="s">
        <v>328</v>
      </c>
      <c r="L1614" s="215" t="s">
        <v>8411</v>
      </c>
      <c r="AD1614" s="216"/>
    </row>
    <row r="1615" spans="1:30" s="215" customFormat="1" x14ac:dyDescent="0.25">
      <c r="A1615" s="215" t="s">
        <v>160</v>
      </c>
      <c r="B1615" s="215">
        <v>6034</v>
      </c>
      <c r="C1615" s="215" t="s">
        <v>201</v>
      </c>
      <c r="D1615" s="215">
        <v>191238230</v>
      </c>
      <c r="E1615" s="215">
        <v>1020</v>
      </c>
      <c r="F1615" s="215">
        <v>1110</v>
      </c>
      <c r="G1615" s="215">
        <v>1004</v>
      </c>
      <c r="I1615" s="215" t="s">
        <v>13403</v>
      </c>
      <c r="J1615" s="215" t="s">
        <v>13404</v>
      </c>
      <c r="K1615" s="215" t="s">
        <v>8688</v>
      </c>
      <c r="L1615" s="215" t="s">
        <v>20393</v>
      </c>
      <c r="AD1615" s="216"/>
    </row>
    <row r="1616" spans="1:30" s="215" customFormat="1" x14ac:dyDescent="0.25">
      <c r="A1616" s="215" t="s">
        <v>160</v>
      </c>
      <c r="B1616" s="215">
        <v>6034</v>
      </c>
      <c r="C1616" s="215" t="s">
        <v>201</v>
      </c>
      <c r="D1616" s="215">
        <v>191244310</v>
      </c>
      <c r="E1616" s="215">
        <v>1020</v>
      </c>
      <c r="F1616" s="215">
        <v>1110</v>
      </c>
      <c r="G1616" s="215">
        <v>1004</v>
      </c>
      <c r="I1616" s="215" t="s">
        <v>13405</v>
      </c>
      <c r="J1616" s="215" t="s">
        <v>13406</v>
      </c>
      <c r="K1616" s="215" t="s">
        <v>8688</v>
      </c>
      <c r="L1616" s="215" t="s">
        <v>20394</v>
      </c>
      <c r="AD1616" s="216"/>
    </row>
    <row r="1617" spans="1:30" s="215" customFormat="1" x14ac:dyDescent="0.25">
      <c r="A1617" s="215" t="s">
        <v>160</v>
      </c>
      <c r="B1617" s="215">
        <v>6034</v>
      </c>
      <c r="C1617" s="215" t="s">
        <v>201</v>
      </c>
      <c r="D1617" s="215">
        <v>191249470</v>
      </c>
      <c r="E1617" s="215">
        <v>1020</v>
      </c>
      <c r="F1617" s="215">
        <v>1110</v>
      </c>
      <c r="G1617" s="215">
        <v>1004</v>
      </c>
      <c r="I1617" s="215" t="s">
        <v>13407</v>
      </c>
      <c r="J1617" s="215" t="s">
        <v>13408</v>
      </c>
      <c r="K1617" s="215" t="s">
        <v>8688</v>
      </c>
      <c r="L1617" s="215" t="s">
        <v>20395</v>
      </c>
      <c r="AD1617" s="216"/>
    </row>
    <row r="1618" spans="1:30" s="215" customFormat="1" x14ac:dyDescent="0.25">
      <c r="A1618" s="215" t="s">
        <v>160</v>
      </c>
      <c r="B1618" s="215">
        <v>6034</v>
      </c>
      <c r="C1618" s="215" t="s">
        <v>201</v>
      </c>
      <c r="D1618" s="215">
        <v>191552951</v>
      </c>
      <c r="E1618" s="215">
        <v>1020</v>
      </c>
      <c r="F1618" s="215">
        <v>1110</v>
      </c>
      <c r="G1618" s="215">
        <v>1004</v>
      </c>
      <c r="I1618" s="215" t="s">
        <v>3244</v>
      </c>
      <c r="J1618" s="215" t="s">
        <v>3245</v>
      </c>
      <c r="K1618" s="215" t="s">
        <v>328</v>
      </c>
      <c r="L1618" s="215" t="s">
        <v>8373</v>
      </c>
      <c r="AD1618" s="216"/>
    </row>
    <row r="1619" spans="1:30" s="215" customFormat="1" x14ac:dyDescent="0.25">
      <c r="A1619" s="215" t="s">
        <v>160</v>
      </c>
      <c r="B1619" s="215">
        <v>6034</v>
      </c>
      <c r="C1619" s="215" t="s">
        <v>201</v>
      </c>
      <c r="D1619" s="215">
        <v>191574598</v>
      </c>
      <c r="E1619" s="215">
        <v>1060</v>
      </c>
      <c r="F1619" s="215">
        <v>1274</v>
      </c>
      <c r="G1619" s="215">
        <v>1004</v>
      </c>
      <c r="I1619" s="215" t="s">
        <v>3246</v>
      </c>
      <c r="J1619" s="215" t="s">
        <v>3247</v>
      </c>
      <c r="K1619" s="215" t="s">
        <v>328</v>
      </c>
      <c r="L1619" s="215" t="s">
        <v>8412</v>
      </c>
      <c r="AD1619" s="216"/>
    </row>
    <row r="1620" spans="1:30" s="215" customFormat="1" x14ac:dyDescent="0.25">
      <c r="A1620" s="215" t="s">
        <v>160</v>
      </c>
      <c r="B1620" s="215">
        <v>6034</v>
      </c>
      <c r="C1620" s="215" t="s">
        <v>201</v>
      </c>
      <c r="D1620" s="215">
        <v>191574599</v>
      </c>
      <c r="E1620" s="215">
        <v>1060</v>
      </c>
      <c r="F1620" s="215">
        <v>1274</v>
      </c>
      <c r="G1620" s="215">
        <v>1004</v>
      </c>
      <c r="I1620" s="215" t="s">
        <v>3246</v>
      </c>
      <c r="J1620" s="215" t="s">
        <v>3247</v>
      </c>
      <c r="K1620" s="215" t="s">
        <v>328</v>
      </c>
      <c r="L1620" s="215" t="s">
        <v>8412</v>
      </c>
      <c r="AD1620" s="216"/>
    </row>
    <row r="1621" spans="1:30" s="215" customFormat="1" x14ac:dyDescent="0.25">
      <c r="A1621" s="215" t="s">
        <v>160</v>
      </c>
      <c r="B1621" s="215">
        <v>6034</v>
      </c>
      <c r="C1621" s="215" t="s">
        <v>201</v>
      </c>
      <c r="D1621" s="215">
        <v>191598831</v>
      </c>
      <c r="E1621" s="215">
        <v>1060</v>
      </c>
      <c r="F1621" s="215">
        <v>1242</v>
      </c>
      <c r="G1621" s="215">
        <v>1004</v>
      </c>
      <c r="I1621" s="215" t="s">
        <v>13409</v>
      </c>
      <c r="J1621" s="215" t="s">
        <v>13410</v>
      </c>
      <c r="K1621" s="215" t="s">
        <v>8688</v>
      </c>
      <c r="L1621" s="215" t="s">
        <v>20396</v>
      </c>
      <c r="AD1621" s="216"/>
    </row>
    <row r="1622" spans="1:30" s="215" customFormat="1" x14ac:dyDescent="0.25">
      <c r="A1622" s="215" t="s">
        <v>160</v>
      </c>
      <c r="B1622" s="215">
        <v>6034</v>
      </c>
      <c r="C1622" s="215" t="s">
        <v>201</v>
      </c>
      <c r="D1622" s="215">
        <v>191632234</v>
      </c>
      <c r="E1622" s="215">
        <v>1060</v>
      </c>
      <c r="F1622" s="215">
        <v>1242</v>
      </c>
      <c r="G1622" s="215">
        <v>1004</v>
      </c>
      <c r="I1622" s="215" t="s">
        <v>13411</v>
      </c>
      <c r="J1622" s="215" t="s">
        <v>13412</v>
      </c>
      <c r="K1622" s="215" t="s">
        <v>8688</v>
      </c>
      <c r="L1622" s="215" t="s">
        <v>20397</v>
      </c>
      <c r="AD1622" s="216"/>
    </row>
    <row r="1623" spans="1:30" s="215" customFormat="1" x14ac:dyDescent="0.25">
      <c r="A1623" s="215" t="s">
        <v>160</v>
      </c>
      <c r="B1623" s="215">
        <v>6034</v>
      </c>
      <c r="C1623" s="215" t="s">
        <v>201</v>
      </c>
      <c r="D1623" s="215">
        <v>191885501</v>
      </c>
      <c r="E1623" s="215">
        <v>1020</v>
      </c>
      <c r="F1623" s="215">
        <v>1110</v>
      </c>
      <c r="G1623" s="215">
        <v>1004</v>
      </c>
      <c r="I1623" s="215" t="s">
        <v>13413</v>
      </c>
      <c r="J1623" s="215" t="s">
        <v>13414</v>
      </c>
      <c r="K1623" s="215" t="s">
        <v>8688</v>
      </c>
      <c r="L1623" s="215" t="s">
        <v>20398</v>
      </c>
      <c r="AD1623" s="216"/>
    </row>
    <row r="1624" spans="1:30" s="215" customFormat="1" x14ac:dyDescent="0.25">
      <c r="A1624" s="215" t="s">
        <v>160</v>
      </c>
      <c r="B1624" s="215">
        <v>6034</v>
      </c>
      <c r="C1624" s="215" t="s">
        <v>201</v>
      </c>
      <c r="D1624" s="215">
        <v>191959336</v>
      </c>
      <c r="E1624" s="215">
        <v>1020</v>
      </c>
      <c r="F1624" s="215">
        <v>1110</v>
      </c>
      <c r="G1624" s="215">
        <v>1004</v>
      </c>
      <c r="I1624" s="215" t="s">
        <v>13415</v>
      </c>
      <c r="J1624" s="215" t="s">
        <v>13416</v>
      </c>
      <c r="K1624" s="215" t="s">
        <v>8688</v>
      </c>
      <c r="L1624" s="215" t="s">
        <v>20399</v>
      </c>
      <c r="AD1624" s="216"/>
    </row>
    <row r="1625" spans="1:30" s="215" customFormat="1" x14ac:dyDescent="0.25">
      <c r="A1625" s="215" t="s">
        <v>160</v>
      </c>
      <c r="B1625" s="215">
        <v>6034</v>
      </c>
      <c r="C1625" s="215" t="s">
        <v>201</v>
      </c>
      <c r="D1625" s="215">
        <v>191964301</v>
      </c>
      <c r="E1625" s="215">
        <v>1020</v>
      </c>
      <c r="F1625" s="215">
        <v>1121</v>
      </c>
      <c r="G1625" s="215">
        <v>1004</v>
      </c>
      <c r="I1625" s="215" t="s">
        <v>13417</v>
      </c>
      <c r="J1625" s="215" t="s">
        <v>13418</v>
      </c>
      <c r="K1625" s="215" t="s">
        <v>8688</v>
      </c>
      <c r="L1625" s="215" t="s">
        <v>20400</v>
      </c>
      <c r="AD1625" s="216"/>
    </row>
    <row r="1626" spans="1:30" s="215" customFormat="1" x14ac:dyDescent="0.25">
      <c r="A1626" s="215" t="s">
        <v>160</v>
      </c>
      <c r="B1626" s="215">
        <v>6034</v>
      </c>
      <c r="C1626" s="215" t="s">
        <v>201</v>
      </c>
      <c r="D1626" s="215">
        <v>191975161</v>
      </c>
      <c r="E1626" s="215">
        <v>1020</v>
      </c>
      <c r="F1626" s="215">
        <v>1110</v>
      </c>
      <c r="G1626" s="215">
        <v>1004</v>
      </c>
      <c r="I1626" s="215" t="s">
        <v>13419</v>
      </c>
      <c r="J1626" s="215" t="s">
        <v>13420</v>
      </c>
      <c r="K1626" s="215" t="s">
        <v>8688</v>
      </c>
      <c r="L1626" s="215" t="s">
        <v>20401</v>
      </c>
      <c r="AD1626" s="216"/>
    </row>
    <row r="1627" spans="1:30" s="215" customFormat="1" x14ac:dyDescent="0.25">
      <c r="A1627" s="215" t="s">
        <v>160</v>
      </c>
      <c r="B1627" s="215">
        <v>6034</v>
      </c>
      <c r="C1627" s="215" t="s">
        <v>201</v>
      </c>
      <c r="D1627" s="215">
        <v>191981800</v>
      </c>
      <c r="E1627" s="215">
        <v>1060</v>
      </c>
      <c r="F1627" s="215">
        <v>1110</v>
      </c>
      <c r="G1627" s="215">
        <v>1004</v>
      </c>
      <c r="I1627" s="215" t="s">
        <v>5914</v>
      </c>
      <c r="J1627" s="215" t="s">
        <v>5915</v>
      </c>
      <c r="K1627" s="215" t="s">
        <v>328</v>
      </c>
      <c r="L1627" s="215" t="s">
        <v>8361</v>
      </c>
      <c r="AD1627" s="216"/>
    </row>
    <row r="1628" spans="1:30" s="215" customFormat="1" x14ac:dyDescent="0.25">
      <c r="A1628" s="215" t="s">
        <v>160</v>
      </c>
      <c r="B1628" s="215">
        <v>6034</v>
      </c>
      <c r="C1628" s="215" t="s">
        <v>201</v>
      </c>
      <c r="D1628" s="215">
        <v>191982217</v>
      </c>
      <c r="E1628" s="215">
        <v>1020</v>
      </c>
      <c r="F1628" s="215">
        <v>1110</v>
      </c>
      <c r="G1628" s="215">
        <v>1004</v>
      </c>
      <c r="I1628" s="215" t="s">
        <v>26122</v>
      </c>
      <c r="J1628" s="215" t="s">
        <v>26123</v>
      </c>
      <c r="K1628" s="215" t="s">
        <v>8688</v>
      </c>
      <c r="L1628" s="215" t="s">
        <v>26185</v>
      </c>
      <c r="AD1628" s="216"/>
    </row>
    <row r="1629" spans="1:30" s="215" customFormat="1" x14ac:dyDescent="0.25">
      <c r="A1629" s="215" t="s">
        <v>160</v>
      </c>
      <c r="B1629" s="215">
        <v>6034</v>
      </c>
      <c r="C1629" s="215" t="s">
        <v>201</v>
      </c>
      <c r="D1629" s="215">
        <v>191983338</v>
      </c>
      <c r="E1629" s="215">
        <v>1060</v>
      </c>
      <c r="F1629" s="215">
        <v>1274</v>
      </c>
      <c r="G1629" s="215">
        <v>1004</v>
      </c>
      <c r="I1629" s="215" t="s">
        <v>13421</v>
      </c>
      <c r="J1629" s="215" t="s">
        <v>13422</v>
      </c>
      <c r="K1629" s="215" t="s">
        <v>8688</v>
      </c>
      <c r="L1629" s="215" t="s">
        <v>20402</v>
      </c>
      <c r="AD1629" s="216"/>
    </row>
    <row r="1630" spans="1:30" s="215" customFormat="1" x14ac:dyDescent="0.25">
      <c r="A1630" s="215" t="s">
        <v>160</v>
      </c>
      <c r="B1630" s="215">
        <v>6034</v>
      </c>
      <c r="C1630" s="215" t="s">
        <v>201</v>
      </c>
      <c r="D1630" s="215">
        <v>192013753</v>
      </c>
      <c r="E1630" s="215">
        <v>1060</v>
      </c>
      <c r="F1630" s="215">
        <v>1242</v>
      </c>
      <c r="G1630" s="215">
        <v>1004</v>
      </c>
      <c r="I1630" s="215" t="s">
        <v>13423</v>
      </c>
      <c r="J1630" s="215" t="s">
        <v>13424</v>
      </c>
      <c r="K1630" s="215" t="s">
        <v>8688</v>
      </c>
      <c r="L1630" s="215" t="s">
        <v>20403</v>
      </c>
      <c r="AD1630" s="216"/>
    </row>
    <row r="1631" spans="1:30" s="215" customFormat="1" x14ac:dyDescent="0.25">
      <c r="A1631" s="215" t="s">
        <v>160</v>
      </c>
      <c r="B1631" s="215">
        <v>6034</v>
      </c>
      <c r="C1631" s="215" t="s">
        <v>201</v>
      </c>
      <c r="D1631" s="215">
        <v>192013762</v>
      </c>
      <c r="E1631" s="215">
        <v>1060</v>
      </c>
      <c r="F1631" s="215">
        <v>1242</v>
      </c>
      <c r="G1631" s="215">
        <v>1004</v>
      </c>
      <c r="I1631" s="215" t="s">
        <v>13425</v>
      </c>
      <c r="J1631" s="215" t="s">
        <v>13426</v>
      </c>
      <c r="K1631" s="215" t="s">
        <v>8688</v>
      </c>
      <c r="L1631" s="215" t="s">
        <v>20404</v>
      </c>
      <c r="AD1631" s="216"/>
    </row>
    <row r="1632" spans="1:30" s="215" customFormat="1" x14ac:dyDescent="0.25">
      <c r="A1632" s="215" t="s">
        <v>160</v>
      </c>
      <c r="B1632" s="215">
        <v>6034</v>
      </c>
      <c r="C1632" s="215" t="s">
        <v>201</v>
      </c>
      <c r="D1632" s="215">
        <v>192013777</v>
      </c>
      <c r="E1632" s="215">
        <v>1060</v>
      </c>
      <c r="F1632" s="215">
        <v>1274</v>
      </c>
      <c r="G1632" s="215">
        <v>1004</v>
      </c>
      <c r="I1632" s="215" t="s">
        <v>13427</v>
      </c>
      <c r="J1632" s="215" t="s">
        <v>13428</v>
      </c>
      <c r="K1632" s="215" t="s">
        <v>8688</v>
      </c>
      <c r="L1632" s="215" t="s">
        <v>20405</v>
      </c>
      <c r="AD1632" s="216"/>
    </row>
    <row r="1633" spans="1:30" s="215" customFormat="1" x14ac:dyDescent="0.25">
      <c r="A1633" s="215" t="s">
        <v>160</v>
      </c>
      <c r="B1633" s="215">
        <v>6034</v>
      </c>
      <c r="C1633" s="215" t="s">
        <v>201</v>
      </c>
      <c r="D1633" s="215">
        <v>192013789</v>
      </c>
      <c r="E1633" s="215">
        <v>1060</v>
      </c>
      <c r="F1633" s="215">
        <v>1241</v>
      </c>
      <c r="G1633" s="215">
        <v>1004</v>
      </c>
      <c r="I1633" s="215" t="s">
        <v>13429</v>
      </c>
      <c r="J1633" s="215" t="s">
        <v>13430</v>
      </c>
      <c r="K1633" s="215" t="s">
        <v>8688</v>
      </c>
      <c r="L1633" s="215" t="s">
        <v>20406</v>
      </c>
      <c r="AD1633" s="216"/>
    </row>
    <row r="1634" spans="1:30" s="215" customFormat="1" x14ac:dyDescent="0.25">
      <c r="A1634" s="215" t="s">
        <v>160</v>
      </c>
      <c r="B1634" s="215">
        <v>6034</v>
      </c>
      <c r="C1634" s="215" t="s">
        <v>201</v>
      </c>
      <c r="D1634" s="215">
        <v>192013793</v>
      </c>
      <c r="E1634" s="215">
        <v>1060</v>
      </c>
      <c r="F1634" s="215">
        <v>1274</v>
      </c>
      <c r="G1634" s="215">
        <v>1004</v>
      </c>
      <c r="I1634" s="215" t="s">
        <v>13431</v>
      </c>
      <c r="J1634" s="215" t="s">
        <v>13432</v>
      </c>
      <c r="K1634" s="215" t="s">
        <v>8688</v>
      </c>
      <c r="L1634" s="215" t="s">
        <v>20407</v>
      </c>
      <c r="AD1634" s="216"/>
    </row>
    <row r="1635" spans="1:30" s="215" customFormat="1" x14ac:dyDescent="0.25">
      <c r="A1635" s="215" t="s">
        <v>160</v>
      </c>
      <c r="B1635" s="215">
        <v>6034</v>
      </c>
      <c r="C1635" s="215" t="s">
        <v>201</v>
      </c>
      <c r="D1635" s="215">
        <v>192013801</v>
      </c>
      <c r="E1635" s="215">
        <v>1060</v>
      </c>
      <c r="F1635" s="215">
        <v>1242</v>
      </c>
      <c r="G1635" s="215">
        <v>1004</v>
      </c>
      <c r="I1635" s="215" t="s">
        <v>13433</v>
      </c>
      <c r="J1635" s="215" t="s">
        <v>13434</v>
      </c>
      <c r="K1635" s="215" t="s">
        <v>8688</v>
      </c>
      <c r="L1635" s="215" t="s">
        <v>20408</v>
      </c>
      <c r="AD1635" s="216"/>
    </row>
    <row r="1636" spans="1:30" s="215" customFormat="1" x14ac:dyDescent="0.25">
      <c r="A1636" s="215" t="s">
        <v>160</v>
      </c>
      <c r="B1636" s="215">
        <v>6034</v>
      </c>
      <c r="C1636" s="215" t="s">
        <v>201</v>
      </c>
      <c r="D1636" s="215">
        <v>192032214</v>
      </c>
      <c r="E1636" s="215">
        <v>1060</v>
      </c>
      <c r="F1636" s="215">
        <v>1242</v>
      </c>
      <c r="G1636" s="215">
        <v>1003</v>
      </c>
      <c r="I1636" s="215" t="s">
        <v>26838</v>
      </c>
      <c r="J1636" s="215" t="s">
        <v>26839</v>
      </c>
      <c r="K1636" s="215" t="s">
        <v>8688</v>
      </c>
      <c r="L1636" s="215" t="s">
        <v>26913</v>
      </c>
      <c r="AD1636" s="216"/>
    </row>
    <row r="1637" spans="1:30" s="215" customFormat="1" x14ac:dyDescent="0.25">
      <c r="A1637" s="215" t="s">
        <v>160</v>
      </c>
      <c r="B1637" s="215">
        <v>6034</v>
      </c>
      <c r="C1637" s="215" t="s">
        <v>201</v>
      </c>
      <c r="D1637" s="215">
        <v>192035252</v>
      </c>
      <c r="E1637" s="215">
        <v>1060</v>
      </c>
      <c r="F1637" s="215">
        <v>1252</v>
      </c>
      <c r="G1637" s="215">
        <v>1003</v>
      </c>
      <c r="I1637" s="215" t="s">
        <v>27212</v>
      </c>
      <c r="J1637" s="215" t="s">
        <v>27213</v>
      </c>
      <c r="K1637" s="215" t="s">
        <v>8688</v>
      </c>
      <c r="L1637" s="215" t="s">
        <v>27287</v>
      </c>
      <c r="AD1637" s="216"/>
    </row>
    <row r="1638" spans="1:30" s="215" customFormat="1" x14ac:dyDescent="0.25">
      <c r="A1638" s="215" t="s">
        <v>160</v>
      </c>
      <c r="B1638" s="215">
        <v>6035</v>
      </c>
      <c r="C1638" s="215" t="s">
        <v>202</v>
      </c>
      <c r="D1638" s="215">
        <v>904488</v>
      </c>
      <c r="E1638" s="215">
        <v>1020</v>
      </c>
      <c r="F1638" s="215">
        <v>1110</v>
      </c>
      <c r="G1638" s="215">
        <v>1004</v>
      </c>
      <c r="I1638" s="215" t="s">
        <v>29421</v>
      </c>
      <c r="J1638" s="215" t="s">
        <v>29422</v>
      </c>
      <c r="K1638" s="215" t="s">
        <v>8741</v>
      </c>
      <c r="L1638" s="215" t="s">
        <v>31060</v>
      </c>
      <c r="AD1638" s="216"/>
    </row>
    <row r="1639" spans="1:30" s="215" customFormat="1" x14ac:dyDescent="0.25">
      <c r="A1639" s="215" t="s">
        <v>160</v>
      </c>
      <c r="B1639" s="215">
        <v>6035</v>
      </c>
      <c r="C1639" s="215" t="s">
        <v>202</v>
      </c>
      <c r="D1639" s="215">
        <v>904674</v>
      </c>
      <c r="E1639" s="215">
        <v>1020</v>
      </c>
      <c r="F1639" s="215">
        <v>1110</v>
      </c>
      <c r="G1639" s="215">
        <v>1004</v>
      </c>
      <c r="I1639" s="215" t="s">
        <v>29423</v>
      </c>
      <c r="J1639" s="215" t="s">
        <v>29424</v>
      </c>
      <c r="K1639" s="215" t="s">
        <v>8688</v>
      </c>
      <c r="L1639" s="215" t="s">
        <v>30785</v>
      </c>
      <c r="AD1639" s="216"/>
    </row>
    <row r="1640" spans="1:30" s="215" customFormat="1" x14ac:dyDescent="0.25">
      <c r="A1640" s="215" t="s">
        <v>160</v>
      </c>
      <c r="B1640" s="215">
        <v>6035</v>
      </c>
      <c r="C1640" s="215" t="s">
        <v>202</v>
      </c>
      <c r="D1640" s="215">
        <v>191979779</v>
      </c>
      <c r="E1640" s="215">
        <v>1020</v>
      </c>
      <c r="F1640" s="215">
        <v>1110</v>
      </c>
      <c r="G1640" s="215">
        <v>1004</v>
      </c>
      <c r="I1640" s="215" t="s">
        <v>29425</v>
      </c>
      <c r="J1640" s="215" t="s">
        <v>29426</v>
      </c>
      <c r="K1640" s="215" t="s">
        <v>8688</v>
      </c>
      <c r="L1640" s="215" t="s">
        <v>30786</v>
      </c>
      <c r="AD1640" s="216"/>
    </row>
    <row r="1641" spans="1:30" s="215" customFormat="1" x14ac:dyDescent="0.25">
      <c r="A1641" s="215" t="s">
        <v>160</v>
      </c>
      <c r="B1641" s="215">
        <v>6035</v>
      </c>
      <c r="C1641" s="215" t="s">
        <v>202</v>
      </c>
      <c r="D1641" s="215">
        <v>192008972</v>
      </c>
      <c r="E1641" s="215">
        <v>1060</v>
      </c>
      <c r="F1641" s="215">
        <v>1252</v>
      </c>
      <c r="G1641" s="215">
        <v>1004</v>
      </c>
      <c r="I1641" s="215" t="s">
        <v>29427</v>
      </c>
      <c r="J1641" s="215" t="s">
        <v>29428</v>
      </c>
      <c r="K1641" s="215" t="s">
        <v>8688</v>
      </c>
      <c r="L1641" s="215" t="s">
        <v>30787</v>
      </c>
      <c r="AD1641" s="216"/>
    </row>
    <row r="1642" spans="1:30" s="215" customFormat="1" x14ac:dyDescent="0.25">
      <c r="A1642" s="215" t="s">
        <v>160</v>
      </c>
      <c r="B1642" s="215">
        <v>6035</v>
      </c>
      <c r="C1642" s="215" t="s">
        <v>202</v>
      </c>
      <c r="D1642" s="215">
        <v>192008975</v>
      </c>
      <c r="E1642" s="215">
        <v>1060</v>
      </c>
      <c r="F1642" s="215">
        <v>1252</v>
      </c>
      <c r="G1642" s="215">
        <v>1004</v>
      </c>
      <c r="I1642" s="215" t="s">
        <v>29429</v>
      </c>
      <c r="J1642" s="215" t="s">
        <v>29430</v>
      </c>
      <c r="K1642" s="215" t="s">
        <v>8688</v>
      </c>
      <c r="L1642" s="215" t="s">
        <v>30788</v>
      </c>
      <c r="AD1642" s="216"/>
    </row>
    <row r="1643" spans="1:30" s="215" customFormat="1" x14ac:dyDescent="0.25">
      <c r="A1643" s="215" t="s">
        <v>160</v>
      </c>
      <c r="B1643" s="215">
        <v>6035</v>
      </c>
      <c r="C1643" s="215" t="s">
        <v>202</v>
      </c>
      <c r="D1643" s="215">
        <v>192033034</v>
      </c>
      <c r="E1643" s="215">
        <v>1060</v>
      </c>
      <c r="F1643" s="215">
        <v>1242</v>
      </c>
      <c r="G1643" s="215">
        <v>1004</v>
      </c>
      <c r="I1643" s="215" t="s">
        <v>29431</v>
      </c>
      <c r="J1643" s="215" t="s">
        <v>29432</v>
      </c>
      <c r="K1643" s="215" t="s">
        <v>8688</v>
      </c>
      <c r="L1643" s="215" t="s">
        <v>30789</v>
      </c>
      <c r="AD1643" s="216"/>
    </row>
    <row r="1644" spans="1:30" s="215" customFormat="1" x14ac:dyDescent="0.25">
      <c r="A1644" s="215" t="s">
        <v>160</v>
      </c>
      <c r="B1644" s="215">
        <v>6035</v>
      </c>
      <c r="C1644" s="215" t="s">
        <v>202</v>
      </c>
      <c r="D1644" s="215">
        <v>192033059</v>
      </c>
      <c r="E1644" s="215">
        <v>1060</v>
      </c>
      <c r="F1644" s="215">
        <v>1252</v>
      </c>
      <c r="G1644" s="215">
        <v>1004</v>
      </c>
      <c r="I1644" s="215" t="s">
        <v>29433</v>
      </c>
      <c r="J1644" s="215" t="s">
        <v>29434</v>
      </c>
      <c r="K1644" s="215" t="s">
        <v>8741</v>
      </c>
      <c r="L1644" s="215" t="s">
        <v>31061</v>
      </c>
      <c r="AD1644" s="216"/>
    </row>
    <row r="1645" spans="1:30" s="215" customFormat="1" x14ac:dyDescent="0.25">
      <c r="A1645" s="215" t="s">
        <v>160</v>
      </c>
      <c r="B1645" s="215">
        <v>6035</v>
      </c>
      <c r="C1645" s="215" t="s">
        <v>202</v>
      </c>
      <c r="D1645" s="215">
        <v>192033062</v>
      </c>
      <c r="E1645" s="215">
        <v>1060</v>
      </c>
      <c r="F1645" s="215">
        <v>1271</v>
      </c>
      <c r="G1645" s="215">
        <v>1004</v>
      </c>
      <c r="I1645" s="215" t="s">
        <v>29435</v>
      </c>
      <c r="J1645" s="215" t="s">
        <v>29436</v>
      </c>
      <c r="K1645" s="215" t="s">
        <v>8688</v>
      </c>
      <c r="L1645" s="215" t="s">
        <v>30790</v>
      </c>
      <c r="AD1645" s="216"/>
    </row>
    <row r="1646" spans="1:30" s="215" customFormat="1" x14ac:dyDescent="0.25">
      <c r="A1646" s="215" t="s">
        <v>160</v>
      </c>
      <c r="B1646" s="215">
        <v>6035</v>
      </c>
      <c r="C1646" s="215" t="s">
        <v>202</v>
      </c>
      <c r="D1646" s="215">
        <v>192033145</v>
      </c>
      <c r="E1646" s="215">
        <v>1060</v>
      </c>
      <c r="F1646" s="215">
        <v>1252</v>
      </c>
      <c r="G1646" s="215">
        <v>1004</v>
      </c>
      <c r="I1646" s="215" t="s">
        <v>29437</v>
      </c>
      <c r="J1646" s="215" t="s">
        <v>29438</v>
      </c>
      <c r="K1646" s="215" t="s">
        <v>8688</v>
      </c>
      <c r="L1646" s="215" t="s">
        <v>30791</v>
      </c>
      <c r="AD1646" s="216"/>
    </row>
    <row r="1647" spans="1:30" s="215" customFormat="1" x14ac:dyDescent="0.25">
      <c r="A1647" s="215" t="s">
        <v>160</v>
      </c>
      <c r="B1647" s="215">
        <v>6037</v>
      </c>
      <c r="C1647" s="215" t="s">
        <v>367</v>
      </c>
      <c r="D1647" s="215">
        <v>899720</v>
      </c>
      <c r="E1647" s="215">
        <v>1020</v>
      </c>
      <c r="F1647" s="215">
        <v>1122</v>
      </c>
      <c r="G1647" s="215">
        <v>1004</v>
      </c>
      <c r="I1647" s="215" t="s">
        <v>29439</v>
      </c>
      <c r="J1647" s="215" t="s">
        <v>29440</v>
      </c>
      <c r="K1647" s="215" t="s">
        <v>328</v>
      </c>
      <c r="L1647" s="215" t="s">
        <v>30694</v>
      </c>
      <c r="AD1647" s="216"/>
    </row>
    <row r="1648" spans="1:30" s="215" customFormat="1" x14ac:dyDescent="0.25">
      <c r="A1648" s="215" t="s">
        <v>160</v>
      </c>
      <c r="B1648" s="215">
        <v>6037</v>
      </c>
      <c r="C1648" s="215" t="s">
        <v>367</v>
      </c>
      <c r="D1648" s="215">
        <v>899733</v>
      </c>
      <c r="E1648" s="215">
        <v>1020</v>
      </c>
      <c r="F1648" s="215">
        <v>1122</v>
      </c>
      <c r="G1648" s="215">
        <v>1004</v>
      </c>
      <c r="I1648" s="215" t="s">
        <v>29441</v>
      </c>
      <c r="J1648" s="215" t="s">
        <v>29442</v>
      </c>
      <c r="K1648" s="215" t="s">
        <v>328</v>
      </c>
      <c r="L1648" s="215" t="s">
        <v>30695</v>
      </c>
      <c r="AD1648" s="216"/>
    </row>
    <row r="1649" spans="1:30" s="215" customFormat="1" x14ac:dyDescent="0.25">
      <c r="A1649" s="215" t="s">
        <v>160</v>
      </c>
      <c r="B1649" s="215">
        <v>6037</v>
      </c>
      <c r="C1649" s="215" t="s">
        <v>367</v>
      </c>
      <c r="D1649" s="215">
        <v>899734</v>
      </c>
      <c r="E1649" s="215">
        <v>1020</v>
      </c>
      <c r="F1649" s="215">
        <v>1122</v>
      </c>
      <c r="G1649" s="215">
        <v>1004</v>
      </c>
      <c r="I1649" s="215" t="s">
        <v>29443</v>
      </c>
      <c r="J1649" s="215" t="s">
        <v>29444</v>
      </c>
      <c r="K1649" s="215" t="s">
        <v>328</v>
      </c>
      <c r="L1649" s="215" t="s">
        <v>30695</v>
      </c>
      <c r="AD1649" s="216"/>
    </row>
    <row r="1650" spans="1:30" s="215" customFormat="1" x14ac:dyDescent="0.25">
      <c r="A1650" s="215" t="s">
        <v>160</v>
      </c>
      <c r="B1650" s="215">
        <v>6037</v>
      </c>
      <c r="C1650" s="215" t="s">
        <v>367</v>
      </c>
      <c r="D1650" s="215">
        <v>899776</v>
      </c>
      <c r="E1650" s="215">
        <v>1020</v>
      </c>
      <c r="F1650" s="215">
        <v>1122</v>
      </c>
      <c r="G1650" s="215">
        <v>1004</v>
      </c>
      <c r="I1650" s="215" t="s">
        <v>29445</v>
      </c>
      <c r="J1650" s="215" t="s">
        <v>29446</v>
      </c>
      <c r="K1650" s="215" t="s">
        <v>8741</v>
      </c>
      <c r="L1650" s="215" t="s">
        <v>31062</v>
      </c>
      <c r="AD1650" s="216"/>
    </row>
    <row r="1651" spans="1:30" s="215" customFormat="1" x14ac:dyDescent="0.25">
      <c r="A1651" s="215" t="s">
        <v>160</v>
      </c>
      <c r="B1651" s="215">
        <v>6037</v>
      </c>
      <c r="C1651" s="215" t="s">
        <v>367</v>
      </c>
      <c r="D1651" s="215">
        <v>899870</v>
      </c>
      <c r="E1651" s="215">
        <v>1020</v>
      </c>
      <c r="F1651" s="215">
        <v>1121</v>
      </c>
      <c r="G1651" s="215">
        <v>1004</v>
      </c>
      <c r="I1651" s="215" t="s">
        <v>29447</v>
      </c>
      <c r="J1651" s="215" t="s">
        <v>29448</v>
      </c>
      <c r="K1651" s="215" t="s">
        <v>8688</v>
      </c>
      <c r="L1651" s="215" t="s">
        <v>30792</v>
      </c>
      <c r="AD1651" s="216"/>
    </row>
    <row r="1652" spans="1:30" s="215" customFormat="1" x14ac:dyDescent="0.25">
      <c r="A1652" s="215" t="s">
        <v>160</v>
      </c>
      <c r="B1652" s="215">
        <v>6037</v>
      </c>
      <c r="C1652" s="215" t="s">
        <v>367</v>
      </c>
      <c r="D1652" s="215">
        <v>899875</v>
      </c>
      <c r="E1652" s="215">
        <v>1020</v>
      </c>
      <c r="F1652" s="215">
        <v>1110</v>
      </c>
      <c r="G1652" s="215">
        <v>1004</v>
      </c>
      <c r="I1652" s="215" t="s">
        <v>29449</v>
      </c>
      <c r="J1652" s="215" t="s">
        <v>29450</v>
      </c>
      <c r="K1652" s="215" t="s">
        <v>8688</v>
      </c>
      <c r="L1652" s="215" t="s">
        <v>30793</v>
      </c>
      <c r="AD1652" s="216"/>
    </row>
    <row r="1653" spans="1:30" s="215" customFormat="1" x14ac:dyDescent="0.25">
      <c r="A1653" s="215" t="s">
        <v>160</v>
      </c>
      <c r="B1653" s="215">
        <v>6037</v>
      </c>
      <c r="C1653" s="215" t="s">
        <v>367</v>
      </c>
      <c r="D1653" s="215">
        <v>899876</v>
      </c>
      <c r="E1653" s="215">
        <v>1020</v>
      </c>
      <c r="F1653" s="215">
        <v>1110</v>
      </c>
      <c r="G1653" s="215">
        <v>1004</v>
      </c>
      <c r="I1653" s="215" t="s">
        <v>29451</v>
      </c>
      <c r="J1653" s="215" t="s">
        <v>29452</v>
      </c>
      <c r="K1653" s="215" t="s">
        <v>8688</v>
      </c>
      <c r="L1653" s="215" t="s">
        <v>30794</v>
      </c>
      <c r="AD1653" s="216"/>
    </row>
    <row r="1654" spans="1:30" s="215" customFormat="1" x14ac:dyDescent="0.25">
      <c r="A1654" s="215" t="s">
        <v>160</v>
      </c>
      <c r="B1654" s="215">
        <v>6037</v>
      </c>
      <c r="C1654" s="215" t="s">
        <v>367</v>
      </c>
      <c r="D1654" s="215">
        <v>899884</v>
      </c>
      <c r="E1654" s="215">
        <v>1020</v>
      </c>
      <c r="F1654" s="215">
        <v>1121</v>
      </c>
      <c r="G1654" s="215">
        <v>1004</v>
      </c>
      <c r="I1654" s="215" t="s">
        <v>29453</v>
      </c>
      <c r="J1654" s="215" t="s">
        <v>29454</v>
      </c>
      <c r="K1654" s="215" t="s">
        <v>8688</v>
      </c>
      <c r="L1654" s="215" t="s">
        <v>30795</v>
      </c>
      <c r="AD1654" s="216"/>
    </row>
    <row r="1655" spans="1:30" s="215" customFormat="1" x14ac:dyDescent="0.25">
      <c r="A1655" s="215" t="s">
        <v>160</v>
      </c>
      <c r="B1655" s="215">
        <v>6037</v>
      </c>
      <c r="C1655" s="215" t="s">
        <v>367</v>
      </c>
      <c r="D1655" s="215">
        <v>899887</v>
      </c>
      <c r="E1655" s="215">
        <v>1020</v>
      </c>
      <c r="F1655" s="215">
        <v>1110</v>
      </c>
      <c r="G1655" s="215">
        <v>1004</v>
      </c>
      <c r="I1655" s="215" t="s">
        <v>29455</v>
      </c>
      <c r="J1655" s="215" t="s">
        <v>29456</v>
      </c>
      <c r="K1655" s="215" t="s">
        <v>8688</v>
      </c>
      <c r="L1655" s="215" t="s">
        <v>30796</v>
      </c>
      <c r="AD1655" s="216"/>
    </row>
    <row r="1656" spans="1:30" s="215" customFormat="1" x14ac:dyDescent="0.25">
      <c r="A1656" s="215" t="s">
        <v>160</v>
      </c>
      <c r="B1656" s="215">
        <v>6037</v>
      </c>
      <c r="C1656" s="215" t="s">
        <v>367</v>
      </c>
      <c r="D1656" s="215">
        <v>899892</v>
      </c>
      <c r="E1656" s="215">
        <v>1020</v>
      </c>
      <c r="F1656" s="215">
        <v>1121</v>
      </c>
      <c r="G1656" s="215">
        <v>1004</v>
      </c>
      <c r="I1656" s="215" t="s">
        <v>29457</v>
      </c>
      <c r="J1656" s="215" t="s">
        <v>29458</v>
      </c>
      <c r="K1656" s="215" t="s">
        <v>8688</v>
      </c>
      <c r="L1656" s="215" t="s">
        <v>30797</v>
      </c>
      <c r="AD1656" s="216"/>
    </row>
    <row r="1657" spans="1:30" s="215" customFormat="1" x14ac:dyDescent="0.25">
      <c r="A1657" s="215" t="s">
        <v>160</v>
      </c>
      <c r="B1657" s="215">
        <v>6037</v>
      </c>
      <c r="C1657" s="215" t="s">
        <v>367</v>
      </c>
      <c r="D1657" s="215">
        <v>899894</v>
      </c>
      <c r="E1657" s="215">
        <v>1020</v>
      </c>
      <c r="F1657" s="215">
        <v>1110</v>
      </c>
      <c r="G1657" s="215">
        <v>1004</v>
      </c>
      <c r="I1657" s="215" t="s">
        <v>29459</v>
      </c>
      <c r="J1657" s="215" t="s">
        <v>29460</v>
      </c>
      <c r="K1657" s="215" t="s">
        <v>8688</v>
      </c>
      <c r="L1657" s="215" t="s">
        <v>30798</v>
      </c>
      <c r="AD1657" s="216"/>
    </row>
    <row r="1658" spans="1:30" s="215" customFormat="1" x14ac:dyDescent="0.25">
      <c r="A1658" s="215" t="s">
        <v>160</v>
      </c>
      <c r="B1658" s="215">
        <v>6037</v>
      </c>
      <c r="C1658" s="215" t="s">
        <v>367</v>
      </c>
      <c r="D1658" s="215">
        <v>900118</v>
      </c>
      <c r="E1658" s="215">
        <v>1020</v>
      </c>
      <c r="F1658" s="215">
        <v>1110</v>
      </c>
      <c r="G1658" s="215">
        <v>1004</v>
      </c>
      <c r="I1658" s="215" t="s">
        <v>29461</v>
      </c>
      <c r="J1658" s="215" t="s">
        <v>29462</v>
      </c>
      <c r="K1658" s="215" t="s">
        <v>8741</v>
      </c>
      <c r="L1658" s="215" t="s">
        <v>31063</v>
      </c>
      <c r="AD1658" s="216"/>
    </row>
    <row r="1659" spans="1:30" s="215" customFormat="1" x14ac:dyDescent="0.25">
      <c r="A1659" s="215" t="s">
        <v>160</v>
      </c>
      <c r="B1659" s="215">
        <v>6037</v>
      </c>
      <c r="C1659" s="215" t="s">
        <v>367</v>
      </c>
      <c r="D1659" s="215">
        <v>900158</v>
      </c>
      <c r="E1659" s="215">
        <v>1060</v>
      </c>
      <c r="G1659" s="215">
        <v>1004</v>
      </c>
      <c r="I1659" s="215" t="s">
        <v>29463</v>
      </c>
      <c r="J1659" s="215" t="s">
        <v>29464</v>
      </c>
      <c r="K1659" s="215" t="s">
        <v>8741</v>
      </c>
      <c r="L1659" s="215" t="s">
        <v>31063</v>
      </c>
      <c r="AD1659" s="216"/>
    </row>
    <row r="1660" spans="1:30" s="215" customFormat="1" x14ac:dyDescent="0.25">
      <c r="A1660" s="215" t="s">
        <v>160</v>
      </c>
      <c r="B1660" s="215">
        <v>6037</v>
      </c>
      <c r="C1660" s="215" t="s">
        <v>367</v>
      </c>
      <c r="D1660" s="215">
        <v>900176</v>
      </c>
      <c r="E1660" s="215">
        <v>1020</v>
      </c>
      <c r="F1660" s="215">
        <v>1110</v>
      </c>
      <c r="G1660" s="215">
        <v>1004</v>
      </c>
      <c r="I1660" s="215" t="s">
        <v>29465</v>
      </c>
      <c r="J1660" s="215" t="s">
        <v>29466</v>
      </c>
      <c r="K1660" s="215" t="s">
        <v>8741</v>
      </c>
      <c r="L1660" s="215" t="s">
        <v>31064</v>
      </c>
      <c r="AD1660" s="216"/>
    </row>
    <row r="1661" spans="1:30" s="215" customFormat="1" x14ac:dyDescent="0.25">
      <c r="A1661" s="215" t="s">
        <v>160</v>
      </c>
      <c r="B1661" s="215">
        <v>6037</v>
      </c>
      <c r="C1661" s="215" t="s">
        <v>367</v>
      </c>
      <c r="D1661" s="215">
        <v>900219</v>
      </c>
      <c r="E1661" s="215">
        <v>1020</v>
      </c>
      <c r="F1661" s="215">
        <v>1110</v>
      </c>
      <c r="G1661" s="215">
        <v>1004</v>
      </c>
      <c r="I1661" s="215" t="s">
        <v>29467</v>
      </c>
      <c r="J1661" s="215" t="s">
        <v>29468</v>
      </c>
      <c r="K1661" s="215" t="s">
        <v>8741</v>
      </c>
      <c r="L1661" s="215" t="s">
        <v>31065</v>
      </c>
      <c r="AD1661" s="216"/>
    </row>
    <row r="1662" spans="1:30" s="215" customFormat="1" x14ac:dyDescent="0.25">
      <c r="A1662" s="215" t="s">
        <v>160</v>
      </c>
      <c r="B1662" s="215">
        <v>6037</v>
      </c>
      <c r="C1662" s="215" t="s">
        <v>367</v>
      </c>
      <c r="D1662" s="215">
        <v>900233</v>
      </c>
      <c r="E1662" s="215">
        <v>1020</v>
      </c>
      <c r="F1662" s="215">
        <v>1110</v>
      </c>
      <c r="G1662" s="215">
        <v>1004</v>
      </c>
      <c r="I1662" s="215" t="s">
        <v>29469</v>
      </c>
      <c r="J1662" s="215" t="s">
        <v>29470</v>
      </c>
      <c r="K1662" s="215" t="s">
        <v>8741</v>
      </c>
      <c r="L1662" s="215" t="s">
        <v>31066</v>
      </c>
      <c r="AD1662" s="216"/>
    </row>
    <row r="1663" spans="1:30" s="215" customFormat="1" x14ac:dyDescent="0.25">
      <c r="A1663" s="215" t="s">
        <v>160</v>
      </c>
      <c r="B1663" s="215">
        <v>6037</v>
      </c>
      <c r="C1663" s="215" t="s">
        <v>367</v>
      </c>
      <c r="D1663" s="215">
        <v>900243</v>
      </c>
      <c r="E1663" s="215">
        <v>1020</v>
      </c>
      <c r="F1663" s="215">
        <v>1121</v>
      </c>
      <c r="G1663" s="215">
        <v>1004</v>
      </c>
      <c r="I1663" s="215" t="s">
        <v>29471</v>
      </c>
      <c r="J1663" s="215" t="s">
        <v>29472</v>
      </c>
      <c r="K1663" s="215" t="s">
        <v>8741</v>
      </c>
      <c r="L1663" s="215" t="s">
        <v>31067</v>
      </c>
      <c r="AD1663" s="216"/>
    </row>
    <row r="1664" spans="1:30" s="215" customFormat="1" x14ac:dyDescent="0.25">
      <c r="A1664" s="215" t="s">
        <v>160</v>
      </c>
      <c r="B1664" s="215">
        <v>6037</v>
      </c>
      <c r="C1664" s="215" t="s">
        <v>367</v>
      </c>
      <c r="D1664" s="215">
        <v>900299</v>
      </c>
      <c r="E1664" s="215">
        <v>1060</v>
      </c>
      <c r="G1664" s="215">
        <v>1004</v>
      </c>
      <c r="I1664" s="215" t="s">
        <v>29473</v>
      </c>
      <c r="J1664" s="215" t="s">
        <v>29474</v>
      </c>
      <c r="K1664" s="215" t="s">
        <v>8688</v>
      </c>
      <c r="L1664" s="215" t="s">
        <v>30799</v>
      </c>
      <c r="AD1664" s="216"/>
    </row>
    <row r="1665" spans="1:30" s="215" customFormat="1" x14ac:dyDescent="0.25">
      <c r="A1665" s="215" t="s">
        <v>160</v>
      </c>
      <c r="B1665" s="215">
        <v>6037</v>
      </c>
      <c r="C1665" s="215" t="s">
        <v>367</v>
      </c>
      <c r="D1665" s="215">
        <v>900302</v>
      </c>
      <c r="E1665" s="215">
        <v>1020</v>
      </c>
      <c r="F1665" s="215">
        <v>1122</v>
      </c>
      <c r="G1665" s="215">
        <v>1004</v>
      </c>
      <c r="I1665" s="215" t="s">
        <v>29475</v>
      </c>
      <c r="J1665" s="215" t="s">
        <v>29476</v>
      </c>
      <c r="K1665" s="215" t="s">
        <v>8688</v>
      </c>
      <c r="L1665" s="215" t="s">
        <v>30800</v>
      </c>
      <c r="AD1665" s="216"/>
    </row>
    <row r="1666" spans="1:30" s="215" customFormat="1" x14ac:dyDescent="0.25">
      <c r="A1666" s="215" t="s">
        <v>160</v>
      </c>
      <c r="B1666" s="215">
        <v>6037</v>
      </c>
      <c r="C1666" s="215" t="s">
        <v>367</v>
      </c>
      <c r="D1666" s="215">
        <v>900315</v>
      </c>
      <c r="E1666" s="215">
        <v>1020</v>
      </c>
      <c r="F1666" s="215">
        <v>1110</v>
      </c>
      <c r="G1666" s="215">
        <v>1004</v>
      </c>
      <c r="I1666" s="215" t="s">
        <v>29477</v>
      </c>
      <c r="J1666" s="215" t="s">
        <v>29478</v>
      </c>
      <c r="K1666" s="215" t="s">
        <v>8688</v>
      </c>
      <c r="L1666" s="215" t="s">
        <v>30801</v>
      </c>
      <c r="AD1666" s="216"/>
    </row>
    <row r="1667" spans="1:30" s="215" customFormat="1" x14ac:dyDescent="0.25">
      <c r="A1667" s="215" t="s">
        <v>160</v>
      </c>
      <c r="B1667" s="215">
        <v>6037</v>
      </c>
      <c r="C1667" s="215" t="s">
        <v>367</v>
      </c>
      <c r="D1667" s="215">
        <v>900425</v>
      </c>
      <c r="E1667" s="215">
        <v>1020</v>
      </c>
      <c r="F1667" s="215">
        <v>1110</v>
      </c>
      <c r="G1667" s="215">
        <v>1004</v>
      </c>
      <c r="I1667" s="215" t="s">
        <v>29479</v>
      </c>
      <c r="J1667" s="215" t="s">
        <v>29480</v>
      </c>
      <c r="K1667" s="215" t="s">
        <v>8741</v>
      </c>
      <c r="L1667" s="215" t="s">
        <v>31068</v>
      </c>
      <c r="AD1667" s="216"/>
    </row>
    <row r="1668" spans="1:30" s="215" customFormat="1" x14ac:dyDescent="0.25">
      <c r="A1668" s="215" t="s">
        <v>160</v>
      </c>
      <c r="B1668" s="215">
        <v>6037</v>
      </c>
      <c r="C1668" s="215" t="s">
        <v>367</v>
      </c>
      <c r="D1668" s="215">
        <v>900453</v>
      </c>
      <c r="E1668" s="215">
        <v>1060</v>
      </c>
      <c r="G1668" s="215">
        <v>1004</v>
      </c>
      <c r="I1668" s="215" t="s">
        <v>29481</v>
      </c>
      <c r="J1668" s="215" t="s">
        <v>29482</v>
      </c>
      <c r="K1668" s="215" t="s">
        <v>8741</v>
      </c>
      <c r="L1668" s="215" t="s">
        <v>31069</v>
      </c>
      <c r="AD1668" s="216"/>
    </row>
    <row r="1669" spans="1:30" s="215" customFormat="1" x14ac:dyDescent="0.25">
      <c r="A1669" s="215" t="s">
        <v>160</v>
      </c>
      <c r="B1669" s="215">
        <v>6037</v>
      </c>
      <c r="C1669" s="215" t="s">
        <v>367</v>
      </c>
      <c r="D1669" s="215">
        <v>900532</v>
      </c>
      <c r="E1669" s="215">
        <v>1020</v>
      </c>
      <c r="F1669" s="215">
        <v>1121</v>
      </c>
      <c r="G1669" s="215">
        <v>1004</v>
      </c>
      <c r="I1669" s="215" t="s">
        <v>29483</v>
      </c>
      <c r="J1669" s="215" t="s">
        <v>29484</v>
      </c>
      <c r="K1669" s="215" t="s">
        <v>8688</v>
      </c>
      <c r="L1669" s="215" t="s">
        <v>30802</v>
      </c>
      <c r="AD1669" s="216"/>
    </row>
    <row r="1670" spans="1:30" s="215" customFormat="1" x14ac:dyDescent="0.25">
      <c r="A1670" s="215" t="s">
        <v>160</v>
      </c>
      <c r="B1670" s="215">
        <v>6037</v>
      </c>
      <c r="C1670" s="215" t="s">
        <v>367</v>
      </c>
      <c r="D1670" s="215">
        <v>900535</v>
      </c>
      <c r="E1670" s="215">
        <v>1020</v>
      </c>
      <c r="F1670" s="215">
        <v>1121</v>
      </c>
      <c r="G1670" s="215">
        <v>1004</v>
      </c>
      <c r="I1670" s="215" t="s">
        <v>29485</v>
      </c>
      <c r="J1670" s="215" t="s">
        <v>29486</v>
      </c>
      <c r="K1670" s="215" t="s">
        <v>8688</v>
      </c>
      <c r="L1670" s="215" t="s">
        <v>30803</v>
      </c>
      <c r="AD1670" s="216"/>
    </row>
    <row r="1671" spans="1:30" s="215" customFormat="1" x14ac:dyDescent="0.25">
      <c r="A1671" s="215" t="s">
        <v>160</v>
      </c>
      <c r="B1671" s="215">
        <v>6037</v>
      </c>
      <c r="C1671" s="215" t="s">
        <v>367</v>
      </c>
      <c r="D1671" s="215">
        <v>900536</v>
      </c>
      <c r="E1671" s="215">
        <v>1020</v>
      </c>
      <c r="F1671" s="215">
        <v>1110</v>
      </c>
      <c r="G1671" s="215">
        <v>1004</v>
      </c>
      <c r="I1671" s="215" t="s">
        <v>29487</v>
      </c>
      <c r="J1671" s="215" t="s">
        <v>29488</v>
      </c>
      <c r="K1671" s="215" t="s">
        <v>8688</v>
      </c>
      <c r="L1671" s="215" t="s">
        <v>30804</v>
      </c>
      <c r="AD1671" s="216"/>
    </row>
    <row r="1672" spans="1:30" s="215" customFormat="1" x14ac:dyDescent="0.25">
      <c r="A1672" s="215" t="s">
        <v>160</v>
      </c>
      <c r="B1672" s="215">
        <v>6037</v>
      </c>
      <c r="C1672" s="215" t="s">
        <v>367</v>
      </c>
      <c r="D1672" s="215">
        <v>900558</v>
      </c>
      <c r="E1672" s="215">
        <v>1020</v>
      </c>
      <c r="F1672" s="215">
        <v>1122</v>
      </c>
      <c r="G1672" s="215">
        <v>1004</v>
      </c>
      <c r="I1672" s="215" t="s">
        <v>29489</v>
      </c>
      <c r="J1672" s="215" t="s">
        <v>29490</v>
      </c>
      <c r="K1672" s="215" t="s">
        <v>8688</v>
      </c>
      <c r="L1672" s="215" t="s">
        <v>30805</v>
      </c>
      <c r="AD1672" s="216"/>
    </row>
    <row r="1673" spans="1:30" s="215" customFormat="1" x14ac:dyDescent="0.25">
      <c r="A1673" s="215" t="s">
        <v>160</v>
      </c>
      <c r="B1673" s="215">
        <v>6037</v>
      </c>
      <c r="C1673" s="215" t="s">
        <v>367</v>
      </c>
      <c r="D1673" s="215">
        <v>900751</v>
      </c>
      <c r="E1673" s="215">
        <v>1020</v>
      </c>
      <c r="F1673" s="215">
        <v>1121</v>
      </c>
      <c r="G1673" s="215">
        <v>1004</v>
      </c>
      <c r="I1673" s="215" t="s">
        <v>29491</v>
      </c>
      <c r="J1673" s="215" t="s">
        <v>29492</v>
      </c>
      <c r="K1673" s="215" t="s">
        <v>8688</v>
      </c>
      <c r="L1673" s="215" t="s">
        <v>30806</v>
      </c>
      <c r="AD1673" s="216"/>
    </row>
    <row r="1674" spans="1:30" s="215" customFormat="1" x14ac:dyDescent="0.25">
      <c r="A1674" s="215" t="s">
        <v>160</v>
      </c>
      <c r="B1674" s="215">
        <v>6037</v>
      </c>
      <c r="C1674" s="215" t="s">
        <v>367</v>
      </c>
      <c r="D1674" s="215">
        <v>900775</v>
      </c>
      <c r="E1674" s="215">
        <v>1020</v>
      </c>
      <c r="F1674" s="215">
        <v>1121</v>
      </c>
      <c r="G1674" s="215">
        <v>1004</v>
      </c>
      <c r="I1674" s="215" t="s">
        <v>29493</v>
      </c>
      <c r="J1674" s="215" t="s">
        <v>29494</v>
      </c>
      <c r="K1674" s="215" t="s">
        <v>8741</v>
      </c>
      <c r="L1674" s="215" t="s">
        <v>31070</v>
      </c>
      <c r="AD1674" s="216"/>
    </row>
    <row r="1675" spans="1:30" s="215" customFormat="1" x14ac:dyDescent="0.25">
      <c r="A1675" s="215" t="s">
        <v>160</v>
      </c>
      <c r="B1675" s="215">
        <v>6037</v>
      </c>
      <c r="C1675" s="215" t="s">
        <v>367</v>
      </c>
      <c r="D1675" s="215">
        <v>900925</v>
      </c>
      <c r="E1675" s="215">
        <v>1020</v>
      </c>
      <c r="F1675" s="215">
        <v>1121</v>
      </c>
      <c r="G1675" s="215">
        <v>1004</v>
      </c>
      <c r="I1675" s="215" t="s">
        <v>29495</v>
      </c>
      <c r="J1675" s="215" t="s">
        <v>29496</v>
      </c>
      <c r="K1675" s="215" t="s">
        <v>8688</v>
      </c>
      <c r="L1675" s="215" t="s">
        <v>30807</v>
      </c>
      <c r="AD1675" s="216"/>
    </row>
    <row r="1676" spans="1:30" s="215" customFormat="1" x14ac:dyDescent="0.25">
      <c r="A1676" s="215" t="s">
        <v>160</v>
      </c>
      <c r="B1676" s="215">
        <v>6037</v>
      </c>
      <c r="C1676" s="215" t="s">
        <v>367</v>
      </c>
      <c r="D1676" s="215">
        <v>900945</v>
      </c>
      <c r="E1676" s="215">
        <v>1060</v>
      </c>
      <c r="G1676" s="215">
        <v>1004</v>
      </c>
      <c r="I1676" s="215" t="s">
        <v>31243</v>
      </c>
      <c r="J1676" s="215" t="s">
        <v>31244</v>
      </c>
      <c r="K1676" s="215" t="s">
        <v>8741</v>
      </c>
      <c r="L1676" s="215" t="s">
        <v>31359</v>
      </c>
      <c r="AD1676" s="216"/>
    </row>
    <row r="1677" spans="1:30" s="215" customFormat="1" x14ac:dyDescent="0.25">
      <c r="A1677" s="215" t="s">
        <v>160</v>
      </c>
      <c r="B1677" s="215">
        <v>6037</v>
      </c>
      <c r="C1677" s="215" t="s">
        <v>367</v>
      </c>
      <c r="D1677" s="215">
        <v>901106</v>
      </c>
      <c r="E1677" s="215">
        <v>1040</v>
      </c>
      <c r="G1677" s="215">
        <v>1004</v>
      </c>
      <c r="I1677" s="215" t="s">
        <v>29497</v>
      </c>
      <c r="J1677" s="215" t="s">
        <v>29498</v>
      </c>
      <c r="K1677" s="215" t="s">
        <v>8741</v>
      </c>
      <c r="L1677" s="215" t="s">
        <v>31071</v>
      </c>
      <c r="AD1677" s="216"/>
    </row>
    <row r="1678" spans="1:30" s="215" customFormat="1" x14ac:dyDescent="0.25">
      <c r="A1678" s="215" t="s">
        <v>160</v>
      </c>
      <c r="B1678" s="215">
        <v>6037</v>
      </c>
      <c r="C1678" s="215" t="s">
        <v>367</v>
      </c>
      <c r="D1678" s="215">
        <v>901137</v>
      </c>
      <c r="E1678" s="215">
        <v>1020</v>
      </c>
      <c r="F1678" s="215">
        <v>1122</v>
      </c>
      <c r="G1678" s="215">
        <v>1004</v>
      </c>
      <c r="I1678" s="215" t="s">
        <v>29499</v>
      </c>
      <c r="J1678" s="215" t="s">
        <v>29500</v>
      </c>
      <c r="K1678" s="215" t="s">
        <v>328</v>
      </c>
      <c r="L1678" s="215" t="s">
        <v>30696</v>
      </c>
      <c r="AD1678" s="216"/>
    </row>
    <row r="1679" spans="1:30" s="215" customFormat="1" x14ac:dyDescent="0.25">
      <c r="A1679" s="215" t="s">
        <v>160</v>
      </c>
      <c r="B1679" s="215">
        <v>6037</v>
      </c>
      <c r="C1679" s="215" t="s">
        <v>367</v>
      </c>
      <c r="D1679" s="215">
        <v>901170</v>
      </c>
      <c r="E1679" s="215">
        <v>1030</v>
      </c>
      <c r="F1679" s="215">
        <v>1122</v>
      </c>
      <c r="G1679" s="215">
        <v>1004</v>
      </c>
      <c r="I1679" s="215" t="s">
        <v>29501</v>
      </c>
      <c r="J1679" s="215" t="s">
        <v>29502</v>
      </c>
      <c r="K1679" s="215" t="s">
        <v>8741</v>
      </c>
      <c r="L1679" s="215" t="s">
        <v>31072</v>
      </c>
      <c r="AD1679" s="216"/>
    </row>
    <row r="1680" spans="1:30" s="215" customFormat="1" x14ac:dyDescent="0.25">
      <c r="A1680" s="215" t="s">
        <v>160</v>
      </c>
      <c r="B1680" s="215">
        <v>6037</v>
      </c>
      <c r="C1680" s="215" t="s">
        <v>367</v>
      </c>
      <c r="D1680" s="215">
        <v>901174</v>
      </c>
      <c r="E1680" s="215">
        <v>1020</v>
      </c>
      <c r="F1680" s="215">
        <v>1122</v>
      </c>
      <c r="G1680" s="215">
        <v>1004</v>
      </c>
      <c r="I1680" s="215" t="s">
        <v>29503</v>
      </c>
      <c r="J1680" s="215" t="s">
        <v>29504</v>
      </c>
      <c r="K1680" s="215" t="s">
        <v>8741</v>
      </c>
      <c r="L1680" s="215" t="s">
        <v>31073</v>
      </c>
      <c r="AD1680" s="216"/>
    </row>
    <row r="1681" spans="1:30" s="215" customFormat="1" x14ac:dyDescent="0.25">
      <c r="A1681" s="215" t="s">
        <v>160</v>
      </c>
      <c r="B1681" s="215">
        <v>6037</v>
      </c>
      <c r="C1681" s="215" t="s">
        <v>367</v>
      </c>
      <c r="D1681" s="215">
        <v>901202</v>
      </c>
      <c r="E1681" s="215">
        <v>1020</v>
      </c>
      <c r="F1681" s="215">
        <v>1122</v>
      </c>
      <c r="G1681" s="215">
        <v>1004</v>
      </c>
      <c r="I1681" s="215" t="s">
        <v>29505</v>
      </c>
      <c r="J1681" s="215" t="s">
        <v>29506</v>
      </c>
      <c r="K1681" s="215" t="s">
        <v>328</v>
      </c>
      <c r="L1681" s="215" t="s">
        <v>30696</v>
      </c>
      <c r="AD1681" s="216"/>
    </row>
    <row r="1682" spans="1:30" s="215" customFormat="1" x14ac:dyDescent="0.25">
      <c r="A1682" s="215" t="s">
        <v>160</v>
      </c>
      <c r="B1682" s="215">
        <v>6037</v>
      </c>
      <c r="C1682" s="215" t="s">
        <v>367</v>
      </c>
      <c r="D1682" s="215">
        <v>901203</v>
      </c>
      <c r="E1682" s="215">
        <v>1020</v>
      </c>
      <c r="F1682" s="215">
        <v>1122</v>
      </c>
      <c r="G1682" s="215">
        <v>1004</v>
      </c>
      <c r="I1682" s="215" t="s">
        <v>29507</v>
      </c>
      <c r="J1682" s="215" t="s">
        <v>29508</v>
      </c>
      <c r="K1682" s="215" t="s">
        <v>328</v>
      </c>
      <c r="L1682" s="215" t="s">
        <v>30696</v>
      </c>
      <c r="AD1682" s="216"/>
    </row>
    <row r="1683" spans="1:30" s="215" customFormat="1" x14ac:dyDescent="0.25">
      <c r="A1683" s="215" t="s">
        <v>160</v>
      </c>
      <c r="B1683" s="215">
        <v>6037</v>
      </c>
      <c r="C1683" s="215" t="s">
        <v>367</v>
      </c>
      <c r="D1683" s="215">
        <v>901204</v>
      </c>
      <c r="E1683" s="215">
        <v>1020</v>
      </c>
      <c r="F1683" s="215">
        <v>1122</v>
      </c>
      <c r="G1683" s="215">
        <v>1004</v>
      </c>
      <c r="I1683" s="215" t="s">
        <v>29509</v>
      </c>
      <c r="J1683" s="215" t="s">
        <v>29510</v>
      </c>
      <c r="K1683" s="215" t="s">
        <v>8741</v>
      </c>
      <c r="L1683" s="215" t="s">
        <v>31074</v>
      </c>
      <c r="AD1683" s="216"/>
    </row>
    <row r="1684" spans="1:30" s="215" customFormat="1" x14ac:dyDescent="0.25">
      <c r="A1684" s="215" t="s">
        <v>160</v>
      </c>
      <c r="B1684" s="215">
        <v>6037</v>
      </c>
      <c r="C1684" s="215" t="s">
        <v>367</v>
      </c>
      <c r="D1684" s="215">
        <v>901221</v>
      </c>
      <c r="E1684" s="215">
        <v>1020</v>
      </c>
      <c r="F1684" s="215">
        <v>1110</v>
      </c>
      <c r="G1684" s="215">
        <v>1004</v>
      </c>
      <c r="I1684" s="215" t="s">
        <v>29511</v>
      </c>
      <c r="J1684" s="215" t="s">
        <v>29512</v>
      </c>
      <c r="K1684" s="215" t="s">
        <v>8741</v>
      </c>
      <c r="L1684" s="215" t="s">
        <v>31075</v>
      </c>
      <c r="AD1684" s="216"/>
    </row>
    <row r="1685" spans="1:30" s="215" customFormat="1" x14ac:dyDescent="0.25">
      <c r="A1685" s="215" t="s">
        <v>160</v>
      </c>
      <c r="B1685" s="215">
        <v>6037</v>
      </c>
      <c r="C1685" s="215" t="s">
        <v>367</v>
      </c>
      <c r="D1685" s="215">
        <v>901349</v>
      </c>
      <c r="E1685" s="215">
        <v>1020</v>
      </c>
      <c r="F1685" s="215">
        <v>1110</v>
      </c>
      <c r="G1685" s="215">
        <v>1004</v>
      </c>
      <c r="I1685" s="215" t="s">
        <v>29513</v>
      </c>
      <c r="J1685" s="215" t="s">
        <v>29514</v>
      </c>
      <c r="K1685" s="215" t="s">
        <v>8741</v>
      </c>
      <c r="L1685" s="215" t="s">
        <v>31076</v>
      </c>
      <c r="AD1685" s="216"/>
    </row>
    <row r="1686" spans="1:30" s="215" customFormat="1" x14ac:dyDescent="0.25">
      <c r="A1686" s="215" t="s">
        <v>160</v>
      </c>
      <c r="B1686" s="215">
        <v>6037</v>
      </c>
      <c r="C1686" s="215" t="s">
        <v>367</v>
      </c>
      <c r="D1686" s="215">
        <v>901399</v>
      </c>
      <c r="E1686" s="215">
        <v>1020</v>
      </c>
      <c r="F1686" s="215">
        <v>1110</v>
      </c>
      <c r="G1686" s="215">
        <v>1004</v>
      </c>
      <c r="I1686" s="215" t="s">
        <v>29515</v>
      </c>
      <c r="J1686" s="215" t="s">
        <v>29516</v>
      </c>
      <c r="K1686" s="215" t="s">
        <v>8741</v>
      </c>
      <c r="L1686" s="215" t="s">
        <v>31077</v>
      </c>
      <c r="AD1686" s="216"/>
    </row>
    <row r="1687" spans="1:30" s="215" customFormat="1" x14ac:dyDescent="0.25">
      <c r="A1687" s="215" t="s">
        <v>160</v>
      </c>
      <c r="B1687" s="215">
        <v>6037</v>
      </c>
      <c r="C1687" s="215" t="s">
        <v>367</v>
      </c>
      <c r="D1687" s="215">
        <v>901400</v>
      </c>
      <c r="E1687" s="215">
        <v>1020</v>
      </c>
      <c r="F1687" s="215">
        <v>1121</v>
      </c>
      <c r="G1687" s="215">
        <v>1004</v>
      </c>
      <c r="I1687" s="215" t="s">
        <v>29517</v>
      </c>
      <c r="J1687" s="215" t="s">
        <v>29518</v>
      </c>
      <c r="K1687" s="215" t="s">
        <v>8741</v>
      </c>
      <c r="L1687" s="215" t="s">
        <v>31077</v>
      </c>
      <c r="AD1687" s="216"/>
    </row>
    <row r="1688" spans="1:30" s="215" customFormat="1" x14ac:dyDescent="0.25">
      <c r="A1688" s="215" t="s">
        <v>160</v>
      </c>
      <c r="B1688" s="215">
        <v>6037</v>
      </c>
      <c r="C1688" s="215" t="s">
        <v>367</v>
      </c>
      <c r="D1688" s="215">
        <v>901460</v>
      </c>
      <c r="E1688" s="215">
        <v>1040</v>
      </c>
      <c r="G1688" s="215">
        <v>1004</v>
      </c>
      <c r="I1688" s="215" t="s">
        <v>29519</v>
      </c>
      <c r="J1688" s="215" t="s">
        <v>29520</v>
      </c>
      <c r="K1688" s="215" t="s">
        <v>8741</v>
      </c>
      <c r="L1688" s="215" t="s">
        <v>31078</v>
      </c>
      <c r="AD1688" s="216"/>
    </row>
    <row r="1689" spans="1:30" s="215" customFormat="1" x14ac:dyDescent="0.25">
      <c r="A1689" s="215" t="s">
        <v>160</v>
      </c>
      <c r="B1689" s="215">
        <v>6037</v>
      </c>
      <c r="C1689" s="215" t="s">
        <v>367</v>
      </c>
      <c r="D1689" s="215">
        <v>901563</v>
      </c>
      <c r="E1689" s="215">
        <v>1040</v>
      </c>
      <c r="F1689" s="215">
        <v>1121</v>
      </c>
      <c r="G1689" s="215">
        <v>1004</v>
      </c>
      <c r="I1689" s="215" t="s">
        <v>29521</v>
      </c>
      <c r="J1689" s="215" t="s">
        <v>29522</v>
      </c>
      <c r="K1689" s="215" t="s">
        <v>328</v>
      </c>
      <c r="L1689" s="215" t="s">
        <v>30697</v>
      </c>
      <c r="AD1689" s="216"/>
    </row>
    <row r="1690" spans="1:30" s="215" customFormat="1" x14ac:dyDescent="0.25">
      <c r="A1690" s="215" t="s">
        <v>160</v>
      </c>
      <c r="B1690" s="215">
        <v>6037</v>
      </c>
      <c r="C1690" s="215" t="s">
        <v>367</v>
      </c>
      <c r="D1690" s="215">
        <v>901564</v>
      </c>
      <c r="E1690" s="215">
        <v>1020</v>
      </c>
      <c r="F1690" s="215">
        <v>1121</v>
      </c>
      <c r="G1690" s="215">
        <v>1004</v>
      </c>
      <c r="I1690" s="215" t="s">
        <v>29523</v>
      </c>
      <c r="J1690" s="215" t="s">
        <v>29524</v>
      </c>
      <c r="K1690" s="215" t="s">
        <v>328</v>
      </c>
      <c r="L1690" s="215" t="s">
        <v>30756</v>
      </c>
      <c r="AD1690" s="216"/>
    </row>
    <row r="1691" spans="1:30" s="215" customFormat="1" x14ac:dyDescent="0.25">
      <c r="A1691" s="215" t="s">
        <v>160</v>
      </c>
      <c r="B1691" s="215">
        <v>6037</v>
      </c>
      <c r="C1691" s="215" t="s">
        <v>367</v>
      </c>
      <c r="D1691" s="215">
        <v>901571</v>
      </c>
      <c r="E1691" s="215">
        <v>1060</v>
      </c>
      <c r="G1691" s="215">
        <v>1004</v>
      </c>
      <c r="I1691" s="215" t="s">
        <v>29525</v>
      </c>
      <c r="J1691" s="215" t="s">
        <v>29526</v>
      </c>
      <c r="K1691" s="215" t="s">
        <v>8741</v>
      </c>
      <c r="L1691" s="215" t="s">
        <v>31079</v>
      </c>
      <c r="AD1691" s="216"/>
    </row>
    <row r="1692" spans="1:30" s="215" customFormat="1" x14ac:dyDescent="0.25">
      <c r="A1692" s="215" t="s">
        <v>160</v>
      </c>
      <c r="B1692" s="215">
        <v>6037</v>
      </c>
      <c r="C1692" s="215" t="s">
        <v>367</v>
      </c>
      <c r="D1692" s="215">
        <v>901807</v>
      </c>
      <c r="E1692" s="215">
        <v>1020</v>
      </c>
      <c r="F1692" s="215">
        <v>1110</v>
      </c>
      <c r="G1692" s="215">
        <v>1004</v>
      </c>
      <c r="I1692" s="215" t="s">
        <v>29527</v>
      </c>
      <c r="J1692" s="215" t="s">
        <v>29528</v>
      </c>
      <c r="K1692" s="215" t="s">
        <v>8688</v>
      </c>
      <c r="L1692" s="215" t="s">
        <v>30808</v>
      </c>
      <c r="AD1692" s="216"/>
    </row>
    <row r="1693" spans="1:30" s="215" customFormat="1" x14ac:dyDescent="0.25">
      <c r="A1693" s="215" t="s">
        <v>160</v>
      </c>
      <c r="B1693" s="215">
        <v>6037</v>
      </c>
      <c r="C1693" s="215" t="s">
        <v>367</v>
      </c>
      <c r="D1693" s="215">
        <v>901887</v>
      </c>
      <c r="E1693" s="215">
        <v>1030</v>
      </c>
      <c r="F1693" s="215">
        <v>1110</v>
      </c>
      <c r="G1693" s="215">
        <v>1004</v>
      </c>
      <c r="I1693" s="215" t="s">
        <v>29529</v>
      </c>
      <c r="J1693" s="215" t="s">
        <v>29530</v>
      </c>
      <c r="K1693" s="215" t="s">
        <v>8741</v>
      </c>
      <c r="L1693" s="215" t="s">
        <v>31080</v>
      </c>
      <c r="AD1693" s="216"/>
    </row>
    <row r="1694" spans="1:30" s="215" customFormat="1" x14ac:dyDescent="0.25">
      <c r="A1694" s="215" t="s">
        <v>160</v>
      </c>
      <c r="B1694" s="215">
        <v>6037</v>
      </c>
      <c r="C1694" s="215" t="s">
        <v>367</v>
      </c>
      <c r="D1694" s="215">
        <v>902434</v>
      </c>
      <c r="E1694" s="215">
        <v>1020</v>
      </c>
      <c r="F1694" s="215">
        <v>1121</v>
      </c>
      <c r="G1694" s="215">
        <v>1004</v>
      </c>
      <c r="I1694" s="215" t="s">
        <v>29531</v>
      </c>
      <c r="J1694" s="215" t="s">
        <v>29532</v>
      </c>
      <c r="K1694" s="215" t="s">
        <v>8741</v>
      </c>
      <c r="L1694" s="215" t="s">
        <v>31081</v>
      </c>
      <c r="AD1694" s="216"/>
    </row>
    <row r="1695" spans="1:30" s="215" customFormat="1" x14ac:dyDescent="0.25">
      <c r="A1695" s="215" t="s">
        <v>160</v>
      </c>
      <c r="B1695" s="215">
        <v>6037</v>
      </c>
      <c r="C1695" s="215" t="s">
        <v>367</v>
      </c>
      <c r="D1695" s="215">
        <v>904907</v>
      </c>
      <c r="E1695" s="215">
        <v>1020</v>
      </c>
      <c r="F1695" s="215">
        <v>1110</v>
      </c>
      <c r="G1695" s="215">
        <v>1004</v>
      </c>
      <c r="I1695" s="215" t="s">
        <v>29533</v>
      </c>
      <c r="J1695" s="215" t="s">
        <v>29534</v>
      </c>
      <c r="K1695" s="215" t="s">
        <v>8741</v>
      </c>
      <c r="L1695" s="215" t="s">
        <v>31082</v>
      </c>
      <c r="AD1695" s="216"/>
    </row>
    <row r="1696" spans="1:30" s="215" customFormat="1" x14ac:dyDescent="0.25">
      <c r="A1696" s="215" t="s">
        <v>160</v>
      </c>
      <c r="B1696" s="215">
        <v>6037</v>
      </c>
      <c r="C1696" s="215" t="s">
        <v>367</v>
      </c>
      <c r="D1696" s="215">
        <v>905108</v>
      </c>
      <c r="E1696" s="215">
        <v>1020</v>
      </c>
      <c r="F1696" s="215">
        <v>1110</v>
      </c>
      <c r="G1696" s="215">
        <v>1004</v>
      </c>
      <c r="I1696" s="215" t="s">
        <v>29535</v>
      </c>
      <c r="J1696" s="215" t="s">
        <v>29536</v>
      </c>
      <c r="K1696" s="215" t="s">
        <v>8741</v>
      </c>
      <c r="L1696" s="215" t="s">
        <v>31083</v>
      </c>
      <c r="AD1696" s="216"/>
    </row>
    <row r="1697" spans="1:30" s="215" customFormat="1" x14ac:dyDescent="0.25">
      <c r="A1697" s="215" t="s">
        <v>160</v>
      </c>
      <c r="B1697" s="215">
        <v>6037</v>
      </c>
      <c r="C1697" s="215" t="s">
        <v>367</v>
      </c>
      <c r="D1697" s="215">
        <v>3106745</v>
      </c>
      <c r="E1697" s="215">
        <v>1020</v>
      </c>
      <c r="F1697" s="215">
        <v>1110</v>
      </c>
      <c r="G1697" s="215">
        <v>1004</v>
      </c>
      <c r="I1697" s="215" t="s">
        <v>29537</v>
      </c>
      <c r="J1697" s="215" t="s">
        <v>29538</v>
      </c>
      <c r="K1697" s="215" t="s">
        <v>8741</v>
      </c>
      <c r="L1697" s="215" t="s">
        <v>31084</v>
      </c>
      <c r="AD1697" s="216"/>
    </row>
    <row r="1698" spans="1:30" s="215" customFormat="1" x14ac:dyDescent="0.25">
      <c r="A1698" s="215" t="s">
        <v>160</v>
      </c>
      <c r="B1698" s="215">
        <v>6037</v>
      </c>
      <c r="C1698" s="215" t="s">
        <v>367</v>
      </c>
      <c r="D1698" s="215">
        <v>3106780</v>
      </c>
      <c r="E1698" s="215">
        <v>1020</v>
      </c>
      <c r="F1698" s="215">
        <v>1122</v>
      </c>
      <c r="G1698" s="215">
        <v>1004</v>
      </c>
      <c r="I1698" s="215" t="s">
        <v>29539</v>
      </c>
      <c r="J1698" s="215" t="s">
        <v>29540</v>
      </c>
      <c r="K1698" s="215" t="s">
        <v>8741</v>
      </c>
      <c r="L1698" s="215" t="s">
        <v>31085</v>
      </c>
      <c r="AD1698" s="216"/>
    </row>
    <row r="1699" spans="1:30" s="215" customFormat="1" x14ac:dyDescent="0.25">
      <c r="A1699" s="215" t="s">
        <v>160</v>
      </c>
      <c r="B1699" s="215">
        <v>6037</v>
      </c>
      <c r="C1699" s="215" t="s">
        <v>367</v>
      </c>
      <c r="D1699" s="215">
        <v>3106823</v>
      </c>
      <c r="E1699" s="215">
        <v>1020</v>
      </c>
      <c r="F1699" s="215">
        <v>1110</v>
      </c>
      <c r="G1699" s="215">
        <v>1004</v>
      </c>
      <c r="I1699" s="215" t="s">
        <v>29541</v>
      </c>
      <c r="J1699" s="215" t="s">
        <v>29542</v>
      </c>
      <c r="K1699" s="215" t="s">
        <v>8688</v>
      </c>
      <c r="L1699" s="215" t="s">
        <v>30809</v>
      </c>
      <c r="AD1699" s="216"/>
    </row>
    <row r="1700" spans="1:30" s="215" customFormat="1" x14ac:dyDescent="0.25">
      <c r="A1700" s="215" t="s">
        <v>160</v>
      </c>
      <c r="B1700" s="215">
        <v>6037</v>
      </c>
      <c r="C1700" s="215" t="s">
        <v>367</v>
      </c>
      <c r="D1700" s="215">
        <v>3106831</v>
      </c>
      <c r="E1700" s="215">
        <v>1020</v>
      </c>
      <c r="F1700" s="215">
        <v>1110</v>
      </c>
      <c r="G1700" s="215">
        <v>1004</v>
      </c>
      <c r="I1700" s="215" t="s">
        <v>29543</v>
      </c>
      <c r="J1700" s="215" t="s">
        <v>29544</v>
      </c>
      <c r="K1700" s="215" t="s">
        <v>8741</v>
      </c>
      <c r="L1700" s="215" t="s">
        <v>31086</v>
      </c>
      <c r="AD1700" s="216"/>
    </row>
    <row r="1701" spans="1:30" s="215" customFormat="1" x14ac:dyDescent="0.25">
      <c r="A1701" s="215" t="s">
        <v>160</v>
      </c>
      <c r="B1701" s="215">
        <v>6037</v>
      </c>
      <c r="C1701" s="215" t="s">
        <v>367</v>
      </c>
      <c r="D1701" s="215">
        <v>3106859</v>
      </c>
      <c r="E1701" s="215">
        <v>1020</v>
      </c>
      <c r="F1701" s="215">
        <v>1110</v>
      </c>
      <c r="G1701" s="215">
        <v>1004</v>
      </c>
      <c r="I1701" s="215" t="s">
        <v>29545</v>
      </c>
      <c r="J1701" s="215" t="s">
        <v>29546</v>
      </c>
      <c r="K1701" s="215" t="s">
        <v>8688</v>
      </c>
      <c r="L1701" s="215" t="s">
        <v>30810</v>
      </c>
      <c r="AD1701" s="216"/>
    </row>
    <row r="1702" spans="1:30" s="215" customFormat="1" x14ac:dyDescent="0.25">
      <c r="A1702" s="215" t="s">
        <v>160</v>
      </c>
      <c r="B1702" s="215">
        <v>6037</v>
      </c>
      <c r="C1702" s="215" t="s">
        <v>367</v>
      </c>
      <c r="D1702" s="215">
        <v>3106919</v>
      </c>
      <c r="E1702" s="215">
        <v>1020</v>
      </c>
      <c r="F1702" s="215">
        <v>1110</v>
      </c>
      <c r="G1702" s="215">
        <v>1004</v>
      </c>
      <c r="I1702" s="215" t="s">
        <v>29547</v>
      </c>
      <c r="J1702" s="215" t="s">
        <v>29548</v>
      </c>
      <c r="K1702" s="215" t="s">
        <v>8688</v>
      </c>
      <c r="L1702" s="215" t="s">
        <v>30811</v>
      </c>
      <c r="AD1702" s="216"/>
    </row>
    <row r="1703" spans="1:30" s="215" customFormat="1" x14ac:dyDescent="0.25">
      <c r="A1703" s="215" t="s">
        <v>160</v>
      </c>
      <c r="B1703" s="215">
        <v>6037</v>
      </c>
      <c r="C1703" s="215" t="s">
        <v>367</v>
      </c>
      <c r="D1703" s="215">
        <v>3106922</v>
      </c>
      <c r="E1703" s="215">
        <v>1020</v>
      </c>
      <c r="F1703" s="215">
        <v>1110</v>
      </c>
      <c r="G1703" s="215">
        <v>1004</v>
      </c>
      <c r="I1703" s="215" t="s">
        <v>29549</v>
      </c>
      <c r="J1703" s="215" t="s">
        <v>29550</v>
      </c>
      <c r="K1703" s="215" t="s">
        <v>8688</v>
      </c>
      <c r="L1703" s="215" t="s">
        <v>30812</v>
      </c>
      <c r="AD1703" s="216"/>
    </row>
    <row r="1704" spans="1:30" s="215" customFormat="1" x14ac:dyDescent="0.25">
      <c r="A1704" s="215" t="s">
        <v>160</v>
      </c>
      <c r="B1704" s="215">
        <v>6037</v>
      </c>
      <c r="C1704" s="215" t="s">
        <v>367</v>
      </c>
      <c r="D1704" s="215">
        <v>9025939</v>
      </c>
      <c r="E1704" s="215">
        <v>1060</v>
      </c>
      <c r="G1704" s="215">
        <v>1004</v>
      </c>
      <c r="I1704" s="215" t="s">
        <v>29551</v>
      </c>
      <c r="J1704" s="215" t="s">
        <v>29552</v>
      </c>
      <c r="K1704" s="215" t="s">
        <v>8741</v>
      </c>
      <c r="L1704" s="215" t="s">
        <v>31087</v>
      </c>
      <c r="AD1704" s="216"/>
    </row>
    <row r="1705" spans="1:30" s="215" customFormat="1" x14ac:dyDescent="0.25">
      <c r="A1705" s="215" t="s">
        <v>160</v>
      </c>
      <c r="B1705" s="215">
        <v>6037</v>
      </c>
      <c r="C1705" s="215" t="s">
        <v>367</v>
      </c>
      <c r="D1705" s="215">
        <v>11523774</v>
      </c>
      <c r="E1705" s="215">
        <v>1020</v>
      </c>
      <c r="F1705" s="215">
        <v>1122</v>
      </c>
      <c r="G1705" s="215">
        <v>1004</v>
      </c>
      <c r="I1705" s="215" t="s">
        <v>29553</v>
      </c>
      <c r="J1705" s="215" t="s">
        <v>29554</v>
      </c>
      <c r="K1705" s="215" t="s">
        <v>8741</v>
      </c>
      <c r="L1705" s="215" t="s">
        <v>31088</v>
      </c>
      <c r="AD1705" s="216"/>
    </row>
    <row r="1706" spans="1:30" s="215" customFormat="1" x14ac:dyDescent="0.25">
      <c r="A1706" s="215" t="s">
        <v>160</v>
      </c>
      <c r="B1706" s="215">
        <v>6037</v>
      </c>
      <c r="C1706" s="215" t="s">
        <v>367</v>
      </c>
      <c r="D1706" s="215">
        <v>190004328</v>
      </c>
      <c r="E1706" s="215">
        <v>1020</v>
      </c>
      <c r="F1706" s="215">
        <v>1110</v>
      </c>
      <c r="G1706" s="215">
        <v>1004</v>
      </c>
      <c r="I1706" s="215" t="s">
        <v>29555</v>
      </c>
      <c r="J1706" s="215" t="s">
        <v>29556</v>
      </c>
      <c r="K1706" s="215" t="s">
        <v>8741</v>
      </c>
      <c r="L1706" s="215" t="s">
        <v>31089</v>
      </c>
      <c r="AD1706" s="216"/>
    </row>
    <row r="1707" spans="1:30" s="215" customFormat="1" x14ac:dyDescent="0.25">
      <c r="A1707" s="215" t="s">
        <v>160</v>
      </c>
      <c r="B1707" s="215">
        <v>6037</v>
      </c>
      <c r="C1707" s="215" t="s">
        <v>367</v>
      </c>
      <c r="D1707" s="215">
        <v>190016660</v>
      </c>
      <c r="E1707" s="215">
        <v>1020</v>
      </c>
      <c r="F1707" s="215">
        <v>1122</v>
      </c>
      <c r="G1707" s="215">
        <v>1004</v>
      </c>
      <c r="I1707" s="215" t="s">
        <v>29557</v>
      </c>
      <c r="J1707" s="215" t="s">
        <v>29558</v>
      </c>
      <c r="K1707" s="215" t="s">
        <v>8741</v>
      </c>
      <c r="L1707" s="215" t="s">
        <v>31090</v>
      </c>
      <c r="AD1707" s="216"/>
    </row>
    <row r="1708" spans="1:30" s="215" customFormat="1" x14ac:dyDescent="0.25">
      <c r="A1708" s="215" t="s">
        <v>160</v>
      </c>
      <c r="B1708" s="215">
        <v>6037</v>
      </c>
      <c r="C1708" s="215" t="s">
        <v>367</v>
      </c>
      <c r="D1708" s="215">
        <v>190087601</v>
      </c>
      <c r="E1708" s="215">
        <v>1020</v>
      </c>
      <c r="F1708" s="215">
        <v>1110</v>
      </c>
      <c r="G1708" s="215">
        <v>1004</v>
      </c>
      <c r="I1708" s="215" t="s">
        <v>29559</v>
      </c>
      <c r="J1708" s="215" t="s">
        <v>29560</v>
      </c>
      <c r="K1708" s="215" t="s">
        <v>8741</v>
      </c>
      <c r="L1708" s="215" t="s">
        <v>31091</v>
      </c>
      <c r="AD1708" s="216"/>
    </row>
    <row r="1709" spans="1:30" s="215" customFormat="1" x14ac:dyDescent="0.25">
      <c r="A1709" s="215" t="s">
        <v>160</v>
      </c>
      <c r="B1709" s="215">
        <v>6037</v>
      </c>
      <c r="C1709" s="215" t="s">
        <v>367</v>
      </c>
      <c r="D1709" s="215">
        <v>190104199</v>
      </c>
      <c r="E1709" s="215">
        <v>1040</v>
      </c>
      <c r="G1709" s="215">
        <v>1004</v>
      </c>
      <c r="I1709" s="215" t="s">
        <v>29561</v>
      </c>
      <c r="J1709" s="215" t="s">
        <v>29562</v>
      </c>
      <c r="K1709" s="215" t="s">
        <v>8688</v>
      </c>
      <c r="L1709" s="215" t="s">
        <v>30813</v>
      </c>
      <c r="AD1709" s="216"/>
    </row>
    <row r="1710" spans="1:30" s="215" customFormat="1" x14ac:dyDescent="0.25">
      <c r="A1710" s="215" t="s">
        <v>160</v>
      </c>
      <c r="B1710" s="215">
        <v>6037</v>
      </c>
      <c r="C1710" s="215" t="s">
        <v>367</v>
      </c>
      <c r="D1710" s="215">
        <v>190120336</v>
      </c>
      <c r="E1710" s="215">
        <v>1060</v>
      </c>
      <c r="G1710" s="215">
        <v>1004</v>
      </c>
      <c r="I1710" s="215" t="s">
        <v>29563</v>
      </c>
      <c r="J1710" s="215" t="s">
        <v>29564</v>
      </c>
      <c r="K1710" s="215" t="s">
        <v>8688</v>
      </c>
      <c r="L1710" s="215" t="s">
        <v>30814</v>
      </c>
      <c r="AD1710" s="216"/>
    </row>
    <row r="1711" spans="1:30" s="215" customFormat="1" x14ac:dyDescent="0.25">
      <c r="A1711" s="215" t="s">
        <v>160</v>
      </c>
      <c r="B1711" s="215">
        <v>6037</v>
      </c>
      <c r="C1711" s="215" t="s">
        <v>367</v>
      </c>
      <c r="D1711" s="215">
        <v>190120594</v>
      </c>
      <c r="E1711" s="215">
        <v>1020</v>
      </c>
      <c r="F1711" s="215">
        <v>1110</v>
      </c>
      <c r="G1711" s="215">
        <v>1004</v>
      </c>
      <c r="I1711" s="215" t="s">
        <v>29565</v>
      </c>
      <c r="J1711" s="215" t="s">
        <v>29566</v>
      </c>
      <c r="K1711" s="215" t="s">
        <v>8741</v>
      </c>
      <c r="L1711" s="215" t="s">
        <v>31092</v>
      </c>
      <c r="AD1711" s="216"/>
    </row>
    <row r="1712" spans="1:30" s="215" customFormat="1" x14ac:dyDescent="0.25">
      <c r="A1712" s="215" t="s">
        <v>160</v>
      </c>
      <c r="B1712" s="215">
        <v>6037</v>
      </c>
      <c r="C1712" s="215" t="s">
        <v>367</v>
      </c>
      <c r="D1712" s="215">
        <v>190125952</v>
      </c>
      <c r="E1712" s="215">
        <v>1020</v>
      </c>
      <c r="F1712" s="215">
        <v>1110</v>
      </c>
      <c r="G1712" s="215">
        <v>1004</v>
      </c>
      <c r="I1712" s="215" t="s">
        <v>29567</v>
      </c>
      <c r="J1712" s="215" t="s">
        <v>29568</v>
      </c>
      <c r="K1712" s="215" t="s">
        <v>8688</v>
      </c>
      <c r="L1712" s="215" t="s">
        <v>30815</v>
      </c>
      <c r="AD1712" s="216"/>
    </row>
    <row r="1713" spans="1:30" s="215" customFormat="1" x14ac:dyDescent="0.25">
      <c r="A1713" s="215" t="s">
        <v>160</v>
      </c>
      <c r="B1713" s="215">
        <v>6037</v>
      </c>
      <c r="C1713" s="215" t="s">
        <v>367</v>
      </c>
      <c r="D1713" s="215">
        <v>190137374</v>
      </c>
      <c r="E1713" s="215">
        <v>1020</v>
      </c>
      <c r="F1713" s="215">
        <v>1110</v>
      </c>
      <c r="G1713" s="215">
        <v>1004</v>
      </c>
      <c r="I1713" s="215" t="s">
        <v>29569</v>
      </c>
      <c r="J1713" s="215" t="s">
        <v>29570</v>
      </c>
      <c r="K1713" s="215" t="s">
        <v>8741</v>
      </c>
      <c r="L1713" s="215" t="s">
        <v>31093</v>
      </c>
      <c r="AD1713" s="216"/>
    </row>
    <row r="1714" spans="1:30" s="215" customFormat="1" x14ac:dyDescent="0.25">
      <c r="A1714" s="215" t="s">
        <v>160</v>
      </c>
      <c r="B1714" s="215">
        <v>6037</v>
      </c>
      <c r="C1714" s="215" t="s">
        <v>367</v>
      </c>
      <c r="D1714" s="215">
        <v>190137589</v>
      </c>
      <c r="E1714" s="215">
        <v>1020</v>
      </c>
      <c r="F1714" s="215">
        <v>1122</v>
      </c>
      <c r="G1714" s="215">
        <v>1004</v>
      </c>
      <c r="I1714" s="215" t="s">
        <v>29571</v>
      </c>
      <c r="J1714" s="215" t="s">
        <v>29572</v>
      </c>
      <c r="K1714" s="215" t="s">
        <v>8741</v>
      </c>
      <c r="L1714" s="215" t="s">
        <v>31094</v>
      </c>
      <c r="AD1714" s="216"/>
    </row>
    <row r="1715" spans="1:30" s="215" customFormat="1" x14ac:dyDescent="0.25">
      <c r="A1715" s="215" t="s">
        <v>160</v>
      </c>
      <c r="B1715" s="215">
        <v>6037</v>
      </c>
      <c r="C1715" s="215" t="s">
        <v>367</v>
      </c>
      <c r="D1715" s="215">
        <v>190163498</v>
      </c>
      <c r="E1715" s="215">
        <v>1020</v>
      </c>
      <c r="F1715" s="215">
        <v>1122</v>
      </c>
      <c r="G1715" s="215">
        <v>1004</v>
      </c>
      <c r="I1715" s="215" t="s">
        <v>29573</v>
      </c>
      <c r="J1715" s="215" t="s">
        <v>29574</v>
      </c>
      <c r="K1715" s="215" t="s">
        <v>3252</v>
      </c>
      <c r="L1715" s="215" t="s">
        <v>31317</v>
      </c>
      <c r="AD1715" s="216"/>
    </row>
    <row r="1716" spans="1:30" s="215" customFormat="1" x14ac:dyDescent="0.25">
      <c r="A1716" s="215" t="s">
        <v>160</v>
      </c>
      <c r="B1716" s="215">
        <v>6037</v>
      </c>
      <c r="C1716" s="215" t="s">
        <v>367</v>
      </c>
      <c r="D1716" s="215">
        <v>190176964</v>
      </c>
      <c r="E1716" s="215">
        <v>1020</v>
      </c>
      <c r="F1716" s="215">
        <v>1110</v>
      </c>
      <c r="G1716" s="215">
        <v>1004</v>
      </c>
      <c r="I1716" s="215" t="s">
        <v>29575</v>
      </c>
      <c r="J1716" s="215" t="s">
        <v>29576</v>
      </c>
      <c r="K1716" s="215" t="s">
        <v>8741</v>
      </c>
      <c r="L1716" s="215" t="s">
        <v>31095</v>
      </c>
      <c r="AD1716" s="216"/>
    </row>
    <row r="1717" spans="1:30" s="215" customFormat="1" x14ac:dyDescent="0.25">
      <c r="A1717" s="215" t="s">
        <v>160</v>
      </c>
      <c r="B1717" s="215">
        <v>6037</v>
      </c>
      <c r="C1717" s="215" t="s">
        <v>367</v>
      </c>
      <c r="D1717" s="215">
        <v>190177915</v>
      </c>
      <c r="E1717" s="215">
        <v>1020</v>
      </c>
      <c r="F1717" s="215">
        <v>1122</v>
      </c>
      <c r="G1717" s="215">
        <v>1004</v>
      </c>
      <c r="I1717" s="215" t="s">
        <v>29577</v>
      </c>
      <c r="J1717" s="215" t="s">
        <v>29578</v>
      </c>
      <c r="K1717" s="215" t="s">
        <v>8741</v>
      </c>
      <c r="L1717" s="215" t="s">
        <v>31096</v>
      </c>
      <c r="AD1717" s="216"/>
    </row>
    <row r="1718" spans="1:30" s="215" customFormat="1" x14ac:dyDescent="0.25">
      <c r="A1718" s="215" t="s">
        <v>160</v>
      </c>
      <c r="B1718" s="215">
        <v>6037</v>
      </c>
      <c r="C1718" s="215" t="s">
        <v>367</v>
      </c>
      <c r="D1718" s="215">
        <v>190183017</v>
      </c>
      <c r="E1718" s="215">
        <v>1020</v>
      </c>
      <c r="F1718" s="215">
        <v>1110</v>
      </c>
      <c r="G1718" s="215">
        <v>1004</v>
      </c>
      <c r="I1718" s="215" t="s">
        <v>29579</v>
      </c>
      <c r="J1718" s="215" t="s">
        <v>29580</v>
      </c>
      <c r="K1718" s="215" t="s">
        <v>8741</v>
      </c>
      <c r="L1718" s="215" t="s">
        <v>31097</v>
      </c>
      <c r="AD1718" s="216"/>
    </row>
    <row r="1719" spans="1:30" s="215" customFormat="1" x14ac:dyDescent="0.25">
      <c r="A1719" s="215" t="s">
        <v>160</v>
      </c>
      <c r="B1719" s="215">
        <v>6037</v>
      </c>
      <c r="C1719" s="215" t="s">
        <v>367</v>
      </c>
      <c r="D1719" s="215">
        <v>190200777</v>
      </c>
      <c r="E1719" s="215">
        <v>1020</v>
      </c>
      <c r="F1719" s="215">
        <v>1121</v>
      </c>
      <c r="G1719" s="215">
        <v>1004</v>
      </c>
      <c r="I1719" s="215" t="s">
        <v>29581</v>
      </c>
      <c r="J1719" s="215" t="s">
        <v>29582</v>
      </c>
      <c r="K1719" s="215" t="s">
        <v>8688</v>
      </c>
      <c r="L1719" s="215" t="s">
        <v>30816</v>
      </c>
      <c r="AD1719" s="216"/>
    </row>
    <row r="1720" spans="1:30" s="215" customFormat="1" x14ac:dyDescent="0.25">
      <c r="A1720" s="215" t="s">
        <v>160</v>
      </c>
      <c r="B1720" s="215">
        <v>6037</v>
      </c>
      <c r="C1720" s="215" t="s">
        <v>367</v>
      </c>
      <c r="D1720" s="215">
        <v>190242028</v>
      </c>
      <c r="E1720" s="215">
        <v>1020</v>
      </c>
      <c r="F1720" s="215">
        <v>1110</v>
      </c>
      <c r="G1720" s="215">
        <v>1004</v>
      </c>
      <c r="I1720" s="215" t="s">
        <v>29583</v>
      </c>
      <c r="J1720" s="215" t="s">
        <v>29584</v>
      </c>
      <c r="K1720" s="215" t="s">
        <v>8741</v>
      </c>
      <c r="L1720" s="215" t="s">
        <v>31098</v>
      </c>
      <c r="AD1720" s="216"/>
    </row>
    <row r="1721" spans="1:30" s="215" customFormat="1" x14ac:dyDescent="0.25">
      <c r="A1721" s="215" t="s">
        <v>160</v>
      </c>
      <c r="B1721" s="215">
        <v>6037</v>
      </c>
      <c r="C1721" s="215" t="s">
        <v>367</v>
      </c>
      <c r="D1721" s="215">
        <v>190280529</v>
      </c>
      <c r="E1721" s="215">
        <v>1020</v>
      </c>
      <c r="F1721" s="215">
        <v>1110</v>
      </c>
      <c r="G1721" s="215">
        <v>1004</v>
      </c>
      <c r="I1721" s="215" t="s">
        <v>29585</v>
      </c>
      <c r="J1721" s="215" t="s">
        <v>29586</v>
      </c>
      <c r="K1721" s="215" t="s">
        <v>8688</v>
      </c>
      <c r="L1721" s="215" t="s">
        <v>30817</v>
      </c>
      <c r="AD1721" s="216"/>
    </row>
    <row r="1722" spans="1:30" s="215" customFormat="1" x14ac:dyDescent="0.25">
      <c r="A1722" s="215" t="s">
        <v>160</v>
      </c>
      <c r="B1722" s="215">
        <v>6037</v>
      </c>
      <c r="C1722" s="215" t="s">
        <v>367</v>
      </c>
      <c r="D1722" s="215">
        <v>190281408</v>
      </c>
      <c r="E1722" s="215">
        <v>1020</v>
      </c>
      <c r="F1722" s="215">
        <v>1110</v>
      </c>
      <c r="G1722" s="215">
        <v>1004</v>
      </c>
      <c r="I1722" s="215" t="s">
        <v>29587</v>
      </c>
      <c r="J1722" s="215" t="s">
        <v>29588</v>
      </c>
      <c r="K1722" s="215" t="s">
        <v>328</v>
      </c>
      <c r="L1722" s="215" t="s">
        <v>30758</v>
      </c>
      <c r="AD1722" s="216"/>
    </row>
    <row r="1723" spans="1:30" s="215" customFormat="1" x14ac:dyDescent="0.25">
      <c r="A1723" s="215" t="s">
        <v>160</v>
      </c>
      <c r="B1723" s="215">
        <v>6037</v>
      </c>
      <c r="C1723" s="215" t="s">
        <v>367</v>
      </c>
      <c r="D1723" s="215">
        <v>190281428</v>
      </c>
      <c r="E1723" s="215">
        <v>1020</v>
      </c>
      <c r="F1723" s="215">
        <v>1110</v>
      </c>
      <c r="G1723" s="215">
        <v>1004</v>
      </c>
      <c r="I1723" s="215" t="s">
        <v>29589</v>
      </c>
      <c r="J1723" s="215" t="s">
        <v>29590</v>
      </c>
      <c r="K1723" s="215" t="s">
        <v>328</v>
      </c>
      <c r="L1723" s="215" t="s">
        <v>30758</v>
      </c>
      <c r="AD1723" s="216"/>
    </row>
    <row r="1724" spans="1:30" s="215" customFormat="1" x14ac:dyDescent="0.25">
      <c r="A1724" s="215" t="s">
        <v>160</v>
      </c>
      <c r="B1724" s="215">
        <v>6037</v>
      </c>
      <c r="C1724" s="215" t="s">
        <v>367</v>
      </c>
      <c r="D1724" s="215">
        <v>190284088</v>
      </c>
      <c r="E1724" s="215">
        <v>1020</v>
      </c>
      <c r="F1724" s="215">
        <v>1110</v>
      </c>
      <c r="G1724" s="215">
        <v>1004</v>
      </c>
      <c r="I1724" s="215" t="s">
        <v>29591</v>
      </c>
      <c r="J1724" s="215" t="s">
        <v>29592</v>
      </c>
      <c r="K1724" s="215" t="s">
        <v>3252</v>
      </c>
      <c r="L1724" s="215" t="s">
        <v>31318</v>
      </c>
      <c r="AD1724" s="216"/>
    </row>
    <row r="1725" spans="1:30" s="215" customFormat="1" x14ac:dyDescent="0.25">
      <c r="A1725" s="215" t="s">
        <v>160</v>
      </c>
      <c r="B1725" s="215">
        <v>6037</v>
      </c>
      <c r="C1725" s="215" t="s">
        <v>367</v>
      </c>
      <c r="D1725" s="215">
        <v>190300468</v>
      </c>
      <c r="E1725" s="215">
        <v>1020</v>
      </c>
      <c r="F1725" s="215">
        <v>1121</v>
      </c>
      <c r="G1725" s="215">
        <v>1004</v>
      </c>
      <c r="I1725" s="215" t="s">
        <v>29593</v>
      </c>
      <c r="J1725" s="215" t="s">
        <v>29594</v>
      </c>
      <c r="K1725" s="215" t="s">
        <v>8741</v>
      </c>
      <c r="L1725" s="215" t="s">
        <v>31099</v>
      </c>
      <c r="AD1725" s="216"/>
    </row>
    <row r="1726" spans="1:30" s="215" customFormat="1" x14ac:dyDescent="0.25">
      <c r="A1726" s="215" t="s">
        <v>160</v>
      </c>
      <c r="B1726" s="215">
        <v>6037</v>
      </c>
      <c r="C1726" s="215" t="s">
        <v>367</v>
      </c>
      <c r="D1726" s="215">
        <v>190355348</v>
      </c>
      <c r="E1726" s="215">
        <v>1020</v>
      </c>
      <c r="F1726" s="215">
        <v>1110</v>
      </c>
      <c r="G1726" s="215">
        <v>1004</v>
      </c>
      <c r="I1726" s="215" t="s">
        <v>29595</v>
      </c>
      <c r="J1726" s="215" t="s">
        <v>29596</v>
      </c>
      <c r="K1726" s="215" t="s">
        <v>8688</v>
      </c>
      <c r="L1726" s="215" t="s">
        <v>30818</v>
      </c>
      <c r="AD1726" s="216"/>
    </row>
    <row r="1727" spans="1:30" s="215" customFormat="1" x14ac:dyDescent="0.25">
      <c r="A1727" s="215" t="s">
        <v>160</v>
      </c>
      <c r="B1727" s="215">
        <v>6037</v>
      </c>
      <c r="C1727" s="215" t="s">
        <v>367</v>
      </c>
      <c r="D1727" s="215">
        <v>190355869</v>
      </c>
      <c r="E1727" s="215">
        <v>1060</v>
      </c>
      <c r="F1727" s="215">
        <v>1251</v>
      </c>
      <c r="G1727" s="215">
        <v>1004</v>
      </c>
      <c r="I1727" s="215" t="s">
        <v>29597</v>
      </c>
      <c r="J1727" s="215" t="s">
        <v>29598</v>
      </c>
      <c r="K1727" s="215" t="s">
        <v>8688</v>
      </c>
      <c r="L1727" s="215" t="s">
        <v>30819</v>
      </c>
      <c r="AD1727" s="216"/>
    </row>
    <row r="1728" spans="1:30" s="215" customFormat="1" x14ac:dyDescent="0.25">
      <c r="A1728" s="215" t="s">
        <v>160</v>
      </c>
      <c r="B1728" s="215">
        <v>6037</v>
      </c>
      <c r="C1728" s="215" t="s">
        <v>367</v>
      </c>
      <c r="D1728" s="215">
        <v>190460188</v>
      </c>
      <c r="E1728" s="215">
        <v>1020</v>
      </c>
      <c r="F1728" s="215">
        <v>1110</v>
      </c>
      <c r="G1728" s="215">
        <v>1004</v>
      </c>
      <c r="I1728" s="215" t="s">
        <v>29599</v>
      </c>
      <c r="J1728" s="215" t="s">
        <v>29600</v>
      </c>
      <c r="K1728" s="215" t="s">
        <v>8741</v>
      </c>
      <c r="L1728" s="215" t="s">
        <v>31100</v>
      </c>
      <c r="AD1728" s="216"/>
    </row>
    <row r="1729" spans="1:30" s="215" customFormat="1" x14ac:dyDescent="0.25">
      <c r="A1729" s="215" t="s">
        <v>160</v>
      </c>
      <c r="B1729" s="215">
        <v>6037</v>
      </c>
      <c r="C1729" s="215" t="s">
        <v>367</v>
      </c>
      <c r="D1729" s="215">
        <v>190460308</v>
      </c>
      <c r="E1729" s="215">
        <v>1020</v>
      </c>
      <c r="F1729" s="215">
        <v>1110</v>
      </c>
      <c r="G1729" s="215">
        <v>1004</v>
      </c>
      <c r="I1729" s="215" t="s">
        <v>29601</v>
      </c>
      <c r="J1729" s="215" t="s">
        <v>29602</v>
      </c>
      <c r="K1729" s="215" t="s">
        <v>8741</v>
      </c>
      <c r="L1729" s="215" t="s">
        <v>31100</v>
      </c>
      <c r="AD1729" s="216"/>
    </row>
    <row r="1730" spans="1:30" s="215" customFormat="1" x14ac:dyDescent="0.25">
      <c r="A1730" s="215" t="s">
        <v>160</v>
      </c>
      <c r="B1730" s="215">
        <v>6037</v>
      </c>
      <c r="C1730" s="215" t="s">
        <v>367</v>
      </c>
      <c r="D1730" s="215">
        <v>190524448</v>
      </c>
      <c r="E1730" s="215">
        <v>1020</v>
      </c>
      <c r="F1730" s="215">
        <v>1110</v>
      </c>
      <c r="G1730" s="215">
        <v>1004</v>
      </c>
      <c r="I1730" s="215" t="s">
        <v>29603</v>
      </c>
      <c r="J1730" s="215" t="s">
        <v>29604</v>
      </c>
      <c r="K1730" s="215" t="s">
        <v>8688</v>
      </c>
      <c r="L1730" s="215" t="s">
        <v>30820</v>
      </c>
      <c r="AD1730" s="216"/>
    </row>
    <row r="1731" spans="1:30" s="215" customFormat="1" x14ac:dyDescent="0.25">
      <c r="A1731" s="215" t="s">
        <v>160</v>
      </c>
      <c r="B1731" s="215">
        <v>6037</v>
      </c>
      <c r="C1731" s="215" t="s">
        <v>367</v>
      </c>
      <c r="D1731" s="215">
        <v>190538868</v>
      </c>
      <c r="E1731" s="215">
        <v>1020</v>
      </c>
      <c r="F1731" s="215">
        <v>1110</v>
      </c>
      <c r="G1731" s="215">
        <v>1004</v>
      </c>
      <c r="I1731" s="215" t="s">
        <v>29605</v>
      </c>
      <c r="J1731" s="215" t="s">
        <v>29606</v>
      </c>
      <c r="K1731" s="215" t="s">
        <v>8688</v>
      </c>
      <c r="L1731" s="215" t="s">
        <v>30821</v>
      </c>
      <c r="AD1731" s="216"/>
    </row>
    <row r="1732" spans="1:30" s="215" customFormat="1" x14ac:dyDescent="0.25">
      <c r="A1732" s="215" t="s">
        <v>160</v>
      </c>
      <c r="B1732" s="215">
        <v>6037</v>
      </c>
      <c r="C1732" s="215" t="s">
        <v>367</v>
      </c>
      <c r="D1732" s="215">
        <v>190687548</v>
      </c>
      <c r="E1732" s="215">
        <v>1060</v>
      </c>
      <c r="F1732" s="215">
        <v>1122</v>
      </c>
      <c r="G1732" s="215">
        <v>1004</v>
      </c>
      <c r="I1732" s="215" t="s">
        <v>29607</v>
      </c>
      <c r="J1732" s="215" t="s">
        <v>29608</v>
      </c>
      <c r="K1732" s="215" t="s">
        <v>328</v>
      </c>
      <c r="L1732" s="215" t="s">
        <v>30694</v>
      </c>
      <c r="AD1732" s="216"/>
    </row>
    <row r="1733" spans="1:30" s="215" customFormat="1" x14ac:dyDescent="0.25">
      <c r="A1733" s="215" t="s">
        <v>160</v>
      </c>
      <c r="B1733" s="215">
        <v>6037</v>
      </c>
      <c r="C1733" s="215" t="s">
        <v>367</v>
      </c>
      <c r="D1733" s="215">
        <v>190687568</v>
      </c>
      <c r="E1733" s="215">
        <v>1060</v>
      </c>
      <c r="F1733" s="215">
        <v>1122</v>
      </c>
      <c r="G1733" s="215">
        <v>1004</v>
      </c>
      <c r="I1733" s="215" t="s">
        <v>29609</v>
      </c>
      <c r="J1733" s="215" t="s">
        <v>29610</v>
      </c>
      <c r="K1733" s="215" t="s">
        <v>328</v>
      </c>
      <c r="L1733" s="215" t="s">
        <v>30694</v>
      </c>
      <c r="AD1733" s="216"/>
    </row>
    <row r="1734" spans="1:30" s="215" customFormat="1" x14ac:dyDescent="0.25">
      <c r="A1734" s="215" t="s">
        <v>160</v>
      </c>
      <c r="B1734" s="215">
        <v>6037</v>
      </c>
      <c r="C1734" s="215" t="s">
        <v>367</v>
      </c>
      <c r="D1734" s="215">
        <v>190745769</v>
      </c>
      <c r="E1734" s="215">
        <v>1020</v>
      </c>
      <c r="F1734" s="215">
        <v>1122</v>
      </c>
      <c r="G1734" s="215">
        <v>1004</v>
      </c>
      <c r="I1734" s="215" t="s">
        <v>29611</v>
      </c>
      <c r="J1734" s="215" t="s">
        <v>29612</v>
      </c>
      <c r="K1734" s="215" t="s">
        <v>328</v>
      </c>
      <c r="L1734" s="215" t="s">
        <v>30698</v>
      </c>
      <c r="AD1734" s="216"/>
    </row>
    <row r="1735" spans="1:30" s="215" customFormat="1" x14ac:dyDescent="0.25">
      <c r="A1735" s="215" t="s">
        <v>160</v>
      </c>
      <c r="B1735" s="215">
        <v>6037</v>
      </c>
      <c r="C1735" s="215" t="s">
        <v>367</v>
      </c>
      <c r="D1735" s="215">
        <v>190745809</v>
      </c>
      <c r="E1735" s="215">
        <v>1020</v>
      </c>
      <c r="F1735" s="215">
        <v>1122</v>
      </c>
      <c r="G1735" s="215">
        <v>1004</v>
      </c>
      <c r="I1735" s="215" t="s">
        <v>29613</v>
      </c>
      <c r="J1735" s="215" t="s">
        <v>29614</v>
      </c>
      <c r="K1735" s="215" t="s">
        <v>328</v>
      </c>
      <c r="L1735" s="215" t="s">
        <v>30698</v>
      </c>
      <c r="AD1735" s="216"/>
    </row>
    <row r="1736" spans="1:30" s="215" customFormat="1" x14ac:dyDescent="0.25">
      <c r="A1736" s="215" t="s">
        <v>160</v>
      </c>
      <c r="B1736" s="215">
        <v>6037</v>
      </c>
      <c r="C1736" s="215" t="s">
        <v>367</v>
      </c>
      <c r="D1736" s="215">
        <v>190745889</v>
      </c>
      <c r="E1736" s="215">
        <v>1020</v>
      </c>
      <c r="F1736" s="215">
        <v>1122</v>
      </c>
      <c r="G1736" s="215">
        <v>1004</v>
      </c>
      <c r="I1736" s="215" t="s">
        <v>29615</v>
      </c>
      <c r="J1736" s="215" t="s">
        <v>29616</v>
      </c>
      <c r="K1736" s="215" t="s">
        <v>8741</v>
      </c>
      <c r="L1736" s="215" t="s">
        <v>31101</v>
      </c>
      <c r="AD1736" s="216"/>
    </row>
    <row r="1737" spans="1:30" s="215" customFormat="1" x14ac:dyDescent="0.25">
      <c r="A1737" s="215" t="s">
        <v>160</v>
      </c>
      <c r="B1737" s="215">
        <v>6037</v>
      </c>
      <c r="C1737" s="215" t="s">
        <v>367</v>
      </c>
      <c r="D1737" s="215">
        <v>190845971</v>
      </c>
      <c r="E1737" s="215">
        <v>1040</v>
      </c>
      <c r="F1737" s="215">
        <v>1211</v>
      </c>
      <c r="G1737" s="215">
        <v>1004</v>
      </c>
      <c r="I1737" s="215" t="s">
        <v>29617</v>
      </c>
      <c r="J1737" s="215" t="s">
        <v>29618</v>
      </c>
      <c r="K1737" s="215" t="s">
        <v>8741</v>
      </c>
      <c r="L1737" s="215" t="s">
        <v>31102</v>
      </c>
      <c r="AD1737" s="216"/>
    </row>
    <row r="1738" spans="1:30" s="215" customFormat="1" x14ac:dyDescent="0.25">
      <c r="A1738" s="215" t="s">
        <v>160</v>
      </c>
      <c r="B1738" s="215">
        <v>6037</v>
      </c>
      <c r="C1738" s="215" t="s">
        <v>367</v>
      </c>
      <c r="D1738" s="215">
        <v>191214230</v>
      </c>
      <c r="E1738" s="215">
        <v>1060</v>
      </c>
      <c r="F1738" s="215">
        <v>1241</v>
      </c>
      <c r="G1738" s="215">
        <v>1004</v>
      </c>
      <c r="I1738" s="215" t="s">
        <v>29619</v>
      </c>
      <c r="J1738" s="215" t="s">
        <v>29620</v>
      </c>
      <c r="K1738" s="215" t="s">
        <v>8688</v>
      </c>
      <c r="L1738" s="215" t="s">
        <v>30822</v>
      </c>
      <c r="AD1738" s="216"/>
    </row>
    <row r="1739" spans="1:30" s="215" customFormat="1" x14ac:dyDescent="0.25">
      <c r="A1739" s="215" t="s">
        <v>160</v>
      </c>
      <c r="B1739" s="215">
        <v>6037</v>
      </c>
      <c r="C1739" s="215" t="s">
        <v>367</v>
      </c>
      <c r="D1739" s="215">
        <v>191215315</v>
      </c>
      <c r="E1739" s="215">
        <v>1060</v>
      </c>
      <c r="F1739" s="215">
        <v>1271</v>
      </c>
      <c r="G1739" s="215">
        <v>1004</v>
      </c>
      <c r="I1739" s="215" t="s">
        <v>29621</v>
      </c>
      <c r="J1739" s="215" t="s">
        <v>29622</v>
      </c>
      <c r="K1739" s="215" t="s">
        <v>8688</v>
      </c>
      <c r="L1739" s="215" t="s">
        <v>30823</v>
      </c>
      <c r="AD1739" s="216"/>
    </row>
    <row r="1740" spans="1:30" s="215" customFormat="1" x14ac:dyDescent="0.25">
      <c r="A1740" s="215" t="s">
        <v>160</v>
      </c>
      <c r="B1740" s="215">
        <v>6037</v>
      </c>
      <c r="C1740" s="215" t="s">
        <v>367</v>
      </c>
      <c r="D1740" s="215">
        <v>191217032</v>
      </c>
      <c r="E1740" s="215">
        <v>1060</v>
      </c>
      <c r="F1740" s="215">
        <v>1241</v>
      </c>
      <c r="G1740" s="215">
        <v>1004</v>
      </c>
      <c r="I1740" s="215" t="s">
        <v>29623</v>
      </c>
      <c r="J1740" s="215" t="s">
        <v>29624</v>
      </c>
      <c r="K1740" s="215" t="s">
        <v>8688</v>
      </c>
      <c r="L1740" s="215" t="s">
        <v>30824</v>
      </c>
      <c r="AD1740" s="216"/>
    </row>
    <row r="1741" spans="1:30" s="215" customFormat="1" x14ac:dyDescent="0.25">
      <c r="A1741" s="215" t="s">
        <v>160</v>
      </c>
      <c r="B1741" s="215">
        <v>6037</v>
      </c>
      <c r="C1741" s="215" t="s">
        <v>367</v>
      </c>
      <c r="D1741" s="215">
        <v>191232770</v>
      </c>
      <c r="E1741" s="215">
        <v>1060</v>
      </c>
      <c r="F1741" s="215">
        <v>1121</v>
      </c>
      <c r="G1741" s="215">
        <v>1004</v>
      </c>
      <c r="I1741" s="215" t="s">
        <v>29625</v>
      </c>
      <c r="J1741" s="215" t="s">
        <v>29626</v>
      </c>
      <c r="K1741" s="215" t="s">
        <v>328</v>
      </c>
      <c r="L1741" s="215" t="s">
        <v>30699</v>
      </c>
      <c r="AD1741" s="216"/>
    </row>
    <row r="1742" spans="1:30" s="215" customFormat="1" x14ac:dyDescent="0.25">
      <c r="A1742" s="215" t="s">
        <v>160</v>
      </c>
      <c r="B1742" s="215">
        <v>6037</v>
      </c>
      <c r="C1742" s="215" t="s">
        <v>367</v>
      </c>
      <c r="D1742" s="215">
        <v>191256671</v>
      </c>
      <c r="E1742" s="215">
        <v>1020</v>
      </c>
      <c r="F1742" s="215">
        <v>1122</v>
      </c>
      <c r="G1742" s="215">
        <v>1004</v>
      </c>
      <c r="I1742" s="215" t="s">
        <v>29627</v>
      </c>
      <c r="J1742" s="215" t="s">
        <v>29628</v>
      </c>
      <c r="K1742" s="215" t="s">
        <v>8741</v>
      </c>
      <c r="L1742" s="215" t="s">
        <v>31103</v>
      </c>
      <c r="AD1742" s="216"/>
    </row>
    <row r="1743" spans="1:30" s="215" customFormat="1" x14ac:dyDescent="0.25">
      <c r="A1743" s="215" t="s">
        <v>160</v>
      </c>
      <c r="B1743" s="215">
        <v>6037</v>
      </c>
      <c r="C1743" s="215" t="s">
        <v>367</v>
      </c>
      <c r="D1743" s="215">
        <v>191390895</v>
      </c>
      <c r="E1743" s="215">
        <v>1020</v>
      </c>
      <c r="F1743" s="215">
        <v>1110</v>
      </c>
      <c r="G1743" s="215">
        <v>1004</v>
      </c>
      <c r="I1743" s="215" t="s">
        <v>29629</v>
      </c>
      <c r="J1743" s="215" t="s">
        <v>29630</v>
      </c>
      <c r="K1743" s="215" t="s">
        <v>8741</v>
      </c>
      <c r="L1743" s="215" t="s">
        <v>31104</v>
      </c>
      <c r="AD1743" s="216"/>
    </row>
    <row r="1744" spans="1:30" s="215" customFormat="1" x14ac:dyDescent="0.25">
      <c r="A1744" s="215" t="s">
        <v>160</v>
      </c>
      <c r="B1744" s="215">
        <v>6037</v>
      </c>
      <c r="C1744" s="215" t="s">
        <v>367</v>
      </c>
      <c r="D1744" s="215">
        <v>191397157</v>
      </c>
      <c r="E1744" s="215">
        <v>1020</v>
      </c>
      <c r="F1744" s="215">
        <v>1110</v>
      </c>
      <c r="G1744" s="215">
        <v>1004</v>
      </c>
      <c r="I1744" s="215" t="s">
        <v>29631</v>
      </c>
      <c r="J1744" s="215" t="s">
        <v>29632</v>
      </c>
      <c r="K1744" s="215" t="s">
        <v>8741</v>
      </c>
      <c r="L1744" s="215" t="s">
        <v>31105</v>
      </c>
      <c r="AD1744" s="216"/>
    </row>
    <row r="1745" spans="1:30" s="215" customFormat="1" x14ac:dyDescent="0.25">
      <c r="A1745" s="215" t="s">
        <v>160</v>
      </c>
      <c r="B1745" s="215">
        <v>6037</v>
      </c>
      <c r="C1745" s="215" t="s">
        <v>367</v>
      </c>
      <c r="D1745" s="215">
        <v>191399717</v>
      </c>
      <c r="E1745" s="215">
        <v>1020</v>
      </c>
      <c r="F1745" s="215">
        <v>1110</v>
      </c>
      <c r="G1745" s="215">
        <v>1004</v>
      </c>
      <c r="I1745" s="215" t="s">
        <v>29633</v>
      </c>
      <c r="J1745" s="215" t="s">
        <v>29634</v>
      </c>
      <c r="K1745" s="215" t="s">
        <v>8688</v>
      </c>
      <c r="L1745" s="215" t="s">
        <v>30825</v>
      </c>
      <c r="AD1745" s="216"/>
    </row>
    <row r="1746" spans="1:30" s="215" customFormat="1" x14ac:dyDescent="0.25">
      <c r="A1746" s="215" t="s">
        <v>160</v>
      </c>
      <c r="B1746" s="215">
        <v>6037</v>
      </c>
      <c r="C1746" s="215" t="s">
        <v>367</v>
      </c>
      <c r="D1746" s="215">
        <v>191415492</v>
      </c>
      <c r="E1746" s="215">
        <v>1020</v>
      </c>
      <c r="F1746" s="215">
        <v>1110</v>
      </c>
      <c r="G1746" s="215">
        <v>1004</v>
      </c>
      <c r="I1746" s="215" t="s">
        <v>29635</v>
      </c>
      <c r="J1746" s="215" t="s">
        <v>29636</v>
      </c>
      <c r="K1746" s="215" t="s">
        <v>8741</v>
      </c>
      <c r="L1746" s="215" t="s">
        <v>31106</v>
      </c>
      <c r="AD1746" s="216"/>
    </row>
    <row r="1747" spans="1:30" s="215" customFormat="1" x14ac:dyDescent="0.25">
      <c r="A1747" s="215" t="s">
        <v>160</v>
      </c>
      <c r="B1747" s="215">
        <v>6037</v>
      </c>
      <c r="C1747" s="215" t="s">
        <v>367</v>
      </c>
      <c r="D1747" s="215">
        <v>191418472</v>
      </c>
      <c r="E1747" s="215">
        <v>1020</v>
      </c>
      <c r="F1747" s="215">
        <v>1110</v>
      </c>
      <c r="G1747" s="215">
        <v>1004</v>
      </c>
      <c r="I1747" s="215" t="s">
        <v>29637</v>
      </c>
      <c r="J1747" s="215" t="s">
        <v>29638</v>
      </c>
      <c r="K1747" s="215" t="s">
        <v>8688</v>
      </c>
      <c r="L1747" s="215" t="s">
        <v>30826</v>
      </c>
      <c r="AD1747" s="216"/>
    </row>
    <row r="1748" spans="1:30" s="215" customFormat="1" x14ac:dyDescent="0.25">
      <c r="A1748" s="215" t="s">
        <v>160</v>
      </c>
      <c r="B1748" s="215">
        <v>6037</v>
      </c>
      <c r="C1748" s="215" t="s">
        <v>367</v>
      </c>
      <c r="D1748" s="215">
        <v>191420870</v>
      </c>
      <c r="E1748" s="215">
        <v>1020</v>
      </c>
      <c r="F1748" s="215">
        <v>1110</v>
      </c>
      <c r="G1748" s="215">
        <v>1004</v>
      </c>
      <c r="I1748" s="215" t="s">
        <v>29639</v>
      </c>
      <c r="J1748" s="215" t="s">
        <v>29640</v>
      </c>
      <c r="K1748" s="215" t="s">
        <v>8688</v>
      </c>
      <c r="L1748" s="215" t="s">
        <v>30827</v>
      </c>
      <c r="AD1748" s="216"/>
    </row>
    <row r="1749" spans="1:30" s="215" customFormat="1" x14ac:dyDescent="0.25">
      <c r="A1749" s="215" t="s">
        <v>160</v>
      </c>
      <c r="B1749" s="215">
        <v>6037</v>
      </c>
      <c r="C1749" s="215" t="s">
        <v>367</v>
      </c>
      <c r="D1749" s="215">
        <v>191431615</v>
      </c>
      <c r="E1749" s="215">
        <v>1020</v>
      </c>
      <c r="F1749" s="215">
        <v>1122</v>
      </c>
      <c r="G1749" s="215">
        <v>1004</v>
      </c>
      <c r="I1749" s="215" t="s">
        <v>29641</v>
      </c>
      <c r="J1749" s="215" t="s">
        <v>29642</v>
      </c>
      <c r="K1749" s="215" t="s">
        <v>8741</v>
      </c>
      <c r="L1749" s="215" t="s">
        <v>31062</v>
      </c>
      <c r="AD1749" s="216"/>
    </row>
    <row r="1750" spans="1:30" s="215" customFormat="1" x14ac:dyDescent="0.25">
      <c r="A1750" s="215" t="s">
        <v>160</v>
      </c>
      <c r="B1750" s="215">
        <v>6037</v>
      </c>
      <c r="C1750" s="215" t="s">
        <v>367</v>
      </c>
      <c r="D1750" s="215">
        <v>191441552</v>
      </c>
      <c r="E1750" s="215">
        <v>1020</v>
      </c>
      <c r="F1750" s="215">
        <v>1110</v>
      </c>
      <c r="G1750" s="215">
        <v>1004</v>
      </c>
      <c r="I1750" s="215" t="s">
        <v>29643</v>
      </c>
      <c r="J1750" s="215" t="s">
        <v>29644</v>
      </c>
      <c r="K1750" s="215" t="s">
        <v>8688</v>
      </c>
      <c r="L1750" s="215" t="s">
        <v>30828</v>
      </c>
      <c r="AD1750" s="216"/>
    </row>
    <row r="1751" spans="1:30" s="215" customFormat="1" x14ac:dyDescent="0.25">
      <c r="A1751" s="215" t="s">
        <v>160</v>
      </c>
      <c r="B1751" s="215">
        <v>6037</v>
      </c>
      <c r="C1751" s="215" t="s">
        <v>367</v>
      </c>
      <c r="D1751" s="215">
        <v>191442252</v>
      </c>
      <c r="E1751" s="215">
        <v>1020</v>
      </c>
      <c r="F1751" s="215">
        <v>1110</v>
      </c>
      <c r="G1751" s="215">
        <v>1004</v>
      </c>
      <c r="I1751" s="215" t="s">
        <v>29645</v>
      </c>
      <c r="J1751" s="215" t="s">
        <v>29646</v>
      </c>
      <c r="K1751" s="215" t="s">
        <v>8688</v>
      </c>
      <c r="L1751" s="215" t="s">
        <v>30829</v>
      </c>
      <c r="AD1751" s="216"/>
    </row>
    <row r="1752" spans="1:30" s="215" customFormat="1" x14ac:dyDescent="0.25">
      <c r="A1752" s="215" t="s">
        <v>160</v>
      </c>
      <c r="B1752" s="215">
        <v>6037</v>
      </c>
      <c r="C1752" s="215" t="s">
        <v>367</v>
      </c>
      <c r="D1752" s="215">
        <v>191465110</v>
      </c>
      <c r="E1752" s="215">
        <v>1020</v>
      </c>
      <c r="F1752" s="215">
        <v>1110</v>
      </c>
      <c r="G1752" s="215">
        <v>1004</v>
      </c>
      <c r="I1752" s="215" t="s">
        <v>29647</v>
      </c>
      <c r="J1752" s="215" t="s">
        <v>29648</v>
      </c>
      <c r="K1752" s="215" t="s">
        <v>8688</v>
      </c>
      <c r="L1752" s="215" t="s">
        <v>30830</v>
      </c>
      <c r="AD1752" s="216"/>
    </row>
    <row r="1753" spans="1:30" s="215" customFormat="1" x14ac:dyDescent="0.25">
      <c r="A1753" s="215" t="s">
        <v>160</v>
      </c>
      <c r="B1753" s="215">
        <v>6037</v>
      </c>
      <c r="C1753" s="215" t="s">
        <v>367</v>
      </c>
      <c r="D1753" s="215">
        <v>191465130</v>
      </c>
      <c r="E1753" s="215">
        <v>1020</v>
      </c>
      <c r="F1753" s="215">
        <v>1110</v>
      </c>
      <c r="G1753" s="215">
        <v>1004</v>
      </c>
      <c r="I1753" s="215" t="s">
        <v>29649</v>
      </c>
      <c r="J1753" s="215" t="s">
        <v>29650</v>
      </c>
      <c r="K1753" s="215" t="s">
        <v>8688</v>
      </c>
      <c r="L1753" s="215" t="s">
        <v>30831</v>
      </c>
      <c r="AD1753" s="216"/>
    </row>
    <row r="1754" spans="1:30" s="215" customFormat="1" x14ac:dyDescent="0.25">
      <c r="A1754" s="215" t="s">
        <v>160</v>
      </c>
      <c r="B1754" s="215">
        <v>6037</v>
      </c>
      <c r="C1754" s="215" t="s">
        <v>367</v>
      </c>
      <c r="D1754" s="215">
        <v>191550433</v>
      </c>
      <c r="E1754" s="215">
        <v>1020</v>
      </c>
      <c r="F1754" s="215">
        <v>1110</v>
      </c>
      <c r="G1754" s="215">
        <v>1004</v>
      </c>
      <c r="I1754" s="215" t="s">
        <v>29651</v>
      </c>
      <c r="J1754" s="215" t="s">
        <v>29652</v>
      </c>
      <c r="K1754" s="215" t="s">
        <v>8688</v>
      </c>
      <c r="L1754" s="215" t="s">
        <v>30832</v>
      </c>
      <c r="AD1754" s="216"/>
    </row>
    <row r="1755" spans="1:30" s="215" customFormat="1" x14ac:dyDescent="0.25">
      <c r="A1755" s="215" t="s">
        <v>160</v>
      </c>
      <c r="B1755" s="215">
        <v>6037</v>
      </c>
      <c r="C1755" s="215" t="s">
        <v>367</v>
      </c>
      <c r="D1755" s="215">
        <v>191550472</v>
      </c>
      <c r="E1755" s="215">
        <v>1020</v>
      </c>
      <c r="F1755" s="215">
        <v>1110</v>
      </c>
      <c r="G1755" s="215">
        <v>1004</v>
      </c>
      <c r="I1755" s="215" t="s">
        <v>29653</v>
      </c>
      <c r="J1755" s="215" t="s">
        <v>29654</v>
      </c>
      <c r="K1755" s="215" t="s">
        <v>8688</v>
      </c>
      <c r="L1755" s="215" t="s">
        <v>30833</v>
      </c>
      <c r="AD1755" s="216"/>
    </row>
    <row r="1756" spans="1:30" s="215" customFormat="1" x14ac:dyDescent="0.25">
      <c r="A1756" s="215" t="s">
        <v>160</v>
      </c>
      <c r="B1756" s="215">
        <v>6037</v>
      </c>
      <c r="C1756" s="215" t="s">
        <v>367</v>
      </c>
      <c r="D1756" s="215">
        <v>191550753</v>
      </c>
      <c r="E1756" s="215">
        <v>1060</v>
      </c>
      <c r="F1756" s="215">
        <v>1271</v>
      </c>
      <c r="G1756" s="215">
        <v>1004</v>
      </c>
      <c r="I1756" s="215" t="s">
        <v>29655</v>
      </c>
      <c r="J1756" s="215" t="s">
        <v>29656</v>
      </c>
      <c r="K1756" s="215" t="s">
        <v>8688</v>
      </c>
      <c r="L1756" s="215" t="s">
        <v>30834</v>
      </c>
      <c r="AD1756" s="216"/>
    </row>
    <row r="1757" spans="1:30" s="215" customFormat="1" x14ac:dyDescent="0.25">
      <c r="A1757" s="215" t="s">
        <v>160</v>
      </c>
      <c r="B1757" s="215">
        <v>6037</v>
      </c>
      <c r="C1757" s="215" t="s">
        <v>367</v>
      </c>
      <c r="D1757" s="215">
        <v>191572452</v>
      </c>
      <c r="E1757" s="215">
        <v>1020</v>
      </c>
      <c r="F1757" s="215">
        <v>1110</v>
      </c>
      <c r="G1757" s="215">
        <v>1004</v>
      </c>
      <c r="I1757" s="215" t="s">
        <v>29657</v>
      </c>
      <c r="J1757" s="215" t="s">
        <v>29658</v>
      </c>
      <c r="K1757" s="215" t="s">
        <v>8741</v>
      </c>
      <c r="L1757" s="215" t="s">
        <v>31107</v>
      </c>
      <c r="AD1757" s="216"/>
    </row>
    <row r="1758" spans="1:30" s="215" customFormat="1" x14ac:dyDescent="0.25">
      <c r="A1758" s="215" t="s">
        <v>160</v>
      </c>
      <c r="B1758" s="215">
        <v>6037</v>
      </c>
      <c r="C1758" s="215" t="s">
        <v>367</v>
      </c>
      <c r="D1758" s="215">
        <v>191627615</v>
      </c>
      <c r="E1758" s="215">
        <v>1020</v>
      </c>
      <c r="F1758" s="215">
        <v>1121</v>
      </c>
      <c r="G1758" s="215">
        <v>1003</v>
      </c>
      <c r="I1758" s="215" t="s">
        <v>29659</v>
      </c>
      <c r="J1758" s="215" t="s">
        <v>29660</v>
      </c>
      <c r="K1758" s="215" t="s">
        <v>328</v>
      </c>
      <c r="L1758" s="215" t="s">
        <v>30700</v>
      </c>
      <c r="AD1758" s="216"/>
    </row>
    <row r="1759" spans="1:30" s="215" customFormat="1" x14ac:dyDescent="0.25">
      <c r="A1759" s="215" t="s">
        <v>160</v>
      </c>
      <c r="B1759" s="215">
        <v>6037</v>
      </c>
      <c r="C1759" s="215" t="s">
        <v>367</v>
      </c>
      <c r="D1759" s="215">
        <v>191628649</v>
      </c>
      <c r="E1759" s="215">
        <v>1020</v>
      </c>
      <c r="F1759" s="215">
        <v>1110</v>
      </c>
      <c r="G1759" s="215">
        <v>1004</v>
      </c>
      <c r="I1759" s="215" t="s">
        <v>29661</v>
      </c>
      <c r="J1759" s="215" t="s">
        <v>29662</v>
      </c>
      <c r="K1759" s="215" t="s">
        <v>8741</v>
      </c>
      <c r="L1759" s="215" t="s">
        <v>31108</v>
      </c>
      <c r="AD1759" s="216"/>
    </row>
    <row r="1760" spans="1:30" s="215" customFormat="1" x14ac:dyDescent="0.25">
      <c r="A1760" s="215" t="s">
        <v>160</v>
      </c>
      <c r="B1760" s="215">
        <v>6037</v>
      </c>
      <c r="C1760" s="215" t="s">
        <v>367</v>
      </c>
      <c r="D1760" s="215">
        <v>191650678</v>
      </c>
      <c r="E1760" s="215">
        <v>1020</v>
      </c>
      <c r="F1760" s="215">
        <v>1110</v>
      </c>
      <c r="G1760" s="215">
        <v>1004</v>
      </c>
      <c r="I1760" s="215" t="s">
        <v>29663</v>
      </c>
      <c r="J1760" s="215" t="s">
        <v>29664</v>
      </c>
      <c r="K1760" s="215" t="s">
        <v>8688</v>
      </c>
      <c r="L1760" s="215" t="s">
        <v>30835</v>
      </c>
      <c r="AD1760" s="216"/>
    </row>
    <row r="1761" spans="1:30" s="215" customFormat="1" x14ac:dyDescent="0.25">
      <c r="A1761" s="215" t="s">
        <v>160</v>
      </c>
      <c r="B1761" s="215">
        <v>6037</v>
      </c>
      <c r="C1761" s="215" t="s">
        <v>367</v>
      </c>
      <c r="D1761" s="215">
        <v>191681865</v>
      </c>
      <c r="E1761" s="215">
        <v>1060</v>
      </c>
      <c r="G1761" s="215">
        <v>1004</v>
      </c>
      <c r="I1761" s="215" t="s">
        <v>29665</v>
      </c>
      <c r="J1761" s="215" t="s">
        <v>29666</v>
      </c>
      <c r="K1761" s="215" t="s">
        <v>8688</v>
      </c>
      <c r="L1761" s="215" t="s">
        <v>30836</v>
      </c>
      <c r="AD1761" s="216"/>
    </row>
    <row r="1762" spans="1:30" s="215" customFormat="1" x14ac:dyDescent="0.25">
      <c r="A1762" s="215" t="s">
        <v>160</v>
      </c>
      <c r="B1762" s="215">
        <v>6037</v>
      </c>
      <c r="C1762" s="215" t="s">
        <v>367</v>
      </c>
      <c r="D1762" s="215">
        <v>191681883</v>
      </c>
      <c r="E1762" s="215">
        <v>1060</v>
      </c>
      <c r="G1762" s="215">
        <v>1004</v>
      </c>
      <c r="I1762" s="215" t="s">
        <v>29667</v>
      </c>
      <c r="J1762" s="215" t="s">
        <v>29668</v>
      </c>
      <c r="K1762" s="215" t="s">
        <v>8688</v>
      </c>
      <c r="L1762" s="215" t="s">
        <v>30837</v>
      </c>
      <c r="AD1762" s="216"/>
    </row>
    <row r="1763" spans="1:30" s="215" customFormat="1" x14ac:dyDescent="0.25">
      <c r="A1763" s="215" t="s">
        <v>160</v>
      </c>
      <c r="B1763" s="215">
        <v>6037</v>
      </c>
      <c r="C1763" s="215" t="s">
        <v>367</v>
      </c>
      <c r="D1763" s="215">
        <v>191681933</v>
      </c>
      <c r="E1763" s="215">
        <v>1060</v>
      </c>
      <c r="G1763" s="215">
        <v>1004</v>
      </c>
      <c r="I1763" s="215" t="s">
        <v>29669</v>
      </c>
      <c r="J1763" s="215" t="s">
        <v>29670</v>
      </c>
      <c r="K1763" s="215" t="s">
        <v>8688</v>
      </c>
      <c r="L1763" s="215" t="s">
        <v>30838</v>
      </c>
      <c r="AD1763" s="216"/>
    </row>
    <row r="1764" spans="1:30" s="215" customFormat="1" x14ac:dyDescent="0.25">
      <c r="A1764" s="215" t="s">
        <v>160</v>
      </c>
      <c r="B1764" s="215">
        <v>6037</v>
      </c>
      <c r="C1764" s="215" t="s">
        <v>367</v>
      </c>
      <c r="D1764" s="215">
        <v>191681976</v>
      </c>
      <c r="E1764" s="215">
        <v>1060</v>
      </c>
      <c r="G1764" s="215">
        <v>1004</v>
      </c>
      <c r="I1764" s="215" t="s">
        <v>29671</v>
      </c>
      <c r="J1764" s="215" t="s">
        <v>29672</v>
      </c>
      <c r="K1764" s="215" t="s">
        <v>8688</v>
      </c>
      <c r="L1764" s="215" t="s">
        <v>30839</v>
      </c>
      <c r="AD1764" s="216"/>
    </row>
    <row r="1765" spans="1:30" s="215" customFormat="1" x14ac:dyDescent="0.25">
      <c r="A1765" s="215" t="s">
        <v>160</v>
      </c>
      <c r="B1765" s="215">
        <v>6037</v>
      </c>
      <c r="C1765" s="215" t="s">
        <v>367</v>
      </c>
      <c r="D1765" s="215">
        <v>191691343</v>
      </c>
      <c r="E1765" s="215">
        <v>1020</v>
      </c>
      <c r="F1765" s="215">
        <v>1121</v>
      </c>
      <c r="G1765" s="215">
        <v>1004</v>
      </c>
      <c r="I1765" s="215" t="s">
        <v>29673</v>
      </c>
      <c r="J1765" s="215" t="s">
        <v>29674</v>
      </c>
      <c r="K1765" s="215" t="s">
        <v>8741</v>
      </c>
      <c r="L1765" s="215" t="s">
        <v>31109</v>
      </c>
      <c r="AD1765" s="216"/>
    </row>
    <row r="1766" spans="1:30" s="215" customFormat="1" x14ac:dyDescent="0.25">
      <c r="A1766" s="215" t="s">
        <v>160</v>
      </c>
      <c r="B1766" s="215">
        <v>6037</v>
      </c>
      <c r="C1766" s="215" t="s">
        <v>367</v>
      </c>
      <c r="D1766" s="215">
        <v>191692449</v>
      </c>
      <c r="E1766" s="215">
        <v>1020</v>
      </c>
      <c r="F1766" s="215">
        <v>1121</v>
      </c>
      <c r="G1766" s="215">
        <v>1004</v>
      </c>
      <c r="I1766" s="215" t="s">
        <v>29675</v>
      </c>
      <c r="J1766" s="215" t="s">
        <v>29676</v>
      </c>
      <c r="K1766" s="215" t="s">
        <v>328</v>
      </c>
      <c r="L1766" s="215" t="s">
        <v>30701</v>
      </c>
      <c r="AD1766" s="216"/>
    </row>
    <row r="1767" spans="1:30" s="215" customFormat="1" x14ac:dyDescent="0.25">
      <c r="A1767" s="215" t="s">
        <v>160</v>
      </c>
      <c r="B1767" s="215">
        <v>6037</v>
      </c>
      <c r="C1767" s="215" t="s">
        <v>367</v>
      </c>
      <c r="D1767" s="215">
        <v>191692450</v>
      </c>
      <c r="E1767" s="215">
        <v>1020</v>
      </c>
      <c r="F1767" s="215">
        <v>1121</v>
      </c>
      <c r="G1767" s="215">
        <v>1004</v>
      </c>
      <c r="I1767" s="215" t="s">
        <v>29677</v>
      </c>
      <c r="J1767" s="215" t="s">
        <v>29678</v>
      </c>
      <c r="K1767" s="215" t="s">
        <v>328</v>
      </c>
      <c r="L1767" s="215" t="s">
        <v>30701</v>
      </c>
      <c r="AD1767" s="216"/>
    </row>
    <row r="1768" spans="1:30" s="215" customFormat="1" x14ac:dyDescent="0.25">
      <c r="A1768" s="215" t="s">
        <v>160</v>
      </c>
      <c r="B1768" s="215">
        <v>6037</v>
      </c>
      <c r="C1768" s="215" t="s">
        <v>367</v>
      </c>
      <c r="D1768" s="215">
        <v>191749195</v>
      </c>
      <c r="E1768" s="215">
        <v>1020</v>
      </c>
      <c r="F1768" s="215">
        <v>1110</v>
      </c>
      <c r="G1768" s="215">
        <v>1004</v>
      </c>
      <c r="I1768" s="215" t="s">
        <v>29679</v>
      </c>
      <c r="J1768" s="215" t="s">
        <v>29680</v>
      </c>
      <c r="K1768" s="215" t="s">
        <v>8741</v>
      </c>
      <c r="L1768" s="215" t="s">
        <v>31110</v>
      </c>
      <c r="AD1768" s="216"/>
    </row>
    <row r="1769" spans="1:30" s="215" customFormat="1" x14ac:dyDescent="0.25">
      <c r="A1769" s="215" t="s">
        <v>160</v>
      </c>
      <c r="B1769" s="215">
        <v>6037</v>
      </c>
      <c r="C1769" s="215" t="s">
        <v>367</v>
      </c>
      <c r="D1769" s="215">
        <v>191749235</v>
      </c>
      <c r="E1769" s="215">
        <v>1020</v>
      </c>
      <c r="F1769" s="215">
        <v>1121</v>
      </c>
      <c r="G1769" s="215">
        <v>1004</v>
      </c>
      <c r="I1769" s="215" t="s">
        <v>29681</v>
      </c>
      <c r="J1769" s="215" t="s">
        <v>29682</v>
      </c>
      <c r="K1769" s="215" t="s">
        <v>328</v>
      </c>
      <c r="L1769" s="215" t="s">
        <v>30699</v>
      </c>
      <c r="AD1769" s="216"/>
    </row>
    <row r="1770" spans="1:30" s="215" customFormat="1" x14ac:dyDescent="0.25">
      <c r="A1770" s="215" t="s">
        <v>160</v>
      </c>
      <c r="B1770" s="215">
        <v>6037</v>
      </c>
      <c r="C1770" s="215" t="s">
        <v>367</v>
      </c>
      <c r="D1770" s="215">
        <v>191762292</v>
      </c>
      <c r="E1770" s="215">
        <v>1030</v>
      </c>
      <c r="F1770" s="215">
        <v>1110</v>
      </c>
      <c r="G1770" s="215">
        <v>1004</v>
      </c>
      <c r="I1770" s="215" t="s">
        <v>29683</v>
      </c>
      <c r="J1770" s="215" t="s">
        <v>29684</v>
      </c>
      <c r="K1770" s="215" t="s">
        <v>8688</v>
      </c>
      <c r="L1770" s="215" t="s">
        <v>30840</v>
      </c>
      <c r="AD1770" s="216"/>
    </row>
    <row r="1771" spans="1:30" s="215" customFormat="1" x14ac:dyDescent="0.25">
      <c r="A1771" s="215" t="s">
        <v>160</v>
      </c>
      <c r="B1771" s="215">
        <v>6037</v>
      </c>
      <c r="C1771" s="215" t="s">
        <v>367</v>
      </c>
      <c r="D1771" s="215">
        <v>191772053</v>
      </c>
      <c r="E1771" s="215">
        <v>1020</v>
      </c>
      <c r="F1771" s="215">
        <v>1110</v>
      </c>
      <c r="G1771" s="215">
        <v>1004</v>
      </c>
      <c r="I1771" s="215" t="s">
        <v>29685</v>
      </c>
      <c r="J1771" s="215" t="s">
        <v>29686</v>
      </c>
      <c r="K1771" s="215" t="s">
        <v>328</v>
      </c>
      <c r="L1771" s="215" t="s">
        <v>30702</v>
      </c>
      <c r="AD1771" s="216"/>
    </row>
    <row r="1772" spans="1:30" s="215" customFormat="1" x14ac:dyDescent="0.25">
      <c r="A1772" s="215" t="s">
        <v>160</v>
      </c>
      <c r="B1772" s="215">
        <v>6037</v>
      </c>
      <c r="C1772" s="215" t="s">
        <v>367</v>
      </c>
      <c r="D1772" s="215">
        <v>191772054</v>
      </c>
      <c r="E1772" s="215">
        <v>1020</v>
      </c>
      <c r="F1772" s="215">
        <v>1110</v>
      </c>
      <c r="G1772" s="215">
        <v>1004</v>
      </c>
      <c r="I1772" s="215" t="s">
        <v>29687</v>
      </c>
      <c r="J1772" s="215" t="s">
        <v>29688</v>
      </c>
      <c r="K1772" s="215" t="s">
        <v>328</v>
      </c>
      <c r="L1772" s="215" t="s">
        <v>30702</v>
      </c>
      <c r="AD1772" s="216"/>
    </row>
    <row r="1773" spans="1:30" s="215" customFormat="1" x14ac:dyDescent="0.25">
      <c r="A1773" s="215" t="s">
        <v>160</v>
      </c>
      <c r="B1773" s="215">
        <v>6037</v>
      </c>
      <c r="C1773" s="215" t="s">
        <v>367</v>
      </c>
      <c r="D1773" s="215">
        <v>191796071</v>
      </c>
      <c r="E1773" s="215">
        <v>1020</v>
      </c>
      <c r="F1773" s="215">
        <v>1121</v>
      </c>
      <c r="G1773" s="215">
        <v>1004</v>
      </c>
      <c r="I1773" s="215" t="s">
        <v>29689</v>
      </c>
      <c r="J1773" s="215" t="s">
        <v>29690</v>
      </c>
      <c r="K1773" s="215" t="s">
        <v>8688</v>
      </c>
      <c r="L1773" s="215" t="s">
        <v>30841</v>
      </c>
      <c r="AD1773" s="216"/>
    </row>
    <row r="1774" spans="1:30" s="215" customFormat="1" x14ac:dyDescent="0.25">
      <c r="A1774" s="215" t="s">
        <v>160</v>
      </c>
      <c r="B1774" s="215">
        <v>6037</v>
      </c>
      <c r="C1774" s="215" t="s">
        <v>367</v>
      </c>
      <c r="D1774" s="215">
        <v>191797814</v>
      </c>
      <c r="E1774" s="215">
        <v>1020</v>
      </c>
      <c r="F1774" s="215">
        <v>1121</v>
      </c>
      <c r="G1774" s="215">
        <v>1004</v>
      </c>
      <c r="I1774" s="215" t="s">
        <v>29691</v>
      </c>
      <c r="J1774" s="215" t="s">
        <v>29692</v>
      </c>
      <c r="K1774" s="215" t="s">
        <v>8688</v>
      </c>
      <c r="L1774" s="215" t="s">
        <v>30842</v>
      </c>
      <c r="AD1774" s="216"/>
    </row>
    <row r="1775" spans="1:30" s="215" customFormat="1" x14ac:dyDescent="0.25">
      <c r="A1775" s="215" t="s">
        <v>160</v>
      </c>
      <c r="B1775" s="215">
        <v>6037</v>
      </c>
      <c r="C1775" s="215" t="s">
        <v>367</v>
      </c>
      <c r="D1775" s="215">
        <v>191797815</v>
      </c>
      <c r="E1775" s="215">
        <v>1020</v>
      </c>
      <c r="F1775" s="215">
        <v>1121</v>
      </c>
      <c r="G1775" s="215">
        <v>1004</v>
      </c>
      <c r="I1775" s="215" t="s">
        <v>29693</v>
      </c>
      <c r="J1775" s="215" t="s">
        <v>29694</v>
      </c>
      <c r="K1775" s="215" t="s">
        <v>8688</v>
      </c>
      <c r="L1775" s="215" t="s">
        <v>30843</v>
      </c>
      <c r="AD1775" s="216"/>
    </row>
    <row r="1776" spans="1:30" s="215" customFormat="1" x14ac:dyDescent="0.25">
      <c r="A1776" s="215" t="s">
        <v>160</v>
      </c>
      <c r="B1776" s="215">
        <v>6037</v>
      </c>
      <c r="C1776" s="215" t="s">
        <v>367</v>
      </c>
      <c r="D1776" s="215">
        <v>191811794</v>
      </c>
      <c r="E1776" s="215">
        <v>1060</v>
      </c>
      <c r="F1776" s="215">
        <v>1271</v>
      </c>
      <c r="G1776" s="215">
        <v>1004</v>
      </c>
      <c r="I1776" s="215" t="s">
        <v>28351</v>
      </c>
      <c r="J1776" s="215" t="s">
        <v>28352</v>
      </c>
      <c r="K1776" s="215" t="s">
        <v>328</v>
      </c>
      <c r="L1776" s="215" t="s">
        <v>24892</v>
      </c>
      <c r="AD1776" s="216"/>
    </row>
    <row r="1777" spans="1:30" s="215" customFormat="1" x14ac:dyDescent="0.25">
      <c r="A1777" s="215" t="s">
        <v>160</v>
      </c>
      <c r="B1777" s="215">
        <v>6037</v>
      </c>
      <c r="C1777" s="215" t="s">
        <v>367</v>
      </c>
      <c r="D1777" s="215">
        <v>191819774</v>
      </c>
      <c r="E1777" s="215">
        <v>1020</v>
      </c>
      <c r="F1777" s="215">
        <v>1110</v>
      </c>
      <c r="G1777" s="215">
        <v>1004</v>
      </c>
      <c r="I1777" s="215" t="s">
        <v>29695</v>
      </c>
      <c r="J1777" s="215" t="s">
        <v>29696</v>
      </c>
      <c r="K1777" s="215" t="s">
        <v>8688</v>
      </c>
      <c r="L1777" s="215" t="s">
        <v>30844</v>
      </c>
      <c r="AD1777" s="216"/>
    </row>
    <row r="1778" spans="1:30" s="215" customFormat="1" x14ac:dyDescent="0.25">
      <c r="A1778" s="215" t="s">
        <v>160</v>
      </c>
      <c r="B1778" s="215">
        <v>6037</v>
      </c>
      <c r="C1778" s="215" t="s">
        <v>367</v>
      </c>
      <c r="D1778" s="215">
        <v>191825579</v>
      </c>
      <c r="E1778" s="215">
        <v>1020</v>
      </c>
      <c r="F1778" s="215">
        <v>1110</v>
      </c>
      <c r="G1778" s="215">
        <v>1004</v>
      </c>
      <c r="I1778" s="215" t="s">
        <v>29697</v>
      </c>
      <c r="J1778" s="215" t="s">
        <v>29698</v>
      </c>
      <c r="K1778" s="215" t="s">
        <v>8688</v>
      </c>
      <c r="L1778" s="215" t="s">
        <v>30845</v>
      </c>
      <c r="AD1778" s="216"/>
    </row>
    <row r="1779" spans="1:30" s="215" customFormat="1" x14ac:dyDescent="0.25">
      <c r="A1779" s="215" t="s">
        <v>160</v>
      </c>
      <c r="B1779" s="215">
        <v>6037</v>
      </c>
      <c r="C1779" s="215" t="s">
        <v>367</v>
      </c>
      <c r="D1779" s="215">
        <v>191827314</v>
      </c>
      <c r="E1779" s="215">
        <v>1060</v>
      </c>
      <c r="F1779" s="215">
        <v>1251</v>
      </c>
      <c r="G1779" s="215">
        <v>1004</v>
      </c>
      <c r="I1779" s="215" t="s">
        <v>29699</v>
      </c>
      <c r="J1779" s="215" t="s">
        <v>29700</v>
      </c>
      <c r="K1779" s="215" t="s">
        <v>8741</v>
      </c>
      <c r="L1779" s="215" t="s">
        <v>31111</v>
      </c>
      <c r="AD1779" s="216"/>
    </row>
    <row r="1780" spans="1:30" s="215" customFormat="1" x14ac:dyDescent="0.25">
      <c r="A1780" s="215" t="s">
        <v>160</v>
      </c>
      <c r="B1780" s="215">
        <v>6037</v>
      </c>
      <c r="C1780" s="215" t="s">
        <v>367</v>
      </c>
      <c r="D1780" s="215">
        <v>191838055</v>
      </c>
      <c r="E1780" s="215">
        <v>1020</v>
      </c>
      <c r="F1780" s="215">
        <v>1110</v>
      </c>
      <c r="G1780" s="215">
        <v>1004</v>
      </c>
      <c r="I1780" s="215" t="s">
        <v>29701</v>
      </c>
      <c r="J1780" s="215" t="s">
        <v>29702</v>
      </c>
      <c r="K1780" s="215" t="s">
        <v>8688</v>
      </c>
      <c r="L1780" s="215" t="s">
        <v>30846</v>
      </c>
      <c r="AD1780" s="216"/>
    </row>
    <row r="1781" spans="1:30" s="215" customFormat="1" x14ac:dyDescent="0.25">
      <c r="A1781" s="215" t="s">
        <v>160</v>
      </c>
      <c r="B1781" s="215">
        <v>6037</v>
      </c>
      <c r="C1781" s="215" t="s">
        <v>367</v>
      </c>
      <c r="D1781" s="215">
        <v>191838257</v>
      </c>
      <c r="E1781" s="215">
        <v>1020</v>
      </c>
      <c r="F1781" s="215">
        <v>1110</v>
      </c>
      <c r="G1781" s="215">
        <v>1004</v>
      </c>
      <c r="I1781" s="215" t="s">
        <v>29703</v>
      </c>
      <c r="J1781" s="215" t="s">
        <v>29704</v>
      </c>
      <c r="K1781" s="215" t="s">
        <v>8688</v>
      </c>
      <c r="L1781" s="215" t="s">
        <v>30847</v>
      </c>
      <c r="AD1781" s="216"/>
    </row>
    <row r="1782" spans="1:30" s="215" customFormat="1" x14ac:dyDescent="0.25">
      <c r="A1782" s="215" t="s">
        <v>160</v>
      </c>
      <c r="B1782" s="215">
        <v>6037</v>
      </c>
      <c r="C1782" s="215" t="s">
        <v>367</v>
      </c>
      <c r="D1782" s="215">
        <v>191841975</v>
      </c>
      <c r="E1782" s="215">
        <v>1020</v>
      </c>
      <c r="F1782" s="215">
        <v>1121</v>
      </c>
      <c r="G1782" s="215">
        <v>1004</v>
      </c>
      <c r="I1782" s="215" t="s">
        <v>29705</v>
      </c>
      <c r="J1782" s="215" t="s">
        <v>29706</v>
      </c>
      <c r="K1782" s="215" t="s">
        <v>8688</v>
      </c>
      <c r="L1782" s="215" t="s">
        <v>30848</v>
      </c>
      <c r="AD1782" s="216"/>
    </row>
    <row r="1783" spans="1:30" s="215" customFormat="1" x14ac:dyDescent="0.25">
      <c r="A1783" s="215" t="s">
        <v>160</v>
      </c>
      <c r="B1783" s="215">
        <v>6037</v>
      </c>
      <c r="C1783" s="215" t="s">
        <v>367</v>
      </c>
      <c r="D1783" s="215">
        <v>191841976</v>
      </c>
      <c r="E1783" s="215">
        <v>1020</v>
      </c>
      <c r="F1783" s="215">
        <v>1121</v>
      </c>
      <c r="G1783" s="215">
        <v>1004</v>
      </c>
      <c r="I1783" s="215" t="s">
        <v>29707</v>
      </c>
      <c r="J1783" s="215" t="s">
        <v>29708</v>
      </c>
      <c r="K1783" s="215" t="s">
        <v>8688</v>
      </c>
      <c r="L1783" s="215" t="s">
        <v>30849</v>
      </c>
      <c r="AD1783" s="216"/>
    </row>
    <row r="1784" spans="1:30" s="215" customFormat="1" x14ac:dyDescent="0.25">
      <c r="A1784" s="215" t="s">
        <v>160</v>
      </c>
      <c r="B1784" s="215">
        <v>6037</v>
      </c>
      <c r="C1784" s="215" t="s">
        <v>367</v>
      </c>
      <c r="D1784" s="215">
        <v>191844154</v>
      </c>
      <c r="E1784" s="215">
        <v>1020</v>
      </c>
      <c r="F1784" s="215">
        <v>1110</v>
      </c>
      <c r="G1784" s="215">
        <v>1004</v>
      </c>
      <c r="I1784" s="215" t="s">
        <v>29709</v>
      </c>
      <c r="J1784" s="215" t="s">
        <v>29710</v>
      </c>
      <c r="K1784" s="215" t="s">
        <v>8688</v>
      </c>
      <c r="L1784" s="215" t="s">
        <v>30850</v>
      </c>
      <c r="AD1784" s="216"/>
    </row>
    <row r="1785" spans="1:30" s="215" customFormat="1" x14ac:dyDescent="0.25">
      <c r="A1785" s="215" t="s">
        <v>160</v>
      </c>
      <c r="B1785" s="215">
        <v>6037</v>
      </c>
      <c r="C1785" s="215" t="s">
        <v>367</v>
      </c>
      <c r="D1785" s="215">
        <v>191850622</v>
      </c>
      <c r="E1785" s="215">
        <v>1020</v>
      </c>
      <c r="F1785" s="215">
        <v>1110</v>
      </c>
      <c r="G1785" s="215">
        <v>1004</v>
      </c>
      <c r="I1785" s="215" t="s">
        <v>29711</v>
      </c>
      <c r="J1785" s="215" t="s">
        <v>29712</v>
      </c>
      <c r="K1785" s="215" t="s">
        <v>8688</v>
      </c>
      <c r="L1785" s="215" t="s">
        <v>30851</v>
      </c>
      <c r="AD1785" s="216"/>
    </row>
    <row r="1786" spans="1:30" s="215" customFormat="1" x14ac:dyDescent="0.25">
      <c r="A1786" s="215" t="s">
        <v>160</v>
      </c>
      <c r="B1786" s="215">
        <v>6037</v>
      </c>
      <c r="C1786" s="215" t="s">
        <v>367</v>
      </c>
      <c r="D1786" s="215">
        <v>191853990</v>
      </c>
      <c r="E1786" s="215">
        <v>1020</v>
      </c>
      <c r="F1786" s="215">
        <v>1121</v>
      </c>
      <c r="G1786" s="215">
        <v>1004</v>
      </c>
      <c r="I1786" s="215" t="s">
        <v>29713</v>
      </c>
      <c r="J1786" s="215" t="s">
        <v>29714</v>
      </c>
      <c r="K1786" s="215" t="s">
        <v>8688</v>
      </c>
      <c r="L1786" s="215" t="s">
        <v>30852</v>
      </c>
      <c r="AD1786" s="216"/>
    </row>
    <row r="1787" spans="1:30" s="215" customFormat="1" x14ac:dyDescent="0.25">
      <c r="A1787" s="215" t="s">
        <v>160</v>
      </c>
      <c r="B1787" s="215">
        <v>6037</v>
      </c>
      <c r="C1787" s="215" t="s">
        <v>367</v>
      </c>
      <c r="D1787" s="215">
        <v>191859165</v>
      </c>
      <c r="E1787" s="215">
        <v>1020</v>
      </c>
      <c r="F1787" s="215">
        <v>1110</v>
      </c>
      <c r="G1787" s="215">
        <v>1004</v>
      </c>
      <c r="I1787" s="215" t="s">
        <v>29715</v>
      </c>
      <c r="J1787" s="215" t="s">
        <v>29716</v>
      </c>
      <c r="K1787" s="215" t="s">
        <v>8688</v>
      </c>
      <c r="L1787" s="215" t="s">
        <v>30853</v>
      </c>
      <c r="AD1787" s="216"/>
    </row>
    <row r="1788" spans="1:30" s="215" customFormat="1" x14ac:dyDescent="0.25">
      <c r="A1788" s="215" t="s">
        <v>160</v>
      </c>
      <c r="B1788" s="215">
        <v>6037</v>
      </c>
      <c r="C1788" s="215" t="s">
        <v>367</v>
      </c>
      <c r="D1788" s="215">
        <v>191859824</v>
      </c>
      <c r="E1788" s="215">
        <v>1020</v>
      </c>
      <c r="F1788" s="215">
        <v>1110</v>
      </c>
      <c r="G1788" s="215">
        <v>1004</v>
      </c>
      <c r="I1788" s="215" t="s">
        <v>29717</v>
      </c>
      <c r="J1788" s="215" t="s">
        <v>29718</v>
      </c>
      <c r="K1788" s="215" t="s">
        <v>8688</v>
      </c>
      <c r="L1788" s="215" t="s">
        <v>30854</v>
      </c>
      <c r="AD1788" s="216"/>
    </row>
    <row r="1789" spans="1:30" s="215" customFormat="1" x14ac:dyDescent="0.25">
      <c r="A1789" s="215" t="s">
        <v>160</v>
      </c>
      <c r="B1789" s="215">
        <v>6037</v>
      </c>
      <c r="C1789" s="215" t="s">
        <v>367</v>
      </c>
      <c r="D1789" s="215">
        <v>191860162</v>
      </c>
      <c r="E1789" s="215">
        <v>1020</v>
      </c>
      <c r="F1789" s="215">
        <v>1110</v>
      </c>
      <c r="G1789" s="215">
        <v>1004</v>
      </c>
      <c r="I1789" s="215" t="s">
        <v>29719</v>
      </c>
      <c r="J1789" s="215" t="s">
        <v>29720</v>
      </c>
      <c r="K1789" s="215" t="s">
        <v>8688</v>
      </c>
      <c r="L1789" s="215" t="s">
        <v>30855</v>
      </c>
      <c r="AD1789" s="216"/>
    </row>
    <row r="1790" spans="1:30" s="215" customFormat="1" x14ac:dyDescent="0.25">
      <c r="A1790" s="215" t="s">
        <v>160</v>
      </c>
      <c r="B1790" s="215">
        <v>6037</v>
      </c>
      <c r="C1790" s="215" t="s">
        <v>367</v>
      </c>
      <c r="D1790" s="215">
        <v>191865077</v>
      </c>
      <c r="E1790" s="215">
        <v>1020</v>
      </c>
      <c r="F1790" s="215">
        <v>1110</v>
      </c>
      <c r="G1790" s="215">
        <v>1004</v>
      </c>
      <c r="I1790" s="215" t="s">
        <v>29721</v>
      </c>
      <c r="J1790" s="215" t="s">
        <v>29722</v>
      </c>
      <c r="K1790" s="215" t="s">
        <v>8688</v>
      </c>
      <c r="L1790" s="215" t="s">
        <v>30856</v>
      </c>
      <c r="AD1790" s="216"/>
    </row>
    <row r="1791" spans="1:30" s="215" customFormat="1" x14ac:dyDescent="0.25">
      <c r="A1791" s="215" t="s">
        <v>160</v>
      </c>
      <c r="B1791" s="215">
        <v>6037</v>
      </c>
      <c r="C1791" s="215" t="s">
        <v>367</v>
      </c>
      <c r="D1791" s="215">
        <v>191865830</v>
      </c>
      <c r="E1791" s="215">
        <v>1020</v>
      </c>
      <c r="F1791" s="215">
        <v>1121</v>
      </c>
      <c r="G1791" s="215">
        <v>1004</v>
      </c>
      <c r="I1791" s="215" t="s">
        <v>29723</v>
      </c>
      <c r="J1791" s="215" t="s">
        <v>29724</v>
      </c>
      <c r="K1791" s="215" t="s">
        <v>8741</v>
      </c>
      <c r="L1791" s="215" t="s">
        <v>31112</v>
      </c>
      <c r="AD1791" s="216"/>
    </row>
    <row r="1792" spans="1:30" s="215" customFormat="1" x14ac:dyDescent="0.25">
      <c r="A1792" s="215" t="s">
        <v>160</v>
      </c>
      <c r="B1792" s="215">
        <v>6037</v>
      </c>
      <c r="C1792" s="215" t="s">
        <v>367</v>
      </c>
      <c r="D1792" s="215">
        <v>191881779</v>
      </c>
      <c r="E1792" s="215">
        <v>1020</v>
      </c>
      <c r="F1792" s="215">
        <v>1110</v>
      </c>
      <c r="G1792" s="215">
        <v>1004</v>
      </c>
      <c r="I1792" s="215" t="s">
        <v>29725</v>
      </c>
      <c r="J1792" s="215" t="s">
        <v>29726</v>
      </c>
      <c r="K1792" s="215" t="s">
        <v>8688</v>
      </c>
      <c r="L1792" s="215" t="s">
        <v>30857</v>
      </c>
      <c r="AD1792" s="216"/>
    </row>
    <row r="1793" spans="1:30" s="215" customFormat="1" x14ac:dyDescent="0.25">
      <c r="A1793" s="215" t="s">
        <v>160</v>
      </c>
      <c r="B1793" s="215">
        <v>6037</v>
      </c>
      <c r="C1793" s="215" t="s">
        <v>367</v>
      </c>
      <c r="D1793" s="215">
        <v>191881848</v>
      </c>
      <c r="E1793" s="215">
        <v>1020</v>
      </c>
      <c r="F1793" s="215">
        <v>1121</v>
      </c>
      <c r="G1793" s="215">
        <v>1004</v>
      </c>
      <c r="I1793" s="215" t="s">
        <v>29727</v>
      </c>
      <c r="J1793" s="215" t="s">
        <v>29728</v>
      </c>
      <c r="K1793" s="215" t="s">
        <v>8688</v>
      </c>
      <c r="L1793" s="215" t="s">
        <v>30858</v>
      </c>
      <c r="AD1793" s="216"/>
    </row>
    <row r="1794" spans="1:30" s="215" customFormat="1" x14ac:dyDescent="0.25">
      <c r="A1794" s="215" t="s">
        <v>160</v>
      </c>
      <c r="B1794" s="215">
        <v>6037</v>
      </c>
      <c r="C1794" s="215" t="s">
        <v>367</v>
      </c>
      <c r="D1794" s="215">
        <v>191882637</v>
      </c>
      <c r="E1794" s="215">
        <v>1020</v>
      </c>
      <c r="F1794" s="215">
        <v>1110</v>
      </c>
      <c r="G1794" s="215">
        <v>1003</v>
      </c>
      <c r="I1794" s="215" t="s">
        <v>29729</v>
      </c>
      <c r="J1794" s="215" t="s">
        <v>29730</v>
      </c>
      <c r="K1794" s="215" t="s">
        <v>8741</v>
      </c>
      <c r="L1794" s="215" t="s">
        <v>31113</v>
      </c>
      <c r="AD1794" s="216"/>
    </row>
    <row r="1795" spans="1:30" s="215" customFormat="1" x14ac:dyDescent="0.25">
      <c r="A1795" s="215" t="s">
        <v>160</v>
      </c>
      <c r="B1795" s="215">
        <v>6037</v>
      </c>
      <c r="C1795" s="215" t="s">
        <v>367</v>
      </c>
      <c r="D1795" s="215">
        <v>191885799</v>
      </c>
      <c r="E1795" s="215">
        <v>1020</v>
      </c>
      <c r="F1795" s="215">
        <v>1110</v>
      </c>
      <c r="G1795" s="215">
        <v>1004</v>
      </c>
      <c r="I1795" s="215" t="s">
        <v>29731</v>
      </c>
      <c r="J1795" s="215" t="s">
        <v>29732</v>
      </c>
      <c r="K1795" s="215" t="s">
        <v>8688</v>
      </c>
      <c r="L1795" s="215" t="s">
        <v>30859</v>
      </c>
      <c r="AD1795" s="216"/>
    </row>
    <row r="1796" spans="1:30" s="215" customFormat="1" x14ac:dyDescent="0.25">
      <c r="A1796" s="215" t="s">
        <v>160</v>
      </c>
      <c r="B1796" s="215">
        <v>6037</v>
      </c>
      <c r="C1796" s="215" t="s">
        <v>367</v>
      </c>
      <c r="D1796" s="215">
        <v>191898765</v>
      </c>
      <c r="E1796" s="215">
        <v>1020</v>
      </c>
      <c r="F1796" s="215">
        <v>1110</v>
      </c>
      <c r="G1796" s="215">
        <v>1004</v>
      </c>
      <c r="I1796" s="215" t="s">
        <v>29733</v>
      </c>
      <c r="J1796" s="215" t="s">
        <v>29734</v>
      </c>
      <c r="K1796" s="215" t="s">
        <v>8688</v>
      </c>
      <c r="L1796" s="215" t="s">
        <v>30860</v>
      </c>
      <c r="AD1796" s="216"/>
    </row>
    <row r="1797" spans="1:30" s="215" customFormat="1" x14ac:dyDescent="0.25">
      <c r="A1797" s="215" t="s">
        <v>160</v>
      </c>
      <c r="B1797" s="215">
        <v>6037</v>
      </c>
      <c r="C1797" s="215" t="s">
        <v>367</v>
      </c>
      <c r="D1797" s="215">
        <v>191902770</v>
      </c>
      <c r="E1797" s="215">
        <v>1020</v>
      </c>
      <c r="F1797" s="215">
        <v>1121</v>
      </c>
      <c r="G1797" s="215">
        <v>1004</v>
      </c>
      <c r="I1797" s="215" t="s">
        <v>29735</v>
      </c>
      <c r="J1797" s="215" t="s">
        <v>29736</v>
      </c>
      <c r="K1797" s="215" t="s">
        <v>8688</v>
      </c>
      <c r="L1797" s="215" t="s">
        <v>30861</v>
      </c>
      <c r="AD1797" s="216"/>
    </row>
    <row r="1798" spans="1:30" s="215" customFormat="1" x14ac:dyDescent="0.25">
      <c r="A1798" s="215" t="s">
        <v>160</v>
      </c>
      <c r="B1798" s="215">
        <v>6037</v>
      </c>
      <c r="C1798" s="215" t="s">
        <v>367</v>
      </c>
      <c r="D1798" s="215">
        <v>191905228</v>
      </c>
      <c r="E1798" s="215">
        <v>1020</v>
      </c>
      <c r="F1798" s="215">
        <v>1110</v>
      </c>
      <c r="G1798" s="215">
        <v>1004</v>
      </c>
      <c r="I1798" s="215" t="s">
        <v>29737</v>
      </c>
      <c r="J1798" s="215" t="s">
        <v>29738</v>
      </c>
      <c r="K1798" s="215" t="s">
        <v>8688</v>
      </c>
      <c r="L1798" s="215" t="s">
        <v>30862</v>
      </c>
      <c r="AD1798" s="216"/>
    </row>
    <row r="1799" spans="1:30" s="215" customFormat="1" x14ac:dyDescent="0.25">
      <c r="A1799" s="215" t="s">
        <v>160</v>
      </c>
      <c r="B1799" s="215">
        <v>6037</v>
      </c>
      <c r="C1799" s="215" t="s">
        <v>367</v>
      </c>
      <c r="D1799" s="215">
        <v>191905229</v>
      </c>
      <c r="E1799" s="215">
        <v>1020</v>
      </c>
      <c r="F1799" s="215">
        <v>1110</v>
      </c>
      <c r="G1799" s="215">
        <v>1004</v>
      </c>
      <c r="I1799" s="215" t="s">
        <v>29739</v>
      </c>
      <c r="J1799" s="215" t="s">
        <v>29740</v>
      </c>
      <c r="K1799" s="215" t="s">
        <v>8688</v>
      </c>
      <c r="L1799" s="215" t="s">
        <v>30863</v>
      </c>
      <c r="AD1799" s="216"/>
    </row>
    <row r="1800" spans="1:30" s="215" customFormat="1" x14ac:dyDescent="0.25">
      <c r="A1800" s="215" t="s">
        <v>160</v>
      </c>
      <c r="B1800" s="215">
        <v>6037</v>
      </c>
      <c r="C1800" s="215" t="s">
        <v>367</v>
      </c>
      <c r="D1800" s="215">
        <v>191905292</v>
      </c>
      <c r="E1800" s="215">
        <v>1060</v>
      </c>
      <c r="F1800" s="215">
        <v>1242</v>
      </c>
      <c r="G1800" s="215">
        <v>1004</v>
      </c>
      <c r="I1800" s="215" t="s">
        <v>29741</v>
      </c>
      <c r="J1800" s="215" t="s">
        <v>29742</v>
      </c>
      <c r="K1800" s="215" t="s">
        <v>328</v>
      </c>
      <c r="L1800" s="215" t="s">
        <v>30703</v>
      </c>
      <c r="AD1800" s="216"/>
    </row>
    <row r="1801" spans="1:30" s="215" customFormat="1" x14ac:dyDescent="0.25">
      <c r="A1801" s="215" t="s">
        <v>160</v>
      </c>
      <c r="B1801" s="215">
        <v>6037</v>
      </c>
      <c r="C1801" s="215" t="s">
        <v>367</v>
      </c>
      <c r="D1801" s="215">
        <v>191905308</v>
      </c>
      <c r="E1801" s="215">
        <v>1020</v>
      </c>
      <c r="F1801" s="215">
        <v>1242</v>
      </c>
      <c r="G1801" s="215">
        <v>1004</v>
      </c>
      <c r="I1801" s="215" t="s">
        <v>29743</v>
      </c>
      <c r="J1801" s="215" t="s">
        <v>29744</v>
      </c>
      <c r="K1801" s="215" t="s">
        <v>328</v>
      </c>
      <c r="L1801" s="215" t="s">
        <v>30703</v>
      </c>
      <c r="AD1801" s="216"/>
    </row>
    <row r="1802" spans="1:30" s="215" customFormat="1" x14ac:dyDescent="0.25">
      <c r="A1802" s="215" t="s">
        <v>160</v>
      </c>
      <c r="B1802" s="215">
        <v>6037</v>
      </c>
      <c r="C1802" s="215" t="s">
        <v>367</v>
      </c>
      <c r="D1802" s="215">
        <v>191938174</v>
      </c>
      <c r="E1802" s="215">
        <v>1020</v>
      </c>
      <c r="F1802" s="215">
        <v>1110</v>
      </c>
      <c r="G1802" s="215">
        <v>1004</v>
      </c>
      <c r="I1802" s="215" t="s">
        <v>29745</v>
      </c>
      <c r="J1802" s="215" t="s">
        <v>29746</v>
      </c>
      <c r="K1802" s="215" t="s">
        <v>8688</v>
      </c>
      <c r="L1802" s="215" t="s">
        <v>30864</v>
      </c>
      <c r="AD1802" s="216"/>
    </row>
    <row r="1803" spans="1:30" s="215" customFormat="1" x14ac:dyDescent="0.25">
      <c r="A1803" s="215" t="s">
        <v>160</v>
      </c>
      <c r="B1803" s="215">
        <v>6037</v>
      </c>
      <c r="C1803" s="215" t="s">
        <v>367</v>
      </c>
      <c r="D1803" s="215">
        <v>191953118</v>
      </c>
      <c r="E1803" s="215">
        <v>1020</v>
      </c>
      <c r="F1803" s="215">
        <v>1110</v>
      </c>
      <c r="G1803" s="215">
        <v>1004</v>
      </c>
      <c r="I1803" s="215" t="s">
        <v>29747</v>
      </c>
      <c r="J1803" s="215" t="s">
        <v>29748</v>
      </c>
      <c r="K1803" s="215" t="s">
        <v>8688</v>
      </c>
      <c r="L1803" s="215" t="s">
        <v>30865</v>
      </c>
      <c r="AD1803" s="216"/>
    </row>
    <row r="1804" spans="1:30" s="215" customFormat="1" x14ac:dyDescent="0.25">
      <c r="A1804" s="215" t="s">
        <v>160</v>
      </c>
      <c r="B1804" s="215">
        <v>6037</v>
      </c>
      <c r="C1804" s="215" t="s">
        <v>367</v>
      </c>
      <c r="D1804" s="215">
        <v>191954364</v>
      </c>
      <c r="E1804" s="215">
        <v>1020</v>
      </c>
      <c r="F1804" s="215">
        <v>1121</v>
      </c>
      <c r="G1804" s="215">
        <v>1004</v>
      </c>
      <c r="I1804" s="215" t="s">
        <v>29749</v>
      </c>
      <c r="J1804" s="215" t="s">
        <v>29750</v>
      </c>
      <c r="K1804" s="215" t="s">
        <v>8688</v>
      </c>
      <c r="L1804" s="215" t="s">
        <v>30866</v>
      </c>
      <c r="AD1804" s="216"/>
    </row>
    <row r="1805" spans="1:30" s="215" customFormat="1" x14ac:dyDescent="0.25">
      <c r="A1805" s="215" t="s">
        <v>160</v>
      </c>
      <c r="B1805" s="215">
        <v>6037</v>
      </c>
      <c r="C1805" s="215" t="s">
        <v>367</v>
      </c>
      <c r="D1805" s="215">
        <v>191954436</v>
      </c>
      <c r="E1805" s="215">
        <v>1020</v>
      </c>
      <c r="F1805" s="215">
        <v>1110</v>
      </c>
      <c r="G1805" s="215">
        <v>1004</v>
      </c>
      <c r="I1805" s="215" t="s">
        <v>29751</v>
      </c>
      <c r="J1805" s="215" t="s">
        <v>29752</v>
      </c>
      <c r="K1805" s="215" t="s">
        <v>8688</v>
      </c>
      <c r="L1805" s="215" t="s">
        <v>30867</v>
      </c>
      <c r="AD1805" s="216"/>
    </row>
    <row r="1806" spans="1:30" s="215" customFormat="1" x14ac:dyDescent="0.25">
      <c r="A1806" s="215" t="s">
        <v>160</v>
      </c>
      <c r="B1806" s="215">
        <v>6037</v>
      </c>
      <c r="C1806" s="215" t="s">
        <v>367</v>
      </c>
      <c r="D1806" s="215">
        <v>191955361</v>
      </c>
      <c r="E1806" s="215">
        <v>1020</v>
      </c>
      <c r="F1806" s="215">
        <v>1110</v>
      </c>
      <c r="G1806" s="215">
        <v>1004</v>
      </c>
      <c r="I1806" s="215" t="s">
        <v>29753</v>
      </c>
      <c r="J1806" s="215" t="s">
        <v>29754</v>
      </c>
      <c r="K1806" s="215" t="s">
        <v>8688</v>
      </c>
      <c r="L1806" s="215" t="s">
        <v>30868</v>
      </c>
      <c r="AD1806" s="216"/>
    </row>
    <row r="1807" spans="1:30" s="215" customFormat="1" x14ac:dyDescent="0.25">
      <c r="A1807" s="215" t="s">
        <v>160</v>
      </c>
      <c r="B1807" s="215">
        <v>6037</v>
      </c>
      <c r="C1807" s="215" t="s">
        <v>367</v>
      </c>
      <c r="D1807" s="215">
        <v>191957029</v>
      </c>
      <c r="E1807" s="215">
        <v>1060</v>
      </c>
      <c r="F1807" s="215">
        <v>1242</v>
      </c>
      <c r="G1807" s="215">
        <v>1004</v>
      </c>
      <c r="I1807" s="215" t="s">
        <v>29755</v>
      </c>
      <c r="J1807" s="215" t="s">
        <v>29756</v>
      </c>
      <c r="K1807" s="215" t="s">
        <v>8688</v>
      </c>
      <c r="L1807" s="215" t="s">
        <v>30869</v>
      </c>
      <c r="AD1807" s="216"/>
    </row>
    <row r="1808" spans="1:30" s="215" customFormat="1" x14ac:dyDescent="0.25">
      <c r="A1808" s="215" t="s">
        <v>160</v>
      </c>
      <c r="B1808" s="215">
        <v>6037</v>
      </c>
      <c r="C1808" s="215" t="s">
        <v>367</v>
      </c>
      <c r="D1808" s="215">
        <v>191958555</v>
      </c>
      <c r="E1808" s="215">
        <v>1020</v>
      </c>
      <c r="F1808" s="215">
        <v>1122</v>
      </c>
      <c r="G1808" s="215">
        <v>1003</v>
      </c>
      <c r="I1808" s="215" t="s">
        <v>29757</v>
      </c>
      <c r="J1808" s="215" t="s">
        <v>29758</v>
      </c>
      <c r="K1808" s="215" t="s">
        <v>8688</v>
      </c>
      <c r="L1808" s="215" t="s">
        <v>30870</v>
      </c>
      <c r="AD1808" s="216"/>
    </row>
    <row r="1809" spans="1:30" s="215" customFormat="1" x14ac:dyDescent="0.25">
      <c r="A1809" s="215" t="s">
        <v>160</v>
      </c>
      <c r="B1809" s="215">
        <v>6037</v>
      </c>
      <c r="C1809" s="215" t="s">
        <v>367</v>
      </c>
      <c r="D1809" s="215">
        <v>191958760</v>
      </c>
      <c r="E1809" s="215">
        <v>1020</v>
      </c>
      <c r="F1809" s="215">
        <v>1110</v>
      </c>
      <c r="G1809" s="215">
        <v>1004</v>
      </c>
      <c r="I1809" s="215" t="s">
        <v>29759</v>
      </c>
      <c r="J1809" s="215" t="s">
        <v>29760</v>
      </c>
      <c r="K1809" s="215" t="s">
        <v>8688</v>
      </c>
      <c r="L1809" s="215" t="s">
        <v>30871</v>
      </c>
      <c r="AD1809" s="216"/>
    </row>
    <row r="1810" spans="1:30" s="215" customFormat="1" x14ac:dyDescent="0.25">
      <c r="A1810" s="215" t="s">
        <v>160</v>
      </c>
      <c r="B1810" s="215">
        <v>6037</v>
      </c>
      <c r="C1810" s="215" t="s">
        <v>367</v>
      </c>
      <c r="D1810" s="215">
        <v>191961175</v>
      </c>
      <c r="E1810" s="215">
        <v>1020</v>
      </c>
      <c r="F1810" s="215">
        <v>1110</v>
      </c>
      <c r="G1810" s="215">
        <v>1004</v>
      </c>
      <c r="I1810" s="215" t="s">
        <v>29761</v>
      </c>
      <c r="J1810" s="215" t="s">
        <v>29762</v>
      </c>
      <c r="K1810" s="215" t="s">
        <v>8688</v>
      </c>
      <c r="L1810" s="215" t="s">
        <v>30872</v>
      </c>
      <c r="AD1810" s="216"/>
    </row>
    <row r="1811" spans="1:30" s="215" customFormat="1" x14ac:dyDescent="0.25">
      <c r="A1811" s="215" t="s">
        <v>160</v>
      </c>
      <c r="B1811" s="215">
        <v>6037</v>
      </c>
      <c r="C1811" s="215" t="s">
        <v>367</v>
      </c>
      <c r="D1811" s="215">
        <v>191964806</v>
      </c>
      <c r="E1811" s="215">
        <v>1020</v>
      </c>
      <c r="F1811" s="215">
        <v>1110</v>
      </c>
      <c r="G1811" s="215">
        <v>1003</v>
      </c>
      <c r="I1811" s="215" t="s">
        <v>29763</v>
      </c>
      <c r="J1811" s="215" t="s">
        <v>29764</v>
      </c>
      <c r="K1811" s="215" t="s">
        <v>8688</v>
      </c>
      <c r="L1811" s="215" t="s">
        <v>30873</v>
      </c>
      <c r="AD1811" s="216"/>
    </row>
    <row r="1812" spans="1:30" s="215" customFormat="1" x14ac:dyDescent="0.25">
      <c r="A1812" s="215" t="s">
        <v>160</v>
      </c>
      <c r="B1812" s="215">
        <v>6037</v>
      </c>
      <c r="C1812" s="215" t="s">
        <v>367</v>
      </c>
      <c r="D1812" s="215">
        <v>191964809</v>
      </c>
      <c r="E1812" s="215">
        <v>1020</v>
      </c>
      <c r="F1812" s="215">
        <v>1110</v>
      </c>
      <c r="G1812" s="215">
        <v>1003</v>
      </c>
      <c r="I1812" s="215" t="s">
        <v>29765</v>
      </c>
      <c r="J1812" s="215" t="s">
        <v>29766</v>
      </c>
      <c r="K1812" s="215" t="s">
        <v>8688</v>
      </c>
      <c r="L1812" s="215" t="s">
        <v>30874</v>
      </c>
      <c r="AD1812" s="216"/>
    </row>
    <row r="1813" spans="1:30" s="215" customFormat="1" x14ac:dyDescent="0.25">
      <c r="A1813" s="215" t="s">
        <v>160</v>
      </c>
      <c r="B1813" s="215">
        <v>6037</v>
      </c>
      <c r="C1813" s="215" t="s">
        <v>367</v>
      </c>
      <c r="D1813" s="215">
        <v>191964811</v>
      </c>
      <c r="E1813" s="215">
        <v>1020</v>
      </c>
      <c r="F1813" s="215">
        <v>1110</v>
      </c>
      <c r="G1813" s="215">
        <v>1003</v>
      </c>
      <c r="I1813" s="215" t="s">
        <v>29767</v>
      </c>
      <c r="J1813" s="215" t="s">
        <v>29768</v>
      </c>
      <c r="K1813" s="215" t="s">
        <v>8688</v>
      </c>
      <c r="L1813" s="215" t="s">
        <v>30875</v>
      </c>
      <c r="AD1813" s="216"/>
    </row>
    <row r="1814" spans="1:30" s="215" customFormat="1" x14ac:dyDescent="0.25">
      <c r="A1814" s="215" t="s">
        <v>160</v>
      </c>
      <c r="B1814" s="215">
        <v>6037</v>
      </c>
      <c r="C1814" s="215" t="s">
        <v>367</v>
      </c>
      <c r="D1814" s="215">
        <v>191971362</v>
      </c>
      <c r="E1814" s="215">
        <v>1060</v>
      </c>
      <c r="F1814" s="215">
        <v>1251</v>
      </c>
      <c r="G1814" s="215">
        <v>1004</v>
      </c>
      <c r="I1814" s="215" t="s">
        <v>29769</v>
      </c>
      <c r="J1814" s="215" t="s">
        <v>29770</v>
      </c>
      <c r="K1814" s="215" t="s">
        <v>8688</v>
      </c>
      <c r="L1814" s="215" t="s">
        <v>30876</v>
      </c>
      <c r="AD1814" s="216"/>
    </row>
    <row r="1815" spans="1:30" s="215" customFormat="1" x14ac:dyDescent="0.25">
      <c r="A1815" s="215" t="s">
        <v>160</v>
      </c>
      <c r="B1815" s="215">
        <v>6037</v>
      </c>
      <c r="C1815" s="215" t="s">
        <v>367</v>
      </c>
      <c r="D1815" s="215">
        <v>191972050</v>
      </c>
      <c r="E1815" s="215">
        <v>1020</v>
      </c>
      <c r="F1815" s="215">
        <v>1122</v>
      </c>
      <c r="G1815" s="215">
        <v>1004</v>
      </c>
      <c r="I1815" s="215" t="s">
        <v>29771</v>
      </c>
      <c r="J1815" s="215" t="s">
        <v>29772</v>
      </c>
      <c r="K1815" s="215" t="s">
        <v>8688</v>
      </c>
      <c r="L1815" s="215" t="s">
        <v>30877</v>
      </c>
      <c r="AD1815" s="216"/>
    </row>
    <row r="1816" spans="1:30" s="215" customFormat="1" x14ac:dyDescent="0.25">
      <c r="A1816" s="215" t="s">
        <v>160</v>
      </c>
      <c r="B1816" s="215">
        <v>6037</v>
      </c>
      <c r="C1816" s="215" t="s">
        <v>367</v>
      </c>
      <c r="D1816" s="215">
        <v>191972055</v>
      </c>
      <c r="E1816" s="215">
        <v>1020</v>
      </c>
      <c r="F1816" s="215">
        <v>1122</v>
      </c>
      <c r="G1816" s="215">
        <v>1004</v>
      </c>
      <c r="I1816" s="215" t="s">
        <v>29773</v>
      </c>
      <c r="J1816" s="215" t="s">
        <v>29774</v>
      </c>
      <c r="K1816" s="215" t="s">
        <v>8688</v>
      </c>
      <c r="L1816" s="215" t="s">
        <v>30878</v>
      </c>
      <c r="AD1816" s="216"/>
    </row>
    <row r="1817" spans="1:30" s="215" customFormat="1" x14ac:dyDescent="0.25">
      <c r="A1817" s="215" t="s">
        <v>160</v>
      </c>
      <c r="B1817" s="215">
        <v>6037</v>
      </c>
      <c r="C1817" s="215" t="s">
        <v>367</v>
      </c>
      <c r="D1817" s="215">
        <v>191974667</v>
      </c>
      <c r="E1817" s="215">
        <v>1020</v>
      </c>
      <c r="F1817" s="215">
        <v>1110</v>
      </c>
      <c r="G1817" s="215">
        <v>1004</v>
      </c>
      <c r="I1817" s="215" t="s">
        <v>29775</v>
      </c>
      <c r="J1817" s="215" t="s">
        <v>29776</v>
      </c>
      <c r="K1817" s="215" t="s">
        <v>8688</v>
      </c>
      <c r="L1817" s="215" t="s">
        <v>30879</v>
      </c>
      <c r="AD1817" s="216"/>
    </row>
    <row r="1818" spans="1:30" s="215" customFormat="1" x14ac:dyDescent="0.25">
      <c r="A1818" s="215" t="s">
        <v>160</v>
      </c>
      <c r="B1818" s="215">
        <v>6037</v>
      </c>
      <c r="C1818" s="215" t="s">
        <v>367</v>
      </c>
      <c r="D1818" s="215">
        <v>191974730</v>
      </c>
      <c r="E1818" s="215">
        <v>1020</v>
      </c>
      <c r="F1818" s="215">
        <v>1110</v>
      </c>
      <c r="G1818" s="215">
        <v>1004</v>
      </c>
      <c r="I1818" s="215" t="s">
        <v>31245</v>
      </c>
      <c r="J1818" s="215" t="s">
        <v>31246</v>
      </c>
      <c r="K1818" s="215" t="s">
        <v>8741</v>
      </c>
      <c r="L1818" s="215" t="s">
        <v>31360</v>
      </c>
      <c r="AD1818" s="216"/>
    </row>
    <row r="1819" spans="1:30" s="215" customFormat="1" x14ac:dyDescent="0.25">
      <c r="A1819" s="215" t="s">
        <v>160</v>
      </c>
      <c r="B1819" s="215">
        <v>6037</v>
      </c>
      <c r="C1819" s="215" t="s">
        <v>367</v>
      </c>
      <c r="D1819" s="215">
        <v>191976640</v>
      </c>
      <c r="E1819" s="215">
        <v>1020</v>
      </c>
      <c r="F1819" s="215">
        <v>1110</v>
      </c>
      <c r="G1819" s="215">
        <v>1004</v>
      </c>
      <c r="I1819" s="215" t="s">
        <v>29777</v>
      </c>
      <c r="J1819" s="215" t="s">
        <v>29778</v>
      </c>
      <c r="K1819" s="215" t="s">
        <v>8688</v>
      </c>
      <c r="L1819" s="215" t="s">
        <v>30880</v>
      </c>
      <c r="AD1819" s="216"/>
    </row>
    <row r="1820" spans="1:30" s="215" customFormat="1" x14ac:dyDescent="0.25">
      <c r="A1820" s="215" t="s">
        <v>160</v>
      </c>
      <c r="B1820" s="215">
        <v>6037</v>
      </c>
      <c r="C1820" s="215" t="s">
        <v>367</v>
      </c>
      <c r="D1820" s="215">
        <v>191980778</v>
      </c>
      <c r="E1820" s="215">
        <v>1020</v>
      </c>
      <c r="F1820" s="215">
        <v>1110</v>
      </c>
      <c r="G1820" s="215">
        <v>1003</v>
      </c>
      <c r="I1820" s="215" t="s">
        <v>29779</v>
      </c>
      <c r="J1820" s="215" t="s">
        <v>29780</v>
      </c>
      <c r="K1820" s="215" t="s">
        <v>8688</v>
      </c>
      <c r="L1820" s="215" t="s">
        <v>30881</v>
      </c>
      <c r="AD1820" s="216"/>
    </row>
    <row r="1821" spans="1:30" s="215" customFormat="1" x14ac:dyDescent="0.25">
      <c r="A1821" s="215" t="s">
        <v>160</v>
      </c>
      <c r="B1821" s="215">
        <v>6037</v>
      </c>
      <c r="C1821" s="215" t="s">
        <v>367</v>
      </c>
      <c r="D1821" s="215">
        <v>191980808</v>
      </c>
      <c r="E1821" s="215">
        <v>1020</v>
      </c>
      <c r="F1821" s="215">
        <v>1110</v>
      </c>
      <c r="G1821" s="215">
        <v>1004</v>
      </c>
      <c r="I1821" s="215" t="s">
        <v>29781</v>
      </c>
      <c r="J1821" s="215" t="s">
        <v>29782</v>
      </c>
      <c r="K1821" s="215" t="s">
        <v>8688</v>
      </c>
      <c r="L1821" s="215" t="s">
        <v>30882</v>
      </c>
      <c r="AD1821" s="216"/>
    </row>
    <row r="1822" spans="1:30" s="215" customFormat="1" x14ac:dyDescent="0.25">
      <c r="A1822" s="215" t="s">
        <v>160</v>
      </c>
      <c r="B1822" s="215">
        <v>6037</v>
      </c>
      <c r="C1822" s="215" t="s">
        <v>367</v>
      </c>
      <c r="D1822" s="215">
        <v>191980881</v>
      </c>
      <c r="E1822" s="215">
        <v>1020</v>
      </c>
      <c r="F1822" s="215">
        <v>1110</v>
      </c>
      <c r="G1822" s="215">
        <v>1003</v>
      </c>
      <c r="I1822" s="215" t="s">
        <v>29783</v>
      </c>
      <c r="J1822" s="215" t="s">
        <v>29784</v>
      </c>
      <c r="K1822" s="215" t="s">
        <v>8688</v>
      </c>
      <c r="L1822" s="215" t="s">
        <v>30883</v>
      </c>
      <c r="AD1822" s="216"/>
    </row>
    <row r="1823" spans="1:30" s="215" customFormat="1" x14ac:dyDescent="0.25">
      <c r="A1823" s="215" t="s">
        <v>160</v>
      </c>
      <c r="B1823" s="215">
        <v>6037</v>
      </c>
      <c r="C1823" s="215" t="s">
        <v>367</v>
      </c>
      <c r="D1823" s="215">
        <v>191981540</v>
      </c>
      <c r="E1823" s="215">
        <v>1020</v>
      </c>
      <c r="F1823" s="215">
        <v>1110</v>
      </c>
      <c r="G1823" s="215">
        <v>1003</v>
      </c>
      <c r="I1823" s="215" t="s">
        <v>29785</v>
      </c>
      <c r="J1823" s="215" t="s">
        <v>29786</v>
      </c>
      <c r="K1823" s="215" t="s">
        <v>8688</v>
      </c>
      <c r="L1823" s="215" t="s">
        <v>30884</v>
      </c>
      <c r="AD1823" s="216"/>
    </row>
    <row r="1824" spans="1:30" s="215" customFormat="1" x14ac:dyDescent="0.25">
      <c r="A1824" s="215" t="s">
        <v>160</v>
      </c>
      <c r="B1824" s="215">
        <v>6037</v>
      </c>
      <c r="C1824" s="215" t="s">
        <v>367</v>
      </c>
      <c r="D1824" s="215">
        <v>191982110</v>
      </c>
      <c r="E1824" s="215">
        <v>1020</v>
      </c>
      <c r="F1824" s="215">
        <v>1122</v>
      </c>
      <c r="G1824" s="215">
        <v>1004</v>
      </c>
      <c r="I1824" s="215" t="s">
        <v>29787</v>
      </c>
      <c r="J1824" s="215" t="s">
        <v>29788</v>
      </c>
      <c r="K1824" s="215" t="s">
        <v>8688</v>
      </c>
      <c r="L1824" s="215" t="s">
        <v>30885</v>
      </c>
      <c r="AD1824" s="216"/>
    </row>
    <row r="1825" spans="1:30" s="215" customFormat="1" x14ac:dyDescent="0.25">
      <c r="A1825" s="215" t="s">
        <v>160</v>
      </c>
      <c r="B1825" s="215">
        <v>6037</v>
      </c>
      <c r="C1825" s="215" t="s">
        <v>367</v>
      </c>
      <c r="D1825" s="215">
        <v>191983228</v>
      </c>
      <c r="E1825" s="215">
        <v>1020</v>
      </c>
      <c r="F1825" s="215">
        <v>1110</v>
      </c>
      <c r="G1825" s="215">
        <v>1003</v>
      </c>
      <c r="I1825" s="215" t="s">
        <v>29789</v>
      </c>
      <c r="J1825" s="215" t="s">
        <v>29790</v>
      </c>
      <c r="K1825" s="215" t="s">
        <v>8688</v>
      </c>
      <c r="L1825" s="215" t="s">
        <v>30886</v>
      </c>
      <c r="AD1825" s="216"/>
    </row>
    <row r="1826" spans="1:30" s="215" customFormat="1" x14ac:dyDescent="0.25">
      <c r="A1826" s="215" t="s">
        <v>160</v>
      </c>
      <c r="B1826" s="215">
        <v>6037</v>
      </c>
      <c r="C1826" s="215" t="s">
        <v>367</v>
      </c>
      <c r="D1826" s="215">
        <v>191983256</v>
      </c>
      <c r="E1826" s="215">
        <v>1020</v>
      </c>
      <c r="F1826" s="215">
        <v>1110</v>
      </c>
      <c r="G1826" s="215">
        <v>1004</v>
      </c>
      <c r="I1826" s="215" t="s">
        <v>29791</v>
      </c>
      <c r="J1826" s="215" t="s">
        <v>29792</v>
      </c>
      <c r="K1826" s="215" t="s">
        <v>8688</v>
      </c>
      <c r="L1826" s="215" t="s">
        <v>30887</v>
      </c>
      <c r="AD1826" s="216"/>
    </row>
    <row r="1827" spans="1:30" s="215" customFormat="1" x14ac:dyDescent="0.25">
      <c r="A1827" s="215" t="s">
        <v>160</v>
      </c>
      <c r="B1827" s="215">
        <v>6037</v>
      </c>
      <c r="C1827" s="215" t="s">
        <v>367</v>
      </c>
      <c r="D1827" s="215">
        <v>191985089</v>
      </c>
      <c r="E1827" s="215">
        <v>1020</v>
      </c>
      <c r="F1827" s="215">
        <v>1110</v>
      </c>
      <c r="G1827" s="215">
        <v>1004</v>
      </c>
      <c r="I1827" s="215" t="s">
        <v>29793</v>
      </c>
      <c r="J1827" s="215" t="s">
        <v>29794</v>
      </c>
      <c r="K1827" s="215" t="s">
        <v>8688</v>
      </c>
      <c r="L1827" s="215" t="s">
        <v>30888</v>
      </c>
      <c r="AD1827" s="216"/>
    </row>
    <row r="1828" spans="1:30" s="215" customFormat="1" x14ac:dyDescent="0.25">
      <c r="A1828" s="215" t="s">
        <v>160</v>
      </c>
      <c r="B1828" s="215">
        <v>6037</v>
      </c>
      <c r="C1828" s="215" t="s">
        <v>367</v>
      </c>
      <c r="D1828" s="215">
        <v>191985091</v>
      </c>
      <c r="E1828" s="215">
        <v>1020</v>
      </c>
      <c r="F1828" s="215">
        <v>1110</v>
      </c>
      <c r="G1828" s="215">
        <v>1004</v>
      </c>
      <c r="I1828" s="215" t="s">
        <v>29795</v>
      </c>
      <c r="J1828" s="215" t="s">
        <v>29796</v>
      </c>
      <c r="K1828" s="215" t="s">
        <v>8688</v>
      </c>
      <c r="L1828" s="215" t="s">
        <v>30889</v>
      </c>
      <c r="AD1828" s="216"/>
    </row>
    <row r="1829" spans="1:30" s="215" customFormat="1" x14ac:dyDescent="0.25">
      <c r="A1829" s="215" t="s">
        <v>160</v>
      </c>
      <c r="B1829" s="215">
        <v>6037</v>
      </c>
      <c r="C1829" s="215" t="s">
        <v>367</v>
      </c>
      <c r="D1829" s="215">
        <v>191988004</v>
      </c>
      <c r="E1829" s="215">
        <v>1020</v>
      </c>
      <c r="F1829" s="215">
        <v>1121</v>
      </c>
      <c r="G1829" s="215">
        <v>1003</v>
      </c>
      <c r="I1829" s="215" t="s">
        <v>29797</v>
      </c>
      <c r="J1829" s="215" t="s">
        <v>29798</v>
      </c>
      <c r="K1829" s="215" t="s">
        <v>8688</v>
      </c>
      <c r="L1829" s="215" t="s">
        <v>30890</v>
      </c>
      <c r="AD1829" s="216"/>
    </row>
    <row r="1830" spans="1:30" s="215" customFormat="1" x14ac:dyDescent="0.25">
      <c r="A1830" s="215" t="s">
        <v>160</v>
      </c>
      <c r="B1830" s="215">
        <v>6037</v>
      </c>
      <c r="C1830" s="215" t="s">
        <v>367</v>
      </c>
      <c r="D1830" s="215">
        <v>191988011</v>
      </c>
      <c r="E1830" s="215">
        <v>1020</v>
      </c>
      <c r="F1830" s="215">
        <v>1122</v>
      </c>
      <c r="G1830" s="215">
        <v>1004</v>
      </c>
      <c r="I1830" s="215" t="s">
        <v>31397</v>
      </c>
      <c r="J1830" s="215" t="s">
        <v>31398</v>
      </c>
      <c r="K1830" s="215" t="s">
        <v>8688</v>
      </c>
      <c r="L1830" s="215" t="s">
        <v>31486</v>
      </c>
      <c r="AD1830" s="216"/>
    </row>
    <row r="1831" spans="1:30" s="215" customFormat="1" x14ac:dyDescent="0.25">
      <c r="A1831" s="215" t="s">
        <v>160</v>
      </c>
      <c r="B1831" s="215">
        <v>6037</v>
      </c>
      <c r="C1831" s="215" t="s">
        <v>367</v>
      </c>
      <c r="D1831" s="215">
        <v>191988021</v>
      </c>
      <c r="E1831" s="215">
        <v>1020</v>
      </c>
      <c r="F1831" s="215">
        <v>1110</v>
      </c>
      <c r="G1831" s="215">
        <v>1004</v>
      </c>
      <c r="I1831" s="215" t="s">
        <v>29799</v>
      </c>
      <c r="J1831" s="215" t="s">
        <v>29800</v>
      </c>
      <c r="K1831" s="215" t="s">
        <v>8688</v>
      </c>
      <c r="L1831" s="215" t="s">
        <v>30891</v>
      </c>
      <c r="AD1831" s="216"/>
    </row>
    <row r="1832" spans="1:30" s="215" customFormat="1" x14ac:dyDescent="0.25">
      <c r="A1832" s="215" t="s">
        <v>160</v>
      </c>
      <c r="B1832" s="215">
        <v>6037</v>
      </c>
      <c r="C1832" s="215" t="s">
        <v>367</v>
      </c>
      <c r="D1832" s="215">
        <v>191988032</v>
      </c>
      <c r="E1832" s="215">
        <v>1020</v>
      </c>
      <c r="F1832" s="215">
        <v>1110</v>
      </c>
      <c r="G1832" s="215">
        <v>1004</v>
      </c>
      <c r="I1832" s="215" t="s">
        <v>29801</v>
      </c>
      <c r="J1832" s="215" t="s">
        <v>29802</v>
      </c>
      <c r="K1832" s="215" t="s">
        <v>8688</v>
      </c>
      <c r="L1832" s="215" t="s">
        <v>30892</v>
      </c>
      <c r="AD1832" s="216"/>
    </row>
    <row r="1833" spans="1:30" s="215" customFormat="1" x14ac:dyDescent="0.25">
      <c r="A1833" s="215" t="s">
        <v>160</v>
      </c>
      <c r="B1833" s="215">
        <v>6037</v>
      </c>
      <c r="C1833" s="215" t="s">
        <v>367</v>
      </c>
      <c r="D1833" s="215">
        <v>191988043</v>
      </c>
      <c r="E1833" s="215">
        <v>1020</v>
      </c>
      <c r="F1833" s="215">
        <v>1110</v>
      </c>
      <c r="G1833" s="215">
        <v>1003</v>
      </c>
      <c r="I1833" s="215" t="s">
        <v>29803</v>
      </c>
      <c r="J1833" s="215" t="s">
        <v>29804</v>
      </c>
      <c r="K1833" s="215" t="s">
        <v>8688</v>
      </c>
      <c r="L1833" s="215" t="s">
        <v>30893</v>
      </c>
      <c r="AD1833" s="216"/>
    </row>
    <row r="1834" spans="1:30" s="215" customFormat="1" x14ac:dyDescent="0.25">
      <c r="A1834" s="215" t="s">
        <v>160</v>
      </c>
      <c r="B1834" s="215">
        <v>6037</v>
      </c>
      <c r="C1834" s="215" t="s">
        <v>367</v>
      </c>
      <c r="D1834" s="215">
        <v>191990195</v>
      </c>
      <c r="E1834" s="215">
        <v>1020</v>
      </c>
      <c r="F1834" s="215">
        <v>1110</v>
      </c>
      <c r="G1834" s="215">
        <v>1004</v>
      </c>
      <c r="I1834" s="215" t="s">
        <v>29805</v>
      </c>
      <c r="J1834" s="215" t="s">
        <v>29806</v>
      </c>
      <c r="K1834" s="215" t="s">
        <v>8688</v>
      </c>
      <c r="L1834" s="215" t="s">
        <v>32089</v>
      </c>
      <c r="AD1834" s="216"/>
    </row>
    <row r="1835" spans="1:30" s="215" customFormat="1" x14ac:dyDescent="0.25">
      <c r="A1835" s="215" t="s">
        <v>160</v>
      </c>
      <c r="B1835" s="215">
        <v>6037</v>
      </c>
      <c r="C1835" s="215" t="s">
        <v>367</v>
      </c>
      <c r="D1835" s="215">
        <v>191990197</v>
      </c>
      <c r="E1835" s="215">
        <v>1020</v>
      </c>
      <c r="F1835" s="215">
        <v>1110</v>
      </c>
      <c r="G1835" s="215">
        <v>1004</v>
      </c>
      <c r="I1835" s="215" t="s">
        <v>29805</v>
      </c>
      <c r="J1835" s="215" t="s">
        <v>29806</v>
      </c>
      <c r="K1835" s="215" t="s">
        <v>8688</v>
      </c>
      <c r="L1835" s="215" t="s">
        <v>32090</v>
      </c>
      <c r="AD1835" s="216"/>
    </row>
    <row r="1836" spans="1:30" s="215" customFormat="1" x14ac:dyDescent="0.25">
      <c r="A1836" s="215" t="s">
        <v>160</v>
      </c>
      <c r="B1836" s="215">
        <v>6037</v>
      </c>
      <c r="C1836" s="215" t="s">
        <v>367</v>
      </c>
      <c r="D1836" s="215">
        <v>191990206</v>
      </c>
      <c r="E1836" s="215">
        <v>1020</v>
      </c>
      <c r="F1836" s="215">
        <v>1110</v>
      </c>
      <c r="G1836" s="215">
        <v>1004</v>
      </c>
      <c r="I1836" s="215" t="s">
        <v>29807</v>
      </c>
      <c r="J1836" s="215" t="s">
        <v>29808</v>
      </c>
      <c r="K1836" s="215" t="s">
        <v>8688</v>
      </c>
      <c r="L1836" s="215" t="s">
        <v>30894</v>
      </c>
      <c r="AD1836" s="216"/>
    </row>
    <row r="1837" spans="1:30" s="215" customFormat="1" x14ac:dyDescent="0.25">
      <c r="A1837" s="215" t="s">
        <v>160</v>
      </c>
      <c r="B1837" s="215">
        <v>6037</v>
      </c>
      <c r="C1837" s="215" t="s">
        <v>367</v>
      </c>
      <c r="D1837" s="215">
        <v>191990677</v>
      </c>
      <c r="E1837" s="215">
        <v>1060</v>
      </c>
      <c r="F1837" s="215">
        <v>1271</v>
      </c>
      <c r="G1837" s="215">
        <v>1004</v>
      </c>
      <c r="I1837" s="215" t="s">
        <v>29809</v>
      </c>
      <c r="J1837" s="215" t="s">
        <v>29810</v>
      </c>
      <c r="K1837" s="215" t="s">
        <v>8688</v>
      </c>
      <c r="L1837" s="215" t="s">
        <v>30895</v>
      </c>
      <c r="AD1837" s="216"/>
    </row>
    <row r="1838" spans="1:30" s="215" customFormat="1" x14ac:dyDescent="0.25">
      <c r="A1838" s="215" t="s">
        <v>160</v>
      </c>
      <c r="B1838" s="215">
        <v>6037</v>
      </c>
      <c r="C1838" s="215" t="s">
        <v>367</v>
      </c>
      <c r="D1838" s="215">
        <v>191991498</v>
      </c>
      <c r="E1838" s="215">
        <v>1020</v>
      </c>
      <c r="F1838" s="215">
        <v>1122</v>
      </c>
      <c r="G1838" s="215">
        <v>1003</v>
      </c>
      <c r="I1838" s="215" t="s">
        <v>29811</v>
      </c>
      <c r="J1838" s="215" t="s">
        <v>29812</v>
      </c>
      <c r="K1838" s="215" t="s">
        <v>8688</v>
      </c>
      <c r="L1838" s="215" t="s">
        <v>30896</v>
      </c>
      <c r="AD1838" s="216"/>
    </row>
    <row r="1839" spans="1:30" s="215" customFormat="1" x14ac:dyDescent="0.25">
      <c r="A1839" s="215" t="s">
        <v>160</v>
      </c>
      <c r="B1839" s="215">
        <v>6037</v>
      </c>
      <c r="C1839" s="215" t="s">
        <v>367</v>
      </c>
      <c r="D1839" s="215">
        <v>191991499</v>
      </c>
      <c r="E1839" s="215">
        <v>1020</v>
      </c>
      <c r="F1839" s="215">
        <v>1110</v>
      </c>
      <c r="G1839" s="215">
        <v>1004</v>
      </c>
      <c r="I1839" s="215" t="s">
        <v>29813</v>
      </c>
      <c r="J1839" s="215" t="s">
        <v>29814</v>
      </c>
      <c r="K1839" s="215" t="s">
        <v>8688</v>
      </c>
      <c r="L1839" s="215" t="s">
        <v>30897</v>
      </c>
      <c r="AD1839" s="216"/>
    </row>
    <row r="1840" spans="1:30" s="215" customFormat="1" x14ac:dyDescent="0.25">
      <c r="A1840" s="215" t="s">
        <v>160</v>
      </c>
      <c r="B1840" s="215">
        <v>6037</v>
      </c>
      <c r="C1840" s="215" t="s">
        <v>367</v>
      </c>
      <c r="D1840" s="215">
        <v>191991923</v>
      </c>
      <c r="E1840" s="215">
        <v>1060</v>
      </c>
      <c r="F1840" s="215">
        <v>1252</v>
      </c>
      <c r="G1840" s="215">
        <v>1004</v>
      </c>
      <c r="I1840" s="215" t="s">
        <v>29815</v>
      </c>
      <c r="J1840" s="215" t="s">
        <v>29816</v>
      </c>
      <c r="K1840" s="215" t="s">
        <v>8688</v>
      </c>
      <c r="L1840" s="215" t="s">
        <v>30898</v>
      </c>
      <c r="AD1840" s="216"/>
    </row>
    <row r="1841" spans="1:30" s="215" customFormat="1" x14ac:dyDescent="0.25">
      <c r="A1841" s="215" t="s">
        <v>160</v>
      </c>
      <c r="B1841" s="215">
        <v>6037</v>
      </c>
      <c r="C1841" s="215" t="s">
        <v>367</v>
      </c>
      <c r="D1841" s="215">
        <v>192001039</v>
      </c>
      <c r="E1841" s="215">
        <v>1020</v>
      </c>
      <c r="F1841" s="215">
        <v>1110</v>
      </c>
      <c r="G1841" s="215">
        <v>1004</v>
      </c>
      <c r="I1841" s="215" t="s">
        <v>31981</v>
      </c>
      <c r="J1841" s="215" t="s">
        <v>31982</v>
      </c>
      <c r="K1841" s="215" t="s">
        <v>8688</v>
      </c>
      <c r="L1841" s="215" t="s">
        <v>32091</v>
      </c>
      <c r="AD1841" s="216"/>
    </row>
    <row r="1842" spans="1:30" s="215" customFormat="1" x14ac:dyDescent="0.25">
      <c r="A1842" s="215" t="s">
        <v>160</v>
      </c>
      <c r="B1842" s="215">
        <v>6037</v>
      </c>
      <c r="C1842" s="215" t="s">
        <v>367</v>
      </c>
      <c r="D1842" s="215">
        <v>192001655</v>
      </c>
      <c r="E1842" s="215">
        <v>1060</v>
      </c>
      <c r="F1842" s="215">
        <v>1252</v>
      </c>
      <c r="G1842" s="215">
        <v>1004</v>
      </c>
      <c r="I1842" s="215" t="s">
        <v>29817</v>
      </c>
      <c r="J1842" s="215" t="s">
        <v>29818</v>
      </c>
      <c r="K1842" s="215" t="s">
        <v>8688</v>
      </c>
      <c r="L1842" s="215" t="s">
        <v>30899</v>
      </c>
      <c r="AD1842" s="216"/>
    </row>
    <row r="1843" spans="1:30" s="215" customFormat="1" x14ac:dyDescent="0.25">
      <c r="A1843" s="215" t="s">
        <v>160</v>
      </c>
      <c r="B1843" s="215">
        <v>6037</v>
      </c>
      <c r="C1843" s="215" t="s">
        <v>367</v>
      </c>
      <c r="D1843" s="215">
        <v>192005119</v>
      </c>
      <c r="E1843" s="215">
        <v>1040</v>
      </c>
      <c r="F1843" s="215">
        <v>1110</v>
      </c>
      <c r="G1843" s="215">
        <v>1004</v>
      </c>
      <c r="I1843" s="215" t="s">
        <v>28353</v>
      </c>
      <c r="J1843" s="215" t="s">
        <v>28354</v>
      </c>
      <c r="K1843" s="215" t="s">
        <v>328</v>
      </c>
      <c r="L1843" s="215" t="s">
        <v>28410</v>
      </c>
      <c r="AD1843" s="216"/>
    </row>
    <row r="1844" spans="1:30" s="215" customFormat="1" x14ac:dyDescent="0.25">
      <c r="A1844" s="215" t="s">
        <v>160</v>
      </c>
      <c r="B1844" s="215">
        <v>6037</v>
      </c>
      <c r="C1844" s="215" t="s">
        <v>367</v>
      </c>
      <c r="D1844" s="215">
        <v>192005592</v>
      </c>
      <c r="E1844" s="215">
        <v>1020</v>
      </c>
      <c r="F1844" s="215">
        <v>1121</v>
      </c>
      <c r="G1844" s="215">
        <v>1004</v>
      </c>
      <c r="I1844" s="215" t="s">
        <v>29819</v>
      </c>
      <c r="J1844" s="215" t="s">
        <v>29820</v>
      </c>
      <c r="K1844" s="215" t="s">
        <v>328</v>
      </c>
      <c r="L1844" s="215" t="s">
        <v>30704</v>
      </c>
      <c r="AD1844" s="216"/>
    </row>
    <row r="1845" spans="1:30" s="215" customFormat="1" x14ac:dyDescent="0.25">
      <c r="A1845" s="215" t="s">
        <v>160</v>
      </c>
      <c r="B1845" s="215">
        <v>6037</v>
      </c>
      <c r="C1845" s="215" t="s">
        <v>367</v>
      </c>
      <c r="D1845" s="215">
        <v>192006261</v>
      </c>
      <c r="E1845" s="215">
        <v>1060</v>
      </c>
      <c r="F1845" s="215">
        <v>1252</v>
      </c>
      <c r="G1845" s="215">
        <v>1004</v>
      </c>
      <c r="I1845" s="215" t="s">
        <v>29821</v>
      </c>
      <c r="J1845" s="215" t="s">
        <v>29822</v>
      </c>
      <c r="K1845" s="215" t="s">
        <v>8688</v>
      </c>
      <c r="L1845" s="215" t="s">
        <v>30900</v>
      </c>
      <c r="AD1845" s="216"/>
    </row>
    <row r="1846" spans="1:30" s="215" customFormat="1" x14ac:dyDescent="0.25">
      <c r="A1846" s="215" t="s">
        <v>160</v>
      </c>
      <c r="B1846" s="215">
        <v>6037</v>
      </c>
      <c r="C1846" s="215" t="s">
        <v>367</v>
      </c>
      <c r="D1846" s="215">
        <v>192008588</v>
      </c>
      <c r="E1846" s="215">
        <v>1060</v>
      </c>
      <c r="F1846" s="215">
        <v>1252</v>
      </c>
      <c r="G1846" s="215">
        <v>1004</v>
      </c>
      <c r="I1846" s="215" t="s">
        <v>29823</v>
      </c>
      <c r="J1846" s="215" t="s">
        <v>29824</v>
      </c>
      <c r="K1846" s="215" t="s">
        <v>8688</v>
      </c>
      <c r="L1846" s="215" t="s">
        <v>30901</v>
      </c>
      <c r="AD1846" s="216"/>
    </row>
    <row r="1847" spans="1:30" s="215" customFormat="1" x14ac:dyDescent="0.25">
      <c r="A1847" s="215" t="s">
        <v>160</v>
      </c>
      <c r="B1847" s="215">
        <v>6037</v>
      </c>
      <c r="C1847" s="215" t="s">
        <v>367</v>
      </c>
      <c r="D1847" s="215">
        <v>192009825</v>
      </c>
      <c r="E1847" s="215">
        <v>1060</v>
      </c>
      <c r="F1847" s="215">
        <v>1271</v>
      </c>
      <c r="G1847" s="215">
        <v>1004</v>
      </c>
      <c r="I1847" s="215" t="s">
        <v>29825</v>
      </c>
      <c r="J1847" s="215" t="s">
        <v>29826</v>
      </c>
      <c r="K1847" s="215" t="s">
        <v>8688</v>
      </c>
      <c r="L1847" s="215" t="s">
        <v>30902</v>
      </c>
      <c r="AD1847" s="216"/>
    </row>
    <row r="1848" spans="1:30" s="215" customFormat="1" x14ac:dyDescent="0.25">
      <c r="A1848" s="215" t="s">
        <v>160</v>
      </c>
      <c r="B1848" s="215">
        <v>6037</v>
      </c>
      <c r="C1848" s="215" t="s">
        <v>367</v>
      </c>
      <c r="D1848" s="215">
        <v>192009838</v>
      </c>
      <c r="E1848" s="215">
        <v>1020</v>
      </c>
      <c r="F1848" s="215">
        <v>1110</v>
      </c>
      <c r="G1848" s="215">
        <v>1003</v>
      </c>
      <c r="I1848" s="215" t="s">
        <v>29827</v>
      </c>
      <c r="J1848" s="215" t="s">
        <v>29828</v>
      </c>
      <c r="K1848" s="215" t="s">
        <v>8688</v>
      </c>
      <c r="L1848" s="215" t="s">
        <v>30903</v>
      </c>
      <c r="AD1848" s="216"/>
    </row>
    <row r="1849" spans="1:30" s="215" customFormat="1" x14ac:dyDescent="0.25">
      <c r="A1849" s="215" t="s">
        <v>160</v>
      </c>
      <c r="B1849" s="215">
        <v>6037</v>
      </c>
      <c r="C1849" s="215" t="s">
        <v>367</v>
      </c>
      <c r="D1849" s="215">
        <v>192009848</v>
      </c>
      <c r="E1849" s="215">
        <v>1020</v>
      </c>
      <c r="F1849" s="215">
        <v>1110</v>
      </c>
      <c r="G1849" s="215">
        <v>1003</v>
      </c>
      <c r="I1849" s="215" t="s">
        <v>29829</v>
      </c>
      <c r="J1849" s="215" t="s">
        <v>29830</v>
      </c>
      <c r="K1849" s="215" t="s">
        <v>8688</v>
      </c>
      <c r="L1849" s="215" t="s">
        <v>30904</v>
      </c>
      <c r="AD1849" s="216"/>
    </row>
    <row r="1850" spans="1:30" s="215" customFormat="1" x14ac:dyDescent="0.25">
      <c r="A1850" s="215" t="s">
        <v>160</v>
      </c>
      <c r="B1850" s="215">
        <v>6037</v>
      </c>
      <c r="C1850" s="215" t="s">
        <v>367</v>
      </c>
      <c r="D1850" s="215">
        <v>192012210</v>
      </c>
      <c r="E1850" s="215">
        <v>1020</v>
      </c>
      <c r="F1850" s="215">
        <v>1122</v>
      </c>
      <c r="G1850" s="215">
        <v>1003</v>
      </c>
      <c r="I1850" s="215" t="s">
        <v>29831</v>
      </c>
      <c r="J1850" s="215" t="s">
        <v>29832</v>
      </c>
      <c r="K1850" s="215" t="s">
        <v>8688</v>
      </c>
      <c r="L1850" s="215" t="s">
        <v>30905</v>
      </c>
      <c r="AD1850" s="216"/>
    </row>
    <row r="1851" spans="1:30" s="215" customFormat="1" x14ac:dyDescent="0.25">
      <c r="A1851" s="215" t="s">
        <v>160</v>
      </c>
      <c r="B1851" s="215">
        <v>6037</v>
      </c>
      <c r="C1851" s="215" t="s">
        <v>367</v>
      </c>
      <c r="D1851" s="215">
        <v>192013463</v>
      </c>
      <c r="E1851" s="215">
        <v>1020</v>
      </c>
      <c r="F1851" s="215">
        <v>1110</v>
      </c>
      <c r="G1851" s="215">
        <v>1003</v>
      </c>
      <c r="I1851" s="215" t="s">
        <v>29833</v>
      </c>
      <c r="J1851" s="215" t="s">
        <v>29834</v>
      </c>
      <c r="K1851" s="215" t="s">
        <v>8688</v>
      </c>
      <c r="L1851" s="215" t="s">
        <v>30906</v>
      </c>
      <c r="AD1851" s="216"/>
    </row>
    <row r="1852" spans="1:30" s="215" customFormat="1" x14ac:dyDescent="0.25">
      <c r="A1852" s="215" t="s">
        <v>160</v>
      </c>
      <c r="B1852" s="215">
        <v>6037</v>
      </c>
      <c r="C1852" s="215" t="s">
        <v>367</v>
      </c>
      <c r="D1852" s="215">
        <v>192017683</v>
      </c>
      <c r="E1852" s="215">
        <v>1020</v>
      </c>
      <c r="F1852" s="215">
        <v>1110</v>
      </c>
      <c r="G1852" s="215">
        <v>1003</v>
      </c>
      <c r="I1852" s="215" t="s">
        <v>29835</v>
      </c>
      <c r="J1852" s="215" t="s">
        <v>29836</v>
      </c>
      <c r="K1852" s="215" t="s">
        <v>8688</v>
      </c>
      <c r="L1852" s="215" t="s">
        <v>30907</v>
      </c>
      <c r="AD1852" s="216"/>
    </row>
    <row r="1853" spans="1:30" s="215" customFormat="1" x14ac:dyDescent="0.25">
      <c r="A1853" s="215" t="s">
        <v>160</v>
      </c>
      <c r="B1853" s="215">
        <v>6037</v>
      </c>
      <c r="C1853" s="215" t="s">
        <v>367</v>
      </c>
      <c r="D1853" s="215">
        <v>192017686</v>
      </c>
      <c r="E1853" s="215">
        <v>1020</v>
      </c>
      <c r="F1853" s="215">
        <v>1110</v>
      </c>
      <c r="G1853" s="215">
        <v>1003</v>
      </c>
      <c r="I1853" s="215" t="s">
        <v>29837</v>
      </c>
      <c r="J1853" s="215" t="s">
        <v>29838</v>
      </c>
      <c r="K1853" s="215" t="s">
        <v>8688</v>
      </c>
      <c r="L1853" s="215" t="s">
        <v>30908</v>
      </c>
      <c r="AD1853" s="216"/>
    </row>
    <row r="1854" spans="1:30" s="215" customFormat="1" x14ac:dyDescent="0.25">
      <c r="A1854" s="215" t="s">
        <v>160</v>
      </c>
      <c r="B1854" s="215">
        <v>6037</v>
      </c>
      <c r="C1854" s="215" t="s">
        <v>367</v>
      </c>
      <c r="D1854" s="215">
        <v>192017713</v>
      </c>
      <c r="E1854" s="215">
        <v>1020</v>
      </c>
      <c r="F1854" s="215">
        <v>1110</v>
      </c>
      <c r="G1854" s="215">
        <v>1003</v>
      </c>
      <c r="I1854" s="215" t="s">
        <v>29839</v>
      </c>
      <c r="J1854" s="215" t="s">
        <v>29840</v>
      </c>
      <c r="K1854" s="215" t="s">
        <v>8688</v>
      </c>
      <c r="L1854" s="215" t="s">
        <v>30909</v>
      </c>
      <c r="AD1854" s="216"/>
    </row>
    <row r="1855" spans="1:30" s="215" customFormat="1" x14ac:dyDescent="0.25">
      <c r="A1855" s="215" t="s">
        <v>160</v>
      </c>
      <c r="B1855" s="215">
        <v>6037</v>
      </c>
      <c r="C1855" s="215" t="s">
        <v>367</v>
      </c>
      <c r="D1855" s="215">
        <v>192018206</v>
      </c>
      <c r="E1855" s="215">
        <v>1060</v>
      </c>
      <c r="F1855" s="215">
        <v>1252</v>
      </c>
      <c r="G1855" s="215">
        <v>1004</v>
      </c>
      <c r="I1855" s="215" t="s">
        <v>29841</v>
      </c>
      <c r="J1855" s="215" t="s">
        <v>29842</v>
      </c>
      <c r="K1855" s="215" t="s">
        <v>8688</v>
      </c>
      <c r="L1855" s="215" t="s">
        <v>30910</v>
      </c>
      <c r="AD1855" s="216"/>
    </row>
    <row r="1856" spans="1:30" s="215" customFormat="1" x14ac:dyDescent="0.25">
      <c r="A1856" s="215" t="s">
        <v>160</v>
      </c>
      <c r="B1856" s="215">
        <v>6037</v>
      </c>
      <c r="C1856" s="215" t="s">
        <v>367</v>
      </c>
      <c r="D1856" s="215">
        <v>192019205</v>
      </c>
      <c r="E1856" s="215">
        <v>1060</v>
      </c>
      <c r="F1856" s="215">
        <v>1274</v>
      </c>
      <c r="G1856" s="215">
        <v>1004</v>
      </c>
      <c r="I1856" s="215" t="s">
        <v>29843</v>
      </c>
      <c r="J1856" s="215" t="s">
        <v>29844</v>
      </c>
      <c r="K1856" s="215" t="s">
        <v>328</v>
      </c>
      <c r="L1856" s="215" t="s">
        <v>30763</v>
      </c>
      <c r="AD1856" s="216"/>
    </row>
    <row r="1857" spans="1:30" s="215" customFormat="1" x14ac:dyDescent="0.25">
      <c r="A1857" s="215" t="s">
        <v>160</v>
      </c>
      <c r="B1857" s="215">
        <v>6037</v>
      </c>
      <c r="C1857" s="215" t="s">
        <v>367</v>
      </c>
      <c r="D1857" s="215">
        <v>192019209</v>
      </c>
      <c r="E1857" s="215">
        <v>1060</v>
      </c>
      <c r="F1857" s="215">
        <v>1274</v>
      </c>
      <c r="G1857" s="215">
        <v>1004</v>
      </c>
      <c r="I1857" s="215" t="s">
        <v>29845</v>
      </c>
      <c r="J1857" s="215" t="s">
        <v>29846</v>
      </c>
      <c r="K1857" s="215" t="s">
        <v>328</v>
      </c>
      <c r="L1857" s="215" t="s">
        <v>30764</v>
      </c>
      <c r="AD1857" s="216"/>
    </row>
    <row r="1858" spans="1:30" s="215" customFormat="1" x14ac:dyDescent="0.25">
      <c r="A1858" s="215" t="s">
        <v>160</v>
      </c>
      <c r="B1858" s="215">
        <v>6037</v>
      </c>
      <c r="C1858" s="215" t="s">
        <v>367</v>
      </c>
      <c r="D1858" s="215">
        <v>192019213</v>
      </c>
      <c r="E1858" s="215">
        <v>1060</v>
      </c>
      <c r="F1858" s="215">
        <v>1271</v>
      </c>
      <c r="G1858" s="215">
        <v>1004</v>
      </c>
      <c r="I1858" s="215" t="s">
        <v>29847</v>
      </c>
      <c r="J1858" s="215" t="s">
        <v>29848</v>
      </c>
      <c r="K1858" s="215" t="s">
        <v>8688</v>
      </c>
      <c r="L1858" s="215" t="s">
        <v>30911</v>
      </c>
      <c r="AD1858" s="216"/>
    </row>
    <row r="1859" spans="1:30" s="215" customFormat="1" x14ac:dyDescent="0.25">
      <c r="A1859" s="215" t="s">
        <v>160</v>
      </c>
      <c r="B1859" s="215">
        <v>6037</v>
      </c>
      <c r="C1859" s="215" t="s">
        <v>367</v>
      </c>
      <c r="D1859" s="215">
        <v>192020286</v>
      </c>
      <c r="E1859" s="215">
        <v>1020</v>
      </c>
      <c r="F1859" s="215">
        <v>1121</v>
      </c>
      <c r="G1859" s="215">
        <v>1003</v>
      </c>
      <c r="I1859" s="215" t="s">
        <v>29849</v>
      </c>
      <c r="J1859" s="215" t="s">
        <v>29850</v>
      </c>
      <c r="K1859" s="215" t="s">
        <v>8688</v>
      </c>
      <c r="L1859" s="215" t="s">
        <v>30912</v>
      </c>
      <c r="AD1859" s="216"/>
    </row>
    <row r="1860" spans="1:30" s="215" customFormat="1" x14ac:dyDescent="0.25">
      <c r="A1860" s="215" t="s">
        <v>160</v>
      </c>
      <c r="B1860" s="215">
        <v>6037</v>
      </c>
      <c r="C1860" s="215" t="s">
        <v>367</v>
      </c>
      <c r="D1860" s="215">
        <v>192021419</v>
      </c>
      <c r="E1860" s="215">
        <v>1020</v>
      </c>
      <c r="F1860" s="215">
        <v>1121</v>
      </c>
      <c r="G1860" s="215">
        <v>1003</v>
      </c>
      <c r="I1860" s="215" t="s">
        <v>29851</v>
      </c>
      <c r="J1860" s="215" t="s">
        <v>29852</v>
      </c>
      <c r="K1860" s="215" t="s">
        <v>8688</v>
      </c>
      <c r="L1860" s="215" t="s">
        <v>30913</v>
      </c>
      <c r="AD1860" s="216"/>
    </row>
    <row r="1861" spans="1:30" s="215" customFormat="1" x14ac:dyDescent="0.25">
      <c r="A1861" s="215" t="s">
        <v>160</v>
      </c>
      <c r="B1861" s="215">
        <v>6037</v>
      </c>
      <c r="C1861" s="215" t="s">
        <v>367</v>
      </c>
      <c r="D1861" s="215">
        <v>192023627</v>
      </c>
      <c r="E1861" s="215">
        <v>1020</v>
      </c>
      <c r="F1861" s="215">
        <v>1110</v>
      </c>
      <c r="G1861" s="215">
        <v>1004</v>
      </c>
      <c r="I1861" s="215" t="s">
        <v>28355</v>
      </c>
      <c r="J1861" s="215" t="s">
        <v>28356</v>
      </c>
      <c r="K1861" s="215" t="s">
        <v>328</v>
      </c>
      <c r="L1861" s="215" t="s">
        <v>28411</v>
      </c>
      <c r="AD1861" s="216"/>
    </row>
    <row r="1862" spans="1:30" s="215" customFormat="1" x14ac:dyDescent="0.25">
      <c r="A1862" s="215" t="s">
        <v>160</v>
      </c>
      <c r="B1862" s="215">
        <v>6037</v>
      </c>
      <c r="C1862" s="215" t="s">
        <v>367</v>
      </c>
      <c r="D1862" s="215">
        <v>192023662</v>
      </c>
      <c r="E1862" s="215">
        <v>1060</v>
      </c>
      <c r="F1862" s="215">
        <v>1271</v>
      </c>
      <c r="G1862" s="215">
        <v>1004</v>
      </c>
      <c r="I1862" s="215" t="s">
        <v>29853</v>
      </c>
      <c r="J1862" s="215" t="s">
        <v>29854</v>
      </c>
      <c r="K1862" s="215" t="s">
        <v>8741</v>
      </c>
      <c r="L1862" s="215" t="s">
        <v>31114</v>
      </c>
      <c r="AD1862" s="216"/>
    </row>
    <row r="1863" spans="1:30" s="215" customFormat="1" x14ac:dyDescent="0.25">
      <c r="A1863" s="215" t="s">
        <v>160</v>
      </c>
      <c r="B1863" s="215">
        <v>6037</v>
      </c>
      <c r="C1863" s="215" t="s">
        <v>367</v>
      </c>
      <c r="D1863" s="215">
        <v>192023711</v>
      </c>
      <c r="E1863" s="215">
        <v>1060</v>
      </c>
      <c r="F1863" s="215">
        <v>1271</v>
      </c>
      <c r="G1863" s="215">
        <v>1004</v>
      </c>
      <c r="I1863" s="215" t="s">
        <v>24785</v>
      </c>
      <c r="J1863" s="215" t="s">
        <v>24786</v>
      </c>
      <c r="K1863" s="215" t="s">
        <v>328</v>
      </c>
      <c r="L1863" s="215" t="s">
        <v>24892</v>
      </c>
      <c r="AD1863" s="216"/>
    </row>
    <row r="1864" spans="1:30" s="215" customFormat="1" x14ac:dyDescent="0.25">
      <c r="A1864" s="215" t="s">
        <v>160</v>
      </c>
      <c r="B1864" s="215">
        <v>6037</v>
      </c>
      <c r="C1864" s="215" t="s">
        <v>367</v>
      </c>
      <c r="D1864" s="215">
        <v>192023713</v>
      </c>
      <c r="E1864" s="215">
        <v>1060</v>
      </c>
      <c r="F1864" s="215">
        <v>1271</v>
      </c>
      <c r="G1864" s="215">
        <v>1004</v>
      </c>
      <c r="I1864" s="215" t="s">
        <v>28357</v>
      </c>
      <c r="J1864" s="215" t="s">
        <v>28358</v>
      </c>
      <c r="K1864" s="215" t="s">
        <v>328</v>
      </c>
      <c r="L1864" s="215" t="s">
        <v>28412</v>
      </c>
      <c r="AD1864" s="216"/>
    </row>
    <row r="1865" spans="1:30" s="215" customFormat="1" x14ac:dyDescent="0.25">
      <c r="A1865" s="215" t="s">
        <v>160</v>
      </c>
      <c r="B1865" s="215">
        <v>6037</v>
      </c>
      <c r="C1865" s="215" t="s">
        <v>367</v>
      </c>
      <c r="D1865" s="215">
        <v>192030167</v>
      </c>
      <c r="E1865" s="215">
        <v>1040</v>
      </c>
      <c r="F1865" s="215">
        <v>1263</v>
      </c>
      <c r="G1865" s="215">
        <v>1003</v>
      </c>
      <c r="I1865" s="215" t="s">
        <v>29855</v>
      </c>
      <c r="J1865" s="215" t="s">
        <v>29856</v>
      </c>
      <c r="K1865" s="215" t="s">
        <v>8688</v>
      </c>
      <c r="L1865" s="215" t="s">
        <v>30914</v>
      </c>
      <c r="AD1865" s="216"/>
    </row>
    <row r="1866" spans="1:30" s="215" customFormat="1" x14ac:dyDescent="0.25">
      <c r="A1866" s="215" t="s">
        <v>160</v>
      </c>
      <c r="B1866" s="215">
        <v>6037</v>
      </c>
      <c r="C1866" s="215" t="s">
        <v>367</v>
      </c>
      <c r="D1866" s="215">
        <v>192035072</v>
      </c>
      <c r="E1866" s="215">
        <v>1020</v>
      </c>
      <c r="F1866" s="215">
        <v>1121</v>
      </c>
      <c r="G1866" s="215">
        <v>1004</v>
      </c>
      <c r="I1866" s="215" t="s">
        <v>29857</v>
      </c>
      <c r="J1866" s="215" t="s">
        <v>29858</v>
      </c>
      <c r="K1866" s="215" t="s">
        <v>8741</v>
      </c>
      <c r="L1866" s="215" t="s">
        <v>31115</v>
      </c>
      <c r="AD1866" s="216"/>
    </row>
    <row r="1867" spans="1:30" s="215" customFormat="1" x14ac:dyDescent="0.25">
      <c r="A1867" s="215" t="s">
        <v>160</v>
      </c>
      <c r="B1867" s="215">
        <v>6037</v>
      </c>
      <c r="C1867" s="215" t="s">
        <v>367</v>
      </c>
      <c r="D1867" s="215">
        <v>192039459</v>
      </c>
      <c r="E1867" s="215">
        <v>1040</v>
      </c>
      <c r="F1867" s="215">
        <v>1211</v>
      </c>
      <c r="G1867" s="215">
        <v>1003</v>
      </c>
      <c r="I1867" s="215" t="s">
        <v>29859</v>
      </c>
      <c r="J1867" s="215" t="s">
        <v>29860</v>
      </c>
      <c r="K1867" s="215" t="s">
        <v>8688</v>
      </c>
      <c r="L1867" s="215" t="s">
        <v>30915</v>
      </c>
      <c r="AD1867" s="216"/>
    </row>
    <row r="1868" spans="1:30" s="215" customFormat="1" x14ac:dyDescent="0.25">
      <c r="A1868" s="215" t="s">
        <v>160</v>
      </c>
      <c r="B1868" s="215">
        <v>6037</v>
      </c>
      <c r="C1868" s="215" t="s">
        <v>367</v>
      </c>
      <c r="D1868" s="215">
        <v>192042310</v>
      </c>
      <c r="E1868" s="215">
        <v>1060</v>
      </c>
      <c r="F1868" s="215">
        <v>1263</v>
      </c>
      <c r="G1868" s="215">
        <v>1004</v>
      </c>
      <c r="I1868" s="215" t="s">
        <v>29861</v>
      </c>
      <c r="J1868" s="215" t="s">
        <v>29862</v>
      </c>
      <c r="K1868" s="215" t="s">
        <v>8688</v>
      </c>
      <c r="L1868" s="215" t="s">
        <v>30916</v>
      </c>
      <c r="AD1868" s="216"/>
    </row>
    <row r="1869" spans="1:30" s="215" customFormat="1" x14ac:dyDescent="0.25">
      <c r="A1869" s="215" t="s">
        <v>160</v>
      </c>
      <c r="B1869" s="215">
        <v>6037</v>
      </c>
      <c r="C1869" s="215" t="s">
        <v>367</v>
      </c>
      <c r="D1869" s="215">
        <v>192044443</v>
      </c>
      <c r="E1869" s="215">
        <v>1060</v>
      </c>
      <c r="F1869" s="215">
        <v>1252</v>
      </c>
      <c r="G1869" s="215">
        <v>1004</v>
      </c>
      <c r="I1869" s="215" t="s">
        <v>29863</v>
      </c>
      <c r="J1869" s="215" t="s">
        <v>29864</v>
      </c>
      <c r="K1869" s="215" t="s">
        <v>8688</v>
      </c>
      <c r="L1869" s="215" t="s">
        <v>30917</v>
      </c>
      <c r="AD1869" s="216"/>
    </row>
    <row r="1870" spans="1:30" s="215" customFormat="1" x14ac:dyDescent="0.25">
      <c r="A1870" s="215" t="s">
        <v>160</v>
      </c>
      <c r="B1870" s="215">
        <v>6037</v>
      </c>
      <c r="C1870" s="215" t="s">
        <v>367</v>
      </c>
      <c r="D1870" s="215">
        <v>192046963</v>
      </c>
      <c r="E1870" s="215">
        <v>1060</v>
      </c>
      <c r="F1870" s="215">
        <v>1252</v>
      </c>
      <c r="G1870" s="215">
        <v>1004</v>
      </c>
      <c r="I1870" s="215" t="s">
        <v>29865</v>
      </c>
      <c r="J1870" s="215" t="s">
        <v>29866</v>
      </c>
      <c r="K1870" s="215" t="s">
        <v>8688</v>
      </c>
      <c r="L1870" s="215" t="s">
        <v>30918</v>
      </c>
      <c r="AD1870" s="216"/>
    </row>
    <row r="1871" spans="1:30" s="215" customFormat="1" x14ac:dyDescent="0.25">
      <c r="A1871" s="215" t="s">
        <v>160</v>
      </c>
      <c r="B1871" s="215">
        <v>6037</v>
      </c>
      <c r="C1871" s="215" t="s">
        <v>367</v>
      </c>
      <c r="D1871" s="215">
        <v>192046970</v>
      </c>
      <c r="E1871" s="215">
        <v>1060</v>
      </c>
      <c r="F1871" s="215">
        <v>1252</v>
      </c>
      <c r="G1871" s="215">
        <v>1004</v>
      </c>
      <c r="I1871" s="215" t="s">
        <v>29867</v>
      </c>
      <c r="J1871" s="215" t="s">
        <v>29868</v>
      </c>
      <c r="K1871" s="215" t="s">
        <v>8688</v>
      </c>
      <c r="L1871" s="215" t="s">
        <v>30919</v>
      </c>
      <c r="AD1871" s="216"/>
    </row>
    <row r="1872" spans="1:30" s="215" customFormat="1" x14ac:dyDescent="0.25">
      <c r="A1872" s="215" t="s">
        <v>160</v>
      </c>
      <c r="B1872" s="215">
        <v>6037</v>
      </c>
      <c r="C1872" s="215" t="s">
        <v>367</v>
      </c>
      <c r="D1872" s="215">
        <v>192046995</v>
      </c>
      <c r="E1872" s="215">
        <v>1060</v>
      </c>
      <c r="F1872" s="215">
        <v>1241</v>
      </c>
      <c r="G1872" s="215">
        <v>1004</v>
      </c>
      <c r="I1872" s="215" t="s">
        <v>29869</v>
      </c>
      <c r="J1872" s="215" t="s">
        <v>29870</v>
      </c>
      <c r="K1872" s="215" t="s">
        <v>8688</v>
      </c>
      <c r="L1872" s="215" t="s">
        <v>30920</v>
      </c>
      <c r="AD1872" s="216"/>
    </row>
    <row r="1873" spans="1:30" s="215" customFormat="1" x14ac:dyDescent="0.25">
      <c r="A1873" s="215" t="s">
        <v>160</v>
      </c>
      <c r="B1873" s="215">
        <v>6037</v>
      </c>
      <c r="C1873" s="215" t="s">
        <v>367</v>
      </c>
      <c r="D1873" s="215">
        <v>192046996</v>
      </c>
      <c r="E1873" s="215">
        <v>1060</v>
      </c>
      <c r="F1873" s="215">
        <v>1251</v>
      </c>
      <c r="G1873" s="215">
        <v>1004</v>
      </c>
      <c r="I1873" s="215" t="s">
        <v>29871</v>
      </c>
      <c r="J1873" s="215" t="s">
        <v>29872</v>
      </c>
      <c r="K1873" s="215" t="s">
        <v>8688</v>
      </c>
      <c r="L1873" s="215" t="s">
        <v>30921</v>
      </c>
      <c r="AD1873" s="216"/>
    </row>
    <row r="1874" spans="1:30" s="215" customFormat="1" x14ac:dyDescent="0.25">
      <c r="A1874" s="215" t="s">
        <v>160</v>
      </c>
      <c r="B1874" s="215">
        <v>6037</v>
      </c>
      <c r="C1874" s="215" t="s">
        <v>367</v>
      </c>
      <c r="D1874" s="215">
        <v>192047571</v>
      </c>
      <c r="E1874" s="215">
        <v>1060</v>
      </c>
      <c r="F1874" s="215">
        <v>1271</v>
      </c>
      <c r="G1874" s="215">
        <v>1004</v>
      </c>
      <c r="I1874" s="215" t="s">
        <v>29873</v>
      </c>
      <c r="J1874" s="215" t="s">
        <v>29874</v>
      </c>
      <c r="K1874" s="215" t="s">
        <v>8688</v>
      </c>
      <c r="L1874" s="215" t="s">
        <v>30922</v>
      </c>
      <c r="AD1874" s="216"/>
    </row>
    <row r="1875" spans="1:30" s="215" customFormat="1" x14ac:dyDescent="0.25">
      <c r="A1875" s="215" t="s">
        <v>160</v>
      </c>
      <c r="B1875" s="215">
        <v>6037</v>
      </c>
      <c r="C1875" s="215" t="s">
        <v>367</v>
      </c>
      <c r="D1875" s="215">
        <v>192047972</v>
      </c>
      <c r="E1875" s="215">
        <v>1060</v>
      </c>
      <c r="F1875" s="215">
        <v>1252</v>
      </c>
      <c r="G1875" s="215">
        <v>1004</v>
      </c>
      <c r="I1875" s="215" t="s">
        <v>29875</v>
      </c>
      <c r="J1875" s="215" t="s">
        <v>29876</v>
      </c>
      <c r="K1875" s="215" t="s">
        <v>8688</v>
      </c>
      <c r="L1875" s="215" t="s">
        <v>30923</v>
      </c>
      <c r="AD1875" s="216"/>
    </row>
    <row r="1876" spans="1:30" s="215" customFormat="1" x14ac:dyDescent="0.25">
      <c r="A1876" s="215" t="s">
        <v>160</v>
      </c>
      <c r="B1876" s="215">
        <v>6037</v>
      </c>
      <c r="C1876" s="215" t="s">
        <v>367</v>
      </c>
      <c r="D1876" s="215">
        <v>192047973</v>
      </c>
      <c r="E1876" s="215">
        <v>1060</v>
      </c>
      <c r="F1876" s="215">
        <v>1252</v>
      </c>
      <c r="G1876" s="215">
        <v>1004</v>
      </c>
      <c r="I1876" s="215" t="s">
        <v>29875</v>
      </c>
      <c r="J1876" s="215" t="s">
        <v>29876</v>
      </c>
      <c r="K1876" s="215" t="s">
        <v>8688</v>
      </c>
      <c r="L1876" s="215" t="s">
        <v>30924</v>
      </c>
      <c r="AD1876" s="216"/>
    </row>
    <row r="1877" spans="1:30" s="215" customFormat="1" x14ac:dyDescent="0.25">
      <c r="A1877" s="215" t="s">
        <v>160</v>
      </c>
      <c r="B1877" s="215">
        <v>6037</v>
      </c>
      <c r="C1877" s="215" t="s">
        <v>367</v>
      </c>
      <c r="D1877" s="215">
        <v>192050258</v>
      </c>
      <c r="E1877" s="215">
        <v>1060</v>
      </c>
      <c r="F1877" s="215">
        <v>1274</v>
      </c>
      <c r="G1877" s="215">
        <v>1004</v>
      </c>
      <c r="I1877" s="215" t="s">
        <v>31399</v>
      </c>
      <c r="J1877" s="215" t="s">
        <v>31400</v>
      </c>
      <c r="K1877" s="215" t="s">
        <v>8688</v>
      </c>
      <c r="L1877" s="215" t="s">
        <v>31487</v>
      </c>
      <c r="AD1877" s="216"/>
    </row>
    <row r="1878" spans="1:30" s="215" customFormat="1" x14ac:dyDescent="0.25">
      <c r="A1878" s="215" t="s">
        <v>160</v>
      </c>
      <c r="B1878" s="215">
        <v>6037</v>
      </c>
      <c r="C1878" s="215" t="s">
        <v>367</v>
      </c>
      <c r="D1878" s="215">
        <v>500008295</v>
      </c>
      <c r="E1878" s="215">
        <v>1020</v>
      </c>
      <c r="F1878" s="215">
        <v>1110</v>
      </c>
      <c r="G1878" s="215">
        <v>1004</v>
      </c>
      <c r="I1878" s="215" t="s">
        <v>28359</v>
      </c>
      <c r="J1878" s="215" t="s">
        <v>28360</v>
      </c>
      <c r="K1878" s="215" t="s">
        <v>328</v>
      </c>
      <c r="L1878" s="215" t="s">
        <v>28411</v>
      </c>
      <c r="AD1878" s="216"/>
    </row>
    <row r="1879" spans="1:30" s="215" customFormat="1" x14ac:dyDescent="0.25">
      <c r="A1879" s="215" t="s">
        <v>160</v>
      </c>
      <c r="B1879" s="215">
        <v>6037</v>
      </c>
      <c r="C1879" s="215" t="s">
        <v>367</v>
      </c>
      <c r="D1879" s="215">
        <v>500008299</v>
      </c>
      <c r="E1879" s="215">
        <v>1020</v>
      </c>
      <c r="F1879" s="215">
        <v>1110</v>
      </c>
      <c r="G1879" s="215">
        <v>1004</v>
      </c>
      <c r="I1879" s="215" t="s">
        <v>28361</v>
      </c>
      <c r="J1879" s="215" t="s">
        <v>28362</v>
      </c>
      <c r="K1879" s="215" t="s">
        <v>328</v>
      </c>
      <c r="L1879" s="215" t="s">
        <v>28410</v>
      </c>
      <c r="AD1879" s="216"/>
    </row>
    <row r="1880" spans="1:30" s="215" customFormat="1" x14ac:dyDescent="0.25">
      <c r="A1880" s="215" t="s">
        <v>160</v>
      </c>
      <c r="B1880" s="215">
        <v>6037</v>
      </c>
      <c r="C1880" s="215" t="s">
        <v>367</v>
      </c>
      <c r="D1880" s="215">
        <v>504186466</v>
      </c>
      <c r="E1880" s="215">
        <v>1060</v>
      </c>
      <c r="F1880" s="215">
        <v>1271</v>
      </c>
      <c r="G1880" s="215">
        <v>1004</v>
      </c>
      <c r="I1880" s="215" t="s">
        <v>28363</v>
      </c>
      <c r="J1880" s="215" t="s">
        <v>28364</v>
      </c>
      <c r="K1880" s="215" t="s">
        <v>328</v>
      </c>
      <c r="L1880" s="215" t="s">
        <v>28412</v>
      </c>
      <c r="AD1880" s="216"/>
    </row>
    <row r="1881" spans="1:30" s="215" customFormat="1" x14ac:dyDescent="0.25">
      <c r="A1881" s="215" t="s">
        <v>160</v>
      </c>
      <c r="B1881" s="215">
        <v>6052</v>
      </c>
      <c r="C1881" s="215" t="s">
        <v>203</v>
      </c>
      <c r="D1881" s="215">
        <v>191005891</v>
      </c>
      <c r="E1881" s="215">
        <v>1020</v>
      </c>
      <c r="F1881" s="215">
        <v>1110</v>
      </c>
      <c r="G1881" s="215">
        <v>1004</v>
      </c>
      <c r="I1881" s="215" t="s">
        <v>13435</v>
      </c>
      <c r="J1881" s="215" t="s">
        <v>13436</v>
      </c>
      <c r="K1881" s="215" t="s">
        <v>8688</v>
      </c>
      <c r="L1881" s="215" t="s">
        <v>20409</v>
      </c>
      <c r="AD1881" s="216"/>
    </row>
    <row r="1882" spans="1:30" s="215" customFormat="1" x14ac:dyDescent="0.25">
      <c r="A1882" s="215" t="s">
        <v>160</v>
      </c>
      <c r="B1882" s="215">
        <v>6052</v>
      </c>
      <c r="C1882" s="215" t="s">
        <v>203</v>
      </c>
      <c r="D1882" s="215">
        <v>191544415</v>
      </c>
      <c r="E1882" s="215">
        <v>1020</v>
      </c>
      <c r="F1882" s="215">
        <v>1110</v>
      </c>
      <c r="G1882" s="215">
        <v>1004</v>
      </c>
      <c r="I1882" s="215" t="s">
        <v>13437</v>
      </c>
      <c r="J1882" s="215" t="s">
        <v>13438</v>
      </c>
      <c r="K1882" s="215" t="s">
        <v>8688</v>
      </c>
      <c r="L1882" s="215" t="s">
        <v>20410</v>
      </c>
      <c r="AD1882" s="216"/>
    </row>
    <row r="1883" spans="1:30" s="215" customFormat="1" x14ac:dyDescent="0.25">
      <c r="A1883" s="215" t="s">
        <v>160</v>
      </c>
      <c r="B1883" s="215">
        <v>6052</v>
      </c>
      <c r="C1883" s="215" t="s">
        <v>203</v>
      </c>
      <c r="D1883" s="215">
        <v>191821496</v>
      </c>
      <c r="E1883" s="215">
        <v>1020</v>
      </c>
      <c r="F1883" s="215">
        <v>1121</v>
      </c>
      <c r="G1883" s="215">
        <v>1004</v>
      </c>
      <c r="I1883" s="215" t="s">
        <v>13439</v>
      </c>
      <c r="J1883" s="215" t="s">
        <v>13440</v>
      </c>
      <c r="K1883" s="215" t="s">
        <v>8688</v>
      </c>
      <c r="L1883" s="215" t="s">
        <v>20411</v>
      </c>
      <c r="AD1883" s="216"/>
    </row>
    <row r="1884" spans="1:30" s="215" customFormat="1" x14ac:dyDescent="0.25">
      <c r="A1884" s="215" t="s">
        <v>160</v>
      </c>
      <c r="B1884" s="215">
        <v>6052</v>
      </c>
      <c r="C1884" s="215" t="s">
        <v>203</v>
      </c>
      <c r="D1884" s="215">
        <v>191874301</v>
      </c>
      <c r="E1884" s="215">
        <v>1020</v>
      </c>
      <c r="F1884" s="215">
        <v>1121</v>
      </c>
      <c r="G1884" s="215">
        <v>1004</v>
      </c>
      <c r="I1884" s="215" t="s">
        <v>13441</v>
      </c>
      <c r="J1884" s="215" t="s">
        <v>13442</v>
      </c>
      <c r="K1884" s="215" t="s">
        <v>8741</v>
      </c>
      <c r="L1884" s="215" t="s">
        <v>22816</v>
      </c>
      <c r="AD1884" s="216"/>
    </row>
    <row r="1885" spans="1:30" s="215" customFormat="1" x14ac:dyDescent="0.25">
      <c r="A1885" s="215" t="s">
        <v>160</v>
      </c>
      <c r="B1885" s="215">
        <v>6052</v>
      </c>
      <c r="C1885" s="215" t="s">
        <v>203</v>
      </c>
      <c r="D1885" s="215">
        <v>191910820</v>
      </c>
      <c r="E1885" s="215">
        <v>1020</v>
      </c>
      <c r="F1885" s="215">
        <v>1121</v>
      </c>
      <c r="G1885" s="215">
        <v>1004</v>
      </c>
      <c r="I1885" s="215" t="s">
        <v>13443</v>
      </c>
      <c r="J1885" s="215" t="s">
        <v>13444</v>
      </c>
      <c r="K1885" s="215" t="s">
        <v>8688</v>
      </c>
      <c r="L1885" s="215" t="s">
        <v>20412</v>
      </c>
      <c r="AD1885" s="216"/>
    </row>
    <row r="1886" spans="1:30" s="215" customFormat="1" x14ac:dyDescent="0.25">
      <c r="A1886" s="215" t="s">
        <v>160</v>
      </c>
      <c r="B1886" s="215">
        <v>6052</v>
      </c>
      <c r="C1886" s="215" t="s">
        <v>203</v>
      </c>
      <c r="D1886" s="215">
        <v>191956666</v>
      </c>
      <c r="E1886" s="215">
        <v>1060</v>
      </c>
      <c r="F1886" s="215">
        <v>1211</v>
      </c>
      <c r="G1886" s="215">
        <v>1004</v>
      </c>
      <c r="I1886" s="215" t="s">
        <v>13445</v>
      </c>
      <c r="J1886" s="215" t="s">
        <v>13446</v>
      </c>
      <c r="K1886" s="215" t="s">
        <v>8688</v>
      </c>
      <c r="L1886" s="215" t="s">
        <v>20413</v>
      </c>
      <c r="AD1886" s="216"/>
    </row>
    <row r="1887" spans="1:30" s="215" customFormat="1" x14ac:dyDescent="0.25">
      <c r="A1887" s="215" t="s">
        <v>160</v>
      </c>
      <c r="B1887" s="215">
        <v>6052</v>
      </c>
      <c r="C1887" s="215" t="s">
        <v>203</v>
      </c>
      <c r="D1887" s="215">
        <v>191957439</v>
      </c>
      <c r="E1887" s="215">
        <v>1060</v>
      </c>
      <c r="F1887" s="215">
        <v>1242</v>
      </c>
      <c r="G1887" s="215">
        <v>1004</v>
      </c>
      <c r="I1887" s="215" t="s">
        <v>13447</v>
      </c>
      <c r="J1887" s="215" t="s">
        <v>13448</v>
      </c>
      <c r="K1887" s="215" t="s">
        <v>8688</v>
      </c>
      <c r="L1887" s="215" t="s">
        <v>20414</v>
      </c>
      <c r="AD1887" s="216"/>
    </row>
    <row r="1888" spans="1:30" s="215" customFormat="1" x14ac:dyDescent="0.25">
      <c r="A1888" s="215" t="s">
        <v>160</v>
      </c>
      <c r="B1888" s="215">
        <v>6052</v>
      </c>
      <c r="C1888" s="215" t="s">
        <v>203</v>
      </c>
      <c r="D1888" s="215">
        <v>191962576</v>
      </c>
      <c r="E1888" s="215">
        <v>1020</v>
      </c>
      <c r="F1888" s="215">
        <v>1110</v>
      </c>
      <c r="G1888" s="215">
        <v>1004</v>
      </c>
      <c r="I1888" s="215" t="s">
        <v>13449</v>
      </c>
      <c r="J1888" s="215" t="s">
        <v>13450</v>
      </c>
      <c r="K1888" s="215" t="s">
        <v>8688</v>
      </c>
      <c r="L1888" s="215" t="s">
        <v>28734</v>
      </c>
      <c r="AD1888" s="216"/>
    </row>
    <row r="1889" spans="1:30" s="215" customFormat="1" x14ac:dyDescent="0.25">
      <c r="A1889" s="215" t="s">
        <v>160</v>
      </c>
      <c r="B1889" s="215">
        <v>6052</v>
      </c>
      <c r="C1889" s="215" t="s">
        <v>203</v>
      </c>
      <c r="D1889" s="215">
        <v>191976158</v>
      </c>
      <c r="E1889" s="215">
        <v>1060</v>
      </c>
      <c r="F1889" s="215">
        <v>1274</v>
      </c>
      <c r="G1889" s="215">
        <v>1004</v>
      </c>
      <c r="I1889" s="215" t="s">
        <v>13451</v>
      </c>
      <c r="J1889" s="215" t="s">
        <v>13452</v>
      </c>
      <c r="K1889" s="215" t="s">
        <v>8741</v>
      </c>
      <c r="L1889" s="215" t="s">
        <v>22817</v>
      </c>
      <c r="AD1889" s="216"/>
    </row>
    <row r="1890" spans="1:30" s="215" customFormat="1" x14ac:dyDescent="0.25">
      <c r="A1890" s="215" t="s">
        <v>160</v>
      </c>
      <c r="B1890" s="215">
        <v>6052</v>
      </c>
      <c r="C1890" s="215" t="s">
        <v>203</v>
      </c>
      <c r="D1890" s="215">
        <v>191979451</v>
      </c>
      <c r="E1890" s="215">
        <v>1060</v>
      </c>
      <c r="F1890" s="215">
        <v>1242</v>
      </c>
      <c r="G1890" s="215">
        <v>1004</v>
      </c>
      <c r="I1890" s="215" t="s">
        <v>13453</v>
      </c>
      <c r="J1890" s="215" t="s">
        <v>13454</v>
      </c>
      <c r="K1890" s="215" t="s">
        <v>8688</v>
      </c>
      <c r="L1890" s="215" t="s">
        <v>20415</v>
      </c>
      <c r="AD1890" s="216"/>
    </row>
    <row r="1891" spans="1:30" s="215" customFormat="1" x14ac:dyDescent="0.25">
      <c r="A1891" s="215" t="s">
        <v>160</v>
      </c>
      <c r="B1891" s="215">
        <v>6052</v>
      </c>
      <c r="C1891" s="215" t="s">
        <v>203</v>
      </c>
      <c r="D1891" s="215">
        <v>191979594</v>
      </c>
      <c r="E1891" s="215">
        <v>1060</v>
      </c>
      <c r="F1891" s="215">
        <v>1274</v>
      </c>
      <c r="G1891" s="215">
        <v>1004</v>
      </c>
      <c r="I1891" s="215" t="s">
        <v>13455</v>
      </c>
      <c r="J1891" s="215" t="s">
        <v>13456</v>
      </c>
      <c r="K1891" s="215" t="s">
        <v>8688</v>
      </c>
      <c r="L1891" s="215" t="s">
        <v>20416</v>
      </c>
      <c r="AD1891" s="216"/>
    </row>
    <row r="1892" spans="1:30" s="215" customFormat="1" x14ac:dyDescent="0.25">
      <c r="A1892" s="215" t="s">
        <v>160</v>
      </c>
      <c r="B1892" s="215">
        <v>6052</v>
      </c>
      <c r="C1892" s="215" t="s">
        <v>203</v>
      </c>
      <c r="D1892" s="215">
        <v>191988315</v>
      </c>
      <c r="E1892" s="215">
        <v>1020</v>
      </c>
      <c r="F1892" s="215">
        <v>1110</v>
      </c>
      <c r="G1892" s="215">
        <v>1004</v>
      </c>
      <c r="I1892" s="215" t="s">
        <v>13457</v>
      </c>
      <c r="J1892" s="215" t="s">
        <v>13458</v>
      </c>
      <c r="K1892" s="215" t="s">
        <v>8688</v>
      </c>
      <c r="L1892" s="215" t="s">
        <v>23968</v>
      </c>
      <c r="AD1892" s="216"/>
    </row>
    <row r="1893" spans="1:30" s="215" customFormat="1" x14ac:dyDescent="0.25">
      <c r="A1893" s="215" t="s">
        <v>160</v>
      </c>
      <c r="B1893" s="215">
        <v>6052</v>
      </c>
      <c r="C1893" s="215" t="s">
        <v>203</v>
      </c>
      <c r="D1893" s="215">
        <v>191991912</v>
      </c>
      <c r="E1893" s="215">
        <v>1060</v>
      </c>
      <c r="F1893" s="215">
        <v>1274</v>
      </c>
      <c r="G1893" s="215">
        <v>1004</v>
      </c>
      <c r="I1893" s="215" t="s">
        <v>13459</v>
      </c>
      <c r="J1893" s="215" t="s">
        <v>13460</v>
      </c>
      <c r="K1893" s="215" t="s">
        <v>8688</v>
      </c>
      <c r="L1893" s="215" t="s">
        <v>20417</v>
      </c>
      <c r="AD1893" s="216"/>
    </row>
    <row r="1894" spans="1:30" s="215" customFormat="1" x14ac:dyDescent="0.25">
      <c r="A1894" s="215" t="s">
        <v>160</v>
      </c>
      <c r="B1894" s="215">
        <v>6052</v>
      </c>
      <c r="C1894" s="215" t="s">
        <v>203</v>
      </c>
      <c r="D1894" s="215">
        <v>191991915</v>
      </c>
      <c r="E1894" s="215">
        <v>1060</v>
      </c>
      <c r="F1894" s="215">
        <v>1274</v>
      </c>
      <c r="G1894" s="215">
        <v>1004</v>
      </c>
      <c r="I1894" s="215" t="s">
        <v>13461</v>
      </c>
      <c r="J1894" s="215" t="s">
        <v>13462</v>
      </c>
      <c r="K1894" s="215" t="s">
        <v>8688</v>
      </c>
      <c r="L1894" s="215" t="s">
        <v>20418</v>
      </c>
      <c r="AD1894" s="216"/>
    </row>
    <row r="1895" spans="1:30" s="215" customFormat="1" x14ac:dyDescent="0.25">
      <c r="A1895" s="215" t="s">
        <v>160</v>
      </c>
      <c r="B1895" s="215">
        <v>6052</v>
      </c>
      <c r="C1895" s="215" t="s">
        <v>203</v>
      </c>
      <c r="D1895" s="215">
        <v>191991916</v>
      </c>
      <c r="E1895" s="215">
        <v>1060</v>
      </c>
      <c r="F1895" s="215">
        <v>1274</v>
      </c>
      <c r="G1895" s="215">
        <v>1004</v>
      </c>
      <c r="I1895" s="215" t="s">
        <v>13463</v>
      </c>
      <c r="J1895" s="215" t="s">
        <v>13464</v>
      </c>
      <c r="K1895" s="215" t="s">
        <v>8688</v>
      </c>
      <c r="L1895" s="215" t="s">
        <v>20419</v>
      </c>
      <c r="AD1895" s="216"/>
    </row>
    <row r="1896" spans="1:30" s="215" customFormat="1" x14ac:dyDescent="0.25">
      <c r="A1896" s="215" t="s">
        <v>160</v>
      </c>
      <c r="B1896" s="215">
        <v>6052</v>
      </c>
      <c r="C1896" s="215" t="s">
        <v>203</v>
      </c>
      <c r="D1896" s="215">
        <v>191991918</v>
      </c>
      <c r="E1896" s="215">
        <v>1060</v>
      </c>
      <c r="F1896" s="215">
        <v>1274</v>
      </c>
      <c r="G1896" s="215">
        <v>1004</v>
      </c>
      <c r="I1896" s="215" t="s">
        <v>13465</v>
      </c>
      <c r="J1896" s="215" t="s">
        <v>13466</v>
      </c>
      <c r="K1896" s="215" t="s">
        <v>8688</v>
      </c>
      <c r="L1896" s="215" t="s">
        <v>20420</v>
      </c>
      <c r="AD1896" s="216"/>
    </row>
    <row r="1897" spans="1:30" s="215" customFormat="1" x14ac:dyDescent="0.25">
      <c r="A1897" s="215" t="s">
        <v>160</v>
      </c>
      <c r="B1897" s="215">
        <v>6052</v>
      </c>
      <c r="C1897" s="215" t="s">
        <v>203</v>
      </c>
      <c r="D1897" s="215">
        <v>192005717</v>
      </c>
      <c r="E1897" s="215">
        <v>1020</v>
      </c>
      <c r="F1897" s="215">
        <v>1110</v>
      </c>
      <c r="G1897" s="215">
        <v>1004</v>
      </c>
      <c r="I1897" s="215" t="s">
        <v>13467</v>
      </c>
      <c r="J1897" s="215" t="s">
        <v>13468</v>
      </c>
      <c r="K1897" s="215" t="s">
        <v>8688</v>
      </c>
      <c r="L1897" s="215" t="s">
        <v>20421</v>
      </c>
      <c r="AD1897" s="216"/>
    </row>
    <row r="1898" spans="1:30" s="215" customFormat="1" x14ac:dyDescent="0.25">
      <c r="A1898" s="215" t="s">
        <v>160</v>
      </c>
      <c r="B1898" s="215">
        <v>6052</v>
      </c>
      <c r="C1898" s="215" t="s">
        <v>203</v>
      </c>
      <c r="D1898" s="215">
        <v>192018697</v>
      </c>
      <c r="E1898" s="215">
        <v>1020</v>
      </c>
      <c r="F1898" s="215">
        <v>1110</v>
      </c>
      <c r="G1898" s="215">
        <v>1004</v>
      </c>
      <c r="I1898" s="215" t="s">
        <v>23874</v>
      </c>
      <c r="J1898" s="215" t="s">
        <v>23875</v>
      </c>
      <c r="K1898" s="215" t="s">
        <v>8688</v>
      </c>
      <c r="L1898" s="215" t="s">
        <v>23969</v>
      </c>
      <c r="AD1898" s="216"/>
    </row>
    <row r="1899" spans="1:30" s="215" customFormat="1" x14ac:dyDescent="0.25">
      <c r="A1899" s="215" t="s">
        <v>160</v>
      </c>
      <c r="B1899" s="215">
        <v>6052</v>
      </c>
      <c r="C1899" s="215" t="s">
        <v>203</v>
      </c>
      <c r="D1899" s="215">
        <v>192018698</v>
      </c>
      <c r="E1899" s="215">
        <v>1060</v>
      </c>
      <c r="F1899" s="215">
        <v>1242</v>
      </c>
      <c r="G1899" s="215">
        <v>1004</v>
      </c>
      <c r="I1899" s="215" t="s">
        <v>23876</v>
      </c>
      <c r="J1899" s="215" t="s">
        <v>23877</v>
      </c>
      <c r="K1899" s="215" t="s">
        <v>8688</v>
      </c>
      <c r="L1899" s="215" t="s">
        <v>23970</v>
      </c>
      <c r="AD1899" s="216"/>
    </row>
    <row r="1900" spans="1:30" s="215" customFormat="1" x14ac:dyDescent="0.25">
      <c r="A1900" s="215" t="s">
        <v>160</v>
      </c>
      <c r="B1900" s="215">
        <v>6052</v>
      </c>
      <c r="C1900" s="215" t="s">
        <v>203</v>
      </c>
      <c r="D1900" s="215">
        <v>192018702</v>
      </c>
      <c r="E1900" s="215">
        <v>1060</v>
      </c>
      <c r="F1900" s="215">
        <v>1241</v>
      </c>
      <c r="G1900" s="215">
        <v>1004</v>
      </c>
      <c r="I1900" s="215" t="s">
        <v>23878</v>
      </c>
      <c r="J1900" s="215" t="s">
        <v>23879</v>
      </c>
      <c r="K1900" s="215" t="s">
        <v>8688</v>
      </c>
      <c r="L1900" s="215" t="s">
        <v>23971</v>
      </c>
      <c r="AD1900" s="216"/>
    </row>
    <row r="1901" spans="1:30" s="215" customFormat="1" x14ac:dyDescent="0.25">
      <c r="A1901" s="215" t="s">
        <v>160</v>
      </c>
      <c r="B1901" s="215">
        <v>6052</v>
      </c>
      <c r="C1901" s="215" t="s">
        <v>203</v>
      </c>
      <c r="D1901" s="215">
        <v>192018703</v>
      </c>
      <c r="E1901" s="215">
        <v>1060</v>
      </c>
      <c r="F1901" s="215">
        <v>1252</v>
      </c>
      <c r="G1901" s="215">
        <v>1004</v>
      </c>
      <c r="I1901" s="215" t="s">
        <v>23880</v>
      </c>
      <c r="J1901" s="215" t="s">
        <v>23881</v>
      </c>
      <c r="K1901" s="215" t="s">
        <v>8688</v>
      </c>
      <c r="L1901" s="215" t="s">
        <v>23972</v>
      </c>
      <c r="AD1901" s="216"/>
    </row>
    <row r="1902" spans="1:30" s="215" customFormat="1" x14ac:dyDescent="0.25">
      <c r="A1902" s="215" t="s">
        <v>160</v>
      </c>
      <c r="B1902" s="215">
        <v>6052</v>
      </c>
      <c r="C1902" s="215" t="s">
        <v>203</v>
      </c>
      <c r="D1902" s="215">
        <v>192018704</v>
      </c>
      <c r="E1902" s="215">
        <v>1060</v>
      </c>
      <c r="F1902" s="215">
        <v>1252</v>
      </c>
      <c r="G1902" s="215">
        <v>1004</v>
      </c>
      <c r="I1902" s="215" t="s">
        <v>23882</v>
      </c>
      <c r="J1902" s="215" t="s">
        <v>23883</v>
      </c>
      <c r="K1902" s="215" t="s">
        <v>8688</v>
      </c>
      <c r="L1902" s="215" t="s">
        <v>23973</v>
      </c>
      <c r="AD1902" s="216"/>
    </row>
    <row r="1903" spans="1:30" s="215" customFormat="1" x14ac:dyDescent="0.25">
      <c r="A1903" s="215" t="s">
        <v>160</v>
      </c>
      <c r="B1903" s="215">
        <v>6052</v>
      </c>
      <c r="C1903" s="215" t="s">
        <v>203</v>
      </c>
      <c r="D1903" s="215">
        <v>192018705</v>
      </c>
      <c r="E1903" s="215">
        <v>1060</v>
      </c>
      <c r="F1903" s="215">
        <v>1271</v>
      </c>
      <c r="G1903" s="215">
        <v>1004</v>
      </c>
      <c r="I1903" s="215" t="s">
        <v>23884</v>
      </c>
      <c r="J1903" s="215" t="s">
        <v>23885</v>
      </c>
      <c r="K1903" s="215" t="s">
        <v>8688</v>
      </c>
      <c r="L1903" s="215" t="s">
        <v>23974</v>
      </c>
      <c r="AD1903" s="216"/>
    </row>
    <row r="1904" spans="1:30" s="215" customFormat="1" x14ac:dyDescent="0.25">
      <c r="A1904" s="215" t="s">
        <v>160</v>
      </c>
      <c r="B1904" s="215">
        <v>6052</v>
      </c>
      <c r="C1904" s="215" t="s">
        <v>203</v>
      </c>
      <c r="D1904" s="215">
        <v>192018710</v>
      </c>
      <c r="E1904" s="215">
        <v>1060</v>
      </c>
      <c r="F1904" s="215">
        <v>1252</v>
      </c>
      <c r="G1904" s="215">
        <v>1004</v>
      </c>
      <c r="I1904" s="215" t="s">
        <v>23886</v>
      </c>
      <c r="J1904" s="215" t="s">
        <v>23887</v>
      </c>
      <c r="K1904" s="215" t="s">
        <v>8688</v>
      </c>
      <c r="L1904" s="215" t="s">
        <v>23975</v>
      </c>
      <c r="AD1904" s="216"/>
    </row>
    <row r="1905" spans="1:30" s="215" customFormat="1" x14ac:dyDescent="0.25">
      <c r="A1905" s="215" t="s">
        <v>160</v>
      </c>
      <c r="B1905" s="215">
        <v>6052</v>
      </c>
      <c r="C1905" s="215" t="s">
        <v>203</v>
      </c>
      <c r="D1905" s="215">
        <v>192018786</v>
      </c>
      <c r="E1905" s="215">
        <v>1060</v>
      </c>
      <c r="F1905" s="215">
        <v>1261</v>
      </c>
      <c r="G1905" s="215">
        <v>1004</v>
      </c>
      <c r="I1905" s="215" t="s">
        <v>23888</v>
      </c>
      <c r="J1905" s="215" t="s">
        <v>23889</v>
      </c>
      <c r="K1905" s="215" t="s">
        <v>8688</v>
      </c>
      <c r="L1905" s="215" t="s">
        <v>23976</v>
      </c>
      <c r="AD1905" s="216"/>
    </row>
    <row r="1906" spans="1:30" s="215" customFormat="1" x14ac:dyDescent="0.25">
      <c r="A1906" s="215" t="s">
        <v>160</v>
      </c>
      <c r="B1906" s="215">
        <v>6052</v>
      </c>
      <c r="C1906" s="215" t="s">
        <v>203</v>
      </c>
      <c r="D1906" s="215">
        <v>192035689</v>
      </c>
      <c r="E1906" s="215">
        <v>1060</v>
      </c>
      <c r="F1906" s="215">
        <v>1230</v>
      </c>
      <c r="G1906" s="215">
        <v>1004</v>
      </c>
      <c r="I1906" s="215" t="s">
        <v>27378</v>
      </c>
      <c r="J1906" s="215" t="s">
        <v>27379</v>
      </c>
      <c r="K1906" s="215" t="s">
        <v>8741</v>
      </c>
      <c r="L1906" s="215" t="s">
        <v>28059</v>
      </c>
      <c r="AD1906" s="216"/>
    </row>
    <row r="1907" spans="1:30" s="215" customFormat="1" x14ac:dyDescent="0.25">
      <c r="A1907" s="215" t="s">
        <v>160</v>
      </c>
      <c r="B1907" s="215">
        <v>6054</v>
      </c>
      <c r="C1907" s="215" t="s">
        <v>204</v>
      </c>
      <c r="D1907" s="215">
        <v>191780092</v>
      </c>
      <c r="E1907" s="215">
        <v>1060</v>
      </c>
      <c r="F1907" s="215">
        <v>1242</v>
      </c>
      <c r="G1907" s="215">
        <v>1004</v>
      </c>
      <c r="I1907" s="215" t="s">
        <v>13469</v>
      </c>
      <c r="J1907" s="215" t="s">
        <v>13470</v>
      </c>
      <c r="K1907" s="215" t="s">
        <v>8688</v>
      </c>
      <c r="L1907" s="215" t="s">
        <v>20422</v>
      </c>
      <c r="AD1907" s="216"/>
    </row>
    <row r="1908" spans="1:30" s="215" customFormat="1" x14ac:dyDescent="0.25">
      <c r="A1908" s="215" t="s">
        <v>160</v>
      </c>
      <c r="B1908" s="215">
        <v>6054</v>
      </c>
      <c r="C1908" s="215" t="s">
        <v>204</v>
      </c>
      <c r="D1908" s="215">
        <v>191790417</v>
      </c>
      <c r="E1908" s="215">
        <v>1020</v>
      </c>
      <c r="F1908" s="215">
        <v>1110</v>
      </c>
      <c r="G1908" s="215">
        <v>1004</v>
      </c>
      <c r="I1908" s="215" t="s">
        <v>13471</v>
      </c>
      <c r="J1908" s="215" t="s">
        <v>13472</v>
      </c>
      <c r="K1908" s="215" t="s">
        <v>8688</v>
      </c>
      <c r="L1908" s="215" t="s">
        <v>20423</v>
      </c>
      <c r="AD1908" s="216"/>
    </row>
    <row r="1909" spans="1:30" s="215" customFormat="1" x14ac:dyDescent="0.25">
      <c r="A1909" s="215" t="s">
        <v>160</v>
      </c>
      <c r="B1909" s="215">
        <v>6054</v>
      </c>
      <c r="C1909" s="215" t="s">
        <v>204</v>
      </c>
      <c r="D1909" s="215">
        <v>191792459</v>
      </c>
      <c r="E1909" s="215">
        <v>1020</v>
      </c>
      <c r="F1909" s="215">
        <v>1110</v>
      </c>
      <c r="G1909" s="215">
        <v>1004</v>
      </c>
      <c r="I1909" s="215" t="s">
        <v>13473</v>
      </c>
      <c r="J1909" s="215" t="s">
        <v>13474</v>
      </c>
      <c r="K1909" s="215" t="s">
        <v>8688</v>
      </c>
      <c r="L1909" s="215" t="s">
        <v>20424</v>
      </c>
      <c r="AD1909" s="216"/>
    </row>
    <row r="1910" spans="1:30" s="215" customFormat="1" x14ac:dyDescent="0.25">
      <c r="A1910" s="215" t="s">
        <v>160</v>
      </c>
      <c r="B1910" s="215">
        <v>6054</v>
      </c>
      <c r="C1910" s="215" t="s">
        <v>204</v>
      </c>
      <c r="D1910" s="215">
        <v>191794831</v>
      </c>
      <c r="E1910" s="215">
        <v>1020</v>
      </c>
      <c r="F1910" s="215">
        <v>1110</v>
      </c>
      <c r="G1910" s="215">
        <v>1004</v>
      </c>
      <c r="I1910" s="215" t="s">
        <v>13475</v>
      </c>
      <c r="J1910" s="215" t="s">
        <v>13476</v>
      </c>
      <c r="K1910" s="215" t="s">
        <v>8688</v>
      </c>
      <c r="L1910" s="215" t="s">
        <v>20425</v>
      </c>
      <c r="AD1910" s="216"/>
    </row>
    <row r="1911" spans="1:30" s="215" customFormat="1" x14ac:dyDescent="0.25">
      <c r="A1911" s="215" t="s">
        <v>160</v>
      </c>
      <c r="B1911" s="215">
        <v>6054</v>
      </c>
      <c r="C1911" s="215" t="s">
        <v>204</v>
      </c>
      <c r="D1911" s="215">
        <v>191794832</v>
      </c>
      <c r="E1911" s="215">
        <v>1020</v>
      </c>
      <c r="F1911" s="215">
        <v>1110</v>
      </c>
      <c r="G1911" s="215">
        <v>1004</v>
      </c>
      <c r="I1911" s="215" t="s">
        <v>13477</v>
      </c>
      <c r="J1911" s="215" t="s">
        <v>13478</v>
      </c>
      <c r="K1911" s="215" t="s">
        <v>8688</v>
      </c>
      <c r="L1911" s="215" t="s">
        <v>20426</v>
      </c>
      <c r="AD1911" s="216"/>
    </row>
    <row r="1912" spans="1:30" s="215" customFormat="1" x14ac:dyDescent="0.25">
      <c r="A1912" s="215" t="s">
        <v>160</v>
      </c>
      <c r="B1912" s="215">
        <v>6054</v>
      </c>
      <c r="C1912" s="215" t="s">
        <v>204</v>
      </c>
      <c r="D1912" s="215">
        <v>191871390</v>
      </c>
      <c r="E1912" s="215">
        <v>1030</v>
      </c>
      <c r="F1912" s="215">
        <v>1110</v>
      </c>
      <c r="G1912" s="215">
        <v>1004</v>
      </c>
      <c r="I1912" s="215" t="s">
        <v>13479</v>
      </c>
      <c r="J1912" s="215" t="s">
        <v>13480</v>
      </c>
      <c r="K1912" s="215" t="s">
        <v>8688</v>
      </c>
      <c r="L1912" s="215" t="s">
        <v>20427</v>
      </c>
      <c r="AD1912" s="216"/>
    </row>
    <row r="1913" spans="1:30" s="215" customFormat="1" x14ac:dyDescent="0.25">
      <c r="A1913" s="215" t="s">
        <v>160</v>
      </c>
      <c r="B1913" s="215">
        <v>6054</v>
      </c>
      <c r="C1913" s="215" t="s">
        <v>204</v>
      </c>
      <c r="D1913" s="215">
        <v>191934621</v>
      </c>
      <c r="E1913" s="215">
        <v>1060</v>
      </c>
      <c r="F1913" s="215">
        <v>1271</v>
      </c>
      <c r="G1913" s="215">
        <v>1004</v>
      </c>
      <c r="I1913" s="215" t="s">
        <v>13481</v>
      </c>
      <c r="J1913" s="215" t="s">
        <v>13482</v>
      </c>
      <c r="K1913" s="215" t="s">
        <v>8688</v>
      </c>
      <c r="L1913" s="215" t="s">
        <v>20428</v>
      </c>
      <c r="AD1913" s="216"/>
    </row>
    <row r="1914" spans="1:30" s="215" customFormat="1" x14ac:dyDescent="0.25">
      <c r="A1914" s="215" t="s">
        <v>160</v>
      </c>
      <c r="B1914" s="215">
        <v>6054</v>
      </c>
      <c r="C1914" s="215" t="s">
        <v>204</v>
      </c>
      <c r="D1914" s="215">
        <v>191983841</v>
      </c>
      <c r="E1914" s="215">
        <v>1020</v>
      </c>
      <c r="F1914" s="215">
        <v>1110</v>
      </c>
      <c r="G1914" s="215">
        <v>1004</v>
      </c>
      <c r="I1914" s="215" t="s">
        <v>13483</v>
      </c>
      <c r="J1914" s="215" t="s">
        <v>13484</v>
      </c>
      <c r="K1914" s="215" t="s">
        <v>8688</v>
      </c>
      <c r="L1914" s="215" t="s">
        <v>20429</v>
      </c>
      <c r="AD1914" s="216"/>
    </row>
    <row r="1915" spans="1:30" s="215" customFormat="1" x14ac:dyDescent="0.25">
      <c r="A1915" s="215" t="s">
        <v>160</v>
      </c>
      <c r="B1915" s="215">
        <v>6054</v>
      </c>
      <c r="C1915" s="215" t="s">
        <v>204</v>
      </c>
      <c r="D1915" s="215">
        <v>192051448</v>
      </c>
      <c r="E1915" s="215">
        <v>1060</v>
      </c>
      <c r="F1915" s="215">
        <v>1274</v>
      </c>
      <c r="G1915" s="215">
        <v>1004</v>
      </c>
      <c r="I1915" s="215" t="s">
        <v>31546</v>
      </c>
      <c r="J1915" s="215" t="s">
        <v>31547</v>
      </c>
      <c r="K1915" s="215" t="s">
        <v>8688</v>
      </c>
      <c r="L1915" s="215" t="s">
        <v>31913</v>
      </c>
      <c r="AD1915" s="216"/>
    </row>
    <row r="1916" spans="1:30" s="215" customFormat="1" x14ac:dyDescent="0.25">
      <c r="A1916" s="215" t="s">
        <v>160</v>
      </c>
      <c r="B1916" s="215">
        <v>6056</v>
      </c>
      <c r="C1916" s="215" t="s">
        <v>205</v>
      </c>
      <c r="D1916" s="215">
        <v>191899646</v>
      </c>
      <c r="E1916" s="215">
        <v>1020</v>
      </c>
      <c r="F1916" s="215">
        <v>1110</v>
      </c>
      <c r="G1916" s="215">
        <v>1004</v>
      </c>
      <c r="I1916" s="215" t="s">
        <v>13485</v>
      </c>
      <c r="J1916" s="215" t="s">
        <v>13486</v>
      </c>
      <c r="K1916" s="215" t="s">
        <v>8688</v>
      </c>
      <c r="L1916" s="215" t="s">
        <v>20430</v>
      </c>
      <c r="AD1916" s="216"/>
    </row>
    <row r="1917" spans="1:30" s="215" customFormat="1" x14ac:dyDescent="0.25">
      <c r="A1917" s="215" t="s">
        <v>160</v>
      </c>
      <c r="B1917" s="215">
        <v>6056</v>
      </c>
      <c r="C1917" s="215" t="s">
        <v>205</v>
      </c>
      <c r="D1917" s="215">
        <v>191899977</v>
      </c>
      <c r="E1917" s="215">
        <v>1020</v>
      </c>
      <c r="F1917" s="215">
        <v>1110</v>
      </c>
      <c r="G1917" s="215">
        <v>1004</v>
      </c>
      <c r="I1917" s="215" t="s">
        <v>13487</v>
      </c>
      <c r="J1917" s="215" t="s">
        <v>13488</v>
      </c>
      <c r="K1917" s="215" t="s">
        <v>8688</v>
      </c>
      <c r="L1917" s="215" t="s">
        <v>20431</v>
      </c>
      <c r="AD1917" s="216"/>
    </row>
    <row r="1918" spans="1:30" s="215" customFormat="1" x14ac:dyDescent="0.25">
      <c r="A1918" s="215" t="s">
        <v>160</v>
      </c>
      <c r="B1918" s="215">
        <v>6056</v>
      </c>
      <c r="C1918" s="215" t="s">
        <v>205</v>
      </c>
      <c r="D1918" s="215">
        <v>191899985</v>
      </c>
      <c r="E1918" s="215">
        <v>1020</v>
      </c>
      <c r="F1918" s="215">
        <v>1110</v>
      </c>
      <c r="G1918" s="215">
        <v>1004</v>
      </c>
      <c r="I1918" s="215" t="s">
        <v>13489</v>
      </c>
      <c r="J1918" s="215" t="s">
        <v>13490</v>
      </c>
      <c r="K1918" s="215" t="s">
        <v>8688</v>
      </c>
      <c r="L1918" s="215" t="s">
        <v>20432</v>
      </c>
      <c r="AD1918" s="216"/>
    </row>
    <row r="1919" spans="1:30" s="215" customFormat="1" x14ac:dyDescent="0.25">
      <c r="A1919" s="215" t="s">
        <v>160</v>
      </c>
      <c r="B1919" s="215">
        <v>6056</v>
      </c>
      <c r="C1919" s="215" t="s">
        <v>205</v>
      </c>
      <c r="D1919" s="215">
        <v>191900174</v>
      </c>
      <c r="E1919" s="215">
        <v>1020</v>
      </c>
      <c r="F1919" s="215">
        <v>1110</v>
      </c>
      <c r="G1919" s="215">
        <v>1004</v>
      </c>
      <c r="I1919" s="215" t="s">
        <v>13491</v>
      </c>
      <c r="J1919" s="215" t="s">
        <v>13492</v>
      </c>
      <c r="K1919" s="215" t="s">
        <v>8688</v>
      </c>
      <c r="L1919" s="215" t="s">
        <v>20433</v>
      </c>
      <c r="AD1919" s="216"/>
    </row>
    <row r="1920" spans="1:30" s="215" customFormat="1" x14ac:dyDescent="0.25">
      <c r="A1920" s="215" t="s">
        <v>160</v>
      </c>
      <c r="B1920" s="215">
        <v>6056</v>
      </c>
      <c r="C1920" s="215" t="s">
        <v>205</v>
      </c>
      <c r="D1920" s="215">
        <v>191900177</v>
      </c>
      <c r="E1920" s="215">
        <v>1020</v>
      </c>
      <c r="F1920" s="215">
        <v>1110</v>
      </c>
      <c r="G1920" s="215">
        <v>1004</v>
      </c>
      <c r="I1920" s="215" t="s">
        <v>13493</v>
      </c>
      <c r="J1920" s="215" t="s">
        <v>13494</v>
      </c>
      <c r="K1920" s="215" t="s">
        <v>8688</v>
      </c>
      <c r="L1920" s="215" t="s">
        <v>20434</v>
      </c>
      <c r="AD1920" s="216"/>
    </row>
    <row r="1921" spans="1:30" s="215" customFormat="1" x14ac:dyDescent="0.25">
      <c r="A1921" s="215" t="s">
        <v>160</v>
      </c>
      <c r="B1921" s="215">
        <v>6056</v>
      </c>
      <c r="C1921" s="215" t="s">
        <v>205</v>
      </c>
      <c r="D1921" s="215">
        <v>191900178</v>
      </c>
      <c r="E1921" s="215">
        <v>1020</v>
      </c>
      <c r="F1921" s="215">
        <v>1110</v>
      </c>
      <c r="G1921" s="215">
        <v>1004</v>
      </c>
      <c r="I1921" s="215" t="s">
        <v>13495</v>
      </c>
      <c r="J1921" s="215" t="s">
        <v>13496</v>
      </c>
      <c r="K1921" s="215" t="s">
        <v>8688</v>
      </c>
      <c r="L1921" s="215" t="s">
        <v>20435</v>
      </c>
      <c r="AD1921" s="216"/>
    </row>
    <row r="1922" spans="1:30" s="215" customFormat="1" x14ac:dyDescent="0.25">
      <c r="A1922" s="215" t="s">
        <v>160</v>
      </c>
      <c r="B1922" s="215">
        <v>6056</v>
      </c>
      <c r="C1922" s="215" t="s">
        <v>205</v>
      </c>
      <c r="D1922" s="215">
        <v>191900180</v>
      </c>
      <c r="E1922" s="215">
        <v>1020</v>
      </c>
      <c r="F1922" s="215">
        <v>1110</v>
      </c>
      <c r="G1922" s="215">
        <v>1004</v>
      </c>
      <c r="I1922" s="215" t="s">
        <v>13497</v>
      </c>
      <c r="J1922" s="215" t="s">
        <v>13498</v>
      </c>
      <c r="K1922" s="215" t="s">
        <v>8688</v>
      </c>
      <c r="L1922" s="215" t="s">
        <v>20436</v>
      </c>
      <c r="AD1922" s="216"/>
    </row>
    <row r="1923" spans="1:30" s="215" customFormat="1" x14ac:dyDescent="0.25">
      <c r="A1923" s="215" t="s">
        <v>160</v>
      </c>
      <c r="B1923" s="215">
        <v>6056</v>
      </c>
      <c r="C1923" s="215" t="s">
        <v>205</v>
      </c>
      <c r="D1923" s="215">
        <v>191900181</v>
      </c>
      <c r="E1923" s="215">
        <v>1020</v>
      </c>
      <c r="F1923" s="215">
        <v>1110</v>
      </c>
      <c r="G1923" s="215">
        <v>1004</v>
      </c>
      <c r="I1923" s="215" t="s">
        <v>13499</v>
      </c>
      <c r="J1923" s="215" t="s">
        <v>13500</v>
      </c>
      <c r="K1923" s="215" t="s">
        <v>8688</v>
      </c>
      <c r="L1923" s="215" t="s">
        <v>20437</v>
      </c>
      <c r="AD1923" s="216"/>
    </row>
    <row r="1924" spans="1:30" s="215" customFormat="1" x14ac:dyDescent="0.25">
      <c r="A1924" s="215" t="s">
        <v>160</v>
      </c>
      <c r="B1924" s="215">
        <v>6056</v>
      </c>
      <c r="C1924" s="215" t="s">
        <v>205</v>
      </c>
      <c r="D1924" s="215">
        <v>191900183</v>
      </c>
      <c r="E1924" s="215">
        <v>1020</v>
      </c>
      <c r="F1924" s="215">
        <v>1110</v>
      </c>
      <c r="G1924" s="215">
        <v>1004</v>
      </c>
      <c r="I1924" s="215" t="s">
        <v>13501</v>
      </c>
      <c r="J1924" s="215" t="s">
        <v>13502</v>
      </c>
      <c r="K1924" s="215" t="s">
        <v>8688</v>
      </c>
      <c r="L1924" s="215" t="s">
        <v>20438</v>
      </c>
      <c r="AD1924" s="216"/>
    </row>
    <row r="1925" spans="1:30" s="215" customFormat="1" x14ac:dyDescent="0.25">
      <c r="A1925" s="215" t="s">
        <v>160</v>
      </c>
      <c r="B1925" s="215">
        <v>6056</v>
      </c>
      <c r="C1925" s="215" t="s">
        <v>205</v>
      </c>
      <c r="D1925" s="215">
        <v>191900184</v>
      </c>
      <c r="E1925" s="215">
        <v>1020</v>
      </c>
      <c r="F1925" s="215">
        <v>1110</v>
      </c>
      <c r="G1925" s="215">
        <v>1004</v>
      </c>
      <c r="I1925" s="215" t="s">
        <v>13503</v>
      </c>
      <c r="J1925" s="215" t="s">
        <v>13504</v>
      </c>
      <c r="K1925" s="215" t="s">
        <v>8688</v>
      </c>
      <c r="L1925" s="215" t="s">
        <v>20439</v>
      </c>
      <c r="AD1925" s="216"/>
    </row>
    <row r="1926" spans="1:30" s="215" customFormat="1" x14ac:dyDescent="0.25">
      <c r="A1926" s="215" t="s">
        <v>160</v>
      </c>
      <c r="B1926" s="215">
        <v>6056</v>
      </c>
      <c r="C1926" s="215" t="s">
        <v>205</v>
      </c>
      <c r="D1926" s="215">
        <v>191900187</v>
      </c>
      <c r="E1926" s="215">
        <v>1020</v>
      </c>
      <c r="F1926" s="215">
        <v>1110</v>
      </c>
      <c r="G1926" s="215">
        <v>1004</v>
      </c>
      <c r="I1926" s="215" t="s">
        <v>13505</v>
      </c>
      <c r="J1926" s="215" t="s">
        <v>13506</v>
      </c>
      <c r="K1926" s="215" t="s">
        <v>8688</v>
      </c>
      <c r="L1926" s="215" t="s">
        <v>20440</v>
      </c>
      <c r="AD1926" s="216"/>
    </row>
    <row r="1927" spans="1:30" s="215" customFormat="1" x14ac:dyDescent="0.25">
      <c r="A1927" s="215" t="s">
        <v>160</v>
      </c>
      <c r="B1927" s="215">
        <v>6056</v>
      </c>
      <c r="C1927" s="215" t="s">
        <v>205</v>
      </c>
      <c r="D1927" s="215">
        <v>191900188</v>
      </c>
      <c r="E1927" s="215">
        <v>1020</v>
      </c>
      <c r="F1927" s="215">
        <v>1110</v>
      </c>
      <c r="G1927" s="215">
        <v>1004</v>
      </c>
      <c r="I1927" s="215" t="s">
        <v>13507</v>
      </c>
      <c r="J1927" s="215" t="s">
        <v>13508</v>
      </c>
      <c r="K1927" s="215" t="s">
        <v>8688</v>
      </c>
      <c r="L1927" s="215" t="s">
        <v>20441</v>
      </c>
      <c r="AD1927" s="216"/>
    </row>
    <row r="1928" spans="1:30" s="215" customFormat="1" x14ac:dyDescent="0.25">
      <c r="A1928" s="215" t="s">
        <v>160</v>
      </c>
      <c r="B1928" s="215">
        <v>6056</v>
      </c>
      <c r="C1928" s="215" t="s">
        <v>205</v>
      </c>
      <c r="D1928" s="215">
        <v>191900227</v>
      </c>
      <c r="E1928" s="215">
        <v>1020</v>
      </c>
      <c r="F1928" s="215">
        <v>1110</v>
      </c>
      <c r="G1928" s="215">
        <v>1004</v>
      </c>
      <c r="I1928" s="215" t="s">
        <v>13509</v>
      </c>
      <c r="J1928" s="215" t="s">
        <v>13510</v>
      </c>
      <c r="K1928" s="215" t="s">
        <v>8688</v>
      </c>
      <c r="L1928" s="215" t="s">
        <v>20442</v>
      </c>
      <c r="AD1928" s="216"/>
    </row>
    <row r="1929" spans="1:30" s="215" customFormat="1" x14ac:dyDescent="0.25">
      <c r="A1929" s="215" t="s">
        <v>160</v>
      </c>
      <c r="B1929" s="215">
        <v>6056</v>
      </c>
      <c r="C1929" s="215" t="s">
        <v>205</v>
      </c>
      <c r="D1929" s="215">
        <v>191900232</v>
      </c>
      <c r="E1929" s="215">
        <v>1020</v>
      </c>
      <c r="F1929" s="215">
        <v>1110</v>
      </c>
      <c r="G1929" s="215">
        <v>1004</v>
      </c>
      <c r="I1929" s="215" t="s">
        <v>13511</v>
      </c>
      <c r="J1929" s="215" t="s">
        <v>13512</v>
      </c>
      <c r="K1929" s="215" t="s">
        <v>8688</v>
      </c>
      <c r="L1929" s="215" t="s">
        <v>20443</v>
      </c>
      <c r="AD1929" s="216"/>
    </row>
    <row r="1930" spans="1:30" s="215" customFormat="1" x14ac:dyDescent="0.25">
      <c r="A1930" s="215" t="s">
        <v>160</v>
      </c>
      <c r="B1930" s="215">
        <v>6056</v>
      </c>
      <c r="C1930" s="215" t="s">
        <v>205</v>
      </c>
      <c r="D1930" s="215">
        <v>191900234</v>
      </c>
      <c r="E1930" s="215">
        <v>1020</v>
      </c>
      <c r="F1930" s="215">
        <v>1110</v>
      </c>
      <c r="G1930" s="215">
        <v>1004</v>
      </c>
      <c r="I1930" s="215" t="s">
        <v>13513</v>
      </c>
      <c r="J1930" s="215" t="s">
        <v>13514</v>
      </c>
      <c r="K1930" s="215" t="s">
        <v>8688</v>
      </c>
      <c r="L1930" s="215" t="s">
        <v>20444</v>
      </c>
      <c r="AD1930" s="216"/>
    </row>
    <row r="1931" spans="1:30" s="215" customFormat="1" x14ac:dyDescent="0.25">
      <c r="A1931" s="215" t="s">
        <v>160</v>
      </c>
      <c r="B1931" s="215">
        <v>6056</v>
      </c>
      <c r="C1931" s="215" t="s">
        <v>205</v>
      </c>
      <c r="D1931" s="215">
        <v>191900243</v>
      </c>
      <c r="E1931" s="215">
        <v>1020</v>
      </c>
      <c r="F1931" s="215">
        <v>1110</v>
      </c>
      <c r="G1931" s="215">
        <v>1004</v>
      </c>
      <c r="I1931" s="215" t="s">
        <v>13515</v>
      </c>
      <c r="J1931" s="215" t="s">
        <v>13516</v>
      </c>
      <c r="K1931" s="215" t="s">
        <v>8688</v>
      </c>
      <c r="L1931" s="215" t="s">
        <v>20445</v>
      </c>
      <c r="AD1931" s="216"/>
    </row>
    <row r="1932" spans="1:30" s="215" customFormat="1" x14ac:dyDescent="0.25">
      <c r="A1932" s="215" t="s">
        <v>160</v>
      </c>
      <c r="B1932" s="215">
        <v>6056</v>
      </c>
      <c r="C1932" s="215" t="s">
        <v>205</v>
      </c>
      <c r="D1932" s="215">
        <v>191900262</v>
      </c>
      <c r="E1932" s="215">
        <v>1020</v>
      </c>
      <c r="F1932" s="215">
        <v>1110</v>
      </c>
      <c r="G1932" s="215">
        <v>1004</v>
      </c>
      <c r="I1932" s="215" t="s">
        <v>13517</v>
      </c>
      <c r="J1932" s="215" t="s">
        <v>13518</v>
      </c>
      <c r="K1932" s="215" t="s">
        <v>8688</v>
      </c>
      <c r="L1932" s="215" t="s">
        <v>20446</v>
      </c>
      <c r="AD1932" s="216"/>
    </row>
    <row r="1933" spans="1:30" s="215" customFormat="1" x14ac:dyDescent="0.25">
      <c r="A1933" s="215" t="s">
        <v>160</v>
      </c>
      <c r="B1933" s="215">
        <v>6056</v>
      </c>
      <c r="C1933" s="215" t="s">
        <v>205</v>
      </c>
      <c r="D1933" s="215">
        <v>191900273</v>
      </c>
      <c r="E1933" s="215">
        <v>1020</v>
      </c>
      <c r="F1933" s="215">
        <v>1110</v>
      </c>
      <c r="G1933" s="215">
        <v>1004</v>
      </c>
      <c r="I1933" s="215" t="s">
        <v>13519</v>
      </c>
      <c r="J1933" s="215" t="s">
        <v>13520</v>
      </c>
      <c r="K1933" s="215" t="s">
        <v>8688</v>
      </c>
      <c r="L1933" s="215" t="s">
        <v>20447</v>
      </c>
      <c r="AD1933" s="216"/>
    </row>
    <row r="1934" spans="1:30" s="215" customFormat="1" x14ac:dyDescent="0.25">
      <c r="A1934" s="215" t="s">
        <v>160</v>
      </c>
      <c r="B1934" s="215">
        <v>6056</v>
      </c>
      <c r="C1934" s="215" t="s">
        <v>205</v>
      </c>
      <c r="D1934" s="215">
        <v>191900278</v>
      </c>
      <c r="E1934" s="215">
        <v>1020</v>
      </c>
      <c r="F1934" s="215">
        <v>1110</v>
      </c>
      <c r="G1934" s="215">
        <v>1004</v>
      </c>
      <c r="I1934" s="215" t="s">
        <v>13521</v>
      </c>
      <c r="J1934" s="215" t="s">
        <v>13522</v>
      </c>
      <c r="K1934" s="215" t="s">
        <v>8688</v>
      </c>
      <c r="L1934" s="215" t="s">
        <v>20448</v>
      </c>
      <c r="AD1934" s="216"/>
    </row>
    <row r="1935" spans="1:30" s="215" customFormat="1" x14ac:dyDescent="0.25">
      <c r="A1935" s="215" t="s">
        <v>160</v>
      </c>
      <c r="B1935" s="215">
        <v>6056</v>
      </c>
      <c r="C1935" s="215" t="s">
        <v>205</v>
      </c>
      <c r="D1935" s="215">
        <v>191900280</v>
      </c>
      <c r="E1935" s="215">
        <v>1020</v>
      </c>
      <c r="F1935" s="215">
        <v>1110</v>
      </c>
      <c r="G1935" s="215">
        <v>1004</v>
      </c>
      <c r="I1935" s="215" t="s">
        <v>13523</v>
      </c>
      <c r="J1935" s="215" t="s">
        <v>13524</v>
      </c>
      <c r="K1935" s="215" t="s">
        <v>8688</v>
      </c>
      <c r="L1935" s="215" t="s">
        <v>20449</v>
      </c>
      <c r="AD1935" s="216"/>
    </row>
    <row r="1936" spans="1:30" s="215" customFormat="1" x14ac:dyDescent="0.25">
      <c r="A1936" s="215" t="s">
        <v>160</v>
      </c>
      <c r="B1936" s="215">
        <v>6056</v>
      </c>
      <c r="C1936" s="215" t="s">
        <v>205</v>
      </c>
      <c r="D1936" s="215">
        <v>191900282</v>
      </c>
      <c r="E1936" s="215">
        <v>1020</v>
      </c>
      <c r="F1936" s="215">
        <v>1110</v>
      </c>
      <c r="G1936" s="215">
        <v>1004</v>
      </c>
      <c r="I1936" s="215" t="s">
        <v>13525</v>
      </c>
      <c r="J1936" s="215" t="s">
        <v>13526</v>
      </c>
      <c r="K1936" s="215" t="s">
        <v>8688</v>
      </c>
      <c r="L1936" s="215" t="s">
        <v>20450</v>
      </c>
      <c r="AD1936" s="216"/>
    </row>
    <row r="1937" spans="1:30" s="215" customFormat="1" x14ac:dyDescent="0.25">
      <c r="A1937" s="215" t="s">
        <v>160</v>
      </c>
      <c r="B1937" s="215">
        <v>6056</v>
      </c>
      <c r="C1937" s="215" t="s">
        <v>205</v>
      </c>
      <c r="D1937" s="215">
        <v>191900287</v>
      </c>
      <c r="E1937" s="215">
        <v>1020</v>
      </c>
      <c r="F1937" s="215">
        <v>1110</v>
      </c>
      <c r="G1937" s="215">
        <v>1004</v>
      </c>
      <c r="I1937" s="215" t="s">
        <v>13527</v>
      </c>
      <c r="J1937" s="215" t="s">
        <v>13528</v>
      </c>
      <c r="K1937" s="215" t="s">
        <v>8688</v>
      </c>
      <c r="L1937" s="215" t="s">
        <v>20451</v>
      </c>
      <c r="AD1937" s="216"/>
    </row>
    <row r="1938" spans="1:30" s="215" customFormat="1" x14ac:dyDescent="0.25">
      <c r="A1938" s="215" t="s">
        <v>160</v>
      </c>
      <c r="B1938" s="215">
        <v>6056</v>
      </c>
      <c r="C1938" s="215" t="s">
        <v>205</v>
      </c>
      <c r="D1938" s="215">
        <v>191900291</v>
      </c>
      <c r="E1938" s="215">
        <v>1020</v>
      </c>
      <c r="F1938" s="215">
        <v>1110</v>
      </c>
      <c r="G1938" s="215">
        <v>1004</v>
      </c>
      <c r="I1938" s="215" t="s">
        <v>13529</v>
      </c>
      <c r="J1938" s="215" t="s">
        <v>13530</v>
      </c>
      <c r="K1938" s="215" t="s">
        <v>8688</v>
      </c>
      <c r="L1938" s="215" t="s">
        <v>20452</v>
      </c>
      <c r="AD1938" s="216"/>
    </row>
    <row r="1939" spans="1:30" s="215" customFormat="1" x14ac:dyDescent="0.25">
      <c r="A1939" s="215" t="s">
        <v>160</v>
      </c>
      <c r="B1939" s="215">
        <v>6056</v>
      </c>
      <c r="C1939" s="215" t="s">
        <v>205</v>
      </c>
      <c r="D1939" s="215">
        <v>191971459</v>
      </c>
      <c r="E1939" s="215">
        <v>1020</v>
      </c>
      <c r="F1939" s="215">
        <v>1121</v>
      </c>
      <c r="G1939" s="215">
        <v>1004</v>
      </c>
      <c r="I1939" s="215" t="s">
        <v>28608</v>
      </c>
      <c r="J1939" s="215" t="s">
        <v>28609</v>
      </c>
      <c r="K1939" s="215" t="s">
        <v>8688</v>
      </c>
      <c r="L1939" s="215" t="s">
        <v>28637</v>
      </c>
      <c r="AD1939" s="216"/>
    </row>
    <row r="1940" spans="1:30" s="215" customFormat="1" x14ac:dyDescent="0.25">
      <c r="A1940" s="215" t="s">
        <v>160</v>
      </c>
      <c r="B1940" s="215">
        <v>6056</v>
      </c>
      <c r="C1940" s="215" t="s">
        <v>205</v>
      </c>
      <c r="D1940" s="215">
        <v>191975541</v>
      </c>
      <c r="E1940" s="215">
        <v>1060</v>
      </c>
      <c r="F1940" s="215">
        <v>1242</v>
      </c>
      <c r="G1940" s="215">
        <v>1004</v>
      </c>
      <c r="I1940" s="215" t="s">
        <v>13531</v>
      </c>
      <c r="J1940" s="215" t="s">
        <v>13532</v>
      </c>
      <c r="K1940" s="215" t="s">
        <v>8688</v>
      </c>
      <c r="L1940" s="215" t="s">
        <v>20453</v>
      </c>
      <c r="AD1940" s="216"/>
    </row>
    <row r="1941" spans="1:30" s="215" customFormat="1" x14ac:dyDescent="0.25">
      <c r="A1941" s="215" t="s">
        <v>160</v>
      </c>
      <c r="B1941" s="215">
        <v>6056</v>
      </c>
      <c r="C1941" s="215" t="s">
        <v>205</v>
      </c>
      <c r="D1941" s="215">
        <v>191988805</v>
      </c>
      <c r="E1941" s="215">
        <v>1060</v>
      </c>
      <c r="F1941" s="215">
        <v>1242</v>
      </c>
      <c r="G1941" s="215">
        <v>1004</v>
      </c>
      <c r="I1941" s="215" t="s">
        <v>13533</v>
      </c>
      <c r="J1941" s="215" t="s">
        <v>13534</v>
      </c>
      <c r="K1941" s="215" t="s">
        <v>8688</v>
      </c>
      <c r="L1941" s="215" t="s">
        <v>20454</v>
      </c>
      <c r="AD1941" s="216"/>
    </row>
    <row r="1942" spans="1:30" s="215" customFormat="1" x14ac:dyDescent="0.25">
      <c r="A1942" s="215" t="s">
        <v>160</v>
      </c>
      <c r="B1942" s="215">
        <v>6056</v>
      </c>
      <c r="C1942" s="215" t="s">
        <v>205</v>
      </c>
      <c r="D1942" s="215">
        <v>192052010</v>
      </c>
      <c r="E1942" s="215">
        <v>1060</v>
      </c>
      <c r="F1942" s="215">
        <v>1251</v>
      </c>
      <c r="G1942" s="215">
        <v>1004</v>
      </c>
      <c r="I1942" s="215" t="s">
        <v>31983</v>
      </c>
      <c r="J1942" s="215" t="s">
        <v>31984</v>
      </c>
      <c r="K1942" s="215" t="s">
        <v>8688</v>
      </c>
      <c r="L1942" s="215" t="s">
        <v>32092</v>
      </c>
      <c r="AD1942" s="216"/>
    </row>
    <row r="1943" spans="1:30" s="215" customFormat="1" x14ac:dyDescent="0.25">
      <c r="A1943" s="215" t="s">
        <v>160</v>
      </c>
      <c r="B1943" s="215">
        <v>6057</v>
      </c>
      <c r="C1943" s="215" t="s">
        <v>206</v>
      </c>
      <c r="D1943" s="215">
        <v>190017438</v>
      </c>
      <c r="E1943" s="215">
        <v>1060</v>
      </c>
      <c r="G1943" s="215">
        <v>1004</v>
      </c>
      <c r="I1943" s="215" t="s">
        <v>8774</v>
      </c>
      <c r="J1943" s="215" t="s">
        <v>8775</v>
      </c>
      <c r="K1943" s="215" t="s">
        <v>8688</v>
      </c>
      <c r="L1943" s="215" t="s">
        <v>10616</v>
      </c>
      <c r="AD1943" s="216"/>
    </row>
    <row r="1944" spans="1:30" s="215" customFormat="1" x14ac:dyDescent="0.25">
      <c r="A1944" s="215" t="s">
        <v>160</v>
      </c>
      <c r="B1944" s="215">
        <v>6057</v>
      </c>
      <c r="C1944" s="215" t="s">
        <v>206</v>
      </c>
      <c r="D1944" s="215">
        <v>190097598</v>
      </c>
      <c r="E1944" s="215">
        <v>1060</v>
      </c>
      <c r="F1944" s="215">
        <v>1230</v>
      </c>
      <c r="G1944" s="215">
        <v>1004</v>
      </c>
      <c r="I1944" s="215" t="s">
        <v>8776</v>
      </c>
      <c r="J1944" s="215" t="s">
        <v>8777</v>
      </c>
      <c r="K1944" s="215" t="s">
        <v>8688</v>
      </c>
      <c r="L1944" s="215" t="s">
        <v>10617</v>
      </c>
      <c r="AD1944" s="216"/>
    </row>
    <row r="1945" spans="1:30" s="215" customFormat="1" x14ac:dyDescent="0.25">
      <c r="A1945" s="215" t="s">
        <v>160</v>
      </c>
      <c r="B1945" s="215">
        <v>6057</v>
      </c>
      <c r="C1945" s="215" t="s">
        <v>206</v>
      </c>
      <c r="D1945" s="215">
        <v>190162221</v>
      </c>
      <c r="E1945" s="215">
        <v>1020</v>
      </c>
      <c r="F1945" s="215">
        <v>1110</v>
      </c>
      <c r="G1945" s="215">
        <v>1004</v>
      </c>
      <c r="I1945" s="215" t="s">
        <v>8778</v>
      </c>
      <c r="J1945" s="215" t="s">
        <v>8779</v>
      </c>
      <c r="K1945" s="215" t="s">
        <v>8688</v>
      </c>
      <c r="L1945" s="215" t="s">
        <v>10618</v>
      </c>
      <c r="AD1945" s="216"/>
    </row>
    <row r="1946" spans="1:30" s="215" customFormat="1" x14ac:dyDescent="0.25">
      <c r="A1946" s="215" t="s">
        <v>160</v>
      </c>
      <c r="B1946" s="215">
        <v>6057</v>
      </c>
      <c r="C1946" s="215" t="s">
        <v>206</v>
      </c>
      <c r="D1946" s="215">
        <v>190195415</v>
      </c>
      <c r="E1946" s="215">
        <v>1020</v>
      </c>
      <c r="F1946" s="215">
        <v>1110</v>
      </c>
      <c r="G1946" s="215">
        <v>1004</v>
      </c>
      <c r="I1946" s="215" t="s">
        <v>8778</v>
      </c>
      <c r="J1946" s="215" t="s">
        <v>8779</v>
      </c>
      <c r="K1946" s="215" t="s">
        <v>8688</v>
      </c>
      <c r="L1946" s="215" t="s">
        <v>10619</v>
      </c>
      <c r="AD1946" s="216"/>
    </row>
    <row r="1947" spans="1:30" s="215" customFormat="1" x14ac:dyDescent="0.25">
      <c r="A1947" s="215" t="s">
        <v>160</v>
      </c>
      <c r="B1947" s="215">
        <v>6057</v>
      </c>
      <c r="C1947" s="215" t="s">
        <v>206</v>
      </c>
      <c r="D1947" s="215">
        <v>190195433</v>
      </c>
      <c r="E1947" s="215">
        <v>1020</v>
      </c>
      <c r="F1947" s="215">
        <v>1110</v>
      </c>
      <c r="G1947" s="215">
        <v>1004</v>
      </c>
      <c r="I1947" s="215" t="s">
        <v>8778</v>
      </c>
      <c r="J1947" s="215" t="s">
        <v>8779</v>
      </c>
      <c r="K1947" s="215" t="s">
        <v>8688</v>
      </c>
      <c r="L1947" s="215" t="s">
        <v>10620</v>
      </c>
      <c r="AD1947" s="216"/>
    </row>
    <row r="1948" spans="1:30" s="215" customFormat="1" x14ac:dyDescent="0.25">
      <c r="A1948" s="215" t="s">
        <v>160</v>
      </c>
      <c r="B1948" s="215">
        <v>6057</v>
      </c>
      <c r="C1948" s="215" t="s">
        <v>206</v>
      </c>
      <c r="D1948" s="215">
        <v>191904298</v>
      </c>
      <c r="E1948" s="215">
        <v>1020</v>
      </c>
      <c r="F1948" s="215">
        <v>1122</v>
      </c>
      <c r="G1948" s="215">
        <v>1004</v>
      </c>
      <c r="I1948" s="215" t="s">
        <v>8780</v>
      </c>
      <c r="J1948" s="215" t="s">
        <v>8781</v>
      </c>
      <c r="K1948" s="215" t="s">
        <v>8688</v>
      </c>
      <c r="L1948" s="215" t="s">
        <v>10621</v>
      </c>
      <c r="AD1948" s="216"/>
    </row>
    <row r="1949" spans="1:30" s="215" customFormat="1" x14ac:dyDescent="0.25">
      <c r="A1949" s="215" t="s">
        <v>160</v>
      </c>
      <c r="B1949" s="215">
        <v>6057</v>
      </c>
      <c r="C1949" s="215" t="s">
        <v>206</v>
      </c>
      <c r="D1949" s="215">
        <v>191958100</v>
      </c>
      <c r="E1949" s="215">
        <v>1020</v>
      </c>
      <c r="F1949" s="215">
        <v>1110</v>
      </c>
      <c r="G1949" s="215">
        <v>1004</v>
      </c>
      <c r="I1949" s="215" t="s">
        <v>8782</v>
      </c>
      <c r="J1949" s="215" t="s">
        <v>8783</v>
      </c>
      <c r="K1949" s="215" t="s">
        <v>8688</v>
      </c>
      <c r="L1949" s="215" t="s">
        <v>10622</v>
      </c>
      <c r="AD1949" s="216"/>
    </row>
    <row r="1950" spans="1:30" s="215" customFormat="1" x14ac:dyDescent="0.25">
      <c r="A1950" s="215" t="s">
        <v>160</v>
      </c>
      <c r="B1950" s="215">
        <v>6057</v>
      </c>
      <c r="C1950" s="215" t="s">
        <v>206</v>
      </c>
      <c r="D1950" s="215">
        <v>502107879</v>
      </c>
      <c r="E1950" s="215">
        <v>1060</v>
      </c>
      <c r="F1950" s="215">
        <v>1263</v>
      </c>
      <c r="G1950" s="215">
        <v>1004</v>
      </c>
      <c r="I1950" s="215" t="s">
        <v>8784</v>
      </c>
      <c r="J1950" s="215" t="s">
        <v>8785</v>
      </c>
      <c r="K1950" s="215" t="s">
        <v>8741</v>
      </c>
      <c r="L1950" s="215" t="s">
        <v>11511</v>
      </c>
      <c r="AD1950" s="216"/>
    </row>
    <row r="1951" spans="1:30" s="215" customFormat="1" x14ac:dyDescent="0.25">
      <c r="A1951" s="215" t="s">
        <v>160</v>
      </c>
      <c r="B1951" s="215">
        <v>6057</v>
      </c>
      <c r="C1951" s="215" t="s">
        <v>206</v>
      </c>
      <c r="D1951" s="215">
        <v>502107949</v>
      </c>
      <c r="E1951" s="215">
        <v>1060</v>
      </c>
      <c r="F1951" s="215">
        <v>1271</v>
      </c>
      <c r="G1951" s="215">
        <v>1004</v>
      </c>
      <c r="I1951" s="215" t="s">
        <v>8786</v>
      </c>
      <c r="J1951" s="215" t="s">
        <v>8787</v>
      </c>
      <c r="K1951" s="215" t="s">
        <v>8688</v>
      </c>
      <c r="L1951" s="215" t="s">
        <v>10623</v>
      </c>
      <c r="AD1951" s="216"/>
    </row>
    <row r="1952" spans="1:30" s="215" customFormat="1" x14ac:dyDescent="0.25">
      <c r="A1952" s="215" t="s">
        <v>160</v>
      </c>
      <c r="B1952" s="215">
        <v>6057</v>
      </c>
      <c r="C1952" s="215" t="s">
        <v>206</v>
      </c>
      <c r="D1952" s="215">
        <v>502107950</v>
      </c>
      <c r="E1952" s="215">
        <v>1060</v>
      </c>
      <c r="F1952" s="215">
        <v>1271</v>
      </c>
      <c r="G1952" s="215">
        <v>1004</v>
      </c>
      <c r="I1952" s="215" t="s">
        <v>8788</v>
      </c>
      <c r="J1952" s="215" t="s">
        <v>8789</v>
      </c>
      <c r="K1952" s="215" t="s">
        <v>8688</v>
      </c>
      <c r="L1952" s="215" t="s">
        <v>10624</v>
      </c>
      <c r="AD1952" s="216"/>
    </row>
    <row r="1953" spans="1:30" s="215" customFormat="1" x14ac:dyDescent="0.25">
      <c r="A1953" s="215" t="s">
        <v>160</v>
      </c>
      <c r="B1953" s="215">
        <v>6057</v>
      </c>
      <c r="C1953" s="215" t="s">
        <v>206</v>
      </c>
      <c r="D1953" s="215">
        <v>502108034</v>
      </c>
      <c r="E1953" s="215">
        <v>1060</v>
      </c>
      <c r="F1953" s="215">
        <v>1130</v>
      </c>
      <c r="G1953" s="215">
        <v>1004</v>
      </c>
      <c r="I1953" s="215" t="s">
        <v>8790</v>
      </c>
      <c r="J1953" s="215" t="s">
        <v>8791</v>
      </c>
      <c r="K1953" s="215" t="s">
        <v>8688</v>
      </c>
      <c r="L1953" s="215" t="s">
        <v>10625</v>
      </c>
      <c r="AD1953" s="216"/>
    </row>
    <row r="1954" spans="1:30" s="215" customFormat="1" x14ac:dyDescent="0.25">
      <c r="A1954" s="215" t="s">
        <v>160</v>
      </c>
      <c r="B1954" s="215">
        <v>6058</v>
      </c>
      <c r="C1954" s="215" t="s">
        <v>207</v>
      </c>
      <c r="D1954" s="215">
        <v>906803</v>
      </c>
      <c r="E1954" s="215">
        <v>1040</v>
      </c>
      <c r="G1954" s="215">
        <v>1004</v>
      </c>
      <c r="I1954" s="215" t="s">
        <v>8792</v>
      </c>
      <c r="J1954" s="215" t="s">
        <v>8793</v>
      </c>
      <c r="K1954" s="215" t="s">
        <v>8688</v>
      </c>
      <c r="L1954" s="215" t="s">
        <v>10626</v>
      </c>
      <c r="AD1954" s="216"/>
    </row>
    <row r="1955" spans="1:30" s="215" customFormat="1" x14ac:dyDescent="0.25">
      <c r="A1955" s="215" t="s">
        <v>160</v>
      </c>
      <c r="B1955" s="215">
        <v>6058</v>
      </c>
      <c r="C1955" s="215" t="s">
        <v>207</v>
      </c>
      <c r="D1955" s="215">
        <v>906804</v>
      </c>
      <c r="E1955" s="215">
        <v>1040</v>
      </c>
      <c r="F1955" s="215">
        <v>1212</v>
      </c>
      <c r="G1955" s="215">
        <v>1004</v>
      </c>
      <c r="I1955" s="215" t="s">
        <v>8794</v>
      </c>
      <c r="J1955" s="215" t="s">
        <v>8795</v>
      </c>
      <c r="K1955" s="215" t="s">
        <v>8688</v>
      </c>
      <c r="L1955" s="215" t="s">
        <v>10627</v>
      </c>
      <c r="AD1955" s="216"/>
    </row>
    <row r="1956" spans="1:30" s="215" customFormat="1" x14ac:dyDescent="0.25">
      <c r="A1956" s="215" t="s">
        <v>160</v>
      </c>
      <c r="B1956" s="215">
        <v>6058</v>
      </c>
      <c r="C1956" s="215" t="s">
        <v>207</v>
      </c>
      <c r="D1956" s="215">
        <v>906805</v>
      </c>
      <c r="E1956" s="215">
        <v>1040</v>
      </c>
      <c r="F1956" s="215">
        <v>1212</v>
      </c>
      <c r="G1956" s="215">
        <v>1004</v>
      </c>
      <c r="I1956" s="215" t="s">
        <v>8796</v>
      </c>
      <c r="J1956" s="215" t="s">
        <v>8797</v>
      </c>
      <c r="K1956" s="215" t="s">
        <v>8688</v>
      </c>
      <c r="L1956" s="215" t="s">
        <v>10628</v>
      </c>
      <c r="AD1956" s="216"/>
    </row>
    <row r="1957" spans="1:30" s="215" customFormat="1" x14ac:dyDescent="0.25">
      <c r="A1957" s="215" t="s">
        <v>160</v>
      </c>
      <c r="B1957" s="215">
        <v>6058</v>
      </c>
      <c r="C1957" s="215" t="s">
        <v>207</v>
      </c>
      <c r="D1957" s="215">
        <v>906806</v>
      </c>
      <c r="E1957" s="215">
        <v>1040</v>
      </c>
      <c r="F1957" s="215">
        <v>1212</v>
      </c>
      <c r="G1957" s="215">
        <v>1004</v>
      </c>
      <c r="I1957" s="215" t="s">
        <v>8798</v>
      </c>
      <c r="J1957" s="215" t="s">
        <v>8799</v>
      </c>
      <c r="K1957" s="215" t="s">
        <v>8688</v>
      </c>
      <c r="L1957" s="215" t="s">
        <v>10629</v>
      </c>
      <c r="AD1957" s="216"/>
    </row>
    <row r="1958" spans="1:30" s="215" customFormat="1" x14ac:dyDescent="0.25">
      <c r="A1958" s="215" t="s">
        <v>160</v>
      </c>
      <c r="B1958" s="215">
        <v>6058</v>
      </c>
      <c r="C1958" s="215" t="s">
        <v>207</v>
      </c>
      <c r="D1958" s="215">
        <v>906807</v>
      </c>
      <c r="E1958" s="215">
        <v>1040</v>
      </c>
      <c r="F1958" s="215">
        <v>1212</v>
      </c>
      <c r="G1958" s="215">
        <v>1004</v>
      </c>
      <c r="I1958" s="215" t="s">
        <v>8800</v>
      </c>
      <c r="J1958" s="215" t="s">
        <v>8801</v>
      </c>
      <c r="K1958" s="215" t="s">
        <v>8688</v>
      </c>
      <c r="L1958" s="215" t="s">
        <v>10630</v>
      </c>
      <c r="AD1958" s="216"/>
    </row>
    <row r="1959" spans="1:30" s="215" customFormat="1" x14ac:dyDescent="0.25">
      <c r="A1959" s="215" t="s">
        <v>160</v>
      </c>
      <c r="B1959" s="215">
        <v>6058</v>
      </c>
      <c r="C1959" s="215" t="s">
        <v>207</v>
      </c>
      <c r="D1959" s="215">
        <v>906808</v>
      </c>
      <c r="E1959" s="215">
        <v>1040</v>
      </c>
      <c r="F1959" s="215">
        <v>1212</v>
      </c>
      <c r="G1959" s="215">
        <v>1004</v>
      </c>
      <c r="I1959" s="215" t="s">
        <v>8802</v>
      </c>
      <c r="J1959" s="215" t="s">
        <v>8803</v>
      </c>
      <c r="K1959" s="215" t="s">
        <v>8688</v>
      </c>
      <c r="L1959" s="215" t="s">
        <v>10631</v>
      </c>
      <c r="AD1959" s="216"/>
    </row>
    <row r="1960" spans="1:30" s="215" customFormat="1" x14ac:dyDescent="0.25">
      <c r="A1960" s="215" t="s">
        <v>160</v>
      </c>
      <c r="B1960" s="215">
        <v>6058</v>
      </c>
      <c r="C1960" s="215" t="s">
        <v>207</v>
      </c>
      <c r="D1960" s="215">
        <v>906809</v>
      </c>
      <c r="E1960" s="215">
        <v>1040</v>
      </c>
      <c r="F1960" s="215">
        <v>1211</v>
      </c>
      <c r="G1960" s="215">
        <v>1004</v>
      </c>
      <c r="I1960" s="215" t="s">
        <v>8804</v>
      </c>
      <c r="J1960" s="215" t="s">
        <v>8805</v>
      </c>
      <c r="K1960" s="215" t="s">
        <v>8688</v>
      </c>
      <c r="L1960" s="215" t="s">
        <v>10632</v>
      </c>
      <c r="AD1960" s="216"/>
    </row>
    <row r="1961" spans="1:30" s="215" customFormat="1" x14ac:dyDescent="0.25">
      <c r="A1961" s="215" t="s">
        <v>160</v>
      </c>
      <c r="B1961" s="215">
        <v>6058</v>
      </c>
      <c r="C1961" s="215" t="s">
        <v>207</v>
      </c>
      <c r="D1961" s="215">
        <v>906810</v>
      </c>
      <c r="E1961" s="215">
        <v>1060</v>
      </c>
      <c r="F1961" s="215">
        <v>1274</v>
      </c>
      <c r="G1961" s="215">
        <v>1004</v>
      </c>
      <c r="I1961" s="215" t="s">
        <v>8806</v>
      </c>
      <c r="J1961" s="215" t="s">
        <v>8807</v>
      </c>
      <c r="K1961" s="215" t="s">
        <v>8688</v>
      </c>
      <c r="L1961" s="215" t="s">
        <v>10633</v>
      </c>
      <c r="AD1961" s="216"/>
    </row>
    <row r="1962" spans="1:30" s="215" customFormat="1" x14ac:dyDescent="0.25">
      <c r="A1962" s="215" t="s">
        <v>160</v>
      </c>
      <c r="B1962" s="215">
        <v>6058</v>
      </c>
      <c r="C1962" s="215" t="s">
        <v>207</v>
      </c>
      <c r="D1962" s="215">
        <v>191860620</v>
      </c>
      <c r="E1962" s="215">
        <v>1020</v>
      </c>
      <c r="F1962" s="215">
        <v>1110</v>
      </c>
      <c r="G1962" s="215">
        <v>1004</v>
      </c>
      <c r="I1962" s="215" t="s">
        <v>11880</v>
      </c>
      <c r="J1962" s="215" t="s">
        <v>11881</v>
      </c>
      <c r="K1962" s="215" t="s">
        <v>8741</v>
      </c>
      <c r="L1962" s="215" t="s">
        <v>11927</v>
      </c>
      <c r="AD1962" s="216"/>
    </row>
    <row r="1963" spans="1:30" s="215" customFormat="1" x14ac:dyDescent="0.25">
      <c r="A1963" s="215" t="s">
        <v>160</v>
      </c>
      <c r="B1963" s="215">
        <v>6058</v>
      </c>
      <c r="C1963" s="215" t="s">
        <v>207</v>
      </c>
      <c r="D1963" s="215">
        <v>191876261</v>
      </c>
      <c r="E1963" s="215">
        <v>1020</v>
      </c>
      <c r="F1963" s="215">
        <v>1110</v>
      </c>
      <c r="G1963" s="215">
        <v>1004</v>
      </c>
      <c r="I1963" s="215" t="s">
        <v>8808</v>
      </c>
      <c r="J1963" s="215" t="s">
        <v>8809</v>
      </c>
      <c r="K1963" s="215" t="s">
        <v>8688</v>
      </c>
      <c r="L1963" s="215" t="s">
        <v>11671</v>
      </c>
      <c r="AD1963" s="216"/>
    </row>
    <row r="1964" spans="1:30" s="215" customFormat="1" x14ac:dyDescent="0.25">
      <c r="A1964" s="215" t="s">
        <v>160</v>
      </c>
      <c r="B1964" s="215">
        <v>6058</v>
      </c>
      <c r="C1964" s="215" t="s">
        <v>207</v>
      </c>
      <c r="D1964" s="215">
        <v>191950601</v>
      </c>
      <c r="E1964" s="215">
        <v>1040</v>
      </c>
      <c r="F1964" s="215">
        <v>1130</v>
      </c>
      <c r="G1964" s="215">
        <v>1004</v>
      </c>
      <c r="I1964" s="215" t="s">
        <v>8810</v>
      </c>
      <c r="J1964" s="215" t="s">
        <v>8811</v>
      </c>
      <c r="K1964" s="215" t="s">
        <v>8688</v>
      </c>
      <c r="L1964" s="215" t="s">
        <v>10634</v>
      </c>
      <c r="AD1964" s="216"/>
    </row>
    <row r="1965" spans="1:30" s="215" customFormat="1" x14ac:dyDescent="0.25">
      <c r="A1965" s="215" t="s">
        <v>160</v>
      </c>
      <c r="B1965" s="215">
        <v>6058</v>
      </c>
      <c r="C1965" s="215" t="s">
        <v>207</v>
      </c>
      <c r="D1965" s="215">
        <v>191958199</v>
      </c>
      <c r="E1965" s="215">
        <v>1020</v>
      </c>
      <c r="F1965" s="215">
        <v>1110</v>
      </c>
      <c r="G1965" s="215">
        <v>1004</v>
      </c>
      <c r="I1965" s="215" t="s">
        <v>8812</v>
      </c>
      <c r="J1965" s="215" t="s">
        <v>8813</v>
      </c>
      <c r="K1965" s="215" t="s">
        <v>8688</v>
      </c>
      <c r="L1965" s="215" t="s">
        <v>10635</v>
      </c>
      <c r="AD1965" s="216"/>
    </row>
    <row r="1966" spans="1:30" s="215" customFormat="1" x14ac:dyDescent="0.25">
      <c r="A1966" s="215" t="s">
        <v>160</v>
      </c>
      <c r="B1966" s="215">
        <v>6058</v>
      </c>
      <c r="C1966" s="215" t="s">
        <v>207</v>
      </c>
      <c r="D1966" s="215">
        <v>191987199</v>
      </c>
      <c r="E1966" s="215">
        <v>1060</v>
      </c>
      <c r="F1966" s="215">
        <v>1242</v>
      </c>
      <c r="G1966" s="215">
        <v>1004</v>
      </c>
      <c r="I1966" s="215" t="s">
        <v>8814</v>
      </c>
      <c r="J1966" s="215" t="s">
        <v>8815</v>
      </c>
      <c r="K1966" s="215" t="s">
        <v>8688</v>
      </c>
      <c r="L1966" s="215" t="s">
        <v>10636</v>
      </c>
      <c r="AD1966" s="216"/>
    </row>
    <row r="1967" spans="1:30" s="215" customFormat="1" x14ac:dyDescent="0.25">
      <c r="A1967" s="215" t="s">
        <v>160</v>
      </c>
      <c r="B1967" s="215">
        <v>6058</v>
      </c>
      <c r="C1967" s="215" t="s">
        <v>207</v>
      </c>
      <c r="D1967" s="215">
        <v>191990598</v>
      </c>
      <c r="E1967" s="215">
        <v>1020</v>
      </c>
      <c r="F1967" s="215">
        <v>1110</v>
      </c>
      <c r="G1967" s="215">
        <v>1004</v>
      </c>
      <c r="I1967" s="215" t="s">
        <v>8816</v>
      </c>
      <c r="J1967" s="215" t="s">
        <v>8817</v>
      </c>
      <c r="K1967" s="215" t="s">
        <v>8688</v>
      </c>
      <c r="L1967" s="215" t="s">
        <v>10637</v>
      </c>
      <c r="AD1967" s="216"/>
    </row>
    <row r="1968" spans="1:30" s="215" customFormat="1" x14ac:dyDescent="0.25">
      <c r="A1968" s="215" t="s">
        <v>160</v>
      </c>
      <c r="B1968" s="215">
        <v>6058</v>
      </c>
      <c r="C1968" s="215" t="s">
        <v>207</v>
      </c>
      <c r="D1968" s="215">
        <v>191990654</v>
      </c>
      <c r="E1968" s="215">
        <v>1020</v>
      </c>
      <c r="F1968" s="215">
        <v>1110</v>
      </c>
      <c r="G1968" s="215">
        <v>1004</v>
      </c>
      <c r="I1968" s="215" t="s">
        <v>8818</v>
      </c>
      <c r="J1968" s="215" t="s">
        <v>8819</v>
      </c>
      <c r="K1968" s="215" t="s">
        <v>8688</v>
      </c>
      <c r="L1968" s="215" t="s">
        <v>10638</v>
      </c>
      <c r="AD1968" s="216"/>
    </row>
    <row r="1969" spans="1:30" s="215" customFormat="1" x14ac:dyDescent="0.25">
      <c r="A1969" s="215" t="s">
        <v>160</v>
      </c>
      <c r="B1969" s="215">
        <v>6058</v>
      </c>
      <c r="C1969" s="215" t="s">
        <v>207</v>
      </c>
      <c r="D1969" s="215">
        <v>191990659</v>
      </c>
      <c r="E1969" s="215">
        <v>1020</v>
      </c>
      <c r="F1969" s="215">
        <v>1110</v>
      </c>
      <c r="G1969" s="215">
        <v>1004</v>
      </c>
      <c r="I1969" s="215" t="s">
        <v>8820</v>
      </c>
      <c r="J1969" s="215" t="s">
        <v>8821</v>
      </c>
      <c r="K1969" s="215" t="s">
        <v>8688</v>
      </c>
      <c r="L1969" s="215" t="s">
        <v>12006</v>
      </c>
      <c r="AD1969" s="216"/>
    </row>
    <row r="1970" spans="1:30" s="215" customFormat="1" x14ac:dyDescent="0.25">
      <c r="A1970" s="215" t="s">
        <v>160</v>
      </c>
      <c r="B1970" s="215">
        <v>6058</v>
      </c>
      <c r="C1970" s="215" t="s">
        <v>207</v>
      </c>
      <c r="D1970" s="215">
        <v>191990951</v>
      </c>
      <c r="E1970" s="215">
        <v>1020</v>
      </c>
      <c r="F1970" s="215">
        <v>1110</v>
      </c>
      <c r="G1970" s="215">
        <v>1004</v>
      </c>
      <c r="I1970" s="215" t="s">
        <v>8822</v>
      </c>
      <c r="J1970" s="215" t="s">
        <v>8823</v>
      </c>
      <c r="K1970" s="215" t="s">
        <v>8688</v>
      </c>
      <c r="L1970" s="215" t="s">
        <v>24752</v>
      </c>
      <c r="AD1970" s="216"/>
    </row>
    <row r="1971" spans="1:30" s="215" customFormat="1" x14ac:dyDescent="0.25">
      <c r="A1971" s="215" t="s">
        <v>160</v>
      </c>
      <c r="B1971" s="215">
        <v>6058</v>
      </c>
      <c r="C1971" s="215" t="s">
        <v>207</v>
      </c>
      <c r="D1971" s="215">
        <v>191990978</v>
      </c>
      <c r="E1971" s="215">
        <v>1060</v>
      </c>
      <c r="F1971" s="215">
        <v>1261</v>
      </c>
      <c r="G1971" s="215">
        <v>1004</v>
      </c>
      <c r="I1971" s="215" t="s">
        <v>8824</v>
      </c>
      <c r="J1971" s="215" t="s">
        <v>8825</v>
      </c>
      <c r="K1971" s="215" t="s">
        <v>8688</v>
      </c>
      <c r="L1971" s="215" t="s">
        <v>24753</v>
      </c>
      <c r="AD1971" s="216"/>
    </row>
    <row r="1972" spans="1:30" s="215" customFormat="1" x14ac:dyDescent="0.25">
      <c r="A1972" s="215" t="s">
        <v>160</v>
      </c>
      <c r="B1972" s="215">
        <v>6058</v>
      </c>
      <c r="C1972" s="215" t="s">
        <v>207</v>
      </c>
      <c r="D1972" s="215">
        <v>192022460</v>
      </c>
      <c r="E1972" s="215">
        <v>1060</v>
      </c>
      <c r="F1972" s="215">
        <v>1251</v>
      </c>
      <c r="G1972" s="215">
        <v>1004</v>
      </c>
      <c r="I1972" s="215" t="s">
        <v>28610</v>
      </c>
      <c r="J1972" s="215" t="s">
        <v>28611</v>
      </c>
      <c r="K1972" s="215" t="s">
        <v>8688</v>
      </c>
      <c r="L1972" s="215" t="s">
        <v>28638</v>
      </c>
      <c r="AD1972" s="216"/>
    </row>
    <row r="1973" spans="1:30" s="215" customFormat="1" x14ac:dyDescent="0.25">
      <c r="A1973" s="215" t="s">
        <v>160</v>
      </c>
      <c r="B1973" s="215">
        <v>6058</v>
      </c>
      <c r="C1973" s="215" t="s">
        <v>207</v>
      </c>
      <c r="D1973" s="215">
        <v>502222648</v>
      </c>
      <c r="E1973" s="215">
        <v>1060</v>
      </c>
      <c r="F1973" s="215">
        <v>1271</v>
      </c>
      <c r="G1973" s="215">
        <v>1004</v>
      </c>
      <c r="I1973" s="215" t="s">
        <v>8826</v>
      </c>
      <c r="J1973" s="215" t="s">
        <v>8827</v>
      </c>
      <c r="K1973" s="215" t="s">
        <v>8688</v>
      </c>
      <c r="L1973" s="215" t="s">
        <v>10639</v>
      </c>
      <c r="AD1973" s="216"/>
    </row>
    <row r="1974" spans="1:30" s="215" customFormat="1" x14ac:dyDescent="0.25">
      <c r="A1974" s="215" t="s">
        <v>160</v>
      </c>
      <c r="B1974" s="215">
        <v>6061</v>
      </c>
      <c r="C1974" s="215" t="s">
        <v>208</v>
      </c>
      <c r="D1974" s="215">
        <v>3164903</v>
      </c>
      <c r="E1974" s="215">
        <v>1040</v>
      </c>
      <c r="F1974" s="215">
        <v>1212</v>
      </c>
      <c r="G1974" s="215">
        <v>1004</v>
      </c>
      <c r="I1974" s="215" t="s">
        <v>8828</v>
      </c>
      <c r="J1974" s="215" t="s">
        <v>8829</v>
      </c>
      <c r="K1974" s="215" t="s">
        <v>8688</v>
      </c>
      <c r="L1974" s="215" t="s">
        <v>10640</v>
      </c>
      <c r="AD1974" s="216"/>
    </row>
    <row r="1975" spans="1:30" s="215" customFormat="1" x14ac:dyDescent="0.25">
      <c r="A1975" s="215" t="s">
        <v>160</v>
      </c>
      <c r="B1975" s="215">
        <v>6061</v>
      </c>
      <c r="C1975" s="215" t="s">
        <v>208</v>
      </c>
      <c r="D1975" s="215">
        <v>191473651</v>
      </c>
      <c r="E1975" s="215">
        <v>1020</v>
      </c>
      <c r="F1975" s="215">
        <v>1122</v>
      </c>
      <c r="G1975" s="215">
        <v>1004</v>
      </c>
      <c r="I1975" s="215" t="s">
        <v>8830</v>
      </c>
      <c r="J1975" s="215" t="s">
        <v>8831</v>
      </c>
      <c r="K1975" s="215" t="s">
        <v>8688</v>
      </c>
      <c r="L1975" s="215" t="s">
        <v>10641</v>
      </c>
      <c r="AD1975" s="216"/>
    </row>
    <row r="1976" spans="1:30" s="215" customFormat="1" x14ac:dyDescent="0.25">
      <c r="A1976" s="215" t="s">
        <v>160</v>
      </c>
      <c r="B1976" s="215">
        <v>6061</v>
      </c>
      <c r="C1976" s="215" t="s">
        <v>208</v>
      </c>
      <c r="D1976" s="215">
        <v>191473674</v>
      </c>
      <c r="E1976" s="215">
        <v>1020</v>
      </c>
      <c r="F1976" s="215">
        <v>1121</v>
      </c>
      <c r="G1976" s="215">
        <v>1004</v>
      </c>
      <c r="I1976" s="215" t="s">
        <v>8832</v>
      </c>
      <c r="J1976" s="215" t="s">
        <v>8833</v>
      </c>
      <c r="K1976" s="215" t="s">
        <v>8688</v>
      </c>
      <c r="L1976" s="215" t="s">
        <v>10642</v>
      </c>
      <c r="AD1976" s="216"/>
    </row>
    <row r="1977" spans="1:30" s="215" customFormat="1" x14ac:dyDescent="0.25">
      <c r="A1977" s="215" t="s">
        <v>160</v>
      </c>
      <c r="B1977" s="215">
        <v>6061</v>
      </c>
      <c r="C1977" s="215" t="s">
        <v>208</v>
      </c>
      <c r="D1977" s="215">
        <v>191582691</v>
      </c>
      <c r="E1977" s="215">
        <v>1020</v>
      </c>
      <c r="F1977" s="215">
        <v>1122</v>
      </c>
      <c r="G1977" s="215">
        <v>1004</v>
      </c>
      <c r="I1977" s="215" t="s">
        <v>8834</v>
      </c>
      <c r="J1977" s="215" t="s">
        <v>8835</v>
      </c>
      <c r="K1977" s="215" t="s">
        <v>8688</v>
      </c>
      <c r="L1977" s="215" t="s">
        <v>10643</v>
      </c>
      <c r="AD1977" s="216"/>
    </row>
    <row r="1978" spans="1:30" s="215" customFormat="1" x14ac:dyDescent="0.25">
      <c r="A1978" s="215" t="s">
        <v>160</v>
      </c>
      <c r="B1978" s="215">
        <v>6061</v>
      </c>
      <c r="C1978" s="215" t="s">
        <v>208</v>
      </c>
      <c r="D1978" s="215">
        <v>191582811</v>
      </c>
      <c r="E1978" s="215">
        <v>1020</v>
      </c>
      <c r="F1978" s="215">
        <v>1122</v>
      </c>
      <c r="G1978" s="215">
        <v>1004</v>
      </c>
      <c r="I1978" s="215" t="s">
        <v>8836</v>
      </c>
      <c r="J1978" s="215" t="s">
        <v>8837</v>
      </c>
      <c r="K1978" s="215" t="s">
        <v>8688</v>
      </c>
      <c r="L1978" s="215" t="s">
        <v>10644</v>
      </c>
      <c r="AD1978" s="216"/>
    </row>
    <row r="1979" spans="1:30" s="215" customFormat="1" x14ac:dyDescent="0.25">
      <c r="A1979" s="215" t="s">
        <v>160</v>
      </c>
      <c r="B1979" s="215">
        <v>6061</v>
      </c>
      <c r="C1979" s="215" t="s">
        <v>208</v>
      </c>
      <c r="D1979" s="215">
        <v>191627771</v>
      </c>
      <c r="E1979" s="215">
        <v>1020</v>
      </c>
      <c r="F1979" s="215">
        <v>1122</v>
      </c>
      <c r="G1979" s="215">
        <v>1004</v>
      </c>
      <c r="I1979" s="215" t="s">
        <v>8838</v>
      </c>
      <c r="J1979" s="215" t="s">
        <v>8839</v>
      </c>
      <c r="K1979" s="215" t="s">
        <v>8688</v>
      </c>
      <c r="L1979" s="215" t="s">
        <v>10645</v>
      </c>
      <c r="AD1979" s="216"/>
    </row>
    <row r="1980" spans="1:30" s="215" customFormat="1" x14ac:dyDescent="0.25">
      <c r="A1980" s="215" t="s">
        <v>160</v>
      </c>
      <c r="B1980" s="215">
        <v>6061</v>
      </c>
      <c r="C1980" s="215" t="s">
        <v>208</v>
      </c>
      <c r="D1980" s="215">
        <v>191627799</v>
      </c>
      <c r="E1980" s="215">
        <v>1020</v>
      </c>
      <c r="F1980" s="215">
        <v>1122</v>
      </c>
      <c r="G1980" s="215">
        <v>1004</v>
      </c>
      <c r="I1980" s="215" t="s">
        <v>8840</v>
      </c>
      <c r="J1980" s="215" t="s">
        <v>8841</v>
      </c>
      <c r="K1980" s="215" t="s">
        <v>8688</v>
      </c>
      <c r="L1980" s="215" t="s">
        <v>10646</v>
      </c>
      <c r="AD1980" s="216"/>
    </row>
    <row r="1981" spans="1:30" s="215" customFormat="1" x14ac:dyDescent="0.25">
      <c r="A1981" s="215" t="s">
        <v>160</v>
      </c>
      <c r="B1981" s="215">
        <v>6061</v>
      </c>
      <c r="C1981" s="215" t="s">
        <v>208</v>
      </c>
      <c r="D1981" s="215">
        <v>191971364</v>
      </c>
      <c r="E1981" s="215">
        <v>1020</v>
      </c>
      <c r="F1981" s="215">
        <v>1110</v>
      </c>
      <c r="G1981" s="215">
        <v>1004</v>
      </c>
      <c r="I1981" s="215" t="s">
        <v>29081</v>
      </c>
      <c r="J1981" s="215" t="s">
        <v>29082</v>
      </c>
      <c r="K1981" s="215" t="s">
        <v>8688</v>
      </c>
      <c r="L1981" s="215" t="s">
        <v>29124</v>
      </c>
      <c r="AD1981" s="216"/>
    </row>
    <row r="1982" spans="1:30" s="215" customFormat="1" x14ac:dyDescent="0.25">
      <c r="A1982" s="215" t="s">
        <v>160</v>
      </c>
      <c r="B1982" s="215">
        <v>6061</v>
      </c>
      <c r="C1982" s="215" t="s">
        <v>208</v>
      </c>
      <c r="D1982" s="215">
        <v>502226218</v>
      </c>
      <c r="E1982" s="215">
        <v>1060</v>
      </c>
      <c r="F1982" s="215">
        <v>1274</v>
      </c>
      <c r="G1982" s="215">
        <v>1004</v>
      </c>
      <c r="I1982" s="215" t="s">
        <v>8842</v>
      </c>
      <c r="J1982" s="215" t="s">
        <v>8843</v>
      </c>
      <c r="K1982" s="215" t="s">
        <v>8688</v>
      </c>
      <c r="L1982" s="215" t="s">
        <v>10647</v>
      </c>
      <c r="AD1982" s="216"/>
    </row>
    <row r="1983" spans="1:30" s="215" customFormat="1" x14ac:dyDescent="0.25">
      <c r="A1983" s="215" t="s">
        <v>160</v>
      </c>
      <c r="B1983" s="215">
        <v>6076</v>
      </c>
      <c r="C1983" s="215" t="s">
        <v>209</v>
      </c>
      <c r="D1983" s="215">
        <v>907610</v>
      </c>
      <c r="E1983" s="215">
        <v>1040</v>
      </c>
      <c r="F1983" s="215">
        <v>1212</v>
      </c>
      <c r="G1983" s="215">
        <v>1004</v>
      </c>
      <c r="I1983" s="215" t="s">
        <v>8844</v>
      </c>
      <c r="J1983" s="215" t="s">
        <v>8845</v>
      </c>
      <c r="K1983" s="215" t="s">
        <v>8688</v>
      </c>
      <c r="L1983" s="215" t="s">
        <v>10648</v>
      </c>
      <c r="AD1983" s="216"/>
    </row>
    <row r="1984" spans="1:30" s="215" customFormat="1" x14ac:dyDescent="0.25">
      <c r="A1984" s="215" t="s">
        <v>160</v>
      </c>
      <c r="B1984" s="215">
        <v>6076</v>
      </c>
      <c r="C1984" s="215" t="s">
        <v>209</v>
      </c>
      <c r="D1984" s="215">
        <v>907611</v>
      </c>
      <c r="E1984" s="215">
        <v>1040</v>
      </c>
      <c r="F1984" s="215">
        <v>1212</v>
      </c>
      <c r="G1984" s="215">
        <v>1004</v>
      </c>
      <c r="I1984" s="215" t="s">
        <v>8846</v>
      </c>
      <c r="J1984" s="215" t="s">
        <v>8847</v>
      </c>
      <c r="K1984" s="215" t="s">
        <v>8688</v>
      </c>
      <c r="L1984" s="215" t="s">
        <v>10649</v>
      </c>
      <c r="AD1984" s="216"/>
    </row>
    <row r="1985" spans="1:30" s="215" customFormat="1" x14ac:dyDescent="0.25">
      <c r="A1985" s="215" t="s">
        <v>160</v>
      </c>
      <c r="B1985" s="215">
        <v>6076</v>
      </c>
      <c r="C1985" s="215" t="s">
        <v>209</v>
      </c>
      <c r="D1985" s="215">
        <v>907612</v>
      </c>
      <c r="E1985" s="215">
        <v>1040</v>
      </c>
      <c r="F1985" s="215">
        <v>1130</v>
      </c>
      <c r="G1985" s="215">
        <v>1004</v>
      </c>
      <c r="I1985" s="215" t="s">
        <v>8848</v>
      </c>
      <c r="J1985" s="215" t="s">
        <v>8849</v>
      </c>
      <c r="K1985" s="215" t="s">
        <v>8688</v>
      </c>
      <c r="L1985" s="215" t="s">
        <v>10650</v>
      </c>
      <c r="AD1985" s="216"/>
    </row>
    <row r="1986" spans="1:30" s="215" customFormat="1" x14ac:dyDescent="0.25">
      <c r="A1986" s="215" t="s">
        <v>160</v>
      </c>
      <c r="B1986" s="215">
        <v>6076</v>
      </c>
      <c r="C1986" s="215" t="s">
        <v>209</v>
      </c>
      <c r="D1986" s="215">
        <v>907615</v>
      </c>
      <c r="E1986" s="215">
        <v>1020</v>
      </c>
      <c r="F1986" s="215">
        <v>1110</v>
      </c>
      <c r="G1986" s="215">
        <v>1004</v>
      </c>
      <c r="I1986" s="215" t="s">
        <v>8850</v>
      </c>
      <c r="J1986" s="215" t="s">
        <v>8851</v>
      </c>
      <c r="K1986" s="215" t="s">
        <v>8688</v>
      </c>
      <c r="L1986" s="215" t="s">
        <v>10651</v>
      </c>
      <c r="AD1986" s="216"/>
    </row>
    <row r="1987" spans="1:30" s="215" customFormat="1" x14ac:dyDescent="0.25">
      <c r="A1987" s="215" t="s">
        <v>160</v>
      </c>
      <c r="B1987" s="215">
        <v>6076</v>
      </c>
      <c r="C1987" s="215" t="s">
        <v>209</v>
      </c>
      <c r="D1987" s="215">
        <v>908010</v>
      </c>
      <c r="E1987" s="215">
        <v>1040</v>
      </c>
      <c r="F1987" s="215">
        <v>1261</v>
      </c>
      <c r="G1987" s="215">
        <v>1004</v>
      </c>
      <c r="I1987" s="215" t="s">
        <v>8852</v>
      </c>
      <c r="J1987" s="215" t="s">
        <v>8853</v>
      </c>
      <c r="K1987" s="215" t="s">
        <v>8688</v>
      </c>
      <c r="L1987" s="215" t="s">
        <v>10652</v>
      </c>
      <c r="AD1987" s="216"/>
    </row>
    <row r="1988" spans="1:30" s="215" customFormat="1" x14ac:dyDescent="0.25">
      <c r="A1988" s="215" t="s">
        <v>160</v>
      </c>
      <c r="B1988" s="215">
        <v>6076</v>
      </c>
      <c r="C1988" s="215" t="s">
        <v>209</v>
      </c>
      <c r="D1988" s="215">
        <v>9030134</v>
      </c>
      <c r="E1988" s="215">
        <v>1040</v>
      </c>
      <c r="F1988" s="215">
        <v>1211</v>
      </c>
      <c r="G1988" s="215">
        <v>1004</v>
      </c>
      <c r="I1988" s="215" t="s">
        <v>8854</v>
      </c>
      <c r="J1988" s="215" t="s">
        <v>8855</v>
      </c>
      <c r="K1988" s="215" t="s">
        <v>8688</v>
      </c>
      <c r="L1988" s="215" t="s">
        <v>10653</v>
      </c>
      <c r="AD1988" s="216"/>
    </row>
    <row r="1989" spans="1:30" s="215" customFormat="1" x14ac:dyDescent="0.25">
      <c r="A1989" s="215" t="s">
        <v>160</v>
      </c>
      <c r="B1989" s="215">
        <v>6076</v>
      </c>
      <c r="C1989" s="215" t="s">
        <v>209</v>
      </c>
      <c r="D1989" s="215">
        <v>190068537</v>
      </c>
      <c r="E1989" s="215">
        <v>1020</v>
      </c>
      <c r="F1989" s="215">
        <v>1110</v>
      </c>
      <c r="G1989" s="215">
        <v>1004</v>
      </c>
      <c r="I1989" s="215" t="s">
        <v>8856</v>
      </c>
      <c r="J1989" s="215" t="s">
        <v>8857</v>
      </c>
      <c r="K1989" s="215" t="s">
        <v>8688</v>
      </c>
      <c r="L1989" s="215" t="s">
        <v>10654</v>
      </c>
      <c r="AD1989" s="216"/>
    </row>
    <row r="1990" spans="1:30" s="215" customFormat="1" x14ac:dyDescent="0.25">
      <c r="A1990" s="215" t="s">
        <v>160</v>
      </c>
      <c r="B1990" s="215">
        <v>6076</v>
      </c>
      <c r="C1990" s="215" t="s">
        <v>209</v>
      </c>
      <c r="D1990" s="215">
        <v>191027130</v>
      </c>
      <c r="E1990" s="215">
        <v>1020</v>
      </c>
      <c r="F1990" s="215">
        <v>1122</v>
      </c>
      <c r="G1990" s="215">
        <v>1004</v>
      </c>
      <c r="I1990" s="215" t="s">
        <v>8858</v>
      </c>
      <c r="J1990" s="215" t="s">
        <v>8859</v>
      </c>
      <c r="K1990" s="215" t="s">
        <v>8688</v>
      </c>
      <c r="L1990" s="215" t="s">
        <v>10655</v>
      </c>
      <c r="AD1990" s="216"/>
    </row>
    <row r="1991" spans="1:30" s="215" customFormat="1" x14ac:dyDescent="0.25">
      <c r="A1991" s="215" t="s">
        <v>160</v>
      </c>
      <c r="B1991" s="215">
        <v>6076</v>
      </c>
      <c r="C1991" s="215" t="s">
        <v>209</v>
      </c>
      <c r="D1991" s="215">
        <v>191058930</v>
      </c>
      <c r="E1991" s="215">
        <v>1020</v>
      </c>
      <c r="F1991" s="215">
        <v>1121</v>
      </c>
      <c r="G1991" s="215">
        <v>1004</v>
      </c>
      <c r="I1991" s="215" t="s">
        <v>8860</v>
      </c>
      <c r="J1991" s="215" t="s">
        <v>8861</v>
      </c>
      <c r="K1991" s="215" t="s">
        <v>8688</v>
      </c>
      <c r="L1991" s="215" t="s">
        <v>10656</v>
      </c>
      <c r="AD1991" s="216"/>
    </row>
    <row r="1992" spans="1:30" s="215" customFormat="1" x14ac:dyDescent="0.25">
      <c r="A1992" s="215" t="s">
        <v>160</v>
      </c>
      <c r="B1992" s="215">
        <v>6076</v>
      </c>
      <c r="C1992" s="215" t="s">
        <v>209</v>
      </c>
      <c r="D1992" s="215">
        <v>191058950</v>
      </c>
      <c r="E1992" s="215">
        <v>1020</v>
      </c>
      <c r="F1992" s="215">
        <v>1110</v>
      </c>
      <c r="G1992" s="215">
        <v>1004</v>
      </c>
      <c r="I1992" s="215" t="s">
        <v>8862</v>
      </c>
      <c r="J1992" s="215" t="s">
        <v>8863</v>
      </c>
      <c r="K1992" s="215" t="s">
        <v>8688</v>
      </c>
      <c r="L1992" s="215" t="s">
        <v>10657</v>
      </c>
      <c r="AD1992" s="216"/>
    </row>
    <row r="1993" spans="1:30" s="215" customFormat="1" x14ac:dyDescent="0.25">
      <c r="A1993" s="215" t="s">
        <v>160</v>
      </c>
      <c r="B1993" s="215">
        <v>6076</v>
      </c>
      <c r="C1993" s="215" t="s">
        <v>209</v>
      </c>
      <c r="D1993" s="215">
        <v>191059190</v>
      </c>
      <c r="E1993" s="215">
        <v>1020</v>
      </c>
      <c r="F1993" s="215">
        <v>1110</v>
      </c>
      <c r="G1993" s="215">
        <v>1004</v>
      </c>
      <c r="I1993" s="215" t="s">
        <v>11834</v>
      </c>
      <c r="J1993" s="215" t="s">
        <v>11835</v>
      </c>
      <c r="K1993" s="215" t="s">
        <v>8688</v>
      </c>
      <c r="L1993" s="215" t="s">
        <v>11843</v>
      </c>
      <c r="AD1993" s="216"/>
    </row>
    <row r="1994" spans="1:30" s="215" customFormat="1" x14ac:dyDescent="0.25">
      <c r="A1994" s="215" t="s">
        <v>160</v>
      </c>
      <c r="B1994" s="215">
        <v>6076</v>
      </c>
      <c r="C1994" s="215" t="s">
        <v>209</v>
      </c>
      <c r="D1994" s="215">
        <v>191883570</v>
      </c>
      <c r="E1994" s="215">
        <v>1020</v>
      </c>
      <c r="F1994" s="215">
        <v>1110</v>
      </c>
      <c r="G1994" s="215">
        <v>1004</v>
      </c>
      <c r="I1994" s="215" t="s">
        <v>8864</v>
      </c>
      <c r="J1994" s="215" t="s">
        <v>8865</v>
      </c>
      <c r="K1994" s="215" t="s">
        <v>8688</v>
      </c>
      <c r="L1994" s="215" t="s">
        <v>10658</v>
      </c>
      <c r="AD1994" s="216"/>
    </row>
    <row r="1995" spans="1:30" s="215" customFormat="1" x14ac:dyDescent="0.25">
      <c r="A1995" s="215" t="s">
        <v>160</v>
      </c>
      <c r="B1995" s="215">
        <v>6076</v>
      </c>
      <c r="C1995" s="215" t="s">
        <v>209</v>
      </c>
      <c r="D1995" s="215">
        <v>191946988</v>
      </c>
      <c r="E1995" s="215">
        <v>1020</v>
      </c>
      <c r="F1995" s="215">
        <v>1110</v>
      </c>
      <c r="G1995" s="215">
        <v>1004</v>
      </c>
      <c r="I1995" s="215" t="s">
        <v>11694</v>
      </c>
      <c r="J1995" s="215" t="s">
        <v>11695</v>
      </c>
      <c r="K1995" s="215" t="s">
        <v>8688</v>
      </c>
      <c r="L1995" s="215" t="s">
        <v>11735</v>
      </c>
      <c r="AD1995" s="216"/>
    </row>
    <row r="1996" spans="1:30" s="215" customFormat="1" x14ac:dyDescent="0.25">
      <c r="A1996" s="215" t="s">
        <v>160</v>
      </c>
      <c r="B1996" s="215">
        <v>6076</v>
      </c>
      <c r="C1996" s="215" t="s">
        <v>209</v>
      </c>
      <c r="D1996" s="215">
        <v>191947177</v>
      </c>
      <c r="E1996" s="215">
        <v>1020</v>
      </c>
      <c r="F1996" s="215">
        <v>1110</v>
      </c>
      <c r="G1996" s="215">
        <v>1004</v>
      </c>
      <c r="I1996" s="215" t="s">
        <v>8866</v>
      </c>
      <c r="J1996" s="215" t="s">
        <v>8867</v>
      </c>
      <c r="K1996" s="215" t="s">
        <v>8688</v>
      </c>
      <c r="L1996" s="215" t="s">
        <v>10659</v>
      </c>
      <c r="AD1996" s="216"/>
    </row>
    <row r="1997" spans="1:30" s="215" customFormat="1" x14ac:dyDescent="0.25">
      <c r="A1997" s="215" t="s">
        <v>160</v>
      </c>
      <c r="B1997" s="215">
        <v>6076</v>
      </c>
      <c r="C1997" s="215" t="s">
        <v>209</v>
      </c>
      <c r="D1997" s="215">
        <v>191947232</v>
      </c>
      <c r="E1997" s="215">
        <v>1060</v>
      </c>
      <c r="F1997" s="215">
        <v>1242</v>
      </c>
      <c r="G1997" s="215">
        <v>1004</v>
      </c>
      <c r="I1997" s="215" t="s">
        <v>11784</v>
      </c>
      <c r="J1997" s="215" t="s">
        <v>11785</v>
      </c>
      <c r="K1997" s="215" t="s">
        <v>8688</v>
      </c>
      <c r="L1997" s="215" t="s">
        <v>11799</v>
      </c>
      <c r="AD1997" s="216"/>
    </row>
    <row r="1998" spans="1:30" s="215" customFormat="1" x14ac:dyDescent="0.25">
      <c r="A1998" s="215" t="s">
        <v>160</v>
      </c>
      <c r="B1998" s="215">
        <v>6076</v>
      </c>
      <c r="C1998" s="215" t="s">
        <v>209</v>
      </c>
      <c r="D1998" s="215">
        <v>191947431</v>
      </c>
      <c r="E1998" s="215">
        <v>1060</v>
      </c>
      <c r="F1998" s="215">
        <v>1271</v>
      </c>
      <c r="G1998" s="215">
        <v>1004</v>
      </c>
      <c r="I1998" s="215" t="s">
        <v>8868</v>
      </c>
      <c r="J1998" s="215" t="s">
        <v>8869</v>
      </c>
      <c r="K1998" s="215" t="s">
        <v>8688</v>
      </c>
      <c r="L1998" s="215" t="s">
        <v>10660</v>
      </c>
      <c r="AD1998" s="216"/>
    </row>
    <row r="1999" spans="1:30" s="215" customFormat="1" x14ac:dyDescent="0.25">
      <c r="A1999" s="215" t="s">
        <v>160</v>
      </c>
      <c r="B1999" s="215">
        <v>6076</v>
      </c>
      <c r="C1999" s="215" t="s">
        <v>209</v>
      </c>
      <c r="D1999" s="215">
        <v>191961405</v>
      </c>
      <c r="E1999" s="215">
        <v>1060</v>
      </c>
      <c r="F1999" s="215">
        <v>1271</v>
      </c>
      <c r="G1999" s="215">
        <v>1004</v>
      </c>
      <c r="I1999" s="215" t="s">
        <v>8870</v>
      </c>
      <c r="J1999" s="215" t="s">
        <v>8871</v>
      </c>
      <c r="K1999" s="215" t="s">
        <v>8688</v>
      </c>
      <c r="L1999" s="215" t="s">
        <v>10661</v>
      </c>
      <c r="AD1999" s="216"/>
    </row>
    <row r="2000" spans="1:30" s="215" customFormat="1" x14ac:dyDescent="0.25">
      <c r="A2000" s="215" t="s">
        <v>160</v>
      </c>
      <c r="B2000" s="215">
        <v>6076</v>
      </c>
      <c r="C2000" s="215" t="s">
        <v>209</v>
      </c>
      <c r="D2000" s="215">
        <v>191962360</v>
      </c>
      <c r="E2000" s="215">
        <v>1060</v>
      </c>
      <c r="F2000" s="215">
        <v>1274</v>
      </c>
      <c r="G2000" s="215">
        <v>1004</v>
      </c>
      <c r="I2000" s="215" t="s">
        <v>8872</v>
      </c>
      <c r="J2000" s="215" t="s">
        <v>8873</v>
      </c>
      <c r="K2000" s="215" t="s">
        <v>8688</v>
      </c>
      <c r="L2000" s="215" t="s">
        <v>10662</v>
      </c>
      <c r="AD2000" s="216"/>
    </row>
    <row r="2001" spans="1:30" s="215" customFormat="1" x14ac:dyDescent="0.25">
      <c r="A2001" s="215" t="s">
        <v>160</v>
      </c>
      <c r="B2001" s="215">
        <v>6076</v>
      </c>
      <c r="C2001" s="215" t="s">
        <v>209</v>
      </c>
      <c r="D2001" s="215">
        <v>191963422</v>
      </c>
      <c r="E2001" s="215">
        <v>1020</v>
      </c>
      <c r="F2001" s="215">
        <v>1121</v>
      </c>
      <c r="G2001" s="215">
        <v>1004</v>
      </c>
      <c r="I2001" s="215" t="s">
        <v>8874</v>
      </c>
      <c r="J2001" s="215" t="s">
        <v>8875</v>
      </c>
      <c r="K2001" s="215" t="s">
        <v>8688</v>
      </c>
      <c r="L2001" s="215" t="s">
        <v>10663</v>
      </c>
      <c r="AD2001" s="216"/>
    </row>
    <row r="2002" spans="1:30" s="215" customFormat="1" x14ac:dyDescent="0.25">
      <c r="A2002" s="215" t="s">
        <v>160</v>
      </c>
      <c r="B2002" s="215">
        <v>6076</v>
      </c>
      <c r="C2002" s="215" t="s">
        <v>209</v>
      </c>
      <c r="D2002" s="215">
        <v>191963559</v>
      </c>
      <c r="E2002" s="215">
        <v>1020</v>
      </c>
      <c r="F2002" s="215">
        <v>1122</v>
      </c>
      <c r="G2002" s="215">
        <v>1004</v>
      </c>
      <c r="I2002" s="215" t="s">
        <v>8876</v>
      </c>
      <c r="J2002" s="215" t="s">
        <v>8877</v>
      </c>
      <c r="K2002" s="215" t="s">
        <v>8688</v>
      </c>
      <c r="L2002" s="215" t="s">
        <v>10664</v>
      </c>
      <c r="AD2002" s="216"/>
    </row>
    <row r="2003" spans="1:30" s="215" customFormat="1" x14ac:dyDescent="0.25">
      <c r="A2003" s="215" t="s">
        <v>160</v>
      </c>
      <c r="B2003" s="215">
        <v>6076</v>
      </c>
      <c r="C2003" s="215" t="s">
        <v>209</v>
      </c>
      <c r="D2003" s="215">
        <v>191974183</v>
      </c>
      <c r="E2003" s="215">
        <v>1020</v>
      </c>
      <c r="F2003" s="215">
        <v>1122</v>
      </c>
      <c r="G2003" s="215">
        <v>1004</v>
      </c>
      <c r="I2003" s="215" t="s">
        <v>8878</v>
      </c>
      <c r="J2003" s="215" t="s">
        <v>8879</v>
      </c>
      <c r="K2003" s="215" t="s">
        <v>8688</v>
      </c>
      <c r="L2003" s="215" t="s">
        <v>10665</v>
      </c>
      <c r="AD2003" s="216"/>
    </row>
    <row r="2004" spans="1:30" s="215" customFormat="1" x14ac:dyDescent="0.25">
      <c r="A2004" s="215" t="s">
        <v>160</v>
      </c>
      <c r="B2004" s="215">
        <v>6076</v>
      </c>
      <c r="C2004" s="215" t="s">
        <v>209</v>
      </c>
      <c r="D2004" s="215">
        <v>191974189</v>
      </c>
      <c r="E2004" s="215">
        <v>1020</v>
      </c>
      <c r="F2004" s="215">
        <v>1122</v>
      </c>
      <c r="G2004" s="215">
        <v>1004</v>
      </c>
      <c r="I2004" s="215" t="s">
        <v>8880</v>
      </c>
      <c r="J2004" s="215" t="s">
        <v>8881</v>
      </c>
      <c r="K2004" s="215" t="s">
        <v>8688</v>
      </c>
      <c r="L2004" s="215" t="s">
        <v>10666</v>
      </c>
      <c r="AD2004" s="216"/>
    </row>
    <row r="2005" spans="1:30" s="215" customFormat="1" x14ac:dyDescent="0.25">
      <c r="A2005" s="215" t="s">
        <v>160</v>
      </c>
      <c r="B2005" s="215">
        <v>6076</v>
      </c>
      <c r="C2005" s="215" t="s">
        <v>209</v>
      </c>
      <c r="D2005" s="215">
        <v>191974204</v>
      </c>
      <c r="E2005" s="215">
        <v>1020</v>
      </c>
      <c r="F2005" s="215">
        <v>1122</v>
      </c>
      <c r="G2005" s="215">
        <v>1004</v>
      </c>
      <c r="I2005" s="215" t="s">
        <v>8882</v>
      </c>
      <c r="J2005" s="215" t="s">
        <v>8883</v>
      </c>
      <c r="K2005" s="215" t="s">
        <v>8688</v>
      </c>
      <c r="L2005" s="215" t="s">
        <v>10667</v>
      </c>
      <c r="AD2005" s="216"/>
    </row>
    <row r="2006" spans="1:30" s="215" customFormat="1" x14ac:dyDescent="0.25">
      <c r="A2006" s="215" t="s">
        <v>160</v>
      </c>
      <c r="B2006" s="215">
        <v>6076</v>
      </c>
      <c r="C2006" s="215" t="s">
        <v>209</v>
      </c>
      <c r="D2006" s="215">
        <v>191974206</v>
      </c>
      <c r="E2006" s="215">
        <v>1020</v>
      </c>
      <c r="F2006" s="215">
        <v>1122</v>
      </c>
      <c r="G2006" s="215">
        <v>1004</v>
      </c>
      <c r="I2006" s="215" t="s">
        <v>8884</v>
      </c>
      <c r="J2006" s="215" t="s">
        <v>8885</v>
      </c>
      <c r="K2006" s="215" t="s">
        <v>8688</v>
      </c>
      <c r="L2006" s="215" t="s">
        <v>10668</v>
      </c>
      <c r="AD2006" s="216"/>
    </row>
    <row r="2007" spans="1:30" s="215" customFormat="1" x14ac:dyDescent="0.25">
      <c r="A2007" s="215" t="s">
        <v>160</v>
      </c>
      <c r="B2007" s="215">
        <v>6076</v>
      </c>
      <c r="C2007" s="215" t="s">
        <v>209</v>
      </c>
      <c r="D2007" s="215">
        <v>191978374</v>
      </c>
      <c r="E2007" s="215">
        <v>1060</v>
      </c>
      <c r="F2007" s="215">
        <v>1251</v>
      </c>
      <c r="G2007" s="215">
        <v>1004</v>
      </c>
      <c r="I2007" s="215" t="s">
        <v>8886</v>
      </c>
      <c r="J2007" s="215" t="s">
        <v>8887</v>
      </c>
      <c r="K2007" s="215" t="s">
        <v>8688</v>
      </c>
      <c r="L2007" s="215" t="s">
        <v>10669</v>
      </c>
      <c r="AD2007" s="216"/>
    </row>
    <row r="2008" spans="1:30" s="215" customFormat="1" x14ac:dyDescent="0.25">
      <c r="A2008" s="215" t="s">
        <v>160</v>
      </c>
      <c r="B2008" s="215">
        <v>6076</v>
      </c>
      <c r="C2008" s="215" t="s">
        <v>209</v>
      </c>
      <c r="D2008" s="215">
        <v>191979138</v>
      </c>
      <c r="E2008" s="215">
        <v>1040</v>
      </c>
      <c r="F2008" s="215">
        <v>1211</v>
      </c>
      <c r="G2008" s="215">
        <v>1004</v>
      </c>
      <c r="I2008" s="215" t="s">
        <v>8888</v>
      </c>
      <c r="J2008" s="215" t="s">
        <v>8889</v>
      </c>
      <c r="K2008" s="215" t="s">
        <v>8688</v>
      </c>
      <c r="L2008" s="215" t="s">
        <v>10670</v>
      </c>
      <c r="AD2008" s="216"/>
    </row>
    <row r="2009" spans="1:30" s="215" customFormat="1" x14ac:dyDescent="0.25">
      <c r="A2009" s="215" t="s">
        <v>160</v>
      </c>
      <c r="B2009" s="215">
        <v>6076</v>
      </c>
      <c r="C2009" s="215" t="s">
        <v>209</v>
      </c>
      <c r="D2009" s="215">
        <v>191979150</v>
      </c>
      <c r="E2009" s="215">
        <v>1040</v>
      </c>
      <c r="F2009" s="215">
        <v>1211</v>
      </c>
      <c r="G2009" s="215">
        <v>1004</v>
      </c>
      <c r="I2009" s="215" t="s">
        <v>8890</v>
      </c>
      <c r="J2009" s="215" t="s">
        <v>8891</v>
      </c>
      <c r="K2009" s="215" t="s">
        <v>8688</v>
      </c>
      <c r="L2009" s="215" t="s">
        <v>10671</v>
      </c>
      <c r="AD2009" s="216"/>
    </row>
    <row r="2010" spans="1:30" s="215" customFormat="1" x14ac:dyDescent="0.25">
      <c r="A2010" s="215" t="s">
        <v>160</v>
      </c>
      <c r="B2010" s="215">
        <v>6076</v>
      </c>
      <c r="C2010" s="215" t="s">
        <v>209</v>
      </c>
      <c r="D2010" s="215">
        <v>191979155</v>
      </c>
      <c r="E2010" s="215">
        <v>1040</v>
      </c>
      <c r="F2010" s="215">
        <v>1211</v>
      </c>
      <c r="G2010" s="215">
        <v>1004</v>
      </c>
      <c r="I2010" s="215" t="s">
        <v>8892</v>
      </c>
      <c r="J2010" s="215" t="s">
        <v>8893</v>
      </c>
      <c r="K2010" s="215" t="s">
        <v>8688</v>
      </c>
      <c r="L2010" s="215" t="s">
        <v>10672</v>
      </c>
      <c r="AD2010" s="216"/>
    </row>
    <row r="2011" spans="1:30" s="215" customFormat="1" x14ac:dyDescent="0.25">
      <c r="A2011" s="215" t="s">
        <v>160</v>
      </c>
      <c r="B2011" s="215">
        <v>6076</v>
      </c>
      <c r="C2011" s="215" t="s">
        <v>209</v>
      </c>
      <c r="D2011" s="215">
        <v>191979163</v>
      </c>
      <c r="E2011" s="215">
        <v>1040</v>
      </c>
      <c r="F2011" s="215">
        <v>1211</v>
      </c>
      <c r="G2011" s="215">
        <v>1004</v>
      </c>
      <c r="I2011" s="215" t="s">
        <v>8894</v>
      </c>
      <c r="J2011" s="215" t="s">
        <v>8895</v>
      </c>
      <c r="K2011" s="215" t="s">
        <v>8688</v>
      </c>
      <c r="L2011" s="215" t="s">
        <v>10673</v>
      </c>
      <c r="AD2011" s="216"/>
    </row>
    <row r="2012" spans="1:30" s="215" customFormat="1" x14ac:dyDescent="0.25">
      <c r="A2012" s="215" t="s">
        <v>160</v>
      </c>
      <c r="B2012" s="215">
        <v>6076</v>
      </c>
      <c r="C2012" s="215" t="s">
        <v>209</v>
      </c>
      <c r="D2012" s="215">
        <v>191979245</v>
      </c>
      <c r="E2012" s="215">
        <v>1020</v>
      </c>
      <c r="F2012" s="215">
        <v>1110</v>
      </c>
      <c r="G2012" s="215">
        <v>1004</v>
      </c>
      <c r="I2012" s="215" t="s">
        <v>8896</v>
      </c>
      <c r="J2012" s="215" t="s">
        <v>8897</v>
      </c>
      <c r="K2012" s="215" t="s">
        <v>8688</v>
      </c>
      <c r="L2012" s="215" t="s">
        <v>10674</v>
      </c>
      <c r="AD2012" s="216"/>
    </row>
    <row r="2013" spans="1:30" s="215" customFormat="1" x14ac:dyDescent="0.25">
      <c r="A2013" s="215" t="s">
        <v>160</v>
      </c>
      <c r="B2013" s="215">
        <v>6076</v>
      </c>
      <c r="C2013" s="215" t="s">
        <v>209</v>
      </c>
      <c r="D2013" s="215">
        <v>191980805</v>
      </c>
      <c r="E2013" s="215">
        <v>1020</v>
      </c>
      <c r="F2013" s="215">
        <v>1110</v>
      </c>
      <c r="G2013" s="215">
        <v>1004</v>
      </c>
      <c r="I2013" s="215" t="s">
        <v>23738</v>
      </c>
      <c r="J2013" s="215" t="s">
        <v>23739</v>
      </c>
      <c r="K2013" s="215" t="s">
        <v>8688</v>
      </c>
      <c r="L2013" s="215" t="s">
        <v>23805</v>
      </c>
      <c r="AD2013" s="216"/>
    </row>
    <row r="2014" spans="1:30" s="215" customFormat="1" x14ac:dyDescent="0.25">
      <c r="A2014" s="215" t="s">
        <v>160</v>
      </c>
      <c r="B2014" s="215">
        <v>6076</v>
      </c>
      <c r="C2014" s="215" t="s">
        <v>209</v>
      </c>
      <c r="D2014" s="215">
        <v>191980809</v>
      </c>
      <c r="E2014" s="215">
        <v>1030</v>
      </c>
      <c r="F2014" s="215">
        <v>1110</v>
      </c>
      <c r="G2014" s="215">
        <v>1004</v>
      </c>
      <c r="I2014" s="215" t="s">
        <v>28612</v>
      </c>
      <c r="J2014" s="215" t="s">
        <v>28613</v>
      </c>
      <c r="K2014" s="215" t="s">
        <v>8688</v>
      </c>
      <c r="L2014" s="215" t="s">
        <v>28639</v>
      </c>
      <c r="AD2014" s="216"/>
    </row>
    <row r="2015" spans="1:30" s="215" customFormat="1" x14ac:dyDescent="0.25">
      <c r="A2015" s="215" t="s">
        <v>160</v>
      </c>
      <c r="B2015" s="215">
        <v>6076</v>
      </c>
      <c r="C2015" s="215" t="s">
        <v>209</v>
      </c>
      <c r="D2015" s="215">
        <v>191982702</v>
      </c>
      <c r="E2015" s="215">
        <v>1030</v>
      </c>
      <c r="F2015" s="215">
        <v>1110</v>
      </c>
      <c r="G2015" s="215">
        <v>1004</v>
      </c>
      <c r="I2015" s="215" t="s">
        <v>8898</v>
      </c>
      <c r="J2015" s="215" t="s">
        <v>8899</v>
      </c>
      <c r="K2015" s="215" t="s">
        <v>8741</v>
      </c>
      <c r="L2015" s="215" t="s">
        <v>11512</v>
      </c>
      <c r="AD2015" s="216"/>
    </row>
    <row r="2016" spans="1:30" s="215" customFormat="1" x14ac:dyDescent="0.25">
      <c r="A2016" s="215" t="s">
        <v>160</v>
      </c>
      <c r="B2016" s="215">
        <v>6076</v>
      </c>
      <c r="C2016" s="215" t="s">
        <v>209</v>
      </c>
      <c r="D2016" s="215">
        <v>191982727</v>
      </c>
      <c r="E2016" s="215">
        <v>1020</v>
      </c>
      <c r="F2016" s="215">
        <v>1110</v>
      </c>
      <c r="G2016" s="215">
        <v>1004</v>
      </c>
      <c r="I2016" s="215" t="s">
        <v>8900</v>
      </c>
      <c r="J2016" s="215" t="s">
        <v>8901</v>
      </c>
      <c r="K2016" s="215" t="s">
        <v>8688</v>
      </c>
      <c r="L2016" s="215" t="s">
        <v>10675</v>
      </c>
      <c r="AD2016" s="216"/>
    </row>
    <row r="2017" spans="1:30" s="215" customFormat="1" x14ac:dyDescent="0.25">
      <c r="A2017" s="215" t="s">
        <v>160</v>
      </c>
      <c r="B2017" s="215">
        <v>6076</v>
      </c>
      <c r="C2017" s="215" t="s">
        <v>209</v>
      </c>
      <c r="D2017" s="215">
        <v>191982732</v>
      </c>
      <c r="E2017" s="215">
        <v>1020</v>
      </c>
      <c r="F2017" s="215">
        <v>1110</v>
      </c>
      <c r="G2017" s="215">
        <v>1004</v>
      </c>
      <c r="I2017" s="215" t="s">
        <v>29218</v>
      </c>
      <c r="J2017" s="215" t="s">
        <v>29219</v>
      </c>
      <c r="K2017" s="215" t="s">
        <v>8688</v>
      </c>
      <c r="L2017" s="215" t="s">
        <v>29261</v>
      </c>
      <c r="AD2017" s="216"/>
    </row>
    <row r="2018" spans="1:30" s="215" customFormat="1" x14ac:dyDescent="0.25">
      <c r="A2018" s="215" t="s">
        <v>160</v>
      </c>
      <c r="B2018" s="215">
        <v>6076</v>
      </c>
      <c r="C2018" s="215" t="s">
        <v>209</v>
      </c>
      <c r="D2018" s="215">
        <v>191987140</v>
      </c>
      <c r="E2018" s="215">
        <v>1060</v>
      </c>
      <c r="F2018" s="215">
        <v>1242</v>
      </c>
      <c r="G2018" s="215">
        <v>1004</v>
      </c>
      <c r="I2018" s="215" t="s">
        <v>12015</v>
      </c>
      <c r="J2018" s="215" t="s">
        <v>12016</v>
      </c>
      <c r="K2018" s="215" t="s">
        <v>8688</v>
      </c>
      <c r="L2018" s="215" t="s">
        <v>12020</v>
      </c>
      <c r="AD2018" s="216"/>
    </row>
    <row r="2019" spans="1:30" s="215" customFormat="1" x14ac:dyDescent="0.25">
      <c r="A2019" s="215" t="s">
        <v>160</v>
      </c>
      <c r="B2019" s="215">
        <v>6076</v>
      </c>
      <c r="C2019" s="215" t="s">
        <v>209</v>
      </c>
      <c r="D2019" s="215">
        <v>191994985</v>
      </c>
      <c r="E2019" s="215">
        <v>1020</v>
      </c>
      <c r="F2019" s="215">
        <v>1110</v>
      </c>
      <c r="G2019" s="215">
        <v>1004</v>
      </c>
      <c r="I2019" s="215" t="s">
        <v>8902</v>
      </c>
      <c r="J2019" s="215" t="s">
        <v>8903</v>
      </c>
      <c r="K2019" s="215" t="s">
        <v>8688</v>
      </c>
      <c r="L2019" s="215" t="s">
        <v>10676</v>
      </c>
      <c r="AD2019" s="216"/>
    </row>
    <row r="2020" spans="1:30" s="215" customFormat="1" x14ac:dyDescent="0.25">
      <c r="A2020" s="215" t="s">
        <v>160</v>
      </c>
      <c r="B2020" s="215">
        <v>6076</v>
      </c>
      <c r="C2020" s="215" t="s">
        <v>209</v>
      </c>
      <c r="D2020" s="215">
        <v>192002236</v>
      </c>
      <c r="E2020" s="215">
        <v>1020</v>
      </c>
      <c r="F2020" s="215">
        <v>1110</v>
      </c>
      <c r="G2020" s="215">
        <v>1004</v>
      </c>
      <c r="I2020" s="215" t="s">
        <v>28216</v>
      </c>
      <c r="J2020" s="215" t="s">
        <v>28217</v>
      </c>
      <c r="K2020" s="215" t="s">
        <v>8688</v>
      </c>
      <c r="L2020" s="215" t="s">
        <v>28270</v>
      </c>
      <c r="AD2020" s="216"/>
    </row>
    <row r="2021" spans="1:30" s="215" customFormat="1" x14ac:dyDescent="0.25">
      <c r="A2021" s="215" t="s">
        <v>160</v>
      </c>
      <c r="B2021" s="215">
        <v>6076</v>
      </c>
      <c r="C2021" s="215" t="s">
        <v>209</v>
      </c>
      <c r="D2021" s="215">
        <v>192008223</v>
      </c>
      <c r="E2021" s="215">
        <v>1040</v>
      </c>
      <c r="F2021" s="215">
        <v>1271</v>
      </c>
      <c r="G2021" s="215">
        <v>1004</v>
      </c>
      <c r="I2021" s="215" t="s">
        <v>11786</v>
      </c>
      <c r="J2021" s="215" t="s">
        <v>11787</v>
      </c>
      <c r="K2021" s="215" t="s">
        <v>8741</v>
      </c>
      <c r="L2021" s="215" t="s">
        <v>11806</v>
      </c>
      <c r="AD2021" s="216"/>
    </row>
    <row r="2022" spans="1:30" s="215" customFormat="1" x14ac:dyDescent="0.25">
      <c r="A2022" s="215" t="s">
        <v>160</v>
      </c>
      <c r="B2022" s="215">
        <v>6076</v>
      </c>
      <c r="C2022" s="215" t="s">
        <v>209</v>
      </c>
      <c r="D2022" s="215">
        <v>502000746</v>
      </c>
      <c r="E2022" s="215">
        <v>1080</v>
      </c>
      <c r="G2022" s="215">
        <v>1004</v>
      </c>
      <c r="I2022" s="215" t="s">
        <v>3248</v>
      </c>
      <c r="J2022" s="215" t="s">
        <v>3249</v>
      </c>
      <c r="K2022" s="215" t="s">
        <v>328</v>
      </c>
      <c r="L2022" s="215" t="s">
        <v>5946</v>
      </c>
      <c r="AD2022" s="216"/>
    </row>
    <row r="2023" spans="1:30" s="215" customFormat="1" x14ac:dyDescent="0.25">
      <c r="A2023" s="215" t="s">
        <v>160</v>
      </c>
      <c r="B2023" s="215">
        <v>6076</v>
      </c>
      <c r="C2023" s="215" t="s">
        <v>209</v>
      </c>
      <c r="D2023" s="215">
        <v>502000747</v>
      </c>
      <c r="E2023" s="215">
        <v>1080</v>
      </c>
      <c r="G2023" s="215">
        <v>1004</v>
      </c>
      <c r="I2023" s="215" t="s">
        <v>3250</v>
      </c>
      <c r="J2023" s="215" t="s">
        <v>3251</v>
      </c>
      <c r="K2023" s="215" t="s">
        <v>328</v>
      </c>
      <c r="L2023" s="215" t="s">
        <v>5946</v>
      </c>
      <c r="AD2023" s="216"/>
    </row>
    <row r="2024" spans="1:30" s="215" customFormat="1" x14ac:dyDescent="0.25">
      <c r="A2024" s="215" t="s">
        <v>160</v>
      </c>
      <c r="B2024" s="215">
        <v>6077</v>
      </c>
      <c r="C2024" s="215" t="s">
        <v>210</v>
      </c>
      <c r="D2024" s="215">
        <v>191628700</v>
      </c>
      <c r="E2024" s="215">
        <v>1040</v>
      </c>
      <c r="G2024" s="215">
        <v>1004</v>
      </c>
      <c r="I2024" s="215" t="s">
        <v>8904</v>
      </c>
      <c r="J2024" s="215" t="s">
        <v>8905</v>
      </c>
      <c r="K2024" s="215" t="s">
        <v>8688</v>
      </c>
      <c r="L2024" s="215" t="s">
        <v>10677</v>
      </c>
      <c r="AD2024" s="216"/>
    </row>
    <row r="2025" spans="1:30" s="215" customFormat="1" x14ac:dyDescent="0.25">
      <c r="A2025" s="215" t="s">
        <v>160</v>
      </c>
      <c r="B2025" s="215">
        <v>6077</v>
      </c>
      <c r="C2025" s="215" t="s">
        <v>210</v>
      </c>
      <c r="D2025" s="215">
        <v>191628701</v>
      </c>
      <c r="E2025" s="215">
        <v>1040</v>
      </c>
      <c r="G2025" s="215">
        <v>1004</v>
      </c>
      <c r="I2025" s="215" t="s">
        <v>8906</v>
      </c>
      <c r="J2025" s="215" t="s">
        <v>8907</v>
      </c>
      <c r="K2025" s="215" t="s">
        <v>8688</v>
      </c>
      <c r="L2025" s="215" t="s">
        <v>10678</v>
      </c>
      <c r="AD2025" s="216"/>
    </row>
    <row r="2026" spans="1:30" s="215" customFormat="1" x14ac:dyDescent="0.25">
      <c r="A2026" s="215" t="s">
        <v>160</v>
      </c>
      <c r="B2026" s="215">
        <v>6077</v>
      </c>
      <c r="C2026" s="215" t="s">
        <v>210</v>
      </c>
      <c r="D2026" s="215">
        <v>191628702</v>
      </c>
      <c r="E2026" s="215">
        <v>1040</v>
      </c>
      <c r="G2026" s="215">
        <v>1004</v>
      </c>
      <c r="I2026" s="215" t="s">
        <v>8908</v>
      </c>
      <c r="J2026" s="215" t="s">
        <v>8909</v>
      </c>
      <c r="K2026" s="215" t="s">
        <v>8688</v>
      </c>
      <c r="L2026" s="215" t="s">
        <v>10679</v>
      </c>
      <c r="AD2026" s="216"/>
    </row>
    <row r="2027" spans="1:30" s="215" customFormat="1" x14ac:dyDescent="0.25">
      <c r="A2027" s="215" t="s">
        <v>160</v>
      </c>
      <c r="B2027" s="215">
        <v>6077</v>
      </c>
      <c r="C2027" s="215" t="s">
        <v>210</v>
      </c>
      <c r="D2027" s="215">
        <v>191628703</v>
      </c>
      <c r="E2027" s="215">
        <v>1040</v>
      </c>
      <c r="G2027" s="215">
        <v>1004</v>
      </c>
      <c r="I2027" s="215" t="s">
        <v>8910</v>
      </c>
      <c r="J2027" s="215" t="s">
        <v>8911</v>
      </c>
      <c r="K2027" s="215" t="s">
        <v>8688</v>
      </c>
      <c r="L2027" s="215" t="s">
        <v>10680</v>
      </c>
      <c r="AD2027" s="216"/>
    </row>
    <row r="2028" spans="1:30" s="215" customFormat="1" x14ac:dyDescent="0.25">
      <c r="A2028" s="215" t="s">
        <v>160</v>
      </c>
      <c r="B2028" s="215">
        <v>6077</v>
      </c>
      <c r="C2028" s="215" t="s">
        <v>210</v>
      </c>
      <c r="D2028" s="215">
        <v>191628704</v>
      </c>
      <c r="E2028" s="215">
        <v>1040</v>
      </c>
      <c r="G2028" s="215">
        <v>1004</v>
      </c>
      <c r="I2028" s="215" t="s">
        <v>8912</v>
      </c>
      <c r="J2028" s="215" t="s">
        <v>8913</v>
      </c>
      <c r="K2028" s="215" t="s">
        <v>8688</v>
      </c>
      <c r="L2028" s="215" t="s">
        <v>10681</v>
      </c>
      <c r="AD2028" s="216"/>
    </row>
    <row r="2029" spans="1:30" s="215" customFormat="1" x14ac:dyDescent="0.25">
      <c r="A2029" s="215" t="s">
        <v>160</v>
      </c>
      <c r="B2029" s="215">
        <v>6077</v>
      </c>
      <c r="C2029" s="215" t="s">
        <v>210</v>
      </c>
      <c r="D2029" s="215">
        <v>191628705</v>
      </c>
      <c r="E2029" s="215">
        <v>1040</v>
      </c>
      <c r="G2029" s="215">
        <v>1004</v>
      </c>
      <c r="I2029" s="215" t="s">
        <v>8914</v>
      </c>
      <c r="J2029" s="215" t="s">
        <v>8915</v>
      </c>
      <c r="K2029" s="215" t="s">
        <v>8688</v>
      </c>
      <c r="L2029" s="215" t="s">
        <v>10682</v>
      </c>
      <c r="AD2029" s="216"/>
    </row>
    <row r="2030" spans="1:30" s="215" customFormat="1" x14ac:dyDescent="0.25">
      <c r="A2030" s="215" t="s">
        <v>160</v>
      </c>
      <c r="B2030" s="215">
        <v>6077</v>
      </c>
      <c r="C2030" s="215" t="s">
        <v>210</v>
      </c>
      <c r="D2030" s="215">
        <v>191628707</v>
      </c>
      <c r="E2030" s="215">
        <v>1040</v>
      </c>
      <c r="G2030" s="215">
        <v>1004</v>
      </c>
      <c r="I2030" s="215" t="s">
        <v>8916</v>
      </c>
      <c r="J2030" s="215" t="s">
        <v>8917</v>
      </c>
      <c r="K2030" s="215" t="s">
        <v>8688</v>
      </c>
      <c r="L2030" s="215" t="s">
        <v>10683</v>
      </c>
      <c r="AD2030" s="216"/>
    </row>
    <row r="2031" spans="1:30" s="215" customFormat="1" x14ac:dyDescent="0.25">
      <c r="A2031" s="215" t="s">
        <v>160</v>
      </c>
      <c r="B2031" s="215">
        <v>6077</v>
      </c>
      <c r="C2031" s="215" t="s">
        <v>210</v>
      </c>
      <c r="D2031" s="215">
        <v>191628709</v>
      </c>
      <c r="E2031" s="215">
        <v>1040</v>
      </c>
      <c r="G2031" s="215">
        <v>1004</v>
      </c>
      <c r="I2031" s="215" t="s">
        <v>8918</v>
      </c>
      <c r="J2031" s="215" t="s">
        <v>8919</v>
      </c>
      <c r="K2031" s="215" t="s">
        <v>8688</v>
      </c>
      <c r="L2031" s="215" t="s">
        <v>10684</v>
      </c>
      <c r="AD2031" s="216"/>
    </row>
    <row r="2032" spans="1:30" s="215" customFormat="1" x14ac:dyDescent="0.25">
      <c r="A2032" s="215" t="s">
        <v>160</v>
      </c>
      <c r="B2032" s="215">
        <v>6077</v>
      </c>
      <c r="C2032" s="215" t="s">
        <v>210</v>
      </c>
      <c r="D2032" s="215">
        <v>191628710</v>
      </c>
      <c r="E2032" s="215">
        <v>1040</v>
      </c>
      <c r="G2032" s="215">
        <v>1004</v>
      </c>
      <c r="I2032" s="215" t="s">
        <v>8920</v>
      </c>
      <c r="J2032" s="215" t="s">
        <v>8921</v>
      </c>
      <c r="K2032" s="215" t="s">
        <v>8688</v>
      </c>
      <c r="L2032" s="215" t="s">
        <v>10685</v>
      </c>
      <c r="AD2032" s="216"/>
    </row>
    <row r="2033" spans="1:30" s="215" customFormat="1" x14ac:dyDescent="0.25">
      <c r="A2033" s="215" t="s">
        <v>160</v>
      </c>
      <c r="B2033" s="215">
        <v>6077</v>
      </c>
      <c r="C2033" s="215" t="s">
        <v>210</v>
      </c>
      <c r="D2033" s="215">
        <v>191628711</v>
      </c>
      <c r="E2033" s="215">
        <v>1040</v>
      </c>
      <c r="G2033" s="215">
        <v>1004</v>
      </c>
      <c r="I2033" s="215" t="s">
        <v>8922</v>
      </c>
      <c r="J2033" s="215" t="s">
        <v>8923</v>
      </c>
      <c r="K2033" s="215" t="s">
        <v>8688</v>
      </c>
      <c r="L2033" s="215" t="s">
        <v>10686</v>
      </c>
      <c r="AD2033" s="216"/>
    </row>
    <row r="2034" spans="1:30" s="215" customFormat="1" x14ac:dyDescent="0.25">
      <c r="A2034" s="215" t="s">
        <v>160</v>
      </c>
      <c r="B2034" s="215">
        <v>6077</v>
      </c>
      <c r="C2034" s="215" t="s">
        <v>210</v>
      </c>
      <c r="D2034" s="215">
        <v>191628712</v>
      </c>
      <c r="E2034" s="215">
        <v>1040</v>
      </c>
      <c r="G2034" s="215">
        <v>1004</v>
      </c>
      <c r="I2034" s="215" t="s">
        <v>8924</v>
      </c>
      <c r="J2034" s="215" t="s">
        <v>8925</v>
      </c>
      <c r="K2034" s="215" t="s">
        <v>8688</v>
      </c>
      <c r="L2034" s="215" t="s">
        <v>10687</v>
      </c>
      <c r="AD2034" s="216"/>
    </row>
    <row r="2035" spans="1:30" s="215" customFormat="1" x14ac:dyDescent="0.25">
      <c r="A2035" s="215" t="s">
        <v>160</v>
      </c>
      <c r="B2035" s="215">
        <v>6077</v>
      </c>
      <c r="C2035" s="215" t="s">
        <v>210</v>
      </c>
      <c r="D2035" s="215">
        <v>191628713</v>
      </c>
      <c r="E2035" s="215">
        <v>1040</v>
      </c>
      <c r="G2035" s="215">
        <v>1004</v>
      </c>
      <c r="I2035" s="215" t="s">
        <v>8926</v>
      </c>
      <c r="J2035" s="215" t="s">
        <v>8927</v>
      </c>
      <c r="K2035" s="215" t="s">
        <v>8688</v>
      </c>
      <c r="L2035" s="215" t="s">
        <v>10688</v>
      </c>
      <c r="AD2035" s="216"/>
    </row>
    <row r="2036" spans="1:30" s="215" customFormat="1" x14ac:dyDescent="0.25">
      <c r="A2036" s="215" t="s">
        <v>160</v>
      </c>
      <c r="B2036" s="215">
        <v>6077</v>
      </c>
      <c r="C2036" s="215" t="s">
        <v>210</v>
      </c>
      <c r="D2036" s="215">
        <v>191628731</v>
      </c>
      <c r="E2036" s="215">
        <v>1040</v>
      </c>
      <c r="G2036" s="215">
        <v>1004</v>
      </c>
      <c r="I2036" s="215" t="s">
        <v>8928</v>
      </c>
      <c r="J2036" s="215" t="s">
        <v>8929</v>
      </c>
      <c r="K2036" s="215" t="s">
        <v>8688</v>
      </c>
      <c r="L2036" s="215" t="s">
        <v>10689</v>
      </c>
      <c r="AD2036" s="216"/>
    </row>
    <row r="2037" spans="1:30" s="215" customFormat="1" x14ac:dyDescent="0.25">
      <c r="A2037" s="215" t="s">
        <v>160</v>
      </c>
      <c r="B2037" s="215">
        <v>6077</v>
      </c>
      <c r="C2037" s="215" t="s">
        <v>210</v>
      </c>
      <c r="D2037" s="215">
        <v>191628736</v>
      </c>
      <c r="E2037" s="215">
        <v>1040</v>
      </c>
      <c r="G2037" s="215">
        <v>1004</v>
      </c>
      <c r="I2037" s="215" t="s">
        <v>8930</v>
      </c>
      <c r="J2037" s="215" t="s">
        <v>8931</v>
      </c>
      <c r="K2037" s="215" t="s">
        <v>8688</v>
      </c>
      <c r="L2037" s="215" t="s">
        <v>10690</v>
      </c>
      <c r="AD2037" s="216"/>
    </row>
    <row r="2038" spans="1:30" s="215" customFormat="1" x14ac:dyDescent="0.25">
      <c r="A2038" s="215" t="s">
        <v>160</v>
      </c>
      <c r="B2038" s="215">
        <v>6077</v>
      </c>
      <c r="C2038" s="215" t="s">
        <v>210</v>
      </c>
      <c r="D2038" s="215">
        <v>191909413</v>
      </c>
      <c r="E2038" s="215">
        <v>1060</v>
      </c>
      <c r="F2038" s="215">
        <v>1242</v>
      </c>
      <c r="G2038" s="215">
        <v>1004</v>
      </c>
      <c r="I2038" s="215" t="s">
        <v>11595</v>
      </c>
      <c r="J2038" s="215" t="s">
        <v>11596</v>
      </c>
      <c r="K2038" s="215" t="s">
        <v>8688</v>
      </c>
      <c r="L2038" s="215" t="s">
        <v>11599</v>
      </c>
      <c r="AD2038" s="216"/>
    </row>
    <row r="2039" spans="1:30" s="215" customFormat="1" x14ac:dyDescent="0.25">
      <c r="A2039" s="215" t="s">
        <v>160</v>
      </c>
      <c r="B2039" s="215">
        <v>6077</v>
      </c>
      <c r="C2039" s="215" t="s">
        <v>210</v>
      </c>
      <c r="D2039" s="215">
        <v>191911564</v>
      </c>
      <c r="E2039" s="215">
        <v>1020</v>
      </c>
      <c r="F2039" s="215">
        <v>1110</v>
      </c>
      <c r="G2039" s="215">
        <v>1004</v>
      </c>
      <c r="I2039" s="215" t="s">
        <v>8932</v>
      </c>
      <c r="J2039" s="215" t="s">
        <v>8933</v>
      </c>
      <c r="K2039" s="215" t="s">
        <v>8688</v>
      </c>
      <c r="L2039" s="215" t="s">
        <v>10691</v>
      </c>
      <c r="AD2039" s="216"/>
    </row>
    <row r="2040" spans="1:30" s="215" customFormat="1" x14ac:dyDescent="0.25">
      <c r="A2040" s="215" t="s">
        <v>160</v>
      </c>
      <c r="B2040" s="215">
        <v>6077</v>
      </c>
      <c r="C2040" s="215" t="s">
        <v>210</v>
      </c>
      <c r="D2040" s="215">
        <v>191928886</v>
      </c>
      <c r="E2040" s="215">
        <v>1020</v>
      </c>
      <c r="F2040" s="215">
        <v>1121</v>
      </c>
      <c r="G2040" s="215">
        <v>1004</v>
      </c>
      <c r="I2040" s="215" t="s">
        <v>8934</v>
      </c>
      <c r="J2040" s="215" t="s">
        <v>8935</v>
      </c>
      <c r="K2040" s="215" t="s">
        <v>8741</v>
      </c>
      <c r="L2040" s="215" t="s">
        <v>11513</v>
      </c>
      <c r="AD2040" s="216"/>
    </row>
    <row r="2041" spans="1:30" s="215" customFormat="1" x14ac:dyDescent="0.25">
      <c r="A2041" s="215" t="s">
        <v>160</v>
      </c>
      <c r="B2041" s="215">
        <v>6077</v>
      </c>
      <c r="C2041" s="215" t="s">
        <v>210</v>
      </c>
      <c r="D2041" s="215">
        <v>191962439</v>
      </c>
      <c r="E2041" s="215">
        <v>1060</v>
      </c>
      <c r="F2041" s="215">
        <v>1274</v>
      </c>
      <c r="G2041" s="215">
        <v>1004</v>
      </c>
      <c r="I2041" s="215" t="s">
        <v>8936</v>
      </c>
      <c r="J2041" s="215" t="s">
        <v>8937</v>
      </c>
      <c r="K2041" s="215" t="s">
        <v>8688</v>
      </c>
      <c r="L2041" s="215" t="s">
        <v>10692</v>
      </c>
      <c r="AD2041" s="216"/>
    </row>
    <row r="2042" spans="1:30" s="215" customFormat="1" x14ac:dyDescent="0.25">
      <c r="A2042" s="215" t="s">
        <v>160</v>
      </c>
      <c r="B2042" s="215">
        <v>6077</v>
      </c>
      <c r="C2042" s="215" t="s">
        <v>210</v>
      </c>
      <c r="D2042" s="215">
        <v>191963033</v>
      </c>
      <c r="E2042" s="215">
        <v>1060</v>
      </c>
      <c r="F2042" s="215">
        <v>1252</v>
      </c>
      <c r="G2042" s="215">
        <v>1004</v>
      </c>
      <c r="I2042" s="215" t="s">
        <v>8938</v>
      </c>
      <c r="J2042" s="215" t="s">
        <v>8939</v>
      </c>
      <c r="K2042" s="215" t="s">
        <v>8688</v>
      </c>
      <c r="L2042" s="215" t="s">
        <v>10693</v>
      </c>
      <c r="AD2042" s="216"/>
    </row>
    <row r="2043" spans="1:30" s="215" customFormat="1" x14ac:dyDescent="0.25">
      <c r="A2043" s="215" t="s">
        <v>160</v>
      </c>
      <c r="B2043" s="215">
        <v>6077</v>
      </c>
      <c r="C2043" s="215" t="s">
        <v>210</v>
      </c>
      <c r="D2043" s="215">
        <v>191990921</v>
      </c>
      <c r="E2043" s="215">
        <v>1060</v>
      </c>
      <c r="F2043" s="215">
        <v>1242</v>
      </c>
      <c r="G2043" s="215">
        <v>1004</v>
      </c>
      <c r="I2043" s="215" t="s">
        <v>8940</v>
      </c>
      <c r="J2043" s="215" t="s">
        <v>8941</v>
      </c>
      <c r="K2043" s="215" t="s">
        <v>8688</v>
      </c>
      <c r="L2043" s="215" t="s">
        <v>10694</v>
      </c>
      <c r="AD2043" s="216"/>
    </row>
    <row r="2044" spans="1:30" s="215" customFormat="1" x14ac:dyDescent="0.25">
      <c r="A2044" s="215" t="s">
        <v>160</v>
      </c>
      <c r="B2044" s="215">
        <v>6077</v>
      </c>
      <c r="C2044" s="215" t="s">
        <v>210</v>
      </c>
      <c r="D2044" s="215">
        <v>191991100</v>
      </c>
      <c r="E2044" s="215">
        <v>1020</v>
      </c>
      <c r="F2044" s="215">
        <v>1110</v>
      </c>
      <c r="G2044" s="215">
        <v>1004</v>
      </c>
      <c r="I2044" s="215" t="s">
        <v>27065</v>
      </c>
      <c r="J2044" s="215" t="s">
        <v>27066</v>
      </c>
      <c r="K2044" s="215" t="s">
        <v>8688</v>
      </c>
      <c r="L2044" s="215" t="s">
        <v>27148</v>
      </c>
      <c r="AD2044" s="216"/>
    </row>
    <row r="2045" spans="1:30" s="215" customFormat="1" x14ac:dyDescent="0.25">
      <c r="A2045" s="215" t="s">
        <v>160</v>
      </c>
      <c r="B2045" s="215">
        <v>6077</v>
      </c>
      <c r="C2045" s="215" t="s">
        <v>210</v>
      </c>
      <c r="D2045" s="215">
        <v>191991101</v>
      </c>
      <c r="E2045" s="215">
        <v>1020</v>
      </c>
      <c r="F2045" s="215">
        <v>1110</v>
      </c>
      <c r="G2045" s="215">
        <v>1004</v>
      </c>
      <c r="I2045" s="215" t="s">
        <v>29083</v>
      </c>
      <c r="J2045" s="215" t="s">
        <v>29084</v>
      </c>
      <c r="K2045" s="215" t="s">
        <v>8688</v>
      </c>
      <c r="L2045" s="215" t="s">
        <v>29125</v>
      </c>
      <c r="AD2045" s="216"/>
    </row>
    <row r="2046" spans="1:30" s="215" customFormat="1" x14ac:dyDescent="0.25">
      <c r="A2046" s="215" t="s">
        <v>160</v>
      </c>
      <c r="B2046" s="215">
        <v>6077</v>
      </c>
      <c r="C2046" s="215" t="s">
        <v>210</v>
      </c>
      <c r="D2046" s="215">
        <v>191993608</v>
      </c>
      <c r="E2046" s="215">
        <v>1060</v>
      </c>
      <c r="F2046" s="215">
        <v>1242</v>
      </c>
      <c r="G2046" s="215">
        <v>1004</v>
      </c>
      <c r="I2046" s="215" t="s">
        <v>26840</v>
      </c>
      <c r="J2046" s="215" t="s">
        <v>26841</v>
      </c>
      <c r="K2046" s="215" t="s">
        <v>8688</v>
      </c>
      <c r="L2046" s="215" t="s">
        <v>26914</v>
      </c>
      <c r="AD2046" s="216"/>
    </row>
    <row r="2047" spans="1:30" s="215" customFormat="1" x14ac:dyDescent="0.25">
      <c r="A2047" s="215" t="s">
        <v>160</v>
      </c>
      <c r="B2047" s="215">
        <v>6077</v>
      </c>
      <c r="C2047" s="215" t="s">
        <v>210</v>
      </c>
      <c r="D2047" s="215">
        <v>192000056</v>
      </c>
      <c r="E2047" s="215">
        <v>1020</v>
      </c>
      <c r="F2047" s="215">
        <v>1110</v>
      </c>
      <c r="G2047" s="215">
        <v>1003</v>
      </c>
      <c r="I2047" s="215" t="s">
        <v>31548</v>
      </c>
      <c r="J2047" s="215" t="s">
        <v>31549</v>
      </c>
      <c r="K2047" s="215" t="s">
        <v>8688</v>
      </c>
      <c r="L2047" s="215" t="s">
        <v>31914</v>
      </c>
      <c r="AD2047" s="216"/>
    </row>
    <row r="2048" spans="1:30" s="215" customFormat="1" x14ac:dyDescent="0.25">
      <c r="A2048" s="215" t="s">
        <v>160</v>
      </c>
      <c r="B2048" s="215">
        <v>6077</v>
      </c>
      <c r="C2048" s="215" t="s">
        <v>210</v>
      </c>
      <c r="D2048" s="215">
        <v>192006797</v>
      </c>
      <c r="E2048" s="215">
        <v>1060</v>
      </c>
      <c r="F2048" s="215">
        <v>1261</v>
      </c>
      <c r="G2048" s="215">
        <v>1004</v>
      </c>
      <c r="I2048" s="215" t="s">
        <v>11696</v>
      </c>
      <c r="J2048" s="215" t="s">
        <v>11697</v>
      </c>
      <c r="K2048" s="215" t="s">
        <v>8741</v>
      </c>
      <c r="L2048" s="215" t="s">
        <v>11754</v>
      </c>
      <c r="AD2048" s="216"/>
    </row>
    <row r="2049" spans="1:30" s="215" customFormat="1" x14ac:dyDescent="0.25">
      <c r="A2049" s="215" t="s">
        <v>160</v>
      </c>
      <c r="B2049" s="215">
        <v>6077</v>
      </c>
      <c r="C2049" s="215" t="s">
        <v>210</v>
      </c>
      <c r="D2049" s="215">
        <v>192008239</v>
      </c>
      <c r="E2049" s="215">
        <v>1060</v>
      </c>
      <c r="F2049" s="215">
        <v>1242</v>
      </c>
      <c r="G2049" s="215">
        <v>1004</v>
      </c>
      <c r="I2049" s="215" t="s">
        <v>31550</v>
      </c>
      <c r="J2049" s="215" t="s">
        <v>31551</v>
      </c>
      <c r="K2049" s="215" t="s">
        <v>8688</v>
      </c>
      <c r="L2049" s="215" t="s">
        <v>31915</v>
      </c>
      <c r="AD2049" s="216"/>
    </row>
    <row r="2050" spans="1:30" s="215" customFormat="1" x14ac:dyDescent="0.25">
      <c r="A2050" s="215" t="s">
        <v>160</v>
      </c>
      <c r="B2050" s="215">
        <v>6077</v>
      </c>
      <c r="C2050" s="215" t="s">
        <v>210</v>
      </c>
      <c r="D2050" s="215">
        <v>192022721</v>
      </c>
      <c r="E2050" s="215">
        <v>1020</v>
      </c>
      <c r="F2050" s="215">
        <v>1110</v>
      </c>
      <c r="G2050" s="215">
        <v>1004</v>
      </c>
      <c r="I2050" s="215" t="s">
        <v>28661</v>
      </c>
      <c r="J2050" s="215" t="s">
        <v>28662</v>
      </c>
      <c r="K2050" s="215" t="s">
        <v>8688</v>
      </c>
      <c r="L2050" s="215" t="s">
        <v>28735</v>
      </c>
      <c r="AD2050" s="216"/>
    </row>
    <row r="2051" spans="1:30" s="215" customFormat="1" x14ac:dyDescent="0.25">
      <c r="A2051" s="215" t="s">
        <v>160</v>
      </c>
      <c r="B2051" s="215">
        <v>6077</v>
      </c>
      <c r="C2051" s="215" t="s">
        <v>210</v>
      </c>
      <c r="D2051" s="215">
        <v>502006876</v>
      </c>
      <c r="E2051" s="215">
        <v>1060</v>
      </c>
      <c r="F2051" s="215">
        <v>1274</v>
      </c>
      <c r="G2051" s="215">
        <v>1004</v>
      </c>
      <c r="I2051" s="215" t="s">
        <v>8942</v>
      </c>
      <c r="J2051" s="215" t="s">
        <v>8943</v>
      </c>
      <c r="K2051" s="215" t="s">
        <v>8688</v>
      </c>
      <c r="L2051" s="215" t="s">
        <v>10695</v>
      </c>
      <c r="AD2051" s="216"/>
    </row>
    <row r="2052" spans="1:30" s="215" customFormat="1" x14ac:dyDescent="0.25">
      <c r="A2052" s="215" t="s">
        <v>160</v>
      </c>
      <c r="B2052" s="215">
        <v>6077</v>
      </c>
      <c r="C2052" s="215" t="s">
        <v>210</v>
      </c>
      <c r="D2052" s="215">
        <v>502007336</v>
      </c>
      <c r="E2052" s="215">
        <v>1060</v>
      </c>
      <c r="F2052" s="215">
        <v>1271</v>
      </c>
      <c r="G2052" s="215">
        <v>1004</v>
      </c>
      <c r="I2052" s="215" t="s">
        <v>8944</v>
      </c>
      <c r="J2052" s="215" t="s">
        <v>8945</v>
      </c>
      <c r="K2052" s="215" t="s">
        <v>8688</v>
      </c>
      <c r="L2052" s="215" t="s">
        <v>10696</v>
      </c>
      <c r="AD2052" s="216"/>
    </row>
    <row r="2053" spans="1:30" s="215" customFormat="1" x14ac:dyDescent="0.25">
      <c r="A2053" s="215" t="s">
        <v>160</v>
      </c>
      <c r="B2053" s="215">
        <v>6082</v>
      </c>
      <c r="C2053" s="215" t="s">
        <v>211</v>
      </c>
      <c r="D2053" s="215">
        <v>908284</v>
      </c>
      <c r="E2053" s="215">
        <v>1030</v>
      </c>
      <c r="F2053" s="215">
        <v>1110</v>
      </c>
      <c r="G2053" s="215">
        <v>1004</v>
      </c>
      <c r="I2053" s="215" t="s">
        <v>8946</v>
      </c>
      <c r="J2053" s="215" t="s">
        <v>8947</v>
      </c>
      <c r="K2053" s="215" t="s">
        <v>8688</v>
      </c>
      <c r="L2053" s="215" t="s">
        <v>10697</v>
      </c>
      <c r="AD2053" s="216"/>
    </row>
    <row r="2054" spans="1:30" s="215" customFormat="1" x14ac:dyDescent="0.25">
      <c r="A2054" s="215" t="s">
        <v>160</v>
      </c>
      <c r="B2054" s="215">
        <v>6082</v>
      </c>
      <c r="C2054" s="215" t="s">
        <v>211</v>
      </c>
      <c r="D2054" s="215">
        <v>908285</v>
      </c>
      <c r="E2054" s="215">
        <v>1020</v>
      </c>
      <c r="F2054" s="215">
        <v>1110</v>
      </c>
      <c r="G2054" s="215">
        <v>1004</v>
      </c>
      <c r="I2054" s="215" t="s">
        <v>8948</v>
      </c>
      <c r="J2054" s="215" t="s">
        <v>8949</v>
      </c>
      <c r="K2054" s="215" t="s">
        <v>8688</v>
      </c>
      <c r="L2054" s="215" t="s">
        <v>10698</v>
      </c>
      <c r="AD2054" s="216"/>
    </row>
    <row r="2055" spans="1:30" s="215" customFormat="1" x14ac:dyDescent="0.25">
      <c r="A2055" s="215" t="s">
        <v>160</v>
      </c>
      <c r="B2055" s="215">
        <v>6082</v>
      </c>
      <c r="C2055" s="215" t="s">
        <v>211</v>
      </c>
      <c r="D2055" s="215">
        <v>908286</v>
      </c>
      <c r="E2055" s="215">
        <v>1020</v>
      </c>
      <c r="F2055" s="215">
        <v>1121</v>
      </c>
      <c r="G2055" s="215">
        <v>1004</v>
      </c>
      <c r="I2055" s="215" t="s">
        <v>8950</v>
      </c>
      <c r="J2055" s="215" t="s">
        <v>8951</v>
      </c>
      <c r="K2055" s="215" t="s">
        <v>8688</v>
      </c>
      <c r="L2055" s="215" t="s">
        <v>10699</v>
      </c>
      <c r="AD2055" s="216"/>
    </row>
    <row r="2056" spans="1:30" s="215" customFormat="1" x14ac:dyDescent="0.25">
      <c r="A2056" s="215" t="s">
        <v>160</v>
      </c>
      <c r="B2056" s="215">
        <v>6082</v>
      </c>
      <c r="C2056" s="215" t="s">
        <v>211</v>
      </c>
      <c r="D2056" s="215">
        <v>908288</v>
      </c>
      <c r="E2056" s="215">
        <v>1020</v>
      </c>
      <c r="F2056" s="215">
        <v>1110</v>
      </c>
      <c r="G2056" s="215">
        <v>1004</v>
      </c>
      <c r="I2056" s="215" t="s">
        <v>8952</v>
      </c>
      <c r="J2056" s="215" t="s">
        <v>8953</v>
      </c>
      <c r="K2056" s="215" t="s">
        <v>8688</v>
      </c>
      <c r="L2056" s="215" t="s">
        <v>10700</v>
      </c>
      <c r="AD2056" s="216"/>
    </row>
    <row r="2057" spans="1:30" s="215" customFormat="1" x14ac:dyDescent="0.25">
      <c r="A2057" s="215" t="s">
        <v>160</v>
      </c>
      <c r="B2057" s="215">
        <v>6082</v>
      </c>
      <c r="C2057" s="215" t="s">
        <v>211</v>
      </c>
      <c r="D2057" s="215">
        <v>908289</v>
      </c>
      <c r="E2057" s="215">
        <v>1020</v>
      </c>
      <c r="F2057" s="215">
        <v>1121</v>
      </c>
      <c r="G2057" s="215">
        <v>1004</v>
      </c>
      <c r="I2057" s="215" t="s">
        <v>8954</v>
      </c>
      <c r="J2057" s="215" t="s">
        <v>8955</v>
      </c>
      <c r="K2057" s="215" t="s">
        <v>8688</v>
      </c>
      <c r="L2057" s="215" t="s">
        <v>10701</v>
      </c>
      <c r="AD2057" s="216"/>
    </row>
    <row r="2058" spans="1:30" s="215" customFormat="1" x14ac:dyDescent="0.25">
      <c r="A2058" s="215" t="s">
        <v>160</v>
      </c>
      <c r="B2058" s="215">
        <v>6082</v>
      </c>
      <c r="C2058" s="215" t="s">
        <v>211</v>
      </c>
      <c r="D2058" s="215">
        <v>908291</v>
      </c>
      <c r="E2058" s="215">
        <v>1020</v>
      </c>
      <c r="F2058" s="215">
        <v>1110</v>
      </c>
      <c r="G2058" s="215">
        <v>1004</v>
      </c>
      <c r="I2058" s="215" t="s">
        <v>3253</v>
      </c>
      <c r="J2058" s="215" t="s">
        <v>3254</v>
      </c>
      <c r="K2058" s="215" t="s">
        <v>328</v>
      </c>
      <c r="L2058" s="215" t="s">
        <v>7103</v>
      </c>
      <c r="AD2058" s="216"/>
    </row>
    <row r="2059" spans="1:30" s="215" customFormat="1" x14ac:dyDescent="0.25">
      <c r="A2059" s="215" t="s">
        <v>160</v>
      </c>
      <c r="B2059" s="215">
        <v>6082</v>
      </c>
      <c r="C2059" s="215" t="s">
        <v>211</v>
      </c>
      <c r="D2059" s="215">
        <v>908294</v>
      </c>
      <c r="E2059" s="215">
        <v>1020</v>
      </c>
      <c r="F2059" s="215">
        <v>1110</v>
      </c>
      <c r="G2059" s="215">
        <v>1004</v>
      </c>
      <c r="I2059" s="215" t="s">
        <v>6442</v>
      </c>
      <c r="J2059" s="215" t="s">
        <v>6443</v>
      </c>
      <c r="K2059" s="215" t="s">
        <v>328</v>
      </c>
      <c r="L2059" s="215" t="s">
        <v>7104</v>
      </c>
      <c r="AD2059" s="216"/>
    </row>
    <row r="2060" spans="1:30" s="215" customFormat="1" x14ac:dyDescent="0.25">
      <c r="A2060" s="215" t="s">
        <v>160</v>
      </c>
      <c r="B2060" s="215">
        <v>6082</v>
      </c>
      <c r="C2060" s="215" t="s">
        <v>211</v>
      </c>
      <c r="D2060" s="215">
        <v>908327</v>
      </c>
      <c r="E2060" s="215">
        <v>1020</v>
      </c>
      <c r="F2060" s="215">
        <v>1110</v>
      </c>
      <c r="G2060" s="215">
        <v>1004</v>
      </c>
      <c r="I2060" s="215" t="s">
        <v>3255</v>
      </c>
      <c r="J2060" s="215" t="s">
        <v>3256</v>
      </c>
      <c r="K2060" s="215" t="s">
        <v>328</v>
      </c>
      <c r="L2060" s="215" t="s">
        <v>7104</v>
      </c>
      <c r="AD2060" s="216"/>
    </row>
    <row r="2061" spans="1:30" s="215" customFormat="1" x14ac:dyDescent="0.25">
      <c r="A2061" s="215" t="s">
        <v>160</v>
      </c>
      <c r="B2061" s="215">
        <v>6082</v>
      </c>
      <c r="C2061" s="215" t="s">
        <v>211</v>
      </c>
      <c r="D2061" s="215">
        <v>908330</v>
      </c>
      <c r="E2061" s="215">
        <v>1020</v>
      </c>
      <c r="F2061" s="215">
        <v>1110</v>
      </c>
      <c r="G2061" s="215">
        <v>1004</v>
      </c>
      <c r="I2061" s="215" t="s">
        <v>8956</v>
      </c>
      <c r="J2061" s="215" t="s">
        <v>8957</v>
      </c>
      <c r="K2061" s="215" t="s">
        <v>8688</v>
      </c>
      <c r="L2061" s="215" t="s">
        <v>10702</v>
      </c>
      <c r="AD2061" s="216"/>
    </row>
    <row r="2062" spans="1:30" s="215" customFormat="1" x14ac:dyDescent="0.25">
      <c r="A2062" s="215" t="s">
        <v>160</v>
      </c>
      <c r="B2062" s="215">
        <v>6082</v>
      </c>
      <c r="C2062" s="215" t="s">
        <v>211</v>
      </c>
      <c r="D2062" s="215">
        <v>908335</v>
      </c>
      <c r="E2062" s="215">
        <v>1020</v>
      </c>
      <c r="F2062" s="215">
        <v>1122</v>
      </c>
      <c r="G2062" s="215">
        <v>1004</v>
      </c>
      <c r="I2062" s="215" t="s">
        <v>3257</v>
      </c>
      <c r="J2062" s="215" t="s">
        <v>3258</v>
      </c>
      <c r="K2062" s="215" t="s">
        <v>328</v>
      </c>
      <c r="L2062" s="215" t="s">
        <v>7105</v>
      </c>
      <c r="AD2062" s="216"/>
    </row>
    <row r="2063" spans="1:30" s="215" customFormat="1" x14ac:dyDescent="0.25">
      <c r="A2063" s="215" t="s">
        <v>160</v>
      </c>
      <c r="B2063" s="215">
        <v>6082</v>
      </c>
      <c r="C2063" s="215" t="s">
        <v>211</v>
      </c>
      <c r="D2063" s="215">
        <v>908361</v>
      </c>
      <c r="E2063" s="215">
        <v>1020</v>
      </c>
      <c r="F2063" s="215">
        <v>1110</v>
      </c>
      <c r="G2063" s="215">
        <v>1004</v>
      </c>
      <c r="I2063" s="215" t="s">
        <v>8958</v>
      </c>
      <c r="J2063" s="215" t="s">
        <v>8959</v>
      </c>
      <c r="K2063" s="215" t="s">
        <v>8688</v>
      </c>
      <c r="L2063" s="215" t="s">
        <v>10703</v>
      </c>
      <c r="AD2063" s="216"/>
    </row>
    <row r="2064" spans="1:30" s="215" customFormat="1" x14ac:dyDescent="0.25">
      <c r="A2064" s="215" t="s">
        <v>160</v>
      </c>
      <c r="B2064" s="215">
        <v>6082</v>
      </c>
      <c r="C2064" s="215" t="s">
        <v>211</v>
      </c>
      <c r="D2064" s="215">
        <v>908370</v>
      </c>
      <c r="E2064" s="215">
        <v>1020</v>
      </c>
      <c r="F2064" s="215">
        <v>1110</v>
      </c>
      <c r="G2064" s="215">
        <v>1004</v>
      </c>
      <c r="I2064" s="215" t="s">
        <v>6444</v>
      </c>
      <c r="J2064" s="215" t="s">
        <v>6445</v>
      </c>
      <c r="K2064" s="215" t="s">
        <v>328</v>
      </c>
      <c r="L2064" s="215" t="s">
        <v>7106</v>
      </c>
      <c r="AD2064" s="216"/>
    </row>
    <row r="2065" spans="1:30" s="215" customFormat="1" x14ac:dyDescent="0.25">
      <c r="A2065" s="215" t="s">
        <v>160</v>
      </c>
      <c r="B2065" s="215">
        <v>6082</v>
      </c>
      <c r="C2065" s="215" t="s">
        <v>211</v>
      </c>
      <c r="D2065" s="215">
        <v>908449</v>
      </c>
      <c r="E2065" s="215">
        <v>1020</v>
      </c>
      <c r="F2065" s="215">
        <v>1110</v>
      </c>
      <c r="G2065" s="215">
        <v>1004</v>
      </c>
      <c r="I2065" s="215" t="s">
        <v>3291</v>
      </c>
      <c r="J2065" s="215" t="s">
        <v>3292</v>
      </c>
      <c r="K2065" s="215" t="s">
        <v>328</v>
      </c>
      <c r="L2065" s="215" t="s">
        <v>7107</v>
      </c>
      <c r="AD2065" s="216"/>
    </row>
    <row r="2066" spans="1:30" s="215" customFormat="1" x14ac:dyDescent="0.25">
      <c r="A2066" s="215" t="s">
        <v>160</v>
      </c>
      <c r="B2066" s="215">
        <v>6082</v>
      </c>
      <c r="C2066" s="215" t="s">
        <v>211</v>
      </c>
      <c r="D2066" s="215">
        <v>908479</v>
      </c>
      <c r="E2066" s="215">
        <v>1020</v>
      </c>
      <c r="F2066" s="215">
        <v>1242</v>
      </c>
      <c r="G2066" s="215">
        <v>1004</v>
      </c>
      <c r="I2066" s="215" t="s">
        <v>28614</v>
      </c>
      <c r="J2066" s="215" t="s">
        <v>28615</v>
      </c>
      <c r="K2066" s="215" t="s">
        <v>328</v>
      </c>
      <c r="L2066" s="215" t="s">
        <v>28628</v>
      </c>
      <c r="AD2066" s="216"/>
    </row>
    <row r="2067" spans="1:30" s="215" customFormat="1" x14ac:dyDescent="0.25">
      <c r="A2067" s="215" t="s">
        <v>160</v>
      </c>
      <c r="B2067" s="215">
        <v>6082</v>
      </c>
      <c r="C2067" s="215" t="s">
        <v>211</v>
      </c>
      <c r="D2067" s="215">
        <v>908560</v>
      </c>
      <c r="E2067" s="215">
        <v>1060</v>
      </c>
      <c r="F2067" s="215">
        <v>1271</v>
      </c>
      <c r="G2067" s="215">
        <v>1004</v>
      </c>
      <c r="I2067" s="215" t="s">
        <v>11641</v>
      </c>
      <c r="J2067" s="215" t="s">
        <v>11642</v>
      </c>
      <c r="K2067" s="215" t="s">
        <v>8688</v>
      </c>
      <c r="L2067" s="215" t="s">
        <v>11672</v>
      </c>
      <c r="AD2067" s="216"/>
    </row>
    <row r="2068" spans="1:30" s="215" customFormat="1" x14ac:dyDescent="0.25">
      <c r="A2068" s="215" t="s">
        <v>160</v>
      </c>
      <c r="B2068" s="215">
        <v>6082</v>
      </c>
      <c r="C2068" s="215" t="s">
        <v>211</v>
      </c>
      <c r="D2068" s="215">
        <v>908568</v>
      </c>
      <c r="E2068" s="215">
        <v>1020</v>
      </c>
      <c r="F2068" s="215">
        <v>1121</v>
      </c>
      <c r="G2068" s="215">
        <v>1004</v>
      </c>
      <c r="I2068" s="215" t="s">
        <v>3259</v>
      </c>
      <c r="J2068" s="215" t="s">
        <v>3260</v>
      </c>
      <c r="K2068" s="215" t="s">
        <v>328</v>
      </c>
      <c r="L2068" s="215" t="s">
        <v>7108</v>
      </c>
      <c r="AD2068" s="216"/>
    </row>
    <row r="2069" spans="1:30" s="215" customFormat="1" x14ac:dyDescent="0.25">
      <c r="A2069" s="215" t="s">
        <v>160</v>
      </c>
      <c r="B2069" s="215">
        <v>6082</v>
      </c>
      <c r="C2069" s="215" t="s">
        <v>211</v>
      </c>
      <c r="D2069" s="215">
        <v>908636</v>
      </c>
      <c r="E2069" s="215">
        <v>1020</v>
      </c>
      <c r="F2069" s="215">
        <v>1121</v>
      </c>
      <c r="G2069" s="215">
        <v>1004</v>
      </c>
      <c r="I2069" s="215" t="s">
        <v>7771</v>
      </c>
      <c r="J2069" s="215" t="s">
        <v>7772</v>
      </c>
      <c r="K2069" s="215" t="s">
        <v>328</v>
      </c>
      <c r="L2069" s="215" t="s">
        <v>7794</v>
      </c>
      <c r="AD2069" s="216"/>
    </row>
    <row r="2070" spans="1:30" s="215" customFormat="1" x14ac:dyDescent="0.25">
      <c r="A2070" s="215" t="s">
        <v>160</v>
      </c>
      <c r="B2070" s="215">
        <v>6082</v>
      </c>
      <c r="C2070" s="215" t="s">
        <v>211</v>
      </c>
      <c r="D2070" s="215">
        <v>908638</v>
      </c>
      <c r="E2070" s="215">
        <v>1020</v>
      </c>
      <c r="F2070" s="215">
        <v>1121</v>
      </c>
      <c r="G2070" s="215">
        <v>1004</v>
      </c>
      <c r="I2070" s="215" t="s">
        <v>3261</v>
      </c>
      <c r="J2070" s="215" t="s">
        <v>3262</v>
      </c>
      <c r="K2070" s="215" t="s">
        <v>328</v>
      </c>
      <c r="L2070" s="215" t="s">
        <v>7109</v>
      </c>
      <c r="AD2070" s="216"/>
    </row>
    <row r="2071" spans="1:30" s="215" customFormat="1" x14ac:dyDescent="0.25">
      <c r="A2071" s="215" t="s">
        <v>160</v>
      </c>
      <c r="B2071" s="215">
        <v>6082</v>
      </c>
      <c r="C2071" s="215" t="s">
        <v>211</v>
      </c>
      <c r="D2071" s="215">
        <v>908663</v>
      </c>
      <c r="E2071" s="215">
        <v>1020</v>
      </c>
      <c r="F2071" s="215">
        <v>1121</v>
      </c>
      <c r="G2071" s="215">
        <v>1004</v>
      </c>
      <c r="I2071" s="215" t="s">
        <v>6446</v>
      </c>
      <c r="J2071" s="215" t="s">
        <v>6447</v>
      </c>
      <c r="K2071" s="215" t="s">
        <v>328</v>
      </c>
      <c r="L2071" s="215" t="s">
        <v>7110</v>
      </c>
      <c r="AD2071" s="216"/>
    </row>
    <row r="2072" spans="1:30" s="215" customFormat="1" x14ac:dyDescent="0.25">
      <c r="A2072" s="215" t="s">
        <v>160</v>
      </c>
      <c r="B2072" s="215">
        <v>6082</v>
      </c>
      <c r="C2072" s="215" t="s">
        <v>211</v>
      </c>
      <c r="D2072" s="215">
        <v>908664</v>
      </c>
      <c r="E2072" s="215">
        <v>1020</v>
      </c>
      <c r="F2072" s="215">
        <v>1121</v>
      </c>
      <c r="G2072" s="215">
        <v>1004</v>
      </c>
      <c r="I2072" s="215" t="s">
        <v>3263</v>
      </c>
      <c r="J2072" s="215" t="s">
        <v>3264</v>
      </c>
      <c r="K2072" s="215" t="s">
        <v>328</v>
      </c>
      <c r="L2072" s="215" t="s">
        <v>7110</v>
      </c>
      <c r="AD2072" s="216"/>
    </row>
    <row r="2073" spans="1:30" s="215" customFormat="1" x14ac:dyDescent="0.25">
      <c r="A2073" s="215" t="s">
        <v>160</v>
      </c>
      <c r="B2073" s="215">
        <v>6082</v>
      </c>
      <c r="C2073" s="215" t="s">
        <v>211</v>
      </c>
      <c r="D2073" s="215">
        <v>908705</v>
      </c>
      <c r="E2073" s="215">
        <v>1020</v>
      </c>
      <c r="F2073" s="215">
        <v>1110</v>
      </c>
      <c r="G2073" s="215">
        <v>1004</v>
      </c>
      <c r="I2073" s="215" t="s">
        <v>3265</v>
      </c>
      <c r="J2073" s="215" t="s">
        <v>3266</v>
      </c>
      <c r="K2073" s="215" t="s">
        <v>328</v>
      </c>
      <c r="L2073" s="215" t="s">
        <v>7111</v>
      </c>
      <c r="AD2073" s="216"/>
    </row>
    <row r="2074" spans="1:30" s="215" customFormat="1" x14ac:dyDescent="0.25">
      <c r="A2074" s="215" t="s">
        <v>160</v>
      </c>
      <c r="B2074" s="215">
        <v>6082</v>
      </c>
      <c r="C2074" s="215" t="s">
        <v>211</v>
      </c>
      <c r="D2074" s="215">
        <v>908706</v>
      </c>
      <c r="E2074" s="215">
        <v>1020</v>
      </c>
      <c r="F2074" s="215">
        <v>1110</v>
      </c>
      <c r="G2074" s="215">
        <v>1004</v>
      </c>
      <c r="I2074" s="215" t="s">
        <v>3265</v>
      </c>
      <c r="J2074" s="215" t="s">
        <v>3266</v>
      </c>
      <c r="K2074" s="215" t="s">
        <v>328</v>
      </c>
      <c r="L2074" s="215" t="s">
        <v>7111</v>
      </c>
      <c r="AD2074" s="216"/>
    </row>
    <row r="2075" spans="1:30" s="215" customFormat="1" x14ac:dyDescent="0.25">
      <c r="A2075" s="215" t="s">
        <v>160</v>
      </c>
      <c r="B2075" s="215">
        <v>6082</v>
      </c>
      <c r="C2075" s="215" t="s">
        <v>211</v>
      </c>
      <c r="D2075" s="215">
        <v>908707</v>
      </c>
      <c r="E2075" s="215">
        <v>1020</v>
      </c>
      <c r="F2075" s="215">
        <v>1110</v>
      </c>
      <c r="G2075" s="215">
        <v>1004</v>
      </c>
      <c r="I2075" s="215" t="s">
        <v>3267</v>
      </c>
      <c r="J2075" s="215" t="s">
        <v>3268</v>
      </c>
      <c r="K2075" s="215" t="s">
        <v>328</v>
      </c>
      <c r="L2075" s="215" t="s">
        <v>7112</v>
      </c>
      <c r="AD2075" s="216"/>
    </row>
    <row r="2076" spans="1:30" s="215" customFormat="1" x14ac:dyDescent="0.25">
      <c r="A2076" s="215" t="s">
        <v>160</v>
      </c>
      <c r="B2076" s="215">
        <v>6082</v>
      </c>
      <c r="C2076" s="215" t="s">
        <v>211</v>
      </c>
      <c r="D2076" s="215">
        <v>908708</v>
      </c>
      <c r="E2076" s="215">
        <v>1020</v>
      </c>
      <c r="F2076" s="215">
        <v>1110</v>
      </c>
      <c r="G2076" s="215">
        <v>1004</v>
      </c>
      <c r="I2076" s="215" t="s">
        <v>6448</v>
      </c>
      <c r="J2076" s="215" t="s">
        <v>6449</v>
      </c>
      <c r="K2076" s="215" t="s">
        <v>328</v>
      </c>
      <c r="L2076" s="215" t="s">
        <v>7112</v>
      </c>
      <c r="AD2076" s="216"/>
    </row>
    <row r="2077" spans="1:30" s="215" customFormat="1" x14ac:dyDescent="0.25">
      <c r="A2077" s="215" t="s">
        <v>160</v>
      </c>
      <c r="B2077" s="215">
        <v>6082</v>
      </c>
      <c r="C2077" s="215" t="s">
        <v>211</v>
      </c>
      <c r="D2077" s="215">
        <v>908750</v>
      </c>
      <c r="E2077" s="215">
        <v>1020</v>
      </c>
      <c r="F2077" s="215">
        <v>1110</v>
      </c>
      <c r="G2077" s="215">
        <v>1004</v>
      </c>
      <c r="I2077" s="215" t="s">
        <v>3269</v>
      </c>
      <c r="J2077" s="215" t="s">
        <v>3270</v>
      </c>
      <c r="K2077" s="215" t="s">
        <v>328</v>
      </c>
      <c r="L2077" s="215" t="s">
        <v>7113</v>
      </c>
      <c r="AD2077" s="216"/>
    </row>
    <row r="2078" spans="1:30" s="215" customFormat="1" x14ac:dyDescent="0.25">
      <c r="A2078" s="215" t="s">
        <v>160</v>
      </c>
      <c r="B2078" s="215">
        <v>6082</v>
      </c>
      <c r="C2078" s="215" t="s">
        <v>211</v>
      </c>
      <c r="D2078" s="215">
        <v>908751</v>
      </c>
      <c r="E2078" s="215">
        <v>1020</v>
      </c>
      <c r="F2078" s="215">
        <v>1110</v>
      </c>
      <c r="G2078" s="215">
        <v>1004</v>
      </c>
      <c r="I2078" s="215" t="s">
        <v>3269</v>
      </c>
      <c r="J2078" s="215" t="s">
        <v>3270</v>
      </c>
      <c r="K2078" s="215" t="s">
        <v>328</v>
      </c>
      <c r="L2078" s="215" t="s">
        <v>7113</v>
      </c>
      <c r="AD2078" s="216"/>
    </row>
    <row r="2079" spans="1:30" s="215" customFormat="1" x14ac:dyDescent="0.25">
      <c r="A2079" s="215" t="s">
        <v>160</v>
      </c>
      <c r="B2079" s="215">
        <v>6082</v>
      </c>
      <c r="C2079" s="215" t="s">
        <v>211</v>
      </c>
      <c r="D2079" s="215">
        <v>908753</v>
      </c>
      <c r="E2079" s="215">
        <v>1020</v>
      </c>
      <c r="F2079" s="215">
        <v>1121</v>
      </c>
      <c r="G2079" s="215">
        <v>1004</v>
      </c>
      <c r="I2079" s="215" t="s">
        <v>6450</v>
      </c>
      <c r="J2079" s="215" t="s">
        <v>6451</v>
      </c>
      <c r="K2079" s="215" t="s">
        <v>328</v>
      </c>
      <c r="L2079" s="215" t="s">
        <v>7114</v>
      </c>
      <c r="AD2079" s="216"/>
    </row>
    <row r="2080" spans="1:30" s="215" customFormat="1" x14ac:dyDescent="0.25">
      <c r="A2080" s="215" t="s">
        <v>160</v>
      </c>
      <c r="B2080" s="215">
        <v>6082</v>
      </c>
      <c r="C2080" s="215" t="s">
        <v>211</v>
      </c>
      <c r="D2080" s="215">
        <v>908754</v>
      </c>
      <c r="E2080" s="215">
        <v>1020</v>
      </c>
      <c r="F2080" s="215">
        <v>1121</v>
      </c>
      <c r="G2080" s="215">
        <v>1004</v>
      </c>
      <c r="I2080" s="215" t="s">
        <v>3271</v>
      </c>
      <c r="J2080" s="215" t="s">
        <v>3272</v>
      </c>
      <c r="K2080" s="215" t="s">
        <v>328</v>
      </c>
      <c r="L2080" s="215" t="s">
        <v>7114</v>
      </c>
      <c r="AD2080" s="216"/>
    </row>
    <row r="2081" spans="1:30" s="215" customFormat="1" x14ac:dyDescent="0.25">
      <c r="A2081" s="215" t="s">
        <v>160</v>
      </c>
      <c r="B2081" s="215">
        <v>6082</v>
      </c>
      <c r="C2081" s="215" t="s">
        <v>211</v>
      </c>
      <c r="D2081" s="215">
        <v>908758</v>
      </c>
      <c r="E2081" s="215">
        <v>1020</v>
      </c>
      <c r="F2081" s="215">
        <v>1110</v>
      </c>
      <c r="G2081" s="215">
        <v>1004</v>
      </c>
      <c r="I2081" s="215" t="s">
        <v>3273</v>
      </c>
      <c r="J2081" s="215" t="s">
        <v>3274</v>
      </c>
      <c r="K2081" s="215" t="s">
        <v>328</v>
      </c>
      <c r="L2081" s="215" t="s">
        <v>7115</v>
      </c>
      <c r="AD2081" s="216"/>
    </row>
    <row r="2082" spans="1:30" s="215" customFormat="1" x14ac:dyDescent="0.25">
      <c r="A2082" s="215" t="s">
        <v>160</v>
      </c>
      <c r="B2082" s="215">
        <v>6082</v>
      </c>
      <c r="C2082" s="215" t="s">
        <v>211</v>
      </c>
      <c r="D2082" s="215">
        <v>908759</v>
      </c>
      <c r="E2082" s="215">
        <v>1020</v>
      </c>
      <c r="F2082" s="215">
        <v>1110</v>
      </c>
      <c r="G2082" s="215">
        <v>1004</v>
      </c>
      <c r="I2082" s="215" t="s">
        <v>3273</v>
      </c>
      <c r="J2082" s="215" t="s">
        <v>3274</v>
      </c>
      <c r="K2082" s="215" t="s">
        <v>328</v>
      </c>
      <c r="L2082" s="215" t="s">
        <v>7115</v>
      </c>
      <c r="AD2082" s="216"/>
    </row>
    <row r="2083" spans="1:30" s="215" customFormat="1" x14ac:dyDescent="0.25">
      <c r="A2083" s="215" t="s">
        <v>160</v>
      </c>
      <c r="B2083" s="215">
        <v>6082</v>
      </c>
      <c r="C2083" s="215" t="s">
        <v>211</v>
      </c>
      <c r="D2083" s="215">
        <v>908894</v>
      </c>
      <c r="E2083" s="215">
        <v>1020</v>
      </c>
      <c r="F2083" s="215">
        <v>1121</v>
      </c>
      <c r="G2083" s="215">
        <v>1004</v>
      </c>
      <c r="I2083" s="215" t="s">
        <v>6452</v>
      </c>
      <c r="J2083" s="215" t="s">
        <v>6453</v>
      </c>
      <c r="K2083" s="215" t="s">
        <v>328</v>
      </c>
      <c r="L2083" s="215" t="s">
        <v>7116</v>
      </c>
      <c r="AD2083" s="216"/>
    </row>
    <row r="2084" spans="1:30" s="215" customFormat="1" x14ac:dyDescent="0.25">
      <c r="A2084" s="215" t="s">
        <v>160</v>
      </c>
      <c r="B2084" s="215">
        <v>6082</v>
      </c>
      <c r="C2084" s="215" t="s">
        <v>211</v>
      </c>
      <c r="D2084" s="215">
        <v>908895</v>
      </c>
      <c r="E2084" s="215">
        <v>1020</v>
      </c>
      <c r="F2084" s="215">
        <v>1121</v>
      </c>
      <c r="G2084" s="215">
        <v>1004</v>
      </c>
      <c r="I2084" s="215" t="s">
        <v>3275</v>
      </c>
      <c r="J2084" s="215" t="s">
        <v>3276</v>
      </c>
      <c r="K2084" s="215" t="s">
        <v>328</v>
      </c>
      <c r="L2084" s="215" t="s">
        <v>7116</v>
      </c>
      <c r="AD2084" s="216"/>
    </row>
    <row r="2085" spans="1:30" s="215" customFormat="1" x14ac:dyDescent="0.25">
      <c r="A2085" s="215" t="s">
        <v>160</v>
      </c>
      <c r="B2085" s="215">
        <v>6082</v>
      </c>
      <c r="C2085" s="215" t="s">
        <v>211</v>
      </c>
      <c r="D2085" s="215">
        <v>908915</v>
      </c>
      <c r="E2085" s="215">
        <v>1020</v>
      </c>
      <c r="F2085" s="215">
        <v>1122</v>
      </c>
      <c r="G2085" s="215">
        <v>1004</v>
      </c>
      <c r="I2085" s="215" t="s">
        <v>8960</v>
      </c>
      <c r="J2085" s="215" t="s">
        <v>8961</v>
      </c>
      <c r="K2085" s="215" t="s">
        <v>8688</v>
      </c>
      <c r="L2085" s="215" t="s">
        <v>10704</v>
      </c>
      <c r="AD2085" s="216"/>
    </row>
    <row r="2086" spans="1:30" s="215" customFormat="1" x14ac:dyDescent="0.25">
      <c r="A2086" s="215" t="s">
        <v>160</v>
      </c>
      <c r="B2086" s="215">
        <v>6082</v>
      </c>
      <c r="C2086" s="215" t="s">
        <v>211</v>
      </c>
      <c r="D2086" s="215">
        <v>908923</v>
      </c>
      <c r="E2086" s="215">
        <v>1020</v>
      </c>
      <c r="F2086" s="215">
        <v>1110</v>
      </c>
      <c r="G2086" s="215">
        <v>1004</v>
      </c>
      <c r="I2086" s="215" t="s">
        <v>3277</v>
      </c>
      <c r="J2086" s="215" t="s">
        <v>3278</v>
      </c>
      <c r="K2086" s="215" t="s">
        <v>328</v>
      </c>
      <c r="L2086" s="215" t="s">
        <v>7117</v>
      </c>
      <c r="AD2086" s="216"/>
    </row>
    <row r="2087" spans="1:30" s="215" customFormat="1" x14ac:dyDescent="0.25">
      <c r="A2087" s="215" t="s">
        <v>160</v>
      </c>
      <c r="B2087" s="215">
        <v>6082</v>
      </c>
      <c r="C2087" s="215" t="s">
        <v>211</v>
      </c>
      <c r="D2087" s="215">
        <v>908924</v>
      </c>
      <c r="E2087" s="215">
        <v>1020</v>
      </c>
      <c r="F2087" s="215">
        <v>1110</v>
      </c>
      <c r="G2087" s="215">
        <v>1004</v>
      </c>
      <c r="I2087" s="215" t="s">
        <v>3277</v>
      </c>
      <c r="J2087" s="215" t="s">
        <v>3278</v>
      </c>
      <c r="K2087" s="215" t="s">
        <v>328</v>
      </c>
      <c r="L2087" s="215" t="s">
        <v>7117</v>
      </c>
      <c r="AD2087" s="216"/>
    </row>
    <row r="2088" spans="1:30" s="215" customFormat="1" x14ac:dyDescent="0.25">
      <c r="A2088" s="215" t="s">
        <v>160</v>
      </c>
      <c r="B2088" s="215">
        <v>6082</v>
      </c>
      <c r="C2088" s="215" t="s">
        <v>211</v>
      </c>
      <c r="D2088" s="215">
        <v>908948</v>
      </c>
      <c r="E2088" s="215">
        <v>1020</v>
      </c>
      <c r="F2088" s="215">
        <v>1110</v>
      </c>
      <c r="G2088" s="215">
        <v>1004</v>
      </c>
      <c r="I2088" s="215" t="s">
        <v>6454</v>
      </c>
      <c r="J2088" s="215" t="s">
        <v>6455</v>
      </c>
      <c r="K2088" s="215" t="s">
        <v>328</v>
      </c>
      <c r="L2088" s="215" t="s">
        <v>7118</v>
      </c>
      <c r="AD2088" s="216"/>
    </row>
    <row r="2089" spans="1:30" s="215" customFormat="1" x14ac:dyDescent="0.25">
      <c r="A2089" s="215" t="s">
        <v>160</v>
      </c>
      <c r="B2089" s="215">
        <v>6082</v>
      </c>
      <c r="C2089" s="215" t="s">
        <v>211</v>
      </c>
      <c r="D2089" s="215">
        <v>908949</v>
      </c>
      <c r="E2089" s="215">
        <v>1020</v>
      </c>
      <c r="F2089" s="215">
        <v>1110</v>
      </c>
      <c r="G2089" s="215">
        <v>1004</v>
      </c>
      <c r="I2089" s="215" t="s">
        <v>3279</v>
      </c>
      <c r="J2089" s="215" t="s">
        <v>3280</v>
      </c>
      <c r="K2089" s="215" t="s">
        <v>328</v>
      </c>
      <c r="L2089" s="215" t="s">
        <v>7118</v>
      </c>
      <c r="AD2089" s="216"/>
    </row>
    <row r="2090" spans="1:30" s="215" customFormat="1" x14ac:dyDescent="0.25">
      <c r="A2090" s="215" t="s">
        <v>160</v>
      </c>
      <c r="B2090" s="215">
        <v>6082</v>
      </c>
      <c r="C2090" s="215" t="s">
        <v>211</v>
      </c>
      <c r="D2090" s="215">
        <v>908953</v>
      </c>
      <c r="E2090" s="215">
        <v>1020</v>
      </c>
      <c r="F2090" s="215">
        <v>1110</v>
      </c>
      <c r="G2090" s="215">
        <v>1004</v>
      </c>
      <c r="I2090" s="215" t="s">
        <v>3281</v>
      </c>
      <c r="J2090" s="215" t="s">
        <v>3282</v>
      </c>
      <c r="K2090" s="215" t="s">
        <v>328</v>
      </c>
      <c r="L2090" s="215" t="s">
        <v>7119</v>
      </c>
      <c r="AD2090" s="216"/>
    </row>
    <row r="2091" spans="1:30" s="215" customFormat="1" x14ac:dyDescent="0.25">
      <c r="A2091" s="215" t="s">
        <v>160</v>
      </c>
      <c r="B2091" s="215">
        <v>6082</v>
      </c>
      <c r="C2091" s="215" t="s">
        <v>211</v>
      </c>
      <c r="D2091" s="215">
        <v>908954</v>
      </c>
      <c r="E2091" s="215">
        <v>1020</v>
      </c>
      <c r="F2091" s="215">
        <v>1110</v>
      </c>
      <c r="G2091" s="215">
        <v>1004</v>
      </c>
      <c r="I2091" s="215" t="s">
        <v>6456</v>
      </c>
      <c r="J2091" s="215" t="s">
        <v>6457</v>
      </c>
      <c r="K2091" s="215" t="s">
        <v>328</v>
      </c>
      <c r="L2091" s="215" t="s">
        <v>7119</v>
      </c>
      <c r="AD2091" s="216"/>
    </row>
    <row r="2092" spans="1:30" s="215" customFormat="1" x14ac:dyDescent="0.25">
      <c r="A2092" s="215" t="s">
        <v>160</v>
      </c>
      <c r="B2092" s="215">
        <v>6082</v>
      </c>
      <c r="C2092" s="215" t="s">
        <v>211</v>
      </c>
      <c r="D2092" s="215">
        <v>909051</v>
      </c>
      <c r="E2092" s="215">
        <v>1040</v>
      </c>
      <c r="F2092" s="215">
        <v>1110</v>
      </c>
      <c r="G2092" s="215">
        <v>1004</v>
      </c>
      <c r="I2092" s="215" t="s">
        <v>3283</v>
      </c>
      <c r="J2092" s="215" t="s">
        <v>3284</v>
      </c>
      <c r="K2092" s="215" t="s">
        <v>328</v>
      </c>
      <c r="L2092" s="215" t="s">
        <v>7120</v>
      </c>
      <c r="AD2092" s="216"/>
    </row>
    <row r="2093" spans="1:30" s="215" customFormat="1" x14ac:dyDescent="0.25">
      <c r="A2093" s="215" t="s">
        <v>160</v>
      </c>
      <c r="B2093" s="215">
        <v>6082</v>
      </c>
      <c r="C2093" s="215" t="s">
        <v>211</v>
      </c>
      <c r="D2093" s="215">
        <v>909052</v>
      </c>
      <c r="E2093" s="215">
        <v>1020</v>
      </c>
      <c r="F2093" s="215">
        <v>1110</v>
      </c>
      <c r="G2093" s="215">
        <v>1004</v>
      </c>
      <c r="I2093" s="215" t="s">
        <v>3283</v>
      </c>
      <c r="J2093" s="215" t="s">
        <v>3284</v>
      </c>
      <c r="K2093" s="215" t="s">
        <v>328</v>
      </c>
      <c r="L2093" s="215" t="s">
        <v>7120</v>
      </c>
      <c r="AD2093" s="216"/>
    </row>
    <row r="2094" spans="1:30" s="215" customFormat="1" x14ac:dyDescent="0.25">
      <c r="A2094" s="215" t="s">
        <v>160</v>
      </c>
      <c r="B2094" s="215">
        <v>6082</v>
      </c>
      <c r="C2094" s="215" t="s">
        <v>211</v>
      </c>
      <c r="D2094" s="215">
        <v>909060</v>
      </c>
      <c r="E2094" s="215">
        <v>1020</v>
      </c>
      <c r="F2094" s="215">
        <v>1121</v>
      </c>
      <c r="G2094" s="215">
        <v>1004</v>
      </c>
      <c r="I2094" s="215" t="s">
        <v>3285</v>
      </c>
      <c r="J2094" s="215" t="s">
        <v>3286</v>
      </c>
      <c r="K2094" s="215" t="s">
        <v>328</v>
      </c>
      <c r="L2094" s="215" t="s">
        <v>7121</v>
      </c>
      <c r="AD2094" s="216"/>
    </row>
    <row r="2095" spans="1:30" s="215" customFormat="1" x14ac:dyDescent="0.25">
      <c r="A2095" s="215" t="s">
        <v>160</v>
      </c>
      <c r="B2095" s="215">
        <v>6082</v>
      </c>
      <c r="C2095" s="215" t="s">
        <v>211</v>
      </c>
      <c r="D2095" s="215">
        <v>909339</v>
      </c>
      <c r="E2095" s="215">
        <v>1020</v>
      </c>
      <c r="F2095" s="215">
        <v>1121</v>
      </c>
      <c r="G2095" s="215">
        <v>1004</v>
      </c>
      <c r="I2095" s="215" t="s">
        <v>8962</v>
      </c>
      <c r="J2095" s="215" t="s">
        <v>8963</v>
      </c>
      <c r="K2095" s="215" t="s">
        <v>8741</v>
      </c>
      <c r="L2095" s="215" t="s">
        <v>11514</v>
      </c>
      <c r="AD2095" s="216"/>
    </row>
    <row r="2096" spans="1:30" s="215" customFormat="1" x14ac:dyDescent="0.25">
      <c r="A2096" s="215" t="s">
        <v>160</v>
      </c>
      <c r="B2096" s="215">
        <v>6082</v>
      </c>
      <c r="C2096" s="215" t="s">
        <v>211</v>
      </c>
      <c r="D2096" s="215">
        <v>909359</v>
      </c>
      <c r="E2096" s="215">
        <v>1030</v>
      </c>
      <c r="F2096" s="215">
        <v>1122</v>
      </c>
      <c r="G2096" s="215">
        <v>1004</v>
      </c>
      <c r="I2096" s="215" t="s">
        <v>8964</v>
      </c>
      <c r="J2096" s="215" t="s">
        <v>8965</v>
      </c>
      <c r="K2096" s="215" t="s">
        <v>8741</v>
      </c>
      <c r="L2096" s="215" t="s">
        <v>11515</v>
      </c>
      <c r="AD2096" s="216"/>
    </row>
    <row r="2097" spans="1:30" s="215" customFormat="1" x14ac:dyDescent="0.25">
      <c r="A2097" s="215" t="s">
        <v>160</v>
      </c>
      <c r="B2097" s="215">
        <v>6082</v>
      </c>
      <c r="C2097" s="215" t="s">
        <v>211</v>
      </c>
      <c r="D2097" s="215">
        <v>3129517</v>
      </c>
      <c r="E2097" s="215">
        <v>1080</v>
      </c>
      <c r="F2097" s="215">
        <v>1242</v>
      </c>
      <c r="G2097" s="215">
        <v>1004</v>
      </c>
      <c r="I2097" s="215" t="s">
        <v>6458</v>
      </c>
      <c r="J2097" s="215" t="s">
        <v>6459</v>
      </c>
      <c r="K2097" s="215" t="s">
        <v>328</v>
      </c>
      <c r="L2097" s="215" t="s">
        <v>7496</v>
      </c>
      <c r="AD2097" s="216"/>
    </row>
    <row r="2098" spans="1:30" s="215" customFormat="1" x14ac:dyDescent="0.25">
      <c r="A2098" s="215" t="s">
        <v>160</v>
      </c>
      <c r="B2098" s="215">
        <v>6082</v>
      </c>
      <c r="C2098" s="215" t="s">
        <v>211</v>
      </c>
      <c r="D2098" s="215">
        <v>3129518</v>
      </c>
      <c r="E2098" s="215">
        <v>1020</v>
      </c>
      <c r="F2098" s="215">
        <v>1242</v>
      </c>
      <c r="G2098" s="215">
        <v>1004</v>
      </c>
      <c r="I2098" s="215" t="s">
        <v>3287</v>
      </c>
      <c r="J2098" s="215" t="s">
        <v>3288</v>
      </c>
      <c r="K2098" s="215" t="s">
        <v>328</v>
      </c>
      <c r="L2098" s="215" t="s">
        <v>7122</v>
      </c>
      <c r="AD2098" s="216"/>
    </row>
    <row r="2099" spans="1:30" s="215" customFormat="1" x14ac:dyDescent="0.25">
      <c r="A2099" s="215" t="s">
        <v>160</v>
      </c>
      <c r="B2099" s="215">
        <v>6082</v>
      </c>
      <c r="C2099" s="215" t="s">
        <v>211</v>
      </c>
      <c r="D2099" s="215">
        <v>3129524</v>
      </c>
      <c r="E2099" s="215">
        <v>1020</v>
      </c>
      <c r="F2099" s="215">
        <v>1122</v>
      </c>
      <c r="G2099" s="215">
        <v>1004</v>
      </c>
      <c r="I2099" s="215" t="s">
        <v>26949</v>
      </c>
      <c r="J2099" s="215" t="s">
        <v>26950</v>
      </c>
      <c r="K2099" s="215" t="s">
        <v>328</v>
      </c>
      <c r="L2099" s="215" t="s">
        <v>27010</v>
      </c>
      <c r="AD2099" s="216"/>
    </row>
    <row r="2100" spans="1:30" s="215" customFormat="1" x14ac:dyDescent="0.25">
      <c r="A2100" s="215" t="s">
        <v>160</v>
      </c>
      <c r="B2100" s="215">
        <v>6082</v>
      </c>
      <c r="C2100" s="215" t="s">
        <v>211</v>
      </c>
      <c r="D2100" s="215">
        <v>3129560</v>
      </c>
      <c r="E2100" s="215">
        <v>1020</v>
      </c>
      <c r="F2100" s="215">
        <v>1121</v>
      </c>
      <c r="G2100" s="215">
        <v>1004</v>
      </c>
      <c r="I2100" s="215" t="s">
        <v>3285</v>
      </c>
      <c r="J2100" s="215" t="s">
        <v>3286</v>
      </c>
      <c r="K2100" s="215" t="s">
        <v>328</v>
      </c>
      <c r="L2100" s="215" t="s">
        <v>7121</v>
      </c>
      <c r="AD2100" s="216"/>
    </row>
    <row r="2101" spans="1:30" s="215" customFormat="1" x14ac:dyDescent="0.25">
      <c r="A2101" s="215" t="s">
        <v>160</v>
      </c>
      <c r="B2101" s="215">
        <v>6082</v>
      </c>
      <c r="C2101" s="215" t="s">
        <v>211</v>
      </c>
      <c r="D2101" s="215">
        <v>3129670</v>
      </c>
      <c r="E2101" s="215">
        <v>1020</v>
      </c>
      <c r="F2101" s="215">
        <v>1121</v>
      </c>
      <c r="G2101" s="215">
        <v>1004</v>
      </c>
      <c r="I2101" s="215" t="s">
        <v>8966</v>
      </c>
      <c r="J2101" s="215" t="s">
        <v>8967</v>
      </c>
      <c r="K2101" s="215" t="s">
        <v>8741</v>
      </c>
      <c r="L2101" s="215" t="s">
        <v>11516</v>
      </c>
      <c r="AD2101" s="216"/>
    </row>
    <row r="2102" spans="1:30" s="215" customFormat="1" x14ac:dyDescent="0.25">
      <c r="A2102" s="215" t="s">
        <v>160</v>
      </c>
      <c r="B2102" s="215">
        <v>6082</v>
      </c>
      <c r="C2102" s="215" t="s">
        <v>211</v>
      </c>
      <c r="D2102" s="215">
        <v>9031780</v>
      </c>
      <c r="E2102" s="215">
        <v>1060</v>
      </c>
      <c r="G2102" s="215">
        <v>1004</v>
      </c>
      <c r="I2102" s="215" t="s">
        <v>8968</v>
      </c>
      <c r="J2102" s="215" t="s">
        <v>8969</v>
      </c>
      <c r="K2102" s="215" t="s">
        <v>8688</v>
      </c>
      <c r="L2102" s="215" t="s">
        <v>10705</v>
      </c>
      <c r="AD2102" s="216"/>
    </row>
    <row r="2103" spans="1:30" s="215" customFormat="1" x14ac:dyDescent="0.25">
      <c r="A2103" s="215" t="s">
        <v>160</v>
      </c>
      <c r="B2103" s="215">
        <v>6082</v>
      </c>
      <c r="C2103" s="215" t="s">
        <v>211</v>
      </c>
      <c r="D2103" s="215">
        <v>9031782</v>
      </c>
      <c r="E2103" s="215">
        <v>1060</v>
      </c>
      <c r="G2103" s="215">
        <v>1004</v>
      </c>
      <c r="I2103" s="215" t="s">
        <v>8970</v>
      </c>
      <c r="J2103" s="215" t="s">
        <v>8971</v>
      </c>
      <c r="K2103" s="215" t="s">
        <v>8688</v>
      </c>
      <c r="L2103" s="215" t="s">
        <v>10706</v>
      </c>
      <c r="AD2103" s="216"/>
    </row>
    <row r="2104" spans="1:30" s="215" customFormat="1" x14ac:dyDescent="0.25">
      <c r="A2104" s="215" t="s">
        <v>160</v>
      </c>
      <c r="B2104" s="215">
        <v>6082</v>
      </c>
      <c r="C2104" s="215" t="s">
        <v>211</v>
      </c>
      <c r="D2104" s="215">
        <v>9051238</v>
      </c>
      <c r="E2104" s="215">
        <v>1060</v>
      </c>
      <c r="G2104" s="215">
        <v>1004</v>
      </c>
      <c r="I2104" s="215" t="s">
        <v>8972</v>
      </c>
      <c r="J2104" s="215" t="s">
        <v>8973</v>
      </c>
      <c r="K2104" s="215" t="s">
        <v>8688</v>
      </c>
      <c r="L2104" s="215" t="s">
        <v>10707</v>
      </c>
      <c r="AD2104" s="216"/>
    </row>
    <row r="2105" spans="1:30" s="215" customFormat="1" x14ac:dyDescent="0.25">
      <c r="A2105" s="215" t="s">
        <v>160</v>
      </c>
      <c r="B2105" s="215">
        <v>6082</v>
      </c>
      <c r="C2105" s="215" t="s">
        <v>211</v>
      </c>
      <c r="D2105" s="215">
        <v>9072455</v>
      </c>
      <c r="E2105" s="215">
        <v>1060</v>
      </c>
      <c r="F2105" s="215">
        <v>1110</v>
      </c>
      <c r="G2105" s="215">
        <v>1004</v>
      </c>
      <c r="I2105" s="215" t="s">
        <v>3289</v>
      </c>
      <c r="J2105" s="215" t="s">
        <v>3290</v>
      </c>
      <c r="K2105" s="215" t="s">
        <v>328</v>
      </c>
      <c r="L2105" s="215" t="s">
        <v>7106</v>
      </c>
      <c r="AD2105" s="216"/>
    </row>
    <row r="2106" spans="1:30" s="215" customFormat="1" x14ac:dyDescent="0.25">
      <c r="A2106" s="215" t="s">
        <v>160</v>
      </c>
      <c r="B2106" s="215">
        <v>6082</v>
      </c>
      <c r="C2106" s="215" t="s">
        <v>211</v>
      </c>
      <c r="D2106" s="215">
        <v>11515363</v>
      </c>
      <c r="E2106" s="215">
        <v>1020</v>
      </c>
      <c r="F2106" s="215">
        <v>1110</v>
      </c>
      <c r="G2106" s="215">
        <v>1004</v>
      </c>
      <c r="I2106" s="215" t="s">
        <v>8974</v>
      </c>
      <c r="J2106" s="215" t="s">
        <v>8975</v>
      </c>
      <c r="K2106" s="215" t="s">
        <v>8688</v>
      </c>
      <c r="L2106" s="215" t="s">
        <v>10708</v>
      </c>
      <c r="AD2106" s="216"/>
    </row>
    <row r="2107" spans="1:30" s="215" customFormat="1" x14ac:dyDescent="0.25">
      <c r="A2107" s="215" t="s">
        <v>160</v>
      </c>
      <c r="B2107" s="215">
        <v>6082</v>
      </c>
      <c r="C2107" s="215" t="s">
        <v>211</v>
      </c>
      <c r="D2107" s="215">
        <v>11515370</v>
      </c>
      <c r="E2107" s="215">
        <v>1020</v>
      </c>
      <c r="F2107" s="215">
        <v>1110</v>
      </c>
      <c r="G2107" s="215">
        <v>1004</v>
      </c>
      <c r="I2107" s="215" t="s">
        <v>8976</v>
      </c>
      <c r="J2107" s="215" t="s">
        <v>8977</v>
      </c>
      <c r="K2107" s="215" t="s">
        <v>8688</v>
      </c>
      <c r="L2107" s="215" t="s">
        <v>10709</v>
      </c>
      <c r="AD2107" s="216"/>
    </row>
    <row r="2108" spans="1:30" s="215" customFormat="1" x14ac:dyDescent="0.25">
      <c r="A2108" s="215" t="s">
        <v>160</v>
      </c>
      <c r="B2108" s="215">
        <v>6082</v>
      </c>
      <c r="C2108" s="215" t="s">
        <v>211</v>
      </c>
      <c r="D2108" s="215">
        <v>90004810</v>
      </c>
      <c r="E2108" s="215">
        <v>1020</v>
      </c>
      <c r="F2108" s="215">
        <v>1121</v>
      </c>
      <c r="G2108" s="215">
        <v>1004</v>
      </c>
      <c r="I2108" s="215" t="s">
        <v>6460</v>
      </c>
      <c r="J2108" s="215" t="s">
        <v>6461</v>
      </c>
      <c r="K2108" s="215" t="s">
        <v>328</v>
      </c>
      <c r="L2108" s="215" t="s">
        <v>7108</v>
      </c>
      <c r="AD2108" s="216"/>
    </row>
    <row r="2109" spans="1:30" s="215" customFormat="1" x14ac:dyDescent="0.25">
      <c r="A2109" s="215" t="s">
        <v>160</v>
      </c>
      <c r="B2109" s="215">
        <v>6082</v>
      </c>
      <c r="C2109" s="215" t="s">
        <v>211</v>
      </c>
      <c r="D2109" s="215">
        <v>190033883</v>
      </c>
      <c r="E2109" s="215">
        <v>1020</v>
      </c>
      <c r="F2109" s="215">
        <v>1110</v>
      </c>
      <c r="G2109" s="215">
        <v>1004</v>
      </c>
      <c r="I2109" s="215" t="s">
        <v>8978</v>
      </c>
      <c r="J2109" s="215" t="s">
        <v>8979</v>
      </c>
      <c r="K2109" s="215" t="s">
        <v>8688</v>
      </c>
      <c r="L2109" s="215" t="s">
        <v>10710</v>
      </c>
      <c r="AD2109" s="216"/>
    </row>
    <row r="2110" spans="1:30" s="215" customFormat="1" x14ac:dyDescent="0.25">
      <c r="A2110" s="215" t="s">
        <v>160</v>
      </c>
      <c r="B2110" s="215">
        <v>6082</v>
      </c>
      <c r="C2110" s="215" t="s">
        <v>211</v>
      </c>
      <c r="D2110" s="215">
        <v>190033895</v>
      </c>
      <c r="E2110" s="215">
        <v>1020</v>
      </c>
      <c r="F2110" s="215">
        <v>1110</v>
      </c>
      <c r="G2110" s="215">
        <v>1004</v>
      </c>
      <c r="I2110" s="215" t="s">
        <v>8980</v>
      </c>
      <c r="J2110" s="215" t="s">
        <v>8981</v>
      </c>
      <c r="K2110" s="215" t="s">
        <v>8688</v>
      </c>
      <c r="L2110" s="215" t="s">
        <v>10711</v>
      </c>
      <c r="AD2110" s="216"/>
    </row>
    <row r="2111" spans="1:30" s="215" customFormat="1" x14ac:dyDescent="0.25">
      <c r="A2111" s="215" t="s">
        <v>160</v>
      </c>
      <c r="B2111" s="215">
        <v>6082</v>
      </c>
      <c r="C2111" s="215" t="s">
        <v>211</v>
      </c>
      <c r="D2111" s="215">
        <v>190033897</v>
      </c>
      <c r="E2111" s="215">
        <v>1020</v>
      </c>
      <c r="F2111" s="215">
        <v>1110</v>
      </c>
      <c r="G2111" s="215">
        <v>1004</v>
      </c>
      <c r="I2111" s="215" t="s">
        <v>8982</v>
      </c>
      <c r="J2111" s="215" t="s">
        <v>8983</v>
      </c>
      <c r="K2111" s="215" t="s">
        <v>8688</v>
      </c>
      <c r="L2111" s="215" t="s">
        <v>10712</v>
      </c>
      <c r="AD2111" s="216"/>
    </row>
    <row r="2112" spans="1:30" s="215" customFormat="1" x14ac:dyDescent="0.25">
      <c r="A2112" s="215" t="s">
        <v>160</v>
      </c>
      <c r="B2112" s="215">
        <v>6082</v>
      </c>
      <c r="C2112" s="215" t="s">
        <v>211</v>
      </c>
      <c r="D2112" s="215">
        <v>190044125</v>
      </c>
      <c r="E2112" s="215">
        <v>1060</v>
      </c>
      <c r="F2112" s="215">
        <v>1242</v>
      </c>
      <c r="G2112" s="215">
        <v>1004</v>
      </c>
      <c r="I2112" s="215" t="s">
        <v>8984</v>
      </c>
      <c r="J2112" s="215" t="s">
        <v>8985</v>
      </c>
      <c r="K2112" s="215" t="s">
        <v>8688</v>
      </c>
      <c r="L2112" s="215" t="s">
        <v>10713</v>
      </c>
      <c r="AD2112" s="216"/>
    </row>
    <row r="2113" spans="1:30" s="215" customFormat="1" x14ac:dyDescent="0.25">
      <c r="A2113" s="215" t="s">
        <v>160</v>
      </c>
      <c r="B2113" s="215">
        <v>6082</v>
      </c>
      <c r="C2113" s="215" t="s">
        <v>211</v>
      </c>
      <c r="D2113" s="215">
        <v>190082590</v>
      </c>
      <c r="E2113" s="215">
        <v>1020</v>
      </c>
      <c r="F2113" s="215">
        <v>1110</v>
      </c>
      <c r="G2113" s="215">
        <v>1004</v>
      </c>
      <c r="I2113" s="215" t="s">
        <v>3293</v>
      </c>
      <c r="J2113" s="215" t="s">
        <v>3294</v>
      </c>
      <c r="K2113" s="215" t="s">
        <v>328</v>
      </c>
      <c r="L2113" s="215" t="s">
        <v>7123</v>
      </c>
      <c r="AD2113" s="216"/>
    </row>
    <row r="2114" spans="1:30" s="215" customFormat="1" x14ac:dyDescent="0.25">
      <c r="A2114" s="215" t="s">
        <v>160</v>
      </c>
      <c r="B2114" s="215">
        <v>6082</v>
      </c>
      <c r="C2114" s="215" t="s">
        <v>211</v>
      </c>
      <c r="D2114" s="215">
        <v>190179280</v>
      </c>
      <c r="E2114" s="215">
        <v>1020</v>
      </c>
      <c r="F2114" s="215">
        <v>1110</v>
      </c>
      <c r="G2114" s="215">
        <v>1004</v>
      </c>
      <c r="I2114" s="215" t="s">
        <v>3291</v>
      </c>
      <c r="J2114" s="215" t="s">
        <v>3292</v>
      </c>
      <c r="K2114" s="215" t="s">
        <v>328</v>
      </c>
      <c r="L2114" s="215" t="s">
        <v>7107</v>
      </c>
      <c r="AD2114" s="216"/>
    </row>
    <row r="2115" spans="1:30" s="215" customFormat="1" x14ac:dyDescent="0.25">
      <c r="A2115" s="215" t="s">
        <v>160</v>
      </c>
      <c r="B2115" s="215">
        <v>6082</v>
      </c>
      <c r="C2115" s="215" t="s">
        <v>211</v>
      </c>
      <c r="D2115" s="215">
        <v>190180303</v>
      </c>
      <c r="E2115" s="215">
        <v>1020</v>
      </c>
      <c r="F2115" s="215">
        <v>1110</v>
      </c>
      <c r="G2115" s="215">
        <v>1004</v>
      </c>
      <c r="I2115" s="215" t="s">
        <v>8986</v>
      </c>
      <c r="J2115" s="215" t="s">
        <v>8987</v>
      </c>
      <c r="K2115" s="215" t="s">
        <v>8741</v>
      </c>
      <c r="L2115" s="215" t="s">
        <v>11517</v>
      </c>
      <c r="AD2115" s="216"/>
    </row>
    <row r="2116" spans="1:30" s="215" customFormat="1" x14ac:dyDescent="0.25">
      <c r="A2116" s="215" t="s">
        <v>160</v>
      </c>
      <c r="B2116" s="215">
        <v>6082</v>
      </c>
      <c r="C2116" s="215" t="s">
        <v>211</v>
      </c>
      <c r="D2116" s="215">
        <v>190180309</v>
      </c>
      <c r="E2116" s="215">
        <v>1020</v>
      </c>
      <c r="F2116" s="215">
        <v>1110</v>
      </c>
      <c r="G2116" s="215">
        <v>1004</v>
      </c>
      <c r="I2116" s="215" t="s">
        <v>8988</v>
      </c>
      <c r="J2116" s="215" t="s">
        <v>8989</v>
      </c>
      <c r="K2116" s="215" t="s">
        <v>8741</v>
      </c>
      <c r="L2116" s="215" t="s">
        <v>11517</v>
      </c>
      <c r="AD2116" s="216"/>
    </row>
    <row r="2117" spans="1:30" s="215" customFormat="1" x14ac:dyDescent="0.25">
      <c r="A2117" s="215" t="s">
        <v>160</v>
      </c>
      <c r="B2117" s="215">
        <v>6082</v>
      </c>
      <c r="C2117" s="215" t="s">
        <v>211</v>
      </c>
      <c r="D2117" s="215">
        <v>190180312</v>
      </c>
      <c r="E2117" s="215">
        <v>1020</v>
      </c>
      <c r="F2117" s="215">
        <v>1110</v>
      </c>
      <c r="G2117" s="215">
        <v>1004</v>
      </c>
      <c r="I2117" s="215" t="s">
        <v>8990</v>
      </c>
      <c r="J2117" s="215" t="s">
        <v>8991</v>
      </c>
      <c r="K2117" s="215" t="s">
        <v>8741</v>
      </c>
      <c r="L2117" s="215" t="s">
        <v>11517</v>
      </c>
      <c r="AD2117" s="216"/>
    </row>
    <row r="2118" spans="1:30" s="215" customFormat="1" x14ac:dyDescent="0.25">
      <c r="A2118" s="215" t="s">
        <v>160</v>
      </c>
      <c r="B2118" s="215">
        <v>6082</v>
      </c>
      <c r="C2118" s="215" t="s">
        <v>211</v>
      </c>
      <c r="D2118" s="215">
        <v>190180315</v>
      </c>
      <c r="E2118" s="215">
        <v>1020</v>
      </c>
      <c r="F2118" s="215">
        <v>1121</v>
      </c>
      <c r="G2118" s="215">
        <v>1004</v>
      </c>
      <c r="I2118" s="215" t="s">
        <v>8992</v>
      </c>
      <c r="J2118" s="215" t="s">
        <v>8993</v>
      </c>
      <c r="K2118" s="215" t="s">
        <v>8741</v>
      </c>
      <c r="L2118" s="215" t="s">
        <v>11517</v>
      </c>
      <c r="AD2118" s="216"/>
    </row>
    <row r="2119" spans="1:30" s="215" customFormat="1" x14ac:dyDescent="0.25">
      <c r="A2119" s="215" t="s">
        <v>160</v>
      </c>
      <c r="B2119" s="215">
        <v>6082</v>
      </c>
      <c r="C2119" s="215" t="s">
        <v>211</v>
      </c>
      <c r="D2119" s="215">
        <v>190180317</v>
      </c>
      <c r="E2119" s="215">
        <v>1020</v>
      </c>
      <c r="F2119" s="215">
        <v>1110</v>
      </c>
      <c r="G2119" s="215">
        <v>1004</v>
      </c>
      <c r="I2119" s="215" t="s">
        <v>8994</v>
      </c>
      <c r="J2119" s="215" t="s">
        <v>8995</v>
      </c>
      <c r="K2119" s="215" t="s">
        <v>8741</v>
      </c>
      <c r="L2119" s="215" t="s">
        <v>11517</v>
      </c>
      <c r="AD2119" s="216"/>
    </row>
    <row r="2120" spans="1:30" s="215" customFormat="1" x14ac:dyDescent="0.25">
      <c r="A2120" s="215" t="s">
        <v>160</v>
      </c>
      <c r="B2120" s="215">
        <v>6082</v>
      </c>
      <c r="C2120" s="215" t="s">
        <v>211</v>
      </c>
      <c r="D2120" s="215">
        <v>190180599</v>
      </c>
      <c r="E2120" s="215">
        <v>1060</v>
      </c>
      <c r="F2120" s="215">
        <v>1242</v>
      </c>
      <c r="G2120" s="215">
        <v>1004</v>
      </c>
      <c r="I2120" s="215" t="s">
        <v>8996</v>
      </c>
      <c r="J2120" s="215" t="s">
        <v>8997</v>
      </c>
      <c r="K2120" s="215" t="s">
        <v>8741</v>
      </c>
      <c r="L2120" s="215" t="s">
        <v>11518</v>
      </c>
      <c r="AD2120" s="216"/>
    </row>
    <row r="2121" spans="1:30" s="215" customFormat="1" x14ac:dyDescent="0.25">
      <c r="A2121" s="215" t="s">
        <v>160</v>
      </c>
      <c r="B2121" s="215">
        <v>6082</v>
      </c>
      <c r="C2121" s="215" t="s">
        <v>211</v>
      </c>
      <c r="D2121" s="215">
        <v>190185006</v>
      </c>
      <c r="E2121" s="215">
        <v>1040</v>
      </c>
      <c r="F2121" s="215">
        <v>1212</v>
      </c>
      <c r="G2121" s="215">
        <v>1004</v>
      </c>
      <c r="I2121" s="215" t="s">
        <v>8998</v>
      </c>
      <c r="J2121" s="215" t="s">
        <v>8999</v>
      </c>
      <c r="K2121" s="215" t="s">
        <v>8688</v>
      </c>
      <c r="L2121" s="215" t="s">
        <v>10714</v>
      </c>
      <c r="AD2121" s="216"/>
    </row>
    <row r="2122" spans="1:30" s="215" customFormat="1" x14ac:dyDescent="0.25">
      <c r="A2122" s="215" t="s">
        <v>160</v>
      </c>
      <c r="B2122" s="215">
        <v>6082</v>
      </c>
      <c r="C2122" s="215" t="s">
        <v>211</v>
      </c>
      <c r="D2122" s="215">
        <v>190207736</v>
      </c>
      <c r="E2122" s="215">
        <v>1020</v>
      </c>
      <c r="F2122" s="215">
        <v>1110</v>
      </c>
      <c r="G2122" s="215">
        <v>1004</v>
      </c>
      <c r="I2122" s="215" t="s">
        <v>3293</v>
      </c>
      <c r="J2122" s="215" t="s">
        <v>3294</v>
      </c>
      <c r="K2122" s="215" t="s">
        <v>328</v>
      </c>
      <c r="L2122" s="215" t="s">
        <v>7123</v>
      </c>
      <c r="AD2122" s="216"/>
    </row>
    <row r="2123" spans="1:30" s="215" customFormat="1" x14ac:dyDescent="0.25">
      <c r="A2123" s="215" t="s">
        <v>160</v>
      </c>
      <c r="B2123" s="215">
        <v>6082</v>
      </c>
      <c r="C2123" s="215" t="s">
        <v>211</v>
      </c>
      <c r="D2123" s="215">
        <v>190209761</v>
      </c>
      <c r="E2123" s="215">
        <v>1020</v>
      </c>
      <c r="F2123" s="215">
        <v>1110</v>
      </c>
      <c r="G2123" s="215">
        <v>1004</v>
      </c>
      <c r="I2123" s="215" t="s">
        <v>9000</v>
      </c>
      <c r="J2123" s="215" t="s">
        <v>9001</v>
      </c>
      <c r="K2123" s="215" t="s">
        <v>8741</v>
      </c>
      <c r="L2123" s="215" t="s">
        <v>11519</v>
      </c>
      <c r="AD2123" s="216"/>
    </row>
    <row r="2124" spans="1:30" s="215" customFormat="1" x14ac:dyDescent="0.25">
      <c r="A2124" s="215" t="s">
        <v>160</v>
      </c>
      <c r="B2124" s="215">
        <v>6082</v>
      </c>
      <c r="C2124" s="215" t="s">
        <v>211</v>
      </c>
      <c r="D2124" s="215">
        <v>190244488</v>
      </c>
      <c r="E2124" s="215">
        <v>1020</v>
      </c>
      <c r="F2124" s="215">
        <v>1121</v>
      </c>
      <c r="G2124" s="215">
        <v>1004</v>
      </c>
      <c r="I2124" s="215" t="s">
        <v>9002</v>
      </c>
      <c r="J2124" s="215" t="s">
        <v>9003</v>
      </c>
      <c r="K2124" s="215" t="s">
        <v>8688</v>
      </c>
      <c r="L2124" s="215" t="s">
        <v>10715</v>
      </c>
      <c r="AD2124" s="216"/>
    </row>
    <row r="2125" spans="1:30" s="215" customFormat="1" x14ac:dyDescent="0.25">
      <c r="A2125" s="215" t="s">
        <v>160</v>
      </c>
      <c r="B2125" s="215">
        <v>6082</v>
      </c>
      <c r="C2125" s="215" t="s">
        <v>211</v>
      </c>
      <c r="D2125" s="215">
        <v>190284451</v>
      </c>
      <c r="E2125" s="215">
        <v>1020</v>
      </c>
      <c r="F2125" s="215">
        <v>1110</v>
      </c>
      <c r="G2125" s="215">
        <v>1004</v>
      </c>
      <c r="I2125" s="215" t="s">
        <v>9004</v>
      </c>
      <c r="J2125" s="215" t="s">
        <v>9005</v>
      </c>
      <c r="K2125" s="215" t="s">
        <v>8688</v>
      </c>
      <c r="L2125" s="215" t="s">
        <v>10716</v>
      </c>
      <c r="AD2125" s="216"/>
    </row>
    <row r="2126" spans="1:30" s="215" customFormat="1" x14ac:dyDescent="0.25">
      <c r="A2126" s="215" t="s">
        <v>160</v>
      </c>
      <c r="B2126" s="215">
        <v>6082</v>
      </c>
      <c r="C2126" s="215" t="s">
        <v>211</v>
      </c>
      <c r="D2126" s="215">
        <v>190290589</v>
      </c>
      <c r="E2126" s="215">
        <v>1020</v>
      </c>
      <c r="F2126" s="215">
        <v>1110</v>
      </c>
      <c r="G2126" s="215">
        <v>1004</v>
      </c>
      <c r="I2126" s="215" t="s">
        <v>9006</v>
      </c>
      <c r="J2126" s="215" t="s">
        <v>9007</v>
      </c>
      <c r="K2126" s="215" t="s">
        <v>8688</v>
      </c>
      <c r="L2126" s="215" t="s">
        <v>10717</v>
      </c>
      <c r="AD2126" s="216"/>
    </row>
    <row r="2127" spans="1:30" s="215" customFormat="1" x14ac:dyDescent="0.25">
      <c r="A2127" s="215" t="s">
        <v>160</v>
      </c>
      <c r="B2127" s="215">
        <v>6082</v>
      </c>
      <c r="C2127" s="215" t="s">
        <v>211</v>
      </c>
      <c r="D2127" s="215">
        <v>190453529</v>
      </c>
      <c r="E2127" s="215">
        <v>1020</v>
      </c>
      <c r="F2127" s="215">
        <v>1121</v>
      </c>
      <c r="G2127" s="215">
        <v>1004</v>
      </c>
      <c r="I2127" s="215" t="s">
        <v>9008</v>
      </c>
      <c r="J2127" s="215" t="s">
        <v>9009</v>
      </c>
      <c r="K2127" s="215" t="s">
        <v>8688</v>
      </c>
      <c r="L2127" s="215" t="s">
        <v>10718</v>
      </c>
      <c r="AD2127" s="216"/>
    </row>
    <row r="2128" spans="1:30" s="215" customFormat="1" x14ac:dyDescent="0.25">
      <c r="A2128" s="215" t="s">
        <v>160</v>
      </c>
      <c r="B2128" s="215">
        <v>6082</v>
      </c>
      <c r="C2128" s="215" t="s">
        <v>211</v>
      </c>
      <c r="D2128" s="215">
        <v>190480489</v>
      </c>
      <c r="E2128" s="215">
        <v>1020</v>
      </c>
      <c r="F2128" s="215">
        <v>1110</v>
      </c>
      <c r="G2128" s="215">
        <v>1004</v>
      </c>
      <c r="I2128" s="215" t="s">
        <v>9010</v>
      </c>
      <c r="J2128" s="215" t="s">
        <v>9011</v>
      </c>
      <c r="K2128" s="215" t="s">
        <v>8688</v>
      </c>
      <c r="L2128" s="215" t="s">
        <v>10719</v>
      </c>
      <c r="AD2128" s="216"/>
    </row>
    <row r="2129" spans="1:30" s="215" customFormat="1" x14ac:dyDescent="0.25">
      <c r="A2129" s="215" t="s">
        <v>160</v>
      </c>
      <c r="B2129" s="215">
        <v>6082</v>
      </c>
      <c r="C2129" s="215" t="s">
        <v>211</v>
      </c>
      <c r="D2129" s="215">
        <v>190526048</v>
      </c>
      <c r="E2129" s="215">
        <v>1040</v>
      </c>
      <c r="F2129" s="215">
        <v>1122</v>
      </c>
      <c r="G2129" s="215">
        <v>1004</v>
      </c>
      <c r="I2129" s="215" t="s">
        <v>3295</v>
      </c>
      <c r="J2129" s="215" t="s">
        <v>3296</v>
      </c>
      <c r="K2129" s="215" t="s">
        <v>328</v>
      </c>
      <c r="L2129" s="215" t="s">
        <v>7105</v>
      </c>
      <c r="AD2129" s="216"/>
    </row>
    <row r="2130" spans="1:30" s="215" customFormat="1" x14ac:dyDescent="0.25">
      <c r="A2130" s="215" t="s">
        <v>160</v>
      </c>
      <c r="B2130" s="215">
        <v>6082</v>
      </c>
      <c r="C2130" s="215" t="s">
        <v>211</v>
      </c>
      <c r="D2130" s="215">
        <v>190527008</v>
      </c>
      <c r="E2130" s="215">
        <v>1020</v>
      </c>
      <c r="F2130" s="215">
        <v>1110</v>
      </c>
      <c r="G2130" s="215">
        <v>1004</v>
      </c>
      <c r="I2130" s="215" t="s">
        <v>6462</v>
      </c>
      <c r="J2130" s="215" t="s">
        <v>6463</v>
      </c>
      <c r="K2130" s="215" t="s">
        <v>328</v>
      </c>
      <c r="L2130" s="215" t="s">
        <v>7103</v>
      </c>
      <c r="AD2130" s="216"/>
    </row>
    <row r="2131" spans="1:30" s="215" customFormat="1" x14ac:dyDescent="0.25">
      <c r="A2131" s="215" t="s">
        <v>160</v>
      </c>
      <c r="B2131" s="215">
        <v>6082</v>
      </c>
      <c r="C2131" s="215" t="s">
        <v>211</v>
      </c>
      <c r="D2131" s="215">
        <v>190825090</v>
      </c>
      <c r="E2131" s="215">
        <v>1020</v>
      </c>
      <c r="F2131" s="215">
        <v>1122</v>
      </c>
      <c r="G2131" s="215">
        <v>1004</v>
      </c>
      <c r="I2131" s="215" t="s">
        <v>9012</v>
      </c>
      <c r="J2131" s="215" t="s">
        <v>9013</v>
      </c>
      <c r="K2131" s="215" t="s">
        <v>8741</v>
      </c>
      <c r="L2131" s="215" t="s">
        <v>11520</v>
      </c>
      <c r="AD2131" s="216"/>
    </row>
    <row r="2132" spans="1:30" s="215" customFormat="1" x14ac:dyDescent="0.25">
      <c r="A2132" s="215" t="s">
        <v>160</v>
      </c>
      <c r="B2132" s="215">
        <v>6082</v>
      </c>
      <c r="C2132" s="215" t="s">
        <v>211</v>
      </c>
      <c r="D2132" s="215">
        <v>190827769</v>
      </c>
      <c r="E2132" s="215">
        <v>1020</v>
      </c>
      <c r="F2132" s="215">
        <v>1122</v>
      </c>
      <c r="G2132" s="215">
        <v>1004</v>
      </c>
      <c r="I2132" s="215" t="s">
        <v>9014</v>
      </c>
      <c r="J2132" s="215" t="s">
        <v>9015</v>
      </c>
      <c r="K2132" s="215" t="s">
        <v>8741</v>
      </c>
      <c r="L2132" s="215" t="s">
        <v>11520</v>
      </c>
      <c r="AD2132" s="216"/>
    </row>
    <row r="2133" spans="1:30" s="215" customFormat="1" x14ac:dyDescent="0.25">
      <c r="A2133" s="215" t="s">
        <v>160</v>
      </c>
      <c r="B2133" s="215">
        <v>6082</v>
      </c>
      <c r="C2133" s="215" t="s">
        <v>211</v>
      </c>
      <c r="D2133" s="215">
        <v>190972949</v>
      </c>
      <c r="E2133" s="215">
        <v>1020</v>
      </c>
      <c r="F2133" s="215">
        <v>1110</v>
      </c>
      <c r="G2133" s="215">
        <v>1004</v>
      </c>
      <c r="I2133" s="215" t="s">
        <v>3297</v>
      </c>
      <c r="J2133" s="215" t="s">
        <v>3298</v>
      </c>
      <c r="K2133" s="215" t="s">
        <v>328</v>
      </c>
      <c r="L2133" s="215" t="s">
        <v>5947</v>
      </c>
      <c r="AD2133" s="216"/>
    </row>
    <row r="2134" spans="1:30" s="215" customFormat="1" x14ac:dyDescent="0.25">
      <c r="A2134" s="215" t="s">
        <v>160</v>
      </c>
      <c r="B2134" s="215">
        <v>6082</v>
      </c>
      <c r="C2134" s="215" t="s">
        <v>211</v>
      </c>
      <c r="D2134" s="215">
        <v>191300772</v>
      </c>
      <c r="E2134" s="215">
        <v>1020</v>
      </c>
      <c r="F2134" s="215">
        <v>1121</v>
      </c>
      <c r="G2134" s="215">
        <v>1004</v>
      </c>
      <c r="I2134" s="215" t="s">
        <v>6464</v>
      </c>
      <c r="J2134" s="215" t="s">
        <v>6465</v>
      </c>
      <c r="K2134" s="215" t="s">
        <v>328</v>
      </c>
      <c r="L2134" s="215" t="s">
        <v>7109</v>
      </c>
      <c r="AD2134" s="216"/>
    </row>
    <row r="2135" spans="1:30" s="215" customFormat="1" x14ac:dyDescent="0.25">
      <c r="A2135" s="215" t="s">
        <v>160</v>
      </c>
      <c r="B2135" s="215">
        <v>6082</v>
      </c>
      <c r="C2135" s="215" t="s">
        <v>211</v>
      </c>
      <c r="D2135" s="215">
        <v>191339899</v>
      </c>
      <c r="E2135" s="215">
        <v>1020</v>
      </c>
      <c r="F2135" s="215">
        <v>1110</v>
      </c>
      <c r="G2135" s="215">
        <v>1004</v>
      </c>
      <c r="I2135" s="215" t="s">
        <v>9016</v>
      </c>
      <c r="J2135" s="215" t="s">
        <v>9017</v>
      </c>
      <c r="K2135" s="215" t="s">
        <v>8688</v>
      </c>
      <c r="L2135" s="215" t="s">
        <v>10720</v>
      </c>
      <c r="AD2135" s="216"/>
    </row>
    <row r="2136" spans="1:30" s="215" customFormat="1" x14ac:dyDescent="0.25">
      <c r="A2136" s="215" t="s">
        <v>160</v>
      </c>
      <c r="B2136" s="215">
        <v>6082</v>
      </c>
      <c r="C2136" s="215" t="s">
        <v>211</v>
      </c>
      <c r="D2136" s="215">
        <v>191339903</v>
      </c>
      <c r="E2136" s="215">
        <v>1020</v>
      </c>
      <c r="F2136" s="215">
        <v>1110</v>
      </c>
      <c r="G2136" s="215">
        <v>1004</v>
      </c>
      <c r="I2136" s="215" t="s">
        <v>9018</v>
      </c>
      <c r="J2136" s="215" t="s">
        <v>9019</v>
      </c>
      <c r="K2136" s="215" t="s">
        <v>8688</v>
      </c>
      <c r="L2136" s="215" t="s">
        <v>10721</v>
      </c>
      <c r="AD2136" s="216"/>
    </row>
    <row r="2137" spans="1:30" s="215" customFormat="1" x14ac:dyDescent="0.25">
      <c r="A2137" s="215" t="s">
        <v>160</v>
      </c>
      <c r="B2137" s="215">
        <v>6082</v>
      </c>
      <c r="C2137" s="215" t="s">
        <v>211</v>
      </c>
      <c r="D2137" s="215">
        <v>191339904</v>
      </c>
      <c r="E2137" s="215">
        <v>1020</v>
      </c>
      <c r="F2137" s="215">
        <v>1110</v>
      </c>
      <c r="G2137" s="215">
        <v>1004</v>
      </c>
      <c r="I2137" s="215" t="s">
        <v>9018</v>
      </c>
      <c r="J2137" s="215" t="s">
        <v>9019</v>
      </c>
      <c r="K2137" s="215" t="s">
        <v>8688</v>
      </c>
      <c r="L2137" s="215" t="s">
        <v>10722</v>
      </c>
      <c r="AD2137" s="216"/>
    </row>
    <row r="2138" spans="1:30" s="215" customFormat="1" x14ac:dyDescent="0.25">
      <c r="A2138" s="215" t="s">
        <v>160</v>
      </c>
      <c r="B2138" s="215">
        <v>6082</v>
      </c>
      <c r="C2138" s="215" t="s">
        <v>211</v>
      </c>
      <c r="D2138" s="215">
        <v>191339910</v>
      </c>
      <c r="E2138" s="215">
        <v>1020</v>
      </c>
      <c r="F2138" s="215">
        <v>1110</v>
      </c>
      <c r="G2138" s="215">
        <v>1004</v>
      </c>
      <c r="I2138" s="215" t="s">
        <v>9018</v>
      </c>
      <c r="J2138" s="215" t="s">
        <v>9019</v>
      </c>
      <c r="K2138" s="215" t="s">
        <v>8688</v>
      </c>
      <c r="L2138" s="215" t="s">
        <v>10723</v>
      </c>
      <c r="AD2138" s="216"/>
    </row>
    <row r="2139" spans="1:30" s="215" customFormat="1" x14ac:dyDescent="0.25">
      <c r="A2139" s="215" t="s">
        <v>160</v>
      </c>
      <c r="B2139" s="215">
        <v>6082</v>
      </c>
      <c r="C2139" s="215" t="s">
        <v>211</v>
      </c>
      <c r="D2139" s="215">
        <v>191358330</v>
      </c>
      <c r="E2139" s="215">
        <v>1020</v>
      </c>
      <c r="F2139" s="215">
        <v>1121</v>
      </c>
      <c r="G2139" s="215">
        <v>1004</v>
      </c>
      <c r="I2139" s="215" t="s">
        <v>7773</v>
      </c>
      <c r="J2139" s="215" t="s">
        <v>7774</v>
      </c>
      <c r="K2139" s="215" t="s">
        <v>328</v>
      </c>
      <c r="L2139" s="215" t="s">
        <v>7794</v>
      </c>
      <c r="AD2139" s="216"/>
    </row>
    <row r="2140" spans="1:30" s="215" customFormat="1" x14ac:dyDescent="0.25">
      <c r="A2140" s="215" t="s">
        <v>160</v>
      </c>
      <c r="B2140" s="215">
        <v>6082</v>
      </c>
      <c r="C2140" s="215" t="s">
        <v>211</v>
      </c>
      <c r="D2140" s="215">
        <v>191400270</v>
      </c>
      <c r="E2140" s="215">
        <v>1020</v>
      </c>
      <c r="F2140" s="215">
        <v>1110</v>
      </c>
      <c r="G2140" s="215">
        <v>1004</v>
      </c>
      <c r="I2140" s="215" t="s">
        <v>9020</v>
      </c>
      <c r="J2140" s="215" t="s">
        <v>9021</v>
      </c>
      <c r="K2140" s="215" t="s">
        <v>8688</v>
      </c>
      <c r="L2140" s="215" t="s">
        <v>10724</v>
      </c>
      <c r="AD2140" s="216"/>
    </row>
    <row r="2141" spans="1:30" s="215" customFormat="1" x14ac:dyDescent="0.25">
      <c r="A2141" s="215" t="s">
        <v>160</v>
      </c>
      <c r="B2141" s="215">
        <v>6082</v>
      </c>
      <c r="C2141" s="215" t="s">
        <v>211</v>
      </c>
      <c r="D2141" s="215">
        <v>191414133</v>
      </c>
      <c r="E2141" s="215">
        <v>1060</v>
      </c>
      <c r="F2141" s="215">
        <v>1230</v>
      </c>
      <c r="G2141" s="215">
        <v>1004</v>
      </c>
      <c r="I2141" s="215" t="s">
        <v>9022</v>
      </c>
      <c r="J2141" s="215" t="s">
        <v>9023</v>
      </c>
      <c r="K2141" s="215" t="s">
        <v>8688</v>
      </c>
      <c r="L2141" s="215" t="s">
        <v>10725</v>
      </c>
      <c r="AD2141" s="216"/>
    </row>
    <row r="2142" spans="1:30" s="215" customFormat="1" x14ac:dyDescent="0.25">
      <c r="A2142" s="215" t="s">
        <v>160</v>
      </c>
      <c r="B2142" s="215">
        <v>6082</v>
      </c>
      <c r="C2142" s="215" t="s">
        <v>211</v>
      </c>
      <c r="D2142" s="215">
        <v>191416050</v>
      </c>
      <c r="E2142" s="215">
        <v>1020</v>
      </c>
      <c r="F2142" s="215">
        <v>1110</v>
      </c>
      <c r="G2142" s="215">
        <v>1004</v>
      </c>
      <c r="I2142" s="215" t="s">
        <v>9024</v>
      </c>
      <c r="J2142" s="215" t="s">
        <v>9025</v>
      </c>
      <c r="K2142" s="215" t="s">
        <v>8688</v>
      </c>
      <c r="L2142" s="215" t="s">
        <v>10726</v>
      </c>
      <c r="AD2142" s="216"/>
    </row>
    <row r="2143" spans="1:30" s="215" customFormat="1" x14ac:dyDescent="0.25">
      <c r="A2143" s="215" t="s">
        <v>160</v>
      </c>
      <c r="B2143" s="215">
        <v>6082</v>
      </c>
      <c r="C2143" s="215" t="s">
        <v>211</v>
      </c>
      <c r="D2143" s="215">
        <v>191546031</v>
      </c>
      <c r="E2143" s="215">
        <v>1020</v>
      </c>
      <c r="F2143" s="215">
        <v>1110</v>
      </c>
      <c r="G2143" s="215">
        <v>1004</v>
      </c>
      <c r="I2143" s="215" t="s">
        <v>9026</v>
      </c>
      <c r="J2143" s="215" t="s">
        <v>9027</v>
      </c>
      <c r="K2143" s="215" t="s">
        <v>8688</v>
      </c>
      <c r="L2143" s="215" t="s">
        <v>10727</v>
      </c>
      <c r="AD2143" s="216"/>
    </row>
    <row r="2144" spans="1:30" s="215" customFormat="1" x14ac:dyDescent="0.25">
      <c r="A2144" s="215" t="s">
        <v>160</v>
      </c>
      <c r="B2144" s="215">
        <v>6082</v>
      </c>
      <c r="C2144" s="215" t="s">
        <v>211</v>
      </c>
      <c r="D2144" s="215">
        <v>191546293</v>
      </c>
      <c r="E2144" s="215">
        <v>1060</v>
      </c>
      <c r="F2144" s="215">
        <v>1251</v>
      </c>
      <c r="G2144" s="215">
        <v>1004</v>
      </c>
      <c r="I2144" s="215" t="s">
        <v>9028</v>
      </c>
      <c r="J2144" s="215" t="s">
        <v>9029</v>
      </c>
      <c r="K2144" s="215" t="s">
        <v>8688</v>
      </c>
      <c r="L2144" s="215" t="s">
        <v>10728</v>
      </c>
      <c r="AD2144" s="216"/>
    </row>
    <row r="2145" spans="1:30" s="215" customFormat="1" x14ac:dyDescent="0.25">
      <c r="A2145" s="215" t="s">
        <v>160</v>
      </c>
      <c r="B2145" s="215">
        <v>6082</v>
      </c>
      <c r="C2145" s="215" t="s">
        <v>211</v>
      </c>
      <c r="D2145" s="215">
        <v>191578731</v>
      </c>
      <c r="E2145" s="215">
        <v>1020</v>
      </c>
      <c r="F2145" s="215">
        <v>1110</v>
      </c>
      <c r="G2145" s="215">
        <v>1004</v>
      </c>
      <c r="I2145" s="215" t="s">
        <v>9030</v>
      </c>
      <c r="J2145" s="215" t="s">
        <v>9031</v>
      </c>
      <c r="K2145" s="215" t="s">
        <v>8688</v>
      </c>
      <c r="L2145" s="215" t="s">
        <v>10729</v>
      </c>
      <c r="AD2145" s="216"/>
    </row>
    <row r="2146" spans="1:30" s="215" customFormat="1" x14ac:dyDescent="0.25">
      <c r="A2146" s="215" t="s">
        <v>160</v>
      </c>
      <c r="B2146" s="215">
        <v>6082</v>
      </c>
      <c r="C2146" s="215" t="s">
        <v>211</v>
      </c>
      <c r="D2146" s="215">
        <v>191606711</v>
      </c>
      <c r="E2146" s="215">
        <v>1020</v>
      </c>
      <c r="F2146" s="215">
        <v>1110</v>
      </c>
      <c r="G2146" s="215">
        <v>1004</v>
      </c>
      <c r="I2146" s="215" t="s">
        <v>9032</v>
      </c>
      <c r="J2146" s="215" t="s">
        <v>9033</v>
      </c>
      <c r="K2146" s="215" t="s">
        <v>8688</v>
      </c>
      <c r="L2146" s="215" t="s">
        <v>10730</v>
      </c>
      <c r="AD2146" s="216"/>
    </row>
    <row r="2147" spans="1:30" s="215" customFormat="1" x14ac:dyDescent="0.25">
      <c r="A2147" s="215" t="s">
        <v>160</v>
      </c>
      <c r="B2147" s="215">
        <v>6082</v>
      </c>
      <c r="C2147" s="215" t="s">
        <v>211</v>
      </c>
      <c r="D2147" s="215">
        <v>191641303</v>
      </c>
      <c r="E2147" s="215">
        <v>1020</v>
      </c>
      <c r="F2147" s="215">
        <v>1121</v>
      </c>
      <c r="G2147" s="215">
        <v>1004</v>
      </c>
      <c r="I2147" s="215" t="s">
        <v>9034</v>
      </c>
      <c r="J2147" s="215" t="s">
        <v>9035</v>
      </c>
      <c r="K2147" s="215" t="s">
        <v>8688</v>
      </c>
      <c r="L2147" s="215" t="s">
        <v>10731</v>
      </c>
      <c r="AD2147" s="216"/>
    </row>
    <row r="2148" spans="1:30" s="215" customFormat="1" x14ac:dyDescent="0.25">
      <c r="A2148" s="215" t="s">
        <v>160</v>
      </c>
      <c r="B2148" s="215">
        <v>6082</v>
      </c>
      <c r="C2148" s="215" t="s">
        <v>211</v>
      </c>
      <c r="D2148" s="215">
        <v>191654047</v>
      </c>
      <c r="E2148" s="215">
        <v>1020</v>
      </c>
      <c r="F2148" s="215">
        <v>1110</v>
      </c>
      <c r="G2148" s="215">
        <v>1004</v>
      </c>
      <c r="I2148" s="215" t="s">
        <v>9036</v>
      </c>
      <c r="J2148" s="215" t="s">
        <v>9037</v>
      </c>
      <c r="K2148" s="215" t="s">
        <v>8688</v>
      </c>
      <c r="L2148" s="215" t="s">
        <v>10732</v>
      </c>
      <c r="AD2148" s="216"/>
    </row>
    <row r="2149" spans="1:30" s="215" customFormat="1" x14ac:dyDescent="0.25">
      <c r="A2149" s="215" t="s">
        <v>160</v>
      </c>
      <c r="B2149" s="215">
        <v>6082</v>
      </c>
      <c r="C2149" s="215" t="s">
        <v>211</v>
      </c>
      <c r="D2149" s="215">
        <v>191675013</v>
      </c>
      <c r="E2149" s="215">
        <v>1020</v>
      </c>
      <c r="F2149" s="215">
        <v>1110</v>
      </c>
      <c r="G2149" s="215">
        <v>1004</v>
      </c>
      <c r="I2149" s="215" t="s">
        <v>9038</v>
      </c>
      <c r="J2149" s="215" t="s">
        <v>9039</v>
      </c>
      <c r="K2149" s="215" t="s">
        <v>8688</v>
      </c>
      <c r="L2149" s="215" t="s">
        <v>10733</v>
      </c>
      <c r="AD2149" s="216"/>
    </row>
    <row r="2150" spans="1:30" s="215" customFormat="1" x14ac:dyDescent="0.25">
      <c r="A2150" s="215" t="s">
        <v>160</v>
      </c>
      <c r="B2150" s="215">
        <v>6082</v>
      </c>
      <c r="C2150" s="215" t="s">
        <v>211</v>
      </c>
      <c r="D2150" s="215">
        <v>191681359</v>
      </c>
      <c r="E2150" s="215">
        <v>1020</v>
      </c>
      <c r="F2150" s="215">
        <v>1110</v>
      </c>
      <c r="G2150" s="215">
        <v>1004</v>
      </c>
      <c r="I2150" s="215" t="s">
        <v>9040</v>
      </c>
      <c r="J2150" s="215" t="s">
        <v>9041</v>
      </c>
      <c r="K2150" s="215" t="s">
        <v>8688</v>
      </c>
      <c r="L2150" s="215" t="s">
        <v>10734</v>
      </c>
      <c r="AD2150" s="216"/>
    </row>
    <row r="2151" spans="1:30" s="215" customFormat="1" x14ac:dyDescent="0.25">
      <c r="A2151" s="215" t="s">
        <v>160</v>
      </c>
      <c r="B2151" s="215">
        <v>6082</v>
      </c>
      <c r="C2151" s="215" t="s">
        <v>211</v>
      </c>
      <c r="D2151" s="215">
        <v>191701904</v>
      </c>
      <c r="E2151" s="215">
        <v>1020</v>
      </c>
      <c r="F2151" s="215">
        <v>1110</v>
      </c>
      <c r="G2151" s="215">
        <v>1004</v>
      </c>
      <c r="I2151" s="215" t="s">
        <v>9042</v>
      </c>
      <c r="J2151" s="215" t="s">
        <v>9043</v>
      </c>
      <c r="K2151" s="215" t="s">
        <v>8688</v>
      </c>
      <c r="L2151" s="215" t="s">
        <v>10735</v>
      </c>
      <c r="AD2151" s="216"/>
    </row>
    <row r="2152" spans="1:30" s="215" customFormat="1" x14ac:dyDescent="0.25">
      <c r="A2152" s="215" t="s">
        <v>160</v>
      </c>
      <c r="B2152" s="215">
        <v>6082</v>
      </c>
      <c r="C2152" s="215" t="s">
        <v>211</v>
      </c>
      <c r="D2152" s="215">
        <v>191703095</v>
      </c>
      <c r="E2152" s="215">
        <v>1020</v>
      </c>
      <c r="F2152" s="215">
        <v>1110</v>
      </c>
      <c r="G2152" s="215">
        <v>1004</v>
      </c>
      <c r="I2152" s="215" t="s">
        <v>9044</v>
      </c>
      <c r="J2152" s="215" t="s">
        <v>9045</v>
      </c>
      <c r="K2152" s="215" t="s">
        <v>8688</v>
      </c>
      <c r="L2152" s="215" t="s">
        <v>10736</v>
      </c>
      <c r="AD2152" s="216"/>
    </row>
    <row r="2153" spans="1:30" s="215" customFormat="1" x14ac:dyDescent="0.25">
      <c r="A2153" s="215" t="s">
        <v>160</v>
      </c>
      <c r="B2153" s="215">
        <v>6082</v>
      </c>
      <c r="C2153" s="215" t="s">
        <v>211</v>
      </c>
      <c r="D2153" s="215">
        <v>191703936</v>
      </c>
      <c r="E2153" s="215">
        <v>1020</v>
      </c>
      <c r="F2153" s="215">
        <v>1110</v>
      </c>
      <c r="G2153" s="215">
        <v>1004</v>
      </c>
      <c r="I2153" s="215" t="s">
        <v>3299</v>
      </c>
      <c r="J2153" s="215" t="s">
        <v>3300</v>
      </c>
      <c r="K2153" s="215" t="s">
        <v>328</v>
      </c>
      <c r="L2153" s="215" t="s">
        <v>7124</v>
      </c>
      <c r="AD2153" s="216"/>
    </row>
    <row r="2154" spans="1:30" s="215" customFormat="1" x14ac:dyDescent="0.25">
      <c r="A2154" s="215" t="s">
        <v>160</v>
      </c>
      <c r="B2154" s="215">
        <v>6082</v>
      </c>
      <c r="C2154" s="215" t="s">
        <v>211</v>
      </c>
      <c r="D2154" s="215">
        <v>191703937</v>
      </c>
      <c r="E2154" s="215">
        <v>1020</v>
      </c>
      <c r="F2154" s="215">
        <v>1110</v>
      </c>
      <c r="G2154" s="215">
        <v>1004</v>
      </c>
      <c r="I2154" s="215" t="s">
        <v>3299</v>
      </c>
      <c r="J2154" s="215" t="s">
        <v>3300</v>
      </c>
      <c r="K2154" s="215" t="s">
        <v>328</v>
      </c>
      <c r="L2154" s="215" t="s">
        <v>7124</v>
      </c>
      <c r="AD2154" s="216"/>
    </row>
    <row r="2155" spans="1:30" s="215" customFormat="1" x14ac:dyDescent="0.25">
      <c r="A2155" s="215" t="s">
        <v>160</v>
      </c>
      <c r="B2155" s="215">
        <v>6082</v>
      </c>
      <c r="C2155" s="215" t="s">
        <v>211</v>
      </c>
      <c r="D2155" s="215">
        <v>191703938</v>
      </c>
      <c r="E2155" s="215">
        <v>1020</v>
      </c>
      <c r="F2155" s="215">
        <v>1110</v>
      </c>
      <c r="G2155" s="215">
        <v>1004</v>
      </c>
      <c r="I2155" s="215" t="s">
        <v>3299</v>
      </c>
      <c r="J2155" s="215" t="s">
        <v>3300</v>
      </c>
      <c r="K2155" s="215" t="s">
        <v>328</v>
      </c>
      <c r="L2155" s="215" t="s">
        <v>7124</v>
      </c>
      <c r="AD2155" s="216"/>
    </row>
    <row r="2156" spans="1:30" s="215" customFormat="1" x14ac:dyDescent="0.25">
      <c r="A2156" s="215" t="s">
        <v>160</v>
      </c>
      <c r="B2156" s="215">
        <v>6082</v>
      </c>
      <c r="C2156" s="215" t="s">
        <v>211</v>
      </c>
      <c r="D2156" s="215">
        <v>191721502</v>
      </c>
      <c r="E2156" s="215">
        <v>1020</v>
      </c>
      <c r="F2156" s="215">
        <v>1110</v>
      </c>
      <c r="G2156" s="215">
        <v>1004</v>
      </c>
      <c r="I2156" s="215" t="s">
        <v>11788</v>
      </c>
      <c r="J2156" s="215" t="s">
        <v>11789</v>
      </c>
      <c r="K2156" s="215" t="s">
        <v>8688</v>
      </c>
      <c r="L2156" s="215" t="s">
        <v>11800</v>
      </c>
      <c r="AD2156" s="216"/>
    </row>
    <row r="2157" spans="1:30" s="215" customFormat="1" x14ac:dyDescent="0.25">
      <c r="A2157" s="215" t="s">
        <v>160</v>
      </c>
      <c r="B2157" s="215">
        <v>6082</v>
      </c>
      <c r="C2157" s="215" t="s">
        <v>211</v>
      </c>
      <c r="D2157" s="215">
        <v>191724311</v>
      </c>
      <c r="E2157" s="215">
        <v>1020</v>
      </c>
      <c r="F2157" s="215">
        <v>1110</v>
      </c>
      <c r="G2157" s="215">
        <v>1004</v>
      </c>
      <c r="I2157" s="215" t="s">
        <v>3301</v>
      </c>
      <c r="J2157" s="215" t="s">
        <v>3302</v>
      </c>
      <c r="K2157" s="215" t="s">
        <v>328</v>
      </c>
      <c r="L2157" s="215" t="s">
        <v>7476</v>
      </c>
      <c r="AD2157" s="216"/>
    </row>
    <row r="2158" spans="1:30" s="215" customFormat="1" x14ac:dyDescent="0.25">
      <c r="A2158" s="215" t="s">
        <v>160</v>
      </c>
      <c r="B2158" s="215">
        <v>6082</v>
      </c>
      <c r="C2158" s="215" t="s">
        <v>211</v>
      </c>
      <c r="D2158" s="215">
        <v>191724312</v>
      </c>
      <c r="E2158" s="215">
        <v>1020</v>
      </c>
      <c r="F2158" s="215">
        <v>1110</v>
      </c>
      <c r="G2158" s="215">
        <v>1004</v>
      </c>
      <c r="I2158" s="215" t="s">
        <v>3301</v>
      </c>
      <c r="J2158" s="215" t="s">
        <v>3302</v>
      </c>
      <c r="K2158" s="215" t="s">
        <v>328</v>
      </c>
      <c r="L2158" s="215" t="s">
        <v>7476</v>
      </c>
      <c r="AD2158" s="216"/>
    </row>
    <row r="2159" spans="1:30" s="215" customFormat="1" x14ac:dyDescent="0.25">
      <c r="A2159" s="215" t="s">
        <v>160</v>
      </c>
      <c r="B2159" s="215">
        <v>6082</v>
      </c>
      <c r="C2159" s="215" t="s">
        <v>211</v>
      </c>
      <c r="D2159" s="215">
        <v>191724313</v>
      </c>
      <c r="E2159" s="215">
        <v>1020</v>
      </c>
      <c r="F2159" s="215">
        <v>1110</v>
      </c>
      <c r="G2159" s="215">
        <v>1004</v>
      </c>
      <c r="I2159" s="215" t="s">
        <v>3301</v>
      </c>
      <c r="J2159" s="215" t="s">
        <v>3302</v>
      </c>
      <c r="K2159" s="215" t="s">
        <v>328</v>
      </c>
      <c r="L2159" s="215" t="s">
        <v>7476</v>
      </c>
      <c r="AD2159" s="216"/>
    </row>
    <row r="2160" spans="1:30" s="215" customFormat="1" x14ac:dyDescent="0.25">
      <c r="A2160" s="215" t="s">
        <v>160</v>
      </c>
      <c r="B2160" s="215">
        <v>6082</v>
      </c>
      <c r="C2160" s="215" t="s">
        <v>211</v>
      </c>
      <c r="D2160" s="215">
        <v>191767138</v>
      </c>
      <c r="E2160" s="215">
        <v>1020</v>
      </c>
      <c r="F2160" s="215">
        <v>1121</v>
      </c>
      <c r="G2160" s="215">
        <v>1004</v>
      </c>
      <c r="I2160" s="215" t="s">
        <v>9046</v>
      </c>
      <c r="J2160" s="215" t="s">
        <v>9047</v>
      </c>
      <c r="K2160" s="215" t="s">
        <v>8688</v>
      </c>
      <c r="L2160" s="215" t="s">
        <v>10737</v>
      </c>
      <c r="AD2160" s="216"/>
    </row>
    <row r="2161" spans="1:30" s="215" customFormat="1" x14ac:dyDescent="0.25">
      <c r="A2161" s="215" t="s">
        <v>160</v>
      </c>
      <c r="B2161" s="215">
        <v>6082</v>
      </c>
      <c r="C2161" s="215" t="s">
        <v>211</v>
      </c>
      <c r="D2161" s="215">
        <v>191778311</v>
      </c>
      <c r="E2161" s="215">
        <v>1020</v>
      </c>
      <c r="F2161" s="215">
        <v>1110</v>
      </c>
      <c r="G2161" s="215">
        <v>1004</v>
      </c>
      <c r="I2161" s="215" t="s">
        <v>9048</v>
      </c>
      <c r="J2161" s="215" t="s">
        <v>9049</v>
      </c>
      <c r="K2161" s="215" t="s">
        <v>8688</v>
      </c>
      <c r="L2161" s="215" t="s">
        <v>10738</v>
      </c>
      <c r="AD2161" s="216"/>
    </row>
    <row r="2162" spans="1:30" s="215" customFormat="1" x14ac:dyDescent="0.25">
      <c r="A2162" s="215" t="s">
        <v>160</v>
      </c>
      <c r="B2162" s="215">
        <v>6082</v>
      </c>
      <c r="C2162" s="215" t="s">
        <v>211</v>
      </c>
      <c r="D2162" s="215">
        <v>191783992</v>
      </c>
      <c r="E2162" s="215">
        <v>1020</v>
      </c>
      <c r="F2162" s="215">
        <v>1110</v>
      </c>
      <c r="G2162" s="215">
        <v>1004</v>
      </c>
      <c r="I2162" s="215" t="s">
        <v>11937</v>
      </c>
      <c r="J2162" s="215" t="s">
        <v>11938</v>
      </c>
      <c r="K2162" s="215" t="s">
        <v>8688</v>
      </c>
      <c r="L2162" s="215" t="s">
        <v>10739</v>
      </c>
      <c r="AD2162" s="216"/>
    </row>
    <row r="2163" spans="1:30" s="215" customFormat="1" x14ac:dyDescent="0.25">
      <c r="A2163" s="215" t="s">
        <v>160</v>
      </c>
      <c r="B2163" s="215">
        <v>6082</v>
      </c>
      <c r="C2163" s="215" t="s">
        <v>211</v>
      </c>
      <c r="D2163" s="215">
        <v>191810818</v>
      </c>
      <c r="E2163" s="215">
        <v>1020</v>
      </c>
      <c r="F2163" s="215">
        <v>1121</v>
      </c>
      <c r="G2163" s="215">
        <v>1004</v>
      </c>
      <c r="I2163" s="215" t="s">
        <v>9050</v>
      </c>
      <c r="J2163" s="215" t="s">
        <v>9051</v>
      </c>
      <c r="K2163" s="215" t="s">
        <v>8688</v>
      </c>
      <c r="L2163" s="215" t="s">
        <v>10740</v>
      </c>
      <c r="AD2163" s="216"/>
    </row>
    <row r="2164" spans="1:30" s="215" customFormat="1" x14ac:dyDescent="0.25">
      <c r="A2164" s="215" t="s">
        <v>160</v>
      </c>
      <c r="B2164" s="215">
        <v>6082</v>
      </c>
      <c r="C2164" s="215" t="s">
        <v>211</v>
      </c>
      <c r="D2164" s="215">
        <v>191816757</v>
      </c>
      <c r="E2164" s="215">
        <v>1040</v>
      </c>
      <c r="F2164" s="215">
        <v>1110</v>
      </c>
      <c r="G2164" s="215">
        <v>1004</v>
      </c>
      <c r="I2164" s="215" t="s">
        <v>3297</v>
      </c>
      <c r="J2164" s="215" t="s">
        <v>3298</v>
      </c>
      <c r="K2164" s="215" t="s">
        <v>328</v>
      </c>
      <c r="L2164" s="215" t="s">
        <v>5947</v>
      </c>
      <c r="AD2164" s="216"/>
    </row>
    <row r="2165" spans="1:30" s="215" customFormat="1" x14ac:dyDescent="0.25">
      <c r="A2165" s="215" t="s">
        <v>160</v>
      </c>
      <c r="B2165" s="215">
        <v>6082</v>
      </c>
      <c r="C2165" s="215" t="s">
        <v>211</v>
      </c>
      <c r="D2165" s="215">
        <v>191816857</v>
      </c>
      <c r="E2165" s="215">
        <v>1040</v>
      </c>
      <c r="F2165" s="215">
        <v>1212</v>
      </c>
      <c r="G2165" s="215">
        <v>1004</v>
      </c>
      <c r="I2165" s="215" t="s">
        <v>3303</v>
      </c>
      <c r="J2165" s="215" t="s">
        <v>3304</v>
      </c>
      <c r="K2165" s="215" t="s">
        <v>328</v>
      </c>
      <c r="L2165" s="215" t="s">
        <v>5948</v>
      </c>
      <c r="AD2165" s="216"/>
    </row>
    <row r="2166" spans="1:30" s="215" customFormat="1" x14ac:dyDescent="0.25">
      <c r="A2166" s="215" t="s">
        <v>160</v>
      </c>
      <c r="B2166" s="215">
        <v>6082</v>
      </c>
      <c r="C2166" s="215" t="s">
        <v>211</v>
      </c>
      <c r="D2166" s="215">
        <v>191816861</v>
      </c>
      <c r="E2166" s="215">
        <v>1040</v>
      </c>
      <c r="F2166" s="215">
        <v>1212</v>
      </c>
      <c r="G2166" s="215">
        <v>1004</v>
      </c>
      <c r="I2166" s="215" t="s">
        <v>3305</v>
      </c>
      <c r="J2166" s="215" t="s">
        <v>3306</v>
      </c>
      <c r="K2166" s="215" t="s">
        <v>328</v>
      </c>
      <c r="L2166" s="215" t="s">
        <v>5949</v>
      </c>
      <c r="AD2166" s="216"/>
    </row>
    <row r="2167" spans="1:30" s="215" customFormat="1" x14ac:dyDescent="0.25">
      <c r="A2167" s="215" t="s">
        <v>160</v>
      </c>
      <c r="B2167" s="215">
        <v>6082</v>
      </c>
      <c r="C2167" s="215" t="s">
        <v>211</v>
      </c>
      <c r="D2167" s="215">
        <v>191816865</v>
      </c>
      <c r="E2167" s="215">
        <v>1040</v>
      </c>
      <c r="F2167" s="215">
        <v>1212</v>
      </c>
      <c r="G2167" s="215">
        <v>1004</v>
      </c>
      <c r="I2167" s="215" t="s">
        <v>3307</v>
      </c>
      <c r="J2167" s="215" t="s">
        <v>3308</v>
      </c>
      <c r="K2167" s="215" t="s">
        <v>328</v>
      </c>
      <c r="L2167" s="215" t="s">
        <v>5950</v>
      </c>
      <c r="AD2167" s="216"/>
    </row>
    <row r="2168" spans="1:30" s="215" customFormat="1" x14ac:dyDescent="0.25">
      <c r="A2168" s="215" t="s">
        <v>160</v>
      </c>
      <c r="B2168" s="215">
        <v>6082</v>
      </c>
      <c r="C2168" s="215" t="s">
        <v>211</v>
      </c>
      <c r="D2168" s="215">
        <v>191817284</v>
      </c>
      <c r="E2168" s="215">
        <v>1040</v>
      </c>
      <c r="F2168" s="215">
        <v>1212</v>
      </c>
      <c r="G2168" s="215">
        <v>1004</v>
      </c>
      <c r="I2168" s="215" t="s">
        <v>3309</v>
      </c>
      <c r="J2168" s="215" t="s">
        <v>3310</v>
      </c>
      <c r="K2168" s="215" t="s">
        <v>328</v>
      </c>
      <c r="L2168" s="215" t="s">
        <v>5951</v>
      </c>
      <c r="AD2168" s="216"/>
    </row>
    <row r="2169" spans="1:30" s="215" customFormat="1" x14ac:dyDescent="0.25">
      <c r="A2169" s="215" t="s">
        <v>160</v>
      </c>
      <c r="B2169" s="215">
        <v>6082</v>
      </c>
      <c r="C2169" s="215" t="s">
        <v>211</v>
      </c>
      <c r="D2169" s="215">
        <v>191817915</v>
      </c>
      <c r="E2169" s="215">
        <v>1040</v>
      </c>
      <c r="F2169" s="215">
        <v>1212</v>
      </c>
      <c r="G2169" s="215">
        <v>1004</v>
      </c>
      <c r="I2169" s="215" t="s">
        <v>3307</v>
      </c>
      <c r="J2169" s="215" t="s">
        <v>3308</v>
      </c>
      <c r="K2169" s="215" t="s">
        <v>328</v>
      </c>
      <c r="L2169" s="215" t="s">
        <v>5950</v>
      </c>
      <c r="AD2169" s="216"/>
    </row>
    <row r="2170" spans="1:30" s="215" customFormat="1" x14ac:dyDescent="0.25">
      <c r="A2170" s="215" t="s">
        <v>160</v>
      </c>
      <c r="B2170" s="215">
        <v>6082</v>
      </c>
      <c r="C2170" s="215" t="s">
        <v>211</v>
      </c>
      <c r="D2170" s="215">
        <v>191817917</v>
      </c>
      <c r="E2170" s="215">
        <v>1040</v>
      </c>
      <c r="F2170" s="215">
        <v>1212</v>
      </c>
      <c r="G2170" s="215">
        <v>1004</v>
      </c>
      <c r="I2170" s="215" t="s">
        <v>3305</v>
      </c>
      <c r="J2170" s="215" t="s">
        <v>3306</v>
      </c>
      <c r="K2170" s="215" t="s">
        <v>328</v>
      </c>
      <c r="L2170" s="215" t="s">
        <v>5949</v>
      </c>
      <c r="AD2170" s="216"/>
    </row>
    <row r="2171" spans="1:30" s="215" customFormat="1" x14ac:dyDescent="0.25">
      <c r="A2171" s="215" t="s">
        <v>160</v>
      </c>
      <c r="B2171" s="215">
        <v>6082</v>
      </c>
      <c r="C2171" s="215" t="s">
        <v>211</v>
      </c>
      <c r="D2171" s="215">
        <v>191818136</v>
      </c>
      <c r="E2171" s="215">
        <v>1040</v>
      </c>
      <c r="F2171" s="215">
        <v>1212</v>
      </c>
      <c r="G2171" s="215">
        <v>1004</v>
      </c>
      <c r="I2171" s="215" t="s">
        <v>3311</v>
      </c>
      <c r="J2171" s="215" t="s">
        <v>3312</v>
      </c>
      <c r="K2171" s="215" t="s">
        <v>328</v>
      </c>
      <c r="L2171" s="215" t="s">
        <v>5952</v>
      </c>
      <c r="AD2171" s="216"/>
    </row>
    <row r="2172" spans="1:30" s="215" customFormat="1" x14ac:dyDescent="0.25">
      <c r="A2172" s="215" t="s">
        <v>160</v>
      </c>
      <c r="B2172" s="215">
        <v>6082</v>
      </c>
      <c r="C2172" s="215" t="s">
        <v>211</v>
      </c>
      <c r="D2172" s="215">
        <v>191818199</v>
      </c>
      <c r="E2172" s="215">
        <v>1040</v>
      </c>
      <c r="F2172" s="215">
        <v>1110</v>
      </c>
      <c r="G2172" s="215">
        <v>1004</v>
      </c>
      <c r="I2172" s="215" t="s">
        <v>3313</v>
      </c>
      <c r="J2172" s="215" t="s">
        <v>3314</v>
      </c>
      <c r="K2172" s="215" t="s">
        <v>328</v>
      </c>
      <c r="L2172" s="215" t="s">
        <v>5953</v>
      </c>
      <c r="AD2172" s="216"/>
    </row>
    <row r="2173" spans="1:30" s="215" customFormat="1" x14ac:dyDescent="0.25">
      <c r="A2173" s="215" t="s">
        <v>160</v>
      </c>
      <c r="B2173" s="215">
        <v>6082</v>
      </c>
      <c r="C2173" s="215" t="s">
        <v>211</v>
      </c>
      <c r="D2173" s="215">
        <v>191818238</v>
      </c>
      <c r="E2173" s="215">
        <v>1040</v>
      </c>
      <c r="F2173" s="215">
        <v>1212</v>
      </c>
      <c r="G2173" s="215">
        <v>1004</v>
      </c>
      <c r="I2173" s="215" t="s">
        <v>3315</v>
      </c>
      <c r="J2173" s="215" t="s">
        <v>3316</v>
      </c>
      <c r="K2173" s="215" t="s">
        <v>328</v>
      </c>
      <c r="L2173" s="215" t="s">
        <v>5954</v>
      </c>
      <c r="AD2173" s="216"/>
    </row>
    <row r="2174" spans="1:30" s="215" customFormat="1" x14ac:dyDescent="0.25">
      <c r="A2174" s="215" t="s">
        <v>160</v>
      </c>
      <c r="B2174" s="215">
        <v>6082</v>
      </c>
      <c r="C2174" s="215" t="s">
        <v>211</v>
      </c>
      <c r="D2174" s="215">
        <v>191818239</v>
      </c>
      <c r="E2174" s="215">
        <v>1040</v>
      </c>
      <c r="F2174" s="215">
        <v>1212</v>
      </c>
      <c r="G2174" s="215">
        <v>1004</v>
      </c>
      <c r="I2174" s="215" t="s">
        <v>3315</v>
      </c>
      <c r="J2174" s="215" t="s">
        <v>3316</v>
      </c>
      <c r="K2174" s="215" t="s">
        <v>328</v>
      </c>
      <c r="L2174" s="215" t="s">
        <v>5954</v>
      </c>
      <c r="AD2174" s="216"/>
    </row>
    <row r="2175" spans="1:30" s="215" customFormat="1" x14ac:dyDescent="0.25">
      <c r="A2175" s="215" t="s">
        <v>160</v>
      </c>
      <c r="B2175" s="215">
        <v>6082</v>
      </c>
      <c r="C2175" s="215" t="s">
        <v>211</v>
      </c>
      <c r="D2175" s="215">
        <v>191818248</v>
      </c>
      <c r="E2175" s="215">
        <v>1040</v>
      </c>
      <c r="F2175" s="215">
        <v>1212</v>
      </c>
      <c r="G2175" s="215">
        <v>1004</v>
      </c>
      <c r="I2175" s="215" t="s">
        <v>3317</v>
      </c>
      <c r="J2175" s="215" t="s">
        <v>3318</v>
      </c>
      <c r="K2175" s="215" t="s">
        <v>328</v>
      </c>
      <c r="L2175" s="215" t="s">
        <v>5955</v>
      </c>
      <c r="AD2175" s="216"/>
    </row>
    <row r="2176" spans="1:30" s="215" customFormat="1" x14ac:dyDescent="0.25">
      <c r="A2176" s="215" t="s">
        <v>160</v>
      </c>
      <c r="B2176" s="215">
        <v>6082</v>
      </c>
      <c r="C2176" s="215" t="s">
        <v>211</v>
      </c>
      <c r="D2176" s="215">
        <v>191818249</v>
      </c>
      <c r="E2176" s="215">
        <v>1040</v>
      </c>
      <c r="F2176" s="215">
        <v>1212</v>
      </c>
      <c r="G2176" s="215">
        <v>1004</v>
      </c>
      <c r="I2176" s="215" t="s">
        <v>3317</v>
      </c>
      <c r="J2176" s="215" t="s">
        <v>3318</v>
      </c>
      <c r="K2176" s="215" t="s">
        <v>328</v>
      </c>
      <c r="L2176" s="215" t="s">
        <v>5955</v>
      </c>
      <c r="AD2176" s="216"/>
    </row>
    <row r="2177" spans="1:30" s="215" customFormat="1" x14ac:dyDescent="0.25">
      <c r="A2177" s="215" t="s">
        <v>160</v>
      </c>
      <c r="B2177" s="215">
        <v>6082</v>
      </c>
      <c r="C2177" s="215" t="s">
        <v>211</v>
      </c>
      <c r="D2177" s="215">
        <v>191818250</v>
      </c>
      <c r="E2177" s="215">
        <v>1040</v>
      </c>
      <c r="F2177" s="215">
        <v>1212</v>
      </c>
      <c r="G2177" s="215">
        <v>1004</v>
      </c>
      <c r="I2177" s="215" t="s">
        <v>3317</v>
      </c>
      <c r="J2177" s="215" t="s">
        <v>3318</v>
      </c>
      <c r="K2177" s="215" t="s">
        <v>328</v>
      </c>
      <c r="L2177" s="215" t="s">
        <v>5955</v>
      </c>
      <c r="AD2177" s="216"/>
    </row>
    <row r="2178" spans="1:30" s="215" customFormat="1" x14ac:dyDescent="0.25">
      <c r="A2178" s="215" t="s">
        <v>160</v>
      </c>
      <c r="B2178" s="215">
        <v>6082</v>
      </c>
      <c r="C2178" s="215" t="s">
        <v>211</v>
      </c>
      <c r="D2178" s="215">
        <v>191818253</v>
      </c>
      <c r="E2178" s="215">
        <v>1040</v>
      </c>
      <c r="F2178" s="215">
        <v>1212</v>
      </c>
      <c r="G2178" s="215">
        <v>1004</v>
      </c>
      <c r="I2178" s="215" t="s">
        <v>3319</v>
      </c>
      <c r="J2178" s="215" t="s">
        <v>3320</v>
      </c>
      <c r="K2178" s="215" t="s">
        <v>328</v>
      </c>
      <c r="L2178" s="215" t="s">
        <v>5956</v>
      </c>
      <c r="AD2178" s="216"/>
    </row>
    <row r="2179" spans="1:30" s="215" customFormat="1" x14ac:dyDescent="0.25">
      <c r="A2179" s="215" t="s">
        <v>160</v>
      </c>
      <c r="B2179" s="215">
        <v>6082</v>
      </c>
      <c r="C2179" s="215" t="s">
        <v>211</v>
      </c>
      <c r="D2179" s="215">
        <v>191818254</v>
      </c>
      <c r="E2179" s="215">
        <v>1040</v>
      </c>
      <c r="F2179" s="215">
        <v>1212</v>
      </c>
      <c r="G2179" s="215">
        <v>1004</v>
      </c>
      <c r="I2179" s="215" t="s">
        <v>3319</v>
      </c>
      <c r="J2179" s="215" t="s">
        <v>3320</v>
      </c>
      <c r="K2179" s="215" t="s">
        <v>328</v>
      </c>
      <c r="L2179" s="215" t="s">
        <v>5956</v>
      </c>
      <c r="AD2179" s="216"/>
    </row>
    <row r="2180" spans="1:30" s="215" customFormat="1" x14ac:dyDescent="0.25">
      <c r="A2180" s="215" t="s">
        <v>160</v>
      </c>
      <c r="B2180" s="215">
        <v>6082</v>
      </c>
      <c r="C2180" s="215" t="s">
        <v>211</v>
      </c>
      <c r="D2180" s="215">
        <v>191818256</v>
      </c>
      <c r="E2180" s="215">
        <v>1040</v>
      </c>
      <c r="F2180" s="215">
        <v>1212</v>
      </c>
      <c r="G2180" s="215">
        <v>1004</v>
      </c>
      <c r="I2180" s="215" t="s">
        <v>3319</v>
      </c>
      <c r="J2180" s="215" t="s">
        <v>3320</v>
      </c>
      <c r="K2180" s="215" t="s">
        <v>328</v>
      </c>
      <c r="L2180" s="215" t="s">
        <v>5956</v>
      </c>
      <c r="AD2180" s="216"/>
    </row>
    <row r="2181" spans="1:30" s="215" customFormat="1" x14ac:dyDescent="0.25">
      <c r="A2181" s="215" t="s">
        <v>160</v>
      </c>
      <c r="B2181" s="215">
        <v>6082</v>
      </c>
      <c r="C2181" s="215" t="s">
        <v>211</v>
      </c>
      <c r="D2181" s="215">
        <v>191818636</v>
      </c>
      <c r="E2181" s="215">
        <v>1040</v>
      </c>
      <c r="F2181" s="215">
        <v>1212</v>
      </c>
      <c r="G2181" s="215">
        <v>1004</v>
      </c>
      <c r="I2181" s="215" t="s">
        <v>3321</v>
      </c>
      <c r="J2181" s="215" t="s">
        <v>3322</v>
      </c>
      <c r="K2181" s="215" t="s">
        <v>328</v>
      </c>
      <c r="L2181" s="215" t="s">
        <v>5957</v>
      </c>
      <c r="AD2181" s="216"/>
    </row>
    <row r="2182" spans="1:30" s="215" customFormat="1" x14ac:dyDescent="0.25">
      <c r="A2182" s="215" t="s">
        <v>160</v>
      </c>
      <c r="B2182" s="215">
        <v>6082</v>
      </c>
      <c r="C2182" s="215" t="s">
        <v>211</v>
      </c>
      <c r="D2182" s="215">
        <v>191819042</v>
      </c>
      <c r="E2182" s="215">
        <v>1020</v>
      </c>
      <c r="F2182" s="215">
        <v>1110</v>
      </c>
      <c r="G2182" s="215">
        <v>1004</v>
      </c>
      <c r="I2182" s="215" t="s">
        <v>3313</v>
      </c>
      <c r="J2182" s="215" t="s">
        <v>3314</v>
      </c>
      <c r="K2182" s="215" t="s">
        <v>328</v>
      </c>
      <c r="L2182" s="215" t="s">
        <v>5953</v>
      </c>
      <c r="AD2182" s="216"/>
    </row>
    <row r="2183" spans="1:30" s="215" customFormat="1" x14ac:dyDescent="0.25">
      <c r="A2183" s="215" t="s">
        <v>160</v>
      </c>
      <c r="B2183" s="215">
        <v>6082</v>
      </c>
      <c r="C2183" s="215" t="s">
        <v>211</v>
      </c>
      <c r="D2183" s="215">
        <v>191819134</v>
      </c>
      <c r="E2183" s="215">
        <v>1040</v>
      </c>
      <c r="F2183" s="215">
        <v>1212</v>
      </c>
      <c r="G2183" s="215">
        <v>1004</v>
      </c>
      <c r="I2183" s="215" t="s">
        <v>3321</v>
      </c>
      <c r="J2183" s="215" t="s">
        <v>3322</v>
      </c>
      <c r="K2183" s="215" t="s">
        <v>328</v>
      </c>
      <c r="L2183" s="215" t="s">
        <v>5957</v>
      </c>
      <c r="AD2183" s="216"/>
    </row>
    <row r="2184" spans="1:30" s="215" customFormat="1" x14ac:dyDescent="0.25">
      <c r="A2184" s="215" t="s">
        <v>160</v>
      </c>
      <c r="B2184" s="215">
        <v>6082</v>
      </c>
      <c r="C2184" s="215" t="s">
        <v>211</v>
      </c>
      <c r="D2184" s="215">
        <v>191819160</v>
      </c>
      <c r="E2184" s="215">
        <v>1040</v>
      </c>
      <c r="F2184" s="215">
        <v>1212</v>
      </c>
      <c r="G2184" s="215">
        <v>1004</v>
      </c>
      <c r="I2184" s="215" t="s">
        <v>3311</v>
      </c>
      <c r="J2184" s="215" t="s">
        <v>3312</v>
      </c>
      <c r="K2184" s="215" t="s">
        <v>328</v>
      </c>
      <c r="L2184" s="215" t="s">
        <v>5952</v>
      </c>
      <c r="AD2184" s="216"/>
    </row>
    <row r="2185" spans="1:30" s="215" customFormat="1" x14ac:dyDescent="0.25">
      <c r="A2185" s="215" t="s">
        <v>160</v>
      </c>
      <c r="B2185" s="215">
        <v>6082</v>
      </c>
      <c r="C2185" s="215" t="s">
        <v>211</v>
      </c>
      <c r="D2185" s="215">
        <v>191819175</v>
      </c>
      <c r="E2185" s="215">
        <v>1040</v>
      </c>
      <c r="F2185" s="215">
        <v>1212</v>
      </c>
      <c r="G2185" s="215">
        <v>1004</v>
      </c>
      <c r="I2185" s="215" t="s">
        <v>3303</v>
      </c>
      <c r="J2185" s="215" t="s">
        <v>3304</v>
      </c>
      <c r="K2185" s="215" t="s">
        <v>328</v>
      </c>
      <c r="L2185" s="215" t="s">
        <v>5948</v>
      </c>
      <c r="AD2185" s="216"/>
    </row>
    <row r="2186" spans="1:30" s="215" customFormat="1" x14ac:dyDescent="0.25">
      <c r="A2186" s="215" t="s">
        <v>160</v>
      </c>
      <c r="B2186" s="215">
        <v>6082</v>
      </c>
      <c r="C2186" s="215" t="s">
        <v>211</v>
      </c>
      <c r="D2186" s="215">
        <v>191820161</v>
      </c>
      <c r="E2186" s="215">
        <v>1040</v>
      </c>
      <c r="F2186" s="215">
        <v>1212</v>
      </c>
      <c r="G2186" s="215">
        <v>1004</v>
      </c>
      <c r="I2186" s="215" t="s">
        <v>3323</v>
      </c>
      <c r="J2186" s="215" t="s">
        <v>3324</v>
      </c>
      <c r="K2186" s="215" t="s">
        <v>328</v>
      </c>
      <c r="L2186" s="215" t="s">
        <v>5958</v>
      </c>
      <c r="AD2186" s="216"/>
    </row>
    <row r="2187" spans="1:30" s="215" customFormat="1" x14ac:dyDescent="0.25">
      <c r="A2187" s="215" t="s">
        <v>160</v>
      </c>
      <c r="B2187" s="215">
        <v>6082</v>
      </c>
      <c r="C2187" s="215" t="s">
        <v>211</v>
      </c>
      <c r="D2187" s="215">
        <v>191820162</v>
      </c>
      <c r="E2187" s="215">
        <v>1040</v>
      </c>
      <c r="F2187" s="215">
        <v>1212</v>
      </c>
      <c r="G2187" s="215">
        <v>1004</v>
      </c>
      <c r="I2187" s="215" t="s">
        <v>3323</v>
      </c>
      <c r="J2187" s="215" t="s">
        <v>3324</v>
      </c>
      <c r="K2187" s="215" t="s">
        <v>328</v>
      </c>
      <c r="L2187" s="215" t="s">
        <v>5958</v>
      </c>
      <c r="AD2187" s="216"/>
    </row>
    <row r="2188" spans="1:30" s="215" customFormat="1" x14ac:dyDescent="0.25">
      <c r="A2188" s="215" t="s">
        <v>160</v>
      </c>
      <c r="B2188" s="215">
        <v>6082</v>
      </c>
      <c r="C2188" s="215" t="s">
        <v>211</v>
      </c>
      <c r="D2188" s="215">
        <v>191829394</v>
      </c>
      <c r="E2188" s="215">
        <v>1020</v>
      </c>
      <c r="F2188" s="215">
        <v>1122</v>
      </c>
      <c r="G2188" s="215">
        <v>1004</v>
      </c>
      <c r="I2188" s="215" t="s">
        <v>28068</v>
      </c>
      <c r="J2188" s="215" t="s">
        <v>28069</v>
      </c>
      <c r="K2188" s="215" t="s">
        <v>8688</v>
      </c>
      <c r="L2188" s="215" t="s">
        <v>28115</v>
      </c>
      <c r="AD2188" s="216"/>
    </row>
    <row r="2189" spans="1:30" s="215" customFormat="1" x14ac:dyDescent="0.25">
      <c r="A2189" s="215" t="s">
        <v>160</v>
      </c>
      <c r="B2189" s="215">
        <v>6082</v>
      </c>
      <c r="C2189" s="215" t="s">
        <v>211</v>
      </c>
      <c r="D2189" s="215">
        <v>191830754</v>
      </c>
      <c r="E2189" s="215">
        <v>1040</v>
      </c>
      <c r="F2189" s="215">
        <v>1212</v>
      </c>
      <c r="G2189" s="215">
        <v>1004</v>
      </c>
      <c r="I2189" s="215" t="s">
        <v>3325</v>
      </c>
      <c r="J2189" s="215" t="s">
        <v>3326</v>
      </c>
      <c r="K2189" s="215" t="s">
        <v>328</v>
      </c>
      <c r="L2189" s="215" t="s">
        <v>5959</v>
      </c>
      <c r="AD2189" s="216"/>
    </row>
    <row r="2190" spans="1:30" s="215" customFormat="1" x14ac:dyDescent="0.25">
      <c r="A2190" s="215" t="s">
        <v>160</v>
      </c>
      <c r="B2190" s="215">
        <v>6082</v>
      </c>
      <c r="C2190" s="215" t="s">
        <v>211</v>
      </c>
      <c r="D2190" s="215">
        <v>191830774</v>
      </c>
      <c r="E2190" s="215">
        <v>1040</v>
      </c>
      <c r="F2190" s="215">
        <v>1212</v>
      </c>
      <c r="G2190" s="215">
        <v>1004</v>
      </c>
      <c r="I2190" s="215" t="s">
        <v>3327</v>
      </c>
      <c r="J2190" s="215" t="s">
        <v>3328</v>
      </c>
      <c r="K2190" s="215" t="s">
        <v>328</v>
      </c>
      <c r="L2190" s="215" t="s">
        <v>5959</v>
      </c>
      <c r="AD2190" s="216"/>
    </row>
    <row r="2191" spans="1:30" s="215" customFormat="1" x14ac:dyDescent="0.25">
      <c r="A2191" s="215" t="s">
        <v>160</v>
      </c>
      <c r="B2191" s="215">
        <v>6082</v>
      </c>
      <c r="C2191" s="215" t="s">
        <v>211</v>
      </c>
      <c r="D2191" s="215">
        <v>191831075</v>
      </c>
      <c r="E2191" s="215">
        <v>1040</v>
      </c>
      <c r="F2191" s="215">
        <v>1212</v>
      </c>
      <c r="G2191" s="215">
        <v>1004</v>
      </c>
      <c r="I2191" s="215" t="s">
        <v>3329</v>
      </c>
      <c r="J2191" s="215" t="s">
        <v>3330</v>
      </c>
      <c r="K2191" s="215" t="s">
        <v>328</v>
      </c>
      <c r="L2191" s="215" t="s">
        <v>5960</v>
      </c>
      <c r="AD2191" s="216"/>
    </row>
    <row r="2192" spans="1:30" s="215" customFormat="1" x14ac:dyDescent="0.25">
      <c r="A2192" s="215" t="s">
        <v>160</v>
      </c>
      <c r="B2192" s="215">
        <v>6082</v>
      </c>
      <c r="C2192" s="215" t="s">
        <v>211</v>
      </c>
      <c r="D2192" s="215">
        <v>191844334</v>
      </c>
      <c r="E2192" s="215">
        <v>1040</v>
      </c>
      <c r="F2192" s="215">
        <v>1212</v>
      </c>
      <c r="G2192" s="215">
        <v>1004</v>
      </c>
      <c r="I2192" s="215" t="s">
        <v>3331</v>
      </c>
      <c r="J2192" s="215" t="s">
        <v>3332</v>
      </c>
      <c r="K2192" s="215" t="s">
        <v>328</v>
      </c>
      <c r="L2192" s="215" t="s">
        <v>5951</v>
      </c>
      <c r="AD2192" s="216"/>
    </row>
    <row r="2193" spans="1:30" s="215" customFormat="1" x14ac:dyDescent="0.25">
      <c r="A2193" s="215" t="s">
        <v>160</v>
      </c>
      <c r="B2193" s="215">
        <v>6082</v>
      </c>
      <c r="C2193" s="215" t="s">
        <v>211</v>
      </c>
      <c r="D2193" s="215">
        <v>191844348</v>
      </c>
      <c r="E2193" s="215">
        <v>1040</v>
      </c>
      <c r="F2193" s="215">
        <v>1212</v>
      </c>
      <c r="G2193" s="215">
        <v>1004</v>
      </c>
      <c r="I2193" s="215" t="s">
        <v>3329</v>
      </c>
      <c r="J2193" s="215" t="s">
        <v>3330</v>
      </c>
      <c r="K2193" s="215" t="s">
        <v>328</v>
      </c>
      <c r="L2193" s="215" t="s">
        <v>5960</v>
      </c>
      <c r="AD2193" s="216"/>
    </row>
    <row r="2194" spans="1:30" s="215" customFormat="1" x14ac:dyDescent="0.25">
      <c r="A2194" s="215" t="s">
        <v>160</v>
      </c>
      <c r="B2194" s="215">
        <v>6082</v>
      </c>
      <c r="C2194" s="215" t="s">
        <v>211</v>
      </c>
      <c r="D2194" s="215">
        <v>191859124</v>
      </c>
      <c r="E2194" s="215">
        <v>1020</v>
      </c>
      <c r="F2194" s="215">
        <v>1110</v>
      </c>
      <c r="G2194" s="215">
        <v>1004</v>
      </c>
      <c r="I2194" s="215" t="s">
        <v>6466</v>
      </c>
      <c r="J2194" s="215" t="s">
        <v>6467</v>
      </c>
      <c r="K2194" s="215" t="s">
        <v>328</v>
      </c>
      <c r="L2194" s="215" t="s">
        <v>30705</v>
      </c>
      <c r="AD2194" s="216"/>
    </row>
    <row r="2195" spans="1:30" s="215" customFormat="1" x14ac:dyDescent="0.25">
      <c r="A2195" s="215" t="s">
        <v>160</v>
      </c>
      <c r="B2195" s="215">
        <v>6082</v>
      </c>
      <c r="C2195" s="215" t="s">
        <v>211</v>
      </c>
      <c r="D2195" s="215">
        <v>191859126</v>
      </c>
      <c r="E2195" s="215">
        <v>1020</v>
      </c>
      <c r="F2195" s="215">
        <v>1110</v>
      </c>
      <c r="G2195" s="215">
        <v>1004</v>
      </c>
      <c r="I2195" s="215" t="s">
        <v>6466</v>
      </c>
      <c r="J2195" s="215" t="s">
        <v>6467</v>
      </c>
      <c r="K2195" s="215" t="s">
        <v>328</v>
      </c>
      <c r="L2195" s="215" t="s">
        <v>30705</v>
      </c>
      <c r="AD2195" s="216"/>
    </row>
    <row r="2196" spans="1:30" s="215" customFormat="1" x14ac:dyDescent="0.25">
      <c r="A2196" s="215" t="s">
        <v>160</v>
      </c>
      <c r="B2196" s="215">
        <v>6082</v>
      </c>
      <c r="C2196" s="215" t="s">
        <v>211</v>
      </c>
      <c r="D2196" s="215">
        <v>191865886</v>
      </c>
      <c r="E2196" s="215">
        <v>1020</v>
      </c>
      <c r="F2196" s="215">
        <v>1121</v>
      </c>
      <c r="G2196" s="215">
        <v>1004</v>
      </c>
      <c r="I2196" s="215" t="s">
        <v>9052</v>
      </c>
      <c r="J2196" s="215" t="s">
        <v>9053</v>
      </c>
      <c r="K2196" s="215" t="s">
        <v>8688</v>
      </c>
      <c r="L2196" s="215" t="s">
        <v>10741</v>
      </c>
      <c r="AD2196" s="216"/>
    </row>
    <row r="2197" spans="1:30" s="215" customFormat="1" x14ac:dyDescent="0.25">
      <c r="A2197" s="215" t="s">
        <v>160</v>
      </c>
      <c r="B2197" s="215">
        <v>6082</v>
      </c>
      <c r="C2197" s="215" t="s">
        <v>211</v>
      </c>
      <c r="D2197" s="215">
        <v>191871361</v>
      </c>
      <c r="E2197" s="215">
        <v>1020</v>
      </c>
      <c r="F2197" s="215">
        <v>1110</v>
      </c>
      <c r="G2197" s="215">
        <v>1004</v>
      </c>
      <c r="I2197" s="215" t="s">
        <v>9054</v>
      </c>
      <c r="J2197" s="215" t="s">
        <v>9055</v>
      </c>
      <c r="K2197" s="215" t="s">
        <v>8688</v>
      </c>
      <c r="L2197" s="215" t="s">
        <v>10742</v>
      </c>
      <c r="AD2197" s="216"/>
    </row>
    <row r="2198" spans="1:30" s="215" customFormat="1" x14ac:dyDescent="0.25">
      <c r="A2198" s="215" t="s">
        <v>160</v>
      </c>
      <c r="B2198" s="215">
        <v>6082</v>
      </c>
      <c r="C2198" s="215" t="s">
        <v>211</v>
      </c>
      <c r="D2198" s="215">
        <v>191890955</v>
      </c>
      <c r="E2198" s="215">
        <v>1020</v>
      </c>
      <c r="F2198" s="215">
        <v>1110</v>
      </c>
      <c r="G2198" s="215">
        <v>1004</v>
      </c>
      <c r="I2198" s="215" t="s">
        <v>24787</v>
      </c>
      <c r="J2198" s="215" t="s">
        <v>24788</v>
      </c>
      <c r="K2198" s="215" t="s">
        <v>8688</v>
      </c>
      <c r="L2198" s="215" t="s">
        <v>24897</v>
      </c>
      <c r="AD2198" s="216"/>
    </row>
    <row r="2199" spans="1:30" s="215" customFormat="1" x14ac:dyDescent="0.25">
      <c r="A2199" s="215" t="s">
        <v>160</v>
      </c>
      <c r="B2199" s="215">
        <v>6082</v>
      </c>
      <c r="C2199" s="215" t="s">
        <v>211</v>
      </c>
      <c r="D2199" s="215">
        <v>191890956</v>
      </c>
      <c r="E2199" s="215">
        <v>1020</v>
      </c>
      <c r="F2199" s="215">
        <v>1110</v>
      </c>
      <c r="G2199" s="215">
        <v>1004</v>
      </c>
      <c r="I2199" s="215" t="s">
        <v>24787</v>
      </c>
      <c r="J2199" s="215" t="s">
        <v>24788</v>
      </c>
      <c r="K2199" s="215" t="s">
        <v>8688</v>
      </c>
      <c r="L2199" s="215" t="s">
        <v>28271</v>
      </c>
      <c r="AD2199" s="216"/>
    </row>
    <row r="2200" spans="1:30" s="215" customFormat="1" x14ac:dyDescent="0.25">
      <c r="A2200" s="215" t="s">
        <v>160</v>
      </c>
      <c r="B2200" s="215">
        <v>6082</v>
      </c>
      <c r="C2200" s="215" t="s">
        <v>211</v>
      </c>
      <c r="D2200" s="215">
        <v>191890959</v>
      </c>
      <c r="E2200" s="215">
        <v>1020</v>
      </c>
      <c r="F2200" s="215">
        <v>1110</v>
      </c>
      <c r="G2200" s="215">
        <v>1004</v>
      </c>
      <c r="I2200" s="215" t="s">
        <v>24787</v>
      </c>
      <c r="J2200" s="215" t="s">
        <v>24788</v>
      </c>
      <c r="K2200" s="215" t="s">
        <v>8688</v>
      </c>
      <c r="L2200" s="215" t="s">
        <v>28272</v>
      </c>
      <c r="AD2200" s="216"/>
    </row>
    <row r="2201" spans="1:30" s="215" customFormat="1" x14ac:dyDescent="0.25">
      <c r="A2201" s="215" t="s">
        <v>160</v>
      </c>
      <c r="B2201" s="215">
        <v>6082</v>
      </c>
      <c r="C2201" s="215" t="s">
        <v>211</v>
      </c>
      <c r="D2201" s="215">
        <v>191892533</v>
      </c>
      <c r="E2201" s="215">
        <v>1020</v>
      </c>
      <c r="F2201" s="215">
        <v>1110</v>
      </c>
      <c r="G2201" s="215">
        <v>1004</v>
      </c>
      <c r="I2201" s="215" t="s">
        <v>9056</v>
      </c>
      <c r="J2201" s="215" t="s">
        <v>9057</v>
      </c>
      <c r="K2201" s="215" t="s">
        <v>8688</v>
      </c>
      <c r="L2201" s="215" t="s">
        <v>10743</v>
      </c>
      <c r="AD2201" s="216"/>
    </row>
    <row r="2202" spans="1:30" s="215" customFormat="1" x14ac:dyDescent="0.25">
      <c r="A2202" s="215" t="s">
        <v>160</v>
      </c>
      <c r="B2202" s="215">
        <v>6082</v>
      </c>
      <c r="C2202" s="215" t="s">
        <v>211</v>
      </c>
      <c r="D2202" s="215">
        <v>191897766</v>
      </c>
      <c r="E2202" s="215">
        <v>1020</v>
      </c>
      <c r="F2202" s="215">
        <v>1121</v>
      </c>
      <c r="G2202" s="215">
        <v>1004</v>
      </c>
      <c r="I2202" s="215" t="s">
        <v>24459</v>
      </c>
      <c r="J2202" s="215" t="s">
        <v>24460</v>
      </c>
      <c r="K2202" s="215" t="s">
        <v>8688</v>
      </c>
      <c r="L2202" s="215" t="s">
        <v>24493</v>
      </c>
      <c r="AD2202" s="216"/>
    </row>
    <row r="2203" spans="1:30" s="215" customFormat="1" x14ac:dyDescent="0.25">
      <c r="A2203" s="215" t="s">
        <v>160</v>
      </c>
      <c r="B2203" s="215">
        <v>6082</v>
      </c>
      <c r="C2203" s="215" t="s">
        <v>211</v>
      </c>
      <c r="D2203" s="215">
        <v>191897768</v>
      </c>
      <c r="E2203" s="215">
        <v>1020</v>
      </c>
      <c r="F2203" s="215">
        <v>1121</v>
      </c>
      <c r="G2203" s="215">
        <v>1004</v>
      </c>
      <c r="I2203" s="215" t="s">
        <v>24459</v>
      </c>
      <c r="J2203" s="215" t="s">
        <v>24460</v>
      </c>
      <c r="K2203" s="215" t="s">
        <v>8688</v>
      </c>
      <c r="L2203" s="215" t="s">
        <v>24494</v>
      </c>
      <c r="AD2203" s="216"/>
    </row>
    <row r="2204" spans="1:30" s="215" customFormat="1" x14ac:dyDescent="0.25">
      <c r="A2204" s="215" t="s">
        <v>160</v>
      </c>
      <c r="B2204" s="215">
        <v>6082</v>
      </c>
      <c r="C2204" s="215" t="s">
        <v>211</v>
      </c>
      <c r="D2204" s="215">
        <v>191897769</v>
      </c>
      <c r="E2204" s="215">
        <v>1020</v>
      </c>
      <c r="F2204" s="215">
        <v>1121</v>
      </c>
      <c r="G2204" s="215">
        <v>1004</v>
      </c>
      <c r="I2204" s="215" t="s">
        <v>24459</v>
      </c>
      <c r="J2204" s="215" t="s">
        <v>24460</v>
      </c>
      <c r="K2204" s="215" t="s">
        <v>8688</v>
      </c>
      <c r="L2204" s="215" t="s">
        <v>24495</v>
      </c>
      <c r="AD2204" s="216"/>
    </row>
    <row r="2205" spans="1:30" s="215" customFormat="1" x14ac:dyDescent="0.25">
      <c r="A2205" s="215" t="s">
        <v>160</v>
      </c>
      <c r="B2205" s="215">
        <v>6082</v>
      </c>
      <c r="C2205" s="215" t="s">
        <v>211</v>
      </c>
      <c r="D2205" s="215">
        <v>191910237</v>
      </c>
      <c r="E2205" s="215">
        <v>1020</v>
      </c>
      <c r="F2205" s="215">
        <v>1110</v>
      </c>
      <c r="G2205" s="215">
        <v>1004</v>
      </c>
      <c r="I2205" s="215" t="s">
        <v>29085</v>
      </c>
      <c r="J2205" s="215" t="s">
        <v>29086</v>
      </c>
      <c r="K2205" s="215" t="s">
        <v>8688</v>
      </c>
      <c r="L2205" s="215" t="s">
        <v>11827</v>
      </c>
      <c r="AD2205" s="216"/>
    </row>
    <row r="2206" spans="1:30" s="215" customFormat="1" x14ac:dyDescent="0.25">
      <c r="A2206" s="215" t="s">
        <v>160</v>
      </c>
      <c r="B2206" s="215">
        <v>6082</v>
      </c>
      <c r="C2206" s="215" t="s">
        <v>211</v>
      </c>
      <c r="D2206" s="215">
        <v>191948898</v>
      </c>
      <c r="E2206" s="215">
        <v>1020</v>
      </c>
      <c r="F2206" s="215">
        <v>1110</v>
      </c>
      <c r="G2206" s="215">
        <v>1004</v>
      </c>
      <c r="I2206" s="215" t="s">
        <v>9058</v>
      </c>
      <c r="J2206" s="215" t="s">
        <v>9059</v>
      </c>
      <c r="K2206" s="215" t="s">
        <v>8688</v>
      </c>
      <c r="L2206" s="215" t="s">
        <v>10744</v>
      </c>
      <c r="AD2206" s="216"/>
    </row>
    <row r="2207" spans="1:30" s="215" customFormat="1" x14ac:dyDescent="0.25">
      <c r="A2207" s="215" t="s">
        <v>160</v>
      </c>
      <c r="B2207" s="215">
        <v>6082</v>
      </c>
      <c r="C2207" s="215" t="s">
        <v>211</v>
      </c>
      <c r="D2207" s="215">
        <v>191949137</v>
      </c>
      <c r="E2207" s="215">
        <v>1020</v>
      </c>
      <c r="F2207" s="215">
        <v>1110</v>
      </c>
      <c r="G2207" s="215">
        <v>1004</v>
      </c>
      <c r="I2207" s="215" t="s">
        <v>9060</v>
      </c>
      <c r="J2207" s="215" t="s">
        <v>9061</v>
      </c>
      <c r="K2207" s="215" t="s">
        <v>8688</v>
      </c>
      <c r="L2207" s="215" t="s">
        <v>10745</v>
      </c>
      <c r="AD2207" s="216"/>
    </row>
    <row r="2208" spans="1:30" s="215" customFormat="1" x14ac:dyDescent="0.25">
      <c r="A2208" s="215" t="s">
        <v>160</v>
      </c>
      <c r="B2208" s="215">
        <v>6082</v>
      </c>
      <c r="C2208" s="215" t="s">
        <v>211</v>
      </c>
      <c r="D2208" s="215">
        <v>191949862</v>
      </c>
      <c r="E2208" s="215">
        <v>1020</v>
      </c>
      <c r="F2208" s="215">
        <v>1110</v>
      </c>
      <c r="G2208" s="215">
        <v>1004</v>
      </c>
      <c r="I2208" s="215" t="s">
        <v>9062</v>
      </c>
      <c r="J2208" s="215" t="s">
        <v>9063</v>
      </c>
      <c r="K2208" s="215" t="s">
        <v>8688</v>
      </c>
      <c r="L2208" s="215" t="s">
        <v>10746</v>
      </c>
      <c r="AD2208" s="216"/>
    </row>
    <row r="2209" spans="1:30" s="215" customFormat="1" x14ac:dyDescent="0.25">
      <c r="A2209" s="215" t="s">
        <v>160</v>
      </c>
      <c r="B2209" s="215">
        <v>6082</v>
      </c>
      <c r="C2209" s="215" t="s">
        <v>211</v>
      </c>
      <c r="D2209" s="215">
        <v>191949889</v>
      </c>
      <c r="E2209" s="215">
        <v>1020</v>
      </c>
      <c r="F2209" s="215">
        <v>1110</v>
      </c>
      <c r="G2209" s="215">
        <v>1004</v>
      </c>
      <c r="I2209" s="215" t="s">
        <v>9064</v>
      </c>
      <c r="J2209" s="215" t="s">
        <v>9065</v>
      </c>
      <c r="K2209" s="215" t="s">
        <v>8688</v>
      </c>
      <c r="L2209" s="215" t="s">
        <v>10747</v>
      </c>
      <c r="AD2209" s="216"/>
    </row>
    <row r="2210" spans="1:30" s="215" customFormat="1" x14ac:dyDescent="0.25">
      <c r="A2210" s="215" t="s">
        <v>160</v>
      </c>
      <c r="B2210" s="215">
        <v>6082</v>
      </c>
      <c r="C2210" s="215" t="s">
        <v>211</v>
      </c>
      <c r="D2210" s="215">
        <v>191951098</v>
      </c>
      <c r="E2210" s="215">
        <v>1020</v>
      </c>
      <c r="F2210" s="215">
        <v>1110</v>
      </c>
      <c r="G2210" s="215">
        <v>1004</v>
      </c>
      <c r="I2210" s="215" t="s">
        <v>9066</v>
      </c>
      <c r="J2210" s="215" t="s">
        <v>9067</v>
      </c>
      <c r="K2210" s="215" t="s">
        <v>8688</v>
      </c>
      <c r="L2210" s="215" t="s">
        <v>10748</v>
      </c>
      <c r="AD2210" s="216"/>
    </row>
    <row r="2211" spans="1:30" s="215" customFormat="1" x14ac:dyDescent="0.25">
      <c r="A2211" s="215" t="s">
        <v>160</v>
      </c>
      <c r="B2211" s="215">
        <v>6082</v>
      </c>
      <c r="C2211" s="215" t="s">
        <v>211</v>
      </c>
      <c r="D2211" s="215">
        <v>191951552</v>
      </c>
      <c r="E2211" s="215">
        <v>1020</v>
      </c>
      <c r="F2211" s="215">
        <v>1110</v>
      </c>
      <c r="G2211" s="215">
        <v>1004</v>
      </c>
      <c r="I2211" s="215" t="s">
        <v>9068</v>
      </c>
      <c r="J2211" s="215" t="s">
        <v>9069</v>
      </c>
      <c r="K2211" s="215" t="s">
        <v>8688</v>
      </c>
      <c r="L2211" s="215" t="s">
        <v>10749</v>
      </c>
      <c r="AD2211" s="216"/>
    </row>
    <row r="2212" spans="1:30" s="215" customFormat="1" x14ac:dyDescent="0.25">
      <c r="A2212" s="215" t="s">
        <v>160</v>
      </c>
      <c r="B2212" s="215">
        <v>6082</v>
      </c>
      <c r="C2212" s="215" t="s">
        <v>211</v>
      </c>
      <c r="D2212" s="215">
        <v>191951807</v>
      </c>
      <c r="E2212" s="215">
        <v>1060</v>
      </c>
      <c r="F2212" s="215">
        <v>1271</v>
      </c>
      <c r="G2212" s="215">
        <v>1004</v>
      </c>
      <c r="I2212" s="215" t="s">
        <v>11882</v>
      </c>
      <c r="J2212" s="215" t="s">
        <v>11883</v>
      </c>
      <c r="K2212" s="215" t="s">
        <v>8688</v>
      </c>
      <c r="L2212" s="215" t="s">
        <v>10750</v>
      </c>
      <c r="AD2212" s="216"/>
    </row>
    <row r="2213" spans="1:30" s="215" customFormat="1" x14ac:dyDescent="0.25">
      <c r="A2213" s="215" t="s">
        <v>160</v>
      </c>
      <c r="B2213" s="215">
        <v>6082</v>
      </c>
      <c r="C2213" s="215" t="s">
        <v>211</v>
      </c>
      <c r="D2213" s="215">
        <v>191952319</v>
      </c>
      <c r="E2213" s="215">
        <v>1020</v>
      </c>
      <c r="F2213" s="215">
        <v>1121</v>
      </c>
      <c r="G2213" s="215">
        <v>1004</v>
      </c>
      <c r="I2213" s="215" t="s">
        <v>9070</v>
      </c>
      <c r="J2213" s="215" t="s">
        <v>9071</v>
      </c>
      <c r="K2213" s="215" t="s">
        <v>8688</v>
      </c>
      <c r="L2213" s="215" t="s">
        <v>10751</v>
      </c>
      <c r="AD2213" s="216"/>
    </row>
    <row r="2214" spans="1:30" s="215" customFormat="1" x14ac:dyDescent="0.25">
      <c r="A2214" s="215" t="s">
        <v>160</v>
      </c>
      <c r="B2214" s="215">
        <v>6082</v>
      </c>
      <c r="C2214" s="215" t="s">
        <v>211</v>
      </c>
      <c r="D2214" s="215">
        <v>191952410</v>
      </c>
      <c r="E2214" s="215">
        <v>1020</v>
      </c>
      <c r="F2214" s="215">
        <v>1110</v>
      </c>
      <c r="G2214" s="215">
        <v>1004</v>
      </c>
      <c r="I2214" s="215" t="s">
        <v>25213</v>
      </c>
      <c r="J2214" s="215" t="s">
        <v>25214</v>
      </c>
      <c r="K2214" s="215" t="s">
        <v>8688</v>
      </c>
      <c r="L2214" s="215" t="s">
        <v>25237</v>
      </c>
      <c r="AD2214" s="216"/>
    </row>
    <row r="2215" spans="1:30" s="215" customFormat="1" x14ac:dyDescent="0.25">
      <c r="A2215" s="215" t="s">
        <v>160</v>
      </c>
      <c r="B2215" s="215">
        <v>6082</v>
      </c>
      <c r="C2215" s="215" t="s">
        <v>211</v>
      </c>
      <c r="D2215" s="215">
        <v>191958283</v>
      </c>
      <c r="E2215" s="215">
        <v>1020</v>
      </c>
      <c r="F2215" s="215">
        <v>1110</v>
      </c>
      <c r="G2215" s="215">
        <v>1004</v>
      </c>
      <c r="I2215" s="215" t="s">
        <v>9072</v>
      </c>
      <c r="J2215" s="215" t="s">
        <v>9073</v>
      </c>
      <c r="K2215" s="215" t="s">
        <v>8688</v>
      </c>
      <c r="L2215" s="215" t="s">
        <v>10752</v>
      </c>
      <c r="AD2215" s="216"/>
    </row>
    <row r="2216" spans="1:30" s="215" customFormat="1" x14ac:dyDescent="0.25">
      <c r="A2216" s="215" t="s">
        <v>160</v>
      </c>
      <c r="B2216" s="215">
        <v>6082</v>
      </c>
      <c r="C2216" s="215" t="s">
        <v>211</v>
      </c>
      <c r="D2216" s="215">
        <v>191960800</v>
      </c>
      <c r="E2216" s="215">
        <v>1020</v>
      </c>
      <c r="F2216" s="215">
        <v>1110</v>
      </c>
      <c r="G2216" s="215">
        <v>1004</v>
      </c>
      <c r="I2216" s="215" t="s">
        <v>11758</v>
      </c>
      <c r="J2216" s="215" t="s">
        <v>11759</v>
      </c>
      <c r="K2216" s="215" t="s">
        <v>8688</v>
      </c>
      <c r="L2216" s="215" t="s">
        <v>11774</v>
      </c>
      <c r="AD2216" s="216"/>
    </row>
    <row r="2217" spans="1:30" s="215" customFormat="1" x14ac:dyDescent="0.25">
      <c r="A2217" s="215" t="s">
        <v>160</v>
      </c>
      <c r="B2217" s="215">
        <v>6082</v>
      </c>
      <c r="C2217" s="215" t="s">
        <v>211</v>
      </c>
      <c r="D2217" s="215">
        <v>191962566</v>
      </c>
      <c r="E2217" s="215">
        <v>1020</v>
      </c>
      <c r="F2217" s="215">
        <v>1110</v>
      </c>
      <c r="G2217" s="215">
        <v>1004</v>
      </c>
      <c r="I2217" s="215" t="s">
        <v>23834</v>
      </c>
      <c r="J2217" s="215" t="s">
        <v>23835</v>
      </c>
      <c r="K2217" s="215" t="s">
        <v>8688</v>
      </c>
      <c r="L2217" s="215" t="s">
        <v>23860</v>
      </c>
      <c r="AD2217" s="216"/>
    </row>
    <row r="2218" spans="1:30" s="215" customFormat="1" x14ac:dyDescent="0.25">
      <c r="A2218" s="215" t="s">
        <v>160</v>
      </c>
      <c r="B2218" s="215">
        <v>6082</v>
      </c>
      <c r="C2218" s="215" t="s">
        <v>211</v>
      </c>
      <c r="D2218" s="215">
        <v>191964535</v>
      </c>
      <c r="E2218" s="215">
        <v>1020</v>
      </c>
      <c r="F2218" s="215">
        <v>1110</v>
      </c>
      <c r="G2218" s="215">
        <v>1004</v>
      </c>
      <c r="I2218" s="215" t="s">
        <v>9074</v>
      </c>
      <c r="J2218" s="215" t="s">
        <v>9075</v>
      </c>
      <c r="K2218" s="215" t="s">
        <v>8688</v>
      </c>
      <c r="L2218" s="215" t="s">
        <v>10753</v>
      </c>
      <c r="AD2218" s="216"/>
    </row>
    <row r="2219" spans="1:30" s="215" customFormat="1" x14ac:dyDescent="0.25">
      <c r="A2219" s="215" t="s">
        <v>160</v>
      </c>
      <c r="B2219" s="215">
        <v>6082</v>
      </c>
      <c r="C2219" s="215" t="s">
        <v>211</v>
      </c>
      <c r="D2219" s="215">
        <v>191964569</v>
      </c>
      <c r="E2219" s="215">
        <v>1030</v>
      </c>
      <c r="F2219" s="215">
        <v>1110</v>
      </c>
      <c r="G2219" s="215">
        <v>1004</v>
      </c>
      <c r="I2219" s="215" t="s">
        <v>29877</v>
      </c>
      <c r="J2219" s="215" t="s">
        <v>29878</v>
      </c>
      <c r="K2219" s="215" t="s">
        <v>8688</v>
      </c>
      <c r="L2219" s="215" t="s">
        <v>30925</v>
      </c>
      <c r="AD2219" s="216"/>
    </row>
    <row r="2220" spans="1:30" s="215" customFormat="1" x14ac:dyDescent="0.25">
      <c r="A2220" s="215" t="s">
        <v>160</v>
      </c>
      <c r="B2220" s="215">
        <v>6082</v>
      </c>
      <c r="C2220" s="215" t="s">
        <v>211</v>
      </c>
      <c r="D2220" s="215">
        <v>191964587</v>
      </c>
      <c r="E2220" s="215">
        <v>1020</v>
      </c>
      <c r="F2220" s="215">
        <v>1110</v>
      </c>
      <c r="G2220" s="215">
        <v>1004</v>
      </c>
      <c r="I2220" s="215" t="s">
        <v>24557</v>
      </c>
      <c r="J2220" s="215" t="s">
        <v>24558</v>
      </c>
      <c r="K2220" s="215" t="s">
        <v>8688</v>
      </c>
      <c r="L2220" s="215" t="s">
        <v>24587</v>
      </c>
      <c r="AD2220" s="216"/>
    </row>
    <row r="2221" spans="1:30" s="215" customFormat="1" x14ac:dyDescent="0.25">
      <c r="A2221" s="215" t="s">
        <v>160</v>
      </c>
      <c r="B2221" s="215">
        <v>6082</v>
      </c>
      <c r="C2221" s="215" t="s">
        <v>211</v>
      </c>
      <c r="D2221" s="215">
        <v>191965132</v>
      </c>
      <c r="E2221" s="215">
        <v>1060</v>
      </c>
      <c r="F2221" s="215">
        <v>1274</v>
      </c>
      <c r="G2221" s="215">
        <v>1004</v>
      </c>
      <c r="I2221" s="215" t="s">
        <v>9076</v>
      </c>
      <c r="J2221" s="215" t="s">
        <v>9077</v>
      </c>
      <c r="K2221" s="215" t="s">
        <v>8688</v>
      </c>
      <c r="L2221" s="215" t="s">
        <v>10754</v>
      </c>
      <c r="AD2221" s="216"/>
    </row>
    <row r="2222" spans="1:30" s="215" customFormat="1" x14ac:dyDescent="0.25">
      <c r="A2222" s="215" t="s">
        <v>160</v>
      </c>
      <c r="B2222" s="215">
        <v>6082</v>
      </c>
      <c r="C2222" s="215" t="s">
        <v>211</v>
      </c>
      <c r="D2222" s="215">
        <v>191965200</v>
      </c>
      <c r="E2222" s="215">
        <v>1020</v>
      </c>
      <c r="F2222" s="215">
        <v>1110</v>
      </c>
      <c r="G2222" s="215">
        <v>1004</v>
      </c>
      <c r="I2222" s="215" t="s">
        <v>9078</v>
      </c>
      <c r="J2222" s="215" t="s">
        <v>9079</v>
      </c>
      <c r="K2222" s="215" t="s">
        <v>8688</v>
      </c>
      <c r="L2222" s="215" t="s">
        <v>11812</v>
      </c>
      <c r="AD2222" s="216"/>
    </row>
    <row r="2223" spans="1:30" s="215" customFormat="1" x14ac:dyDescent="0.25">
      <c r="A2223" s="215" t="s">
        <v>160</v>
      </c>
      <c r="B2223" s="215">
        <v>6082</v>
      </c>
      <c r="C2223" s="215" t="s">
        <v>211</v>
      </c>
      <c r="D2223" s="215">
        <v>191965209</v>
      </c>
      <c r="E2223" s="215">
        <v>1020</v>
      </c>
      <c r="F2223" s="215">
        <v>1110</v>
      </c>
      <c r="G2223" s="215">
        <v>1004</v>
      </c>
      <c r="I2223" s="215" t="s">
        <v>11807</v>
      </c>
      <c r="J2223" s="215" t="s">
        <v>11808</v>
      </c>
      <c r="K2223" s="215" t="s">
        <v>8688</v>
      </c>
      <c r="L2223" s="215" t="s">
        <v>11813</v>
      </c>
      <c r="AD2223" s="216"/>
    </row>
    <row r="2224" spans="1:30" s="215" customFormat="1" x14ac:dyDescent="0.25">
      <c r="A2224" s="215" t="s">
        <v>160</v>
      </c>
      <c r="B2224" s="215">
        <v>6082</v>
      </c>
      <c r="C2224" s="215" t="s">
        <v>211</v>
      </c>
      <c r="D2224" s="215">
        <v>191965888</v>
      </c>
      <c r="E2224" s="215">
        <v>1020</v>
      </c>
      <c r="F2224" s="215">
        <v>1110</v>
      </c>
      <c r="G2224" s="215">
        <v>1004</v>
      </c>
      <c r="I2224" s="215" t="s">
        <v>24461</v>
      </c>
      <c r="J2224" s="215" t="s">
        <v>24462</v>
      </c>
      <c r="K2224" s="215" t="s">
        <v>8688</v>
      </c>
      <c r="L2224" s="215" t="s">
        <v>24496</v>
      </c>
      <c r="AD2224" s="216"/>
    </row>
    <row r="2225" spans="1:30" s="215" customFormat="1" x14ac:dyDescent="0.25">
      <c r="A2225" s="215" t="s">
        <v>160</v>
      </c>
      <c r="B2225" s="215">
        <v>6082</v>
      </c>
      <c r="C2225" s="215" t="s">
        <v>211</v>
      </c>
      <c r="D2225" s="215">
        <v>191971290</v>
      </c>
      <c r="E2225" s="215">
        <v>1020</v>
      </c>
      <c r="F2225" s="215">
        <v>1110</v>
      </c>
      <c r="G2225" s="215">
        <v>1004</v>
      </c>
      <c r="I2225" s="215" t="s">
        <v>11939</v>
      </c>
      <c r="J2225" s="215" t="s">
        <v>11940</v>
      </c>
      <c r="K2225" s="215" t="s">
        <v>8688</v>
      </c>
      <c r="L2225" s="215" t="s">
        <v>11963</v>
      </c>
      <c r="AD2225" s="216"/>
    </row>
    <row r="2226" spans="1:30" s="215" customFormat="1" x14ac:dyDescent="0.25">
      <c r="A2226" s="215" t="s">
        <v>160</v>
      </c>
      <c r="B2226" s="215">
        <v>6082</v>
      </c>
      <c r="C2226" s="215" t="s">
        <v>211</v>
      </c>
      <c r="D2226" s="215">
        <v>191971296</v>
      </c>
      <c r="E2226" s="215">
        <v>1020</v>
      </c>
      <c r="F2226" s="215">
        <v>1110</v>
      </c>
      <c r="G2226" s="215">
        <v>1004</v>
      </c>
      <c r="I2226" s="215" t="s">
        <v>28663</v>
      </c>
      <c r="J2226" s="215" t="s">
        <v>28664</v>
      </c>
      <c r="K2226" s="215" t="s">
        <v>8688</v>
      </c>
      <c r="L2226" s="215" t="s">
        <v>28736</v>
      </c>
      <c r="AD2226" s="216"/>
    </row>
    <row r="2227" spans="1:30" s="215" customFormat="1" x14ac:dyDescent="0.25">
      <c r="A2227" s="215" t="s">
        <v>160</v>
      </c>
      <c r="B2227" s="215">
        <v>6082</v>
      </c>
      <c r="C2227" s="215" t="s">
        <v>211</v>
      </c>
      <c r="D2227" s="215">
        <v>191971811</v>
      </c>
      <c r="E2227" s="215">
        <v>1020</v>
      </c>
      <c r="F2227" s="215">
        <v>1110</v>
      </c>
      <c r="G2227" s="215">
        <v>1004</v>
      </c>
      <c r="I2227" s="215" t="s">
        <v>9080</v>
      </c>
      <c r="J2227" s="215" t="s">
        <v>9081</v>
      </c>
      <c r="K2227" s="215" t="s">
        <v>8688</v>
      </c>
      <c r="L2227" s="215" t="s">
        <v>10755</v>
      </c>
      <c r="AD2227" s="216"/>
    </row>
    <row r="2228" spans="1:30" s="215" customFormat="1" x14ac:dyDescent="0.25">
      <c r="A2228" s="215" t="s">
        <v>160</v>
      </c>
      <c r="B2228" s="215">
        <v>6082</v>
      </c>
      <c r="C2228" s="215" t="s">
        <v>211</v>
      </c>
      <c r="D2228" s="215">
        <v>191972589</v>
      </c>
      <c r="E2228" s="215">
        <v>1020</v>
      </c>
      <c r="F2228" s="215">
        <v>1110</v>
      </c>
      <c r="G2228" s="215">
        <v>1004</v>
      </c>
      <c r="I2228" s="215" t="s">
        <v>25331</v>
      </c>
      <c r="J2228" s="215" t="s">
        <v>25332</v>
      </c>
      <c r="K2228" s="215" t="s">
        <v>8688</v>
      </c>
      <c r="L2228" s="215" t="s">
        <v>25368</v>
      </c>
      <c r="AD2228" s="216"/>
    </row>
    <row r="2229" spans="1:30" s="215" customFormat="1" x14ac:dyDescent="0.25">
      <c r="A2229" s="215" t="s">
        <v>160</v>
      </c>
      <c r="B2229" s="215">
        <v>6082</v>
      </c>
      <c r="C2229" s="215" t="s">
        <v>211</v>
      </c>
      <c r="D2229" s="215">
        <v>191972756</v>
      </c>
      <c r="E2229" s="215">
        <v>1030</v>
      </c>
      <c r="F2229" s="215">
        <v>1110</v>
      </c>
      <c r="G2229" s="215">
        <v>1004</v>
      </c>
      <c r="I2229" s="215" t="s">
        <v>11846</v>
      </c>
      <c r="J2229" s="215" t="s">
        <v>11847</v>
      </c>
      <c r="K2229" s="215" t="s">
        <v>8688</v>
      </c>
      <c r="L2229" s="215" t="s">
        <v>11848</v>
      </c>
      <c r="AD2229" s="216"/>
    </row>
    <row r="2230" spans="1:30" s="215" customFormat="1" x14ac:dyDescent="0.25">
      <c r="A2230" s="215" t="s">
        <v>160</v>
      </c>
      <c r="B2230" s="215">
        <v>6082</v>
      </c>
      <c r="C2230" s="215" t="s">
        <v>211</v>
      </c>
      <c r="D2230" s="215">
        <v>191974710</v>
      </c>
      <c r="E2230" s="215">
        <v>1020</v>
      </c>
      <c r="F2230" s="215">
        <v>1110</v>
      </c>
      <c r="G2230" s="215">
        <v>1004</v>
      </c>
      <c r="I2230" s="215" t="s">
        <v>11941</v>
      </c>
      <c r="J2230" s="215" t="s">
        <v>11942</v>
      </c>
      <c r="K2230" s="215" t="s">
        <v>8688</v>
      </c>
      <c r="L2230" s="215" t="s">
        <v>11964</v>
      </c>
      <c r="AD2230" s="216"/>
    </row>
    <row r="2231" spans="1:30" s="215" customFormat="1" x14ac:dyDescent="0.25">
      <c r="A2231" s="215" t="s">
        <v>160</v>
      </c>
      <c r="B2231" s="215">
        <v>6082</v>
      </c>
      <c r="C2231" s="215" t="s">
        <v>211</v>
      </c>
      <c r="D2231" s="215">
        <v>191975384</v>
      </c>
      <c r="E2231" s="215">
        <v>1020</v>
      </c>
      <c r="F2231" s="215">
        <v>1110</v>
      </c>
      <c r="G2231" s="215">
        <v>1004</v>
      </c>
      <c r="I2231" s="215" t="s">
        <v>13535</v>
      </c>
      <c r="J2231" s="215" t="s">
        <v>13536</v>
      </c>
      <c r="K2231" s="215" t="s">
        <v>8688</v>
      </c>
      <c r="L2231" s="215" t="s">
        <v>20455</v>
      </c>
      <c r="AD2231" s="216"/>
    </row>
    <row r="2232" spans="1:30" s="215" customFormat="1" x14ac:dyDescent="0.25">
      <c r="A2232" s="215" t="s">
        <v>160</v>
      </c>
      <c r="B2232" s="215">
        <v>6082</v>
      </c>
      <c r="C2232" s="215" t="s">
        <v>211</v>
      </c>
      <c r="D2232" s="215">
        <v>191977424</v>
      </c>
      <c r="E2232" s="215">
        <v>1040</v>
      </c>
      <c r="F2232" s="215">
        <v>1212</v>
      </c>
      <c r="G2232" s="215">
        <v>1004</v>
      </c>
      <c r="I2232" s="215" t="s">
        <v>9082</v>
      </c>
      <c r="J2232" s="215" t="s">
        <v>9083</v>
      </c>
      <c r="K2232" s="215" t="s">
        <v>8688</v>
      </c>
      <c r="L2232" s="215" t="s">
        <v>10756</v>
      </c>
      <c r="AD2232" s="216"/>
    </row>
    <row r="2233" spans="1:30" s="215" customFormat="1" x14ac:dyDescent="0.25">
      <c r="A2233" s="215" t="s">
        <v>160</v>
      </c>
      <c r="B2233" s="215">
        <v>6082</v>
      </c>
      <c r="C2233" s="215" t="s">
        <v>211</v>
      </c>
      <c r="D2233" s="215">
        <v>191978137</v>
      </c>
      <c r="E2233" s="215">
        <v>1020</v>
      </c>
      <c r="F2233" s="215">
        <v>1110</v>
      </c>
      <c r="G2233" s="215">
        <v>1004</v>
      </c>
      <c r="I2233" s="215" t="s">
        <v>9084</v>
      </c>
      <c r="J2233" s="215" t="s">
        <v>9085</v>
      </c>
      <c r="K2233" s="215" t="s">
        <v>8688</v>
      </c>
      <c r="L2233" s="215" t="s">
        <v>10757</v>
      </c>
      <c r="AD2233" s="216"/>
    </row>
    <row r="2234" spans="1:30" s="215" customFormat="1" x14ac:dyDescent="0.25">
      <c r="A2234" s="215" t="s">
        <v>160</v>
      </c>
      <c r="B2234" s="215">
        <v>6082</v>
      </c>
      <c r="C2234" s="215" t="s">
        <v>211</v>
      </c>
      <c r="D2234" s="215">
        <v>191978140</v>
      </c>
      <c r="E2234" s="215">
        <v>1060</v>
      </c>
      <c r="F2234" s="215">
        <v>1242</v>
      </c>
      <c r="G2234" s="215">
        <v>1004</v>
      </c>
      <c r="I2234" s="215" t="s">
        <v>9086</v>
      </c>
      <c r="J2234" s="215" t="s">
        <v>9087</v>
      </c>
      <c r="K2234" s="215" t="s">
        <v>8688</v>
      </c>
      <c r="L2234" s="215" t="s">
        <v>10758</v>
      </c>
      <c r="AD2234" s="216"/>
    </row>
    <row r="2235" spans="1:30" s="215" customFormat="1" x14ac:dyDescent="0.25">
      <c r="A2235" s="215" t="s">
        <v>160</v>
      </c>
      <c r="B2235" s="215">
        <v>6082</v>
      </c>
      <c r="C2235" s="215" t="s">
        <v>211</v>
      </c>
      <c r="D2235" s="215">
        <v>191978205</v>
      </c>
      <c r="E2235" s="215">
        <v>1020</v>
      </c>
      <c r="F2235" s="215">
        <v>1110</v>
      </c>
      <c r="G2235" s="215">
        <v>1004</v>
      </c>
      <c r="I2235" s="215" t="s">
        <v>25215</v>
      </c>
      <c r="J2235" s="215" t="s">
        <v>25216</v>
      </c>
      <c r="K2235" s="215" t="s">
        <v>8688</v>
      </c>
      <c r="L2235" s="215" t="s">
        <v>25238</v>
      </c>
      <c r="AD2235" s="216"/>
    </row>
    <row r="2236" spans="1:30" s="215" customFormat="1" x14ac:dyDescent="0.25">
      <c r="A2236" s="215" t="s">
        <v>160</v>
      </c>
      <c r="B2236" s="215">
        <v>6082</v>
      </c>
      <c r="C2236" s="215" t="s">
        <v>211</v>
      </c>
      <c r="D2236" s="215">
        <v>191978249</v>
      </c>
      <c r="E2236" s="215">
        <v>1020</v>
      </c>
      <c r="F2236" s="215">
        <v>1110</v>
      </c>
      <c r="G2236" s="215">
        <v>1004</v>
      </c>
      <c r="I2236" s="215" t="s">
        <v>9088</v>
      </c>
      <c r="J2236" s="215" t="s">
        <v>9089</v>
      </c>
      <c r="K2236" s="215" t="s">
        <v>8688</v>
      </c>
      <c r="L2236" s="215" t="s">
        <v>10759</v>
      </c>
      <c r="AD2236" s="216"/>
    </row>
    <row r="2237" spans="1:30" s="215" customFormat="1" x14ac:dyDescent="0.25">
      <c r="A2237" s="215" t="s">
        <v>160</v>
      </c>
      <c r="B2237" s="215">
        <v>6082</v>
      </c>
      <c r="C2237" s="215" t="s">
        <v>211</v>
      </c>
      <c r="D2237" s="215">
        <v>191978969</v>
      </c>
      <c r="E2237" s="215">
        <v>1020</v>
      </c>
      <c r="F2237" s="215">
        <v>1110</v>
      </c>
      <c r="G2237" s="215">
        <v>1004</v>
      </c>
      <c r="I2237" s="215" t="s">
        <v>11991</v>
      </c>
      <c r="J2237" s="215" t="s">
        <v>11992</v>
      </c>
      <c r="K2237" s="215" t="s">
        <v>8688</v>
      </c>
      <c r="L2237" s="215" t="s">
        <v>12007</v>
      </c>
      <c r="AD2237" s="216"/>
    </row>
    <row r="2238" spans="1:30" s="215" customFormat="1" x14ac:dyDescent="0.25">
      <c r="A2238" s="215" t="s">
        <v>160</v>
      </c>
      <c r="B2238" s="215">
        <v>6082</v>
      </c>
      <c r="C2238" s="215" t="s">
        <v>211</v>
      </c>
      <c r="D2238" s="215">
        <v>191979506</v>
      </c>
      <c r="E2238" s="215">
        <v>1020</v>
      </c>
      <c r="F2238" s="215">
        <v>1110</v>
      </c>
      <c r="G2238" s="215">
        <v>1004</v>
      </c>
      <c r="I2238" s="215" t="s">
        <v>11809</v>
      </c>
      <c r="J2238" s="215" t="s">
        <v>11810</v>
      </c>
      <c r="K2238" s="215" t="s">
        <v>8688</v>
      </c>
      <c r="L2238" s="215" t="s">
        <v>11814</v>
      </c>
      <c r="AD2238" s="216"/>
    </row>
    <row r="2239" spans="1:30" s="215" customFormat="1" x14ac:dyDescent="0.25">
      <c r="A2239" s="215" t="s">
        <v>160</v>
      </c>
      <c r="B2239" s="215">
        <v>6082</v>
      </c>
      <c r="C2239" s="215" t="s">
        <v>211</v>
      </c>
      <c r="D2239" s="215">
        <v>191979573</v>
      </c>
      <c r="E2239" s="215">
        <v>1020</v>
      </c>
      <c r="F2239" s="215">
        <v>1110</v>
      </c>
      <c r="G2239" s="215">
        <v>1004</v>
      </c>
      <c r="I2239" s="215" t="s">
        <v>27214</v>
      </c>
      <c r="J2239" s="215" t="s">
        <v>27215</v>
      </c>
      <c r="K2239" s="215" t="s">
        <v>8688</v>
      </c>
      <c r="L2239" s="215" t="s">
        <v>27288</v>
      </c>
      <c r="AD2239" s="216"/>
    </row>
    <row r="2240" spans="1:30" s="215" customFormat="1" x14ac:dyDescent="0.25">
      <c r="A2240" s="215" t="s">
        <v>160</v>
      </c>
      <c r="B2240" s="215">
        <v>6082</v>
      </c>
      <c r="C2240" s="215" t="s">
        <v>211</v>
      </c>
      <c r="D2240" s="215">
        <v>191979574</v>
      </c>
      <c r="E2240" s="215">
        <v>1020</v>
      </c>
      <c r="F2240" s="215">
        <v>1110</v>
      </c>
      <c r="G2240" s="215">
        <v>1004</v>
      </c>
      <c r="I2240" s="215" t="s">
        <v>28816</v>
      </c>
      <c r="J2240" s="215" t="s">
        <v>28817</v>
      </c>
      <c r="K2240" s="215" t="s">
        <v>8688</v>
      </c>
      <c r="L2240" s="215" t="s">
        <v>28837</v>
      </c>
      <c r="AD2240" s="216"/>
    </row>
    <row r="2241" spans="1:30" s="215" customFormat="1" x14ac:dyDescent="0.25">
      <c r="A2241" s="215" t="s">
        <v>160</v>
      </c>
      <c r="B2241" s="215">
        <v>6082</v>
      </c>
      <c r="C2241" s="215" t="s">
        <v>211</v>
      </c>
      <c r="D2241" s="215">
        <v>191986772</v>
      </c>
      <c r="E2241" s="215">
        <v>1060</v>
      </c>
      <c r="F2241" s="215">
        <v>1242</v>
      </c>
      <c r="G2241" s="215">
        <v>1004</v>
      </c>
      <c r="I2241" s="215" t="s">
        <v>27216</v>
      </c>
      <c r="J2241" s="215" t="s">
        <v>27217</v>
      </c>
      <c r="K2241" s="215" t="s">
        <v>8688</v>
      </c>
      <c r="L2241" s="215" t="s">
        <v>27289</v>
      </c>
      <c r="AD2241" s="216"/>
    </row>
    <row r="2242" spans="1:30" s="215" customFormat="1" x14ac:dyDescent="0.25">
      <c r="A2242" s="215" t="s">
        <v>160</v>
      </c>
      <c r="B2242" s="215">
        <v>6082</v>
      </c>
      <c r="C2242" s="215" t="s">
        <v>211</v>
      </c>
      <c r="D2242" s="215">
        <v>191987319</v>
      </c>
      <c r="E2242" s="215">
        <v>1020</v>
      </c>
      <c r="F2242" s="215">
        <v>1122</v>
      </c>
      <c r="G2242" s="215">
        <v>1004</v>
      </c>
      <c r="I2242" s="215" t="s">
        <v>27218</v>
      </c>
      <c r="J2242" s="215" t="s">
        <v>27219</v>
      </c>
      <c r="K2242" s="215" t="s">
        <v>8688</v>
      </c>
      <c r="L2242" s="215" t="s">
        <v>27290</v>
      </c>
      <c r="AD2242" s="216"/>
    </row>
    <row r="2243" spans="1:30" s="215" customFormat="1" x14ac:dyDescent="0.25">
      <c r="A2243" s="215" t="s">
        <v>160</v>
      </c>
      <c r="B2243" s="215">
        <v>6082</v>
      </c>
      <c r="C2243" s="215" t="s">
        <v>211</v>
      </c>
      <c r="D2243" s="215">
        <v>191987322</v>
      </c>
      <c r="E2243" s="215">
        <v>1020</v>
      </c>
      <c r="F2243" s="215">
        <v>1122</v>
      </c>
      <c r="G2243" s="215">
        <v>1004</v>
      </c>
      <c r="I2243" s="215" t="s">
        <v>27220</v>
      </c>
      <c r="J2243" s="215" t="s">
        <v>27221</v>
      </c>
      <c r="K2243" s="215" t="s">
        <v>8688</v>
      </c>
      <c r="L2243" s="215" t="s">
        <v>27291</v>
      </c>
      <c r="AD2243" s="216"/>
    </row>
    <row r="2244" spans="1:30" s="215" customFormat="1" x14ac:dyDescent="0.25">
      <c r="A2244" s="215" t="s">
        <v>160</v>
      </c>
      <c r="B2244" s="215">
        <v>6082</v>
      </c>
      <c r="C2244" s="215" t="s">
        <v>211</v>
      </c>
      <c r="D2244" s="215">
        <v>191990225</v>
      </c>
      <c r="E2244" s="215">
        <v>1020</v>
      </c>
      <c r="F2244" s="215">
        <v>1110</v>
      </c>
      <c r="G2244" s="215">
        <v>1004</v>
      </c>
      <c r="I2244" s="215" t="s">
        <v>31985</v>
      </c>
      <c r="J2244" s="215" t="s">
        <v>31986</v>
      </c>
      <c r="K2244" s="215" t="s">
        <v>8688</v>
      </c>
      <c r="L2244" s="215" t="s">
        <v>32093</v>
      </c>
      <c r="AD2244" s="216"/>
    </row>
    <row r="2245" spans="1:30" s="215" customFormat="1" x14ac:dyDescent="0.25">
      <c r="A2245" s="215" t="s">
        <v>160</v>
      </c>
      <c r="B2245" s="215">
        <v>6082</v>
      </c>
      <c r="C2245" s="215" t="s">
        <v>211</v>
      </c>
      <c r="D2245" s="215">
        <v>191990226</v>
      </c>
      <c r="E2245" s="215">
        <v>1020</v>
      </c>
      <c r="F2245" s="215">
        <v>1110</v>
      </c>
      <c r="G2245" s="215">
        <v>1004</v>
      </c>
      <c r="I2245" s="215" t="s">
        <v>31987</v>
      </c>
      <c r="J2245" s="215" t="s">
        <v>31988</v>
      </c>
      <c r="K2245" s="215" t="s">
        <v>8688</v>
      </c>
      <c r="L2245" s="215" t="s">
        <v>32094</v>
      </c>
      <c r="AD2245" s="216"/>
    </row>
    <row r="2246" spans="1:30" s="215" customFormat="1" x14ac:dyDescent="0.25">
      <c r="A2246" s="215" t="s">
        <v>160</v>
      </c>
      <c r="B2246" s="215">
        <v>6082</v>
      </c>
      <c r="C2246" s="215" t="s">
        <v>211</v>
      </c>
      <c r="D2246" s="215">
        <v>191991944</v>
      </c>
      <c r="E2246" s="215">
        <v>1020</v>
      </c>
      <c r="F2246" s="215">
        <v>1110</v>
      </c>
      <c r="G2246" s="215">
        <v>1004</v>
      </c>
      <c r="I2246" s="215" t="s">
        <v>28522</v>
      </c>
      <c r="J2246" s="215" t="s">
        <v>28523</v>
      </c>
      <c r="K2246" s="215" t="s">
        <v>8688</v>
      </c>
      <c r="L2246" s="215" t="s">
        <v>28566</v>
      </c>
      <c r="AD2246" s="216"/>
    </row>
    <row r="2247" spans="1:30" s="215" customFormat="1" x14ac:dyDescent="0.25">
      <c r="A2247" s="215" t="s">
        <v>160</v>
      </c>
      <c r="B2247" s="215">
        <v>6082</v>
      </c>
      <c r="C2247" s="215" t="s">
        <v>211</v>
      </c>
      <c r="D2247" s="215">
        <v>192002956</v>
      </c>
      <c r="E2247" s="215">
        <v>1020</v>
      </c>
      <c r="F2247" s="215">
        <v>1110</v>
      </c>
      <c r="G2247" s="215">
        <v>1004</v>
      </c>
      <c r="I2247" s="215" t="s">
        <v>31989</v>
      </c>
      <c r="J2247" s="215" t="s">
        <v>31990</v>
      </c>
      <c r="K2247" s="215" t="s">
        <v>8688</v>
      </c>
      <c r="L2247" s="215" t="s">
        <v>32095</v>
      </c>
      <c r="AD2247" s="216"/>
    </row>
    <row r="2248" spans="1:30" s="215" customFormat="1" x14ac:dyDescent="0.25">
      <c r="A2248" s="215" t="s">
        <v>160</v>
      </c>
      <c r="B2248" s="215">
        <v>6082</v>
      </c>
      <c r="C2248" s="215" t="s">
        <v>211</v>
      </c>
      <c r="D2248" s="215">
        <v>192003706</v>
      </c>
      <c r="E2248" s="215">
        <v>1020</v>
      </c>
      <c r="F2248" s="215">
        <v>1110</v>
      </c>
      <c r="G2248" s="215">
        <v>1004</v>
      </c>
      <c r="I2248" s="215" t="s">
        <v>28864</v>
      </c>
      <c r="J2248" s="215" t="s">
        <v>28865</v>
      </c>
      <c r="K2248" s="215" t="s">
        <v>8688</v>
      </c>
      <c r="L2248" s="215" t="s">
        <v>28954</v>
      </c>
      <c r="AD2248" s="216"/>
    </row>
    <row r="2249" spans="1:30" s="215" customFormat="1" x14ac:dyDescent="0.25">
      <c r="A2249" s="215" t="s">
        <v>160</v>
      </c>
      <c r="B2249" s="215">
        <v>6082</v>
      </c>
      <c r="C2249" s="215" t="s">
        <v>211</v>
      </c>
      <c r="D2249" s="215">
        <v>192013189</v>
      </c>
      <c r="E2249" s="215">
        <v>1060</v>
      </c>
      <c r="F2249" s="215">
        <v>1274</v>
      </c>
      <c r="G2249" s="215">
        <v>1004</v>
      </c>
      <c r="I2249" s="215" t="s">
        <v>26842</v>
      </c>
      <c r="J2249" s="215" t="s">
        <v>26843</v>
      </c>
      <c r="K2249" s="215" t="s">
        <v>8688</v>
      </c>
      <c r="L2249" s="215" t="s">
        <v>26915</v>
      </c>
      <c r="AD2249" s="216"/>
    </row>
    <row r="2250" spans="1:30" s="215" customFormat="1" x14ac:dyDescent="0.25">
      <c r="A2250" s="215" t="s">
        <v>160</v>
      </c>
      <c r="B2250" s="215">
        <v>6082</v>
      </c>
      <c r="C2250" s="215" t="s">
        <v>211</v>
      </c>
      <c r="D2250" s="215">
        <v>192015216</v>
      </c>
      <c r="E2250" s="215">
        <v>1060</v>
      </c>
      <c r="F2250" s="215">
        <v>1271</v>
      </c>
      <c r="G2250" s="215">
        <v>1004</v>
      </c>
      <c r="I2250" s="215" t="s">
        <v>11993</v>
      </c>
      <c r="J2250" s="215" t="s">
        <v>11994</v>
      </c>
      <c r="K2250" s="215" t="s">
        <v>8688</v>
      </c>
      <c r="L2250" s="215" t="s">
        <v>12008</v>
      </c>
      <c r="AD2250" s="216"/>
    </row>
    <row r="2251" spans="1:30" s="215" customFormat="1" x14ac:dyDescent="0.25">
      <c r="A2251" s="215" t="s">
        <v>160</v>
      </c>
      <c r="B2251" s="215">
        <v>6082</v>
      </c>
      <c r="C2251" s="215" t="s">
        <v>211</v>
      </c>
      <c r="D2251" s="215">
        <v>192028264</v>
      </c>
      <c r="E2251" s="215">
        <v>1060</v>
      </c>
      <c r="F2251" s="215">
        <v>1274</v>
      </c>
      <c r="G2251" s="215">
        <v>1004</v>
      </c>
      <c r="I2251" s="215" t="s">
        <v>25439</v>
      </c>
      <c r="J2251" s="215" t="s">
        <v>25440</v>
      </c>
      <c r="K2251" s="215" t="s">
        <v>8688</v>
      </c>
      <c r="L2251" s="215" t="s">
        <v>26076</v>
      </c>
      <c r="AD2251" s="216"/>
    </row>
    <row r="2252" spans="1:30" s="215" customFormat="1" x14ac:dyDescent="0.25">
      <c r="A2252" s="215" t="s">
        <v>160</v>
      </c>
      <c r="B2252" s="215">
        <v>6082</v>
      </c>
      <c r="C2252" s="215" t="s">
        <v>211</v>
      </c>
      <c r="D2252" s="215">
        <v>192028340</v>
      </c>
      <c r="E2252" s="215">
        <v>1060</v>
      </c>
      <c r="F2252" s="215">
        <v>1271</v>
      </c>
      <c r="G2252" s="215">
        <v>1004</v>
      </c>
      <c r="I2252" s="215" t="s">
        <v>25441</v>
      </c>
      <c r="J2252" s="215" t="s">
        <v>25442</v>
      </c>
      <c r="K2252" s="215" t="s">
        <v>8688</v>
      </c>
      <c r="L2252" s="215" t="s">
        <v>26077</v>
      </c>
      <c r="AD2252" s="216"/>
    </row>
    <row r="2253" spans="1:30" s="215" customFormat="1" x14ac:dyDescent="0.25">
      <c r="A2253" s="215" t="s">
        <v>160</v>
      </c>
      <c r="B2253" s="215">
        <v>6082</v>
      </c>
      <c r="C2253" s="215" t="s">
        <v>211</v>
      </c>
      <c r="D2253" s="215">
        <v>192032407</v>
      </c>
      <c r="E2253" s="215">
        <v>1060</v>
      </c>
      <c r="F2253" s="215">
        <v>1242</v>
      </c>
      <c r="G2253" s="215">
        <v>1004</v>
      </c>
      <c r="I2253" s="215" t="s">
        <v>26844</v>
      </c>
      <c r="J2253" s="215" t="s">
        <v>26845</v>
      </c>
      <c r="K2253" s="215" t="s">
        <v>8688</v>
      </c>
      <c r="L2253" s="215" t="s">
        <v>26916</v>
      </c>
      <c r="AD2253" s="216"/>
    </row>
    <row r="2254" spans="1:30" s="215" customFormat="1" x14ac:dyDescent="0.25">
      <c r="A2254" s="215" t="s">
        <v>160</v>
      </c>
      <c r="B2254" s="215">
        <v>6082</v>
      </c>
      <c r="C2254" s="215" t="s">
        <v>211</v>
      </c>
      <c r="D2254" s="215">
        <v>192033861</v>
      </c>
      <c r="E2254" s="215">
        <v>1020</v>
      </c>
      <c r="F2254" s="215">
        <v>1122</v>
      </c>
      <c r="G2254" s="215">
        <v>1004</v>
      </c>
      <c r="I2254" s="215" t="s">
        <v>26951</v>
      </c>
      <c r="J2254" s="215" t="s">
        <v>26952</v>
      </c>
      <c r="K2254" s="215" t="s">
        <v>328</v>
      </c>
      <c r="L2254" s="215" t="s">
        <v>27010</v>
      </c>
      <c r="AD2254" s="216"/>
    </row>
    <row r="2255" spans="1:30" s="215" customFormat="1" x14ac:dyDescent="0.25">
      <c r="A2255" s="215" t="s">
        <v>160</v>
      </c>
      <c r="B2255" s="215">
        <v>6082</v>
      </c>
      <c r="C2255" s="215" t="s">
        <v>211</v>
      </c>
      <c r="D2255" s="215">
        <v>192034801</v>
      </c>
      <c r="E2255" s="215">
        <v>1080</v>
      </c>
      <c r="G2255" s="215">
        <v>1004</v>
      </c>
      <c r="I2255" s="215" t="s">
        <v>27067</v>
      </c>
      <c r="J2255" s="215" t="s">
        <v>27068</v>
      </c>
      <c r="K2255" s="215" t="s">
        <v>8688</v>
      </c>
      <c r="L2255" s="215" t="s">
        <v>27149</v>
      </c>
      <c r="AD2255" s="216"/>
    </row>
    <row r="2256" spans="1:30" s="215" customFormat="1" x14ac:dyDescent="0.25">
      <c r="A2256" s="215" t="s">
        <v>160</v>
      </c>
      <c r="B2256" s="215">
        <v>6083</v>
      </c>
      <c r="C2256" s="215" t="s">
        <v>212</v>
      </c>
      <c r="D2256" s="215">
        <v>909857</v>
      </c>
      <c r="E2256" s="215">
        <v>1020</v>
      </c>
      <c r="F2256" s="215">
        <v>1121</v>
      </c>
      <c r="G2256" s="215">
        <v>1004</v>
      </c>
      <c r="I2256" s="215" t="s">
        <v>11943</v>
      </c>
      <c r="J2256" s="215" t="s">
        <v>11944</v>
      </c>
      <c r="K2256" s="215" t="s">
        <v>328</v>
      </c>
      <c r="L2256" s="215" t="s">
        <v>11959</v>
      </c>
      <c r="AD2256" s="216"/>
    </row>
    <row r="2257" spans="1:30" s="215" customFormat="1" x14ac:dyDescent="0.25">
      <c r="A2257" s="215" t="s">
        <v>160</v>
      </c>
      <c r="B2257" s="215">
        <v>6083</v>
      </c>
      <c r="C2257" s="215" t="s">
        <v>212</v>
      </c>
      <c r="D2257" s="215">
        <v>190099178</v>
      </c>
      <c r="E2257" s="215">
        <v>1060</v>
      </c>
      <c r="F2257" s="215">
        <v>1274</v>
      </c>
      <c r="G2257" s="215">
        <v>1004</v>
      </c>
      <c r="I2257" s="215" t="s">
        <v>9090</v>
      </c>
      <c r="J2257" s="215" t="s">
        <v>9091</v>
      </c>
      <c r="K2257" s="215" t="s">
        <v>8688</v>
      </c>
      <c r="L2257" s="215" t="s">
        <v>10760</v>
      </c>
      <c r="AD2257" s="216"/>
    </row>
    <row r="2258" spans="1:30" s="215" customFormat="1" x14ac:dyDescent="0.25">
      <c r="A2258" s="215" t="s">
        <v>160</v>
      </c>
      <c r="B2258" s="215">
        <v>6083</v>
      </c>
      <c r="C2258" s="215" t="s">
        <v>212</v>
      </c>
      <c r="D2258" s="215">
        <v>191122259</v>
      </c>
      <c r="E2258" s="215">
        <v>1060</v>
      </c>
      <c r="F2258" s="215">
        <v>1242</v>
      </c>
      <c r="G2258" s="215">
        <v>1004</v>
      </c>
      <c r="I2258" s="215" t="s">
        <v>9092</v>
      </c>
      <c r="J2258" s="215" t="s">
        <v>9093</v>
      </c>
      <c r="K2258" s="215" t="s">
        <v>8688</v>
      </c>
      <c r="L2258" s="215" t="s">
        <v>10761</v>
      </c>
      <c r="AD2258" s="216"/>
    </row>
    <row r="2259" spans="1:30" s="215" customFormat="1" x14ac:dyDescent="0.25">
      <c r="A2259" s="215" t="s">
        <v>160</v>
      </c>
      <c r="B2259" s="215">
        <v>6083</v>
      </c>
      <c r="C2259" s="215" t="s">
        <v>212</v>
      </c>
      <c r="D2259" s="215">
        <v>191224970</v>
      </c>
      <c r="E2259" s="215">
        <v>1040</v>
      </c>
      <c r="F2259" s="215">
        <v>1212</v>
      </c>
      <c r="G2259" s="215">
        <v>1004</v>
      </c>
      <c r="I2259" s="215" t="s">
        <v>9094</v>
      </c>
      <c r="J2259" s="215" t="s">
        <v>9095</v>
      </c>
      <c r="K2259" s="215" t="s">
        <v>8688</v>
      </c>
      <c r="L2259" s="215" t="s">
        <v>10762</v>
      </c>
      <c r="AD2259" s="216"/>
    </row>
    <row r="2260" spans="1:30" s="215" customFormat="1" x14ac:dyDescent="0.25">
      <c r="A2260" s="215" t="s">
        <v>160</v>
      </c>
      <c r="B2260" s="215">
        <v>6083</v>
      </c>
      <c r="C2260" s="215" t="s">
        <v>212</v>
      </c>
      <c r="D2260" s="215">
        <v>191605136</v>
      </c>
      <c r="E2260" s="215">
        <v>1080</v>
      </c>
      <c r="F2260" s="215">
        <v>1242</v>
      </c>
      <c r="G2260" s="215">
        <v>1004</v>
      </c>
      <c r="I2260" s="215" t="s">
        <v>23993</v>
      </c>
      <c r="J2260" s="215" t="s">
        <v>23994</v>
      </c>
      <c r="K2260" s="215" t="s">
        <v>328</v>
      </c>
      <c r="L2260" s="215" t="s">
        <v>24243</v>
      </c>
      <c r="AD2260" s="216"/>
    </row>
    <row r="2261" spans="1:30" s="215" customFormat="1" x14ac:dyDescent="0.25">
      <c r="A2261" s="215" t="s">
        <v>160</v>
      </c>
      <c r="B2261" s="215">
        <v>6083</v>
      </c>
      <c r="C2261" s="215" t="s">
        <v>212</v>
      </c>
      <c r="D2261" s="215">
        <v>191605137</v>
      </c>
      <c r="E2261" s="215">
        <v>1080</v>
      </c>
      <c r="F2261" s="215">
        <v>1242</v>
      </c>
      <c r="G2261" s="215">
        <v>1004</v>
      </c>
      <c r="I2261" s="215" t="s">
        <v>23995</v>
      </c>
      <c r="J2261" s="215" t="s">
        <v>23996</v>
      </c>
      <c r="K2261" s="215" t="s">
        <v>328</v>
      </c>
      <c r="L2261" s="215" t="s">
        <v>24243</v>
      </c>
      <c r="AD2261" s="216"/>
    </row>
    <row r="2262" spans="1:30" s="215" customFormat="1" x14ac:dyDescent="0.25">
      <c r="A2262" s="215" t="s">
        <v>160</v>
      </c>
      <c r="B2262" s="215">
        <v>6083</v>
      </c>
      <c r="C2262" s="215" t="s">
        <v>212</v>
      </c>
      <c r="D2262" s="215">
        <v>191662654</v>
      </c>
      <c r="E2262" s="215">
        <v>1020</v>
      </c>
      <c r="F2262" s="215">
        <v>1121</v>
      </c>
      <c r="G2262" s="215">
        <v>1004</v>
      </c>
      <c r="I2262" s="215" t="s">
        <v>26271</v>
      </c>
      <c r="J2262" s="215" t="s">
        <v>26272</v>
      </c>
      <c r="K2262" s="215" t="s">
        <v>8688</v>
      </c>
      <c r="L2262" s="215" t="s">
        <v>26301</v>
      </c>
      <c r="AD2262" s="216"/>
    </row>
    <row r="2263" spans="1:30" s="215" customFormat="1" x14ac:dyDescent="0.25">
      <c r="A2263" s="215" t="s">
        <v>160</v>
      </c>
      <c r="B2263" s="215">
        <v>6083</v>
      </c>
      <c r="C2263" s="215" t="s">
        <v>212</v>
      </c>
      <c r="D2263" s="215">
        <v>191662932</v>
      </c>
      <c r="E2263" s="215">
        <v>1020</v>
      </c>
      <c r="F2263" s="215">
        <v>1110</v>
      </c>
      <c r="G2263" s="215">
        <v>1004</v>
      </c>
      <c r="I2263" s="215" t="s">
        <v>9096</v>
      </c>
      <c r="J2263" s="215" t="s">
        <v>9097</v>
      </c>
      <c r="K2263" s="215" t="s">
        <v>8688</v>
      </c>
      <c r="L2263" s="215" t="s">
        <v>10763</v>
      </c>
      <c r="AD2263" s="216"/>
    </row>
    <row r="2264" spans="1:30" s="215" customFormat="1" x14ac:dyDescent="0.25">
      <c r="A2264" s="215" t="s">
        <v>160</v>
      </c>
      <c r="B2264" s="215">
        <v>6083</v>
      </c>
      <c r="C2264" s="215" t="s">
        <v>212</v>
      </c>
      <c r="D2264" s="215">
        <v>191670179</v>
      </c>
      <c r="E2264" s="215">
        <v>1080</v>
      </c>
      <c r="F2264" s="215">
        <v>1121</v>
      </c>
      <c r="G2264" s="215">
        <v>1004</v>
      </c>
      <c r="I2264" s="215" t="s">
        <v>7807</v>
      </c>
      <c r="J2264" s="215" t="s">
        <v>7808</v>
      </c>
      <c r="K2264" s="215" t="s">
        <v>328</v>
      </c>
      <c r="L2264" s="215" t="s">
        <v>7902</v>
      </c>
      <c r="AD2264" s="216"/>
    </row>
    <row r="2265" spans="1:30" s="215" customFormat="1" x14ac:dyDescent="0.25">
      <c r="A2265" s="215" t="s">
        <v>160</v>
      </c>
      <c r="B2265" s="215">
        <v>6083</v>
      </c>
      <c r="C2265" s="215" t="s">
        <v>212</v>
      </c>
      <c r="D2265" s="215">
        <v>191863522</v>
      </c>
      <c r="E2265" s="215">
        <v>1020</v>
      </c>
      <c r="F2265" s="215">
        <v>1110</v>
      </c>
      <c r="G2265" s="215">
        <v>1004</v>
      </c>
      <c r="I2265" s="215" t="s">
        <v>11601</v>
      </c>
      <c r="J2265" s="215" t="s">
        <v>11602</v>
      </c>
      <c r="K2265" s="215" t="s">
        <v>8688</v>
      </c>
      <c r="L2265" s="215" t="s">
        <v>11616</v>
      </c>
      <c r="AD2265" s="216"/>
    </row>
    <row r="2266" spans="1:30" s="215" customFormat="1" x14ac:dyDescent="0.25">
      <c r="A2266" s="215" t="s">
        <v>160</v>
      </c>
      <c r="B2266" s="215">
        <v>6083</v>
      </c>
      <c r="C2266" s="215" t="s">
        <v>212</v>
      </c>
      <c r="D2266" s="215">
        <v>191952631</v>
      </c>
      <c r="E2266" s="215">
        <v>1060</v>
      </c>
      <c r="F2266" s="215">
        <v>1242</v>
      </c>
      <c r="G2266" s="215">
        <v>1004</v>
      </c>
      <c r="I2266" s="215" t="s">
        <v>11884</v>
      </c>
      <c r="J2266" s="215" t="s">
        <v>11885</v>
      </c>
      <c r="K2266" s="215" t="s">
        <v>8688</v>
      </c>
      <c r="L2266" s="215" t="s">
        <v>11916</v>
      </c>
      <c r="AD2266" s="216"/>
    </row>
    <row r="2267" spans="1:30" s="215" customFormat="1" x14ac:dyDescent="0.25">
      <c r="A2267" s="215" t="s">
        <v>160</v>
      </c>
      <c r="B2267" s="215">
        <v>6083</v>
      </c>
      <c r="C2267" s="215" t="s">
        <v>212</v>
      </c>
      <c r="D2267" s="215">
        <v>191952650</v>
      </c>
      <c r="E2267" s="215">
        <v>1020</v>
      </c>
      <c r="F2267" s="215">
        <v>1110</v>
      </c>
      <c r="G2267" s="215">
        <v>1004</v>
      </c>
      <c r="I2267" s="215" t="s">
        <v>28365</v>
      </c>
      <c r="J2267" s="215" t="s">
        <v>28366</v>
      </c>
      <c r="K2267" s="215" t="s">
        <v>8688</v>
      </c>
      <c r="L2267" s="215" t="s">
        <v>28419</v>
      </c>
      <c r="AD2267" s="216"/>
    </row>
    <row r="2268" spans="1:30" s="215" customFormat="1" x14ac:dyDescent="0.25">
      <c r="A2268" s="215" t="s">
        <v>160</v>
      </c>
      <c r="B2268" s="215">
        <v>6083</v>
      </c>
      <c r="C2268" s="215" t="s">
        <v>212</v>
      </c>
      <c r="D2268" s="215">
        <v>191957977</v>
      </c>
      <c r="E2268" s="215">
        <v>1060</v>
      </c>
      <c r="F2268" s="215">
        <v>1242</v>
      </c>
      <c r="G2268" s="215">
        <v>1004</v>
      </c>
      <c r="I2268" s="215" t="s">
        <v>23997</v>
      </c>
      <c r="J2268" s="215" t="s">
        <v>23998</v>
      </c>
      <c r="K2268" s="215" t="s">
        <v>8688</v>
      </c>
      <c r="L2268" s="215" t="s">
        <v>24251</v>
      </c>
      <c r="AD2268" s="216"/>
    </row>
    <row r="2269" spans="1:30" s="215" customFormat="1" x14ac:dyDescent="0.25">
      <c r="A2269" s="215" t="s">
        <v>160</v>
      </c>
      <c r="B2269" s="215">
        <v>6083</v>
      </c>
      <c r="C2269" s="215" t="s">
        <v>212</v>
      </c>
      <c r="D2269" s="215">
        <v>191974694</v>
      </c>
      <c r="E2269" s="215">
        <v>1020</v>
      </c>
      <c r="F2269" s="215">
        <v>1110</v>
      </c>
      <c r="G2269" s="215">
        <v>1004</v>
      </c>
      <c r="I2269" s="215" t="s">
        <v>25282</v>
      </c>
      <c r="J2269" s="215" t="s">
        <v>25283</v>
      </c>
      <c r="K2269" s="215" t="s">
        <v>8688</v>
      </c>
      <c r="L2269" s="215" t="s">
        <v>25314</v>
      </c>
      <c r="AD2269" s="216"/>
    </row>
    <row r="2270" spans="1:30" s="215" customFormat="1" x14ac:dyDescent="0.25">
      <c r="A2270" s="215" t="s">
        <v>160</v>
      </c>
      <c r="B2270" s="215">
        <v>6083</v>
      </c>
      <c r="C2270" s="215" t="s">
        <v>212</v>
      </c>
      <c r="D2270" s="215">
        <v>191976772</v>
      </c>
      <c r="E2270" s="215">
        <v>1060</v>
      </c>
      <c r="F2270" s="215">
        <v>1274</v>
      </c>
      <c r="G2270" s="215">
        <v>1004</v>
      </c>
      <c r="I2270" s="215" t="s">
        <v>26222</v>
      </c>
      <c r="J2270" s="215" t="s">
        <v>26223</v>
      </c>
      <c r="K2270" s="215" t="s">
        <v>8688</v>
      </c>
      <c r="L2270" s="215" t="s">
        <v>26239</v>
      </c>
      <c r="AD2270" s="216"/>
    </row>
    <row r="2271" spans="1:30" s="215" customFormat="1" x14ac:dyDescent="0.25">
      <c r="A2271" s="215" t="s">
        <v>160</v>
      </c>
      <c r="B2271" s="215">
        <v>6083</v>
      </c>
      <c r="C2271" s="215" t="s">
        <v>212</v>
      </c>
      <c r="D2271" s="215">
        <v>191981443</v>
      </c>
      <c r="E2271" s="215">
        <v>1060</v>
      </c>
      <c r="F2271" s="215">
        <v>1274</v>
      </c>
      <c r="G2271" s="215">
        <v>1004</v>
      </c>
      <c r="I2271" s="215" t="s">
        <v>23740</v>
      </c>
      <c r="J2271" s="215" t="s">
        <v>23741</v>
      </c>
      <c r="K2271" s="215" t="s">
        <v>8688</v>
      </c>
      <c r="L2271" s="215" t="s">
        <v>23806</v>
      </c>
      <c r="AD2271" s="216"/>
    </row>
    <row r="2272" spans="1:30" s="215" customFormat="1" x14ac:dyDescent="0.25">
      <c r="A2272" s="215" t="s">
        <v>160</v>
      </c>
      <c r="B2272" s="215">
        <v>6083</v>
      </c>
      <c r="C2272" s="215" t="s">
        <v>212</v>
      </c>
      <c r="D2272" s="215">
        <v>191982566</v>
      </c>
      <c r="E2272" s="215">
        <v>1020</v>
      </c>
      <c r="F2272" s="215">
        <v>1110</v>
      </c>
      <c r="G2272" s="215">
        <v>1004</v>
      </c>
      <c r="I2272" s="215" t="s">
        <v>29146</v>
      </c>
      <c r="J2272" s="215" t="s">
        <v>29147</v>
      </c>
      <c r="K2272" s="215" t="s">
        <v>8688</v>
      </c>
      <c r="L2272" s="215" t="s">
        <v>29176</v>
      </c>
      <c r="AD2272" s="216"/>
    </row>
    <row r="2273" spans="1:30" s="215" customFormat="1" x14ac:dyDescent="0.25">
      <c r="A2273" s="215" t="s">
        <v>160</v>
      </c>
      <c r="B2273" s="215">
        <v>6083</v>
      </c>
      <c r="C2273" s="215" t="s">
        <v>212</v>
      </c>
      <c r="D2273" s="215">
        <v>191982579</v>
      </c>
      <c r="E2273" s="215">
        <v>1020</v>
      </c>
      <c r="F2273" s="215">
        <v>1110</v>
      </c>
      <c r="G2273" s="215">
        <v>1004</v>
      </c>
      <c r="I2273" s="215" t="s">
        <v>29148</v>
      </c>
      <c r="J2273" s="215" t="s">
        <v>29149</v>
      </c>
      <c r="K2273" s="215" t="s">
        <v>8688</v>
      </c>
      <c r="L2273" s="215" t="s">
        <v>29177</v>
      </c>
      <c r="AD2273" s="216"/>
    </row>
    <row r="2274" spans="1:30" s="215" customFormat="1" x14ac:dyDescent="0.25">
      <c r="A2274" s="215" t="s">
        <v>160</v>
      </c>
      <c r="B2274" s="215">
        <v>6083</v>
      </c>
      <c r="C2274" s="215" t="s">
        <v>212</v>
      </c>
      <c r="D2274" s="215">
        <v>191983325</v>
      </c>
      <c r="E2274" s="215">
        <v>1020</v>
      </c>
      <c r="F2274" s="215">
        <v>1110</v>
      </c>
      <c r="G2274" s="215">
        <v>1004</v>
      </c>
      <c r="I2274" s="215" t="s">
        <v>28367</v>
      </c>
      <c r="J2274" s="215" t="s">
        <v>28368</v>
      </c>
      <c r="K2274" s="215" t="s">
        <v>8688</v>
      </c>
      <c r="L2274" s="215" t="s">
        <v>28420</v>
      </c>
      <c r="AD2274" s="216"/>
    </row>
    <row r="2275" spans="1:30" s="215" customFormat="1" x14ac:dyDescent="0.25">
      <c r="A2275" s="215" t="s">
        <v>160</v>
      </c>
      <c r="B2275" s="215">
        <v>6083</v>
      </c>
      <c r="C2275" s="215" t="s">
        <v>212</v>
      </c>
      <c r="D2275" s="215">
        <v>191986433</v>
      </c>
      <c r="E2275" s="215">
        <v>1080</v>
      </c>
      <c r="F2275" s="215">
        <v>1274</v>
      </c>
      <c r="G2275" s="215">
        <v>1004</v>
      </c>
      <c r="I2275" s="215" t="s">
        <v>11836</v>
      </c>
      <c r="J2275" s="215" t="s">
        <v>11837</v>
      </c>
      <c r="K2275" s="215" t="s">
        <v>8688</v>
      </c>
      <c r="L2275" s="215" t="s">
        <v>11844</v>
      </c>
      <c r="AD2275" s="216"/>
    </row>
    <row r="2276" spans="1:30" s="215" customFormat="1" x14ac:dyDescent="0.25">
      <c r="A2276" s="215" t="s">
        <v>160</v>
      </c>
      <c r="B2276" s="215">
        <v>6083</v>
      </c>
      <c r="C2276" s="215" t="s">
        <v>212</v>
      </c>
      <c r="D2276" s="215">
        <v>191992779</v>
      </c>
      <c r="E2276" s="215">
        <v>1020</v>
      </c>
      <c r="F2276" s="215">
        <v>1110</v>
      </c>
      <c r="G2276" s="215">
        <v>1004</v>
      </c>
      <c r="I2276" s="215" t="s">
        <v>29087</v>
      </c>
      <c r="J2276" s="215" t="s">
        <v>29088</v>
      </c>
      <c r="K2276" s="215" t="s">
        <v>8688</v>
      </c>
      <c r="L2276" s="215" t="s">
        <v>29126</v>
      </c>
      <c r="AD2276" s="216"/>
    </row>
    <row r="2277" spans="1:30" s="215" customFormat="1" x14ac:dyDescent="0.25">
      <c r="A2277" s="215" t="s">
        <v>160</v>
      </c>
      <c r="B2277" s="215">
        <v>6083</v>
      </c>
      <c r="C2277" s="215" t="s">
        <v>212</v>
      </c>
      <c r="D2277" s="215">
        <v>400016977</v>
      </c>
      <c r="E2277" s="215">
        <v>1020</v>
      </c>
      <c r="F2277" s="215">
        <v>1110</v>
      </c>
      <c r="G2277" s="215">
        <v>1004</v>
      </c>
      <c r="I2277" s="215" t="s">
        <v>27380</v>
      </c>
      <c r="J2277" s="215" t="s">
        <v>27381</v>
      </c>
      <c r="K2277" s="215" t="s">
        <v>8688</v>
      </c>
      <c r="L2277" s="215" t="s">
        <v>28004</v>
      </c>
      <c r="AD2277" s="216"/>
    </row>
    <row r="2278" spans="1:30" s="215" customFormat="1" x14ac:dyDescent="0.25">
      <c r="A2278" s="215" t="s">
        <v>160</v>
      </c>
      <c r="B2278" s="215">
        <v>6083</v>
      </c>
      <c r="C2278" s="215" t="s">
        <v>212</v>
      </c>
      <c r="D2278" s="215">
        <v>400018013</v>
      </c>
      <c r="E2278" s="215">
        <v>1020</v>
      </c>
      <c r="F2278" s="215">
        <v>1110</v>
      </c>
      <c r="G2278" s="215">
        <v>1004</v>
      </c>
      <c r="I2278" s="215" t="s">
        <v>9098</v>
      </c>
      <c r="J2278" s="215" t="s">
        <v>9099</v>
      </c>
      <c r="K2278" s="215" t="s">
        <v>8688</v>
      </c>
      <c r="L2278" s="215" t="s">
        <v>10764</v>
      </c>
      <c r="AD2278" s="216"/>
    </row>
    <row r="2279" spans="1:30" s="215" customFormat="1" x14ac:dyDescent="0.25">
      <c r="A2279" s="215" t="s">
        <v>160</v>
      </c>
      <c r="B2279" s="215">
        <v>6084</v>
      </c>
      <c r="C2279" s="215" t="s">
        <v>213</v>
      </c>
      <c r="D2279" s="215">
        <v>910419</v>
      </c>
      <c r="E2279" s="215">
        <v>1020</v>
      </c>
      <c r="F2279" s="215">
        <v>1121</v>
      </c>
      <c r="G2279" s="215">
        <v>1004</v>
      </c>
      <c r="I2279" s="215" t="s">
        <v>6468</v>
      </c>
      <c r="J2279" s="215" t="s">
        <v>6469</v>
      </c>
      <c r="K2279" s="215" t="s">
        <v>328</v>
      </c>
      <c r="L2279" s="215" t="s">
        <v>7125</v>
      </c>
      <c r="AD2279" s="216"/>
    </row>
    <row r="2280" spans="1:30" s="215" customFormat="1" x14ac:dyDescent="0.25">
      <c r="A2280" s="215" t="s">
        <v>160</v>
      </c>
      <c r="B2280" s="215">
        <v>6084</v>
      </c>
      <c r="C2280" s="215" t="s">
        <v>213</v>
      </c>
      <c r="D2280" s="215">
        <v>910530</v>
      </c>
      <c r="E2280" s="215">
        <v>1020</v>
      </c>
      <c r="F2280" s="215">
        <v>1110</v>
      </c>
      <c r="G2280" s="215">
        <v>1004</v>
      </c>
      <c r="I2280" s="215" t="s">
        <v>9100</v>
      </c>
      <c r="J2280" s="215" t="s">
        <v>9101</v>
      </c>
      <c r="K2280" s="215" t="s">
        <v>8688</v>
      </c>
      <c r="L2280" s="215" t="s">
        <v>10765</v>
      </c>
      <c r="AD2280" s="216"/>
    </row>
    <row r="2281" spans="1:30" s="215" customFormat="1" x14ac:dyDescent="0.25">
      <c r="A2281" s="215" t="s">
        <v>160</v>
      </c>
      <c r="B2281" s="215">
        <v>6084</v>
      </c>
      <c r="C2281" s="215" t="s">
        <v>213</v>
      </c>
      <c r="D2281" s="215">
        <v>9025984</v>
      </c>
      <c r="E2281" s="215">
        <v>1040</v>
      </c>
      <c r="G2281" s="215">
        <v>1004</v>
      </c>
      <c r="I2281" s="215" t="s">
        <v>9102</v>
      </c>
      <c r="J2281" s="215" t="s">
        <v>9103</v>
      </c>
      <c r="K2281" s="215" t="s">
        <v>8688</v>
      </c>
      <c r="L2281" s="215" t="s">
        <v>10766</v>
      </c>
      <c r="AD2281" s="216"/>
    </row>
    <row r="2282" spans="1:30" s="215" customFormat="1" x14ac:dyDescent="0.25">
      <c r="A2282" s="215" t="s">
        <v>160</v>
      </c>
      <c r="B2282" s="215">
        <v>6084</v>
      </c>
      <c r="C2282" s="215" t="s">
        <v>213</v>
      </c>
      <c r="D2282" s="215">
        <v>9025985</v>
      </c>
      <c r="E2282" s="215">
        <v>1060</v>
      </c>
      <c r="G2282" s="215">
        <v>1004</v>
      </c>
      <c r="I2282" s="215" t="s">
        <v>9104</v>
      </c>
      <c r="J2282" s="215" t="s">
        <v>9105</v>
      </c>
      <c r="K2282" s="215" t="s">
        <v>8688</v>
      </c>
      <c r="L2282" s="215" t="s">
        <v>10767</v>
      </c>
      <c r="AD2282" s="216"/>
    </row>
    <row r="2283" spans="1:30" s="215" customFormat="1" x14ac:dyDescent="0.25">
      <c r="A2283" s="215" t="s">
        <v>160</v>
      </c>
      <c r="B2283" s="215">
        <v>6084</v>
      </c>
      <c r="C2283" s="215" t="s">
        <v>213</v>
      </c>
      <c r="D2283" s="215">
        <v>9063308</v>
      </c>
      <c r="E2283" s="215">
        <v>1040</v>
      </c>
      <c r="F2283" s="215">
        <v>1212</v>
      </c>
      <c r="G2283" s="215">
        <v>1004</v>
      </c>
      <c r="I2283" s="215" t="s">
        <v>9106</v>
      </c>
      <c r="J2283" s="215" t="s">
        <v>9107</v>
      </c>
      <c r="K2283" s="215" t="s">
        <v>8688</v>
      </c>
      <c r="L2283" s="215" t="s">
        <v>10768</v>
      </c>
      <c r="AD2283" s="216"/>
    </row>
    <row r="2284" spans="1:30" s="215" customFormat="1" x14ac:dyDescent="0.25">
      <c r="A2284" s="215" t="s">
        <v>160</v>
      </c>
      <c r="B2284" s="215">
        <v>6084</v>
      </c>
      <c r="C2284" s="215" t="s">
        <v>213</v>
      </c>
      <c r="D2284" s="215">
        <v>190194824</v>
      </c>
      <c r="E2284" s="215">
        <v>1020</v>
      </c>
      <c r="F2284" s="215">
        <v>1110</v>
      </c>
      <c r="G2284" s="215">
        <v>1004</v>
      </c>
      <c r="I2284" s="215" t="s">
        <v>3333</v>
      </c>
      <c r="J2284" s="215" t="s">
        <v>3334</v>
      </c>
      <c r="K2284" s="215" t="s">
        <v>328</v>
      </c>
      <c r="L2284" s="215" t="s">
        <v>7126</v>
      </c>
      <c r="AD2284" s="216"/>
    </row>
    <row r="2285" spans="1:30" s="215" customFormat="1" x14ac:dyDescent="0.25">
      <c r="A2285" s="215" t="s">
        <v>160</v>
      </c>
      <c r="B2285" s="215">
        <v>6084</v>
      </c>
      <c r="C2285" s="215" t="s">
        <v>213</v>
      </c>
      <c r="D2285" s="215">
        <v>190202961</v>
      </c>
      <c r="E2285" s="215">
        <v>1060</v>
      </c>
      <c r="G2285" s="215">
        <v>1004</v>
      </c>
      <c r="I2285" s="215" t="s">
        <v>9108</v>
      </c>
      <c r="J2285" s="215" t="s">
        <v>9109</v>
      </c>
      <c r="K2285" s="215" t="s">
        <v>8688</v>
      </c>
      <c r="L2285" s="215" t="s">
        <v>10769</v>
      </c>
      <c r="AD2285" s="216"/>
    </row>
    <row r="2286" spans="1:30" s="215" customFormat="1" x14ac:dyDescent="0.25">
      <c r="A2286" s="215" t="s">
        <v>160</v>
      </c>
      <c r="B2286" s="215">
        <v>6084</v>
      </c>
      <c r="C2286" s="215" t="s">
        <v>213</v>
      </c>
      <c r="D2286" s="215">
        <v>190202998</v>
      </c>
      <c r="E2286" s="215">
        <v>1060</v>
      </c>
      <c r="G2286" s="215">
        <v>1004</v>
      </c>
      <c r="I2286" s="215" t="s">
        <v>9110</v>
      </c>
      <c r="J2286" s="215" t="s">
        <v>9111</v>
      </c>
      <c r="K2286" s="215" t="s">
        <v>8688</v>
      </c>
      <c r="L2286" s="215" t="s">
        <v>10770</v>
      </c>
      <c r="AD2286" s="216"/>
    </row>
    <row r="2287" spans="1:30" s="215" customFormat="1" x14ac:dyDescent="0.25">
      <c r="A2287" s="215" t="s">
        <v>160</v>
      </c>
      <c r="B2287" s="215">
        <v>6084</v>
      </c>
      <c r="C2287" s="215" t="s">
        <v>213</v>
      </c>
      <c r="D2287" s="215">
        <v>190203006</v>
      </c>
      <c r="E2287" s="215">
        <v>1060</v>
      </c>
      <c r="G2287" s="215">
        <v>1004</v>
      </c>
      <c r="I2287" s="215" t="s">
        <v>9112</v>
      </c>
      <c r="J2287" s="215" t="s">
        <v>9113</v>
      </c>
      <c r="K2287" s="215" t="s">
        <v>8688</v>
      </c>
      <c r="L2287" s="215" t="s">
        <v>10771</v>
      </c>
      <c r="AD2287" s="216"/>
    </row>
    <row r="2288" spans="1:30" s="215" customFormat="1" x14ac:dyDescent="0.25">
      <c r="A2288" s="215" t="s">
        <v>160</v>
      </c>
      <c r="B2288" s="215">
        <v>6084</v>
      </c>
      <c r="C2288" s="215" t="s">
        <v>213</v>
      </c>
      <c r="D2288" s="215">
        <v>190367756</v>
      </c>
      <c r="E2288" s="215">
        <v>1020</v>
      </c>
      <c r="F2288" s="215">
        <v>1110</v>
      </c>
      <c r="G2288" s="215">
        <v>1004</v>
      </c>
      <c r="I2288" s="215" t="s">
        <v>9114</v>
      </c>
      <c r="J2288" s="215" t="s">
        <v>9115</v>
      </c>
      <c r="K2288" s="215" t="s">
        <v>8688</v>
      </c>
      <c r="L2288" s="215" t="s">
        <v>10772</v>
      </c>
      <c r="AD2288" s="216"/>
    </row>
    <row r="2289" spans="1:30" s="215" customFormat="1" x14ac:dyDescent="0.25">
      <c r="A2289" s="215" t="s">
        <v>160</v>
      </c>
      <c r="B2289" s="215">
        <v>6084</v>
      </c>
      <c r="C2289" s="215" t="s">
        <v>213</v>
      </c>
      <c r="D2289" s="215">
        <v>190887709</v>
      </c>
      <c r="E2289" s="215">
        <v>1020</v>
      </c>
      <c r="F2289" s="215">
        <v>1110</v>
      </c>
      <c r="G2289" s="215">
        <v>1004</v>
      </c>
      <c r="I2289" s="215" t="s">
        <v>9116</v>
      </c>
      <c r="J2289" s="215" t="s">
        <v>9117</v>
      </c>
      <c r="K2289" s="215" t="s">
        <v>8688</v>
      </c>
      <c r="L2289" s="215" t="s">
        <v>10773</v>
      </c>
      <c r="AD2289" s="216"/>
    </row>
    <row r="2290" spans="1:30" s="215" customFormat="1" x14ac:dyDescent="0.25">
      <c r="A2290" s="215" t="s">
        <v>160</v>
      </c>
      <c r="B2290" s="215">
        <v>6084</v>
      </c>
      <c r="C2290" s="215" t="s">
        <v>213</v>
      </c>
      <c r="D2290" s="215">
        <v>190887729</v>
      </c>
      <c r="E2290" s="215">
        <v>1020</v>
      </c>
      <c r="F2290" s="215">
        <v>1110</v>
      </c>
      <c r="G2290" s="215">
        <v>1004</v>
      </c>
      <c r="I2290" s="215" t="s">
        <v>9118</v>
      </c>
      <c r="J2290" s="215" t="s">
        <v>9119</v>
      </c>
      <c r="K2290" s="215" t="s">
        <v>8688</v>
      </c>
      <c r="L2290" s="215" t="s">
        <v>10774</v>
      </c>
      <c r="AD2290" s="216"/>
    </row>
    <row r="2291" spans="1:30" s="215" customFormat="1" x14ac:dyDescent="0.25">
      <c r="A2291" s="215" t="s">
        <v>160</v>
      </c>
      <c r="B2291" s="215">
        <v>6084</v>
      </c>
      <c r="C2291" s="215" t="s">
        <v>213</v>
      </c>
      <c r="D2291" s="215">
        <v>191176690</v>
      </c>
      <c r="E2291" s="215">
        <v>1020</v>
      </c>
      <c r="F2291" s="215">
        <v>1110</v>
      </c>
      <c r="G2291" s="215">
        <v>1004</v>
      </c>
      <c r="I2291" s="215" t="s">
        <v>9120</v>
      </c>
      <c r="J2291" s="215" t="s">
        <v>9121</v>
      </c>
      <c r="K2291" s="215" t="s">
        <v>8741</v>
      </c>
      <c r="L2291" s="215" t="s">
        <v>11521</v>
      </c>
      <c r="AD2291" s="216"/>
    </row>
    <row r="2292" spans="1:30" s="215" customFormat="1" x14ac:dyDescent="0.25">
      <c r="A2292" s="215" t="s">
        <v>160</v>
      </c>
      <c r="B2292" s="215">
        <v>6084</v>
      </c>
      <c r="C2292" s="215" t="s">
        <v>213</v>
      </c>
      <c r="D2292" s="215">
        <v>191737407</v>
      </c>
      <c r="E2292" s="215">
        <v>1020</v>
      </c>
      <c r="F2292" s="215">
        <v>1110</v>
      </c>
      <c r="G2292" s="215">
        <v>1004</v>
      </c>
      <c r="I2292" s="215" t="s">
        <v>9122</v>
      </c>
      <c r="J2292" s="215" t="s">
        <v>9123</v>
      </c>
      <c r="K2292" s="215" t="s">
        <v>8688</v>
      </c>
      <c r="L2292" s="215" t="s">
        <v>10775</v>
      </c>
      <c r="AD2292" s="216"/>
    </row>
    <row r="2293" spans="1:30" s="215" customFormat="1" x14ac:dyDescent="0.25">
      <c r="A2293" s="215" t="s">
        <v>160</v>
      </c>
      <c r="B2293" s="215">
        <v>6084</v>
      </c>
      <c r="C2293" s="215" t="s">
        <v>213</v>
      </c>
      <c r="D2293" s="215">
        <v>191737432</v>
      </c>
      <c r="E2293" s="215">
        <v>1020</v>
      </c>
      <c r="F2293" s="215">
        <v>1122</v>
      </c>
      <c r="G2293" s="215">
        <v>1004</v>
      </c>
      <c r="I2293" s="215" t="s">
        <v>9124</v>
      </c>
      <c r="J2293" s="215" t="s">
        <v>9125</v>
      </c>
      <c r="K2293" s="215" t="s">
        <v>8688</v>
      </c>
      <c r="L2293" s="215" t="s">
        <v>10776</v>
      </c>
      <c r="AD2293" s="216"/>
    </row>
    <row r="2294" spans="1:30" s="215" customFormat="1" x14ac:dyDescent="0.25">
      <c r="A2294" s="215" t="s">
        <v>160</v>
      </c>
      <c r="B2294" s="215">
        <v>6084</v>
      </c>
      <c r="C2294" s="215" t="s">
        <v>213</v>
      </c>
      <c r="D2294" s="215">
        <v>191737615</v>
      </c>
      <c r="E2294" s="215">
        <v>1020</v>
      </c>
      <c r="F2294" s="215">
        <v>1122</v>
      </c>
      <c r="G2294" s="215">
        <v>1004</v>
      </c>
      <c r="I2294" s="215" t="s">
        <v>9126</v>
      </c>
      <c r="J2294" s="215" t="s">
        <v>9127</v>
      </c>
      <c r="K2294" s="215" t="s">
        <v>8688</v>
      </c>
      <c r="L2294" s="215" t="s">
        <v>10777</v>
      </c>
      <c r="AD2294" s="216"/>
    </row>
    <row r="2295" spans="1:30" s="215" customFormat="1" x14ac:dyDescent="0.25">
      <c r="A2295" s="215" t="s">
        <v>160</v>
      </c>
      <c r="B2295" s="215">
        <v>6084</v>
      </c>
      <c r="C2295" s="215" t="s">
        <v>213</v>
      </c>
      <c r="D2295" s="215">
        <v>191855737</v>
      </c>
      <c r="E2295" s="215">
        <v>1020</v>
      </c>
      <c r="F2295" s="215">
        <v>1110</v>
      </c>
      <c r="G2295" s="215">
        <v>1004</v>
      </c>
      <c r="I2295" s="215" t="s">
        <v>9128</v>
      </c>
      <c r="J2295" s="215" t="s">
        <v>9129</v>
      </c>
      <c r="K2295" s="215" t="s">
        <v>8688</v>
      </c>
      <c r="L2295" s="215" t="s">
        <v>10778</v>
      </c>
      <c r="AD2295" s="216"/>
    </row>
    <row r="2296" spans="1:30" s="215" customFormat="1" x14ac:dyDescent="0.25">
      <c r="A2296" s="215" t="s">
        <v>160</v>
      </c>
      <c r="B2296" s="215">
        <v>6084</v>
      </c>
      <c r="C2296" s="215" t="s">
        <v>213</v>
      </c>
      <c r="D2296" s="215">
        <v>191866733</v>
      </c>
      <c r="E2296" s="215">
        <v>1020</v>
      </c>
      <c r="F2296" s="215">
        <v>1110</v>
      </c>
      <c r="G2296" s="215">
        <v>1004</v>
      </c>
      <c r="I2296" s="215" t="s">
        <v>9130</v>
      </c>
      <c r="J2296" s="215" t="s">
        <v>9131</v>
      </c>
      <c r="K2296" s="215" t="s">
        <v>8688</v>
      </c>
      <c r="L2296" s="215" t="s">
        <v>10779</v>
      </c>
      <c r="AD2296" s="216"/>
    </row>
    <row r="2297" spans="1:30" s="215" customFormat="1" x14ac:dyDescent="0.25">
      <c r="A2297" s="215" t="s">
        <v>160</v>
      </c>
      <c r="B2297" s="215">
        <v>6084</v>
      </c>
      <c r="C2297" s="215" t="s">
        <v>213</v>
      </c>
      <c r="D2297" s="215">
        <v>191873646</v>
      </c>
      <c r="E2297" s="215">
        <v>1020</v>
      </c>
      <c r="F2297" s="215">
        <v>1110</v>
      </c>
      <c r="G2297" s="215">
        <v>1004</v>
      </c>
      <c r="I2297" s="215" t="s">
        <v>11603</v>
      </c>
      <c r="J2297" s="215" t="s">
        <v>11604</v>
      </c>
      <c r="K2297" s="215" t="s">
        <v>8688</v>
      </c>
      <c r="L2297" s="215" t="s">
        <v>11617</v>
      </c>
      <c r="AD2297" s="216"/>
    </row>
    <row r="2298" spans="1:30" s="215" customFormat="1" x14ac:dyDescent="0.25">
      <c r="A2298" s="215" t="s">
        <v>160</v>
      </c>
      <c r="B2298" s="215">
        <v>6084</v>
      </c>
      <c r="C2298" s="215" t="s">
        <v>213</v>
      </c>
      <c r="D2298" s="215">
        <v>191874721</v>
      </c>
      <c r="E2298" s="215">
        <v>1020</v>
      </c>
      <c r="F2298" s="215">
        <v>1122</v>
      </c>
      <c r="G2298" s="215">
        <v>1004</v>
      </c>
      <c r="I2298" s="215" t="s">
        <v>9132</v>
      </c>
      <c r="J2298" s="215" t="s">
        <v>9133</v>
      </c>
      <c r="K2298" s="215" t="s">
        <v>8688</v>
      </c>
      <c r="L2298" s="215" t="s">
        <v>10780</v>
      </c>
      <c r="AD2298" s="216"/>
    </row>
    <row r="2299" spans="1:30" s="215" customFormat="1" x14ac:dyDescent="0.25">
      <c r="A2299" s="215" t="s">
        <v>160</v>
      </c>
      <c r="B2299" s="215">
        <v>6084</v>
      </c>
      <c r="C2299" s="215" t="s">
        <v>213</v>
      </c>
      <c r="D2299" s="215">
        <v>191890492</v>
      </c>
      <c r="E2299" s="215">
        <v>1020</v>
      </c>
      <c r="F2299" s="215">
        <v>1110</v>
      </c>
      <c r="G2299" s="215">
        <v>1004</v>
      </c>
      <c r="I2299" s="215" t="s">
        <v>11605</v>
      </c>
      <c r="J2299" s="215" t="s">
        <v>11606</v>
      </c>
      <c r="K2299" s="215" t="s">
        <v>8688</v>
      </c>
      <c r="L2299" s="215" t="s">
        <v>11618</v>
      </c>
      <c r="AD2299" s="216"/>
    </row>
    <row r="2300" spans="1:30" s="215" customFormat="1" x14ac:dyDescent="0.25">
      <c r="A2300" s="215" t="s">
        <v>160</v>
      </c>
      <c r="B2300" s="215">
        <v>6084</v>
      </c>
      <c r="C2300" s="215" t="s">
        <v>213</v>
      </c>
      <c r="D2300" s="215">
        <v>191890499</v>
      </c>
      <c r="E2300" s="215">
        <v>1020</v>
      </c>
      <c r="F2300" s="215">
        <v>1110</v>
      </c>
      <c r="G2300" s="215">
        <v>1004</v>
      </c>
      <c r="I2300" s="215" t="s">
        <v>11607</v>
      </c>
      <c r="J2300" s="215" t="s">
        <v>11608</v>
      </c>
      <c r="K2300" s="215" t="s">
        <v>8688</v>
      </c>
      <c r="L2300" s="215" t="s">
        <v>11619</v>
      </c>
      <c r="AD2300" s="216"/>
    </row>
    <row r="2301" spans="1:30" s="215" customFormat="1" x14ac:dyDescent="0.25">
      <c r="A2301" s="215" t="s">
        <v>160</v>
      </c>
      <c r="B2301" s="215">
        <v>6084</v>
      </c>
      <c r="C2301" s="215" t="s">
        <v>213</v>
      </c>
      <c r="D2301" s="215">
        <v>191890519</v>
      </c>
      <c r="E2301" s="215">
        <v>1020</v>
      </c>
      <c r="F2301" s="215">
        <v>1110</v>
      </c>
      <c r="G2301" s="215">
        <v>1004</v>
      </c>
      <c r="I2301" s="215" t="s">
        <v>11609</v>
      </c>
      <c r="J2301" s="215" t="s">
        <v>11610</v>
      </c>
      <c r="K2301" s="215" t="s">
        <v>8688</v>
      </c>
      <c r="L2301" s="215" t="s">
        <v>11620</v>
      </c>
      <c r="AD2301" s="216"/>
    </row>
    <row r="2302" spans="1:30" s="215" customFormat="1" x14ac:dyDescent="0.25">
      <c r="A2302" s="215" t="s">
        <v>160</v>
      </c>
      <c r="B2302" s="215">
        <v>6084</v>
      </c>
      <c r="C2302" s="215" t="s">
        <v>213</v>
      </c>
      <c r="D2302" s="215">
        <v>191890520</v>
      </c>
      <c r="E2302" s="215">
        <v>1020</v>
      </c>
      <c r="F2302" s="215">
        <v>1110</v>
      </c>
      <c r="G2302" s="215">
        <v>1004</v>
      </c>
      <c r="I2302" s="215" t="s">
        <v>11611</v>
      </c>
      <c r="J2302" s="215" t="s">
        <v>11612</v>
      </c>
      <c r="K2302" s="215" t="s">
        <v>8688</v>
      </c>
      <c r="L2302" s="215" t="s">
        <v>11621</v>
      </c>
      <c r="AD2302" s="216"/>
    </row>
    <row r="2303" spans="1:30" s="215" customFormat="1" x14ac:dyDescent="0.25">
      <c r="A2303" s="215" t="s">
        <v>160</v>
      </c>
      <c r="B2303" s="215">
        <v>6084</v>
      </c>
      <c r="C2303" s="215" t="s">
        <v>213</v>
      </c>
      <c r="D2303" s="215">
        <v>191920288</v>
      </c>
      <c r="E2303" s="215">
        <v>1020</v>
      </c>
      <c r="F2303" s="215">
        <v>1110</v>
      </c>
      <c r="G2303" s="215">
        <v>1004</v>
      </c>
      <c r="I2303" s="215" t="s">
        <v>9134</v>
      </c>
      <c r="J2303" s="215" t="s">
        <v>9135</v>
      </c>
      <c r="K2303" s="215" t="s">
        <v>8688</v>
      </c>
      <c r="L2303" s="215" t="s">
        <v>10781</v>
      </c>
      <c r="AD2303" s="216"/>
    </row>
    <row r="2304" spans="1:30" s="215" customFormat="1" x14ac:dyDescent="0.25">
      <c r="A2304" s="215" t="s">
        <v>160</v>
      </c>
      <c r="B2304" s="215">
        <v>6084</v>
      </c>
      <c r="C2304" s="215" t="s">
        <v>213</v>
      </c>
      <c r="D2304" s="215">
        <v>191937226</v>
      </c>
      <c r="E2304" s="215">
        <v>1020</v>
      </c>
      <c r="F2304" s="215">
        <v>1121</v>
      </c>
      <c r="G2304" s="215">
        <v>1004</v>
      </c>
      <c r="I2304" s="215" t="s">
        <v>11886</v>
      </c>
      <c r="J2304" s="215" t="s">
        <v>11887</v>
      </c>
      <c r="K2304" s="215" t="s">
        <v>8688</v>
      </c>
      <c r="L2304" s="215" t="s">
        <v>11917</v>
      </c>
      <c r="AD2304" s="216"/>
    </row>
    <row r="2305" spans="1:30" s="215" customFormat="1" x14ac:dyDescent="0.25">
      <c r="A2305" s="215" t="s">
        <v>160</v>
      </c>
      <c r="B2305" s="215">
        <v>6084</v>
      </c>
      <c r="C2305" s="215" t="s">
        <v>213</v>
      </c>
      <c r="D2305" s="215">
        <v>191949286</v>
      </c>
      <c r="E2305" s="215">
        <v>1060</v>
      </c>
      <c r="F2305" s="215">
        <v>1251</v>
      </c>
      <c r="G2305" s="215">
        <v>1004</v>
      </c>
      <c r="I2305" s="215" t="s">
        <v>9136</v>
      </c>
      <c r="J2305" s="215" t="s">
        <v>9137</v>
      </c>
      <c r="K2305" s="215" t="s">
        <v>8688</v>
      </c>
      <c r="L2305" s="215" t="s">
        <v>10782</v>
      </c>
      <c r="AD2305" s="216"/>
    </row>
    <row r="2306" spans="1:30" s="215" customFormat="1" x14ac:dyDescent="0.25">
      <c r="A2306" s="215" t="s">
        <v>160</v>
      </c>
      <c r="B2306" s="215">
        <v>6084</v>
      </c>
      <c r="C2306" s="215" t="s">
        <v>213</v>
      </c>
      <c r="D2306" s="215">
        <v>191953961</v>
      </c>
      <c r="E2306" s="215">
        <v>1020</v>
      </c>
      <c r="F2306" s="215">
        <v>1110</v>
      </c>
      <c r="G2306" s="215">
        <v>1004</v>
      </c>
      <c r="I2306" s="215" t="s">
        <v>9138</v>
      </c>
      <c r="J2306" s="215" t="s">
        <v>9139</v>
      </c>
      <c r="K2306" s="215" t="s">
        <v>8688</v>
      </c>
      <c r="L2306" s="215" t="s">
        <v>27150</v>
      </c>
      <c r="AD2306" s="216"/>
    </row>
    <row r="2307" spans="1:30" s="215" customFormat="1" x14ac:dyDescent="0.25">
      <c r="A2307" s="215" t="s">
        <v>160</v>
      </c>
      <c r="B2307" s="215">
        <v>6084</v>
      </c>
      <c r="C2307" s="215" t="s">
        <v>213</v>
      </c>
      <c r="D2307" s="215">
        <v>191964613</v>
      </c>
      <c r="E2307" s="215">
        <v>1020</v>
      </c>
      <c r="F2307" s="215">
        <v>1110</v>
      </c>
      <c r="G2307" s="215">
        <v>1004</v>
      </c>
      <c r="I2307" s="215" t="s">
        <v>27069</v>
      </c>
      <c r="J2307" s="215" t="s">
        <v>27070</v>
      </c>
      <c r="K2307" s="215" t="s">
        <v>8688</v>
      </c>
      <c r="L2307" s="215" t="s">
        <v>27151</v>
      </c>
      <c r="AD2307" s="216"/>
    </row>
    <row r="2308" spans="1:30" s="215" customFormat="1" x14ac:dyDescent="0.25">
      <c r="A2308" s="215" t="s">
        <v>160</v>
      </c>
      <c r="B2308" s="215">
        <v>6084</v>
      </c>
      <c r="C2308" s="215" t="s">
        <v>213</v>
      </c>
      <c r="D2308" s="215">
        <v>191967226</v>
      </c>
      <c r="E2308" s="215">
        <v>1020</v>
      </c>
      <c r="F2308" s="215">
        <v>1110</v>
      </c>
      <c r="G2308" s="215">
        <v>1004</v>
      </c>
      <c r="I2308" s="215" t="s">
        <v>9140</v>
      </c>
      <c r="J2308" s="215" t="s">
        <v>9141</v>
      </c>
      <c r="K2308" s="215" t="s">
        <v>8688</v>
      </c>
      <c r="L2308" s="215" t="s">
        <v>27152</v>
      </c>
      <c r="AD2308" s="216"/>
    </row>
    <row r="2309" spans="1:30" s="215" customFormat="1" x14ac:dyDescent="0.25">
      <c r="A2309" s="215" t="s">
        <v>160</v>
      </c>
      <c r="B2309" s="215">
        <v>6084</v>
      </c>
      <c r="C2309" s="215" t="s">
        <v>213</v>
      </c>
      <c r="D2309" s="215">
        <v>191974962</v>
      </c>
      <c r="E2309" s="215">
        <v>1020</v>
      </c>
      <c r="F2309" s="215">
        <v>1110</v>
      </c>
      <c r="G2309" s="215">
        <v>1004</v>
      </c>
      <c r="I2309" s="215" t="s">
        <v>9142</v>
      </c>
      <c r="J2309" s="215" t="s">
        <v>9143</v>
      </c>
      <c r="K2309" s="215" t="s">
        <v>8688</v>
      </c>
      <c r="L2309" s="215" t="s">
        <v>23977</v>
      </c>
      <c r="AD2309" s="216"/>
    </row>
    <row r="2310" spans="1:30" s="215" customFormat="1" x14ac:dyDescent="0.25">
      <c r="A2310" s="215" t="s">
        <v>160</v>
      </c>
      <c r="B2310" s="215">
        <v>6084</v>
      </c>
      <c r="C2310" s="215" t="s">
        <v>213</v>
      </c>
      <c r="D2310" s="215">
        <v>191985152</v>
      </c>
      <c r="E2310" s="215">
        <v>1020</v>
      </c>
      <c r="F2310" s="215">
        <v>1121</v>
      </c>
      <c r="G2310" s="215">
        <v>1004</v>
      </c>
      <c r="I2310" s="215" t="s">
        <v>29287</v>
      </c>
      <c r="J2310" s="215" t="s">
        <v>29288</v>
      </c>
      <c r="K2310" s="215" t="s">
        <v>8688</v>
      </c>
      <c r="L2310" s="215" t="s">
        <v>29331</v>
      </c>
      <c r="AD2310" s="216"/>
    </row>
    <row r="2311" spans="1:30" s="215" customFormat="1" x14ac:dyDescent="0.25">
      <c r="A2311" s="215" t="s">
        <v>160</v>
      </c>
      <c r="B2311" s="215">
        <v>6084</v>
      </c>
      <c r="C2311" s="215" t="s">
        <v>213</v>
      </c>
      <c r="D2311" s="215">
        <v>191991265</v>
      </c>
      <c r="E2311" s="215">
        <v>1020</v>
      </c>
      <c r="F2311" s="215">
        <v>1110</v>
      </c>
      <c r="G2311" s="215">
        <v>1004</v>
      </c>
      <c r="I2311" s="215" t="s">
        <v>9144</v>
      </c>
      <c r="J2311" s="215" t="s">
        <v>9145</v>
      </c>
      <c r="K2311" s="215" t="s">
        <v>8688</v>
      </c>
      <c r="L2311" s="215" t="s">
        <v>10783</v>
      </c>
      <c r="AD2311" s="216"/>
    </row>
    <row r="2312" spans="1:30" s="215" customFormat="1" x14ac:dyDescent="0.25">
      <c r="A2312" s="215" t="s">
        <v>160</v>
      </c>
      <c r="B2312" s="215">
        <v>6084</v>
      </c>
      <c r="C2312" s="215" t="s">
        <v>213</v>
      </c>
      <c r="D2312" s="215">
        <v>191991267</v>
      </c>
      <c r="E2312" s="215">
        <v>1020</v>
      </c>
      <c r="F2312" s="215">
        <v>1110</v>
      </c>
      <c r="G2312" s="215">
        <v>1004</v>
      </c>
      <c r="I2312" s="215" t="s">
        <v>9146</v>
      </c>
      <c r="J2312" s="215" t="s">
        <v>9147</v>
      </c>
      <c r="K2312" s="215" t="s">
        <v>8688</v>
      </c>
      <c r="L2312" s="215" t="s">
        <v>10784</v>
      </c>
      <c r="AD2312" s="216"/>
    </row>
    <row r="2313" spans="1:30" s="215" customFormat="1" x14ac:dyDescent="0.25">
      <c r="A2313" s="215" t="s">
        <v>160</v>
      </c>
      <c r="B2313" s="215">
        <v>6084</v>
      </c>
      <c r="C2313" s="215" t="s">
        <v>213</v>
      </c>
      <c r="D2313" s="215">
        <v>191991268</v>
      </c>
      <c r="E2313" s="215">
        <v>1020</v>
      </c>
      <c r="F2313" s="215">
        <v>1110</v>
      </c>
      <c r="G2313" s="215">
        <v>1004</v>
      </c>
      <c r="I2313" s="215" t="s">
        <v>9148</v>
      </c>
      <c r="J2313" s="215" t="s">
        <v>9149</v>
      </c>
      <c r="K2313" s="215" t="s">
        <v>8688</v>
      </c>
      <c r="L2313" s="215" t="s">
        <v>10785</v>
      </c>
      <c r="AD2313" s="216"/>
    </row>
    <row r="2314" spans="1:30" s="215" customFormat="1" x14ac:dyDescent="0.25">
      <c r="A2314" s="215" t="s">
        <v>160</v>
      </c>
      <c r="B2314" s="215">
        <v>6084</v>
      </c>
      <c r="C2314" s="215" t="s">
        <v>213</v>
      </c>
      <c r="D2314" s="215">
        <v>191991943</v>
      </c>
      <c r="E2314" s="215">
        <v>1040</v>
      </c>
      <c r="F2314" s="215">
        <v>1211</v>
      </c>
      <c r="G2314" s="215">
        <v>1004</v>
      </c>
      <c r="I2314" s="215" t="s">
        <v>9150</v>
      </c>
      <c r="J2314" s="215" t="s">
        <v>9151</v>
      </c>
      <c r="K2314" s="215" t="s">
        <v>8688</v>
      </c>
      <c r="L2314" s="215" t="s">
        <v>11622</v>
      </c>
      <c r="AD2314" s="216"/>
    </row>
    <row r="2315" spans="1:30" s="215" customFormat="1" x14ac:dyDescent="0.25">
      <c r="A2315" s="215" t="s">
        <v>160</v>
      </c>
      <c r="B2315" s="215">
        <v>6084</v>
      </c>
      <c r="C2315" s="215" t="s">
        <v>213</v>
      </c>
      <c r="D2315" s="215">
        <v>192045891</v>
      </c>
      <c r="E2315" s="215">
        <v>1060</v>
      </c>
      <c r="F2315" s="215">
        <v>1252</v>
      </c>
      <c r="G2315" s="215">
        <v>1004</v>
      </c>
      <c r="I2315" s="215" t="s">
        <v>29013</v>
      </c>
      <c r="J2315" s="215" t="s">
        <v>29014</v>
      </c>
      <c r="K2315" s="215" t="s">
        <v>8688</v>
      </c>
      <c r="L2315" s="215" t="s">
        <v>29053</v>
      </c>
      <c r="AD2315" s="216"/>
    </row>
    <row r="2316" spans="1:30" s="215" customFormat="1" x14ac:dyDescent="0.25">
      <c r="A2316" s="215" t="s">
        <v>160</v>
      </c>
      <c r="B2316" s="215">
        <v>6084</v>
      </c>
      <c r="C2316" s="215" t="s">
        <v>213</v>
      </c>
      <c r="D2316" s="215">
        <v>400013058</v>
      </c>
      <c r="E2316" s="215">
        <v>1020</v>
      </c>
      <c r="F2316" s="215">
        <v>1121</v>
      </c>
      <c r="G2316" s="215">
        <v>1004</v>
      </c>
      <c r="I2316" s="215" t="s">
        <v>3335</v>
      </c>
      <c r="J2316" s="215" t="s">
        <v>3336</v>
      </c>
      <c r="K2316" s="215" t="s">
        <v>328</v>
      </c>
      <c r="L2316" s="215" t="s">
        <v>7125</v>
      </c>
      <c r="AD2316" s="216"/>
    </row>
    <row r="2317" spans="1:30" s="215" customFormat="1" x14ac:dyDescent="0.25">
      <c r="A2317" s="215" t="s">
        <v>160</v>
      </c>
      <c r="B2317" s="215">
        <v>6084</v>
      </c>
      <c r="C2317" s="215" t="s">
        <v>213</v>
      </c>
      <c r="D2317" s="215">
        <v>400013059</v>
      </c>
      <c r="E2317" s="215">
        <v>1020</v>
      </c>
      <c r="F2317" s="215">
        <v>1110</v>
      </c>
      <c r="G2317" s="215">
        <v>1004</v>
      </c>
      <c r="I2317" s="215" t="s">
        <v>3337</v>
      </c>
      <c r="J2317" s="215" t="s">
        <v>3338</v>
      </c>
      <c r="K2317" s="215" t="s">
        <v>328</v>
      </c>
      <c r="L2317" s="215" t="s">
        <v>7127</v>
      </c>
      <c r="AD2317" s="216"/>
    </row>
    <row r="2318" spans="1:30" s="215" customFormat="1" x14ac:dyDescent="0.25">
      <c r="A2318" s="215" t="s">
        <v>160</v>
      </c>
      <c r="B2318" s="215">
        <v>6084</v>
      </c>
      <c r="C2318" s="215" t="s">
        <v>213</v>
      </c>
      <c r="D2318" s="215">
        <v>400013061</v>
      </c>
      <c r="E2318" s="215">
        <v>1020</v>
      </c>
      <c r="F2318" s="215">
        <v>1110</v>
      </c>
      <c r="G2318" s="215">
        <v>1004</v>
      </c>
      <c r="I2318" s="215" t="s">
        <v>6470</v>
      </c>
      <c r="J2318" s="215" t="s">
        <v>6471</v>
      </c>
      <c r="K2318" s="215" t="s">
        <v>328</v>
      </c>
      <c r="L2318" s="215" t="s">
        <v>7127</v>
      </c>
      <c r="AD2318" s="216"/>
    </row>
    <row r="2319" spans="1:30" s="215" customFormat="1" x14ac:dyDescent="0.25">
      <c r="A2319" s="215" t="s">
        <v>160</v>
      </c>
      <c r="B2319" s="215">
        <v>6084</v>
      </c>
      <c r="C2319" s="215" t="s">
        <v>213</v>
      </c>
      <c r="D2319" s="215">
        <v>400013293</v>
      </c>
      <c r="E2319" s="215">
        <v>1020</v>
      </c>
      <c r="F2319" s="215">
        <v>1110</v>
      </c>
      <c r="G2319" s="215">
        <v>1004</v>
      </c>
      <c r="I2319" s="215" t="s">
        <v>3339</v>
      </c>
      <c r="J2319" s="215" t="s">
        <v>3340</v>
      </c>
      <c r="K2319" s="215" t="s">
        <v>328</v>
      </c>
      <c r="L2319" s="215" t="s">
        <v>7128</v>
      </c>
      <c r="AD2319" s="216"/>
    </row>
    <row r="2320" spans="1:30" s="215" customFormat="1" x14ac:dyDescent="0.25">
      <c r="A2320" s="215" t="s">
        <v>160</v>
      </c>
      <c r="B2320" s="215">
        <v>6084</v>
      </c>
      <c r="C2320" s="215" t="s">
        <v>213</v>
      </c>
      <c r="D2320" s="215">
        <v>400013294</v>
      </c>
      <c r="E2320" s="215">
        <v>1020</v>
      </c>
      <c r="F2320" s="215">
        <v>1110</v>
      </c>
      <c r="G2320" s="215">
        <v>1004</v>
      </c>
      <c r="I2320" s="215" t="s">
        <v>6472</v>
      </c>
      <c r="J2320" s="215" t="s">
        <v>6473</v>
      </c>
      <c r="K2320" s="215" t="s">
        <v>328</v>
      </c>
      <c r="L2320" s="215" t="s">
        <v>7128</v>
      </c>
      <c r="AD2320" s="216"/>
    </row>
    <row r="2321" spans="1:30" s="215" customFormat="1" x14ac:dyDescent="0.25">
      <c r="A2321" s="215" t="s">
        <v>160</v>
      </c>
      <c r="B2321" s="215">
        <v>6084</v>
      </c>
      <c r="C2321" s="215" t="s">
        <v>213</v>
      </c>
      <c r="D2321" s="215">
        <v>400013403</v>
      </c>
      <c r="E2321" s="215">
        <v>1030</v>
      </c>
      <c r="F2321" s="215">
        <v>1110</v>
      </c>
      <c r="G2321" s="215">
        <v>1004</v>
      </c>
      <c r="I2321" s="215" t="s">
        <v>3341</v>
      </c>
      <c r="J2321" s="215" t="s">
        <v>3342</v>
      </c>
      <c r="K2321" s="215" t="s">
        <v>328</v>
      </c>
      <c r="L2321" s="215" t="s">
        <v>7129</v>
      </c>
      <c r="AD2321" s="216"/>
    </row>
    <row r="2322" spans="1:30" s="215" customFormat="1" x14ac:dyDescent="0.25">
      <c r="A2322" s="215" t="s">
        <v>160</v>
      </c>
      <c r="B2322" s="215">
        <v>6084</v>
      </c>
      <c r="C2322" s="215" t="s">
        <v>213</v>
      </c>
      <c r="D2322" s="215">
        <v>400013404</v>
      </c>
      <c r="E2322" s="215">
        <v>1060</v>
      </c>
      <c r="F2322" s="215">
        <v>1110</v>
      </c>
      <c r="G2322" s="215">
        <v>1004</v>
      </c>
      <c r="I2322" s="215" t="s">
        <v>6474</v>
      </c>
      <c r="J2322" s="215" t="s">
        <v>6475</v>
      </c>
      <c r="K2322" s="215" t="s">
        <v>328</v>
      </c>
      <c r="L2322" s="215" t="s">
        <v>7129</v>
      </c>
      <c r="AD2322" s="216"/>
    </row>
    <row r="2323" spans="1:30" s="215" customFormat="1" x14ac:dyDescent="0.25">
      <c r="A2323" s="215" t="s">
        <v>160</v>
      </c>
      <c r="B2323" s="215">
        <v>6084</v>
      </c>
      <c r="C2323" s="215" t="s">
        <v>213</v>
      </c>
      <c r="D2323" s="215">
        <v>400013444</v>
      </c>
      <c r="E2323" s="215">
        <v>1020</v>
      </c>
      <c r="F2323" s="215">
        <v>1110</v>
      </c>
      <c r="G2323" s="215">
        <v>1004</v>
      </c>
      <c r="I2323" s="215" t="s">
        <v>6476</v>
      </c>
      <c r="J2323" s="215" t="s">
        <v>6477</v>
      </c>
      <c r="K2323" s="215" t="s">
        <v>328</v>
      </c>
      <c r="L2323" s="215" t="s">
        <v>7126</v>
      </c>
      <c r="AD2323" s="216"/>
    </row>
    <row r="2324" spans="1:30" s="215" customFormat="1" x14ac:dyDescent="0.25">
      <c r="A2324" s="215" t="s">
        <v>160</v>
      </c>
      <c r="B2324" s="215">
        <v>6084</v>
      </c>
      <c r="C2324" s="215" t="s">
        <v>213</v>
      </c>
      <c r="D2324" s="215">
        <v>400013853</v>
      </c>
      <c r="E2324" s="215">
        <v>1060</v>
      </c>
      <c r="G2324" s="215">
        <v>1004</v>
      </c>
      <c r="I2324" s="215" t="s">
        <v>3343</v>
      </c>
      <c r="J2324" s="215" t="s">
        <v>3344</v>
      </c>
      <c r="K2324" s="215" t="s">
        <v>328</v>
      </c>
      <c r="L2324" s="215" t="s">
        <v>7130</v>
      </c>
      <c r="AD2324" s="216"/>
    </row>
    <row r="2325" spans="1:30" s="215" customFormat="1" x14ac:dyDescent="0.25">
      <c r="A2325" s="215" t="s">
        <v>160</v>
      </c>
      <c r="B2325" s="215">
        <v>6084</v>
      </c>
      <c r="C2325" s="215" t="s">
        <v>213</v>
      </c>
      <c r="D2325" s="215">
        <v>400013857</v>
      </c>
      <c r="E2325" s="215">
        <v>1060</v>
      </c>
      <c r="G2325" s="215">
        <v>1004</v>
      </c>
      <c r="I2325" s="215" t="s">
        <v>3345</v>
      </c>
      <c r="J2325" s="215" t="s">
        <v>3346</v>
      </c>
      <c r="K2325" s="215" t="s">
        <v>328</v>
      </c>
      <c r="L2325" s="215" t="s">
        <v>7131</v>
      </c>
      <c r="AD2325" s="216"/>
    </row>
    <row r="2326" spans="1:30" s="215" customFormat="1" x14ac:dyDescent="0.25">
      <c r="A2326" s="215" t="s">
        <v>160</v>
      </c>
      <c r="B2326" s="215">
        <v>6084</v>
      </c>
      <c r="C2326" s="215" t="s">
        <v>213</v>
      </c>
      <c r="D2326" s="215">
        <v>400014314</v>
      </c>
      <c r="E2326" s="215">
        <v>1020</v>
      </c>
      <c r="F2326" s="215">
        <v>1110</v>
      </c>
      <c r="G2326" s="215">
        <v>1004</v>
      </c>
      <c r="I2326" s="215" t="s">
        <v>6478</v>
      </c>
      <c r="J2326" s="215" t="s">
        <v>6479</v>
      </c>
      <c r="K2326" s="215" t="s">
        <v>328</v>
      </c>
      <c r="L2326" s="215" t="s">
        <v>7132</v>
      </c>
      <c r="AD2326" s="216"/>
    </row>
    <row r="2327" spans="1:30" s="215" customFormat="1" x14ac:dyDescent="0.25">
      <c r="A2327" s="215" t="s">
        <v>160</v>
      </c>
      <c r="B2327" s="215">
        <v>6084</v>
      </c>
      <c r="C2327" s="215" t="s">
        <v>213</v>
      </c>
      <c r="D2327" s="215">
        <v>400014316</v>
      </c>
      <c r="E2327" s="215">
        <v>1060</v>
      </c>
      <c r="F2327" s="215">
        <v>1110</v>
      </c>
      <c r="G2327" s="215">
        <v>1004</v>
      </c>
      <c r="I2327" s="215" t="s">
        <v>3347</v>
      </c>
      <c r="J2327" s="215" t="s">
        <v>3348</v>
      </c>
      <c r="K2327" s="215" t="s">
        <v>328</v>
      </c>
      <c r="L2327" s="215" t="s">
        <v>7132</v>
      </c>
      <c r="AD2327" s="216"/>
    </row>
    <row r="2328" spans="1:30" s="215" customFormat="1" x14ac:dyDescent="0.25">
      <c r="A2328" s="215" t="s">
        <v>160</v>
      </c>
      <c r="B2328" s="215">
        <v>6084</v>
      </c>
      <c r="C2328" s="215" t="s">
        <v>213</v>
      </c>
      <c r="D2328" s="215">
        <v>400014493</v>
      </c>
      <c r="E2328" s="215">
        <v>1060</v>
      </c>
      <c r="F2328" s="215">
        <v>1110</v>
      </c>
      <c r="G2328" s="215">
        <v>1004</v>
      </c>
      <c r="I2328" s="215" t="s">
        <v>6480</v>
      </c>
      <c r="J2328" s="215" t="s">
        <v>6481</v>
      </c>
      <c r="K2328" s="215" t="s">
        <v>328</v>
      </c>
      <c r="L2328" s="215" t="s">
        <v>7477</v>
      </c>
      <c r="AD2328" s="216"/>
    </row>
    <row r="2329" spans="1:30" s="215" customFormat="1" x14ac:dyDescent="0.25">
      <c r="A2329" s="215" t="s">
        <v>160</v>
      </c>
      <c r="B2329" s="215">
        <v>6084</v>
      </c>
      <c r="C2329" s="215" t="s">
        <v>213</v>
      </c>
      <c r="D2329" s="215">
        <v>400014494</v>
      </c>
      <c r="E2329" s="215">
        <v>1020</v>
      </c>
      <c r="F2329" s="215">
        <v>1110</v>
      </c>
      <c r="G2329" s="215">
        <v>1004</v>
      </c>
      <c r="I2329" s="215" t="s">
        <v>6482</v>
      </c>
      <c r="J2329" s="215" t="s">
        <v>6483</v>
      </c>
      <c r="K2329" s="215" t="s">
        <v>328</v>
      </c>
      <c r="L2329" s="215" t="s">
        <v>7477</v>
      </c>
      <c r="AD2329" s="216"/>
    </row>
    <row r="2330" spans="1:30" s="215" customFormat="1" x14ac:dyDescent="0.25">
      <c r="A2330" s="215" t="s">
        <v>160</v>
      </c>
      <c r="B2330" s="215">
        <v>6084</v>
      </c>
      <c r="C2330" s="215" t="s">
        <v>213</v>
      </c>
      <c r="D2330" s="215">
        <v>400014599</v>
      </c>
      <c r="E2330" s="215">
        <v>1060</v>
      </c>
      <c r="G2330" s="215">
        <v>1004</v>
      </c>
      <c r="I2330" s="215" t="s">
        <v>9152</v>
      </c>
      <c r="J2330" s="215" t="s">
        <v>9153</v>
      </c>
      <c r="K2330" s="215" t="s">
        <v>8688</v>
      </c>
      <c r="L2330" s="215" t="s">
        <v>10786</v>
      </c>
      <c r="AD2330" s="216"/>
    </row>
    <row r="2331" spans="1:30" s="215" customFormat="1" x14ac:dyDescent="0.25">
      <c r="A2331" s="215" t="s">
        <v>160</v>
      </c>
      <c r="B2331" s="215">
        <v>6084</v>
      </c>
      <c r="C2331" s="215" t="s">
        <v>213</v>
      </c>
      <c r="D2331" s="215">
        <v>400014600</v>
      </c>
      <c r="E2331" s="215">
        <v>1060</v>
      </c>
      <c r="F2331" s="215">
        <v>1271</v>
      </c>
      <c r="G2331" s="215">
        <v>1004</v>
      </c>
      <c r="I2331" s="215" t="s">
        <v>9154</v>
      </c>
      <c r="J2331" s="215" t="s">
        <v>9155</v>
      </c>
      <c r="K2331" s="215" t="s">
        <v>8688</v>
      </c>
      <c r="L2331" s="215" t="s">
        <v>10787</v>
      </c>
      <c r="AD2331" s="216"/>
    </row>
    <row r="2332" spans="1:30" s="215" customFormat="1" x14ac:dyDescent="0.25">
      <c r="A2332" s="215" t="s">
        <v>160</v>
      </c>
      <c r="B2332" s="215">
        <v>6084</v>
      </c>
      <c r="C2332" s="215" t="s">
        <v>213</v>
      </c>
      <c r="D2332" s="215">
        <v>400014715</v>
      </c>
      <c r="E2332" s="215">
        <v>1060</v>
      </c>
      <c r="G2332" s="215">
        <v>1004</v>
      </c>
      <c r="I2332" s="215" t="s">
        <v>6484</v>
      </c>
      <c r="J2332" s="215" t="s">
        <v>6485</v>
      </c>
      <c r="K2332" s="215" t="s">
        <v>328</v>
      </c>
      <c r="L2332" s="215" t="s">
        <v>7130</v>
      </c>
      <c r="AD2332" s="216"/>
    </row>
    <row r="2333" spans="1:30" s="215" customFormat="1" x14ac:dyDescent="0.25">
      <c r="A2333" s="215" t="s">
        <v>160</v>
      </c>
      <c r="B2333" s="215">
        <v>6084</v>
      </c>
      <c r="C2333" s="215" t="s">
        <v>213</v>
      </c>
      <c r="D2333" s="215">
        <v>400014716</v>
      </c>
      <c r="E2333" s="215">
        <v>1060</v>
      </c>
      <c r="G2333" s="215">
        <v>1004</v>
      </c>
      <c r="I2333" s="215" t="s">
        <v>6486</v>
      </c>
      <c r="J2333" s="215" t="s">
        <v>6487</v>
      </c>
      <c r="K2333" s="215" t="s">
        <v>328</v>
      </c>
      <c r="L2333" s="215" t="s">
        <v>7131</v>
      </c>
      <c r="AD2333" s="216"/>
    </row>
    <row r="2334" spans="1:30" s="215" customFormat="1" x14ac:dyDescent="0.25">
      <c r="A2334" s="215" t="s">
        <v>160</v>
      </c>
      <c r="B2334" s="215">
        <v>6087</v>
      </c>
      <c r="C2334" s="215" t="s">
        <v>214</v>
      </c>
      <c r="D2334" s="215">
        <v>911090</v>
      </c>
      <c r="E2334" s="215">
        <v>1020</v>
      </c>
      <c r="F2334" s="215">
        <v>1251</v>
      </c>
      <c r="G2334" s="215">
        <v>1004</v>
      </c>
      <c r="I2334" s="215" t="s">
        <v>31552</v>
      </c>
      <c r="J2334" s="215" t="s">
        <v>31553</v>
      </c>
      <c r="K2334" s="215" t="s">
        <v>328</v>
      </c>
      <c r="L2334" s="215" t="s">
        <v>31893</v>
      </c>
      <c r="AD2334" s="216"/>
    </row>
    <row r="2335" spans="1:30" s="215" customFormat="1" x14ac:dyDescent="0.25">
      <c r="A2335" s="215" t="s">
        <v>160</v>
      </c>
      <c r="B2335" s="215">
        <v>6087</v>
      </c>
      <c r="C2335" s="215" t="s">
        <v>214</v>
      </c>
      <c r="D2335" s="215">
        <v>911118</v>
      </c>
      <c r="E2335" s="215">
        <v>1020</v>
      </c>
      <c r="F2335" s="215">
        <v>1121</v>
      </c>
      <c r="G2335" s="215">
        <v>1004</v>
      </c>
      <c r="I2335" s="215" t="s">
        <v>31554</v>
      </c>
      <c r="J2335" s="215" t="s">
        <v>31555</v>
      </c>
      <c r="K2335" s="215" t="s">
        <v>328</v>
      </c>
      <c r="L2335" s="215" t="s">
        <v>31894</v>
      </c>
      <c r="AD2335" s="216"/>
    </row>
    <row r="2336" spans="1:30" s="215" customFormat="1" x14ac:dyDescent="0.25">
      <c r="A2336" s="215" t="s">
        <v>160</v>
      </c>
      <c r="B2336" s="215">
        <v>6087</v>
      </c>
      <c r="C2336" s="215" t="s">
        <v>214</v>
      </c>
      <c r="D2336" s="215">
        <v>911120</v>
      </c>
      <c r="E2336" s="215">
        <v>1020</v>
      </c>
      <c r="F2336" s="215">
        <v>1121</v>
      </c>
      <c r="G2336" s="215">
        <v>1004</v>
      </c>
      <c r="I2336" s="215" t="s">
        <v>31556</v>
      </c>
      <c r="J2336" s="215" t="s">
        <v>31557</v>
      </c>
      <c r="K2336" s="215" t="s">
        <v>328</v>
      </c>
      <c r="L2336" s="215" t="s">
        <v>5961</v>
      </c>
      <c r="AD2336" s="216"/>
    </row>
    <row r="2337" spans="1:30" s="215" customFormat="1" x14ac:dyDescent="0.25">
      <c r="A2337" s="215" t="s">
        <v>160</v>
      </c>
      <c r="B2337" s="215">
        <v>6087</v>
      </c>
      <c r="C2337" s="215" t="s">
        <v>214</v>
      </c>
      <c r="D2337" s="215">
        <v>911123</v>
      </c>
      <c r="E2337" s="215">
        <v>1020</v>
      </c>
      <c r="F2337" s="215">
        <v>1121</v>
      </c>
      <c r="G2337" s="215">
        <v>1004</v>
      </c>
      <c r="I2337" s="215" t="s">
        <v>31558</v>
      </c>
      <c r="J2337" s="215" t="s">
        <v>31559</v>
      </c>
      <c r="K2337" s="215" t="s">
        <v>328</v>
      </c>
      <c r="L2337" s="215" t="s">
        <v>5961</v>
      </c>
      <c r="AD2337" s="216"/>
    </row>
    <row r="2338" spans="1:30" s="215" customFormat="1" x14ac:dyDescent="0.25">
      <c r="A2338" s="215" t="s">
        <v>160</v>
      </c>
      <c r="B2338" s="215">
        <v>6087</v>
      </c>
      <c r="C2338" s="215" t="s">
        <v>214</v>
      </c>
      <c r="D2338" s="215">
        <v>911126</v>
      </c>
      <c r="E2338" s="215">
        <v>1020</v>
      </c>
      <c r="F2338" s="215">
        <v>1122</v>
      </c>
      <c r="G2338" s="215">
        <v>1004</v>
      </c>
      <c r="I2338" s="215" t="s">
        <v>31560</v>
      </c>
      <c r="J2338" s="215" t="s">
        <v>31561</v>
      </c>
      <c r="K2338" s="215" t="s">
        <v>328</v>
      </c>
      <c r="L2338" s="215" t="s">
        <v>8499</v>
      </c>
      <c r="AD2338" s="216"/>
    </row>
    <row r="2339" spans="1:30" s="215" customFormat="1" x14ac:dyDescent="0.25">
      <c r="A2339" s="215" t="s">
        <v>160</v>
      </c>
      <c r="B2339" s="215">
        <v>6087</v>
      </c>
      <c r="C2339" s="215" t="s">
        <v>214</v>
      </c>
      <c r="D2339" s="215">
        <v>911148</v>
      </c>
      <c r="E2339" s="215">
        <v>1020</v>
      </c>
      <c r="F2339" s="215">
        <v>1110</v>
      </c>
      <c r="G2339" s="215">
        <v>1004</v>
      </c>
      <c r="I2339" s="215" t="s">
        <v>31562</v>
      </c>
      <c r="J2339" s="215" t="s">
        <v>31563</v>
      </c>
      <c r="K2339" s="215" t="s">
        <v>328</v>
      </c>
      <c r="L2339" s="215" t="s">
        <v>5962</v>
      </c>
      <c r="AD2339" s="216"/>
    </row>
    <row r="2340" spans="1:30" s="215" customFormat="1" x14ac:dyDescent="0.25">
      <c r="A2340" s="215" t="s">
        <v>160</v>
      </c>
      <c r="B2340" s="215">
        <v>6087</v>
      </c>
      <c r="C2340" s="215" t="s">
        <v>214</v>
      </c>
      <c r="D2340" s="215">
        <v>911170</v>
      </c>
      <c r="E2340" s="215">
        <v>1020</v>
      </c>
      <c r="F2340" s="215">
        <v>1242</v>
      </c>
      <c r="G2340" s="215">
        <v>1004</v>
      </c>
      <c r="I2340" s="215" t="s">
        <v>31564</v>
      </c>
      <c r="J2340" s="215" t="s">
        <v>31565</v>
      </c>
      <c r="K2340" s="215" t="s">
        <v>328</v>
      </c>
      <c r="L2340" s="215" t="s">
        <v>5963</v>
      </c>
      <c r="AD2340" s="216"/>
    </row>
    <row r="2341" spans="1:30" s="215" customFormat="1" x14ac:dyDescent="0.25">
      <c r="A2341" s="215" t="s">
        <v>160</v>
      </c>
      <c r="B2341" s="215">
        <v>6087</v>
      </c>
      <c r="C2341" s="215" t="s">
        <v>214</v>
      </c>
      <c r="D2341" s="215">
        <v>911242</v>
      </c>
      <c r="E2341" s="215">
        <v>1020</v>
      </c>
      <c r="F2341" s="215">
        <v>1122</v>
      </c>
      <c r="G2341" s="215">
        <v>1004</v>
      </c>
      <c r="I2341" s="215" t="s">
        <v>31566</v>
      </c>
      <c r="J2341" s="215" t="s">
        <v>31567</v>
      </c>
      <c r="K2341" s="215" t="s">
        <v>328</v>
      </c>
      <c r="L2341" s="215" t="s">
        <v>5964</v>
      </c>
      <c r="AD2341" s="216"/>
    </row>
    <row r="2342" spans="1:30" s="215" customFormat="1" x14ac:dyDescent="0.25">
      <c r="A2342" s="215" t="s">
        <v>160</v>
      </c>
      <c r="B2342" s="215">
        <v>6087</v>
      </c>
      <c r="C2342" s="215" t="s">
        <v>214</v>
      </c>
      <c r="D2342" s="215">
        <v>911268</v>
      </c>
      <c r="E2342" s="215">
        <v>1020</v>
      </c>
      <c r="F2342" s="215">
        <v>1110</v>
      </c>
      <c r="G2342" s="215">
        <v>1004</v>
      </c>
      <c r="I2342" s="215" t="s">
        <v>31568</v>
      </c>
      <c r="J2342" s="215" t="s">
        <v>31569</v>
      </c>
      <c r="K2342" s="215" t="s">
        <v>328</v>
      </c>
      <c r="L2342" s="215" t="s">
        <v>5965</v>
      </c>
      <c r="AD2342" s="216"/>
    </row>
    <row r="2343" spans="1:30" s="215" customFormat="1" x14ac:dyDescent="0.25">
      <c r="A2343" s="215" t="s">
        <v>160</v>
      </c>
      <c r="B2343" s="215">
        <v>6087</v>
      </c>
      <c r="C2343" s="215" t="s">
        <v>214</v>
      </c>
      <c r="D2343" s="215">
        <v>911269</v>
      </c>
      <c r="E2343" s="215">
        <v>1020</v>
      </c>
      <c r="F2343" s="215">
        <v>1110</v>
      </c>
      <c r="G2343" s="215">
        <v>1004</v>
      </c>
      <c r="I2343" s="215" t="s">
        <v>31570</v>
      </c>
      <c r="J2343" s="215" t="s">
        <v>31571</v>
      </c>
      <c r="K2343" s="215" t="s">
        <v>328</v>
      </c>
      <c r="L2343" s="215" t="s">
        <v>5965</v>
      </c>
      <c r="AD2343" s="216"/>
    </row>
    <row r="2344" spans="1:30" s="215" customFormat="1" x14ac:dyDescent="0.25">
      <c r="A2344" s="215" t="s">
        <v>160</v>
      </c>
      <c r="B2344" s="215">
        <v>6087</v>
      </c>
      <c r="C2344" s="215" t="s">
        <v>214</v>
      </c>
      <c r="D2344" s="215">
        <v>911273</v>
      </c>
      <c r="E2344" s="215">
        <v>1030</v>
      </c>
      <c r="F2344" s="215">
        <v>1110</v>
      </c>
      <c r="G2344" s="215">
        <v>1004</v>
      </c>
      <c r="I2344" s="215" t="s">
        <v>31572</v>
      </c>
      <c r="J2344" s="215" t="s">
        <v>31573</v>
      </c>
      <c r="K2344" s="215" t="s">
        <v>328</v>
      </c>
      <c r="L2344" s="215" t="s">
        <v>31895</v>
      </c>
      <c r="AD2344" s="216"/>
    </row>
    <row r="2345" spans="1:30" s="215" customFormat="1" x14ac:dyDescent="0.25">
      <c r="A2345" s="215" t="s">
        <v>160</v>
      </c>
      <c r="B2345" s="215">
        <v>6087</v>
      </c>
      <c r="C2345" s="215" t="s">
        <v>214</v>
      </c>
      <c r="D2345" s="215">
        <v>911282</v>
      </c>
      <c r="E2345" s="215">
        <v>1020</v>
      </c>
      <c r="F2345" s="215">
        <v>1110</v>
      </c>
      <c r="G2345" s="215">
        <v>1004</v>
      </c>
      <c r="I2345" s="215" t="s">
        <v>31574</v>
      </c>
      <c r="J2345" s="215" t="s">
        <v>31575</v>
      </c>
      <c r="K2345" s="215" t="s">
        <v>328</v>
      </c>
      <c r="L2345" s="215" t="s">
        <v>31895</v>
      </c>
      <c r="AD2345" s="216"/>
    </row>
    <row r="2346" spans="1:30" s="215" customFormat="1" x14ac:dyDescent="0.25">
      <c r="A2346" s="215" t="s">
        <v>160</v>
      </c>
      <c r="B2346" s="215">
        <v>6087</v>
      </c>
      <c r="C2346" s="215" t="s">
        <v>214</v>
      </c>
      <c r="D2346" s="215">
        <v>911312</v>
      </c>
      <c r="E2346" s="215">
        <v>1020</v>
      </c>
      <c r="F2346" s="215">
        <v>1121</v>
      </c>
      <c r="G2346" s="215">
        <v>1004</v>
      </c>
      <c r="I2346" s="215" t="s">
        <v>31576</v>
      </c>
      <c r="J2346" s="215" t="s">
        <v>31577</v>
      </c>
      <c r="K2346" s="215" t="s">
        <v>328</v>
      </c>
      <c r="L2346" s="215" t="s">
        <v>5966</v>
      </c>
      <c r="AD2346" s="216"/>
    </row>
    <row r="2347" spans="1:30" s="215" customFormat="1" x14ac:dyDescent="0.25">
      <c r="A2347" s="215" t="s">
        <v>160</v>
      </c>
      <c r="B2347" s="215">
        <v>6087</v>
      </c>
      <c r="C2347" s="215" t="s">
        <v>214</v>
      </c>
      <c r="D2347" s="215">
        <v>911336</v>
      </c>
      <c r="E2347" s="215">
        <v>1020</v>
      </c>
      <c r="F2347" s="215">
        <v>1122</v>
      </c>
      <c r="G2347" s="215">
        <v>1004</v>
      </c>
      <c r="I2347" s="215" t="s">
        <v>31578</v>
      </c>
      <c r="J2347" s="215" t="s">
        <v>31579</v>
      </c>
      <c r="K2347" s="215" t="s">
        <v>328</v>
      </c>
      <c r="L2347" s="215" t="s">
        <v>5967</v>
      </c>
      <c r="AD2347" s="216"/>
    </row>
    <row r="2348" spans="1:30" s="215" customFormat="1" x14ac:dyDescent="0.25">
      <c r="A2348" s="215" t="s">
        <v>160</v>
      </c>
      <c r="B2348" s="215">
        <v>6087</v>
      </c>
      <c r="C2348" s="215" t="s">
        <v>214</v>
      </c>
      <c r="D2348" s="215">
        <v>911338</v>
      </c>
      <c r="E2348" s="215">
        <v>1020</v>
      </c>
      <c r="F2348" s="215">
        <v>1122</v>
      </c>
      <c r="G2348" s="215">
        <v>1004</v>
      </c>
      <c r="I2348" s="215" t="s">
        <v>31580</v>
      </c>
      <c r="J2348" s="215" t="s">
        <v>31581</v>
      </c>
      <c r="K2348" s="215" t="s">
        <v>328</v>
      </c>
      <c r="L2348" s="215" t="s">
        <v>5967</v>
      </c>
      <c r="AD2348" s="216"/>
    </row>
    <row r="2349" spans="1:30" s="215" customFormat="1" x14ac:dyDescent="0.25">
      <c r="A2349" s="215" t="s">
        <v>160</v>
      </c>
      <c r="B2349" s="215">
        <v>6087</v>
      </c>
      <c r="C2349" s="215" t="s">
        <v>214</v>
      </c>
      <c r="D2349" s="215">
        <v>911340</v>
      </c>
      <c r="E2349" s="215">
        <v>1020</v>
      </c>
      <c r="F2349" s="215">
        <v>1121</v>
      </c>
      <c r="G2349" s="215">
        <v>1004</v>
      </c>
      <c r="I2349" s="215" t="s">
        <v>31582</v>
      </c>
      <c r="J2349" s="215" t="s">
        <v>31583</v>
      </c>
      <c r="K2349" s="215" t="s">
        <v>328</v>
      </c>
      <c r="L2349" s="215" t="s">
        <v>5966</v>
      </c>
      <c r="AD2349" s="216"/>
    </row>
    <row r="2350" spans="1:30" s="215" customFormat="1" x14ac:dyDescent="0.25">
      <c r="A2350" s="215" t="s">
        <v>160</v>
      </c>
      <c r="B2350" s="215">
        <v>6087</v>
      </c>
      <c r="C2350" s="215" t="s">
        <v>214</v>
      </c>
      <c r="D2350" s="215">
        <v>911373</v>
      </c>
      <c r="E2350" s="215">
        <v>1020</v>
      </c>
      <c r="F2350" s="215">
        <v>1110</v>
      </c>
      <c r="G2350" s="215">
        <v>1004</v>
      </c>
      <c r="I2350" s="215" t="s">
        <v>31584</v>
      </c>
      <c r="J2350" s="215" t="s">
        <v>31585</v>
      </c>
      <c r="K2350" s="215" t="s">
        <v>328</v>
      </c>
      <c r="L2350" s="215" t="s">
        <v>5968</v>
      </c>
      <c r="AD2350" s="216"/>
    </row>
    <row r="2351" spans="1:30" s="215" customFormat="1" x14ac:dyDescent="0.25">
      <c r="A2351" s="215" t="s">
        <v>160</v>
      </c>
      <c r="B2351" s="215">
        <v>6087</v>
      </c>
      <c r="C2351" s="215" t="s">
        <v>214</v>
      </c>
      <c r="D2351" s="215">
        <v>3107974</v>
      </c>
      <c r="E2351" s="215">
        <v>1020</v>
      </c>
      <c r="F2351" s="215">
        <v>1110</v>
      </c>
      <c r="G2351" s="215">
        <v>1004</v>
      </c>
      <c r="I2351" s="215" t="s">
        <v>31586</v>
      </c>
      <c r="J2351" s="215" t="s">
        <v>31587</v>
      </c>
      <c r="K2351" s="215" t="s">
        <v>328</v>
      </c>
      <c r="L2351" s="215" t="s">
        <v>5969</v>
      </c>
      <c r="AD2351" s="216"/>
    </row>
    <row r="2352" spans="1:30" s="215" customFormat="1" x14ac:dyDescent="0.25">
      <c r="A2352" s="215" t="s">
        <v>160</v>
      </c>
      <c r="B2352" s="215">
        <v>6087</v>
      </c>
      <c r="C2352" s="215" t="s">
        <v>214</v>
      </c>
      <c r="D2352" s="215">
        <v>3107975</v>
      </c>
      <c r="E2352" s="215">
        <v>1020</v>
      </c>
      <c r="F2352" s="215">
        <v>1110</v>
      </c>
      <c r="G2352" s="215">
        <v>1004</v>
      </c>
      <c r="I2352" s="215" t="s">
        <v>31588</v>
      </c>
      <c r="J2352" s="215" t="s">
        <v>31589</v>
      </c>
      <c r="K2352" s="215" t="s">
        <v>328</v>
      </c>
      <c r="L2352" s="215" t="s">
        <v>5969</v>
      </c>
      <c r="AD2352" s="216"/>
    </row>
    <row r="2353" spans="1:30" s="215" customFormat="1" x14ac:dyDescent="0.25">
      <c r="A2353" s="215" t="s">
        <v>160</v>
      </c>
      <c r="B2353" s="215">
        <v>6087</v>
      </c>
      <c r="C2353" s="215" t="s">
        <v>214</v>
      </c>
      <c r="D2353" s="215">
        <v>190102216</v>
      </c>
      <c r="E2353" s="215">
        <v>1040</v>
      </c>
      <c r="F2353" s="215">
        <v>1212</v>
      </c>
      <c r="G2353" s="215">
        <v>1004</v>
      </c>
      <c r="I2353" s="215" t="s">
        <v>31590</v>
      </c>
      <c r="J2353" s="215" t="s">
        <v>31591</v>
      </c>
      <c r="K2353" s="215" t="s">
        <v>8688</v>
      </c>
      <c r="L2353" s="215" t="s">
        <v>10788</v>
      </c>
      <c r="AD2353" s="216"/>
    </row>
    <row r="2354" spans="1:30" s="215" customFormat="1" x14ac:dyDescent="0.25">
      <c r="A2354" s="215" t="s">
        <v>160</v>
      </c>
      <c r="B2354" s="215">
        <v>6087</v>
      </c>
      <c r="C2354" s="215" t="s">
        <v>214</v>
      </c>
      <c r="D2354" s="215">
        <v>190116746</v>
      </c>
      <c r="E2354" s="215">
        <v>1020</v>
      </c>
      <c r="F2354" s="215">
        <v>1110</v>
      </c>
      <c r="G2354" s="215">
        <v>1004</v>
      </c>
      <c r="I2354" s="215" t="s">
        <v>31592</v>
      </c>
      <c r="J2354" s="215" t="s">
        <v>31593</v>
      </c>
      <c r="K2354" s="215" t="s">
        <v>328</v>
      </c>
      <c r="L2354" s="215" t="s">
        <v>5968</v>
      </c>
      <c r="AD2354" s="216"/>
    </row>
    <row r="2355" spans="1:30" s="215" customFormat="1" x14ac:dyDescent="0.25">
      <c r="A2355" s="215" t="s">
        <v>160</v>
      </c>
      <c r="B2355" s="215">
        <v>6087</v>
      </c>
      <c r="C2355" s="215" t="s">
        <v>214</v>
      </c>
      <c r="D2355" s="215">
        <v>190257149</v>
      </c>
      <c r="E2355" s="215">
        <v>1060</v>
      </c>
      <c r="F2355" s="215">
        <v>1122</v>
      </c>
      <c r="G2355" s="215">
        <v>1004</v>
      </c>
      <c r="I2355" s="215" t="s">
        <v>31594</v>
      </c>
      <c r="J2355" s="215" t="s">
        <v>31595</v>
      </c>
      <c r="K2355" s="215" t="s">
        <v>328</v>
      </c>
      <c r="L2355" s="215" t="s">
        <v>5964</v>
      </c>
      <c r="AD2355" s="216"/>
    </row>
    <row r="2356" spans="1:30" s="215" customFormat="1" x14ac:dyDescent="0.25">
      <c r="A2356" s="215" t="s">
        <v>160</v>
      </c>
      <c r="B2356" s="215">
        <v>6087</v>
      </c>
      <c r="C2356" s="215" t="s">
        <v>214</v>
      </c>
      <c r="D2356" s="215">
        <v>190349189</v>
      </c>
      <c r="E2356" s="215">
        <v>1020</v>
      </c>
      <c r="F2356" s="215">
        <v>1110</v>
      </c>
      <c r="G2356" s="215">
        <v>1004</v>
      </c>
      <c r="I2356" s="215" t="s">
        <v>31596</v>
      </c>
      <c r="J2356" s="215" t="s">
        <v>31597</v>
      </c>
      <c r="K2356" s="215" t="s">
        <v>328</v>
      </c>
      <c r="L2356" s="215" t="s">
        <v>5962</v>
      </c>
      <c r="AD2356" s="216"/>
    </row>
    <row r="2357" spans="1:30" s="215" customFormat="1" x14ac:dyDescent="0.25">
      <c r="A2357" s="215" t="s">
        <v>160</v>
      </c>
      <c r="B2357" s="215">
        <v>6087</v>
      </c>
      <c r="C2357" s="215" t="s">
        <v>214</v>
      </c>
      <c r="D2357" s="215">
        <v>190882649</v>
      </c>
      <c r="E2357" s="215">
        <v>1020</v>
      </c>
      <c r="F2357" s="215">
        <v>1110</v>
      </c>
      <c r="G2357" s="215">
        <v>1004</v>
      </c>
      <c r="I2357" s="215" t="s">
        <v>31598</v>
      </c>
      <c r="J2357" s="215" t="s">
        <v>31599</v>
      </c>
      <c r="K2357" s="215" t="s">
        <v>328</v>
      </c>
      <c r="L2357" s="215" t="s">
        <v>31896</v>
      </c>
      <c r="AD2357" s="216"/>
    </row>
    <row r="2358" spans="1:30" s="215" customFormat="1" x14ac:dyDescent="0.25">
      <c r="A2358" s="215" t="s">
        <v>160</v>
      </c>
      <c r="B2358" s="215">
        <v>6087</v>
      </c>
      <c r="C2358" s="215" t="s">
        <v>214</v>
      </c>
      <c r="D2358" s="215">
        <v>191446872</v>
      </c>
      <c r="E2358" s="215">
        <v>1060</v>
      </c>
      <c r="F2358" s="215">
        <v>1242</v>
      </c>
      <c r="G2358" s="215">
        <v>1004</v>
      </c>
      <c r="I2358" s="215" t="s">
        <v>31600</v>
      </c>
      <c r="J2358" s="215" t="s">
        <v>31601</v>
      </c>
      <c r="K2358" s="215" t="s">
        <v>328</v>
      </c>
      <c r="L2358" s="215" t="s">
        <v>5963</v>
      </c>
      <c r="AD2358" s="216"/>
    </row>
    <row r="2359" spans="1:30" s="215" customFormat="1" x14ac:dyDescent="0.25">
      <c r="A2359" s="215" t="s">
        <v>160</v>
      </c>
      <c r="B2359" s="215">
        <v>6087</v>
      </c>
      <c r="C2359" s="215" t="s">
        <v>214</v>
      </c>
      <c r="D2359" s="215">
        <v>191451151</v>
      </c>
      <c r="E2359" s="215">
        <v>1060</v>
      </c>
      <c r="F2359" s="215">
        <v>1261</v>
      </c>
      <c r="G2359" s="215">
        <v>1004</v>
      </c>
      <c r="I2359" s="215" t="s">
        <v>31602</v>
      </c>
      <c r="J2359" s="215" t="s">
        <v>31603</v>
      </c>
      <c r="K2359" s="215" t="s">
        <v>8688</v>
      </c>
      <c r="L2359" s="215" t="s">
        <v>10789</v>
      </c>
      <c r="AD2359" s="216"/>
    </row>
    <row r="2360" spans="1:30" s="215" customFormat="1" x14ac:dyDescent="0.25">
      <c r="A2360" s="215" t="s">
        <v>160</v>
      </c>
      <c r="B2360" s="215">
        <v>6087</v>
      </c>
      <c r="C2360" s="215" t="s">
        <v>214</v>
      </c>
      <c r="D2360" s="215">
        <v>191451170</v>
      </c>
      <c r="E2360" s="215">
        <v>1060</v>
      </c>
      <c r="F2360" s="215">
        <v>1271</v>
      </c>
      <c r="G2360" s="215">
        <v>1004</v>
      </c>
      <c r="I2360" s="215" t="s">
        <v>31604</v>
      </c>
      <c r="J2360" s="215" t="s">
        <v>31605</v>
      </c>
      <c r="K2360" s="215" t="s">
        <v>8688</v>
      </c>
      <c r="L2360" s="215" t="s">
        <v>10790</v>
      </c>
      <c r="AD2360" s="216"/>
    </row>
    <row r="2361" spans="1:30" s="215" customFormat="1" x14ac:dyDescent="0.25">
      <c r="A2361" s="215" t="s">
        <v>160</v>
      </c>
      <c r="B2361" s="215">
        <v>6087</v>
      </c>
      <c r="C2361" s="215" t="s">
        <v>214</v>
      </c>
      <c r="D2361" s="215">
        <v>191451171</v>
      </c>
      <c r="E2361" s="215">
        <v>1020</v>
      </c>
      <c r="F2361" s="215">
        <v>1110</v>
      </c>
      <c r="G2361" s="215">
        <v>1004</v>
      </c>
      <c r="I2361" s="215" t="s">
        <v>31606</v>
      </c>
      <c r="J2361" s="215" t="s">
        <v>31607</v>
      </c>
      <c r="K2361" s="215" t="s">
        <v>8688</v>
      </c>
      <c r="L2361" s="215" t="s">
        <v>10791</v>
      </c>
      <c r="AD2361" s="216"/>
    </row>
    <row r="2362" spans="1:30" s="215" customFormat="1" x14ac:dyDescent="0.25">
      <c r="A2362" s="215" t="s">
        <v>160</v>
      </c>
      <c r="B2362" s="215">
        <v>6087</v>
      </c>
      <c r="C2362" s="215" t="s">
        <v>214</v>
      </c>
      <c r="D2362" s="215">
        <v>191451190</v>
      </c>
      <c r="E2362" s="215">
        <v>1020</v>
      </c>
      <c r="F2362" s="215">
        <v>1110</v>
      </c>
      <c r="G2362" s="215">
        <v>1004</v>
      </c>
      <c r="I2362" s="215" t="s">
        <v>31608</v>
      </c>
      <c r="J2362" s="215" t="s">
        <v>31609</v>
      </c>
      <c r="K2362" s="215" t="s">
        <v>8688</v>
      </c>
      <c r="L2362" s="215" t="s">
        <v>10792</v>
      </c>
      <c r="AD2362" s="216"/>
    </row>
    <row r="2363" spans="1:30" s="215" customFormat="1" x14ac:dyDescent="0.25">
      <c r="A2363" s="215" t="s">
        <v>160</v>
      </c>
      <c r="B2363" s="215">
        <v>6087</v>
      </c>
      <c r="C2363" s="215" t="s">
        <v>214</v>
      </c>
      <c r="D2363" s="215">
        <v>191451191</v>
      </c>
      <c r="E2363" s="215">
        <v>1020</v>
      </c>
      <c r="F2363" s="215">
        <v>1110</v>
      </c>
      <c r="G2363" s="215">
        <v>1004</v>
      </c>
      <c r="I2363" s="215" t="s">
        <v>31610</v>
      </c>
      <c r="J2363" s="215" t="s">
        <v>31611</v>
      </c>
      <c r="K2363" s="215" t="s">
        <v>8688</v>
      </c>
      <c r="L2363" s="215" t="s">
        <v>10793</v>
      </c>
      <c r="AD2363" s="216"/>
    </row>
    <row r="2364" spans="1:30" s="215" customFormat="1" x14ac:dyDescent="0.25">
      <c r="A2364" s="215" t="s">
        <v>160</v>
      </c>
      <c r="B2364" s="215">
        <v>6087</v>
      </c>
      <c r="C2364" s="215" t="s">
        <v>214</v>
      </c>
      <c r="D2364" s="215">
        <v>191451193</v>
      </c>
      <c r="E2364" s="215">
        <v>1020</v>
      </c>
      <c r="F2364" s="215">
        <v>1110</v>
      </c>
      <c r="G2364" s="215">
        <v>1004</v>
      </c>
      <c r="I2364" s="215" t="s">
        <v>31612</v>
      </c>
      <c r="J2364" s="215" t="s">
        <v>31613</v>
      </c>
      <c r="K2364" s="215" t="s">
        <v>8688</v>
      </c>
      <c r="L2364" s="215" t="s">
        <v>10794</v>
      </c>
      <c r="AD2364" s="216"/>
    </row>
    <row r="2365" spans="1:30" s="215" customFormat="1" x14ac:dyDescent="0.25">
      <c r="A2365" s="215" t="s">
        <v>160</v>
      </c>
      <c r="B2365" s="215">
        <v>6087</v>
      </c>
      <c r="C2365" s="215" t="s">
        <v>214</v>
      </c>
      <c r="D2365" s="215">
        <v>191451194</v>
      </c>
      <c r="E2365" s="215">
        <v>1020</v>
      </c>
      <c r="F2365" s="215">
        <v>1110</v>
      </c>
      <c r="G2365" s="215">
        <v>1004</v>
      </c>
      <c r="I2365" s="215" t="s">
        <v>31614</v>
      </c>
      <c r="J2365" s="215" t="s">
        <v>31615</v>
      </c>
      <c r="K2365" s="215" t="s">
        <v>8688</v>
      </c>
      <c r="L2365" s="215" t="s">
        <v>10795</v>
      </c>
      <c r="AD2365" s="216"/>
    </row>
    <row r="2366" spans="1:30" s="215" customFormat="1" x14ac:dyDescent="0.25">
      <c r="A2366" s="215" t="s">
        <v>160</v>
      </c>
      <c r="B2366" s="215">
        <v>6087</v>
      </c>
      <c r="C2366" s="215" t="s">
        <v>214</v>
      </c>
      <c r="D2366" s="215">
        <v>191451195</v>
      </c>
      <c r="E2366" s="215">
        <v>1020</v>
      </c>
      <c r="F2366" s="215">
        <v>1110</v>
      </c>
      <c r="G2366" s="215">
        <v>1004</v>
      </c>
      <c r="I2366" s="215" t="s">
        <v>31616</v>
      </c>
      <c r="J2366" s="215" t="s">
        <v>31617</v>
      </c>
      <c r="K2366" s="215" t="s">
        <v>8688</v>
      </c>
      <c r="L2366" s="215" t="s">
        <v>10796</v>
      </c>
      <c r="AD2366" s="216"/>
    </row>
    <row r="2367" spans="1:30" s="215" customFormat="1" x14ac:dyDescent="0.25">
      <c r="A2367" s="215" t="s">
        <v>160</v>
      </c>
      <c r="B2367" s="215">
        <v>6087</v>
      </c>
      <c r="C2367" s="215" t="s">
        <v>214</v>
      </c>
      <c r="D2367" s="215">
        <v>191451196</v>
      </c>
      <c r="E2367" s="215">
        <v>1060</v>
      </c>
      <c r="F2367" s="215">
        <v>1271</v>
      </c>
      <c r="G2367" s="215">
        <v>1004</v>
      </c>
      <c r="I2367" s="215" t="s">
        <v>31618</v>
      </c>
      <c r="J2367" s="215" t="s">
        <v>31619</v>
      </c>
      <c r="K2367" s="215" t="s">
        <v>8688</v>
      </c>
      <c r="L2367" s="215" t="s">
        <v>10797</v>
      </c>
      <c r="AD2367" s="216"/>
    </row>
    <row r="2368" spans="1:30" s="215" customFormat="1" x14ac:dyDescent="0.25">
      <c r="A2368" s="215" t="s">
        <v>160</v>
      </c>
      <c r="B2368" s="215">
        <v>6087</v>
      </c>
      <c r="C2368" s="215" t="s">
        <v>214</v>
      </c>
      <c r="D2368" s="215">
        <v>191451197</v>
      </c>
      <c r="E2368" s="215">
        <v>1060</v>
      </c>
      <c r="F2368" s="215">
        <v>1271</v>
      </c>
      <c r="G2368" s="215">
        <v>1004</v>
      </c>
      <c r="I2368" s="215" t="s">
        <v>31620</v>
      </c>
      <c r="J2368" s="215" t="s">
        <v>31621</v>
      </c>
      <c r="K2368" s="215" t="s">
        <v>8688</v>
      </c>
      <c r="L2368" s="215" t="s">
        <v>10798</v>
      </c>
      <c r="AD2368" s="216"/>
    </row>
    <row r="2369" spans="1:30" s="215" customFormat="1" x14ac:dyDescent="0.25">
      <c r="A2369" s="215" t="s">
        <v>160</v>
      </c>
      <c r="B2369" s="215">
        <v>6087</v>
      </c>
      <c r="C2369" s="215" t="s">
        <v>214</v>
      </c>
      <c r="D2369" s="215">
        <v>191451198</v>
      </c>
      <c r="E2369" s="215">
        <v>1020</v>
      </c>
      <c r="F2369" s="215">
        <v>1110</v>
      </c>
      <c r="G2369" s="215">
        <v>1004</v>
      </c>
      <c r="I2369" s="215" t="s">
        <v>31622</v>
      </c>
      <c r="J2369" s="215" t="s">
        <v>31623</v>
      </c>
      <c r="K2369" s="215" t="s">
        <v>8688</v>
      </c>
      <c r="L2369" s="215" t="s">
        <v>10799</v>
      </c>
      <c r="AD2369" s="216"/>
    </row>
    <row r="2370" spans="1:30" s="215" customFormat="1" x14ac:dyDescent="0.25">
      <c r="A2370" s="215" t="s">
        <v>160</v>
      </c>
      <c r="B2370" s="215">
        <v>6087</v>
      </c>
      <c r="C2370" s="215" t="s">
        <v>214</v>
      </c>
      <c r="D2370" s="215">
        <v>191451211</v>
      </c>
      <c r="E2370" s="215">
        <v>1020</v>
      </c>
      <c r="F2370" s="215">
        <v>1110</v>
      </c>
      <c r="G2370" s="215">
        <v>1004</v>
      </c>
      <c r="I2370" s="215" t="s">
        <v>31624</v>
      </c>
      <c r="J2370" s="215" t="s">
        <v>31625</v>
      </c>
      <c r="K2370" s="215" t="s">
        <v>8688</v>
      </c>
      <c r="L2370" s="215" t="s">
        <v>10800</v>
      </c>
      <c r="AD2370" s="216"/>
    </row>
    <row r="2371" spans="1:30" s="215" customFormat="1" x14ac:dyDescent="0.25">
      <c r="A2371" s="215" t="s">
        <v>160</v>
      </c>
      <c r="B2371" s="215">
        <v>6087</v>
      </c>
      <c r="C2371" s="215" t="s">
        <v>214</v>
      </c>
      <c r="D2371" s="215">
        <v>191451212</v>
      </c>
      <c r="E2371" s="215">
        <v>1040</v>
      </c>
      <c r="F2371" s="215">
        <v>1230</v>
      </c>
      <c r="G2371" s="215">
        <v>1004</v>
      </c>
      <c r="I2371" s="215" t="s">
        <v>31626</v>
      </c>
      <c r="J2371" s="215" t="s">
        <v>31627</v>
      </c>
      <c r="K2371" s="215" t="s">
        <v>8688</v>
      </c>
      <c r="L2371" s="215" t="s">
        <v>10801</v>
      </c>
      <c r="AD2371" s="216"/>
    </row>
    <row r="2372" spans="1:30" s="215" customFormat="1" x14ac:dyDescent="0.25">
      <c r="A2372" s="215" t="s">
        <v>160</v>
      </c>
      <c r="B2372" s="215">
        <v>6087</v>
      </c>
      <c r="C2372" s="215" t="s">
        <v>214</v>
      </c>
      <c r="D2372" s="215">
        <v>191451213</v>
      </c>
      <c r="E2372" s="215">
        <v>1060</v>
      </c>
      <c r="F2372" s="215">
        <v>1271</v>
      </c>
      <c r="G2372" s="215">
        <v>1004</v>
      </c>
      <c r="I2372" s="215" t="s">
        <v>31628</v>
      </c>
      <c r="J2372" s="215" t="s">
        <v>31629</v>
      </c>
      <c r="K2372" s="215" t="s">
        <v>8688</v>
      </c>
      <c r="L2372" s="215" t="s">
        <v>10802</v>
      </c>
      <c r="AD2372" s="216"/>
    </row>
    <row r="2373" spans="1:30" s="215" customFormat="1" x14ac:dyDescent="0.25">
      <c r="A2373" s="215" t="s">
        <v>160</v>
      </c>
      <c r="B2373" s="215">
        <v>6087</v>
      </c>
      <c r="C2373" s="215" t="s">
        <v>214</v>
      </c>
      <c r="D2373" s="215">
        <v>191451310</v>
      </c>
      <c r="E2373" s="215">
        <v>1060</v>
      </c>
      <c r="F2373" s="215">
        <v>1271</v>
      </c>
      <c r="G2373" s="215">
        <v>1004</v>
      </c>
      <c r="I2373" s="215" t="s">
        <v>31630</v>
      </c>
      <c r="J2373" s="215" t="s">
        <v>31631</v>
      </c>
      <c r="K2373" s="215" t="s">
        <v>8688</v>
      </c>
      <c r="L2373" s="215" t="s">
        <v>10803</v>
      </c>
      <c r="AD2373" s="216"/>
    </row>
    <row r="2374" spans="1:30" s="215" customFormat="1" x14ac:dyDescent="0.25">
      <c r="A2374" s="215" t="s">
        <v>160</v>
      </c>
      <c r="B2374" s="215">
        <v>6087</v>
      </c>
      <c r="C2374" s="215" t="s">
        <v>214</v>
      </c>
      <c r="D2374" s="215">
        <v>191451311</v>
      </c>
      <c r="E2374" s="215">
        <v>1020</v>
      </c>
      <c r="F2374" s="215">
        <v>1110</v>
      </c>
      <c r="G2374" s="215">
        <v>1004</v>
      </c>
      <c r="I2374" s="215" t="s">
        <v>31632</v>
      </c>
      <c r="J2374" s="215" t="s">
        <v>31633</v>
      </c>
      <c r="K2374" s="215" t="s">
        <v>8688</v>
      </c>
      <c r="L2374" s="215" t="s">
        <v>10804</v>
      </c>
      <c r="AD2374" s="216"/>
    </row>
    <row r="2375" spans="1:30" s="215" customFormat="1" x14ac:dyDescent="0.25">
      <c r="A2375" s="215" t="s">
        <v>160</v>
      </c>
      <c r="B2375" s="215">
        <v>6087</v>
      </c>
      <c r="C2375" s="215" t="s">
        <v>214</v>
      </c>
      <c r="D2375" s="215">
        <v>191451312</v>
      </c>
      <c r="E2375" s="215">
        <v>1060</v>
      </c>
      <c r="F2375" s="215">
        <v>1271</v>
      </c>
      <c r="G2375" s="215">
        <v>1004</v>
      </c>
      <c r="I2375" s="215" t="s">
        <v>31634</v>
      </c>
      <c r="J2375" s="215" t="s">
        <v>31635</v>
      </c>
      <c r="K2375" s="215" t="s">
        <v>8688</v>
      </c>
      <c r="L2375" s="215" t="s">
        <v>10805</v>
      </c>
      <c r="AD2375" s="216"/>
    </row>
    <row r="2376" spans="1:30" s="215" customFormat="1" x14ac:dyDescent="0.25">
      <c r="A2376" s="215" t="s">
        <v>160</v>
      </c>
      <c r="B2376" s="215">
        <v>6087</v>
      </c>
      <c r="C2376" s="215" t="s">
        <v>214</v>
      </c>
      <c r="D2376" s="215">
        <v>191451313</v>
      </c>
      <c r="E2376" s="215">
        <v>1060</v>
      </c>
      <c r="F2376" s="215">
        <v>1271</v>
      </c>
      <c r="G2376" s="215">
        <v>1004</v>
      </c>
      <c r="I2376" s="215" t="s">
        <v>31636</v>
      </c>
      <c r="J2376" s="215" t="s">
        <v>31637</v>
      </c>
      <c r="K2376" s="215" t="s">
        <v>8688</v>
      </c>
      <c r="L2376" s="215" t="s">
        <v>10806</v>
      </c>
      <c r="AD2376" s="216"/>
    </row>
    <row r="2377" spans="1:30" s="215" customFormat="1" x14ac:dyDescent="0.25">
      <c r="A2377" s="215" t="s">
        <v>160</v>
      </c>
      <c r="B2377" s="215">
        <v>6087</v>
      </c>
      <c r="C2377" s="215" t="s">
        <v>214</v>
      </c>
      <c r="D2377" s="215">
        <v>191451314</v>
      </c>
      <c r="E2377" s="215">
        <v>1020</v>
      </c>
      <c r="F2377" s="215">
        <v>1110</v>
      </c>
      <c r="G2377" s="215">
        <v>1004</v>
      </c>
      <c r="I2377" s="215" t="s">
        <v>31638</v>
      </c>
      <c r="J2377" s="215" t="s">
        <v>31639</v>
      </c>
      <c r="K2377" s="215" t="s">
        <v>8688</v>
      </c>
      <c r="L2377" s="215" t="s">
        <v>10807</v>
      </c>
      <c r="AD2377" s="216"/>
    </row>
    <row r="2378" spans="1:30" s="215" customFormat="1" x14ac:dyDescent="0.25">
      <c r="A2378" s="215" t="s">
        <v>160</v>
      </c>
      <c r="B2378" s="215">
        <v>6087</v>
      </c>
      <c r="C2378" s="215" t="s">
        <v>214</v>
      </c>
      <c r="D2378" s="215">
        <v>191451315</v>
      </c>
      <c r="E2378" s="215">
        <v>1060</v>
      </c>
      <c r="F2378" s="215">
        <v>1271</v>
      </c>
      <c r="G2378" s="215">
        <v>1004</v>
      </c>
      <c r="I2378" s="215" t="s">
        <v>31640</v>
      </c>
      <c r="J2378" s="215" t="s">
        <v>31641</v>
      </c>
      <c r="K2378" s="215" t="s">
        <v>8688</v>
      </c>
      <c r="L2378" s="215" t="s">
        <v>10808</v>
      </c>
      <c r="AD2378" s="216"/>
    </row>
    <row r="2379" spans="1:30" s="215" customFormat="1" x14ac:dyDescent="0.25">
      <c r="A2379" s="215" t="s">
        <v>160</v>
      </c>
      <c r="B2379" s="215">
        <v>6087</v>
      </c>
      <c r="C2379" s="215" t="s">
        <v>214</v>
      </c>
      <c r="D2379" s="215">
        <v>191451316</v>
      </c>
      <c r="E2379" s="215">
        <v>1040</v>
      </c>
      <c r="F2379" s="215">
        <v>1230</v>
      </c>
      <c r="G2379" s="215">
        <v>1004</v>
      </c>
      <c r="I2379" s="215" t="s">
        <v>31642</v>
      </c>
      <c r="J2379" s="215" t="s">
        <v>31643</v>
      </c>
      <c r="K2379" s="215" t="s">
        <v>8688</v>
      </c>
      <c r="L2379" s="215" t="s">
        <v>10809</v>
      </c>
      <c r="AD2379" s="216"/>
    </row>
    <row r="2380" spans="1:30" s="215" customFormat="1" x14ac:dyDescent="0.25">
      <c r="A2380" s="215" t="s">
        <v>160</v>
      </c>
      <c r="B2380" s="215">
        <v>6087</v>
      </c>
      <c r="C2380" s="215" t="s">
        <v>214</v>
      </c>
      <c r="D2380" s="215">
        <v>191451317</v>
      </c>
      <c r="E2380" s="215">
        <v>1060</v>
      </c>
      <c r="F2380" s="215">
        <v>1271</v>
      </c>
      <c r="G2380" s="215">
        <v>1004</v>
      </c>
      <c r="I2380" s="215" t="s">
        <v>31644</v>
      </c>
      <c r="J2380" s="215" t="s">
        <v>31645</v>
      </c>
      <c r="K2380" s="215" t="s">
        <v>8688</v>
      </c>
      <c r="L2380" s="215" t="s">
        <v>10810</v>
      </c>
      <c r="AD2380" s="216"/>
    </row>
    <row r="2381" spans="1:30" s="215" customFormat="1" x14ac:dyDescent="0.25">
      <c r="A2381" s="215" t="s">
        <v>160</v>
      </c>
      <c r="B2381" s="215">
        <v>6087</v>
      </c>
      <c r="C2381" s="215" t="s">
        <v>214</v>
      </c>
      <c r="D2381" s="215">
        <v>191451318</v>
      </c>
      <c r="E2381" s="215">
        <v>1060</v>
      </c>
      <c r="F2381" s="215">
        <v>1271</v>
      </c>
      <c r="G2381" s="215">
        <v>1004</v>
      </c>
      <c r="I2381" s="215" t="s">
        <v>31646</v>
      </c>
      <c r="J2381" s="215" t="s">
        <v>31647</v>
      </c>
      <c r="K2381" s="215" t="s">
        <v>8688</v>
      </c>
      <c r="L2381" s="215" t="s">
        <v>10811</v>
      </c>
      <c r="AD2381" s="216"/>
    </row>
    <row r="2382" spans="1:30" s="215" customFormat="1" x14ac:dyDescent="0.25">
      <c r="A2382" s="215" t="s">
        <v>160</v>
      </c>
      <c r="B2382" s="215">
        <v>6087</v>
      </c>
      <c r="C2382" s="215" t="s">
        <v>214</v>
      </c>
      <c r="D2382" s="215">
        <v>191451319</v>
      </c>
      <c r="E2382" s="215">
        <v>1020</v>
      </c>
      <c r="F2382" s="215">
        <v>1110</v>
      </c>
      <c r="G2382" s="215">
        <v>1004</v>
      </c>
      <c r="I2382" s="215" t="s">
        <v>31648</v>
      </c>
      <c r="J2382" s="215" t="s">
        <v>31649</v>
      </c>
      <c r="K2382" s="215" t="s">
        <v>8688</v>
      </c>
      <c r="L2382" s="215" t="s">
        <v>10812</v>
      </c>
      <c r="AD2382" s="216"/>
    </row>
    <row r="2383" spans="1:30" s="215" customFormat="1" x14ac:dyDescent="0.25">
      <c r="A2383" s="215" t="s">
        <v>160</v>
      </c>
      <c r="B2383" s="215">
        <v>6087</v>
      </c>
      <c r="C2383" s="215" t="s">
        <v>214</v>
      </c>
      <c r="D2383" s="215">
        <v>191451320</v>
      </c>
      <c r="E2383" s="215">
        <v>1060</v>
      </c>
      <c r="F2383" s="215">
        <v>1252</v>
      </c>
      <c r="G2383" s="215">
        <v>1004</v>
      </c>
      <c r="I2383" s="215" t="s">
        <v>31650</v>
      </c>
      <c r="J2383" s="215" t="s">
        <v>31651</v>
      </c>
      <c r="K2383" s="215" t="s">
        <v>8688</v>
      </c>
      <c r="L2383" s="215" t="s">
        <v>10813</v>
      </c>
      <c r="AD2383" s="216"/>
    </row>
    <row r="2384" spans="1:30" s="215" customFormat="1" x14ac:dyDescent="0.25">
      <c r="A2384" s="215" t="s">
        <v>160</v>
      </c>
      <c r="B2384" s="215">
        <v>6087</v>
      </c>
      <c r="C2384" s="215" t="s">
        <v>214</v>
      </c>
      <c r="D2384" s="215">
        <v>191451321</v>
      </c>
      <c r="E2384" s="215">
        <v>1060</v>
      </c>
      <c r="F2384" s="215">
        <v>1271</v>
      </c>
      <c r="G2384" s="215">
        <v>1004</v>
      </c>
      <c r="I2384" s="215" t="s">
        <v>31652</v>
      </c>
      <c r="J2384" s="215" t="s">
        <v>31653</v>
      </c>
      <c r="K2384" s="215" t="s">
        <v>8688</v>
      </c>
      <c r="L2384" s="215" t="s">
        <v>10814</v>
      </c>
      <c r="AD2384" s="216"/>
    </row>
    <row r="2385" spans="1:30" s="215" customFormat="1" x14ac:dyDescent="0.25">
      <c r="A2385" s="215" t="s">
        <v>160</v>
      </c>
      <c r="B2385" s="215">
        <v>6087</v>
      </c>
      <c r="C2385" s="215" t="s">
        <v>214</v>
      </c>
      <c r="D2385" s="215">
        <v>191451322</v>
      </c>
      <c r="E2385" s="215">
        <v>1060</v>
      </c>
      <c r="F2385" s="215">
        <v>1271</v>
      </c>
      <c r="G2385" s="215">
        <v>1004</v>
      </c>
      <c r="I2385" s="215" t="s">
        <v>31654</v>
      </c>
      <c r="J2385" s="215" t="s">
        <v>31655</v>
      </c>
      <c r="K2385" s="215" t="s">
        <v>8688</v>
      </c>
      <c r="L2385" s="215" t="s">
        <v>10815</v>
      </c>
      <c r="AD2385" s="216"/>
    </row>
    <row r="2386" spans="1:30" s="215" customFormat="1" x14ac:dyDescent="0.25">
      <c r="A2386" s="215" t="s">
        <v>160</v>
      </c>
      <c r="B2386" s="215">
        <v>6087</v>
      </c>
      <c r="C2386" s="215" t="s">
        <v>214</v>
      </c>
      <c r="D2386" s="215">
        <v>191451327</v>
      </c>
      <c r="E2386" s="215">
        <v>1060</v>
      </c>
      <c r="G2386" s="215">
        <v>1004</v>
      </c>
      <c r="I2386" s="215" t="s">
        <v>9156</v>
      </c>
      <c r="J2386" s="215" t="s">
        <v>9157</v>
      </c>
      <c r="K2386" s="215" t="s">
        <v>8688</v>
      </c>
      <c r="L2386" s="215" t="s">
        <v>10816</v>
      </c>
      <c r="AD2386" s="216"/>
    </row>
    <row r="2387" spans="1:30" s="215" customFormat="1" x14ac:dyDescent="0.25">
      <c r="A2387" s="215" t="s">
        <v>160</v>
      </c>
      <c r="B2387" s="215">
        <v>6087</v>
      </c>
      <c r="C2387" s="215" t="s">
        <v>214</v>
      </c>
      <c r="D2387" s="215">
        <v>191451328</v>
      </c>
      <c r="E2387" s="215">
        <v>1060</v>
      </c>
      <c r="F2387" s="215">
        <v>1271</v>
      </c>
      <c r="G2387" s="215">
        <v>1004</v>
      </c>
      <c r="I2387" s="215" t="s">
        <v>31656</v>
      </c>
      <c r="J2387" s="215" t="s">
        <v>31657</v>
      </c>
      <c r="K2387" s="215" t="s">
        <v>8688</v>
      </c>
      <c r="L2387" s="215" t="s">
        <v>10817</v>
      </c>
      <c r="AD2387" s="216"/>
    </row>
    <row r="2388" spans="1:30" s="215" customFormat="1" x14ac:dyDescent="0.25">
      <c r="A2388" s="215" t="s">
        <v>160</v>
      </c>
      <c r="B2388" s="215">
        <v>6087</v>
      </c>
      <c r="C2388" s="215" t="s">
        <v>214</v>
      </c>
      <c r="D2388" s="215">
        <v>191451329</v>
      </c>
      <c r="E2388" s="215">
        <v>1060</v>
      </c>
      <c r="F2388" s="215">
        <v>1271</v>
      </c>
      <c r="G2388" s="215">
        <v>1004</v>
      </c>
      <c r="I2388" s="215" t="s">
        <v>31658</v>
      </c>
      <c r="J2388" s="215" t="s">
        <v>31659</v>
      </c>
      <c r="K2388" s="215" t="s">
        <v>8688</v>
      </c>
      <c r="L2388" s="215" t="s">
        <v>10818</v>
      </c>
      <c r="AD2388" s="216"/>
    </row>
    <row r="2389" spans="1:30" s="215" customFormat="1" x14ac:dyDescent="0.25">
      <c r="A2389" s="215" t="s">
        <v>160</v>
      </c>
      <c r="B2389" s="215">
        <v>6087</v>
      </c>
      <c r="C2389" s="215" t="s">
        <v>214</v>
      </c>
      <c r="D2389" s="215">
        <v>191451330</v>
      </c>
      <c r="E2389" s="215">
        <v>1060</v>
      </c>
      <c r="F2389" s="215">
        <v>1271</v>
      </c>
      <c r="G2389" s="215">
        <v>1004</v>
      </c>
      <c r="I2389" s="215" t="s">
        <v>31660</v>
      </c>
      <c r="J2389" s="215" t="s">
        <v>31661</v>
      </c>
      <c r="K2389" s="215" t="s">
        <v>8688</v>
      </c>
      <c r="L2389" s="215" t="s">
        <v>10819</v>
      </c>
      <c r="AD2389" s="216"/>
    </row>
    <row r="2390" spans="1:30" s="215" customFormat="1" x14ac:dyDescent="0.25">
      <c r="A2390" s="215" t="s">
        <v>160</v>
      </c>
      <c r="B2390" s="215">
        <v>6087</v>
      </c>
      <c r="C2390" s="215" t="s">
        <v>214</v>
      </c>
      <c r="D2390" s="215">
        <v>191451370</v>
      </c>
      <c r="E2390" s="215">
        <v>1020</v>
      </c>
      <c r="F2390" s="215">
        <v>1110</v>
      </c>
      <c r="G2390" s="215">
        <v>1004</v>
      </c>
      <c r="I2390" s="215" t="s">
        <v>31662</v>
      </c>
      <c r="J2390" s="215" t="s">
        <v>31663</v>
      </c>
      <c r="K2390" s="215" t="s">
        <v>8688</v>
      </c>
      <c r="L2390" s="215" t="s">
        <v>10820</v>
      </c>
      <c r="AD2390" s="216"/>
    </row>
    <row r="2391" spans="1:30" s="215" customFormat="1" x14ac:dyDescent="0.25">
      <c r="A2391" s="215" t="s">
        <v>160</v>
      </c>
      <c r="B2391" s="215">
        <v>6087</v>
      </c>
      <c r="C2391" s="215" t="s">
        <v>214</v>
      </c>
      <c r="D2391" s="215">
        <v>191451371</v>
      </c>
      <c r="E2391" s="215">
        <v>1020</v>
      </c>
      <c r="F2391" s="215">
        <v>1110</v>
      </c>
      <c r="G2391" s="215">
        <v>1004</v>
      </c>
      <c r="I2391" s="215" t="s">
        <v>31664</v>
      </c>
      <c r="J2391" s="215" t="s">
        <v>31665</v>
      </c>
      <c r="K2391" s="215" t="s">
        <v>8688</v>
      </c>
      <c r="L2391" s="215" t="s">
        <v>10821</v>
      </c>
      <c r="AD2391" s="216"/>
    </row>
    <row r="2392" spans="1:30" s="215" customFormat="1" x14ac:dyDescent="0.25">
      <c r="A2392" s="215" t="s">
        <v>160</v>
      </c>
      <c r="B2392" s="215">
        <v>6087</v>
      </c>
      <c r="C2392" s="215" t="s">
        <v>214</v>
      </c>
      <c r="D2392" s="215">
        <v>191451372</v>
      </c>
      <c r="E2392" s="215">
        <v>1060</v>
      </c>
      <c r="G2392" s="215">
        <v>1004</v>
      </c>
      <c r="I2392" s="215" t="s">
        <v>9158</v>
      </c>
      <c r="J2392" s="215" t="s">
        <v>9159</v>
      </c>
      <c r="K2392" s="215" t="s">
        <v>8688</v>
      </c>
      <c r="L2392" s="215" t="s">
        <v>10822</v>
      </c>
      <c r="AD2392" s="216"/>
    </row>
    <row r="2393" spans="1:30" s="215" customFormat="1" x14ac:dyDescent="0.25">
      <c r="A2393" s="215" t="s">
        <v>160</v>
      </c>
      <c r="B2393" s="215">
        <v>6087</v>
      </c>
      <c r="C2393" s="215" t="s">
        <v>214</v>
      </c>
      <c r="D2393" s="215">
        <v>191451373</v>
      </c>
      <c r="E2393" s="215">
        <v>1060</v>
      </c>
      <c r="F2393" s="215">
        <v>1271</v>
      </c>
      <c r="G2393" s="215">
        <v>1004</v>
      </c>
      <c r="I2393" s="215" t="s">
        <v>31666</v>
      </c>
      <c r="J2393" s="215" t="s">
        <v>31667</v>
      </c>
      <c r="K2393" s="215" t="s">
        <v>8688</v>
      </c>
      <c r="L2393" s="215" t="s">
        <v>10823</v>
      </c>
      <c r="AD2393" s="216"/>
    </row>
    <row r="2394" spans="1:30" s="215" customFormat="1" x14ac:dyDescent="0.25">
      <c r="A2394" s="215" t="s">
        <v>160</v>
      </c>
      <c r="B2394" s="215">
        <v>6087</v>
      </c>
      <c r="C2394" s="215" t="s">
        <v>214</v>
      </c>
      <c r="D2394" s="215">
        <v>191451374</v>
      </c>
      <c r="E2394" s="215">
        <v>1060</v>
      </c>
      <c r="F2394" s="215">
        <v>1271</v>
      </c>
      <c r="G2394" s="215">
        <v>1004</v>
      </c>
      <c r="I2394" s="215" t="s">
        <v>31668</v>
      </c>
      <c r="J2394" s="215" t="s">
        <v>31669</v>
      </c>
      <c r="K2394" s="215" t="s">
        <v>8688</v>
      </c>
      <c r="L2394" s="215" t="s">
        <v>10824</v>
      </c>
      <c r="AD2394" s="216"/>
    </row>
    <row r="2395" spans="1:30" s="215" customFormat="1" x14ac:dyDescent="0.25">
      <c r="A2395" s="215" t="s">
        <v>160</v>
      </c>
      <c r="B2395" s="215">
        <v>6087</v>
      </c>
      <c r="C2395" s="215" t="s">
        <v>214</v>
      </c>
      <c r="D2395" s="215">
        <v>191451375</v>
      </c>
      <c r="E2395" s="215">
        <v>1040</v>
      </c>
      <c r="F2395" s="215">
        <v>1230</v>
      </c>
      <c r="G2395" s="215">
        <v>1004</v>
      </c>
      <c r="I2395" s="215" t="s">
        <v>31670</v>
      </c>
      <c r="J2395" s="215" t="s">
        <v>31671</v>
      </c>
      <c r="K2395" s="215" t="s">
        <v>8688</v>
      </c>
      <c r="L2395" s="215" t="s">
        <v>10825</v>
      </c>
      <c r="AD2395" s="216"/>
    </row>
    <row r="2396" spans="1:30" s="215" customFormat="1" x14ac:dyDescent="0.25">
      <c r="A2396" s="215" t="s">
        <v>160</v>
      </c>
      <c r="B2396" s="215">
        <v>6087</v>
      </c>
      <c r="C2396" s="215" t="s">
        <v>214</v>
      </c>
      <c r="D2396" s="215">
        <v>191451376</v>
      </c>
      <c r="E2396" s="215">
        <v>1060</v>
      </c>
      <c r="F2396" s="215">
        <v>1271</v>
      </c>
      <c r="G2396" s="215">
        <v>1004</v>
      </c>
      <c r="I2396" s="215" t="s">
        <v>31672</v>
      </c>
      <c r="J2396" s="215" t="s">
        <v>31673</v>
      </c>
      <c r="K2396" s="215" t="s">
        <v>8688</v>
      </c>
      <c r="L2396" s="215" t="s">
        <v>10826</v>
      </c>
      <c r="AD2396" s="216"/>
    </row>
    <row r="2397" spans="1:30" s="215" customFormat="1" x14ac:dyDescent="0.25">
      <c r="A2397" s="215" t="s">
        <v>160</v>
      </c>
      <c r="B2397" s="215">
        <v>6087</v>
      </c>
      <c r="C2397" s="215" t="s">
        <v>214</v>
      </c>
      <c r="D2397" s="215">
        <v>191451390</v>
      </c>
      <c r="E2397" s="215">
        <v>1020</v>
      </c>
      <c r="F2397" s="215">
        <v>1110</v>
      </c>
      <c r="G2397" s="215">
        <v>1004</v>
      </c>
      <c r="I2397" s="215" t="s">
        <v>31674</v>
      </c>
      <c r="J2397" s="215" t="s">
        <v>31675</v>
      </c>
      <c r="K2397" s="215" t="s">
        <v>8688</v>
      </c>
      <c r="L2397" s="215" t="s">
        <v>10827</v>
      </c>
      <c r="AD2397" s="216"/>
    </row>
    <row r="2398" spans="1:30" s="215" customFormat="1" x14ac:dyDescent="0.25">
      <c r="A2398" s="215" t="s">
        <v>160</v>
      </c>
      <c r="B2398" s="215">
        <v>6087</v>
      </c>
      <c r="C2398" s="215" t="s">
        <v>214</v>
      </c>
      <c r="D2398" s="215">
        <v>191451391</v>
      </c>
      <c r="E2398" s="215">
        <v>1060</v>
      </c>
      <c r="F2398" s="215">
        <v>1230</v>
      </c>
      <c r="G2398" s="215">
        <v>1004</v>
      </c>
      <c r="I2398" s="215" t="s">
        <v>31676</v>
      </c>
      <c r="J2398" s="215" t="s">
        <v>31677</v>
      </c>
      <c r="K2398" s="215" t="s">
        <v>8688</v>
      </c>
      <c r="L2398" s="215" t="s">
        <v>10828</v>
      </c>
      <c r="AD2398" s="216"/>
    </row>
    <row r="2399" spans="1:30" s="215" customFormat="1" x14ac:dyDescent="0.25">
      <c r="A2399" s="215" t="s">
        <v>160</v>
      </c>
      <c r="B2399" s="215">
        <v>6087</v>
      </c>
      <c r="C2399" s="215" t="s">
        <v>214</v>
      </c>
      <c r="D2399" s="215">
        <v>191451392</v>
      </c>
      <c r="E2399" s="215">
        <v>1060</v>
      </c>
      <c r="F2399" s="215">
        <v>1252</v>
      </c>
      <c r="G2399" s="215">
        <v>1004</v>
      </c>
      <c r="I2399" s="215" t="s">
        <v>31678</v>
      </c>
      <c r="J2399" s="215" t="s">
        <v>31679</v>
      </c>
      <c r="K2399" s="215" t="s">
        <v>8688</v>
      </c>
      <c r="L2399" s="215" t="s">
        <v>10829</v>
      </c>
      <c r="AD2399" s="216"/>
    </row>
    <row r="2400" spans="1:30" s="215" customFormat="1" x14ac:dyDescent="0.25">
      <c r="A2400" s="215" t="s">
        <v>160</v>
      </c>
      <c r="B2400" s="215">
        <v>6087</v>
      </c>
      <c r="C2400" s="215" t="s">
        <v>214</v>
      </c>
      <c r="D2400" s="215">
        <v>191451393</v>
      </c>
      <c r="E2400" s="215">
        <v>1020</v>
      </c>
      <c r="F2400" s="215">
        <v>1110</v>
      </c>
      <c r="G2400" s="215">
        <v>1004</v>
      </c>
      <c r="I2400" s="215" t="s">
        <v>31680</v>
      </c>
      <c r="J2400" s="215" t="s">
        <v>31681</v>
      </c>
      <c r="K2400" s="215" t="s">
        <v>8688</v>
      </c>
      <c r="L2400" s="215" t="s">
        <v>10830</v>
      </c>
      <c r="AD2400" s="216"/>
    </row>
    <row r="2401" spans="1:30" s="215" customFormat="1" x14ac:dyDescent="0.25">
      <c r="A2401" s="215" t="s">
        <v>160</v>
      </c>
      <c r="B2401" s="215">
        <v>6087</v>
      </c>
      <c r="C2401" s="215" t="s">
        <v>214</v>
      </c>
      <c r="D2401" s="215">
        <v>191451394</v>
      </c>
      <c r="E2401" s="215">
        <v>1020</v>
      </c>
      <c r="F2401" s="215">
        <v>1110</v>
      </c>
      <c r="G2401" s="215">
        <v>1004</v>
      </c>
      <c r="I2401" s="215" t="s">
        <v>31682</v>
      </c>
      <c r="J2401" s="215" t="s">
        <v>31683</v>
      </c>
      <c r="K2401" s="215" t="s">
        <v>8688</v>
      </c>
      <c r="L2401" s="215" t="s">
        <v>10831</v>
      </c>
      <c r="AD2401" s="216"/>
    </row>
    <row r="2402" spans="1:30" s="215" customFormat="1" x14ac:dyDescent="0.25">
      <c r="A2402" s="215" t="s">
        <v>160</v>
      </c>
      <c r="B2402" s="215">
        <v>6087</v>
      </c>
      <c r="C2402" s="215" t="s">
        <v>214</v>
      </c>
      <c r="D2402" s="215">
        <v>191451396</v>
      </c>
      <c r="E2402" s="215">
        <v>1020</v>
      </c>
      <c r="F2402" s="215">
        <v>1110</v>
      </c>
      <c r="G2402" s="215">
        <v>1004</v>
      </c>
      <c r="I2402" s="215" t="s">
        <v>31684</v>
      </c>
      <c r="J2402" s="215" t="s">
        <v>31685</v>
      </c>
      <c r="K2402" s="215" t="s">
        <v>8688</v>
      </c>
      <c r="L2402" s="215" t="s">
        <v>10832</v>
      </c>
      <c r="AD2402" s="216"/>
    </row>
    <row r="2403" spans="1:30" s="215" customFormat="1" x14ac:dyDescent="0.25">
      <c r="A2403" s="215" t="s">
        <v>160</v>
      </c>
      <c r="B2403" s="215">
        <v>6087</v>
      </c>
      <c r="C2403" s="215" t="s">
        <v>214</v>
      </c>
      <c r="D2403" s="215">
        <v>191451397</v>
      </c>
      <c r="E2403" s="215">
        <v>1020</v>
      </c>
      <c r="F2403" s="215">
        <v>1110</v>
      </c>
      <c r="G2403" s="215">
        <v>1004</v>
      </c>
      <c r="I2403" s="215" t="s">
        <v>31686</v>
      </c>
      <c r="J2403" s="215" t="s">
        <v>31687</v>
      </c>
      <c r="K2403" s="215" t="s">
        <v>8688</v>
      </c>
      <c r="L2403" s="215" t="s">
        <v>10833</v>
      </c>
      <c r="AD2403" s="216"/>
    </row>
    <row r="2404" spans="1:30" s="215" customFormat="1" x14ac:dyDescent="0.25">
      <c r="A2404" s="215" t="s">
        <v>160</v>
      </c>
      <c r="B2404" s="215">
        <v>6087</v>
      </c>
      <c r="C2404" s="215" t="s">
        <v>214</v>
      </c>
      <c r="D2404" s="215">
        <v>191451398</v>
      </c>
      <c r="E2404" s="215">
        <v>1020</v>
      </c>
      <c r="F2404" s="215">
        <v>1110</v>
      </c>
      <c r="G2404" s="215">
        <v>1004</v>
      </c>
      <c r="I2404" s="215" t="s">
        <v>31688</v>
      </c>
      <c r="J2404" s="215" t="s">
        <v>31689</v>
      </c>
      <c r="K2404" s="215" t="s">
        <v>8688</v>
      </c>
      <c r="L2404" s="215" t="s">
        <v>10834</v>
      </c>
      <c r="AD2404" s="216"/>
    </row>
    <row r="2405" spans="1:30" s="215" customFormat="1" x14ac:dyDescent="0.25">
      <c r="A2405" s="215" t="s">
        <v>160</v>
      </c>
      <c r="B2405" s="215">
        <v>6087</v>
      </c>
      <c r="C2405" s="215" t="s">
        <v>214</v>
      </c>
      <c r="D2405" s="215">
        <v>191451399</v>
      </c>
      <c r="E2405" s="215">
        <v>1020</v>
      </c>
      <c r="F2405" s="215">
        <v>1110</v>
      </c>
      <c r="G2405" s="215">
        <v>1004</v>
      </c>
      <c r="I2405" s="215" t="s">
        <v>31690</v>
      </c>
      <c r="J2405" s="215" t="s">
        <v>31691</v>
      </c>
      <c r="K2405" s="215" t="s">
        <v>8688</v>
      </c>
      <c r="L2405" s="215" t="s">
        <v>10835</v>
      </c>
      <c r="AD2405" s="216"/>
    </row>
    <row r="2406" spans="1:30" s="215" customFormat="1" x14ac:dyDescent="0.25">
      <c r="A2406" s="215" t="s">
        <v>160</v>
      </c>
      <c r="B2406" s="215">
        <v>6087</v>
      </c>
      <c r="C2406" s="215" t="s">
        <v>214</v>
      </c>
      <c r="D2406" s="215">
        <v>191451400</v>
      </c>
      <c r="E2406" s="215">
        <v>1020</v>
      </c>
      <c r="F2406" s="215">
        <v>1110</v>
      </c>
      <c r="G2406" s="215">
        <v>1004</v>
      </c>
      <c r="I2406" s="215" t="s">
        <v>31692</v>
      </c>
      <c r="J2406" s="215" t="s">
        <v>31693</v>
      </c>
      <c r="K2406" s="215" t="s">
        <v>8688</v>
      </c>
      <c r="L2406" s="215" t="s">
        <v>10836</v>
      </c>
      <c r="AD2406" s="216"/>
    </row>
    <row r="2407" spans="1:30" s="215" customFormat="1" x14ac:dyDescent="0.25">
      <c r="A2407" s="215" t="s">
        <v>160</v>
      </c>
      <c r="B2407" s="215">
        <v>6087</v>
      </c>
      <c r="C2407" s="215" t="s">
        <v>214</v>
      </c>
      <c r="D2407" s="215">
        <v>191451401</v>
      </c>
      <c r="E2407" s="215">
        <v>1020</v>
      </c>
      <c r="F2407" s="215">
        <v>1110</v>
      </c>
      <c r="G2407" s="215">
        <v>1004</v>
      </c>
      <c r="I2407" s="215" t="s">
        <v>31694</v>
      </c>
      <c r="J2407" s="215" t="s">
        <v>31695</v>
      </c>
      <c r="K2407" s="215" t="s">
        <v>8688</v>
      </c>
      <c r="L2407" s="215" t="s">
        <v>10837</v>
      </c>
      <c r="AD2407" s="216"/>
    </row>
    <row r="2408" spans="1:30" s="215" customFormat="1" x14ac:dyDescent="0.25">
      <c r="A2408" s="215" t="s">
        <v>160</v>
      </c>
      <c r="B2408" s="215">
        <v>6087</v>
      </c>
      <c r="C2408" s="215" t="s">
        <v>214</v>
      </c>
      <c r="D2408" s="215">
        <v>191451402</v>
      </c>
      <c r="E2408" s="215">
        <v>1020</v>
      </c>
      <c r="F2408" s="215">
        <v>1110</v>
      </c>
      <c r="G2408" s="215">
        <v>1004</v>
      </c>
      <c r="I2408" s="215" t="s">
        <v>31696</v>
      </c>
      <c r="J2408" s="215" t="s">
        <v>31697</v>
      </c>
      <c r="K2408" s="215" t="s">
        <v>8688</v>
      </c>
      <c r="L2408" s="215" t="s">
        <v>10838</v>
      </c>
      <c r="AD2408" s="216"/>
    </row>
    <row r="2409" spans="1:30" s="215" customFormat="1" x14ac:dyDescent="0.25">
      <c r="A2409" s="215" t="s">
        <v>160</v>
      </c>
      <c r="B2409" s="215">
        <v>6087</v>
      </c>
      <c r="C2409" s="215" t="s">
        <v>214</v>
      </c>
      <c r="D2409" s="215">
        <v>191451403</v>
      </c>
      <c r="E2409" s="215">
        <v>1020</v>
      </c>
      <c r="F2409" s="215">
        <v>1110</v>
      </c>
      <c r="G2409" s="215">
        <v>1004</v>
      </c>
      <c r="I2409" s="215" t="s">
        <v>31698</v>
      </c>
      <c r="J2409" s="215" t="s">
        <v>31699</v>
      </c>
      <c r="K2409" s="215" t="s">
        <v>8688</v>
      </c>
      <c r="L2409" s="215" t="s">
        <v>10839</v>
      </c>
      <c r="AD2409" s="216"/>
    </row>
    <row r="2410" spans="1:30" s="215" customFormat="1" x14ac:dyDescent="0.25">
      <c r="A2410" s="215" t="s">
        <v>160</v>
      </c>
      <c r="B2410" s="215">
        <v>6087</v>
      </c>
      <c r="C2410" s="215" t="s">
        <v>214</v>
      </c>
      <c r="D2410" s="215">
        <v>191451404</v>
      </c>
      <c r="E2410" s="215">
        <v>1020</v>
      </c>
      <c r="F2410" s="215">
        <v>1110</v>
      </c>
      <c r="G2410" s="215">
        <v>1004</v>
      </c>
      <c r="I2410" s="215" t="s">
        <v>31700</v>
      </c>
      <c r="J2410" s="215" t="s">
        <v>31701</v>
      </c>
      <c r="K2410" s="215" t="s">
        <v>8688</v>
      </c>
      <c r="L2410" s="215" t="s">
        <v>10840</v>
      </c>
      <c r="AD2410" s="216"/>
    </row>
    <row r="2411" spans="1:30" s="215" customFormat="1" x14ac:dyDescent="0.25">
      <c r="A2411" s="215" t="s">
        <v>160</v>
      </c>
      <c r="B2411" s="215">
        <v>6087</v>
      </c>
      <c r="C2411" s="215" t="s">
        <v>214</v>
      </c>
      <c r="D2411" s="215">
        <v>191451405</v>
      </c>
      <c r="E2411" s="215">
        <v>1020</v>
      </c>
      <c r="F2411" s="215">
        <v>1110</v>
      </c>
      <c r="G2411" s="215">
        <v>1004</v>
      </c>
      <c r="I2411" s="215" t="s">
        <v>31702</v>
      </c>
      <c r="J2411" s="215" t="s">
        <v>31703</v>
      </c>
      <c r="K2411" s="215" t="s">
        <v>8688</v>
      </c>
      <c r="L2411" s="215" t="s">
        <v>10841</v>
      </c>
      <c r="AD2411" s="216"/>
    </row>
    <row r="2412" spans="1:30" s="215" customFormat="1" x14ac:dyDescent="0.25">
      <c r="A2412" s="215" t="s">
        <v>160</v>
      </c>
      <c r="B2412" s="215">
        <v>6087</v>
      </c>
      <c r="C2412" s="215" t="s">
        <v>214</v>
      </c>
      <c r="D2412" s="215">
        <v>191451406</v>
      </c>
      <c r="E2412" s="215">
        <v>1020</v>
      </c>
      <c r="F2412" s="215">
        <v>1110</v>
      </c>
      <c r="G2412" s="215">
        <v>1004</v>
      </c>
      <c r="I2412" s="215" t="s">
        <v>31704</v>
      </c>
      <c r="J2412" s="215" t="s">
        <v>31705</v>
      </c>
      <c r="K2412" s="215" t="s">
        <v>8688</v>
      </c>
      <c r="L2412" s="215" t="s">
        <v>10842</v>
      </c>
      <c r="AD2412" s="216"/>
    </row>
    <row r="2413" spans="1:30" s="215" customFormat="1" x14ac:dyDescent="0.25">
      <c r="A2413" s="215" t="s">
        <v>160</v>
      </c>
      <c r="B2413" s="215">
        <v>6087</v>
      </c>
      <c r="C2413" s="215" t="s">
        <v>214</v>
      </c>
      <c r="D2413" s="215">
        <v>191451407</v>
      </c>
      <c r="E2413" s="215">
        <v>1020</v>
      </c>
      <c r="F2413" s="215">
        <v>1110</v>
      </c>
      <c r="G2413" s="215">
        <v>1004</v>
      </c>
      <c r="I2413" s="215" t="s">
        <v>31706</v>
      </c>
      <c r="J2413" s="215" t="s">
        <v>31707</v>
      </c>
      <c r="K2413" s="215" t="s">
        <v>8688</v>
      </c>
      <c r="L2413" s="215" t="s">
        <v>10843</v>
      </c>
      <c r="AD2413" s="216"/>
    </row>
    <row r="2414" spans="1:30" s="215" customFormat="1" x14ac:dyDescent="0.25">
      <c r="A2414" s="215" t="s">
        <v>160</v>
      </c>
      <c r="B2414" s="215">
        <v>6087</v>
      </c>
      <c r="C2414" s="215" t="s">
        <v>214</v>
      </c>
      <c r="D2414" s="215">
        <v>191451408</v>
      </c>
      <c r="E2414" s="215">
        <v>1020</v>
      </c>
      <c r="F2414" s="215">
        <v>1121</v>
      </c>
      <c r="G2414" s="215">
        <v>1004</v>
      </c>
      <c r="I2414" s="215" t="s">
        <v>31708</v>
      </c>
      <c r="J2414" s="215" t="s">
        <v>31709</v>
      </c>
      <c r="K2414" s="215" t="s">
        <v>8688</v>
      </c>
      <c r="L2414" s="215" t="s">
        <v>10844</v>
      </c>
      <c r="AD2414" s="216"/>
    </row>
    <row r="2415" spans="1:30" s="215" customFormat="1" x14ac:dyDescent="0.25">
      <c r="A2415" s="215" t="s">
        <v>160</v>
      </c>
      <c r="B2415" s="215">
        <v>6087</v>
      </c>
      <c r="C2415" s="215" t="s">
        <v>214</v>
      </c>
      <c r="D2415" s="215">
        <v>191451410</v>
      </c>
      <c r="E2415" s="215">
        <v>1060</v>
      </c>
      <c r="F2415" s="215">
        <v>1272</v>
      </c>
      <c r="G2415" s="215">
        <v>1004</v>
      </c>
      <c r="I2415" s="215" t="s">
        <v>9160</v>
      </c>
      <c r="J2415" s="215" t="s">
        <v>9161</v>
      </c>
      <c r="K2415" s="215" t="s">
        <v>8688</v>
      </c>
      <c r="L2415" s="215" t="s">
        <v>10845</v>
      </c>
      <c r="AD2415" s="216"/>
    </row>
    <row r="2416" spans="1:30" s="215" customFormat="1" x14ac:dyDescent="0.25">
      <c r="A2416" s="215" t="s">
        <v>160</v>
      </c>
      <c r="B2416" s="215">
        <v>6087</v>
      </c>
      <c r="C2416" s="215" t="s">
        <v>214</v>
      </c>
      <c r="D2416" s="215">
        <v>191451411</v>
      </c>
      <c r="E2416" s="215">
        <v>1020</v>
      </c>
      <c r="F2416" s="215">
        <v>1110</v>
      </c>
      <c r="G2416" s="215">
        <v>1004</v>
      </c>
      <c r="I2416" s="215" t="s">
        <v>31710</v>
      </c>
      <c r="J2416" s="215" t="s">
        <v>31711</v>
      </c>
      <c r="K2416" s="215" t="s">
        <v>8688</v>
      </c>
      <c r="L2416" s="215" t="s">
        <v>10846</v>
      </c>
      <c r="AD2416" s="216"/>
    </row>
    <row r="2417" spans="1:30" s="215" customFormat="1" x14ac:dyDescent="0.25">
      <c r="A2417" s="215" t="s">
        <v>160</v>
      </c>
      <c r="B2417" s="215">
        <v>6087</v>
      </c>
      <c r="C2417" s="215" t="s">
        <v>214</v>
      </c>
      <c r="D2417" s="215">
        <v>191451451</v>
      </c>
      <c r="E2417" s="215">
        <v>1020</v>
      </c>
      <c r="F2417" s="215">
        <v>1110</v>
      </c>
      <c r="G2417" s="215">
        <v>1004</v>
      </c>
      <c r="I2417" s="215" t="s">
        <v>31712</v>
      </c>
      <c r="J2417" s="215" t="s">
        <v>31713</v>
      </c>
      <c r="K2417" s="215" t="s">
        <v>8688</v>
      </c>
      <c r="L2417" s="215" t="s">
        <v>10847</v>
      </c>
      <c r="AD2417" s="216"/>
    </row>
    <row r="2418" spans="1:30" s="215" customFormat="1" x14ac:dyDescent="0.25">
      <c r="A2418" s="215" t="s">
        <v>160</v>
      </c>
      <c r="B2418" s="215">
        <v>6087</v>
      </c>
      <c r="C2418" s="215" t="s">
        <v>214</v>
      </c>
      <c r="D2418" s="215">
        <v>191451452</v>
      </c>
      <c r="E2418" s="215">
        <v>1020</v>
      </c>
      <c r="F2418" s="215">
        <v>1110</v>
      </c>
      <c r="G2418" s="215">
        <v>1004</v>
      </c>
      <c r="I2418" s="215" t="s">
        <v>9162</v>
      </c>
      <c r="J2418" s="215" t="s">
        <v>9163</v>
      </c>
      <c r="K2418" s="215" t="s">
        <v>8688</v>
      </c>
      <c r="L2418" s="215" t="s">
        <v>10848</v>
      </c>
      <c r="AD2418" s="216"/>
    </row>
    <row r="2419" spans="1:30" s="215" customFormat="1" x14ac:dyDescent="0.25">
      <c r="A2419" s="215" t="s">
        <v>160</v>
      </c>
      <c r="B2419" s="215">
        <v>6087</v>
      </c>
      <c r="C2419" s="215" t="s">
        <v>214</v>
      </c>
      <c r="D2419" s="215">
        <v>191451453</v>
      </c>
      <c r="E2419" s="215">
        <v>1020</v>
      </c>
      <c r="F2419" s="215">
        <v>1110</v>
      </c>
      <c r="G2419" s="215">
        <v>1004</v>
      </c>
      <c r="I2419" s="215" t="s">
        <v>31714</v>
      </c>
      <c r="J2419" s="215" t="s">
        <v>31715</v>
      </c>
      <c r="K2419" s="215" t="s">
        <v>8688</v>
      </c>
      <c r="L2419" s="215" t="s">
        <v>10849</v>
      </c>
      <c r="AD2419" s="216"/>
    </row>
    <row r="2420" spans="1:30" s="215" customFormat="1" x14ac:dyDescent="0.25">
      <c r="A2420" s="215" t="s">
        <v>160</v>
      </c>
      <c r="B2420" s="215">
        <v>6087</v>
      </c>
      <c r="C2420" s="215" t="s">
        <v>214</v>
      </c>
      <c r="D2420" s="215">
        <v>191451454</v>
      </c>
      <c r="E2420" s="215">
        <v>1060</v>
      </c>
      <c r="F2420" s="215">
        <v>1271</v>
      </c>
      <c r="G2420" s="215">
        <v>1004</v>
      </c>
      <c r="I2420" s="215" t="s">
        <v>31716</v>
      </c>
      <c r="J2420" s="215" t="s">
        <v>31717</v>
      </c>
      <c r="K2420" s="215" t="s">
        <v>8688</v>
      </c>
      <c r="L2420" s="215" t="s">
        <v>10850</v>
      </c>
      <c r="AD2420" s="216"/>
    </row>
    <row r="2421" spans="1:30" s="215" customFormat="1" x14ac:dyDescent="0.25">
      <c r="A2421" s="215" t="s">
        <v>160</v>
      </c>
      <c r="B2421" s="215">
        <v>6087</v>
      </c>
      <c r="C2421" s="215" t="s">
        <v>214</v>
      </c>
      <c r="D2421" s="215">
        <v>191451455</v>
      </c>
      <c r="E2421" s="215">
        <v>1020</v>
      </c>
      <c r="F2421" s="215">
        <v>1110</v>
      </c>
      <c r="G2421" s="215">
        <v>1004</v>
      </c>
      <c r="I2421" s="215" t="s">
        <v>31718</v>
      </c>
      <c r="J2421" s="215" t="s">
        <v>31719</v>
      </c>
      <c r="K2421" s="215" t="s">
        <v>8688</v>
      </c>
      <c r="L2421" s="215" t="s">
        <v>10851</v>
      </c>
      <c r="AD2421" s="216"/>
    </row>
    <row r="2422" spans="1:30" s="215" customFormat="1" x14ac:dyDescent="0.25">
      <c r="A2422" s="215" t="s">
        <v>160</v>
      </c>
      <c r="B2422" s="215">
        <v>6087</v>
      </c>
      <c r="C2422" s="215" t="s">
        <v>214</v>
      </c>
      <c r="D2422" s="215">
        <v>191451456</v>
      </c>
      <c r="E2422" s="215">
        <v>1020</v>
      </c>
      <c r="F2422" s="215">
        <v>1110</v>
      </c>
      <c r="G2422" s="215">
        <v>1004</v>
      </c>
      <c r="I2422" s="215" t="s">
        <v>31720</v>
      </c>
      <c r="J2422" s="215" t="s">
        <v>31721</v>
      </c>
      <c r="K2422" s="215" t="s">
        <v>8688</v>
      </c>
      <c r="L2422" s="215" t="s">
        <v>10852</v>
      </c>
      <c r="AD2422" s="216"/>
    </row>
    <row r="2423" spans="1:30" s="215" customFormat="1" x14ac:dyDescent="0.25">
      <c r="A2423" s="215" t="s">
        <v>160</v>
      </c>
      <c r="B2423" s="215">
        <v>6087</v>
      </c>
      <c r="C2423" s="215" t="s">
        <v>214</v>
      </c>
      <c r="D2423" s="215">
        <v>191451459</v>
      </c>
      <c r="E2423" s="215">
        <v>1060</v>
      </c>
      <c r="F2423" s="215">
        <v>1252</v>
      </c>
      <c r="G2423" s="215">
        <v>1004</v>
      </c>
      <c r="I2423" s="215" t="s">
        <v>9164</v>
      </c>
      <c r="J2423" s="215" t="s">
        <v>9165</v>
      </c>
      <c r="K2423" s="215" t="s">
        <v>8688</v>
      </c>
      <c r="L2423" s="215" t="s">
        <v>10853</v>
      </c>
      <c r="AD2423" s="216"/>
    </row>
    <row r="2424" spans="1:30" s="215" customFormat="1" x14ac:dyDescent="0.25">
      <c r="A2424" s="215" t="s">
        <v>160</v>
      </c>
      <c r="B2424" s="215">
        <v>6087</v>
      </c>
      <c r="C2424" s="215" t="s">
        <v>214</v>
      </c>
      <c r="D2424" s="215">
        <v>191451460</v>
      </c>
      <c r="E2424" s="215">
        <v>1020</v>
      </c>
      <c r="F2424" s="215">
        <v>1110</v>
      </c>
      <c r="G2424" s="215">
        <v>1004</v>
      </c>
      <c r="I2424" s="215" t="s">
        <v>31722</v>
      </c>
      <c r="J2424" s="215" t="s">
        <v>31723</v>
      </c>
      <c r="K2424" s="215" t="s">
        <v>8688</v>
      </c>
      <c r="L2424" s="215" t="s">
        <v>10854</v>
      </c>
      <c r="AD2424" s="216"/>
    </row>
    <row r="2425" spans="1:30" s="215" customFormat="1" x14ac:dyDescent="0.25">
      <c r="A2425" s="215" t="s">
        <v>160</v>
      </c>
      <c r="B2425" s="215">
        <v>6087</v>
      </c>
      <c r="C2425" s="215" t="s">
        <v>214</v>
      </c>
      <c r="D2425" s="215">
        <v>191451462</v>
      </c>
      <c r="E2425" s="215">
        <v>1020</v>
      </c>
      <c r="F2425" s="215">
        <v>1110</v>
      </c>
      <c r="G2425" s="215">
        <v>1004</v>
      </c>
      <c r="I2425" s="215" t="s">
        <v>31724</v>
      </c>
      <c r="J2425" s="215" t="s">
        <v>31725</v>
      </c>
      <c r="K2425" s="215" t="s">
        <v>8688</v>
      </c>
      <c r="L2425" s="215" t="s">
        <v>10855</v>
      </c>
      <c r="AD2425" s="216"/>
    </row>
    <row r="2426" spans="1:30" s="215" customFormat="1" x14ac:dyDescent="0.25">
      <c r="A2426" s="215" t="s">
        <v>160</v>
      </c>
      <c r="B2426" s="215">
        <v>6087</v>
      </c>
      <c r="C2426" s="215" t="s">
        <v>214</v>
      </c>
      <c r="D2426" s="215">
        <v>191451464</v>
      </c>
      <c r="E2426" s="215">
        <v>1020</v>
      </c>
      <c r="F2426" s="215">
        <v>1110</v>
      </c>
      <c r="G2426" s="215">
        <v>1004</v>
      </c>
      <c r="I2426" s="215" t="s">
        <v>31726</v>
      </c>
      <c r="J2426" s="215" t="s">
        <v>31727</v>
      </c>
      <c r="K2426" s="215" t="s">
        <v>8688</v>
      </c>
      <c r="L2426" s="215" t="s">
        <v>10856</v>
      </c>
      <c r="AD2426" s="216"/>
    </row>
    <row r="2427" spans="1:30" s="215" customFormat="1" x14ac:dyDescent="0.25">
      <c r="A2427" s="215" t="s">
        <v>160</v>
      </c>
      <c r="B2427" s="215">
        <v>6087</v>
      </c>
      <c r="C2427" s="215" t="s">
        <v>214</v>
      </c>
      <c r="D2427" s="215">
        <v>191451466</v>
      </c>
      <c r="E2427" s="215">
        <v>1020</v>
      </c>
      <c r="F2427" s="215">
        <v>1110</v>
      </c>
      <c r="G2427" s="215">
        <v>1004</v>
      </c>
      <c r="I2427" s="215" t="s">
        <v>31728</v>
      </c>
      <c r="J2427" s="215" t="s">
        <v>31729</v>
      </c>
      <c r="K2427" s="215" t="s">
        <v>8688</v>
      </c>
      <c r="L2427" s="215" t="s">
        <v>10857</v>
      </c>
      <c r="AD2427" s="216"/>
    </row>
    <row r="2428" spans="1:30" s="215" customFormat="1" x14ac:dyDescent="0.25">
      <c r="A2428" s="215" t="s">
        <v>160</v>
      </c>
      <c r="B2428" s="215">
        <v>6087</v>
      </c>
      <c r="C2428" s="215" t="s">
        <v>214</v>
      </c>
      <c r="D2428" s="215">
        <v>191451468</v>
      </c>
      <c r="E2428" s="215">
        <v>1020</v>
      </c>
      <c r="F2428" s="215">
        <v>1110</v>
      </c>
      <c r="G2428" s="215">
        <v>1004</v>
      </c>
      <c r="I2428" s="215" t="s">
        <v>31730</v>
      </c>
      <c r="J2428" s="215" t="s">
        <v>31731</v>
      </c>
      <c r="K2428" s="215" t="s">
        <v>8688</v>
      </c>
      <c r="L2428" s="215" t="s">
        <v>10858</v>
      </c>
      <c r="AD2428" s="216"/>
    </row>
    <row r="2429" spans="1:30" s="215" customFormat="1" x14ac:dyDescent="0.25">
      <c r="A2429" s="215" t="s">
        <v>160</v>
      </c>
      <c r="B2429" s="215">
        <v>6087</v>
      </c>
      <c r="C2429" s="215" t="s">
        <v>214</v>
      </c>
      <c r="D2429" s="215">
        <v>191451470</v>
      </c>
      <c r="E2429" s="215">
        <v>1060</v>
      </c>
      <c r="G2429" s="215">
        <v>1004</v>
      </c>
      <c r="I2429" s="215" t="s">
        <v>9166</v>
      </c>
      <c r="J2429" s="215" t="s">
        <v>9167</v>
      </c>
      <c r="K2429" s="215" t="s">
        <v>8688</v>
      </c>
      <c r="L2429" s="215" t="s">
        <v>10859</v>
      </c>
      <c r="AD2429" s="216"/>
    </row>
    <row r="2430" spans="1:30" s="215" customFormat="1" x14ac:dyDescent="0.25">
      <c r="A2430" s="215" t="s">
        <v>160</v>
      </c>
      <c r="B2430" s="215">
        <v>6087</v>
      </c>
      <c r="C2430" s="215" t="s">
        <v>214</v>
      </c>
      <c r="D2430" s="215">
        <v>191451490</v>
      </c>
      <c r="E2430" s="215">
        <v>1020</v>
      </c>
      <c r="F2430" s="215">
        <v>1110</v>
      </c>
      <c r="G2430" s="215">
        <v>1004</v>
      </c>
      <c r="I2430" s="215" t="s">
        <v>31732</v>
      </c>
      <c r="J2430" s="215" t="s">
        <v>31733</v>
      </c>
      <c r="K2430" s="215" t="s">
        <v>8688</v>
      </c>
      <c r="L2430" s="215" t="s">
        <v>10860</v>
      </c>
      <c r="AD2430" s="216"/>
    </row>
    <row r="2431" spans="1:30" s="215" customFormat="1" x14ac:dyDescent="0.25">
      <c r="A2431" s="215" t="s">
        <v>160</v>
      </c>
      <c r="B2431" s="215">
        <v>6087</v>
      </c>
      <c r="C2431" s="215" t="s">
        <v>214</v>
      </c>
      <c r="D2431" s="215">
        <v>191451491</v>
      </c>
      <c r="E2431" s="215">
        <v>1020</v>
      </c>
      <c r="F2431" s="215">
        <v>1110</v>
      </c>
      <c r="G2431" s="215">
        <v>1004</v>
      </c>
      <c r="I2431" s="215" t="s">
        <v>31734</v>
      </c>
      <c r="J2431" s="215" t="s">
        <v>31735</v>
      </c>
      <c r="K2431" s="215" t="s">
        <v>8688</v>
      </c>
      <c r="L2431" s="215" t="s">
        <v>10861</v>
      </c>
      <c r="AD2431" s="216"/>
    </row>
    <row r="2432" spans="1:30" s="215" customFormat="1" x14ac:dyDescent="0.25">
      <c r="A2432" s="215" t="s">
        <v>160</v>
      </c>
      <c r="B2432" s="215">
        <v>6087</v>
      </c>
      <c r="C2432" s="215" t="s">
        <v>214</v>
      </c>
      <c r="D2432" s="215">
        <v>191451492</v>
      </c>
      <c r="E2432" s="215">
        <v>1060</v>
      </c>
      <c r="F2432" s="215">
        <v>1271</v>
      </c>
      <c r="G2432" s="215">
        <v>1004</v>
      </c>
      <c r="I2432" s="215" t="s">
        <v>31736</v>
      </c>
      <c r="J2432" s="215" t="s">
        <v>31737</v>
      </c>
      <c r="K2432" s="215" t="s">
        <v>8688</v>
      </c>
      <c r="L2432" s="215" t="s">
        <v>10862</v>
      </c>
      <c r="AD2432" s="216"/>
    </row>
    <row r="2433" spans="1:30" s="215" customFormat="1" x14ac:dyDescent="0.25">
      <c r="A2433" s="215" t="s">
        <v>160</v>
      </c>
      <c r="B2433" s="215">
        <v>6087</v>
      </c>
      <c r="C2433" s="215" t="s">
        <v>214</v>
      </c>
      <c r="D2433" s="215">
        <v>191451750</v>
      </c>
      <c r="E2433" s="215">
        <v>1040</v>
      </c>
      <c r="F2433" s="215">
        <v>1212</v>
      </c>
      <c r="G2433" s="215">
        <v>1004</v>
      </c>
      <c r="I2433" s="215" t="s">
        <v>31738</v>
      </c>
      <c r="J2433" s="215" t="s">
        <v>31739</v>
      </c>
      <c r="K2433" s="215" t="s">
        <v>8688</v>
      </c>
      <c r="L2433" s="215" t="s">
        <v>10863</v>
      </c>
      <c r="AD2433" s="216"/>
    </row>
    <row r="2434" spans="1:30" s="215" customFormat="1" x14ac:dyDescent="0.25">
      <c r="A2434" s="215" t="s">
        <v>160</v>
      </c>
      <c r="B2434" s="215">
        <v>6087</v>
      </c>
      <c r="C2434" s="215" t="s">
        <v>214</v>
      </c>
      <c r="D2434" s="215">
        <v>191744841</v>
      </c>
      <c r="E2434" s="215">
        <v>1020</v>
      </c>
      <c r="F2434" s="215">
        <v>1110</v>
      </c>
      <c r="G2434" s="215">
        <v>1004</v>
      </c>
      <c r="I2434" s="215" t="s">
        <v>31740</v>
      </c>
      <c r="J2434" s="215" t="s">
        <v>31741</v>
      </c>
      <c r="K2434" s="215" t="s">
        <v>8688</v>
      </c>
      <c r="L2434" s="215" t="s">
        <v>31916</v>
      </c>
      <c r="AD2434" s="216"/>
    </row>
    <row r="2435" spans="1:30" s="215" customFormat="1" x14ac:dyDescent="0.25">
      <c r="A2435" s="215" t="s">
        <v>160</v>
      </c>
      <c r="B2435" s="215">
        <v>6087</v>
      </c>
      <c r="C2435" s="215" t="s">
        <v>214</v>
      </c>
      <c r="D2435" s="215">
        <v>191950938</v>
      </c>
      <c r="E2435" s="215">
        <v>1020</v>
      </c>
      <c r="F2435" s="215">
        <v>1110</v>
      </c>
      <c r="G2435" s="215">
        <v>1004</v>
      </c>
      <c r="I2435" s="215" t="s">
        <v>27071</v>
      </c>
      <c r="J2435" s="215" t="s">
        <v>27072</v>
      </c>
      <c r="K2435" s="215" t="s">
        <v>8688</v>
      </c>
      <c r="L2435" s="215" t="s">
        <v>27153</v>
      </c>
      <c r="AD2435" s="216"/>
    </row>
    <row r="2436" spans="1:30" s="215" customFormat="1" x14ac:dyDescent="0.25">
      <c r="A2436" s="215" t="s">
        <v>160</v>
      </c>
      <c r="B2436" s="215">
        <v>6087</v>
      </c>
      <c r="C2436" s="215" t="s">
        <v>214</v>
      </c>
      <c r="D2436" s="215">
        <v>191987649</v>
      </c>
      <c r="E2436" s="215">
        <v>1020</v>
      </c>
      <c r="F2436" s="215">
        <v>1110</v>
      </c>
      <c r="G2436" s="215">
        <v>1004</v>
      </c>
      <c r="I2436" s="215" t="s">
        <v>28818</v>
      </c>
      <c r="J2436" s="215" t="s">
        <v>28819</v>
      </c>
      <c r="K2436" s="215" t="s">
        <v>8688</v>
      </c>
      <c r="L2436" s="215" t="s">
        <v>28838</v>
      </c>
      <c r="AD2436" s="216"/>
    </row>
    <row r="2437" spans="1:30" s="215" customFormat="1" x14ac:dyDescent="0.25">
      <c r="A2437" s="215" t="s">
        <v>160</v>
      </c>
      <c r="B2437" s="215">
        <v>6087</v>
      </c>
      <c r="C2437" s="215" t="s">
        <v>214</v>
      </c>
      <c r="D2437" s="215">
        <v>191987657</v>
      </c>
      <c r="E2437" s="215">
        <v>1020</v>
      </c>
      <c r="F2437" s="215">
        <v>1110</v>
      </c>
      <c r="G2437" s="215">
        <v>1004</v>
      </c>
      <c r="I2437" s="215" t="s">
        <v>9168</v>
      </c>
      <c r="J2437" s="215" t="s">
        <v>9169</v>
      </c>
      <c r="K2437" s="215" t="s">
        <v>8688</v>
      </c>
      <c r="L2437" s="215" t="s">
        <v>26917</v>
      </c>
      <c r="AD2437" s="216"/>
    </row>
    <row r="2438" spans="1:30" s="215" customFormat="1" x14ac:dyDescent="0.25">
      <c r="A2438" s="215" t="s">
        <v>160</v>
      </c>
      <c r="B2438" s="215">
        <v>6087</v>
      </c>
      <c r="C2438" s="215" t="s">
        <v>214</v>
      </c>
      <c r="D2438" s="215">
        <v>191988265</v>
      </c>
      <c r="E2438" s="215">
        <v>1020</v>
      </c>
      <c r="F2438" s="215">
        <v>1110</v>
      </c>
      <c r="G2438" s="215">
        <v>1004</v>
      </c>
      <c r="I2438" s="215" t="s">
        <v>26846</v>
      </c>
      <c r="J2438" s="215" t="s">
        <v>26847</v>
      </c>
      <c r="K2438" s="215" t="s">
        <v>8688</v>
      </c>
      <c r="L2438" s="215" t="s">
        <v>26918</v>
      </c>
      <c r="AD2438" s="216"/>
    </row>
    <row r="2439" spans="1:30" s="215" customFormat="1" x14ac:dyDescent="0.25">
      <c r="A2439" s="215" t="s">
        <v>160</v>
      </c>
      <c r="B2439" s="215">
        <v>6087</v>
      </c>
      <c r="C2439" s="215" t="s">
        <v>214</v>
      </c>
      <c r="D2439" s="215">
        <v>192005183</v>
      </c>
      <c r="E2439" s="215">
        <v>1020</v>
      </c>
      <c r="F2439" s="215">
        <v>1110</v>
      </c>
      <c r="G2439" s="215">
        <v>1004</v>
      </c>
      <c r="I2439" s="215" t="s">
        <v>29220</v>
      </c>
      <c r="J2439" s="215" t="s">
        <v>29221</v>
      </c>
      <c r="K2439" s="215" t="s">
        <v>8688</v>
      </c>
      <c r="L2439" s="215" t="s">
        <v>29262</v>
      </c>
      <c r="AD2439" s="216"/>
    </row>
    <row r="2440" spans="1:30" s="215" customFormat="1" x14ac:dyDescent="0.25">
      <c r="A2440" s="215" t="s">
        <v>160</v>
      </c>
      <c r="B2440" s="215">
        <v>6087</v>
      </c>
      <c r="C2440" s="215" t="s">
        <v>214</v>
      </c>
      <c r="D2440" s="215">
        <v>192024346</v>
      </c>
      <c r="E2440" s="215">
        <v>1020</v>
      </c>
      <c r="F2440" s="215">
        <v>1110</v>
      </c>
      <c r="G2440" s="215">
        <v>1003</v>
      </c>
      <c r="I2440" s="215" t="s">
        <v>27073</v>
      </c>
      <c r="J2440" s="215" t="s">
        <v>27074</v>
      </c>
      <c r="K2440" s="215" t="s">
        <v>8688</v>
      </c>
      <c r="L2440" s="215" t="s">
        <v>27154</v>
      </c>
      <c r="AD2440" s="216"/>
    </row>
    <row r="2441" spans="1:30" s="215" customFormat="1" x14ac:dyDescent="0.25">
      <c r="A2441" s="215" t="s">
        <v>160</v>
      </c>
      <c r="B2441" s="215">
        <v>6087</v>
      </c>
      <c r="C2441" s="215" t="s">
        <v>214</v>
      </c>
      <c r="D2441" s="215">
        <v>192044268</v>
      </c>
      <c r="E2441" s="215">
        <v>1020</v>
      </c>
      <c r="F2441" s="215">
        <v>1110</v>
      </c>
      <c r="G2441" s="215">
        <v>1004</v>
      </c>
      <c r="I2441" s="215" t="s">
        <v>28866</v>
      </c>
      <c r="J2441" s="215" t="s">
        <v>28867</v>
      </c>
      <c r="K2441" s="215" t="s">
        <v>328</v>
      </c>
      <c r="L2441" s="215" t="s">
        <v>31895</v>
      </c>
      <c r="AD2441" s="216"/>
    </row>
    <row r="2442" spans="1:30" s="215" customFormat="1" x14ac:dyDescent="0.25">
      <c r="A2442" s="215" t="s">
        <v>160</v>
      </c>
      <c r="B2442" s="215">
        <v>6087</v>
      </c>
      <c r="C2442" s="215" t="s">
        <v>214</v>
      </c>
      <c r="D2442" s="215">
        <v>192046879</v>
      </c>
      <c r="E2442" s="215">
        <v>1060</v>
      </c>
      <c r="F2442" s="215">
        <v>1274</v>
      </c>
      <c r="G2442" s="215">
        <v>1004</v>
      </c>
      <c r="I2442" s="215" t="s">
        <v>31742</v>
      </c>
      <c r="J2442" s="215" t="s">
        <v>31743</v>
      </c>
      <c r="K2442" s="215" t="s">
        <v>328</v>
      </c>
      <c r="L2442" s="215" t="s">
        <v>31897</v>
      </c>
      <c r="AD2442" s="216"/>
    </row>
    <row r="2443" spans="1:30" s="215" customFormat="1" x14ac:dyDescent="0.25">
      <c r="A2443" s="215" t="s">
        <v>160</v>
      </c>
      <c r="B2443" s="215">
        <v>6087</v>
      </c>
      <c r="C2443" s="215" t="s">
        <v>214</v>
      </c>
      <c r="D2443" s="215">
        <v>500008490</v>
      </c>
      <c r="E2443" s="215">
        <v>1040</v>
      </c>
      <c r="F2443" s="215">
        <v>1274</v>
      </c>
      <c r="G2443" s="215">
        <v>1004</v>
      </c>
      <c r="I2443" s="215" t="s">
        <v>31744</v>
      </c>
      <c r="J2443" s="215" t="s">
        <v>31745</v>
      </c>
      <c r="K2443" s="215" t="s">
        <v>8688</v>
      </c>
      <c r="L2443" s="215" t="s">
        <v>31917</v>
      </c>
      <c r="AD2443" s="216"/>
    </row>
    <row r="2444" spans="1:30" s="215" customFormat="1" x14ac:dyDescent="0.25">
      <c r="A2444" s="215" t="s">
        <v>160</v>
      </c>
      <c r="B2444" s="215">
        <v>6087</v>
      </c>
      <c r="C2444" s="215" t="s">
        <v>214</v>
      </c>
      <c r="D2444" s="215">
        <v>500008512</v>
      </c>
      <c r="E2444" s="215">
        <v>1020</v>
      </c>
      <c r="F2444" s="215">
        <v>1110</v>
      </c>
      <c r="G2444" s="215">
        <v>1004</v>
      </c>
      <c r="I2444" s="215" t="s">
        <v>31746</v>
      </c>
      <c r="J2444" s="215" t="s">
        <v>31747</v>
      </c>
      <c r="K2444" s="215" t="s">
        <v>8688</v>
      </c>
      <c r="L2444" s="215" t="s">
        <v>31918</v>
      </c>
      <c r="AD2444" s="216"/>
    </row>
    <row r="2445" spans="1:30" s="215" customFormat="1" x14ac:dyDescent="0.25">
      <c r="A2445" s="215" t="s">
        <v>160</v>
      </c>
      <c r="B2445" s="215">
        <v>6087</v>
      </c>
      <c r="C2445" s="215" t="s">
        <v>214</v>
      </c>
      <c r="D2445" s="215">
        <v>500008513</v>
      </c>
      <c r="E2445" s="215">
        <v>1020</v>
      </c>
      <c r="F2445" s="215">
        <v>1110</v>
      </c>
      <c r="G2445" s="215">
        <v>1004</v>
      </c>
      <c r="I2445" s="215" t="s">
        <v>31748</v>
      </c>
      <c r="J2445" s="215" t="s">
        <v>31749</v>
      </c>
      <c r="K2445" s="215" t="s">
        <v>8688</v>
      </c>
      <c r="L2445" s="215" t="s">
        <v>31919</v>
      </c>
      <c r="AD2445" s="216"/>
    </row>
    <row r="2446" spans="1:30" s="215" customFormat="1" x14ac:dyDescent="0.25">
      <c r="A2446" s="215" t="s">
        <v>160</v>
      </c>
      <c r="B2446" s="215">
        <v>6087</v>
      </c>
      <c r="C2446" s="215" t="s">
        <v>214</v>
      </c>
      <c r="D2446" s="215">
        <v>500008529</v>
      </c>
      <c r="E2446" s="215">
        <v>1020</v>
      </c>
      <c r="F2446" s="215">
        <v>1110</v>
      </c>
      <c r="G2446" s="215">
        <v>1004</v>
      </c>
      <c r="I2446" s="215" t="s">
        <v>31750</v>
      </c>
      <c r="J2446" s="215" t="s">
        <v>31751</v>
      </c>
      <c r="K2446" s="215" t="s">
        <v>8688</v>
      </c>
      <c r="L2446" s="215" t="s">
        <v>31920</v>
      </c>
      <c r="AD2446" s="216"/>
    </row>
    <row r="2447" spans="1:30" s="215" customFormat="1" x14ac:dyDescent="0.25">
      <c r="A2447" s="215" t="s">
        <v>160</v>
      </c>
      <c r="B2447" s="215">
        <v>6087</v>
      </c>
      <c r="C2447" s="215" t="s">
        <v>214</v>
      </c>
      <c r="D2447" s="215">
        <v>500008532</v>
      </c>
      <c r="E2447" s="215">
        <v>1020</v>
      </c>
      <c r="F2447" s="215">
        <v>1110</v>
      </c>
      <c r="G2447" s="215">
        <v>1004</v>
      </c>
      <c r="I2447" s="215" t="s">
        <v>31752</v>
      </c>
      <c r="J2447" s="215" t="s">
        <v>31753</v>
      </c>
      <c r="K2447" s="215" t="s">
        <v>328</v>
      </c>
      <c r="L2447" s="215" t="s">
        <v>31895</v>
      </c>
      <c r="AD2447" s="216"/>
    </row>
    <row r="2448" spans="1:30" s="215" customFormat="1" x14ac:dyDescent="0.25">
      <c r="A2448" s="215" t="s">
        <v>160</v>
      </c>
      <c r="B2448" s="215">
        <v>6087</v>
      </c>
      <c r="C2448" s="215" t="s">
        <v>214</v>
      </c>
      <c r="D2448" s="215">
        <v>500008541</v>
      </c>
      <c r="E2448" s="215">
        <v>1020</v>
      </c>
      <c r="F2448" s="215">
        <v>1110</v>
      </c>
      <c r="G2448" s="215">
        <v>1004</v>
      </c>
      <c r="I2448" s="215" t="s">
        <v>31754</v>
      </c>
      <c r="J2448" s="215" t="s">
        <v>31755</v>
      </c>
      <c r="K2448" s="215" t="s">
        <v>8688</v>
      </c>
      <c r="L2448" s="215" t="s">
        <v>31921</v>
      </c>
      <c r="AD2448" s="216"/>
    </row>
    <row r="2449" spans="1:30" s="215" customFormat="1" x14ac:dyDescent="0.25">
      <c r="A2449" s="215" t="s">
        <v>160</v>
      </c>
      <c r="B2449" s="215">
        <v>6087</v>
      </c>
      <c r="C2449" s="215" t="s">
        <v>214</v>
      </c>
      <c r="D2449" s="215">
        <v>500008542</v>
      </c>
      <c r="E2449" s="215">
        <v>1020</v>
      </c>
      <c r="F2449" s="215">
        <v>1110</v>
      </c>
      <c r="G2449" s="215">
        <v>1004</v>
      </c>
      <c r="I2449" s="215" t="s">
        <v>31756</v>
      </c>
      <c r="J2449" s="215" t="s">
        <v>31757</v>
      </c>
      <c r="K2449" s="215" t="s">
        <v>8688</v>
      </c>
      <c r="L2449" s="215" t="s">
        <v>31922</v>
      </c>
      <c r="AD2449" s="216"/>
    </row>
    <row r="2450" spans="1:30" s="215" customFormat="1" x14ac:dyDescent="0.25">
      <c r="A2450" s="215" t="s">
        <v>160</v>
      </c>
      <c r="B2450" s="215">
        <v>6087</v>
      </c>
      <c r="C2450" s="215" t="s">
        <v>214</v>
      </c>
      <c r="D2450" s="215">
        <v>500008543</v>
      </c>
      <c r="E2450" s="215">
        <v>1020</v>
      </c>
      <c r="F2450" s="215">
        <v>1110</v>
      </c>
      <c r="G2450" s="215">
        <v>1004</v>
      </c>
      <c r="I2450" s="215" t="s">
        <v>31758</v>
      </c>
      <c r="J2450" s="215" t="s">
        <v>31759</v>
      </c>
      <c r="K2450" s="215" t="s">
        <v>8688</v>
      </c>
      <c r="L2450" s="215" t="s">
        <v>31923</v>
      </c>
      <c r="AD2450" s="216"/>
    </row>
    <row r="2451" spans="1:30" s="215" customFormat="1" x14ac:dyDescent="0.25">
      <c r="A2451" s="215" t="s">
        <v>160</v>
      </c>
      <c r="B2451" s="215">
        <v>6087</v>
      </c>
      <c r="C2451" s="215" t="s">
        <v>214</v>
      </c>
      <c r="D2451" s="215">
        <v>500008544</v>
      </c>
      <c r="E2451" s="215">
        <v>1020</v>
      </c>
      <c r="F2451" s="215">
        <v>1110</v>
      </c>
      <c r="G2451" s="215">
        <v>1004</v>
      </c>
      <c r="I2451" s="215" t="s">
        <v>31760</v>
      </c>
      <c r="J2451" s="215" t="s">
        <v>31761</v>
      </c>
      <c r="K2451" s="215" t="s">
        <v>8688</v>
      </c>
      <c r="L2451" s="215" t="s">
        <v>31924</v>
      </c>
      <c r="AD2451" s="216"/>
    </row>
    <row r="2452" spans="1:30" s="215" customFormat="1" x14ac:dyDescent="0.25">
      <c r="A2452" s="215" t="s">
        <v>160</v>
      </c>
      <c r="B2452" s="215">
        <v>6087</v>
      </c>
      <c r="C2452" s="215" t="s">
        <v>214</v>
      </c>
      <c r="D2452" s="215">
        <v>500008545</v>
      </c>
      <c r="E2452" s="215">
        <v>1020</v>
      </c>
      <c r="F2452" s="215">
        <v>1110</v>
      </c>
      <c r="G2452" s="215">
        <v>1004</v>
      </c>
      <c r="I2452" s="215" t="s">
        <v>31762</v>
      </c>
      <c r="J2452" s="215" t="s">
        <v>31763</v>
      </c>
      <c r="K2452" s="215" t="s">
        <v>8688</v>
      </c>
      <c r="L2452" s="215" t="s">
        <v>31925</v>
      </c>
      <c r="AD2452" s="216"/>
    </row>
    <row r="2453" spans="1:30" s="215" customFormat="1" x14ac:dyDescent="0.25">
      <c r="A2453" s="215" t="s">
        <v>160</v>
      </c>
      <c r="B2453" s="215">
        <v>6087</v>
      </c>
      <c r="C2453" s="215" t="s">
        <v>214</v>
      </c>
      <c r="D2453" s="215">
        <v>504196398</v>
      </c>
      <c r="E2453" s="215">
        <v>1060</v>
      </c>
      <c r="F2453" s="215">
        <v>1110</v>
      </c>
      <c r="G2453" s="215">
        <v>1004</v>
      </c>
      <c r="I2453" s="215" t="s">
        <v>31764</v>
      </c>
      <c r="J2453" s="215" t="s">
        <v>31765</v>
      </c>
      <c r="K2453" s="215" t="s">
        <v>328</v>
      </c>
      <c r="L2453" s="215" t="s">
        <v>31898</v>
      </c>
      <c r="AD2453" s="216"/>
    </row>
    <row r="2454" spans="1:30" s="215" customFormat="1" x14ac:dyDescent="0.25">
      <c r="A2454" s="215" t="s">
        <v>160</v>
      </c>
      <c r="B2454" s="215">
        <v>6087</v>
      </c>
      <c r="C2454" s="215" t="s">
        <v>214</v>
      </c>
      <c r="D2454" s="215">
        <v>504196423</v>
      </c>
      <c r="E2454" s="215">
        <v>1060</v>
      </c>
      <c r="F2454" s="215">
        <v>1271</v>
      </c>
      <c r="G2454" s="215">
        <v>1004</v>
      </c>
      <c r="I2454" s="215" t="s">
        <v>31766</v>
      </c>
      <c r="J2454" s="215" t="s">
        <v>31767</v>
      </c>
      <c r="K2454" s="215" t="s">
        <v>8688</v>
      </c>
      <c r="L2454" s="215" t="s">
        <v>31926</v>
      </c>
      <c r="AD2454" s="216"/>
    </row>
    <row r="2455" spans="1:30" s="215" customFormat="1" x14ac:dyDescent="0.25">
      <c r="A2455" s="215" t="s">
        <v>160</v>
      </c>
      <c r="B2455" s="215">
        <v>6087</v>
      </c>
      <c r="C2455" s="215" t="s">
        <v>214</v>
      </c>
      <c r="D2455" s="215">
        <v>504196424</v>
      </c>
      <c r="E2455" s="215">
        <v>1060</v>
      </c>
      <c r="F2455" s="215">
        <v>1274</v>
      </c>
      <c r="G2455" s="215">
        <v>1004</v>
      </c>
      <c r="I2455" s="215" t="s">
        <v>31768</v>
      </c>
      <c r="J2455" s="215" t="s">
        <v>31769</v>
      </c>
      <c r="K2455" s="215" t="s">
        <v>8688</v>
      </c>
      <c r="L2455" s="215" t="s">
        <v>31927</v>
      </c>
      <c r="AD2455" s="216"/>
    </row>
    <row r="2456" spans="1:30" s="215" customFormat="1" x14ac:dyDescent="0.25">
      <c r="A2456" s="215" t="s">
        <v>160</v>
      </c>
      <c r="B2456" s="215">
        <v>6087</v>
      </c>
      <c r="C2456" s="215" t="s">
        <v>214</v>
      </c>
      <c r="D2456" s="215">
        <v>504196426</v>
      </c>
      <c r="E2456" s="215">
        <v>1060</v>
      </c>
      <c r="F2456" s="215">
        <v>1274</v>
      </c>
      <c r="G2456" s="215">
        <v>1004</v>
      </c>
      <c r="I2456" s="215" t="s">
        <v>31770</v>
      </c>
      <c r="J2456" s="215" t="s">
        <v>31771</v>
      </c>
      <c r="K2456" s="215" t="s">
        <v>8688</v>
      </c>
      <c r="L2456" s="215" t="s">
        <v>31928</v>
      </c>
      <c r="AD2456" s="216"/>
    </row>
    <row r="2457" spans="1:30" s="215" customFormat="1" x14ac:dyDescent="0.25">
      <c r="A2457" s="215" t="s">
        <v>160</v>
      </c>
      <c r="B2457" s="215">
        <v>6087</v>
      </c>
      <c r="C2457" s="215" t="s">
        <v>214</v>
      </c>
      <c r="D2457" s="215">
        <v>504196477</v>
      </c>
      <c r="E2457" s="215">
        <v>1060</v>
      </c>
      <c r="F2457" s="215">
        <v>1252</v>
      </c>
      <c r="G2457" s="215">
        <v>1004</v>
      </c>
      <c r="I2457" s="215" t="s">
        <v>31772</v>
      </c>
      <c r="J2457" s="215" t="s">
        <v>31773</v>
      </c>
      <c r="K2457" s="215" t="s">
        <v>8688</v>
      </c>
      <c r="L2457" s="215" t="s">
        <v>31929</v>
      </c>
      <c r="AD2457" s="216"/>
    </row>
    <row r="2458" spans="1:30" s="215" customFormat="1" x14ac:dyDescent="0.25">
      <c r="A2458" s="215" t="s">
        <v>160</v>
      </c>
      <c r="B2458" s="215">
        <v>6087</v>
      </c>
      <c r="C2458" s="215" t="s">
        <v>214</v>
      </c>
      <c r="D2458" s="215">
        <v>504196483</v>
      </c>
      <c r="E2458" s="215">
        <v>1060</v>
      </c>
      <c r="F2458" s="215">
        <v>1274</v>
      </c>
      <c r="G2458" s="215">
        <v>1004</v>
      </c>
      <c r="I2458" s="215" t="s">
        <v>31774</v>
      </c>
      <c r="J2458" s="215" t="s">
        <v>31775</v>
      </c>
      <c r="K2458" s="215" t="s">
        <v>8688</v>
      </c>
      <c r="L2458" s="215" t="s">
        <v>31930</v>
      </c>
      <c r="AD2458" s="216"/>
    </row>
    <row r="2459" spans="1:30" s="215" customFormat="1" x14ac:dyDescent="0.25">
      <c r="A2459" s="215" t="s">
        <v>160</v>
      </c>
      <c r="B2459" s="215">
        <v>6087</v>
      </c>
      <c r="C2459" s="215" t="s">
        <v>214</v>
      </c>
      <c r="D2459" s="215">
        <v>504196519</v>
      </c>
      <c r="E2459" s="215">
        <v>1060</v>
      </c>
      <c r="F2459" s="215">
        <v>1242</v>
      </c>
      <c r="G2459" s="215">
        <v>1004</v>
      </c>
      <c r="I2459" s="215" t="s">
        <v>31776</v>
      </c>
      <c r="J2459" s="215" t="s">
        <v>31777</v>
      </c>
      <c r="K2459" s="215" t="s">
        <v>8688</v>
      </c>
      <c r="L2459" s="215" t="s">
        <v>31931</v>
      </c>
      <c r="AD2459" s="216"/>
    </row>
    <row r="2460" spans="1:30" s="215" customFormat="1" x14ac:dyDescent="0.25">
      <c r="A2460" s="215" t="s">
        <v>160</v>
      </c>
      <c r="B2460" s="215">
        <v>6087</v>
      </c>
      <c r="C2460" s="215" t="s">
        <v>214</v>
      </c>
      <c r="D2460" s="215">
        <v>504196765</v>
      </c>
      <c r="E2460" s="215">
        <v>1060</v>
      </c>
      <c r="F2460" s="215">
        <v>1110</v>
      </c>
      <c r="G2460" s="215">
        <v>1004</v>
      </c>
      <c r="I2460" s="215" t="s">
        <v>31778</v>
      </c>
      <c r="J2460" s="215" t="s">
        <v>31779</v>
      </c>
      <c r="K2460" s="215" t="s">
        <v>328</v>
      </c>
      <c r="L2460" s="215" t="s">
        <v>31896</v>
      </c>
      <c r="AD2460" s="216"/>
    </row>
    <row r="2461" spans="1:30" s="215" customFormat="1" x14ac:dyDescent="0.25">
      <c r="A2461" s="215" t="s">
        <v>160</v>
      </c>
      <c r="B2461" s="215">
        <v>6087</v>
      </c>
      <c r="C2461" s="215" t="s">
        <v>214</v>
      </c>
      <c r="D2461" s="215">
        <v>504196783</v>
      </c>
      <c r="E2461" s="215">
        <v>1060</v>
      </c>
      <c r="F2461" s="215">
        <v>1274</v>
      </c>
      <c r="G2461" s="215">
        <v>1004</v>
      </c>
      <c r="I2461" s="215" t="s">
        <v>31780</v>
      </c>
      <c r="J2461" s="215" t="s">
        <v>31781</v>
      </c>
      <c r="K2461" s="215" t="s">
        <v>8688</v>
      </c>
      <c r="L2461" s="215" t="s">
        <v>31932</v>
      </c>
      <c r="AD2461" s="216"/>
    </row>
    <row r="2462" spans="1:30" s="215" customFormat="1" x14ac:dyDescent="0.25">
      <c r="A2462" s="215" t="s">
        <v>160</v>
      </c>
      <c r="B2462" s="215">
        <v>6087</v>
      </c>
      <c r="C2462" s="215" t="s">
        <v>214</v>
      </c>
      <c r="D2462" s="215">
        <v>504196811</v>
      </c>
      <c r="E2462" s="215">
        <v>1060</v>
      </c>
      <c r="F2462" s="215">
        <v>1121</v>
      </c>
      <c r="G2462" s="215">
        <v>1004</v>
      </c>
      <c r="I2462" s="215" t="s">
        <v>31782</v>
      </c>
      <c r="J2462" s="215" t="s">
        <v>31783</v>
      </c>
      <c r="K2462" s="215" t="s">
        <v>328</v>
      </c>
      <c r="L2462" s="215" t="s">
        <v>31894</v>
      </c>
      <c r="AD2462" s="216"/>
    </row>
    <row r="2463" spans="1:30" s="215" customFormat="1" x14ac:dyDescent="0.25">
      <c r="A2463" s="215" t="s">
        <v>160</v>
      </c>
      <c r="B2463" s="215">
        <v>6087</v>
      </c>
      <c r="C2463" s="215" t="s">
        <v>214</v>
      </c>
      <c r="D2463" s="215">
        <v>504196815</v>
      </c>
      <c r="E2463" s="215">
        <v>1060</v>
      </c>
      <c r="F2463" s="215">
        <v>1274</v>
      </c>
      <c r="G2463" s="215">
        <v>1004</v>
      </c>
      <c r="I2463" s="215" t="s">
        <v>31784</v>
      </c>
      <c r="J2463" s="215" t="s">
        <v>31785</v>
      </c>
      <c r="K2463" s="215" t="s">
        <v>8688</v>
      </c>
      <c r="L2463" s="215" t="s">
        <v>31933</v>
      </c>
      <c r="AD2463" s="216"/>
    </row>
    <row r="2464" spans="1:30" s="215" customFormat="1" x14ac:dyDescent="0.25">
      <c r="A2464" s="215" t="s">
        <v>160</v>
      </c>
      <c r="B2464" s="215">
        <v>6087</v>
      </c>
      <c r="C2464" s="215" t="s">
        <v>214</v>
      </c>
      <c r="D2464" s="215">
        <v>504196832</v>
      </c>
      <c r="E2464" s="215">
        <v>1060</v>
      </c>
      <c r="F2464" s="215">
        <v>1251</v>
      </c>
      <c r="G2464" s="215">
        <v>1004</v>
      </c>
      <c r="I2464" s="215" t="s">
        <v>31786</v>
      </c>
      <c r="J2464" s="215" t="s">
        <v>31787</v>
      </c>
      <c r="K2464" s="215" t="s">
        <v>328</v>
      </c>
      <c r="L2464" s="215" t="s">
        <v>31893</v>
      </c>
      <c r="AD2464" s="216"/>
    </row>
    <row r="2465" spans="1:30" s="215" customFormat="1" x14ac:dyDescent="0.25">
      <c r="A2465" s="215" t="s">
        <v>160</v>
      </c>
      <c r="B2465" s="215">
        <v>6087</v>
      </c>
      <c r="C2465" s="215" t="s">
        <v>214</v>
      </c>
      <c r="D2465" s="215">
        <v>504196902</v>
      </c>
      <c r="E2465" s="215">
        <v>1060</v>
      </c>
      <c r="F2465" s="215">
        <v>1274</v>
      </c>
      <c r="G2465" s="215">
        <v>1004</v>
      </c>
      <c r="I2465" s="215" t="s">
        <v>31788</v>
      </c>
      <c r="J2465" s="215" t="s">
        <v>31789</v>
      </c>
      <c r="K2465" s="215" t="s">
        <v>8688</v>
      </c>
      <c r="L2465" s="215" t="s">
        <v>31934</v>
      </c>
      <c r="AD2465" s="216"/>
    </row>
    <row r="2466" spans="1:30" s="215" customFormat="1" x14ac:dyDescent="0.25">
      <c r="A2466" s="215" t="s">
        <v>160</v>
      </c>
      <c r="B2466" s="215">
        <v>6087</v>
      </c>
      <c r="C2466" s="215" t="s">
        <v>214</v>
      </c>
      <c r="D2466" s="215">
        <v>504196903</v>
      </c>
      <c r="E2466" s="215">
        <v>1060</v>
      </c>
      <c r="F2466" s="215">
        <v>1261</v>
      </c>
      <c r="G2466" s="215">
        <v>1004</v>
      </c>
      <c r="I2466" s="215" t="s">
        <v>31790</v>
      </c>
      <c r="J2466" s="215" t="s">
        <v>31791</v>
      </c>
      <c r="K2466" s="215" t="s">
        <v>8688</v>
      </c>
      <c r="L2466" s="215" t="s">
        <v>31935</v>
      </c>
      <c r="AD2466" s="216"/>
    </row>
    <row r="2467" spans="1:30" s="215" customFormat="1" x14ac:dyDescent="0.25">
      <c r="A2467" s="215" t="s">
        <v>160</v>
      </c>
      <c r="B2467" s="215">
        <v>6087</v>
      </c>
      <c r="C2467" s="215" t="s">
        <v>214</v>
      </c>
      <c r="D2467" s="215">
        <v>504196905</v>
      </c>
      <c r="E2467" s="215">
        <v>1060</v>
      </c>
      <c r="F2467" s="215">
        <v>1274</v>
      </c>
      <c r="G2467" s="215">
        <v>1004</v>
      </c>
      <c r="I2467" s="215" t="s">
        <v>31792</v>
      </c>
      <c r="J2467" s="215" t="s">
        <v>31793</v>
      </c>
      <c r="K2467" s="215" t="s">
        <v>8688</v>
      </c>
      <c r="L2467" s="215" t="s">
        <v>31936</v>
      </c>
      <c r="AD2467" s="216"/>
    </row>
    <row r="2468" spans="1:30" s="215" customFormat="1" x14ac:dyDescent="0.25">
      <c r="A2468" s="215" t="s">
        <v>160</v>
      </c>
      <c r="B2468" s="215">
        <v>6087</v>
      </c>
      <c r="C2468" s="215" t="s">
        <v>214</v>
      </c>
      <c r="D2468" s="215">
        <v>504196955</v>
      </c>
      <c r="E2468" s="215">
        <v>1060</v>
      </c>
      <c r="F2468" s="215">
        <v>1241</v>
      </c>
      <c r="G2468" s="215">
        <v>1004</v>
      </c>
      <c r="I2468" s="215" t="s">
        <v>31794</v>
      </c>
      <c r="J2468" s="215" t="s">
        <v>31795</v>
      </c>
      <c r="K2468" s="215" t="s">
        <v>8688</v>
      </c>
      <c r="L2468" s="215" t="s">
        <v>31937</v>
      </c>
      <c r="AD2468" s="216"/>
    </row>
    <row r="2469" spans="1:30" s="215" customFormat="1" x14ac:dyDescent="0.25">
      <c r="A2469" s="215" t="s">
        <v>160</v>
      </c>
      <c r="B2469" s="215">
        <v>6087</v>
      </c>
      <c r="C2469" s="215" t="s">
        <v>214</v>
      </c>
      <c r="D2469" s="215">
        <v>504197015</v>
      </c>
      <c r="E2469" s="215">
        <v>1060</v>
      </c>
      <c r="F2469" s="215">
        <v>1271</v>
      </c>
      <c r="G2469" s="215">
        <v>1004</v>
      </c>
      <c r="I2469" s="215" t="s">
        <v>31796</v>
      </c>
      <c r="J2469" s="215" t="s">
        <v>31797</v>
      </c>
      <c r="K2469" s="215" t="s">
        <v>8688</v>
      </c>
      <c r="L2469" s="215" t="s">
        <v>31938</v>
      </c>
      <c r="AD2469" s="216"/>
    </row>
    <row r="2470" spans="1:30" s="215" customFormat="1" x14ac:dyDescent="0.25">
      <c r="A2470" s="215" t="s">
        <v>160</v>
      </c>
      <c r="B2470" s="215">
        <v>6087</v>
      </c>
      <c r="C2470" s="215" t="s">
        <v>214</v>
      </c>
      <c r="D2470" s="215">
        <v>504197016</v>
      </c>
      <c r="E2470" s="215">
        <v>1060</v>
      </c>
      <c r="F2470" s="215">
        <v>1272</v>
      </c>
      <c r="G2470" s="215">
        <v>1004</v>
      </c>
      <c r="I2470" s="215" t="s">
        <v>31798</v>
      </c>
      <c r="J2470" s="215" t="s">
        <v>31799</v>
      </c>
      <c r="K2470" s="215" t="s">
        <v>8688</v>
      </c>
      <c r="L2470" s="215" t="s">
        <v>31939</v>
      </c>
      <c r="AD2470" s="216"/>
    </row>
    <row r="2471" spans="1:30" s="215" customFormat="1" x14ac:dyDescent="0.25">
      <c r="A2471" s="215" t="s">
        <v>160</v>
      </c>
      <c r="B2471" s="215">
        <v>6087</v>
      </c>
      <c r="C2471" s="215" t="s">
        <v>214</v>
      </c>
      <c r="D2471" s="215">
        <v>504197019</v>
      </c>
      <c r="E2471" s="215">
        <v>1060</v>
      </c>
      <c r="F2471" s="215">
        <v>1242</v>
      </c>
      <c r="G2471" s="215">
        <v>1004</v>
      </c>
      <c r="I2471" s="215" t="s">
        <v>31800</v>
      </c>
      <c r="J2471" s="215" t="s">
        <v>31801</v>
      </c>
      <c r="K2471" s="215" t="s">
        <v>8688</v>
      </c>
      <c r="L2471" s="215" t="s">
        <v>31940</v>
      </c>
      <c r="AD2471" s="216"/>
    </row>
    <row r="2472" spans="1:30" s="215" customFormat="1" x14ac:dyDescent="0.25">
      <c r="A2472" s="215" t="s">
        <v>160</v>
      </c>
      <c r="B2472" s="215">
        <v>6087</v>
      </c>
      <c r="C2472" s="215" t="s">
        <v>214</v>
      </c>
      <c r="D2472" s="215">
        <v>504197085</v>
      </c>
      <c r="E2472" s="215">
        <v>1060</v>
      </c>
      <c r="F2472" s="215">
        <v>1274</v>
      </c>
      <c r="G2472" s="215">
        <v>1004</v>
      </c>
      <c r="I2472" s="215" t="s">
        <v>31802</v>
      </c>
      <c r="J2472" s="215" t="s">
        <v>31803</v>
      </c>
      <c r="K2472" s="215" t="s">
        <v>8688</v>
      </c>
      <c r="L2472" s="215" t="s">
        <v>31941</v>
      </c>
      <c r="AD2472" s="216"/>
    </row>
    <row r="2473" spans="1:30" s="215" customFormat="1" x14ac:dyDescent="0.25">
      <c r="A2473" s="215" t="s">
        <v>160</v>
      </c>
      <c r="B2473" s="215">
        <v>6087</v>
      </c>
      <c r="C2473" s="215" t="s">
        <v>214</v>
      </c>
      <c r="D2473" s="215">
        <v>504197089</v>
      </c>
      <c r="E2473" s="215">
        <v>1060</v>
      </c>
      <c r="F2473" s="215">
        <v>1274</v>
      </c>
      <c r="G2473" s="215">
        <v>1004</v>
      </c>
      <c r="I2473" s="215" t="s">
        <v>31804</v>
      </c>
      <c r="J2473" s="215" t="s">
        <v>31805</v>
      </c>
      <c r="K2473" s="215" t="s">
        <v>8688</v>
      </c>
      <c r="L2473" s="215" t="s">
        <v>31942</v>
      </c>
      <c r="AD2473" s="216"/>
    </row>
    <row r="2474" spans="1:30" s="215" customFormat="1" x14ac:dyDescent="0.25">
      <c r="A2474" s="215" t="s">
        <v>160</v>
      </c>
      <c r="B2474" s="215">
        <v>6087</v>
      </c>
      <c r="C2474" s="215" t="s">
        <v>214</v>
      </c>
      <c r="D2474" s="215">
        <v>504197140</v>
      </c>
      <c r="E2474" s="215">
        <v>1060</v>
      </c>
      <c r="F2474" s="215">
        <v>1274</v>
      </c>
      <c r="G2474" s="215">
        <v>1004</v>
      </c>
      <c r="I2474" s="215" t="s">
        <v>31806</v>
      </c>
      <c r="J2474" s="215" t="s">
        <v>31807</v>
      </c>
      <c r="K2474" s="215" t="s">
        <v>328</v>
      </c>
      <c r="L2474" s="215" t="s">
        <v>31897</v>
      </c>
      <c r="AD2474" s="216"/>
    </row>
    <row r="2475" spans="1:30" s="215" customFormat="1" x14ac:dyDescent="0.25">
      <c r="A2475" s="215" t="s">
        <v>160</v>
      </c>
      <c r="B2475" s="215">
        <v>6089</v>
      </c>
      <c r="C2475" s="215" t="s">
        <v>215</v>
      </c>
      <c r="D2475" s="215">
        <v>911486</v>
      </c>
      <c r="E2475" s="215">
        <v>1020</v>
      </c>
      <c r="F2475" s="215">
        <v>1251</v>
      </c>
      <c r="G2475" s="215">
        <v>1004</v>
      </c>
      <c r="I2475" s="215" t="s">
        <v>25443</v>
      </c>
      <c r="J2475" s="215" t="s">
        <v>25444</v>
      </c>
      <c r="K2475" s="215" t="s">
        <v>328</v>
      </c>
      <c r="L2475" s="215" t="s">
        <v>26046</v>
      </c>
      <c r="AD2475" s="216"/>
    </row>
    <row r="2476" spans="1:30" s="215" customFormat="1" x14ac:dyDescent="0.25">
      <c r="A2476" s="215" t="s">
        <v>160</v>
      </c>
      <c r="B2476" s="215">
        <v>6089</v>
      </c>
      <c r="C2476" s="215" t="s">
        <v>215</v>
      </c>
      <c r="D2476" s="215">
        <v>911564</v>
      </c>
      <c r="E2476" s="215">
        <v>1020</v>
      </c>
      <c r="F2476" s="215">
        <v>1121</v>
      </c>
      <c r="G2476" s="215">
        <v>1004</v>
      </c>
      <c r="I2476" s="215" t="s">
        <v>25445</v>
      </c>
      <c r="J2476" s="215" t="s">
        <v>25446</v>
      </c>
      <c r="K2476" s="215" t="s">
        <v>8741</v>
      </c>
      <c r="L2476" s="215" t="s">
        <v>11522</v>
      </c>
      <c r="AD2476" s="216"/>
    </row>
    <row r="2477" spans="1:30" s="215" customFormat="1" x14ac:dyDescent="0.25">
      <c r="A2477" s="215" t="s">
        <v>160</v>
      </c>
      <c r="B2477" s="215">
        <v>6089</v>
      </c>
      <c r="C2477" s="215" t="s">
        <v>215</v>
      </c>
      <c r="D2477" s="215">
        <v>911565</v>
      </c>
      <c r="E2477" s="215">
        <v>1020</v>
      </c>
      <c r="F2477" s="215">
        <v>1122</v>
      </c>
      <c r="G2477" s="215">
        <v>1004</v>
      </c>
      <c r="I2477" s="215" t="s">
        <v>25447</v>
      </c>
      <c r="J2477" s="215" t="s">
        <v>25448</v>
      </c>
      <c r="K2477" s="215" t="s">
        <v>8741</v>
      </c>
      <c r="L2477" s="215" t="s">
        <v>11522</v>
      </c>
      <c r="AD2477" s="216"/>
    </row>
    <row r="2478" spans="1:30" s="215" customFormat="1" x14ac:dyDescent="0.25">
      <c r="A2478" s="215" t="s">
        <v>160</v>
      </c>
      <c r="B2478" s="215">
        <v>6089</v>
      </c>
      <c r="C2478" s="215" t="s">
        <v>215</v>
      </c>
      <c r="D2478" s="215">
        <v>911566</v>
      </c>
      <c r="E2478" s="215">
        <v>1030</v>
      </c>
      <c r="F2478" s="215">
        <v>1121</v>
      </c>
      <c r="G2478" s="215">
        <v>1004</v>
      </c>
      <c r="I2478" s="215" t="s">
        <v>25449</v>
      </c>
      <c r="J2478" s="215" t="s">
        <v>25450</v>
      </c>
      <c r="K2478" s="215" t="s">
        <v>8741</v>
      </c>
      <c r="L2478" s="215" t="s">
        <v>11522</v>
      </c>
      <c r="AD2478" s="216"/>
    </row>
    <row r="2479" spans="1:30" s="215" customFormat="1" x14ac:dyDescent="0.25">
      <c r="A2479" s="215" t="s">
        <v>160</v>
      </c>
      <c r="B2479" s="215">
        <v>6089</v>
      </c>
      <c r="C2479" s="215" t="s">
        <v>215</v>
      </c>
      <c r="D2479" s="215">
        <v>911621</v>
      </c>
      <c r="E2479" s="215">
        <v>1060</v>
      </c>
      <c r="F2479" s="215">
        <v>1274</v>
      </c>
      <c r="G2479" s="215">
        <v>1004</v>
      </c>
      <c r="I2479" s="215" t="s">
        <v>25451</v>
      </c>
      <c r="J2479" s="215" t="s">
        <v>25452</v>
      </c>
      <c r="K2479" s="215" t="s">
        <v>8741</v>
      </c>
      <c r="L2479" s="215" t="s">
        <v>11523</v>
      </c>
      <c r="AD2479" s="216"/>
    </row>
    <row r="2480" spans="1:30" s="215" customFormat="1" x14ac:dyDescent="0.25">
      <c r="A2480" s="215" t="s">
        <v>160</v>
      </c>
      <c r="B2480" s="215">
        <v>6089</v>
      </c>
      <c r="C2480" s="215" t="s">
        <v>215</v>
      </c>
      <c r="D2480" s="215">
        <v>911630</v>
      </c>
      <c r="E2480" s="215">
        <v>1020</v>
      </c>
      <c r="F2480" s="215">
        <v>1121</v>
      </c>
      <c r="G2480" s="215">
        <v>1004</v>
      </c>
      <c r="I2480" s="215" t="s">
        <v>25453</v>
      </c>
      <c r="J2480" s="215" t="s">
        <v>25454</v>
      </c>
      <c r="K2480" s="215" t="s">
        <v>8741</v>
      </c>
      <c r="L2480" s="215" t="s">
        <v>11524</v>
      </c>
      <c r="AD2480" s="216"/>
    </row>
    <row r="2481" spans="1:30" s="215" customFormat="1" x14ac:dyDescent="0.25">
      <c r="A2481" s="215" t="s">
        <v>160</v>
      </c>
      <c r="B2481" s="215">
        <v>6089</v>
      </c>
      <c r="C2481" s="215" t="s">
        <v>215</v>
      </c>
      <c r="D2481" s="215">
        <v>911646</v>
      </c>
      <c r="E2481" s="215">
        <v>1040</v>
      </c>
      <c r="F2481" s="215">
        <v>1230</v>
      </c>
      <c r="G2481" s="215">
        <v>1004</v>
      </c>
      <c r="I2481" s="215" t="s">
        <v>25455</v>
      </c>
      <c r="J2481" s="215" t="s">
        <v>25456</v>
      </c>
      <c r="K2481" s="215" t="s">
        <v>8741</v>
      </c>
      <c r="L2481" s="215" t="s">
        <v>11525</v>
      </c>
      <c r="AD2481" s="216"/>
    </row>
    <row r="2482" spans="1:30" s="215" customFormat="1" x14ac:dyDescent="0.25">
      <c r="A2482" s="215" t="s">
        <v>160</v>
      </c>
      <c r="B2482" s="215">
        <v>6089</v>
      </c>
      <c r="C2482" s="215" t="s">
        <v>215</v>
      </c>
      <c r="D2482" s="215">
        <v>911667</v>
      </c>
      <c r="E2482" s="215">
        <v>1020</v>
      </c>
      <c r="F2482" s="215">
        <v>1110</v>
      </c>
      <c r="G2482" s="215">
        <v>1004</v>
      </c>
      <c r="I2482" s="215" t="s">
        <v>25457</v>
      </c>
      <c r="J2482" s="215" t="s">
        <v>25458</v>
      </c>
      <c r="K2482" s="215" t="s">
        <v>8741</v>
      </c>
      <c r="L2482" s="215" t="s">
        <v>11526</v>
      </c>
      <c r="AD2482" s="216"/>
    </row>
    <row r="2483" spans="1:30" s="215" customFormat="1" x14ac:dyDescent="0.25">
      <c r="A2483" s="215" t="s">
        <v>160</v>
      </c>
      <c r="B2483" s="215">
        <v>6089</v>
      </c>
      <c r="C2483" s="215" t="s">
        <v>215</v>
      </c>
      <c r="D2483" s="215">
        <v>911847</v>
      </c>
      <c r="E2483" s="215">
        <v>1020</v>
      </c>
      <c r="F2483" s="215">
        <v>1122</v>
      </c>
      <c r="G2483" s="215">
        <v>1004</v>
      </c>
      <c r="I2483" s="215" t="s">
        <v>25459</v>
      </c>
      <c r="J2483" s="215" t="s">
        <v>25460</v>
      </c>
      <c r="K2483" s="215" t="s">
        <v>8741</v>
      </c>
      <c r="L2483" s="215" t="s">
        <v>11527</v>
      </c>
      <c r="AD2483" s="216"/>
    </row>
    <row r="2484" spans="1:30" s="215" customFormat="1" x14ac:dyDescent="0.25">
      <c r="A2484" s="215" t="s">
        <v>160</v>
      </c>
      <c r="B2484" s="215">
        <v>6089</v>
      </c>
      <c r="C2484" s="215" t="s">
        <v>215</v>
      </c>
      <c r="D2484" s="215">
        <v>911903</v>
      </c>
      <c r="E2484" s="215">
        <v>1020</v>
      </c>
      <c r="F2484" s="215">
        <v>1110</v>
      </c>
      <c r="G2484" s="215">
        <v>1004</v>
      </c>
      <c r="I2484" s="215" t="s">
        <v>9170</v>
      </c>
      <c r="J2484" s="215" t="s">
        <v>9171</v>
      </c>
      <c r="K2484" s="215" t="s">
        <v>8688</v>
      </c>
      <c r="L2484" s="215" t="s">
        <v>10864</v>
      </c>
      <c r="AD2484" s="216"/>
    </row>
    <row r="2485" spans="1:30" s="215" customFormat="1" x14ac:dyDescent="0.25">
      <c r="A2485" s="215" t="s">
        <v>160</v>
      </c>
      <c r="B2485" s="215">
        <v>6089</v>
      </c>
      <c r="C2485" s="215" t="s">
        <v>215</v>
      </c>
      <c r="D2485" s="215">
        <v>3108094</v>
      </c>
      <c r="E2485" s="215">
        <v>1020</v>
      </c>
      <c r="F2485" s="215">
        <v>1110</v>
      </c>
      <c r="G2485" s="215">
        <v>1004</v>
      </c>
      <c r="I2485" s="215" t="s">
        <v>25461</v>
      </c>
      <c r="J2485" s="215" t="s">
        <v>25462</v>
      </c>
      <c r="K2485" s="215" t="s">
        <v>8741</v>
      </c>
      <c r="L2485" s="215" t="s">
        <v>11528</v>
      </c>
      <c r="AD2485" s="216"/>
    </row>
    <row r="2486" spans="1:30" s="215" customFormat="1" x14ac:dyDescent="0.25">
      <c r="A2486" s="215" t="s">
        <v>160</v>
      </c>
      <c r="B2486" s="215">
        <v>6089</v>
      </c>
      <c r="C2486" s="215" t="s">
        <v>215</v>
      </c>
      <c r="D2486" s="215">
        <v>3108127</v>
      </c>
      <c r="E2486" s="215">
        <v>1020</v>
      </c>
      <c r="F2486" s="215">
        <v>1110</v>
      </c>
      <c r="G2486" s="215">
        <v>1004</v>
      </c>
      <c r="I2486" s="215" t="s">
        <v>25463</v>
      </c>
      <c r="J2486" s="215" t="s">
        <v>25464</v>
      </c>
      <c r="K2486" s="215" t="s">
        <v>8741</v>
      </c>
      <c r="L2486" s="215" t="s">
        <v>11529</v>
      </c>
      <c r="AD2486" s="216"/>
    </row>
    <row r="2487" spans="1:30" s="215" customFormat="1" x14ac:dyDescent="0.25">
      <c r="A2487" s="215" t="s">
        <v>160</v>
      </c>
      <c r="B2487" s="215">
        <v>6089</v>
      </c>
      <c r="C2487" s="215" t="s">
        <v>215</v>
      </c>
      <c r="D2487" s="215">
        <v>3108473</v>
      </c>
      <c r="E2487" s="215">
        <v>1020</v>
      </c>
      <c r="F2487" s="215">
        <v>1110</v>
      </c>
      <c r="G2487" s="215">
        <v>1004</v>
      </c>
      <c r="I2487" s="215" t="s">
        <v>25465</v>
      </c>
      <c r="J2487" s="215" t="s">
        <v>25466</v>
      </c>
      <c r="K2487" s="215" t="s">
        <v>8741</v>
      </c>
      <c r="L2487" s="215" t="s">
        <v>11523</v>
      </c>
      <c r="AD2487" s="216"/>
    </row>
    <row r="2488" spans="1:30" s="215" customFormat="1" x14ac:dyDescent="0.25">
      <c r="A2488" s="215" t="s">
        <v>160</v>
      </c>
      <c r="B2488" s="215">
        <v>6089</v>
      </c>
      <c r="C2488" s="215" t="s">
        <v>215</v>
      </c>
      <c r="D2488" s="215">
        <v>3108474</v>
      </c>
      <c r="E2488" s="215">
        <v>1020</v>
      </c>
      <c r="F2488" s="215">
        <v>1121</v>
      </c>
      <c r="G2488" s="215">
        <v>1004</v>
      </c>
      <c r="I2488" s="215" t="s">
        <v>25467</v>
      </c>
      <c r="J2488" s="215" t="s">
        <v>25468</v>
      </c>
      <c r="K2488" s="215" t="s">
        <v>8741</v>
      </c>
      <c r="L2488" s="215" t="s">
        <v>11530</v>
      </c>
      <c r="AD2488" s="216"/>
    </row>
    <row r="2489" spans="1:30" s="215" customFormat="1" x14ac:dyDescent="0.25">
      <c r="A2489" s="215" t="s">
        <v>160</v>
      </c>
      <c r="B2489" s="215">
        <v>6089</v>
      </c>
      <c r="C2489" s="215" t="s">
        <v>215</v>
      </c>
      <c r="D2489" s="215">
        <v>190174969</v>
      </c>
      <c r="E2489" s="215">
        <v>1020</v>
      </c>
      <c r="F2489" s="215">
        <v>1110</v>
      </c>
      <c r="G2489" s="215">
        <v>1004</v>
      </c>
      <c r="I2489" s="215" t="s">
        <v>25469</v>
      </c>
      <c r="J2489" s="215" t="s">
        <v>25470</v>
      </c>
      <c r="K2489" s="215" t="s">
        <v>8741</v>
      </c>
      <c r="L2489" s="215" t="s">
        <v>11531</v>
      </c>
      <c r="AD2489" s="216"/>
    </row>
    <row r="2490" spans="1:30" s="215" customFormat="1" x14ac:dyDescent="0.25">
      <c r="A2490" s="215" t="s">
        <v>160</v>
      </c>
      <c r="B2490" s="215">
        <v>6089</v>
      </c>
      <c r="C2490" s="215" t="s">
        <v>215</v>
      </c>
      <c r="D2490" s="215">
        <v>190174970</v>
      </c>
      <c r="E2490" s="215">
        <v>1020</v>
      </c>
      <c r="F2490" s="215">
        <v>1110</v>
      </c>
      <c r="G2490" s="215">
        <v>1004</v>
      </c>
      <c r="I2490" s="215" t="s">
        <v>25471</v>
      </c>
      <c r="J2490" s="215" t="s">
        <v>25472</v>
      </c>
      <c r="K2490" s="215" t="s">
        <v>8741</v>
      </c>
      <c r="L2490" s="215" t="s">
        <v>11531</v>
      </c>
      <c r="AD2490" s="216"/>
    </row>
    <row r="2491" spans="1:30" s="215" customFormat="1" x14ac:dyDescent="0.25">
      <c r="A2491" s="215" t="s">
        <v>160</v>
      </c>
      <c r="B2491" s="215">
        <v>6089</v>
      </c>
      <c r="C2491" s="215" t="s">
        <v>215</v>
      </c>
      <c r="D2491" s="215">
        <v>190174971</v>
      </c>
      <c r="E2491" s="215">
        <v>1020</v>
      </c>
      <c r="F2491" s="215">
        <v>1110</v>
      </c>
      <c r="G2491" s="215">
        <v>1004</v>
      </c>
      <c r="I2491" s="215" t="s">
        <v>25473</v>
      </c>
      <c r="J2491" s="215" t="s">
        <v>25474</v>
      </c>
      <c r="K2491" s="215" t="s">
        <v>8741</v>
      </c>
      <c r="L2491" s="215" t="s">
        <v>11531</v>
      </c>
      <c r="AD2491" s="216"/>
    </row>
    <row r="2492" spans="1:30" s="215" customFormat="1" x14ac:dyDescent="0.25">
      <c r="A2492" s="215" t="s">
        <v>160</v>
      </c>
      <c r="B2492" s="215">
        <v>6089</v>
      </c>
      <c r="C2492" s="215" t="s">
        <v>215</v>
      </c>
      <c r="D2492" s="215">
        <v>190174972</v>
      </c>
      <c r="E2492" s="215">
        <v>1020</v>
      </c>
      <c r="F2492" s="215">
        <v>1110</v>
      </c>
      <c r="G2492" s="215">
        <v>1004</v>
      </c>
      <c r="I2492" s="215" t="s">
        <v>25475</v>
      </c>
      <c r="J2492" s="215" t="s">
        <v>25476</v>
      </c>
      <c r="K2492" s="215" t="s">
        <v>8741</v>
      </c>
      <c r="L2492" s="215" t="s">
        <v>11531</v>
      </c>
      <c r="AD2492" s="216"/>
    </row>
    <row r="2493" spans="1:30" s="215" customFormat="1" x14ac:dyDescent="0.25">
      <c r="A2493" s="215" t="s">
        <v>160</v>
      </c>
      <c r="B2493" s="215">
        <v>6089</v>
      </c>
      <c r="C2493" s="215" t="s">
        <v>215</v>
      </c>
      <c r="D2493" s="215">
        <v>190175059</v>
      </c>
      <c r="E2493" s="215">
        <v>1020</v>
      </c>
      <c r="F2493" s="215">
        <v>1121</v>
      </c>
      <c r="G2493" s="215">
        <v>1004</v>
      </c>
      <c r="I2493" s="215" t="s">
        <v>25477</v>
      </c>
      <c r="J2493" s="215" t="s">
        <v>25478</v>
      </c>
      <c r="K2493" s="215" t="s">
        <v>8741</v>
      </c>
      <c r="L2493" s="215" t="s">
        <v>11532</v>
      </c>
      <c r="AD2493" s="216"/>
    </row>
    <row r="2494" spans="1:30" s="215" customFormat="1" x14ac:dyDescent="0.25">
      <c r="A2494" s="215" t="s">
        <v>160</v>
      </c>
      <c r="B2494" s="215">
        <v>6089</v>
      </c>
      <c r="C2494" s="215" t="s">
        <v>215</v>
      </c>
      <c r="D2494" s="215">
        <v>190175060</v>
      </c>
      <c r="E2494" s="215">
        <v>1030</v>
      </c>
      <c r="F2494" s="215">
        <v>1122</v>
      </c>
      <c r="G2494" s="215">
        <v>1004</v>
      </c>
      <c r="I2494" s="215" t="s">
        <v>25479</v>
      </c>
      <c r="J2494" s="215" t="s">
        <v>25480</v>
      </c>
      <c r="K2494" s="215" t="s">
        <v>8741</v>
      </c>
      <c r="L2494" s="215" t="s">
        <v>11533</v>
      </c>
      <c r="AD2494" s="216"/>
    </row>
    <row r="2495" spans="1:30" s="215" customFormat="1" x14ac:dyDescent="0.25">
      <c r="A2495" s="215" t="s">
        <v>160</v>
      </c>
      <c r="B2495" s="215">
        <v>6089</v>
      </c>
      <c r="C2495" s="215" t="s">
        <v>215</v>
      </c>
      <c r="D2495" s="215">
        <v>190177941</v>
      </c>
      <c r="E2495" s="215">
        <v>1020</v>
      </c>
      <c r="F2495" s="215">
        <v>1110</v>
      </c>
      <c r="G2495" s="215">
        <v>1004</v>
      </c>
      <c r="I2495" s="215" t="s">
        <v>25481</v>
      </c>
      <c r="J2495" s="215" t="s">
        <v>25482</v>
      </c>
      <c r="K2495" s="215" t="s">
        <v>8741</v>
      </c>
      <c r="L2495" s="215" t="s">
        <v>11534</v>
      </c>
      <c r="AD2495" s="216"/>
    </row>
    <row r="2496" spans="1:30" s="215" customFormat="1" x14ac:dyDescent="0.25">
      <c r="A2496" s="215" t="s">
        <v>160</v>
      </c>
      <c r="B2496" s="215">
        <v>6089</v>
      </c>
      <c r="C2496" s="215" t="s">
        <v>215</v>
      </c>
      <c r="D2496" s="215">
        <v>190181786</v>
      </c>
      <c r="E2496" s="215">
        <v>1020</v>
      </c>
      <c r="F2496" s="215">
        <v>1110</v>
      </c>
      <c r="G2496" s="215">
        <v>1004</v>
      </c>
      <c r="I2496" s="215" t="s">
        <v>9172</v>
      </c>
      <c r="J2496" s="215" t="s">
        <v>9173</v>
      </c>
      <c r="K2496" s="215" t="s">
        <v>8688</v>
      </c>
      <c r="L2496" s="215" t="s">
        <v>10865</v>
      </c>
      <c r="AD2496" s="216"/>
    </row>
    <row r="2497" spans="1:30" s="215" customFormat="1" x14ac:dyDescent="0.25">
      <c r="A2497" s="215" t="s">
        <v>160</v>
      </c>
      <c r="B2497" s="215">
        <v>6089</v>
      </c>
      <c r="C2497" s="215" t="s">
        <v>215</v>
      </c>
      <c r="D2497" s="215">
        <v>190298689</v>
      </c>
      <c r="E2497" s="215">
        <v>1020</v>
      </c>
      <c r="F2497" s="215">
        <v>1110</v>
      </c>
      <c r="G2497" s="215">
        <v>1004</v>
      </c>
      <c r="I2497" s="215" t="s">
        <v>9174</v>
      </c>
      <c r="J2497" s="215" t="s">
        <v>9175</v>
      </c>
      <c r="K2497" s="215" t="s">
        <v>8688</v>
      </c>
      <c r="L2497" s="215" t="s">
        <v>10866</v>
      </c>
      <c r="AD2497" s="216"/>
    </row>
    <row r="2498" spans="1:30" s="215" customFormat="1" x14ac:dyDescent="0.25">
      <c r="A2498" s="215" t="s">
        <v>160</v>
      </c>
      <c r="B2498" s="215">
        <v>6089</v>
      </c>
      <c r="C2498" s="215" t="s">
        <v>215</v>
      </c>
      <c r="D2498" s="215">
        <v>190407131</v>
      </c>
      <c r="E2498" s="215">
        <v>1020</v>
      </c>
      <c r="F2498" s="215">
        <v>1121</v>
      </c>
      <c r="G2498" s="215">
        <v>1004</v>
      </c>
      <c r="I2498" s="215" t="s">
        <v>25483</v>
      </c>
      <c r="J2498" s="215" t="s">
        <v>25484</v>
      </c>
      <c r="K2498" s="215" t="s">
        <v>8741</v>
      </c>
      <c r="L2498" s="215" t="s">
        <v>11535</v>
      </c>
      <c r="AD2498" s="216"/>
    </row>
    <row r="2499" spans="1:30" s="215" customFormat="1" x14ac:dyDescent="0.25">
      <c r="A2499" s="215" t="s">
        <v>160</v>
      </c>
      <c r="B2499" s="215">
        <v>6089</v>
      </c>
      <c r="C2499" s="215" t="s">
        <v>215</v>
      </c>
      <c r="D2499" s="215">
        <v>190431368</v>
      </c>
      <c r="E2499" s="215">
        <v>1020</v>
      </c>
      <c r="F2499" s="215">
        <v>1110</v>
      </c>
      <c r="G2499" s="215">
        <v>1004</v>
      </c>
      <c r="I2499" s="215" t="s">
        <v>25485</v>
      </c>
      <c r="J2499" s="215" t="s">
        <v>25486</v>
      </c>
      <c r="K2499" s="215" t="s">
        <v>8741</v>
      </c>
      <c r="L2499" s="215" t="s">
        <v>26117</v>
      </c>
      <c r="AD2499" s="216"/>
    </row>
    <row r="2500" spans="1:30" s="215" customFormat="1" x14ac:dyDescent="0.25">
      <c r="A2500" s="215" t="s">
        <v>160</v>
      </c>
      <c r="B2500" s="215">
        <v>6089</v>
      </c>
      <c r="C2500" s="215" t="s">
        <v>215</v>
      </c>
      <c r="D2500" s="215">
        <v>190457552</v>
      </c>
      <c r="E2500" s="215">
        <v>1040</v>
      </c>
      <c r="F2500" s="215">
        <v>1212</v>
      </c>
      <c r="G2500" s="215">
        <v>1004</v>
      </c>
      <c r="I2500" s="215" t="s">
        <v>9176</v>
      </c>
      <c r="J2500" s="215" t="s">
        <v>9177</v>
      </c>
      <c r="K2500" s="215" t="s">
        <v>8688</v>
      </c>
      <c r="L2500" s="215" t="s">
        <v>10867</v>
      </c>
      <c r="AD2500" s="216"/>
    </row>
    <row r="2501" spans="1:30" s="215" customFormat="1" x14ac:dyDescent="0.25">
      <c r="A2501" s="215" t="s">
        <v>160</v>
      </c>
      <c r="B2501" s="215">
        <v>6089</v>
      </c>
      <c r="C2501" s="215" t="s">
        <v>215</v>
      </c>
      <c r="D2501" s="215">
        <v>190788429</v>
      </c>
      <c r="E2501" s="215">
        <v>1020</v>
      </c>
      <c r="F2501" s="215">
        <v>1110</v>
      </c>
      <c r="G2501" s="215">
        <v>1004</v>
      </c>
      <c r="I2501" s="215" t="s">
        <v>25487</v>
      </c>
      <c r="J2501" s="215" t="s">
        <v>25488</v>
      </c>
      <c r="K2501" s="215" t="s">
        <v>328</v>
      </c>
      <c r="L2501" s="215" t="s">
        <v>5970</v>
      </c>
      <c r="AD2501" s="216"/>
    </row>
    <row r="2502" spans="1:30" s="215" customFormat="1" x14ac:dyDescent="0.25">
      <c r="A2502" s="215" t="s">
        <v>160</v>
      </c>
      <c r="B2502" s="215">
        <v>6089</v>
      </c>
      <c r="C2502" s="215" t="s">
        <v>215</v>
      </c>
      <c r="D2502" s="215">
        <v>190788509</v>
      </c>
      <c r="E2502" s="215">
        <v>1020</v>
      </c>
      <c r="F2502" s="215">
        <v>1110</v>
      </c>
      <c r="G2502" s="215">
        <v>1004</v>
      </c>
      <c r="I2502" s="215" t="s">
        <v>25489</v>
      </c>
      <c r="J2502" s="215" t="s">
        <v>25490</v>
      </c>
      <c r="K2502" s="215" t="s">
        <v>328</v>
      </c>
      <c r="L2502" s="215" t="s">
        <v>5970</v>
      </c>
      <c r="AD2502" s="216"/>
    </row>
    <row r="2503" spans="1:30" s="215" customFormat="1" x14ac:dyDescent="0.25">
      <c r="A2503" s="215" t="s">
        <v>160</v>
      </c>
      <c r="B2503" s="215">
        <v>6089</v>
      </c>
      <c r="C2503" s="215" t="s">
        <v>215</v>
      </c>
      <c r="D2503" s="215">
        <v>190788530</v>
      </c>
      <c r="E2503" s="215">
        <v>1020</v>
      </c>
      <c r="F2503" s="215">
        <v>1110</v>
      </c>
      <c r="G2503" s="215">
        <v>1004</v>
      </c>
      <c r="I2503" s="215" t="s">
        <v>25491</v>
      </c>
      <c r="J2503" s="215" t="s">
        <v>25492</v>
      </c>
      <c r="K2503" s="215" t="s">
        <v>328</v>
      </c>
      <c r="L2503" s="215" t="s">
        <v>5971</v>
      </c>
      <c r="AD2503" s="216"/>
    </row>
    <row r="2504" spans="1:30" s="215" customFormat="1" x14ac:dyDescent="0.25">
      <c r="A2504" s="215" t="s">
        <v>160</v>
      </c>
      <c r="B2504" s="215">
        <v>6089</v>
      </c>
      <c r="C2504" s="215" t="s">
        <v>215</v>
      </c>
      <c r="D2504" s="215">
        <v>190788549</v>
      </c>
      <c r="E2504" s="215">
        <v>1020</v>
      </c>
      <c r="F2504" s="215">
        <v>1110</v>
      </c>
      <c r="G2504" s="215">
        <v>1004</v>
      </c>
      <c r="I2504" s="215" t="s">
        <v>25493</v>
      </c>
      <c r="J2504" s="215" t="s">
        <v>25494</v>
      </c>
      <c r="K2504" s="215" t="s">
        <v>328</v>
      </c>
      <c r="L2504" s="215" t="s">
        <v>5971</v>
      </c>
      <c r="AD2504" s="216"/>
    </row>
    <row r="2505" spans="1:30" s="215" customFormat="1" x14ac:dyDescent="0.25">
      <c r="A2505" s="215" t="s">
        <v>160</v>
      </c>
      <c r="B2505" s="215">
        <v>6089</v>
      </c>
      <c r="C2505" s="215" t="s">
        <v>215</v>
      </c>
      <c r="D2505" s="215">
        <v>190788569</v>
      </c>
      <c r="E2505" s="215">
        <v>1020</v>
      </c>
      <c r="F2505" s="215">
        <v>1110</v>
      </c>
      <c r="G2505" s="215">
        <v>1004</v>
      </c>
      <c r="I2505" s="215" t="s">
        <v>25495</v>
      </c>
      <c r="J2505" s="215" t="s">
        <v>25496</v>
      </c>
      <c r="K2505" s="215" t="s">
        <v>328</v>
      </c>
      <c r="L2505" s="215" t="s">
        <v>5972</v>
      </c>
      <c r="AD2505" s="216"/>
    </row>
    <row r="2506" spans="1:30" s="215" customFormat="1" x14ac:dyDescent="0.25">
      <c r="A2506" s="215" t="s">
        <v>160</v>
      </c>
      <c r="B2506" s="215">
        <v>6089</v>
      </c>
      <c r="C2506" s="215" t="s">
        <v>215</v>
      </c>
      <c r="D2506" s="215">
        <v>190788589</v>
      </c>
      <c r="E2506" s="215">
        <v>1020</v>
      </c>
      <c r="F2506" s="215">
        <v>1110</v>
      </c>
      <c r="G2506" s="215">
        <v>1004</v>
      </c>
      <c r="I2506" s="215" t="s">
        <v>25497</v>
      </c>
      <c r="J2506" s="215" t="s">
        <v>25498</v>
      </c>
      <c r="K2506" s="215" t="s">
        <v>328</v>
      </c>
      <c r="L2506" s="215" t="s">
        <v>5972</v>
      </c>
      <c r="AD2506" s="216"/>
    </row>
    <row r="2507" spans="1:30" s="215" customFormat="1" x14ac:dyDescent="0.25">
      <c r="A2507" s="215" t="s">
        <v>160</v>
      </c>
      <c r="B2507" s="215">
        <v>6089</v>
      </c>
      <c r="C2507" s="215" t="s">
        <v>215</v>
      </c>
      <c r="D2507" s="215">
        <v>190788729</v>
      </c>
      <c r="E2507" s="215">
        <v>1020</v>
      </c>
      <c r="F2507" s="215">
        <v>1110</v>
      </c>
      <c r="G2507" s="215">
        <v>1004</v>
      </c>
      <c r="I2507" s="215" t="s">
        <v>25499</v>
      </c>
      <c r="J2507" s="215" t="s">
        <v>25500</v>
      </c>
      <c r="K2507" s="215" t="s">
        <v>328</v>
      </c>
      <c r="L2507" s="215" t="s">
        <v>5973</v>
      </c>
      <c r="AD2507" s="216"/>
    </row>
    <row r="2508" spans="1:30" s="215" customFormat="1" x14ac:dyDescent="0.25">
      <c r="A2508" s="215" t="s">
        <v>160</v>
      </c>
      <c r="B2508" s="215">
        <v>6089</v>
      </c>
      <c r="C2508" s="215" t="s">
        <v>215</v>
      </c>
      <c r="D2508" s="215">
        <v>190788749</v>
      </c>
      <c r="E2508" s="215">
        <v>1020</v>
      </c>
      <c r="F2508" s="215">
        <v>1110</v>
      </c>
      <c r="G2508" s="215">
        <v>1004</v>
      </c>
      <c r="I2508" s="215" t="s">
        <v>25501</v>
      </c>
      <c r="J2508" s="215" t="s">
        <v>25502</v>
      </c>
      <c r="K2508" s="215" t="s">
        <v>328</v>
      </c>
      <c r="L2508" s="215" t="s">
        <v>5973</v>
      </c>
      <c r="AD2508" s="216"/>
    </row>
    <row r="2509" spans="1:30" s="215" customFormat="1" x14ac:dyDescent="0.25">
      <c r="A2509" s="215" t="s">
        <v>160</v>
      </c>
      <c r="B2509" s="215">
        <v>6089</v>
      </c>
      <c r="C2509" s="215" t="s">
        <v>215</v>
      </c>
      <c r="D2509" s="215">
        <v>190788789</v>
      </c>
      <c r="E2509" s="215">
        <v>1020</v>
      </c>
      <c r="F2509" s="215">
        <v>1110</v>
      </c>
      <c r="G2509" s="215">
        <v>1004</v>
      </c>
      <c r="I2509" s="215" t="s">
        <v>25503</v>
      </c>
      <c r="J2509" s="215" t="s">
        <v>25504</v>
      </c>
      <c r="K2509" s="215" t="s">
        <v>328</v>
      </c>
      <c r="L2509" s="215" t="s">
        <v>5973</v>
      </c>
      <c r="AD2509" s="216"/>
    </row>
    <row r="2510" spans="1:30" s="215" customFormat="1" x14ac:dyDescent="0.25">
      <c r="A2510" s="215" t="s">
        <v>160</v>
      </c>
      <c r="B2510" s="215">
        <v>6089</v>
      </c>
      <c r="C2510" s="215" t="s">
        <v>215</v>
      </c>
      <c r="D2510" s="215">
        <v>190788809</v>
      </c>
      <c r="E2510" s="215">
        <v>1020</v>
      </c>
      <c r="F2510" s="215">
        <v>1110</v>
      </c>
      <c r="G2510" s="215">
        <v>1004</v>
      </c>
      <c r="I2510" s="215" t="s">
        <v>25505</v>
      </c>
      <c r="J2510" s="215" t="s">
        <v>25506</v>
      </c>
      <c r="K2510" s="215" t="s">
        <v>328</v>
      </c>
      <c r="L2510" s="215" t="s">
        <v>5974</v>
      </c>
      <c r="AD2510" s="216"/>
    </row>
    <row r="2511" spans="1:30" s="215" customFormat="1" x14ac:dyDescent="0.25">
      <c r="A2511" s="215" t="s">
        <v>160</v>
      </c>
      <c r="B2511" s="215">
        <v>6089</v>
      </c>
      <c r="C2511" s="215" t="s">
        <v>215</v>
      </c>
      <c r="D2511" s="215">
        <v>190788829</v>
      </c>
      <c r="E2511" s="215">
        <v>1020</v>
      </c>
      <c r="F2511" s="215">
        <v>1110</v>
      </c>
      <c r="G2511" s="215">
        <v>1004</v>
      </c>
      <c r="I2511" s="215" t="s">
        <v>25507</v>
      </c>
      <c r="J2511" s="215" t="s">
        <v>25508</v>
      </c>
      <c r="K2511" s="215" t="s">
        <v>328</v>
      </c>
      <c r="L2511" s="215" t="s">
        <v>5974</v>
      </c>
      <c r="AD2511" s="216"/>
    </row>
    <row r="2512" spans="1:30" s="215" customFormat="1" x14ac:dyDescent="0.25">
      <c r="A2512" s="215" t="s">
        <v>160</v>
      </c>
      <c r="B2512" s="215">
        <v>6089</v>
      </c>
      <c r="C2512" s="215" t="s">
        <v>215</v>
      </c>
      <c r="D2512" s="215">
        <v>190824929</v>
      </c>
      <c r="E2512" s="215">
        <v>1030</v>
      </c>
      <c r="F2512" s="215">
        <v>1110</v>
      </c>
      <c r="G2512" s="215">
        <v>1004</v>
      </c>
      <c r="I2512" s="215" t="s">
        <v>25509</v>
      </c>
      <c r="J2512" s="215" t="s">
        <v>25510</v>
      </c>
      <c r="K2512" s="215" t="s">
        <v>8741</v>
      </c>
      <c r="L2512" s="215" t="s">
        <v>11536</v>
      </c>
      <c r="AD2512" s="216"/>
    </row>
    <row r="2513" spans="1:30" s="215" customFormat="1" x14ac:dyDescent="0.25">
      <c r="A2513" s="215" t="s">
        <v>160</v>
      </c>
      <c r="B2513" s="215">
        <v>6089</v>
      </c>
      <c r="C2513" s="215" t="s">
        <v>215</v>
      </c>
      <c r="D2513" s="215">
        <v>191051810</v>
      </c>
      <c r="E2513" s="215">
        <v>1020</v>
      </c>
      <c r="F2513" s="215">
        <v>1110</v>
      </c>
      <c r="G2513" s="215">
        <v>1004</v>
      </c>
      <c r="I2513" s="215" t="s">
        <v>9178</v>
      </c>
      <c r="J2513" s="215" t="s">
        <v>9179</v>
      </c>
      <c r="K2513" s="215" t="s">
        <v>8688</v>
      </c>
      <c r="L2513" s="215" t="s">
        <v>10868</v>
      </c>
      <c r="AD2513" s="216"/>
    </row>
    <row r="2514" spans="1:30" s="215" customFormat="1" x14ac:dyDescent="0.25">
      <c r="A2514" s="215" t="s">
        <v>160</v>
      </c>
      <c r="B2514" s="215">
        <v>6089</v>
      </c>
      <c r="C2514" s="215" t="s">
        <v>215</v>
      </c>
      <c r="D2514" s="215">
        <v>191204232</v>
      </c>
      <c r="E2514" s="215">
        <v>1020</v>
      </c>
      <c r="F2514" s="215">
        <v>1122</v>
      </c>
      <c r="G2514" s="215">
        <v>1004</v>
      </c>
      <c r="I2514" s="215" t="s">
        <v>25511</v>
      </c>
      <c r="J2514" s="215" t="s">
        <v>25512</v>
      </c>
      <c r="K2514" s="215" t="s">
        <v>8741</v>
      </c>
      <c r="L2514" s="215" t="s">
        <v>11537</v>
      </c>
      <c r="AD2514" s="216"/>
    </row>
    <row r="2515" spans="1:30" s="215" customFormat="1" x14ac:dyDescent="0.25">
      <c r="A2515" s="215" t="s">
        <v>160</v>
      </c>
      <c r="B2515" s="215">
        <v>6089</v>
      </c>
      <c r="C2515" s="215" t="s">
        <v>215</v>
      </c>
      <c r="D2515" s="215">
        <v>191205692</v>
      </c>
      <c r="E2515" s="215">
        <v>1020</v>
      </c>
      <c r="F2515" s="215">
        <v>1121</v>
      </c>
      <c r="G2515" s="215">
        <v>1004</v>
      </c>
      <c r="I2515" s="215" t="s">
        <v>25513</v>
      </c>
      <c r="J2515" s="215" t="s">
        <v>25514</v>
      </c>
      <c r="K2515" s="215" t="s">
        <v>8741</v>
      </c>
      <c r="L2515" s="215" t="s">
        <v>11537</v>
      </c>
      <c r="AD2515" s="216"/>
    </row>
    <row r="2516" spans="1:30" s="215" customFormat="1" x14ac:dyDescent="0.25">
      <c r="A2516" s="215" t="s">
        <v>160</v>
      </c>
      <c r="B2516" s="215">
        <v>6089</v>
      </c>
      <c r="C2516" s="215" t="s">
        <v>215</v>
      </c>
      <c r="D2516" s="215">
        <v>191981423</v>
      </c>
      <c r="E2516" s="215">
        <v>1020</v>
      </c>
      <c r="F2516" s="215">
        <v>1110</v>
      </c>
      <c r="G2516" s="215">
        <v>1003</v>
      </c>
      <c r="I2516" s="215" t="s">
        <v>9180</v>
      </c>
      <c r="J2516" s="215" t="s">
        <v>9181</v>
      </c>
      <c r="K2516" s="215" t="s">
        <v>8741</v>
      </c>
      <c r="L2516" s="215" t="s">
        <v>11538</v>
      </c>
      <c r="AD2516" s="216"/>
    </row>
    <row r="2517" spans="1:30" s="215" customFormat="1" x14ac:dyDescent="0.25">
      <c r="A2517" s="215" t="s">
        <v>160</v>
      </c>
      <c r="B2517" s="215">
        <v>6089</v>
      </c>
      <c r="C2517" s="215" t="s">
        <v>215</v>
      </c>
      <c r="D2517" s="215">
        <v>192022323</v>
      </c>
      <c r="E2517" s="215">
        <v>1020</v>
      </c>
      <c r="F2517" s="215">
        <v>1110</v>
      </c>
      <c r="G2517" s="215">
        <v>1004</v>
      </c>
      <c r="I2517" s="215" t="s">
        <v>25515</v>
      </c>
      <c r="J2517" s="215" t="s">
        <v>25516</v>
      </c>
      <c r="K2517" s="215" t="s">
        <v>8688</v>
      </c>
      <c r="L2517" s="215" t="s">
        <v>24754</v>
      </c>
      <c r="AD2517" s="216"/>
    </row>
    <row r="2518" spans="1:30" s="215" customFormat="1" x14ac:dyDescent="0.25">
      <c r="A2518" s="215" t="s">
        <v>160</v>
      </c>
      <c r="B2518" s="215">
        <v>6089</v>
      </c>
      <c r="C2518" s="215" t="s">
        <v>215</v>
      </c>
      <c r="D2518" s="215">
        <v>192031585</v>
      </c>
      <c r="E2518" s="215">
        <v>1020</v>
      </c>
      <c r="F2518" s="215">
        <v>1110</v>
      </c>
      <c r="G2518" s="215">
        <v>1004</v>
      </c>
      <c r="I2518" s="215" t="s">
        <v>27222</v>
      </c>
      <c r="J2518" s="215" t="s">
        <v>27223</v>
      </c>
      <c r="K2518" s="215" t="s">
        <v>8688</v>
      </c>
      <c r="L2518" s="215" t="s">
        <v>27292</v>
      </c>
      <c r="AD2518" s="216"/>
    </row>
    <row r="2519" spans="1:30" s="215" customFormat="1" x14ac:dyDescent="0.25">
      <c r="A2519" s="215" t="s">
        <v>160</v>
      </c>
      <c r="B2519" s="215">
        <v>6089</v>
      </c>
      <c r="C2519" s="215" t="s">
        <v>215</v>
      </c>
      <c r="D2519" s="215">
        <v>192035321</v>
      </c>
      <c r="E2519" s="215">
        <v>1020</v>
      </c>
      <c r="F2519" s="215">
        <v>1110</v>
      </c>
      <c r="G2519" s="215">
        <v>1004</v>
      </c>
      <c r="I2519" s="215" t="s">
        <v>27224</v>
      </c>
      <c r="J2519" s="215" t="s">
        <v>27225</v>
      </c>
      <c r="K2519" s="215" t="s">
        <v>8688</v>
      </c>
      <c r="L2519" s="215" t="s">
        <v>27293</v>
      </c>
      <c r="AD2519" s="216"/>
    </row>
    <row r="2520" spans="1:30" s="215" customFormat="1" x14ac:dyDescent="0.25">
      <c r="A2520" s="215" t="s">
        <v>160</v>
      </c>
      <c r="B2520" s="215">
        <v>6089</v>
      </c>
      <c r="C2520" s="215" t="s">
        <v>215</v>
      </c>
      <c r="D2520" s="215">
        <v>192048030</v>
      </c>
      <c r="E2520" s="215">
        <v>1020</v>
      </c>
      <c r="F2520" s="215">
        <v>1110</v>
      </c>
      <c r="G2520" s="215">
        <v>1003</v>
      </c>
      <c r="I2520" s="215" t="s">
        <v>29289</v>
      </c>
      <c r="J2520" s="215" t="s">
        <v>29290</v>
      </c>
      <c r="K2520" s="215" t="s">
        <v>8688</v>
      </c>
      <c r="L2520" s="215" t="s">
        <v>29332</v>
      </c>
      <c r="AD2520" s="216"/>
    </row>
    <row r="2521" spans="1:30" s="215" customFormat="1" x14ac:dyDescent="0.25">
      <c r="A2521" s="215" t="s">
        <v>160</v>
      </c>
      <c r="B2521" s="215">
        <v>6089</v>
      </c>
      <c r="C2521" s="215" t="s">
        <v>215</v>
      </c>
      <c r="D2521" s="215">
        <v>500008101</v>
      </c>
      <c r="E2521" s="215">
        <v>1020</v>
      </c>
      <c r="F2521" s="215">
        <v>1110</v>
      </c>
      <c r="G2521" s="215">
        <v>1004</v>
      </c>
      <c r="I2521" s="215" t="s">
        <v>25517</v>
      </c>
      <c r="J2521" s="215" t="s">
        <v>25518</v>
      </c>
      <c r="K2521" s="215" t="s">
        <v>8741</v>
      </c>
      <c r="L2521" s="215" t="s">
        <v>11526</v>
      </c>
      <c r="AD2521" s="216"/>
    </row>
    <row r="2522" spans="1:30" s="215" customFormat="1" x14ac:dyDescent="0.25">
      <c r="A2522" s="215" t="s">
        <v>160</v>
      </c>
      <c r="B2522" s="215">
        <v>6089</v>
      </c>
      <c r="C2522" s="215" t="s">
        <v>215</v>
      </c>
      <c r="D2522" s="215">
        <v>502369410</v>
      </c>
      <c r="E2522" s="215">
        <v>1060</v>
      </c>
      <c r="F2522" s="215">
        <v>1274</v>
      </c>
      <c r="G2522" s="215">
        <v>1004</v>
      </c>
      <c r="I2522" s="215" t="s">
        <v>25519</v>
      </c>
      <c r="J2522" s="215" t="s">
        <v>25520</v>
      </c>
      <c r="K2522" s="215" t="s">
        <v>8688</v>
      </c>
      <c r="L2522" s="215" t="s">
        <v>26078</v>
      </c>
      <c r="AD2522" s="216"/>
    </row>
    <row r="2523" spans="1:30" s="215" customFormat="1" x14ac:dyDescent="0.25">
      <c r="A2523" s="215" t="s">
        <v>160</v>
      </c>
      <c r="B2523" s="215">
        <v>6089</v>
      </c>
      <c r="C2523" s="215" t="s">
        <v>215</v>
      </c>
      <c r="D2523" s="215">
        <v>502369491</v>
      </c>
      <c r="E2523" s="215">
        <v>1060</v>
      </c>
      <c r="F2523" s="215">
        <v>1251</v>
      </c>
      <c r="G2523" s="215">
        <v>1004</v>
      </c>
      <c r="I2523" s="215" t="s">
        <v>25521</v>
      </c>
      <c r="J2523" s="215" t="s">
        <v>25522</v>
      </c>
      <c r="K2523" s="215" t="s">
        <v>328</v>
      </c>
      <c r="L2523" s="215" t="s">
        <v>26046</v>
      </c>
      <c r="AD2523" s="216"/>
    </row>
    <row r="2524" spans="1:30" s="215" customFormat="1" x14ac:dyDescent="0.25">
      <c r="A2524" s="215" t="s">
        <v>160</v>
      </c>
      <c r="B2524" s="215">
        <v>6089</v>
      </c>
      <c r="C2524" s="215" t="s">
        <v>215</v>
      </c>
      <c r="D2524" s="215">
        <v>502369510</v>
      </c>
      <c r="E2524" s="215">
        <v>1060</v>
      </c>
      <c r="F2524" s="215">
        <v>1274</v>
      </c>
      <c r="G2524" s="215">
        <v>1004</v>
      </c>
      <c r="I2524" s="215" t="s">
        <v>25523</v>
      </c>
      <c r="J2524" s="215" t="s">
        <v>25524</v>
      </c>
      <c r="K2524" s="215" t="s">
        <v>8688</v>
      </c>
      <c r="L2524" s="215" t="s">
        <v>26079</v>
      </c>
      <c r="AD2524" s="216"/>
    </row>
    <row r="2525" spans="1:30" s="215" customFormat="1" x14ac:dyDescent="0.25">
      <c r="A2525" s="215" t="s">
        <v>160</v>
      </c>
      <c r="B2525" s="215">
        <v>6089</v>
      </c>
      <c r="C2525" s="215" t="s">
        <v>215</v>
      </c>
      <c r="D2525" s="215">
        <v>502369542</v>
      </c>
      <c r="E2525" s="215">
        <v>1060</v>
      </c>
      <c r="F2525" s="215">
        <v>1274</v>
      </c>
      <c r="G2525" s="215">
        <v>1004</v>
      </c>
      <c r="I2525" s="215" t="s">
        <v>25525</v>
      </c>
      <c r="J2525" s="215" t="s">
        <v>25526</v>
      </c>
      <c r="K2525" s="215" t="s">
        <v>8741</v>
      </c>
      <c r="L2525" s="215" t="s">
        <v>11522</v>
      </c>
      <c r="AD2525" s="216"/>
    </row>
    <row r="2526" spans="1:30" s="215" customFormat="1" x14ac:dyDescent="0.25">
      <c r="A2526" s="215" t="s">
        <v>160</v>
      </c>
      <c r="B2526" s="215">
        <v>6089</v>
      </c>
      <c r="C2526" s="215" t="s">
        <v>215</v>
      </c>
      <c r="D2526" s="215">
        <v>502369722</v>
      </c>
      <c r="E2526" s="215">
        <v>1060</v>
      </c>
      <c r="F2526" s="215">
        <v>1274</v>
      </c>
      <c r="G2526" s="215">
        <v>1004</v>
      </c>
      <c r="I2526" s="215" t="s">
        <v>25527</v>
      </c>
      <c r="J2526" s="215" t="s">
        <v>25528</v>
      </c>
      <c r="K2526" s="215" t="s">
        <v>8741</v>
      </c>
      <c r="L2526" s="215" t="s">
        <v>26118</v>
      </c>
      <c r="AD2526" s="216"/>
    </row>
    <row r="2527" spans="1:30" s="215" customFormat="1" x14ac:dyDescent="0.25">
      <c r="A2527" s="215" t="s">
        <v>160</v>
      </c>
      <c r="B2527" s="215">
        <v>6089</v>
      </c>
      <c r="C2527" s="215" t="s">
        <v>215</v>
      </c>
      <c r="D2527" s="215">
        <v>502369773</v>
      </c>
      <c r="E2527" s="215">
        <v>1060</v>
      </c>
      <c r="F2527" s="215">
        <v>1274</v>
      </c>
      <c r="G2527" s="215">
        <v>1004</v>
      </c>
      <c r="I2527" s="215" t="s">
        <v>25529</v>
      </c>
      <c r="J2527" s="215" t="s">
        <v>25530</v>
      </c>
      <c r="K2527" s="215" t="s">
        <v>8688</v>
      </c>
      <c r="L2527" s="215" t="s">
        <v>26080</v>
      </c>
      <c r="AD2527" s="216"/>
    </row>
    <row r="2528" spans="1:30" s="215" customFormat="1" x14ac:dyDescent="0.25">
      <c r="A2528" s="215" t="s">
        <v>160</v>
      </c>
      <c r="B2528" s="215">
        <v>6090</v>
      </c>
      <c r="C2528" s="215" t="s">
        <v>216</v>
      </c>
      <c r="D2528" s="215">
        <v>910658</v>
      </c>
      <c r="E2528" s="215">
        <v>1020</v>
      </c>
      <c r="F2528" s="215">
        <v>1122</v>
      </c>
      <c r="G2528" s="215">
        <v>1004</v>
      </c>
      <c r="I2528" s="215" t="s">
        <v>8645</v>
      </c>
      <c r="J2528" s="215" t="s">
        <v>8646</v>
      </c>
      <c r="K2528" s="215" t="s">
        <v>328</v>
      </c>
      <c r="L2528" s="215" t="s">
        <v>8677</v>
      </c>
      <c r="AD2528" s="216"/>
    </row>
    <row r="2529" spans="1:30" s="215" customFormat="1" x14ac:dyDescent="0.25">
      <c r="A2529" s="215" t="s">
        <v>160</v>
      </c>
      <c r="B2529" s="215">
        <v>6090</v>
      </c>
      <c r="C2529" s="215" t="s">
        <v>216</v>
      </c>
      <c r="D2529" s="215">
        <v>910898</v>
      </c>
      <c r="E2529" s="215">
        <v>1020</v>
      </c>
      <c r="F2529" s="215">
        <v>1121</v>
      </c>
      <c r="G2529" s="215">
        <v>1004</v>
      </c>
      <c r="I2529" s="215" t="s">
        <v>8647</v>
      </c>
      <c r="J2529" s="215" t="s">
        <v>8648</v>
      </c>
      <c r="K2529" s="215" t="s">
        <v>328</v>
      </c>
      <c r="L2529" s="215" t="s">
        <v>5975</v>
      </c>
      <c r="AD2529" s="216"/>
    </row>
    <row r="2530" spans="1:30" s="215" customFormat="1" x14ac:dyDescent="0.25">
      <c r="A2530" s="215" t="s">
        <v>160</v>
      </c>
      <c r="B2530" s="215">
        <v>6090</v>
      </c>
      <c r="C2530" s="215" t="s">
        <v>216</v>
      </c>
      <c r="D2530" s="215">
        <v>910935</v>
      </c>
      <c r="E2530" s="215">
        <v>1020</v>
      </c>
      <c r="F2530" s="215">
        <v>1110</v>
      </c>
      <c r="G2530" s="215">
        <v>1004</v>
      </c>
      <c r="I2530" s="215" t="s">
        <v>28770</v>
      </c>
      <c r="J2530" s="215" t="s">
        <v>28771</v>
      </c>
      <c r="K2530" s="215" t="s">
        <v>328</v>
      </c>
      <c r="L2530" s="215" t="s">
        <v>28778</v>
      </c>
      <c r="AD2530" s="216"/>
    </row>
    <row r="2531" spans="1:30" s="215" customFormat="1" x14ac:dyDescent="0.25">
      <c r="A2531" s="215" t="s">
        <v>160</v>
      </c>
      <c r="B2531" s="215">
        <v>6090</v>
      </c>
      <c r="C2531" s="215" t="s">
        <v>216</v>
      </c>
      <c r="D2531" s="215">
        <v>910950</v>
      </c>
      <c r="E2531" s="215">
        <v>1020</v>
      </c>
      <c r="F2531" s="215">
        <v>1110</v>
      </c>
      <c r="G2531" s="215">
        <v>1004</v>
      </c>
      <c r="I2531" s="215" t="s">
        <v>8649</v>
      </c>
      <c r="J2531" s="215" t="s">
        <v>8650</v>
      </c>
      <c r="K2531" s="215" t="s">
        <v>328</v>
      </c>
      <c r="L2531" s="215" t="s">
        <v>5976</v>
      </c>
      <c r="AD2531" s="216"/>
    </row>
    <row r="2532" spans="1:30" s="215" customFormat="1" x14ac:dyDescent="0.25">
      <c r="A2532" s="215" t="s">
        <v>160</v>
      </c>
      <c r="B2532" s="215">
        <v>6090</v>
      </c>
      <c r="C2532" s="215" t="s">
        <v>216</v>
      </c>
      <c r="D2532" s="215">
        <v>190979009</v>
      </c>
      <c r="E2532" s="215">
        <v>1020</v>
      </c>
      <c r="F2532" s="215">
        <v>1110</v>
      </c>
      <c r="G2532" s="215">
        <v>1004</v>
      </c>
      <c r="I2532" s="215" t="s">
        <v>13537</v>
      </c>
      <c r="J2532" s="215" t="s">
        <v>13538</v>
      </c>
      <c r="K2532" s="215" t="s">
        <v>8688</v>
      </c>
      <c r="L2532" s="215" t="s">
        <v>20456</v>
      </c>
      <c r="AD2532" s="216"/>
    </row>
    <row r="2533" spans="1:30" s="215" customFormat="1" x14ac:dyDescent="0.25">
      <c r="A2533" s="215" t="s">
        <v>160</v>
      </c>
      <c r="B2533" s="215">
        <v>6090</v>
      </c>
      <c r="C2533" s="215" t="s">
        <v>216</v>
      </c>
      <c r="D2533" s="215">
        <v>191631831</v>
      </c>
      <c r="E2533" s="215">
        <v>1020</v>
      </c>
      <c r="F2533" s="215">
        <v>1110</v>
      </c>
      <c r="G2533" s="215">
        <v>1004</v>
      </c>
      <c r="I2533" s="215" t="s">
        <v>13539</v>
      </c>
      <c r="J2533" s="215" t="s">
        <v>13540</v>
      </c>
      <c r="K2533" s="215" t="s">
        <v>8688</v>
      </c>
      <c r="L2533" s="215" t="s">
        <v>20457</v>
      </c>
      <c r="AD2533" s="216"/>
    </row>
    <row r="2534" spans="1:30" s="215" customFormat="1" x14ac:dyDescent="0.25">
      <c r="A2534" s="215" t="s">
        <v>160</v>
      </c>
      <c r="B2534" s="215">
        <v>6090</v>
      </c>
      <c r="C2534" s="215" t="s">
        <v>216</v>
      </c>
      <c r="D2534" s="215">
        <v>191646217</v>
      </c>
      <c r="E2534" s="215">
        <v>1020</v>
      </c>
      <c r="F2534" s="215">
        <v>1274</v>
      </c>
      <c r="G2534" s="215">
        <v>1003</v>
      </c>
      <c r="I2534" s="215" t="s">
        <v>8651</v>
      </c>
      <c r="J2534" s="215" t="s">
        <v>8652</v>
      </c>
      <c r="K2534" s="215" t="s">
        <v>328</v>
      </c>
      <c r="L2534" s="215" t="s">
        <v>8678</v>
      </c>
      <c r="AD2534" s="216"/>
    </row>
    <row r="2535" spans="1:30" s="215" customFormat="1" x14ac:dyDescent="0.25">
      <c r="A2535" s="215" t="s">
        <v>160</v>
      </c>
      <c r="B2535" s="215">
        <v>6090</v>
      </c>
      <c r="C2535" s="215" t="s">
        <v>216</v>
      </c>
      <c r="D2535" s="215">
        <v>191710191</v>
      </c>
      <c r="E2535" s="215">
        <v>1020</v>
      </c>
      <c r="F2535" s="215">
        <v>1242</v>
      </c>
      <c r="G2535" s="215">
        <v>1004</v>
      </c>
      <c r="I2535" s="215" t="s">
        <v>3349</v>
      </c>
      <c r="J2535" s="215" t="s">
        <v>3350</v>
      </c>
      <c r="K2535" s="215" t="s">
        <v>328</v>
      </c>
      <c r="L2535" s="215" t="s">
        <v>5977</v>
      </c>
      <c r="AD2535" s="216"/>
    </row>
    <row r="2536" spans="1:30" s="215" customFormat="1" x14ac:dyDescent="0.25">
      <c r="A2536" s="215" t="s">
        <v>160</v>
      </c>
      <c r="B2536" s="215">
        <v>6090</v>
      </c>
      <c r="C2536" s="215" t="s">
        <v>216</v>
      </c>
      <c r="D2536" s="215">
        <v>191710192</v>
      </c>
      <c r="E2536" s="215">
        <v>1060</v>
      </c>
      <c r="F2536" s="215">
        <v>1242</v>
      </c>
      <c r="G2536" s="215">
        <v>1004</v>
      </c>
      <c r="I2536" s="215" t="s">
        <v>3351</v>
      </c>
      <c r="J2536" s="215" t="s">
        <v>3352</v>
      </c>
      <c r="K2536" s="215" t="s">
        <v>328</v>
      </c>
      <c r="L2536" s="215" t="s">
        <v>5977</v>
      </c>
      <c r="AD2536" s="216"/>
    </row>
    <row r="2537" spans="1:30" s="215" customFormat="1" x14ac:dyDescent="0.25">
      <c r="A2537" s="215" t="s">
        <v>160</v>
      </c>
      <c r="B2537" s="215">
        <v>6090</v>
      </c>
      <c r="C2537" s="215" t="s">
        <v>216</v>
      </c>
      <c r="D2537" s="215">
        <v>191798455</v>
      </c>
      <c r="E2537" s="215">
        <v>1060</v>
      </c>
      <c r="F2537" s="215">
        <v>1274</v>
      </c>
      <c r="G2537" s="215">
        <v>1004</v>
      </c>
      <c r="I2537" s="215" t="s">
        <v>13541</v>
      </c>
      <c r="J2537" s="215" t="s">
        <v>13542</v>
      </c>
      <c r="K2537" s="215" t="s">
        <v>8688</v>
      </c>
      <c r="L2537" s="215" t="s">
        <v>20458</v>
      </c>
      <c r="AD2537" s="216"/>
    </row>
    <row r="2538" spans="1:30" s="215" customFormat="1" x14ac:dyDescent="0.25">
      <c r="A2538" s="215" t="s">
        <v>160</v>
      </c>
      <c r="B2538" s="215">
        <v>6090</v>
      </c>
      <c r="C2538" s="215" t="s">
        <v>216</v>
      </c>
      <c r="D2538" s="215">
        <v>191817844</v>
      </c>
      <c r="E2538" s="215">
        <v>1020</v>
      </c>
      <c r="F2538" s="215">
        <v>1110</v>
      </c>
      <c r="G2538" s="215">
        <v>1004</v>
      </c>
      <c r="I2538" s="215" t="s">
        <v>8653</v>
      </c>
      <c r="J2538" s="215" t="s">
        <v>8654</v>
      </c>
      <c r="K2538" s="215" t="s">
        <v>328</v>
      </c>
      <c r="L2538" s="215" t="s">
        <v>8679</v>
      </c>
      <c r="AD2538" s="216"/>
    </row>
    <row r="2539" spans="1:30" s="215" customFormat="1" x14ac:dyDescent="0.25">
      <c r="A2539" s="215" t="s">
        <v>160</v>
      </c>
      <c r="B2539" s="215">
        <v>6090</v>
      </c>
      <c r="C2539" s="215" t="s">
        <v>216</v>
      </c>
      <c r="D2539" s="215">
        <v>191888100</v>
      </c>
      <c r="E2539" s="215">
        <v>1020</v>
      </c>
      <c r="F2539" s="215">
        <v>1110</v>
      </c>
      <c r="G2539" s="215">
        <v>1004</v>
      </c>
      <c r="I2539" s="215" t="s">
        <v>24559</v>
      </c>
      <c r="J2539" s="215" t="s">
        <v>24560</v>
      </c>
      <c r="K2539" s="215" t="s">
        <v>8688</v>
      </c>
      <c r="L2539" s="215" t="s">
        <v>24588</v>
      </c>
      <c r="AD2539" s="216"/>
    </row>
    <row r="2540" spans="1:30" s="215" customFormat="1" x14ac:dyDescent="0.25">
      <c r="A2540" s="215" t="s">
        <v>160</v>
      </c>
      <c r="B2540" s="215">
        <v>6090</v>
      </c>
      <c r="C2540" s="215" t="s">
        <v>216</v>
      </c>
      <c r="D2540" s="215">
        <v>191903133</v>
      </c>
      <c r="E2540" s="215">
        <v>1020</v>
      </c>
      <c r="F2540" s="215">
        <v>1110</v>
      </c>
      <c r="G2540" s="215">
        <v>1004</v>
      </c>
      <c r="I2540" s="215" t="s">
        <v>13543</v>
      </c>
      <c r="J2540" s="215" t="s">
        <v>13544</v>
      </c>
      <c r="K2540" s="215" t="s">
        <v>8688</v>
      </c>
      <c r="L2540" s="215" t="s">
        <v>20459</v>
      </c>
      <c r="AD2540" s="216"/>
    </row>
    <row r="2541" spans="1:30" s="215" customFormat="1" x14ac:dyDescent="0.25">
      <c r="A2541" s="215" t="s">
        <v>160</v>
      </c>
      <c r="B2541" s="215">
        <v>6090</v>
      </c>
      <c r="C2541" s="215" t="s">
        <v>216</v>
      </c>
      <c r="D2541" s="215">
        <v>191903157</v>
      </c>
      <c r="E2541" s="215">
        <v>1020</v>
      </c>
      <c r="F2541" s="215">
        <v>1110</v>
      </c>
      <c r="G2541" s="215">
        <v>1004</v>
      </c>
      <c r="I2541" s="215" t="s">
        <v>13545</v>
      </c>
      <c r="J2541" s="215" t="s">
        <v>13546</v>
      </c>
      <c r="K2541" s="215" t="s">
        <v>8688</v>
      </c>
      <c r="L2541" s="215" t="s">
        <v>20460</v>
      </c>
      <c r="AD2541" s="216"/>
    </row>
    <row r="2542" spans="1:30" s="215" customFormat="1" x14ac:dyDescent="0.25">
      <c r="A2542" s="215" t="s">
        <v>160</v>
      </c>
      <c r="B2542" s="215">
        <v>6090</v>
      </c>
      <c r="C2542" s="215" t="s">
        <v>216</v>
      </c>
      <c r="D2542" s="215">
        <v>191905641</v>
      </c>
      <c r="E2542" s="215">
        <v>1020</v>
      </c>
      <c r="F2542" s="215">
        <v>1110</v>
      </c>
      <c r="G2542" s="215">
        <v>1004</v>
      </c>
      <c r="I2542" s="215" t="s">
        <v>13547</v>
      </c>
      <c r="J2542" s="215" t="s">
        <v>13548</v>
      </c>
      <c r="K2542" s="215" t="s">
        <v>8688</v>
      </c>
      <c r="L2542" s="215" t="s">
        <v>20461</v>
      </c>
      <c r="AD2542" s="216"/>
    </row>
    <row r="2543" spans="1:30" s="215" customFormat="1" x14ac:dyDescent="0.25">
      <c r="A2543" s="215" t="s">
        <v>160</v>
      </c>
      <c r="B2543" s="215">
        <v>6090</v>
      </c>
      <c r="C2543" s="215" t="s">
        <v>216</v>
      </c>
      <c r="D2543" s="215">
        <v>191905654</v>
      </c>
      <c r="E2543" s="215">
        <v>1060</v>
      </c>
      <c r="F2543" s="215">
        <v>1274</v>
      </c>
      <c r="G2543" s="215">
        <v>1004</v>
      </c>
      <c r="I2543" s="215" t="s">
        <v>13549</v>
      </c>
      <c r="J2543" s="215" t="s">
        <v>13550</v>
      </c>
      <c r="K2543" s="215" t="s">
        <v>8688</v>
      </c>
      <c r="L2543" s="215" t="s">
        <v>20462</v>
      </c>
      <c r="AD2543" s="216"/>
    </row>
    <row r="2544" spans="1:30" s="215" customFormat="1" x14ac:dyDescent="0.25">
      <c r="A2544" s="215" t="s">
        <v>160</v>
      </c>
      <c r="B2544" s="215">
        <v>6090</v>
      </c>
      <c r="C2544" s="215" t="s">
        <v>216</v>
      </c>
      <c r="D2544" s="215">
        <v>191947418</v>
      </c>
      <c r="E2544" s="215">
        <v>1020</v>
      </c>
      <c r="F2544" s="215">
        <v>1110</v>
      </c>
      <c r="G2544" s="215">
        <v>1004</v>
      </c>
      <c r="I2544" s="215" t="s">
        <v>13551</v>
      </c>
      <c r="J2544" s="215" t="s">
        <v>13552</v>
      </c>
      <c r="K2544" s="215" t="s">
        <v>8688</v>
      </c>
      <c r="L2544" s="215" t="s">
        <v>20463</v>
      </c>
      <c r="AD2544" s="216"/>
    </row>
    <row r="2545" spans="1:30" s="215" customFormat="1" x14ac:dyDescent="0.25">
      <c r="A2545" s="215" t="s">
        <v>160</v>
      </c>
      <c r="B2545" s="215">
        <v>6090</v>
      </c>
      <c r="C2545" s="215" t="s">
        <v>216</v>
      </c>
      <c r="D2545" s="215">
        <v>191947936</v>
      </c>
      <c r="E2545" s="215">
        <v>1060</v>
      </c>
      <c r="F2545" s="215">
        <v>1110</v>
      </c>
      <c r="G2545" s="215">
        <v>1004</v>
      </c>
      <c r="I2545" s="215" t="s">
        <v>3353</v>
      </c>
      <c r="J2545" s="215" t="s">
        <v>3354</v>
      </c>
      <c r="K2545" s="215" t="s">
        <v>328</v>
      </c>
      <c r="L2545" s="215" t="s">
        <v>5976</v>
      </c>
      <c r="AD2545" s="216"/>
    </row>
    <row r="2546" spans="1:30" s="215" customFormat="1" x14ac:dyDescent="0.25">
      <c r="A2546" s="215" t="s">
        <v>160</v>
      </c>
      <c r="B2546" s="215">
        <v>6090</v>
      </c>
      <c r="C2546" s="215" t="s">
        <v>216</v>
      </c>
      <c r="D2546" s="215">
        <v>191952051</v>
      </c>
      <c r="E2546" s="215">
        <v>1020</v>
      </c>
      <c r="F2546" s="215">
        <v>1122</v>
      </c>
      <c r="G2546" s="215">
        <v>1004</v>
      </c>
      <c r="I2546" s="215" t="s">
        <v>8655</v>
      </c>
      <c r="J2546" s="215" t="s">
        <v>8656</v>
      </c>
      <c r="K2546" s="215" t="s">
        <v>328</v>
      </c>
      <c r="L2546" s="215" t="s">
        <v>8677</v>
      </c>
      <c r="AD2546" s="216"/>
    </row>
    <row r="2547" spans="1:30" s="215" customFormat="1" x14ac:dyDescent="0.25">
      <c r="A2547" s="215" t="s">
        <v>160</v>
      </c>
      <c r="B2547" s="215">
        <v>6090</v>
      </c>
      <c r="C2547" s="215" t="s">
        <v>216</v>
      </c>
      <c r="D2547" s="215">
        <v>191955276</v>
      </c>
      <c r="E2547" s="215">
        <v>1020</v>
      </c>
      <c r="F2547" s="215">
        <v>1110</v>
      </c>
      <c r="G2547" s="215">
        <v>1004</v>
      </c>
      <c r="I2547" s="215" t="s">
        <v>28772</v>
      </c>
      <c r="J2547" s="215" t="s">
        <v>28773</v>
      </c>
      <c r="K2547" s="215" t="s">
        <v>8688</v>
      </c>
      <c r="L2547" s="215" t="s">
        <v>28781</v>
      </c>
      <c r="AD2547" s="216"/>
    </row>
    <row r="2548" spans="1:30" s="215" customFormat="1" x14ac:dyDescent="0.25">
      <c r="A2548" s="215" t="s">
        <v>160</v>
      </c>
      <c r="B2548" s="215">
        <v>6090</v>
      </c>
      <c r="C2548" s="215" t="s">
        <v>216</v>
      </c>
      <c r="D2548" s="215">
        <v>191955468</v>
      </c>
      <c r="E2548" s="215">
        <v>1060</v>
      </c>
      <c r="F2548" s="215">
        <v>1121</v>
      </c>
      <c r="G2548" s="215">
        <v>1004</v>
      </c>
      <c r="I2548" s="215" t="s">
        <v>3355</v>
      </c>
      <c r="J2548" s="215" t="s">
        <v>3356</v>
      </c>
      <c r="K2548" s="215" t="s">
        <v>328</v>
      </c>
      <c r="L2548" s="215" t="s">
        <v>5975</v>
      </c>
      <c r="AD2548" s="216"/>
    </row>
    <row r="2549" spans="1:30" s="215" customFormat="1" x14ac:dyDescent="0.25">
      <c r="A2549" s="215" t="s">
        <v>160</v>
      </c>
      <c r="B2549" s="215">
        <v>6090</v>
      </c>
      <c r="C2549" s="215" t="s">
        <v>216</v>
      </c>
      <c r="D2549" s="215">
        <v>191963313</v>
      </c>
      <c r="E2549" s="215">
        <v>1020</v>
      </c>
      <c r="F2549" s="215">
        <v>1110</v>
      </c>
      <c r="G2549" s="215">
        <v>1004</v>
      </c>
      <c r="I2549" s="215" t="s">
        <v>26848</v>
      </c>
      <c r="J2549" s="215" t="s">
        <v>26849</v>
      </c>
      <c r="K2549" s="215" t="s">
        <v>8688</v>
      </c>
      <c r="L2549" s="215" t="s">
        <v>26919</v>
      </c>
      <c r="AD2549" s="216"/>
    </row>
    <row r="2550" spans="1:30" s="215" customFormat="1" x14ac:dyDescent="0.25">
      <c r="A2550" s="215" t="s">
        <v>160</v>
      </c>
      <c r="B2550" s="215">
        <v>6090</v>
      </c>
      <c r="C2550" s="215" t="s">
        <v>216</v>
      </c>
      <c r="D2550" s="215">
        <v>191970715</v>
      </c>
      <c r="E2550" s="215">
        <v>1020</v>
      </c>
      <c r="F2550" s="215">
        <v>1110</v>
      </c>
      <c r="G2550" s="215">
        <v>1004</v>
      </c>
      <c r="I2550" s="215" t="s">
        <v>13553</v>
      </c>
      <c r="J2550" s="215" t="s">
        <v>13554</v>
      </c>
      <c r="K2550" s="215" t="s">
        <v>8688</v>
      </c>
      <c r="L2550" s="215" t="s">
        <v>20464</v>
      </c>
      <c r="AD2550" s="216"/>
    </row>
    <row r="2551" spans="1:30" s="215" customFormat="1" x14ac:dyDescent="0.25">
      <c r="A2551" s="215" t="s">
        <v>160</v>
      </c>
      <c r="B2551" s="215">
        <v>6090</v>
      </c>
      <c r="C2551" s="215" t="s">
        <v>216</v>
      </c>
      <c r="D2551" s="215">
        <v>191979624</v>
      </c>
      <c r="E2551" s="215">
        <v>1020</v>
      </c>
      <c r="F2551" s="215">
        <v>1110</v>
      </c>
      <c r="G2551" s="215">
        <v>1004</v>
      </c>
      <c r="I2551" s="215" t="s">
        <v>13555</v>
      </c>
      <c r="J2551" s="215" t="s">
        <v>13556</v>
      </c>
      <c r="K2551" s="215" t="s">
        <v>8688</v>
      </c>
      <c r="L2551" s="215" t="s">
        <v>20465</v>
      </c>
      <c r="AD2551" s="216"/>
    </row>
    <row r="2552" spans="1:30" s="215" customFormat="1" x14ac:dyDescent="0.25">
      <c r="A2552" s="215" t="s">
        <v>160</v>
      </c>
      <c r="B2552" s="215">
        <v>6090</v>
      </c>
      <c r="C2552" s="215" t="s">
        <v>216</v>
      </c>
      <c r="D2552" s="215">
        <v>191979639</v>
      </c>
      <c r="E2552" s="215">
        <v>1060</v>
      </c>
      <c r="F2552" s="215">
        <v>1242</v>
      </c>
      <c r="G2552" s="215">
        <v>1004</v>
      </c>
      <c r="I2552" s="215" t="s">
        <v>13557</v>
      </c>
      <c r="J2552" s="215" t="s">
        <v>13558</v>
      </c>
      <c r="K2552" s="215" t="s">
        <v>8688</v>
      </c>
      <c r="L2552" s="215" t="s">
        <v>20466</v>
      </c>
      <c r="AD2552" s="216"/>
    </row>
    <row r="2553" spans="1:30" s="215" customFormat="1" x14ac:dyDescent="0.25">
      <c r="A2553" s="215" t="s">
        <v>160</v>
      </c>
      <c r="B2553" s="215">
        <v>6090</v>
      </c>
      <c r="C2553" s="215" t="s">
        <v>216</v>
      </c>
      <c r="D2553" s="215">
        <v>191979641</v>
      </c>
      <c r="E2553" s="215">
        <v>1060</v>
      </c>
      <c r="F2553" s="215">
        <v>1274</v>
      </c>
      <c r="G2553" s="215">
        <v>1004</v>
      </c>
      <c r="I2553" s="215" t="s">
        <v>24623</v>
      </c>
      <c r="J2553" s="215" t="s">
        <v>24624</v>
      </c>
      <c r="K2553" s="215" t="s">
        <v>8688</v>
      </c>
      <c r="L2553" s="215" t="s">
        <v>24672</v>
      </c>
      <c r="AD2553" s="216"/>
    </row>
    <row r="2554" spans="1:30" s="215" customFormat="1" x14ac:dyDescent="0.25">
      <c r="A2554" s="215" t="s">
        <v>160</v>
      </c>
      <c r="B2554" s="215">
        <v>6090</v>
      </c>
      <c r="C2554" s="215" t="s">
        <v>216</v>
      </c>
      <c r="D2554" s="215">
        <v>191979818</v>
      </c>
      <c r="E2554" s="215">
        <v>1060</v>
      </c>
      <c r="F2554" s="215">
        <v>1242</v>
      </c>
      <c r="G2554" s="215">
        <v>1004</v>
      </c>
      <c r="I2554" s="215" t="s">
        <v>13559</v>
      </c>
      <c r="J2554" s="215" t="s">
        <v>13560</v>
      </c>
      <c r="K2554" s="215" t="s">
        <v>8688</v>
      </c>
      <c r="L2554" s="215" t="s">
        <v>20467</v>
      </c>
      <c r="AD2554" s="216"/>
    </row>
    <row r="2555" spans="1:30" s="215" customFormat="1" x14ac:dyDescent="0.25">
      <c r="A2555" s="215" t="s">
        <v>160</v>
      </c>
      <c r="B2555" s="215">
        <v>6090</v>
      </c>
      <c r="C2555" s="215" t="s">
        <v>216</v>
      </c>
      <c r="D2555" s="215">
        <v>191985021</v>
      </c>
      <c r="E2555" s="215">
        <v>1020</v>
      </c>
      <c r="F2555" s="215">
        <v>1110</v>
      </c>
      <c r="G2555" s="215">
        <v>1004</v>
      </c>
      <c r="I2555" s="215" t="s">
        <v>26124</v>
      </c>
      <c r="J2555" s="215" t="s">
        <v>26125</v>
      </c>
      <c r="K2555" s="215" t="s">
        <v>8688</v>
      </c>
      <c r="L2555" s="215" t="s">
        <v>26186</v>
      </c>
      <c r="AD2555" s="216"/>
    </row>
    <row r="2556" spans="1:30" s="215" customFormat="1" x14ac:dyDescent="0.25">
      <c r="A2556" s="215" t="s">
        <v>160</v>
      </c>
      <c r="B2556" s="215">
        <v>6090</v>
      </c>
      <c r="C2556" s="215" t="s">
        <v>216</v>
      </c>
      <c r="D2556" s="215">
        <v>191993448</v>
      </c>
      <c r="E2556" s="215">
        <v>1060</v>
      </c>
      <c r="F2556" s="215">
        <v>1274</v>
      </c>
      <c r="G2556" s="215">
        <v>1004</v>
      </c>
      <c r="I2556" s="215" t="s">
        <v>13561</v>
      </c>
      <c r="J2556" s="215" t="s">
        <v>13562</v>
      </c>
      <c r="K2556" s="215" t="s">
        <v>8688</v>
      </c>
      <c r="L2556" s="215" t="s">
        <v>20468</v>
      </c>
      <c r="AD2556" s="216"/>
    </row>
    <row r="2557" spans="1:30" s="215" customFormat="1" x14ac:dyDescent="0.25">
      <c r="A2557" s="215" t="s">
        <v>160</v>
      </c>
      <c r="B2557" s="215">
        <v>6090</v>
      </c>
      <c r="C2557" s="215" t="s">
        <v>216</v>
      </c>
      <c r="D2557" s="215">
        <v>192001706</v>
      </c>
      <c r="E2557" s="215">
        <v>1020</v>
      </c>
      <c r="F2557" s="215">
        <v>1110</v>
      </c>
      <c r="G2557" s="215">
        <v>1004</v>
      </c>
      <c r="I2557" s="215" t="s">
        <v>13563</v>
      </c>
      <c r="J2557" s="215" t="s">
        <v>13564</v>
      </c>
      <c r="K2557" s="215" t="s">
        <v>8688</v>
      </c>
      <c r="L2557" s="215" t="s">
        <v>28782</v>
      </c>
      <c r="AD2557" s="216"/>
    </row>
    <row r="2558" spans="1:30" s="215" customFormat="1" x14ac:dyDescent="0.25">
      <c r="A2558" s="215" t="s">
        <v>160</v>
      </c>
      <c r="B2558" s="215">
        <v>6090</v>
      </c>
      <c r="C2558" s="215" t="s">
        <v>216</v>
      </c>
      <c r="D2558" s="215">
        <v>192019725</v>
      </c>
      <c r="E2558" s="215">
        <v>1060</v>
      </c>
      <c r="F2558" s="215">
        <v>1274</v>
      </c>
      <c r="G2558" s="215">
        <v>1004</v>
      </c>
      <c r="I2558" s="215" t="s">
        <v>24463</v>
      </c>
      <c r="J2558" s="215" t="s">
        <v>24464</v>
      </c>
      <c r="K2558" s="215" t="s">
        <v>8688</v>
      </c>
      <c r="L2558" s="215" t="s">
        <v>24497</v>
      </c>
      <c r="AD2558" s="216"/>
    </row>
    <row r="2559" spans="1:30" s="215" customFormat="1" x14ac:dyDescent="0.25">
      <c r="A2559" s="215" t="s">
        <v>160</v>
      </c>
      <c r="B2559" s="215">
        <v>6090</v>
      </c>
      <c r="C2559" s="215" t="s">
        <v>216</v>
      </c>
      <c r="D2559" s="215">
        <v>192021926</v>
      </c>
      <c r="E2559" s="215">
        <v>1080</v>
      </c>
      <c r="F2559" s="215">
        <v>1252</v>
      </c>
      <c r="G2559" s="215">
        <v>1004</v>
      </c>
      <c r="I2559" s="215" t="s">
        <v>24625</v>
      </c>
      <c r="J2559" s="215" t="s">
        <v>24626</v>
      </c>
      <c r="K2559" s="215" t="s">
        <v>8688</v>
      </c>
      <c r="L2559" s="215" t="s">
        <v>24673</v>
      </c>
      <c r="AD2559" s="216"/>
    </row>
    <row r="2560" spans="1:30" s="215" customFormat="1" x14ac:dyDescent="0.25">
      <c r="A2560" s="215" t="s">
        <v>160</v>
      </c>
      <c r="B2560" s="215">
        <v>6090</v>
      </c>
      <c r="C2560" s="215" t="s">
        <v>216</v>
      </c>
      <c r="D2560" s="215">
        <v>192031976</v>
      </c>
      <c r="E2560" s="215">
        <v>1020</v>
      </c>
      <c r="F2560" s="215">
        <v>1110</v>
      </c>
      <c r="G2560" s="215">
        <v>1003</v>
      </c>
      <c r="I2560" s="215" t="s">
        <v>26332</v>
      </c>
      <c r="J2560" s="215" t="s">
        <v>26333</v>
      </c>
      <c r="K2560" s="215" t="s">
        <v>8688</v>
      </c>
      <c r="L2560" s="215" t="s">
        <v>26669</v>
      </c>
      <c r="AD2560" s="216"/>
    </row>
    <row r="2561" spans="1:30" s="215" customFormat="1" x14ac:dyDescent="0.25">
      <c r="A2561" s="215" t="s">
        <v>160</v>
      </c>
      <c r="B2561" s="215">
        <v>6090</v>
      </c>
      <c r="C2561" s="215" t="s">
        <v>216</v>
      </c>
      <c r="D2561" s="215">
        <v>502344408</v>
      </c>
      <c r="E2561" s="215">
        <v>1060</v>
      </c>
      <c r="F2561" s="215">
        <v>1274</v>
      </c>
      <c r="G2561" s="215">
        <v>1004</v>
      </c>
      <c r="I2561" s="215" t="s">
        <v>8657</v>
      </c>
      <c r="J2561" s="215" t="s">
        <v>8658</v>
      </c>
      <c r="K2561" s="215" t="s">
        <v>328</v>
      </c>
      <c r="L2561" s="215" t="s">
        <v>8680</v>
      </c>
      <c r="AD2561" s="216"/>
    </row>
    <row r="2562" spans="1:30" s="215" customFormat="1" x14ac:dyDescent="0.25">
      <c r="A2562" s="215" t="s">
        <v>160</v>
      </c>
      <c r="B2562" s="215">
        <v>6090</v>
      </c>
      <c r="C2562" s="215" t="s">
        <v>216</v>
      </c>
      <c r="D2562" s="215">
        <v>502344521</v>
      </c>
      <c r="E2562" s="215">
        <v>1060</v>
      </c>
      <c r="F2562" s="215">
        <v>1110</v>
      </c>
      <c r="G2562" s="215">
        <v>1004</v>
      </c>
      <c r="I2562" s="215" t="s">
        <v>8659</v>
      </c>
      <c r="J2562" s="215" t="s">
        <v>8660</v>
      </c>
      <c r="K2562" s="215" t="s">
        <v>328</v>
      </c>
      <c r="L2562" s="215" t="s">
        <v>8681</v>
      </c>
      <c r="AD2562" s="216"/>
    </row>
    <row r="2563" spans="1:30" s="215" customFormat="1" x14ac:dyDescent="0.25">
      <c r="A2563" s="215" t="s">
        <v>160</v>
      </c>
      <c r="B2563" s="215">
        <v>6090</v>
      </c>
      <c r="C2563" s="215" t="s">
        <v>216</v>
      </c>
      <c r="D2563" s="215">
        <v>502344564</v>
      </c>
      <c r="E2563" s="215">
        <v>1060</v>
      </c>
      <c r="F2563" s="215">
        <v>1274</v>
      </c>
      <c r="G2563" s="215">
        <v>1004</v>
      </c>
      <c r="I2563" s="215" t="s">
        <v>8661</v>
      </c>
      <c r="J2563" s="215" t="s">
        <v>8662</v>
      </c>
      <c r="K2563" s="215" t="s">
        <v>328</v>
      </c>
      <c r="L2563" s="215" t="s">
        <v>8682</v>
      </c>
      <c r="AD2563" s="216"/>
    </row>
    <row r="2564" spans="1:30" s="215" customFormat="1" x14ac:dyDescent="0.25">
      <c r="A2564" s="215" t="s">
        <v>160</v>
      </c>
      <c r="B2564" s="215">
        <v>6090</v>
      </c>
      <c r="C2564" s="215" t="s">
        <v>216</v>
      </c>
      <c r="D2564" s="215">
        <v>502344766</v>
      </c>
      <c r="E2564" s="215">
        <v>1060</v>
      </c>
      <c r="F2564" s="215">
        <v>1110</v>
      </c>
      <c r="G2564" s="215">
        <v>1004</v>
      </c>
      <c r="I2564" s="215" t="s">
        <v>8663</v>
      </c>
      <c r="J2564" s="215" t="s">
        <v>8664</v>
      </c>
      <c r="K2564" s="215" t="s">
        <v>328</v>
      </c>
      <c r="L2564" s="215" t="s">
        <v>8679</v>
      </c>
      <c r="AD2564" s="216"/>
    </row>
    <row r="2565" spans="1:30" s="215" customFormat="1" x14ac:dyDescent="0.25">
      <c r="A2565" s="215" t="s">
        <v>160</v>
      </c>
      <c r="B2565" s="215">
        <v>6090</v>
      </c>
      <c r="C2565" s="215" t="s">
        <v>216</v>
      </c>
      <c r="D2565" s="215">
        <v>502344781</v>
      </c>
      <c r="E2565" s="215">
        <v>1060</v>
      </c>
      <c r="F2565" s="215">
        <v>1274</v>
      </c>
      <c r="G2565" s="215">
        <v>1004</v>
      </c>
      <c r="I2565" s="215" t="s">
        <v>26334</v>
      </c>
      <c r="J2565" s="215" t="s">
        <v>26335</v>
      </c>
      <c r="K2565" s="215" t="s">
        <v>328</v>
      </c>
      <c r="L2565" s="215" t="s">
        <v>26658</v>
      </c>
      <c r="AD2565" s="216"/>
    </row>
    <row r="2566" spans="1:30" s="215" customFormat="1" x14ac:dyDescent="0.25">
      <c r="A2566" s="215" t="s">
        <v>160</v>
      </c>
      <c r="B2566" s="215">
        <v>6101</v>
      </c>
      <c r="C2566" s="215" t="s">
        <v>217</v>
      </c>
      <c r="D2566" s="215">
        <v>191908388</v>
      </c>
      <c r="E2566" s="215">
        <v>1060</v>
      </c>
      <c r="F2566" s="215">
        <v>1271</v>
      </c>
      <c r="G2566" s="215">
        <v>1004</v>
      </c>
      <c r="I2566" s="215" t="s">
        <v>13565</v>
      </c>
      <c r="J2566" s="215" t="s">
        <v>13566</v>
      </c>
      <c r="K2566" s="215" t="s">
        <v>8688</v>
      </c>
      <c r="L2566" s="215" t="s">
        <v>20469</v>
      </c>
      <c r="AD2566" s="216"/>
    </row>
    <row r="2567" spans="1:30" s="215" customFormat="1" x14ac:dyDescent="0.25">
      <c r="A2567" s="215" t="s">
        <v>160</v>
      </c>
      <c r="B2567" s="215">
        <v>6101</v>
      </c>
      <c r="C2567" s="215" t="s">
        <v>217</v>
      </c>
      <c r="D2567" s="215">
        <v>191963546</v>
      </c>
      <c r="E2567" s="215">
        <v>1020</v>
      </c>
      <c r="F2567" s="215">
        <v>1110</v>
      </c>
      <c r="G2567" s="215">
        <v>1004</v>
      </c>
      <c r="I2567" s="215" t="s">
        <v>13567</v>
      </c>
      <c r="J2567" s="215" t="s">
        <v>13568</v>
      </c>
      <c r="K2567" s="215" t="s">
        <v>8688</v>
      </c>
      <c r="L2567" s="215" t="s">
        <v>20470</v>
      </c>
      <c r="AD2567" s="216"/>
    </row>
    <row r="2568" spans="1:30" s="215" customFormat="1" x14ac:dyDescent="0.25">
      <c r="A2568" s="215" t="s">
        <v>160</v>
      </c>
      <c r="B2568" s="215">
        <v>6101</v>
      </c>
      <c r="C2568" s="215" t="s">
        <v>217</v>
      </c>
      <c r="D2568" s="215">
        <v>191979354</v>
      </c>
      <c r="E2568" s="215">
        <v>1020</v>
      </c>
      <c r="F2568" s="215">
        <v>1110</v>
      </c>
      <c r="G2568" s="215">
        <v>1004</v>
      </c>
      <c r="I2568" s="215" t="s">
        <v>13569</v>
      </c>
      <c r="J2568" s="215" t="s">
        <v>13570</v>
      </c>
      <c r="K2568" s="215" t="s">
        <v>8688</v>
      </c>
      <c r="L2568" s="215" t="s">
        <v>20471</v>
      </c>
      <c r="AD2568" s="216"/>
    </row>
    <row r="2569" spans="1:30" s="215" customFormat="1" x14ac:dyDescent="0.25">
      <c r="A2569" s="215" t="s">
        <v>160</v>
      </c>
      <c r="B2569" s="215">
        <v>6101</v>
      </c>
      <c r="C2569" s="215" t="s">
        <v>217</v>
      </c>
      <c r="D2569" s="215">
        <v>192004380</v>
      </c>
      <c r="E2569" s="215">
        <v>1020</v>
      </c>
      <c r="F2569" s="215">
        <v>1122</v>
      </c>
      <c r="G2569" s="215">
        <v>1004</v>
      </c>
      <c r="I2569" s="215" t="s">
        <v>13571</v>
      </c>
      <c r="J2569" s="215" t="s">
        <v>13572</v>
      </c>
      <c r="K2569" s="215" t="s">
        <v>8688</v>
      </c>
      <c r="L2569" s="215" t="s">
        <v>28273</v>
      </c>
      <c r="AD2569" s="216"/>
    </row>
    <row r="2570" spans="1:30" s="215" customFormat="1" x14ac:dyDescent="0.25">
      <c r="A2570" s="215" t="s">
        <v>160</v>
      </c>
      <c r="B2570" s="215">
        <v>6101</v>
      </c>
      <c r="C2570" s="215" t="s">
        <v>217</v>
      </c>
      <c r="D2570" s="215">
        <v>192024887</v>
      </c>
      <c r="E2570" s="215">
        <v>1020</v>
      </c>
      <c r="F2570" s="215">
        <v>1110</v>
      </c>
      <c r="G2570" s="215">
        <v>1004</v>
      </c>
      <c r="I2570" s="215" t="s">
        <v>25154</v>
      </c>
      <c r="J2570" s="215" t="s">
        <v>25155</v>
      </c>
      <c r="K2570" s="215" t="s">
        <v>8688</v>
      </c>
      <c r="L2570" s="215" t="s">
        <v>28475</v>
      </c>
      <c r="AD2570" s="216"/>
    </row>
    <row r="2571" spans="1:30" s="215" customFormat="1" x14ac:dyDescent="0.25">
      <c r="A2571" s="215" t="s">
        <v>160</v>
      </c>
      <c r="B2571" s="215">
        <v>6102</v>
      </c>
      <c r="C2571" s="215" t="s">
        <v>218</v>
      </c>
      <c r="D2571" s="215">
        <v>912364</v>
      </c>
      <c r="E2571" s="215">
        <v>1040</v>
      </c>
      <c r="G2571" s="215">
        <v>1004</v>
      </c>
      <c r="I2571" s="215" t="s">
        <v>13573</v>
      </c>
      <c r="J2571" s="215" t="s">
        <v>13574</v>
      </c>
      <c r="K2571" s="215" t="s">
        <v>8688</v>
      </c>
      <c r="L2571" s="215" t="s">
        <v>20472</v>
      </c>
      <c r="AD2571" s="216"/>
    </row>
    <row r="2572" spans="1:30" s="215" customFormat="1" x14ac:dyDescent="0.25">
      <c r="A2572" s="215" t="s">
        <v>160</v>
      </c>
      <c r="B2572" s="215">
        <v>6102</v>
      </c>
      <c r="C2572" s="215" t="s">
        <v>218</v>
      </c>
      <c r="D2572" s="215">
        <v>912365</v>
      </c>
      <c r="E2572" s="215">
        <v>1040</v>
      </c>
      <c r="G2572" s="215">
        <v>1004</v>
      </c>
      <c r="I2572" s="215" t="s">
        <v>13575</v>
      </c>
      <c r="J2572" s="215" t="s">
        <v>13576</v>
      </c>
      <c r="K2572" s="215" t="s">
        <v>8688</v>
      </c>
      <c r="L2572" s="215" t="s">
        <v>20473</v>
      </c>
      <c r="AD2572" s="216"/>
    </row>
    <row r="2573" spans="1:30" s="215" customFormat="1" x14ac:dyDescent="0.25">
      <c r="A2573" s="215" t="s">
        <v>160</v>
      </c>
      <c r="B2573" s="215">
        <v>6102</v>
      </c>
      <c r="C2573" s="215" t="s">
        <v>218</v>
      </c>
      <c r="D2573" s="215">
        <v>912366</v>
      </c>
      <c r="E2573" s="215">
        <v>1030</v>
      </c>
      <c r="F2573" s="215">
        <v>1110</v>
      </c>
      <c r="G2573" s="215">
        <v>1004</v>
      </c>
      <c r="I2573" s="215" t="s">
        <v>13577</v>
      </c>
      <c r="J2573" s="215" t="s">
        <v>13578</v>
      </c>
      <c r="K2573" s="215" t="s">
        <v>8688</v>
      </c>
      <c r="L2573" s="215" t="s">
        <v>20474</v>
      </c>
      <c r="AD2573" s="216"/>
    </row>
    <row r="2574" spans="1:30" s="215" customFormat="1" x14ac:dyDescent="0.25">
      <c r="A2574" s="215" t="s">
        <v>160</v>
      </c>
      <c r="B2574" s="215">
        <v>6102</v>
      </c>
      <c r="C2574" s="215" t="s">
        <v>218</v>
      </c>
      <c r="D2574" s="215">
        <v>912367</v>
      </c>
      <c r="E2574" s="215">
        <v>1040</v>
      </c>
      <c r="F2574" s="215">
        <v>1211</v>
      </c>
      <c r="G2574" s="215">
        <v>1004</v>
      </c>
      <c r="I2574" s="215" t="s">
        <v>13579</v>
      </c>
      <c r="J2574" s="215" t="s">
        <v>13580</v>
      </c>
      <c r="K2574" s="215" t="s">
        <v>8688</v>
      </c>
      <c r="L2574" s="215" t="s">
        <v>20475</v>
      </c>
      <c r="AD2574" s="216"/>
    </row>
    <row r="2575" spans="1:30" s="215" customFormat="1" x14ac:dyDescent="0.25">
      <c r="A2575" s="215" t="s">
        <v>160</v>
      </c>
      <c r="B2575" s="215">
        <v>6102</v>
      </c>
      <c r="C2575" s="215" t="s">
        <v>218</v>
      </c>
      <c r="D2575" s="215">
        <v>912368</v>
      </c>
      <c r="E2575" s="215">
        <v>1040</v>
      </c>
      <c r="G2575" s="215">
        <v>1004</v>
      </c>
      <c r="I2575" s="215" t="s">
        <v>13581</v>
      </c>
      <c r="J2575" s="215" t="s">
        <v>13582</v>
      </c>
      <c r="K2575" s="215" t="s">
        <v>8688</v>
      </c>
      <c r="L2575" s="215" t="s">
        <v>20476</v>
      </c>
      <c r="AD2575" s="216"/>
    </row>
    <row r="2576" spans="1:30" s="215" customFormat="1" x14ac:dyDescent="0.25">
      <c r="A2576" s="215" t="s">
        <v>160</v>
      </c>
      <c r="B2576" s="215">
        <v>6102</v>
      </c>
      <c r="C2576" s="215" t="s">
        <v>218</v>
      </c>
      <c r="D2576" s="215">
        <v>101157353</v>
      </c>
      <c r="E2576" s="215">
        <v>1020</v>
      </c>
      <c r="F2576" s="215">
        <v>1110</v>
      </c>
      <c r="G2576" s="215">
        <v>1004</v>
      </c>
      <c r="I2576" s="215" t="s">
        <v>13583</v>
      </c>
      <c r="J2576" s="215" t="s">
        <v>13584</v>
      </c>
      <c r="K2576" s="215" t="s">
        <v>8688</v>
      </c>
      <c r="L2576" s="215" t="s">
        <v>20477</v>
      </c>
      <c r="AD2576" s="216"/>
    </row>
    <row r="2577" spans="1:30" s="215" customFormat="1" x14ac:dyDescent="0.25">
      <c r="A2577" s="215" t="s">
        <v>160</v>
      </c>
      <c r="B2577" s="215">
        <v>6102</v>
      </c>
      <c r="C2577" s="215" t="s">
        <v>218</v>
      </c>
      <c r="D2577" s="215">
        <v>190046186</v>
      </c>
      <c r="E2577" s="215">
        <v>1020</v>
      </c>
      <c r="F2577" s="215">
        <v>1110</v>
      </c>
      <c r="G2577" s="215">
        <v>1004</v>
      </c>
      <c r="I2577" s="215" t="s">
        <v>13585</v>
      </c>
      <c r="J2577" s="215" t="s">
        <v>13586</v>
      </c>
      <c r="K2577" s="215" t="s">
        <v>8688</v>
      </c>
      <c r="L2577" s="215" t="s">
        <v>20478</v>
      </c>
      <c r="AD2577" s="216"/>
    </row>
    <row r="2578" spans="1:30" s="215" customFormat="1" x14ac:dyDescent="0.25">
      <c r="A2578" s="215" t="s">
        <v>160</v>
      </c>
      <c r="B2578" s="215">
        <v>6102</v>
      </c>
      <c r="C2578" s="215" t="s">
        <v>218</v>
      </c>
      <c r="D2578" s="215">
        <v>190189322</v>
      </c>
      <c r="E2578" s="215">
        <v>1060</v>
      </c>
      <c r="F2578" s="215">
        <v>1271</v>
      </c>
      <c r="G2578" s="215">
        <v>1004</v>
      </c>
      <c r="I2578" s="215" t="s">
        <v>13587</v>
      </c>
      <c r="J2578" s="215" t="s">
        <v>13588</v>
      </c>
      <c r="K2578" s="215" t="s">
        <v>8688</v>
      </c>
      <c r="L2578" s="215" t="s">
        <v>20479</v>
      </c>
      <c r="AD2578" s="216"/>
    </row>
    <row r="2579" spans="1:30" s="215" customFormat="1" x14ac:dyDescent="0.25">
      <c r="A2579" s="215" t="s">
        <v>160</v>
      </c>
      <c r="B2579" s="215">
        <v>6102</v>
      </c>
      <c r="C2579" s="215" t="s">
        <v>218</v>
      </c>
      <c r="D2579" s="215">
        <v>191988761</v>
      </c>
      <c r="E2579" s="215">
        <v>1060</v>
      </c>
      <c r="F2579" s="215">
        <v>1274</v>
      </c>
      <c r="G2579" s="215">
        <v>1004</v>
      </c>
      <c r="I2579" s="215" t="s">
        <v>25156</v>
      </c>
      <c r="J2579" s="215" t="s">
        <v>25157</v>
      </c>
      <c r="K2579" s="215" t="s">
        <v>328</v>
      </c>
      <c r="L2579" s="215" t="s">
        <v>25189</v>
      </c>
      <c r="AD2579" s="216"/>
    </row>
    <row r="2580" spans="1:30" s="215" customFormat="1" x14ac:dyDescent="0.25">
      <c r="A2580" s="215" t="s">
        <v>160</v>
      </c>
      <c r="B2580" s="215">
        <v>6102</v>
      </c>
      <c r="C2580" s="215" t="s">
        <v>218</v>
      </c>
      <c r="D2580" s="215">
        <v>192006428</v>
      </c>
      <c r="E2580" s="215">
        <v>1020</v>
      </c>
      <c r="F2580" s="215">
        <v>1110</v>
      </c>
      <c r="G2580" s="215">
        <v>1004</v>
      </c>
      <c r="I2580" s="215" t="s">
        <v>13589</v>
      </c>
      <c r="J2580" s="215" t="s">
        <v>13590</v>
      </c>
      <c r="K2580" s="215" t="s">
        <v>8688</v>
      </c>
      <c r="L2580" s="215" t="s">
        <v>20480</v>
      </c>
      <c r="AD2580" s="216"/>
    </row>
    <row r="2581" spans="1:30" s="215" customFormat="1" x14ac:dyDescent="0.25">
      <c r="A2581" s="215" t="s">
        <v>160</v>
      </c>
      <c r="B2581" s="215">
        <v>6102</v>
      </c>
      <c r="C2581" s="215" t="s">
        <v>218</v>
      </c>
      <c r="D2581" s="215">
        <v>192006446</v>
      </c>
      <c r="E2581" s="215">
        <v>1020</v>
      </c>
      <c r="F2581" s="215">
        <v>1110</v>
      </c>
      <c r="G2581" s="215">
        <v>1004</v>
      </c>
      <c r="I2581" s="215" t="s">
        <v>13591</v>
      </c>
      <c r="J2581" s="215" t="s">
        <v>13592</v>
      </c>
      <c r="K2581" s="215" t="s">
        <v>8688</v>
      </c>
      <c r="L2581" s="215" t="s">
        <v>20481</v>
      </c>
      <c r="AD2581" s="216"/>
    </row>
    <row r="2582" spans="1:30" s="215" customFormat="1" x14ac:dyDescent="0.25">
      <c r="A2582" s="215" t="s">
        <v>160</v>
      </c>
      <c r="B2582" s="215">
        <v>6102</v>
      </c>
      <c r="C2582" s="215" t="s">
        <v>218</v>
      </c>
      <c r="D2582" s="215">
        <v>192006460</v>
      </c>
      <c r="E2582" s="215">
        <v>1020</v>
      </c>
      <c r="F2582" s="215">
        <v>1110</v>
      </c>
      <c r="G2582" s="215">
        <v>1004</v>
      </c>
      <c r="I2582" s="215" t="s">
        <v>13593</v>
      </c>
      <c r="J2582" s="215" t="s">
        <v>13594</v>
      </c>
      <c r="K2582" s="215" t="s">
        <v>8688</v>
      </c>
      <c r="L2582" s="215" t="s">
        <v>20482</v>
      </c>
      <c r="AD2582" s="216"/>
    </row>
    <row r="2583" spans="1:30" s="215" customFormat="1" x14ac:dyDescent="0.25">
      <c r="A2583" s="215" t="s">
        <v>160</v>
      </c>
      <c r="B2583" s="215">
        <v>6102</v>
      </c>
      <c r="C2583" s="215" t="s">
        <v>218</v>
      </c>
      <c r="D2583" s="215">
        <v>192006494</v>
      </c>
      <c r="E2583" s="215">
        <v>1020</v>
      </c>
      <c r="F2583" s="215">
        <v>1110</v>
      </c>
      <c r="G2583" s="215">
        <v>1004</v>
      </c>
      <c r="I2583" s="215" t="s">
        <v>29089</v>
      </c>
      <c r="J2583" s="215" t="s">
        <v>29090</v>
      </c>
      <c r="K2583" s="215" t="s">
        <v>8688</v>
      </c>
      <c r="L2583" s="215" t="s">
        <v>29127</v>
      </c>
      <c r="AD2583" s="216"/>
    </row>
    <row r="2584" spans="1:30" s="215" customFormat="1" x14ac:dyDescent="0.25">
      <c r="A2584" s="215" t="s">
        <v>160</v>
      </c>
      <c r="B2584" s="215">
        <v>6102</v>
      </c>
      <c r="C2584" s="215" t="s">
        <v>218</v>
      </c>
      <c r="D2584" s="215">
        <v>192025427</v>
      </c>
      <c r="E2584" s="215">
        <v>1060</v>
      </c>
      <c r="F2584" s="215">
        <v>1274</v>
      </c>
      <c r="G2584" s="215">
        <v>1004</v>
      </c>
      <c r="I2584" s="215" t="s">
        <v>25158</v>
      </c>
      <c r="J2584" s="215" t="s">
        <v>25159</v>
      </c>
      <c r="K2584" s="215" t="s">
        <v>328</v>
      </c>
      <c r="L2584" s="215" t="s">
        <v>25189</v>
      </c>
      <c r="AD2584" s="216"/>
    </row>
    <row r="2585" spans="1:30" s="215" customFormat="1" x14ac:dyDescent="0.25">
      <c r="A2585" s="215" t="s">
        <v>160</v>
      </c>
      <c r="B2585" s="215">
        <v>6104</v>
      </c>
      <c r="C2585" s="215" t="s">
        <v>219</v>
      </c>
      <c r="D2585" s="215">
        <v>912568</v>
      </c>
      <c r="E2585" s="215">
        <v>1020</v>
      </c>
      <c r="F2585" s="215">
        <v>1110</v>
      </c>
      <c r="G2585" s="215">
        <v>1004</v>
      </c>
      <c r="I2585" s="215" t="s">
        <v>3357</v>
      </c>
      <c r="J2585" s="215" t="s">
        <v>3358</v>
      </c>
      <c r="K2585" s="215" t="s">
        <v>328</v>
      </c>
      <c r="L2585" s="215" t="s">
        <v>5978</v>
      </c>
      <c r="AD2585" s="216"/>
    </row>
    <row r="2586" spans="1:30" s="215" customFormat="1" x14ac:dyDescent="0.25">
      <c r="A2586" s="215" t="s">
        <v>160</v>
      </c>
      <c r="B2586" s="215">
        <v>6104</v>
      </c>
      <c r="C2586" s="215" t="s">
        <v>219</v>
      </c>
      <c r="D2586" s="215">
        <v>912584</v>
      </c>
      <c r="E2586" s="215">
        <v>1040</v>
      </c>
      <c r="F2586" s="215">
        <v>1110</v>
      </c>
      <c r="G2586" s="215">
        <v>1004</v>
      </c>
      <c r="I2586" s="215" t="s">
        <v>3359</v>
      </c>
      <c r="J2586" s="215" t="s">
        <v>3360</v>
      </c>
      <c r="K2586" s="215" t="s">
        <v>328</v>
      </c>
      <c r="L2586" s="215" t="s">
        <v>5979</v>
      </c>
      <c r="AD2586" s="216"/>
    </row>
    <row r="2587" spans="1:30" s="215" customFormat="1" x14ac:dyDescent="0.25">
      <c r="A2587" s="215" t="s">
        <v>160</v>
      </c>
      <c r="B2587" s="215">
        <v>6104</v>
      </c>
      <c r="C2587" s="215" t="s">
        <v>219</v>
      </c>
      <c r="D2587" s="215">
        <v>912586</v>
      </c>
      <c r="E2587" s="215">
        <v>1020</v>
      </c>
      <c r="F2587" s="215">
        <v>1110</v>
      </c>
      <c r="G2587" s="215">
        <v>1004</v>
      </c>
      <c r="I2587" s="215" t="s">
        <v>3361</v>
      </c>
      <c r="J2587" s="215" t="s">
        <v>3362</v>
      </c>
      <c r="K2587" s="215" t="s">
        <v>328</v>
      </c>
      <c r="L2587" s="215" t="s">
        <v>5979</v>
      </c>
      <c r="AD2587" s="216"/>
    </row>
    <row r="2588" spans="1:30" s="215" customFormat="1" x14ac:dyDescent="0.25">
      <c r="A2588" s="215" t="s">
        <v>160</v>
      </c>
      <c r="B2588" s="215">
        <v>6104</v>
      </c>
      <c r="C2588" s="215" t="s">
        <v>219</v>
      </c>
      <c r="D2588" s="215">
        <v>3165010</v>
      </c>
      <c r="E2588" s="215">
        <v>1020</v>
      </c>
      <c r="F2588" s="215">
        <v>1271</v>
      </c>
      <c r="G2588" s="215">
        <v>1004</v>
      </c>
      <c r="I2588" s="215" t="s">
        <v>3363</v>
      </c>
      <c r="J2588" s="215" t="s">
        <v>3364</v>
      </c>
      <c r="K2588" s="215" t="s">
        <v>328</v>
      </c>
      <c r="L2588" s="215" t="s">
        <v>5980</v>
      </c>
      <c r="AD2588" s="216"/>
    </row>
    <row r="2589" spans="1:30" s="215" customFormat="1" x14ac:dyDescent="0.25">
      <c r="A2589" s="215" t="s">
        <v>160</v>
      </c>
      <c r="B2589" s="215">
        <v>6104</v>
      </c>
      <c r="C2589" s="215" t="s">
        <v>219</v>
      </c>
      <c r="D2589" s="215">
        <v>3165032</v>
      </c>
      <c r="E2589" s="215">
        <v>1020</v>
      </c>
      <c r="F2589" s="215">
        <v>1110</v>
      </c>
      <c r="G2589" s="215">
        <v>1004</v>
      </c>
      <c r="I2589" s="215" t="s">
        <v>13595</v>
      </c>
      <c r="J2589" s="215" t="s">
        <v>13596</v>
      </c>
      <c r="K2589" s="215" t="s">
        <v>8688</v>
      </c>
      <c r="L2589" s="215" t="s">
        <v>20483</v>
      </c>
      <c r="AD2589" s="216"/>
    </row>
    <row r="2590" spans="1:30" s="215" customFormat="1" x14ac:dyDescent="0.25">
      <c r="A2590" s="215" t="s">
        <v>160</v>
      </c>
      <c r="B2590" s="215">
        <v>6104</v>
      </c>
      <c r="C2590" s="215" t="s">
        <v>219</v>
      </c>
      <c r="D2590" s="215">
        <v>3165046</v>
      </c>
      <c r="E2590" s="215">
        <v>1060</v>
      </c>
      <c r="F2590" s="215">
        <v>1271</v>
      </c>
      <c r="G2590" s="215">
        <v>1004</v>
      </c>
      <c r="I2590" s="215" t="s">
        <v>13597</v>
      </c>
      <c r="J2590" s="215" t="s">
        <v>13598</v>
      </c>
      <c r="K2590" s="215" t="s">
        <v>8688</v>
      </c>
      <c r="L2590" s="215" t="s">
        <v>20484</v>
      </c>
      <c r="AD2590" s="216"/>
    </row>
    <row r="2591" spans="1:30" s="215" customFormat="1" x14ac:dyDescent="0.25">
      <c r="A2591" s="215" t="s">
        <v>160</v>
      </c>
      <c r="B2591" s="215">
        <v>6104</v>
      </c>
      <c r="C2591" s="215" t="s">
        <v>219</v>
      </c>
      <c r="D2591" s="215">
        <v>3165056</v>
      </c>
      <c r="E2591" s="215">
        <v>1020</v>
      </c>
      <c r="F2591" s="215">
        <v>1110</v>
      </c>
      <c r="G2591" s="215">
        <v>1004</v>
      </c>
      <c r="I2591" s="215" t="s">
        <v>13599</v>
      </c>
      <c r="J2591" s="215" t="s">
        <v>13600</v>
      </c>
      <c r="K2591" s="215" t="s">
        <v>8688</v>
      </c>
      <c r="L2591" s="215" t="s">
        <v>20485</v>
      </c>
      <c r="AD2591" s="216"/>
    </row>
    <row r="2592" spans="1:30" s="215" customFormat="1" x14ac:dyDescent="0.25">
      <c r="A2592" s="215" t="s">
        <v>160</v>
      </c>
      <c r="B2592" s="215">
        <v>6104</v>
      </c>
      <c r="C2592" s="215" t="s">
        <v>219</v>
      </c>
      <c r="D2592" s="215">
        <v>3165059</v>
      </c>
      <c r="E2592" s="215">
        <v>1020</v>
      </c>
      <c r="F2592" s="215">
        <v>1110</v>
      </c>
      <c r="G2592" s="215">
        <v>1004</v>
      </c>
      <c r="I2592" s="215" t="s">
        <v>13601</v>
      </c>
      <c r="J2592" s="215" t="s">
        <v>13602</v>
      </c>
      <c r="K2592" s="215" t="s">
        <v>8688</v>
      </c>
      <c r="L2592" s="215" t="s">
        <v>20486</v>
      </c>
      <c r="AD2592" s="216"/>
    </row>
    <row r="2593" spans="1:30" s="215" customFormat="1" x14ac:dyDescent="0.25">
      <c r="A2593" s="215" t="s">
        <v>160</v>
      </c>
      <c r="B2593" s="215">
        <v>6104</v>
      </c>
      <c r="C2593" s="215" t="s">
        <v>219</v>
      </c>
      <c r="D2593" s="215">
        <v>3165064</v>
      </c>
      <c r="E2593" s="215">
        <v>1020</v>
      </c>
      <c r="F2593" s="215">
        <v>1110</v>
      </c>
      <c r="G2593" s="215">
        <v>1004</v>
      </c>
      <c r="I2593" s="215" t="s">
        <v>3365</v>
      </c>
      <c r="J2593" s="215" t="s">
        <v>3366</v>
      </c>
      <c r="K2593" s="215" t="s">
        <v>328</v>
      </c>
      <c r="L2593" s="215" t="s">
        <v>5978</v>
      </c>
      <c r="AD2593" s="216"/>
    </row>
    <row r="2594" spans="1:30" s="215" customFormat="1" x14ac:dyDescent="0.25">
      <c r="A2594" s="215" t="s">
        <v>160</v>
      </c>
      <c r="B2594" s="215">
        <v>6104</v>
      </c>
      <c r="C2594" s="215" t="s">
        <v>219</v>
      </c>
      <c r="D2594" s="215">
        <v>3165067</v>
      </c>
      <c r="E2594" s="215">
        <v>1020</v>
      </c>
      <c r="F2594" s="215">
        <v>1110</v>
      </c>
      <c r="G2594" s="215">
        <v>1004</v>
      </c>
      <c r="I2594" s="215" t="s">
        <v>13603</v>
      </c>
      <c r="J2594" s="215" t="s">
        <v>13604</v>
      </c>
      <c r="K2594" s="215" t="s">
        <v>8688</v>
      </c>
      <c r="L2594" s="215" t="s">
        <v>20487</v>
      </c>
      <c r="AD2594" s="216"/>
    </row>
    <row r="2595" spans="1:30" s="215" customFormat="1" x14ac:dyDescent="0.25">
      <c r="A2595" s="215" t="s">
        <v>160</v>
      </c>
      <c r="B2595" s="215">
        <v>6104</v>
      </c>
      <c r="C2595" s="215" t="s">
        <v>219</v>
      </c>
      <c r="D2595" s="215">
        <v>3165068</v>
      </c>
      <c r="E2595" s="215">
        <v>1020</v>
      </c>
      <c r="F2595" s="215">
        <v>1110</v>
      </c>
      <c r="G2595" s="215">
        <v>1004</v>
      </c>
      <c r="I2595" s="215" t="s">
        <v>13605</v>
      </c>
      <c r="J2595" s="215" t="s">
        <v>13606</v>
      </c>
      <c r="K2595" s="215" t="s">
        <v>8688</v>
      </c>
      <c r="L2595" s="215" t="s">
        <v>20488</v>
      </c>
      <c r="AD2595" s="216"/>
    </row>
    <row r="2596" spans="1:30" s="215" customFormat="1" x14ac:dyDescent="0.25">
      <c r="A2596" s="215" t="s">
        <v>160</v>
      </c>
      <c r="B2596" s="215">
        <v>6104</v>
      </c>
      <c r="C2596" s="215" t="s">
        <v>219</v>
      </c>
      <c r="D2596" s="215">
        <v>3165073</v>
      </c>
      <c r="E2596" s="215">
        <v>1020</v>
      </c>
      <c r="F2596" s="215">
        <v>1110</v>
      </c>
      <c r="G2596" s="215">
        <v>1004</v>
      </c>
      <c r="I2596" s="215" t="s">
        <v>3367</v>
      </c>
      <c r="J2596" s="215" t="s">
        <v>3368</v>
      </c>
      <c r="K2596" s="215" t="s">
        <v>328</v>
      </c>
      <c r="L2596" s="215" t="s">
        <v>5981</v>
      </c>
      <c r="AD2596" s="216"/>
    </row>
    <row r="2597" spans="1:30" s="215" customFormat="1" x14ac:dyDescent="0.25">
      <c r="A2597" s="215" t="s">
        <v>160</v>
      </c>
      <c r="B2597" s="215">
        <v>6104</v>
      </c>
      <c r="C2597" s="215" t="s">
        <v>219</v>
      </c>
      <c r="D2597" s="215">
        <v>3165090</v>
      </c>
      <c r="E2597" s="215">
        <v>1020</v>
      </c>
      <c r="F2597" s="215">
        <v>1110</v>
      </c>
      <c r="G2597" s="215">
        <v>1004</v>
      </c>
      <c r="I2597" s="215" t="s">
        <v>13607</v>
      </c>
      <c r="J2597" s="215" t="s">
        <v>13608</v>
      </c>
      <c r="K2597" s="215" t="s">
        <v>8688</v>
      </c>
      <c r="L2597" s="215" t="s">
        <v>20489</v>
      </c>
      <c r="AD2597" s="216"/>
    </row>
    <row r="2598" spans="1:30" s="215" customFormat="1" x14ac:dyDescent="0.25">
      <c r="A2598" s="215" t="s">
        <v>160</v>
      </c>
      <c r="B2598" s="215">
        <v>6104</v>
      </c>
      <c r="C2598" s="215" t="s">
        <v>219</v>
      </c>
      <c r="D2598" s="215">
        <v>3165114</v>
      </c>
      <c r="E2598" s="215">
        <v>1020</v>
      </c>
      <c r="F2598" s="215">
        <v>1110</v>
      </c>
      <c r="G2598" s="215">
        <v>1004</v>
      </c>
      <c r="I2598" s="215" t="s">
        <v>13609</v>
      </c>
      <c r="J2598" s="215" t="s">
        <v>13610</v>
      </c>
      <c r="K2598" s="215" t="s">
        <v>8688</v>
      </c>
      <c r="L2598" s="215" t="s">
        <v>20490</v>
      </c>
      <c r="AD2598" s="216"/>
    </row>
    <row r="2599" spans="1:30" s="215" customFormat="1" x14ac:dyDescent="0.25">
      <c r="A2599" s="215" t="s">
        <v>160</v>
      </c>
      <c r="B2599" s="215">
        <v>6104</v>
      </c>
      <c r="C2599" s="215" t="s">
        <v>219</v>
      </c>
      <c r="D2599" s="215">
        <v>190106769</v>
      </c>
      <c r="E2599" s="215">
        <v>1060</v>
      </c>
      <c r="F2599" s="215">
        <v>1110</v>
      </c>
      <c r="G2599" s="215">
        <v>1004</v>
      </c>
      <c r="I2599" s="215" t="s">
        <v>3369</v>
      </c>
      <c r="J2599" s="215" t="s">
        <v>3370</v>
      </c>
      <c r="K2599" s="215" t="s">
        <v>328</v>
      </c>
      <c r="L2599" s="215" t="s">
        <v>5982</v>
      </c>
      <c r="AD2599" s="216"/>
    </row>
    <row r="2600" spans="1:30" s="215" customFormat="1" x14ac:dyDescent="0.25">
      <c r="A2600" s="215" t="s">
        <v>160</v>
      </c>
      <c r="B2600" s="215">
        <v>6104</v>
      </c>
      <c r="C2600" s="215" t="s">
        <v>219</v>
      </c>
      <c r="D2600" s="215">
        <v>190325788</v>
      </c>
      <c r="E2600" s="215">
        <v>1020</v>
      </c>
      <c r="F2600" s="215">
        <v>1121</v>
      </c>
      <c r="G2600" s="215">
        <v>1004</v>
      </c>
      <c r="I2600" s="215" t="s">
        <v>13611</v>
      </c>
      <c r="J2600" s="215" t="s">
        <v>13612</v>
      </c>
      <c r="K2600" s="215" t="s">
        <v>8688</v>
      </c>
      <c r="L2600" s="215" t="s">
        <v>20491</v>
      </c>
      <c r="AD2600" s="216"/>
    </row>
    <row r="2601" spans="1:30" s="215" customFormat="1" x14ac:dyDescent="0.25">
      <c r="A2601" s="215" t="s">
        <v>160</v>
      </c>
      <c r="B2601" s="215">
        <v>6104</v>
      </c>
      <c r="C2601" s="215" t="s">
        <v>219</v>
      </c>
      <c r="D2601" s="215">
        <v>190446928</v>
      </c>
      <c r="E2601" s="215">
        <v>1020</v>
      </c>
      <c r="F2601" s="215">
        <v>1110</v>
      </c>
      <c r="G2601" s="215">
        <v>1004</v>
      </c>
      <c r="I2601" s="215" t="s">
        <v>13613</v>
      </c>
      <c r="J2601" s="215" t="s">
        <v>13614</v>
      </c>
      <c r="K2601" s="215" t="s">
        <v>8688</v>
      </c>
      <c r="L2601" s="215" t="s">
        <v>20492</v>
      </c>
      <c r="AD2601" s="216"/>
    </row>
    <row r="2602" spans="1:30" s="215" customFormat="1" x14ac:dyDescent="0.25">
      <c r="A2602" s="215" t="s">
        <v>160</v>
      </c>
      <c r="B2602" s="215">
        <v>6104</v>
      </c>
      <c r="C2602" s="215" t="s">
        <v>219</v>
      </c>
      <c r="D2602" s="215">
        <v>190446929</v>
      </c>
      <c r="E2602" s="215">
        <v>1020</v>
      </c>
      <c r="F2602" s="215">
        <v>1110</v>
      </c>
      <c r="G2602" s="215">
        <v>1004</v>
      </c>
      <c r="I2602" s="215" t="s">
        <v>13615</v>
      </c>
      <c r="J2602" s="215" t="s">
        <v>13616</v>
      </c>
      <c r="K2602" s="215" t="s">
        <v>8688</v>
      </c>
      <c r="L2602" s="215" t="s">
        <v>20493</v>
      </c>
      <c r="AD2602" s="216"/>
    </row>
    <row r="2603" spans="1:30" s="215" customFormat="1" x14ac:dyDescent="0.25">
      <c r="A2603" s="215" t="s">
        <v>160</v>
      </c>
      <c r="B2603" s="215">
        <v>6104</v>
      </c>
      <c r="C2603" s="215" t="s">
        <v>219</v>
      </c>
      <c r="D2603" s="215">
        <v>190793649</v>
      </c>
      <c r="E2603" s="215">
        <v>1020</v>
      </c>
      <c r="F2603" s="215">
        <v>1110</v>
      </c>
      <c r="G2603" s="215">
        <v>1004</v>
      </c>
      <c r="I2603" s="215" t="s">
        <v>13617</v>
      </c>
      <c r="J2603" s="215" t="s">
        <v>13618</v>
      </c>
      <c r="K2603" s="215" t="s">
        <v>8688</v>
      </c>
      <c r="L2603" s="215" t="s">
        <v>20494</v>
      </c>
      <c r="AD2603" s="216"/>
    </row>
    <row r="2604" spans="1:30" s="215" customFormat="1" x14ac:dyDescent="0.25">
      <c r="A2604" s="215" t="s">
        <v>160</v>
      </c>
      <c r="B2604" s="215">
        <v>6104</v>
      </c>
      <c r="C2604" s="215" t="s">
        <v>219</v>
      </c>
      <c r="D2604" s="215">
        <v>191190930</v>
      </c>
      <c r="E2604" s="215">
        <v>1020</v>
      </c>
      <c r="F2604" s="215">
        <v>1110</v>
      </c>
      <c r="G2604" s="215">
        <v>1004</v>
      </c>
      <c r="I2604" s="215" t="s">
        <v>13619</v>
      </c>
      <c r="J2604" s="215" t="s">
        <v>13620</v>
      </c>
      <c r="K2604" s="215" t="s">
        <v>8688</v>
      </c>
      <c r="L2604" s="215" t="s">
        <v>20495</v>
      </c>
      <c r="AD2604" s="216"/>
    </row>
    <row r="2605" spans="1:30" s="215" customFormat="1" x14ac:dyDescent="0.25">
      <c r="A2605" s="215" t="s">
        <v>160</v>
      </c>
      <c r="B2605" s="215">
        <v>6104</v>
      </c>
      <c r="C2605" s="215" t="s">
        <v>219</v>
      </c>
      <c r="D2605" s="215">
        <v>191299810</v>
      </c>
      <c r="E2605" s="215">
        <v>1020</v>
      </c>
      <c r="F2605" s="215">
        <v>1110</v>
      </c>
      <c r="G2605" s="215">
        <v>1004</v>
      </c>
      <c r="I2605" s="215" t="s">
        <v>13621</v>
      </c>
      <c r="J2605" s="215" t="s">
        <v>13622</v>
      </c>
      <c r="K2605" s="215" t="s">
        <v>8688</v>
      </c>
      <c r="L2605" s="215" t="s">
        <v>20496</v>
      </c>
      <c r="AD2605" s="216"/>
    </row>
    <row r="2606" spans="1:30" s="215" customFormat="1" x14ac:dyDescent="0.25">
      <c r="A2606" s="215" t="s">
        <v>160</v>
      </c>
      <c r="B2606" s="215">
        <v>6104</v>
      </c>
      <c r="C2606" s="215" t="s">
        <v>219</v>
      </c>
      <c r="D2606" s="215">
        <v>191406010</v>
      </c>
      <c r="E2606" s="215">
        <v>1020</v>
      </c>
      <c r="F2606" s="215">
        <v>1110</v>
      </c>
      <c r="G2606" s="215">
        <v>1004</v>
      </c>
      <c r="I2606" s="215" t="s">
        <v>13623</v>
      </c>
      <c r="J2606" s="215" t="s">
        <v>13624</v>
      </c>
      <c r="K2606" s="215" t="s">
        <v>8688</v>
      </c>
      <c r="L2606" s="215" t="s">
        <v>20497</v>
      </c>
      <c r="AD2606" s="216"/>
    </row>
    <row r="2607" spans="1:30" s="215" customFormat="1" x14ac:dyDescent="0.25">
      <c r="A2607" s="215" t="s">
        <v>160</v>
      </c>
      <c r="B2607" s="215">
        <v>6104</v>
      </c>
      <c r="C2607" s="215" t="s">
        <v>219</v>
      </c>
      <c r="D2607" s="215">
        <v>191484472</v>
      </c>
      <c r="E2607" s="215">
        <v>1020</v>
      </c>
      <c r="F2607" s="215">
        <v>1110</v>
      </c>
      <c r="G2607" s="215">
        <v>1004</v>
      </c>
      <c r="I2607" s="215" t="s">
        <v>3371</v>
      </c>
      <c r="J2607" s="215" t="s">
        <v>3372</v>
      </c>
      <c r="K2607" s="215" t="s">
        <v>328</v>
      </c>
      <c r="L2607" s="215" t="s">
        <v>5981</v>
      </c>
      <c r="AD2607" s="216"/>
    </row>
    <row r="2608" spans="1:30" s="215" customFormat="1" x14ac:dyDescent="0.25">
      <c r="A2608" s="215" t="s">
        <v>160</v>
      </c>
      <c r="B2608" s="215">
        <v>6104</v>
      </c>
      <c r="C2608" s="215" t="s">
        <v>219</v>
      </c>
      <c r="D2608" s="215">
        <v>191682131</v>
      </c>
      <c r="E2608" s="215">
        <v>1020</v>
      </c>
      <c r="F2608" s="215">
        <v>1110</v>
      </c>
      <c r="G2608" s="215">
        <v>1004</v>
      </c>
      <c r="I2608" s="215" t="s">
        <v>13625</v>
      </c>
      <c r="J2608" s="215" t="s">
        <v>13626</v>
      </c>
      <c r="K2608" s="215" t="s">
        <v>8688</v>
      </c>
      <c r="L2608" s="215" t="s">
        <v>20498</v>
      </c>
      <c r="AD2608" s="216"/>
    </row>
    <row r="2609" spans="1:30" s="215" customFormat="1" x14ac:dyDescent="0.25">
      <c r="A2609" s="215" t="s">
        <v>160</v>
      </c>
      <c r="B2609" s="215">
        <v>6104</v>
      </c>
      <c r="C2609" s="215" t="s">
        <v>219</v>
      </c>
      <c r="D2609" s="215">
        <v>191848986</v>
      </c>
      <c r="E2609" s="215">
        <v>1060</v>
      </c>
      <c r="F2609" s="215">
        <v>1271</v>
      </c>
      <c r="G2609" s="215">
        <v>1004</v>
      </c>
      <c r="I2609" s="215" t="s">
        <v>3373</v>
      </c>
      <c r="J2609" s="215" t="s">
        <v>3374</v>
      </c>
      <c r="K2609" s="215" t="s">
        <v>328</v>
      </c>
      <c r="L2609" s="215" t="s">
        <v>5983</v>
      </c>
      <c r="AD2609" s="216"/>
    </row>
    <row r="2610" spans="1:30" s="215" customFormat="1" x14ac:dyDescent="0.25">
      <c r="A2610" s="215" t="s">
        <v>160</v>
      </c>
      <c r="B2610" s="215">
        <v>6104</v>
      </c>
      <c r="C2610" s="215" t="s">
        <v>219</v>
      </c>
      <c r="D2610" s="215">
        <v>191848987</v>
      </c>
      <c r="E2610" s="215">
        <v>1060</v>
      </c>
      <c r="F2610" s="215">
        <v>1271</v>
      </c>
      <c r="G2610" s="215">
        <v>1004</v>
      </c>
      <c r="I2610" s="215" t="s">
        <v>3375</v>
      </c>
      <c r="J2610" s="215" t="s">
        <v>3376</v>
      </c>
      <c r="K2610" s="215" t="s">
        <v>328</v>
      </c>
      <c r="L2610" s="215" t="s">
        <v>5983</v>
      </c>
      <c r="AD2610" s="216"/>
    </row>
    <row r="2611" spans="1:30" s="215" customFormat="1" x14ac:dyDescent="0.25">
      <c r="A2611" s="215" t="s">
        <v>160</v>
      </c>
      <c r="B2611" s="215">
        <v>6104</v>
      </c>
      <c r="C2611" s="215" t="s">
        <v>219</v>
      </c>
      <c r="D2611" s="215">
        <v>191849003</v>
      </c>
      <c r="E2611" s="215">
        <v>1060</v>
      </c>
      <c r="F2611" s="215">
        <v>1271</v>
      </c>
      <c r="G2611" s="215">
        <v>1004</v>
      </c>
      <c r="I2611" s="215" t="s">
        <v>13627</v>
      </c>
      <c r="J2611" s="215" t="s">
        <v>13628</v>
      </c>
      <c r="K2611" s="215" t="s">
        <v>8688</v>
      </c>
      <c r="L2611" s="215" t="s">
        <v>20499</v>
      </c>
      <c r="AD2611" s="216"/>
    </row>
    <row r="2612" spans="1:30" s="215" customFormat="1" x14ac:dyDescent="0.25">
      <c r="A2612" s="215" t="s">
        <v>160</v>
      </c>
      <c r="B2612" s="215">
        <v>6104</v>
      </c>
      <c r="C2612" s="215" t="s">
        <v>219</v>
      </c>
      <c r="D2612" s="215">
        <v>191852507</v>
      </c>
      <c r="E2612" s="215">
        <v>1030</v>
      </c>
      <c r="F2612" s="215">
        <v>1110</v>
      </c>
      <c r="G2612" s="215">
        <v>1004</v>
      </c>
      <c r="I2612" s="215" t="s">
        <v>3369</v>
      </c>
      <c r="J2612" s="215" t="s">
        <v>3370</v>
      </c>
      <c r="K2612" s="215" t="s">
        <v>328</v>
      </c>
      <c r="L2612" s="215" t="s">
        <v>5982</v>
      </c>
      <c r="AD2612" s="216"/>
    </row>
    <row r="2613" spans="1:30" s="215" customFormat="1" x14ac:dyDescent="0.25">
      <c r="A2613" s="215" t="s">
        <v>160</v>
      </c>
      <c r="B2613" s="215">
        <v>6104</v>
      </c>
      <c r="C2613" s="215" t="s">
        <v>219</v>
      </c>
      <c r="D2613" s="215">
        <v>191852511</v>
      </c>
      <c r="E2613" s="215">
        <v>1060</v>
      </c>
      <c r="F2613" s="215">
        <v>1271</v>
      </c>
      <c r="G2613" s="215">
        <v>1004</v>
      </c>
      <c r="I2613" s="215" t="s">
        <v>13629</v>
      </c>
      <c r="J2613" s="215" t="s">
        <v>13630</v>
      </c>
      <c r="K2613" s="215" t="s">
        <v>8688</v>
      </c>
      <c r="L2613" s="215" t="s">
        <v>20500</v>
      </c>
      <c r="AD2613" s="216"/>
    </row>
    <row r="2614" spans="1:30" s="215" customFormat="1" x14ac:dyDescent="0.25">
      <c r="A2614" s="215" t="s">
        <v>160</v>
      </c>
      <c r="B2614" s="215">
        <v>6104</v>
      </c>
      <c r="C2614" s="215" t="s">
        <v>219</v>
      </c>
      <c r="D2614" s="215">
        <v>191852523</v>
      </c>
      <c r="E2614" s="215">
        <v>1030</v>
      </c>
      <c r="F2614" s="215">
        <v>1110</v>
      </c>
      <c r="G2614" s="215">
        <v>1004</v>
      </c>
      <c r="I2614" s="215" t="s">
        <v>3377</v>
      </c>
      <c r="J2614" s="215" t="s">
        <v>3378</v>
      </c>
      <c r="K2614" s="215" t="s">
        <v>328</v>
      </c>
      <c r="L2614" s="215" t="s">
        <v>5984</v>
      </c>
      <c r="AD2614" s="216"/>
    </row>
    <row r="2615" spans="1:30" s="215" customFormat="1" x14ac:dyDescent="0.25">
      <c r="A2615" s="215" t="s">
        <v>160</v>
      </c>
      <c r="B2615" s="215">
        <v>6104</v>
      </c>
      <c r="C2615" s="215" t="s">
        <v>219</v>
      </c>
      <c r="D2615" s="215">
        <v>191852526</v>
      </c>
      <c r="E2615" s="215">
        <v>1030</v>
      </c>
      <c r="F2615" s="215">
        <v>1110</v>
      </c>
      <c r="G2615" s="215">
        <v>1004</v>
      </c>
      <c r="I2615" s="215" t="s">
        <v>3379</v>
      </c>
      <c r="J2615" s="215" t="s">
        <v>3380</v>
      </c>
      <c r="K2615" s="215" t="s">
        <v>328</v>
      </c>
      <c r="L2615" s="215" t="s">
        <v>5984</v>
      </c>
      <c r="AD2615" s="216"/>
    </row>
    <row r="2616" spans="1:30" s="215" customFormat="1" x14ac:dyDescent="0.25">
      <c r="A2616" s="215" t="s">
        <v>160</v>
      </c>
      <c r="B2616" s="215">
        <v>6104</v>
      </c>
      <c r="C2616" s="215" t="s">
        <v>219</v>
      </c>
      <c r="D2616" s="215">
        <v>191852575</v>
      </c>
      <c r="E2616" s="215">
        <v>1020</v>
      </c>
      <c r="F2616" s="215">
        <v>1110</v>
      </c>
      <c r="G2616" s="215">
        <v>1004</v>
      </c>
      <c r="I2616" s="215" t="s">
        <v>13631</v>
      </c>
      <c r="J2616" s="215" t="s">
        <v>13632</v>
      </c>
      <c r="K2616" s="215" t="s">
        <v>8688</v>
      </c>
      <c r="L2616" s="215" t="s">
        <v>20501</v>
      </c>
      <c r="AD2616" s="216"/>
    </row>
    <row r="2617" spans="1:30" s="215" customFormat="1" x14ac:dyDescent="0.25">
      <c r="A2617" s="215" t="s">
        <v>160</v>
      </c>
      <c r="B2617" s="215">
        <v>6104</v>
      </c>
      <c r="C2617" s="215" t="s">
        <v>219</v>
      </c>
      <c r="D2617" s="215">
        <v>191852577</v>
      </c>
      <c r="E2617" s="215">
        <v>1030</v>
      </c>
      <c r="F2617" s="215">
        <v>1110</v>
      </c>
      <c r="G2617" s="215">
        <v>1004</v>
      </c>
      <c r="I2617" s="215" t="s">
        <v>13633</v>
      </c>
      <c r="J2617" s="215" t="s">
        <v>13634</v>
      </c>
      <c r="K2617" s="215" t="s">
        <v>8688</v>
      </c>
      <c r="L2617" s="215" t="s">
        <v>20502</v>
      </c>
      <c r="AD2617" s="216"/>
    </row>
    <row r="2618" spans="1:30" s="215" customFormat="1" x14ac:dyDescent="0.25">
      <c r="A2618" s="215" t="s">
        <v>160</v>
      </c>
      <c r="B2618" s="215">
        <v>6104</v>
      </c>
      <c r="C2618" s="215" t="s">
        <v>219</v>
      </c>
      <c r="D2618" s="215">
        <v>191852609</v>
      </c>
      <c r="E2618" s="215">
        <v>1020</v>
      </c>
      <c r="F2618" s="215">
        <v>1110</v>
      </c>
      <c r="G2618" s="215">
        <v>1004</v>
      </c>
      <c r="I2618" s="215" t="s">
        <v>3381</v>
      </c>
      <c r="J2618" s="215" t="s">
        <v>3382</v>
      </c>
      <c r="K2618" s="215" t="s">
        <v>328</v>
      </c>
      <c r="L2618" s="215" t="s">
        <v>5985</v>
      </c>
      <c r="AD2618" s="216"/>
    </row>
    <row r="2619" spans="1:30" s="215" customFormat="1" x14ac:dyDescent="0.25">
      <c r="A2619" s="215" t="s">
        <v>160</v>
      </c>
      <c r="B2619" s="215">
        <v>6104</v>
      </c>
      <c r="C2619" s="215" t="s">
        <v>219</v>
      </c>
      <c r="D2619" s="215">
        <v>191852610</v>
      </c>
      <c r="E2619" s="215">
        <v>1060</v>
      </c>
      <c r="F2619" s="215">
        <v>1110</v>
      </c>
      <c r="G2619" s="215">
        <v>1004</v>
      </c>
      <c r="I2619" s="215" t="s">
        <v>3383</v>
      </c>
      <c r="J2619" s="215" t="s">
        <v>3384</v>
      </c>
      <c r="K2619" s="215" t="s">
        <v>328</v>
      </c>
      <c r="L2619" s="215" t="s">
        <v>5985</v>
      </c>
      <c r="AD2619" s="216"/>
    </row>
    <row r="2620" spans="1:30" s="215" customFormat="1" x14ac:dyDescent="0.25">
      <c r="A2620" s="215" t="s">
        <v>160</v>
      </c>
      <c r="B2620" s="215">
        <v>6104</v>
      </c>
      <c r="C2620" s="215" t="s">
        <v>219</v>
      </c>
      <c r="D2620" s="215">
        <v>191852616</v>
      </c>
      <c r="E2620" s="215">
        <v>1060</v>
      </c>
      <c r="F2620" s="215">
        <v>1271</v>
      </c>
      <c r="G2620" s="215">
        <v>1004</v>
      </c>
      <c r="I2620" s="215" t="s">
        <v>3385</v>
      </c>
      <c r="J2620" s="215" t="s">
        <v>3386</v>
      </c>
      <c r="K2620" s="215" t="s">
        <v>328</v>
      </c>
      <c r="L2620" s="215" t="s">
        <v>5986</v>
      </c>
      <c r="AD2620" s="216"/>
    </row>
    <row r="2621" spans="1:30" s="215" customFormat="1" x14ac:dyDescent="0.25">
      <c r="A2621" s="215" t="s">
        <v>160</v>
      </c>
      <c r="B2621" s="215">
        <v>6104</v>
      </c>
      <c r="C2621" s="215" t="s">
        <v>219</v>
      </c>
      <c r="D2621" s="215">
        <v>191852617</v>
      </c>
      <c r="E2621" s="215">
        <v>1060</v>
      </c>
      <c r="F2621" s="215">
        <v>1271</v>
      </c>
      <c r="G2621" s="215">
        <v>1004</v>
      </c>
      <c r="I2621" s="215" t="s">
        <v>3385</v>
      </c>
      <c r="J2621" s="215" t="s">
        <v>3386</v>
      </c>
      <c r="K2621" s="215" t="s">
        <v>328</v>
      </c>
      <c r="L2621" s="215" t="s">
        <v>5986</v>
      </c>
      <c r="AD2621" s="216"/>
    </row>
    <row r="2622" spans="1:30" s="215" customFormat="1" x14ac:dyDescent="0.25">
      <c r="A2622" s="215" t="s">
        <v>160</v>
      </c>
      <c r="B2622" s="215">
        <v>6104</v>
      </c>
      <c r="C2622" s="215" t="s">
        <v>219</v>
      </c>
      <c r="D2622" s="215">
        <v>191852720</v>
      </c>
      <c r="E2622" s="215">
        <v>1020</v>
      </c>
      <c r="F2622" s="215">
        <v>1110</v>
      </c>
      <c r="G2622" s="215">
        <v>1004</v>
      </c>
      <c r="I2622" s="215" t="s">
        <v>11995</v>
      </c>
      <c r="J2622" s="215" t="s">
        <v>11996</v>
      </c>
      <c r="K2622" s="215" t="s">
        <v>328</v>
      </c>
      <c r="L2622" s="215" t="s">
        <v>12004</v>
      </c>
      <c r="AD2622" s="216"/>
    </row>
    <row r="2623" spans="1:30" s="215" customFormat="1" x14ac:dyDescent="0.25">
      <c r="A2623" s="215" t="s">
        <v>160</v>
      </c>
      <c r="B2623" s="215">
        <v>6104</v>
      </c>
      <c r="C2623" s="215" t="s">
        <v>219</v>
      </c>
      <c r="D2623" s="215">
        <v>191852782</v>
      </c>
      <c r="E2623" s="215">
        <v>1060</v>
      </c>
      <c r="F2623" s="215">
        <v>1271</v>
      </c>
      <c r="G2623" s="215">
        <v>1004</v>
      </c>
      <c r="I2623" s="215" t="s">
        <v>13635</v>
      </c>
      <c r="J2623" s="215" t="s">
        <v>13636</v>
      </c>
      <c r="K2623" s="215" t="s">
        <v>8688</v>
      </c>
      <c r="L2623" s="215" t="s">
        <v>20503</v>
      </c>
      <c r="AD2623" s="216"/>
    </row>
    <row r="2624" spans="1:30" s="215" customFormat="1" x14ac:dyDescent="0.25">
      <c r="A2624" s="215" t="s">
        <v>160</v>
      </c>
      <c r="B2624" s="215">
        <v>6104</v>
      </c>
      <c r="C2624" s="215" t="s">
        <v>219</v>
      </c>
      <c r="D2624" s="215">
        <v>191852831</v>
      </c>
      <c r="E2624" s="215">
        <v>1020</v>
      </c>
      <c r="F2624" s="215">
        <v>1110</v>
      </c>
      <c r="G2624" s="215">
        <v>1004</v>
      </c>
      <c r="I2624" s="215" t="s">
        <v>3387</v>
      </c>
      <c r="J2624" s="215" t="s">
        <v>3388</v>
      </c>
      <c r="K2624" s="215" t="s">
        <v>328</v>
      </c>
      <c r="L2624" s="215" t="s">
        <v>5987</v>
      </c>
      <c r="AD2624" s="216"/>
    </row>
    <row r="2625" spans="1:30" s="215" customFormat="1" x14ac:dyDescent="0.25">
      <c r="A2625" s="215" t="s">
        <v>160</v>
      </c>
      <c r="B2625" s="215">
        <v>6104</v>
      </c>
      <c r="C2625" s="215" t="s">
        <v>219</v>
      </c>
      <c r="D2625" s="215">
        <v>191852832</v>
      </c>
      <c r="E2625" s="215">
        <v>1030</v>
      </c>
      <c r="F2625" s="215">
        <v>1110</v>
      </c>
      <c r="G2625" s="215">
        <v>1004</v>
      </c>
      <c r="I2625" s="215" t="s">
        <v>3389</v>
      </c>
      <c r="J2625" s="215" t="s">
        <v>3390</v>
      </c>
      <c r="K2625" s="215" t="s">
        <v>328</v>
      </c>
      <c r="L2625" s="215" t="s">
        <v>5987</v>
      </c>
      <c r="AD2625" s="216"/>
    </row>
    <row r="2626" spans="1:30" s="215" customFormat="1" x14ac:dyDescent="0.25">
      <c r="A2626" s="215" t="s">
        <v>160</v>
      </c>
      <c r="B2626" s="215">
        <v>6104</v>
      </c>
      <c r="C2626" s="215" t="s">
        <v>219</v>
      </c>
      <c r="D2626" s="215">
        <v>191852838</v>
      </c>
      <c r="E2626" s="215">
        <v>1060</v>
      </c>
      <c r="F2626" s="215">
        <v>1271</v>
      </c>
      <c r="G2626" s="215">
        <v>1004</v>
      </c>
      <c r="I2626" s="215" t="s">
        <v>3391</v>
      </c>
      <c r="J2626" s="215" t="s">
        <v>3392</v>
      </c>
      <c r="K2626" s="215" t="s">
        <v>328</v>
      </c>
      <c r="L2626" s="215" t="s">
        <v>5980</v>
      </c>
      <c r="AD2626" s="216"/>
    </row>
    <row r="2627" spans="1:30" s="215" customFormat="1" x14ac:dyDescent="0.25">
      <c r="A2627" s="215" t="s">
        <v>160</v>
      </c>
      <c r="B2627" s="215">
        <v>6104</v>
      </c>
      <c r="C2627" s="215" t="s">
        <v>219</v>
      </c>
      <c r="D2627" s="215">
        <v>191991669</v>
      </c>
      <c r="E2627" s="215">
        <v>1020</v>
      </c>
      <c r="F2627" s="215">
        <v>1110</v>
      </c>
      <c r="G2627" s="215">
        <v>1004</v>
      </c>
      <c r="I2627" s="215" t="s">
        <v>28446</v>
      </c>
      <c r="J2627" s="215" t="s">
        <v>28447</v>
      </c>
      <c r="K2627" s="215" t="s">
        <v>8688</v>
      </c>
      <c r="L2627" s="215" t="s">
        <v>28476</v>
      </c>
      <c r="AD2627" s="216"/>
    </row>
    <row r="2628" spans="1:30" s="215" customFormat="1" x14ac:dyDescent="0.25">
      <c r="A2628" s="215" t="s">
        <v>160</v>
      </c>
      <c r="B2628" s="215">
        <v>6109</v>
      </c>
      <c r="C2628" s="215" t="s">
        <v>220</v>
      </c>
      <c r="D2628" s="215">
        <v>101157873</v>
      </c>
      <c r="E2628" s="215">
        <v>1060</v>
      </c>
      <c r="G2628" s="215">
        <v>1004</v>
      </c>
      <c r="I2628" s="215" t="s">
        <v>13637</v>
      </c>
      <c r="J2628" s="215" t="s">
        <v>13638</v>
      </c>
      <c r="K2628" s="215" t="s">
        <v>8688</v>
      </c>
      <c r="L2628" s="215" t="s">
        <v>20504</v>
      </c>
      <c r="AD2628" s="216"/>
    </row>
    <row r="2629" spans="1:30" s="215" customFormat="1" x14ac:dyDescent="0.25">
      <c r="A2629" s="215" t="s">
        <v>160</v>
      </c>
      <c r="B2629" s="215">
        <v>6110</v>
      </c>
      <c r="C2629" s="215" t="s">
        <v>221</v>
      </c>
      <c r="D2629" s="215">
        <v>190180557</v>
      </c>
      <c r="E2629" s="215">
        <v>1060</v>
      </c>
      <c r="F2629" s="215">
        <v>1271</v>
      </c>
      <c r="G2629" s="215">
        <v>1004</v>
      </c>
      <c r="I2629" s="215" t="s">
        <v>13639</v>
      </c>
      <c r="J2629" s="215" t="s">
        <v>13640</v>
      </c>
      <c r="K2629" s="215" t="s">
        <v>8741</v>
      </c>
      <c r="L2629" s="215" t="s">
        <v>22818</v>
      </c>
      <c r="AD2629" s="216"/>
    </row>
    <row r="2630" spans="1:30" s="215" customFormat="1" x14ac:dyDescent="0.25">
      <c r="A2630" s="215" t="s">
        <v>160</v>
      </c>
      <c r="B2630" s="215">
        <v>6110</v>
      </c>
      <c r="C2630" s="215" t="s">
        <v>221</v>
      </c>
      <c r="D2630" s="215">
        <v>191241410</v>
      </c>
      <c r="E2630" s="215">
        <v>1060</v>
      </c>
      <c r="F2630" s="215">
        <v>1271</v>
      </c>
      <c r="G2630" s="215">
        <v>1004</v>
      </c>
      <c r="I2630" s="215" t="s">
        <v>13641</v>
      </c>
      <c r="J2630" s="215" t="s">
        <v>13642</v>
      </c>
      <c r="K2630" s="215" t="s">
        <v>8688</v>
      </c>
      <c r="L2630" s="215" t="s">
        <v>20505</v>
      </c>
      <c r="AD2630" s="216"/>
    </row>
    <row r="2631" spans="1:30" s="215" customFormat="1" x14ac:dyDescent="0.25">
      <c r="A2631" s="215" t="s">
        <v>160</v>
      </c>
      <c r="B2631" s="215">
        <v>6110</v>
      </c>
      <c r="C2631" s="215" t="s">
        <v>221</v>
      </c>
      <c r="D2631" s="215">
        <v>191336216</v>
      </c>
      <c r="E2631" s="215">
        <v>1060</v>
      </c>
      <c r="F2631" s="215">
        <v>1274</v>
      </c>
      <c r="G2631" s="215">
        <v>1004</v>
      </c>
      <c r="I2631" s="215" t="s">
        <v>13643</v>
      </c>
      <c r="J2631" s="215" t="s">
        <v>13644</v>
      </c>
      <c r="K2631" s="215" t="s">
        <v>8688</v>
      </c>
      <c r="L2631" s="215" t="s">
        <v>20506</v>
      </c>
      <c r="AD2631" s="216"/>
    </row>
    <row r="2632" spans="1:30" s="215" customFormat="1" x14ac:dyDescent="0.25">
      <c r="A2632" s="215" t="s">
        <v>160</v>
      </c>
      <c r="B2632" s="215">
        <v>6110</v>
      </c>
      <c r="C2632" s="215" t="s">
        <v>221</v>
      </c>
      <c r="D2632" s="215">
        <v>191397735</v>
      </c>
      <c r="E2632" s="215">
        <v>1060</v>
      </c>
      <c r="F2632" s="215">
        <v>1271</v>
      </c>
      <c r="G2632" s="215">
        <v>1004</v>
      </c>
      <c r="I2632" s="215" t="s">
        <v>13645</v>
      </c>
      <c r="J2632" s="215" t="s">
        <v>13646</v>
      </c>
      <c r="K2632" s="215" t="s">
        <v>8688</v>
      </c>
      <c r="L2632" s="215" t="s">
        <v>20507</v>
      </c>
      <c r="AD2632" s="216"/>
    </row>
    <row r="2633" spans="1:30" s="215" customFormat="1" x14ac:dyDescent="0.25">
      <c r="A2633" s="215" t="s">
        <v>160</v>
      </c>
      <c r="B2633" s="215">
        <v>6110</v>
      </c>
      <c r="C2633" s="215" t="s">
        <v>221</v>
      </c>
      <c r="D2633" s="215">
        <v>191397737</v>
      </c>
      <c r="E2633" s="215">
        <v>1020</v>
      </c>
      <c r="F2633" s="215">
        <v>1110</v>
      </c>
      <c r="G2633" s="215">
        <v>1004</v>
      </c>
      <c r="I2633" s="215" t="s">
        <v>13647</v>
      </c>
      <c r="J2633" s="215" t="s">
        <v>13648</v>
      </c>
      <c r="K2633" s="215" t="s">
        <v>8688</v>
      </c>
      <c r="L2633" s="215" t="s">
        <v>20508</v>
      </c>
      <c r="AD2633" s="216"/>
    </row>
    <row r="2634" spans="1:30" s="215" customFormat="1" x14ac:dyDescent="0.25">
      <c r="A2634" s="215" t="s">
        <v>160</v>
      </c>
      <c r="B2634" s="215">
        <v>6110</v>
      </c>
      <c r="C2634" s="215" t="s">
        <v>221</v>
      </c>
      <c r="D2634" s="215">
        <v>191397738</v>
      </c>
      <c r="E2634" s="215">
        <v>1020</v>
      </c>
      <c r="F2634" s="215">
        <v>1110</v>
      </c>
      <c r="G2634" s="215">
        <v>1004</v>
      </c>
      <c r="I2634" s="215" t="s">
        <v>13649</v>
      </c>
      <c r="J2634" s="215" t="s">
        <v>13650</v>
      </c>
      <c r="K2634" s="215" t="s">
        <v>8688</v>
      </c>
      <c r="L2634" s="215" t="s">
        <v>20509</v>
      </c>
      <c r="AD2634" s="216"/>
    </row>
    <row r="2635" spans="1:30" s="215" customFormat="1" x14ac:dyDescent="0.25">
      <c r="A2635" s="215" t="s">
        <v>160</v>
      </c>
      <c r="B2635" s="215">
        <v>6110</v>
      </c>
      <c r="C2635" s="215" t="s">
        <v>221</v>
      </c>
      <c r="D2635" s="215">
        <v>191397739</v>
      </c>
      <c r="E2635" s="215">
        <v>1020</v>
      </c>
      <c r="F2635" s="215">
        <v>1110</v>
      </c>
      <c r="G2635" s="215">
        <v>1004</v>
      </c>
      <c r="I2635" s="215" t="s">
        <v>13651</v>
      </c>
      <c r="J2635" s="215" t="s">
        <v>13652</v>
      </c>
      <c r="K2635" s="215" t="s">
        <v>8688</v>
      </c>
      <c r="L2635" s="215" t="s">
        <v>20510</v>
      </c>
      <c r="AD2635" s="216"/>
    </row>
    <row r="2636" spans="1:30" s="215" customFormat="1" x14ac:dyDescent="0.25">
      <c r="A2636" s="215" t="s">
        <v>160</v>
      </c>
      <c r="B2636" s="215">
        <v>6110</v>
      </c>
      <c r="C2636" s="215" t="s">
        <v>221</v>
      </c>
      <c r="D2636" s="215">
        <v>191397740</v>
      </c>
      <c r="E2636" s="215">
        <v>1020</v>
      </c>
      <c r="F2636" s="215">
        <v>1110</v>
      </c>
      <c r="G2636" s="215">
        <v>1004</v>
      </c>
      <c r="I2636" s="215" t="s">
        <v>13653</v>
      </c>
      <c r="J2636" s="215" t="s">
        <v>13654</v>
      </c>
      <c r="K2636" s="215" t="s">
        <v>8688</v>
      </c>
      <c r="L2636" s="215" t="s">
        <v>20511</v>
      </c>
      <c r="AD2636" s="216"/>
    </row>
    <row r="2637" spans="1:30" s="215" customFormat="1" x14ac:dyDescent="0.25">
      <c r="A2637" s="215" t="s">
        <v>160</v>
      </c>
      <c r="B2637" s="215">
        <v>6110</v>
      </c>
      <c r="C2637" s="215" t="s">
        <v>221</v>
      </c>
      <c r="D2637" s="215">
        <v>191397741</v>
      </c>
      <c r="E2637" s="215">
        <v>1020</v>
      </c>
      <c r="F2637" s="215">
        <v>1110</v>
      </c>
      <c r="G2637" s="215">
        <v>1004</v>
      </c>
      <c r="I2637" s="215" t="s">
        <v>13655</v>
      </c>
      <c r="J2637" s="215" t="s">
        <v>13656</v>
      </c>
      <c r="K2637" s="215" t="s">
        <v>8688</v>
      </c>
      <c r="L2637" s="215" t="s">
        <v>20512</v>
      </c>
      <c r="AD2637" s="216"/>
    </row>
    <row r="2638" spans="1:30" s="215" customFormat="1" x14ac:dyDescent="0.25">
      <c r="A2638" s="215" t="s">
        <v>160</v>
      </c>
      <c r="B2638" s="215">
        <v>6110</v>
      </c>
      <c r="C2638" s="215" t="s">
        <v>221</v>
      </c>
      <c r="D2638" s="215">
        <v>191397742</v>
      </c>
      <c r="E2638" s="215">
        <v>1020</v>
      </c>
      <c r="F2638" s="215">
        <v>1110</v>
      </c>
      <c r="G2638" s="215">
        <v>1004</v>
      </c>
      <c r="I2638" s="215" t="s">
        <v>13657</v>
      </c>
      <c r="J2638" s="215" t="s">
        <v>13658</v>
      </c>
      <c r="K2638" s="215" t="s">
        <v>8688</v>
      </c>
      <c r="L2638" s="215" t="s">
        <v>20513</v>
      </c>
      <c r="AD2638" s="216"/>
    </row>
    <row r="2639" spans="1:30" s="215" customFormat="1" x14ac:dyDescent="0.25">
      <c r="A2639" s="215" t="s">
        <v>160</v>
      </c>
      <c r="B2639" s="215">
        <v>6110</v>
      </c>
      <c r="C2639" s="215" t="s">
        <v>221</v>
      </c>
      <c r="D2639" s="215">
        <v>191397743</v>
      </c>
      <c r="E2639" s="215">
        <v>1020</v>
      </c>
      <c r="F2639" s="215">
        <v>1110</v>
      </c>
      <c r="G2639" s="215">
        <v>1004</v>
      </c>
      <c r="I2639" s="215" t="s">
        <v>13659</v>
      </c>
      <c r="J2639" s="215" t="s">
        <v>13660</v>
      </c>
      <c r="K2639" s="215" t="s">
        <v>8688</v>
      </c>
      <c r="L2639" s="215" t="s">
        <v>20514</v>
      </c>
      <c r="AD2639" s="216"/>
    </row>
    <row r="2640" spans="1:30" s="215" customFormat="1" x14ac:dyDescent="0.25">
      <c r="A2640" s="215" t="s">
        <v>160</v>
      </c>
      <c r="B2640" s="215">
        <v>6110</v>
      </c>
      <c r="C2640" s="215" t="s">
        <v>221</v>
      </c>
      <c r="D2640" s="215">
        <v>191397744</v>
      </c>
      <c r="E2640" s="215">
        <v>1020</v>
      </c>
      <c r="F2640" s="215">
        <v>1110</v>
      </c>
      <c r="G2640" s="215">
        <v>1004</v>
      </c>
      <c r="I2640" s="215" t="s">
        <v>13661</v>
      </c>
      <c r="J2640" s="215" t="s">
        <v>13662</v>
      </c>
      <c r="K2640" s="215" t="s">
        <v>8688</v>
      </c>
      <c r="L2640" s="215" t="s">
        <v>20515</v>
      </c>
      <c r="AD2640" s="216"/>
    </row>
    <row r="2641" spans="1:30" s="215" customFormat="1" x14ac:dyDescent="0.25">
      <c r="A2641" s="215" t="s">
        <v>160</v>
      </c>
      <c r="B2641" s="215">
        <v>6110</v>
      </c>
      <c r="C2641" s="215" t="s">
        <v>221</v>
      </c>
      <c r="D2641" s="215">
        <v>191397745</v>
      </c>
      <c r="E2641" s="215">
        <v>1020</v>
      </c>
      <c r="F2641" s="215">
        <v>1110</v>
      </c>
      <c r="G2641" s="215">
        <v>1004</v>
      </c>
      <c r="I2641" s="215" t="s">
        <v>13663</v>
      </c>
      <c r="J2641" s="215" t="s">
        <v>13664</v>
      </c>
      <c r="K2641" s="215" t="s">
        <v>8688</v>
      </c>
      <c r="L2641" s="215" t="s">
        <v>20516</v>
      </c>
      <c r="AD2641" s="216"/>
    </row>
    <row r="2642" spans="1:30" s="215" customFormat="1" x14ac:dyDescent="0.25">
      <c r="A2642" s="215" t="s">
        <v>160</v>
      </c>
      <c r="B2642" s="215">
        <v>6110</v>
      </c>
      <c r="C2642" s="215" t="s">
        <v>221</v>
      </c>
      <c r="D2642" s="215">
        <v>191397746</v>
      </c>
      <c r="E2642" s="215">
        <v>1020</v>
      </c>
      <c r="F2642" s="215">
        <v>1110</v>
      </c>
      <c r="G2642" s="215">
        <v>1004</v>
      </c>
      <c r="I2642" s="215" t="s">
        <v>13665</v>
      </c>
      <c r="J2642" s="215" t="s">
        <v>13666</v>
      </c>
      <c r="K2642" s="215" t="s">
        <v>8688</v>
      </c>
      <c r="L2642" s="215" t="s">
        <v>20517</v>
      </c>
      <c r="AD2642" s="216"/>
    </row>
    <row r="2643" spans="1:30" s="215" customFormat="1" x14ac:dyDescent="0.25">
      <c r="A2643" s="215" t="s">
        <v>160</v>
      </c>
      <c r="B2643" s="215">
        <v>6110</v>
      </c>
      <c r="C2643" s="215" t="s">
        <v>221</v>
      </c>
      <c r="D2643" s="215">
        <v>191397747</v>
      </c>
      <c r="E2643" s="215">
        <v>1020</v>
      </c>
      <c r="F2643" s="215">
        <v>1110</v>
      </c>
      <c r="G2643" s="215">
        <v>1004</v>
      </c>
      <c r="I2643" s="215" t="s">
        <v>13667</v>
      </c>
      <c r="J2643" s="215" t="s">
        <v>13668</v>
      </c>
      <c r="K2643" s="215" t="s">
        <v>8688</v>
      </c>
      <c r="L2643" s="215" t="s">
        <v>20518</v>
      </c>
      <c r="AD2643" s="216"/>
    </row>
    <row r="2644" spans="1:30" s="215" customFormat="1" x14ac:dyDescent="0.25">
      <c r="A2644" s="215" t="s">
        <v>160</v>
      </c>
      <c r="B2644" s="215">
        <v>6110</v>
      </c>
      <c r="C2644" s="215" t="s">
        <v>221</v>
      </c>
      <c r="D2644" s="215">
        <v>191397748</v>
      </c>
      <c r="E2644" s="215">
        <v>1020</v>
      </c>
      <c r="F2644" s="215">
        <v>1110</v>
      </c>
      <c r="G2644" s="215">
        <v>1004</v>
      </c>
      <c r="I2644" s="215" t="s">
        <v>13669</v>
      </c>
      <c r="J2644" s="215" t="s">
        <v>13670</v>
      </c>
      <c r="K2644" s="215" t="s">
        <v>8688</v>
      </c>
      <c r="L2644" s="215" t="s">
        <v>20519</v>
      </c>
      <c r="AD2644" s="216"/>
    </row>
    <row r="2645" spans="1:30" s="215" customFormat="1" x14ac:dyDescent="0.25">
      <c r="A2645" s="215" t="s">
        <v>160</v>
      </c>
      <c r="B2645" s="215">
        <v>6110</v>
      </c>
      <c r="C2645" s="215" t="s">
        <v>221</v>
      </c>
      <c r="D2645" s="215">
        <v>191397749</v>
      </c>
      <c r="E2645" s="215">
        <v>1020</v>
      </c>
      <c r="F2645" s="215">
        <v>1110</v>
      </c>
      <c r="G2645" s="215">
        <v>1004</v>
      </c>
      <c r="I2645" s="215" t="s">
        <v>13671</v>
      </c>
      <c r="J2645" s="215" t="s">
        <v>13672</v>
      </c>
      <c r="K2645" s="215" t="s">
        <v>8688</v>
      </c>
      <c r="L2645" s="215" t="s">
        <v>20520</v>
      </c>
      <c r="AD2645" s="216"/>
    </row>
    <row r="2646" spans="1:30" s="215" customFormat="1" x14ac:dyDescent="0.25">
      <c r="A2646" s="215" t="s">
        <v>160</v>
      </c>
      <c r="B2646" s="215">
        <v>6110</v>
      </c>
      <c r="C2646" s="215" t="s">
        <v>221</v>
      </c>
      <c r="D2646" s="215">
        <v>191397750</v>
      </c>
      <c r="E2646" s="215">
        <v>1020</v>
      </c>
      <c r="F2646" s="215">
        <v>1110</v>
      </c>
      <c r="G2646" s="215">
        <v>1004</v>
      </c>
      <c r="I2646" s="215" t="s">
        <v>13673</v>
      </c>
      <c r="J2646" s="215" t="s">
        <v>13674</v>
      </c>
      <c r="K2646" s="215" t="s">
        <v>8688</v>
      </c>
      <c r="L2646" s="215" t="s">
        <v>20521</v>
      </c>
      <c r="AD2646" s="216"/>
    </row>
    <row r="2647" spans="1:30" s="215" customFormat="1" x14ac:dyDescent="0.25">
      <c r="A2647" s="215" t="s">
        <v>160</v>
      </c>
      <c r="B2647" s="215">
        <v>6110</v>
      </c>
      <c r="C2647" s="215" t="s">
        <v>221</v>
      </c>
      <c r="D2647" s="215">
        <v>191397751</v>
      </c>
      <c r="E2647" s="215">
        <v>1020</v>
      </c>
      <c r="F2647" s="215">
        <v>1110</v>
      </c>
      <c r="G2647" s="215">
        <v>1004</v>
      </c>
      <c r="I2647" s="215" t="s">
        <v>13675</v>
      </c>
      <c r="J2647" s="215" t="s">
        <v>13676</v>
      </c>
      <c r="K2647" s="215" t="s">
        <v>8688</v>
      </c>
      <c r="L2647" s="215" t="s">
        <v>20522</v>
      </c>
      <c r="AD2647" s="216"/>
    </row>
    <row r="2648" spans="1:30" s="215" customFormat="1" x14ac:dyDescent="0.25">
      <c r="A2648" s="215" t="s">
        <v>160</v>
      </c>
      <c r="B2648" s="215">
        <v>6110</v>
      </c>
      <c r="C2648" s="215" t="s">
        <v>221</v>
      </c>
      <c r="D2648" s="215">
        <v>191397752</v>
      </c>
      <c r="E2648" s="215">
        <v>1020</v>
      </c>
      <c r="F2648" s="215">
        <v>1110</v>
      </c>
      <c r="G2648" s="215">
        <v>1004</v>
      </c>
      <c r="I2648" s="215" t="s">
        <v>13677</v>
      </c>
      <c r="J2648" s="215" t="s">
        <v>13678</v>
      </c>
      <c r="K2648" s="215" t="s">
        <v>8688</v>
      </c>
      <c r="L2648" s="215" t="s">
        <v>20523</v>
      </c>
      <c r="AD2648" s="216"/>
    </row>
    <row r="2649" spans="1:30" s="215" customFormat="1" x14ac:dyDescent="0.25">
      <c r="A2649" s="215" t="s">
        <v>160</v>
      </c>
      <c r="B2649" s="215">
        <v>6110</v>
      </c>
      <c r="C2649" s="215" t="s">
        <v>221</v>
      </c>
      <c r="D2649" s="215">
        <v>191397753</v>
      </c>
      <c r="E2649" s="215">
        <v>1020</v>
      </c>
      <c r="F2649" s="215">
        <v>1110</v>
      </c>
      <c r="G2649" s="215">
        <v>1004</v>
      </c>
      <c r="I2649" s="215" t="s">
        <v>13679</v>
      </c>
      <c r="J2649" s="215" t="s">
        <v>13680</v>
      </c>
      <c r="K2649" s="215" t="s">
        <v>8688</v>
      </c>
      <c r="L2649" s="215" t="s">
        <v>20524</v>
      </c>
      <c r="AD2649" s="216"/>
    </row>
    <row r="2650" spans="1:30" s="215" customFormat="1" x14ac:dyDescent="0.25">
      <c r="A2650" s="215" t="s">
        <v>160</v>
      </c>
      <c r="B2650" s="215">
        <v>6110</v>
      </c>
      <c r="C2650" s="215" t="s">
        <v>221</v>
      </c>
      <c r="D2650" s="215">
        <v>191397755</v>
      </c>
      <c r="E2650" s="215">
        <v>1020</v>
      </c>
      <c r="F2650" s="215">
        <v>1110</v>
      </c>
      <c r="G2650" s="215">
        <v>1004</v>
      </c>
      <c r="I2650" s="215" t="s">
        <v>13681</v>
      </c>
      <c r="J2650" s="215" t="s">
        <v>13682</v>
      </c>
      <c r="K2650" s="215" t="s">
        <v>8688</v>
      </c>
      <c r="L2650" s="215" t="s">
        <v>20525</v>
      </c>
      <c r="AD2650" s="216"/>
    </row>
    <row r="2651" spans="1:30" s="215" customFormat="1" x14ac:dyDescent="0.25">
      <c r="A2651" s="215" t="s">
        <v>160</v>
      </c>
      <c r="B2651" s="215">
        <v>6110</v>
      </c>
      <c r="C2651" s="215" t="s">
        <v>221</v>
      </c>
      <c r="D2651" s="215">
        <v>191397770</v>
      </c>
      <c r="E2651" s="215">
        <v>1020</v>
      </c>
      <c r="F2651" s="215">
        <v>1110</v>
      </c>
      <c r="G2651" s="215">
        <v>1004</v>
      </c>
      <c r="I2651" s="215" t="s">
        <v>13683</v>
      </c>
      <c r="J2651" s="215" t="s">
        <v>13684</v>
      </c>
      <c r="K2651" s="215" t="s">
        <v>8688</v>
      </c>
      <c r="L2651" s="215" t="s">
        <v>20526</v>
      </c>
      <c r="AD2651" s="216"/>
    </row>
    <row r="2652" spans="1:30" s="215" customFormat="1" x14ac:dyDescent="0.25">
      <c r="A2652" s="215" t="s">
        <v>160</v>
      </c>
      <c r="B2652" s="215">
        <v>6110</v>
      </c>
      <c r="C2652" s="215" t="s">
        <v>221</v>
      </c>
      <c r="D2652" s="215">
        <v>191397771</v>
      </c>
      <c r="E2652" s="215">
        <v>1020</v>
      </c>
      <c r="F2652" s="215">
        <v>1110</v>
      </c>
      <c r="G2652" s="215">
        <v>1004</v>
      </c>
      <c r="I2652" s="215" t="s">
        <v>13685</v>
      </c>
      <c r="J2652" s="215" t="s">
        <v>13686</v>
      </c>
      <c r="K2652" s="215" t="s">
        <v>8688</v>
      </c>
      <c r="L2652" s="215" t="s">
        <v>20527</v>
      </c>
      <c r="AD2652" s="216"/>
    </row>
    <row r="2653" spans="1:30" s="215" customFormat="1" x14ac:dyDescent="0.25">
      <c r="A2653" s="215" t="s">
        <v>160</v>
      </c>
      <c r="B2653" s="215">
        <v>6110</v>
      </c>
      <c r="C2653" s="215" t="s">
        <v>221</v>
      </c>
      <c r="D2653" s="215">
        <v>191397772</v>
      </c>
      <c r="E2653" s="215">
        <v>1020</v>
      </c>
      <c r="F2653" s="215">
        <v>1110</v>
      </c>
      <c r="G2653" s="215">
        <v>1004</v>
      </c>
      <c r="I2653" s="215" t="s">
        <v>13687</v>
      </c>
      <c r="J2653" s="215" t="s">
        <v>13688</v>
      </c>
      <c r="K2653" s="215" t="s">
        <v>8688</v>
      </c>
      <c r="L2653" s="215" t="s">
        <v>20528</v>
      </c>
      <c r="AD2653" s="216"/>
    </row>
    <row r="2654" spans="1:30" s="215" customFormat="1" x14ac:dyDescent="0.25">
      <c r="A2654" s="215" t="s">
        <v>160</v>
      </c>
      <c r="B2654" s="215">
        <v>6110</v>
      </c>
      <c r="C2654" s="215" t="s">
        <v>221</v>
      </c>
      <c r="D2654" s="215">
        <v>191397775</v>
      </c>
      <c r="E2654" s="215">
        <v>1020</v>
      </c>
      <c r="F2654" s="215">
        <v>1110</v>
      </c>
      <c r="G2654" s="215">
        <v>1004</v>
      </c>
      <c r="I2654" s="215" t="s">
        <v>13689</v>
      </c>
      <c r="J2654" s="215" t="s">
        <v>13690</v>
      </c>
      <c r="K2654" s="215" t="s">
        <v>8688</v>
      </c>
      <c r="L2654" s="215" t="s">
        <v>20529</v>
      </c>
      <c r="AD2654" s="216"/>
    </row>
    <row r="2655" spans="1:30" s="215" customFormat="1" x14ac:dyDescent="0.25">
      <c r="A2655" s="215" t="s">
        <v>160</v>
      </c>
      <c r="B2655" s="215">
        <v>6110</v>
      </c>
      <c r="C2655" s="215" t="s">
        <v>221</v>
      </c>
      <c r="D2655" s="215">
        <v>191397776</v>
      </c>
      <c r="E2655" s="215">
        <v>1020</v>
      </c>
      <c r="F2655" s="215">
        <v>1110</v>
      </c>
      <c r="G2655" s="215">
        <v>1004</v>
      </c>
      <c r="I2655" s="215" t="s">
        <v>13691</v>
      </c>
      <c r="J2655" s="215" t="s">
        <v>13692</v>
      </c>
      <c r="K2655" s="215" t="s">
        <v>8688</v>
      </c>
      <c r="L2655" s="215" t="s">
        <v>20530</v>
      </c>
      <c r="AD2655" s="216"/>
    </row>
    <row r="2656" spans="1:30" s="215" customFormat="1" x14ac:dyDescent="0.25">
      <c r="A2656" s="215" t="s">
        <v>160</v>
      </c>
      <c r="B2656" s="215">
        <v>6110</v>
      </c>
      <c r="C2656" s="215" t="s">
        <v>221</v>
      </c>
      <c r="D2656" s="215">
        <v>191397781</v>
      </c>
      <c r="E2656" s="215">
        <v>1020</v>
      </c>
      <c r="F2656" s="215">
        <v>1110</v>
      </c>
      <c r="G2656" s="215">
        <v>1004</v>
      </c>
      <c r="I2656" s="215" t="s">
        <v>13693</v>
      </c>
      <c r="J2656" s="215" t="s">
        <v>13694</v>
      </c>
      <c r="K2656" s="215" t="s">
        <v>8688</v>
      </c>
      <c r="L2656" s="215" t="s">
        <v>20531</v>
      </c>
      <c r="AD2656" s="216"/>
    </row>
    <row r="2657" spans="1:30" s="215" customFormat="1" x14ac:dyDescent="0.25">
      <c r="A2657" s="215" t="s">
        <v>160</v>
      </c>
      <c r="B2657" s="215">
        <v>6110</v>
      </c>
      <c r="C2657" s="215" t="s">
        <v>221</v>
      </c>
      <c r="D2657" s="215">
        <v>191397782</v>
      </c>
      <c r="E2657" s="215">
        <v>1020</v>
      </c>
      <c r="F2657" s="215">
        <v>1110</v>
      </c>
      <c r="G2657" s="215">
        <v>1004</v>
      </c>
      <c r="I2657" s="215" t="s">
        <v>13695</v>
      </c>
      <c r="J2657" s="215" t="s">
        <v>13696</v>
      </c>
      <c r="K2657" s="215" t="s">
        <v>8688</v>
      </c>
      <c r="L2657" s="215" t="s">
        <v>20532</v>
      </c>
      <c r="AD2657" s="216"/>
    </row>
    <row r="2658" spans="1:30" s="215" customFormat="1" x14ac:dyDescent="0.25">
      <c r="A2658" s="215" t="s">
        <v>160</v>
      </c>
      <c r="B2658" s="215">
        <v>6110</v>
      </c>
      <c r="C2658" s="215" t="s">
        <v>221</v>
      </c>
      <c r="D2658" s="215">
        <v>191397790</v>
      </c>
      <c r="E2658" s="215">
        <v>1020</v>
      </c>
      <c r="F2658" s="215">
        <v>1110</v>
      </c>
      <c r="G2658" s="215">
        <v>1004</v>
      </c>
      <c r="I2658" s="215" t="s">
        <v>13697</v>
      </c>
      <c r="J2658" s="215" t="s">
        <v>13698</v>
      </c>
      <c r="K2658" s="215" t="s">
        <v>8688</v>
      </c>
      <c r="L2658" s="215" t="s">
        <v>20533</v>
      </c>
      <c r="AD2658" s="216"/>
    </row>
    <row r="2659" spans="1:30" s="215" customFormat="1" x14ac:dyDescent="0.25">
      <c r="A2659" s="215" t="s">
        <v>160</v>
      </c>
      <c r="B2659" s="215">
        <v>6110</v>
      </c>
      <c r="C2659" s="215" t="s">
        <v>221</v>
      </c>
      <c r="D2659" s="215">
        <v>191397791</v>
      </c>
      <c r="E2659" s="215">
        <v>1020</v>
      </c>
      <c r="F2659" s="215">
        <v>1110</v>
      </c>
      <c r="G2659" s="215">
        <v>1004</v>
      </c>
      <c r="I2659" s="215" t="s">
        <v>13699</v>
      </c>
      <c r="J2659" s="215" t="s">
        <v>13700</v>
      </c>
      <c r="K2659" s="215" t="s">
        <v>8688</v>
      </c>
      <c r="L2659" s="215" t="s">
        <v>20534</v>
      </c>
      <c r="AD2659" s="216"/>
    </row>
    <row r="2660" spans="1:30" s="215" customFormat="1" x14ac:dyDescent="0.25">
      <c r="A2660" s="215" t="s">
        <v>160</v>
      </c>
      <c r="B2660" s="215">
        <v>6110</v>
      </c>
      <c r="C2660" s="215" t="s">
        <v>221</v>
      </c>
      <c r="D2660" s="215">
        <v>191397792</v>
      </c>
      <c r="E2660" s="215">
        <v>1020</v>
      </c>
      <c r="F2660" s="215">
        <v>1110</v>
      </c>
      <c r="G2660" s="215">
        <v>1004</v>
      </c>
      <c r="I2660" s="215" t="s">
        <v>13701</v>
      </c>
      <c r="J2660" s="215" t="s">
        <v>13702</v>
      </c>
      <c r="K2660" s="215" t="s">
        <v>8688</v>
      </c>
      <c r="L2660" s="215" t="s">
        <v>20535</v>
      </c>
      <c r="AD2660" s="216"/>
    </row>
    <row r="2661" spans="1:30" s="215" customFormat="1" x14ac:dyDescent="0.25">
      <c r="A2661" s="215" t="s">
        <v>160</v>
      </c>
      <c r="B2661" s="215">
        <v>6110</v>
      </c>
      <c r="C2661" s="215" t="s">
        <v>221</v>
      </c>
      <c r="D2661" s="215">
        <v>191397794</v>
      </c>
      <c r="E2661" s="215">
        <v>1020</v>
      </c>
      <c r="F2661" s="215">
        <v>1110</v>
      </c>
      <c r="G2661" s="215">
        <v>1004</v>
      </c>
      <c r="I2661" s="215" t="s">
        <v>13703</v>
      </c>
      <c r="J2661" s="215" t="s">
        <v>13704</v>
      </c>
      <c r="K2661" s="215" t="s">
        <v>8688</v>
      </c>
      <c r="L2661" s="215" t="s">
        <v>20536</v>
      </c>
      <c r="AD2661" s="216"/>
    </row>
    <row r="2662" spans="1:30" s="215" customFormat="1" x14ac:dyDescent="0.25">
      <c r="A2662" s="215" t="s">
        <v>160</v>
      </c>
      <c r="B2662" s="215">
        <v>6110</v>
      </c>
      <c r="C2662" s="215" t="s">
        <v>221</v>
      </c>
      <c r="D2662" s="215">
        <v>191397795</v>
      </c>
      <c r="E2662" s="215">
        <v>1020</v>
      </c>
      <c r="F2662" s="215">
        <v>1110</v>
      </c>
      <c r="G2662" s="215">
        <v>1004</v>
      </c>
      <c r="I2662" s="215" t="s">
        <v>13705</v>
      </c>
      <c r="J2662" s="215" t="s">
        <v>13706</v>
      </c>
      <c r="K2662" s="215" t="s">
        <v>8688</v>
      </c>
      <c r="L2662" s="215" t="s">
        <v>20537</v>
      </c>
      <c r="AD2662" s="216"/>
    </row>
    <row r="2663" spans="1:30" s="215" customFormat="1" x14ac:dyDescent="0.25">
      <c r="A2663" s="215" t="s">
        <v>160</v>
      </c>
      <c r="B2663" s="215">
        <v>6110</v>
      </c>
      <c r="C2663" s="215" t="s">
        <v>221</v>
      </c>
      <c r="D2663" s="215">
        <v>191397851</v>
      </c>
      <c r="E2663" s="215">
        <v>1020</v>
      </c>
      <c r="F2663" s="215">
        <v>1110</v>
      </c>
      <c r="G2663" s="215">
        <v>1004</v>
      </c>
      <c r="I2663" s="215" t="s">
        <v>13707</v>
      </c>
      <c r="J2663" s="215" t="s">
        <v>13708</v>
      </c>
      <c r="K2663" s="215" t="s">
        <v>8688</v>
      </c>
      <c r="L2663" s="215" t="s">
        <v>20538</v>
      </c>
      <c r="AD2663" s="216"/>
    </row>
    <row r="2664" spans="1:30" s="215" customFormat="1" x14ac:dyDescent="0.25">
      <c r="A2664" s="215" t="s">
        <v>160</v>
      </c>
      <c r="B2664" s="215">
        <v>6110</v>
      </c>
      <c r="C2664" s="215" t="s">
        <v>221</v>
      </c>
      <c r="D2664" s="215">
        <v>191397852</v>
      </c>
      <c r="E2664" s="215">
        <v>1020</v>
      </c>
      <c r="F2664" s="215">
        <v>1110</v>
      </c>
      <c r="G2664" s="215">
        <v>1004</v>
      </c>
      <c r="I2664" s="215" t="s">
        <v>13709</v>
      </c>
      <c r="J2664" s="215" t="s">
        <v>13710</v>
      </c>
      <c r="K2664" s="215" t="s">
        <v>8688</v>
      </c>
      <c r="L2664" s="215" t="s">
        <v>20539</v>
      </c>
      <c r="AD2664" s="216"/>
    </row>
    <row r="2665" spans="1:30" s="215" customFormat="1" x14ac:dyDescent="0.25">
      <c r="A2665" s="215" t="s">
        <v>160</v>
      </c>
      <c r="B2665" s="215">
        <v>6110</v>
      </c>
      <c r="C2665" s="215" t="s">
        <v>221</v>
      </c>
      <c r="D2665" s="215">
        <v>191397854</v>
      </c>
      <c r="E2665" s="215">
        <v>1020</v>
      </c>
      <c r="F2665" s="215">
        <v>1110</v>
      </c>
      <c r="G2665" s="215">
        <v>1004</v>
      </c>
      <c r="I2665" s="215" t="s">
        <v>13711</v>
      </c>
      <c r="J2665" s="215" t="s">
        <v>13712</v>
      </c>
      <c r="K2665" s="215" t="s">
        <v>8688</v>
      </c>
      <c r="L2665" s="215" t="s">
        <v>20540</v>
      </c>
      <c r="AD2665" s="216"/>
    </row>
    <row r="2666" spans="1:30" s="215" customFormat="1" x14ac:dyDescent="0.25">
      <c r="A2666" s="215" t="s">
        <v>160</v>
      </c>
      <c r="B2666" s="215">
        <v>6110</v>
      </c>
      <c r="C2666" s="215" t="s">
        <v>221</v>
      </c>
      <c r="D2666" s="215">
        <v>191397855</v>
      </c>
      <c r="E2666" s="215">
        <v>1020</v>
      </c>
      <c r="F2666" s="215">
        <v>1110</v>
      </c>
      <c r="G2666" s="215">
        <v>1004</v>
      </c>
      <c r="I2666" s="215" t="s">
        <v>13713</v>
      </c>
      <c r="J2666" s="215" t="s">
        <v>13714</v>
      </c>
      <c r="K2666" s="215" t="s">
        <v>8688</v>
      </c>
      <c r="L2666" s="215" t="s">
        <v>20541</v>
      </c>
      <c r="AD2666" s="216"/>
    </row>
    <row r="2667" spans="1:30" s="215" customFormat="1" x14ac:dyDescent="0.25">
      <c r="A2667" s="215" t="s">
        <v>160</v>
      </c>
      <c r="B2667" s="215">
        <v>6110</v>
      </c>
      <c r="C2667" s="215" t="s">
        <v>221</v>
      </c>
      <c r="D2667" s="215">
        <v>191397870</v>
      </c>
      <c r="E2667" s="215">
        <v>1020</v>
      </c>
      <c r="F2667" s="215">
        <v>1110</v>
      </c>
      <c r="G2667" s="215">
        <v>1004</v>
      </c>
      <c r="I2667" s="215" t="s">
        <v>13715</v>
      </c>
      <c r="J2667" s="215" t="s">
        <v>13716</v>
      </c>
      <c r="K2667" s="215" t="s">
        <v>8688</v>
      </c>
      <c r="L2667" s="215" t="s">
        <v>20542</v>
      </c>
      <c r="AD2667" s="216"/>
    </row>
    <row r="2668" spans="1:30" s="215" customFormat="1" x14ac:dyDescent="0.25">
      <c r="A2668" s="215" t="s">
        <v>160</v>
      </c>
      <c r="B2668" s="215">
        <v>6110</v>
      </c>
      <c r="C2668" s="215" t="s">
        <v>221</v>
      </c>
      <c r="D2668" s="215">
        <v>191397890</v>
      </c>
      <c r="E2668" s="215">
        <v>1020</v>
      </c>
      <c r="F2668" s="215">
        <v>1110</v>
      </c>
      <c r="G2668" s="215">
        <v>1004</v>
      </c>
      <c r="I2668" s="215" t="s">
        <v>13717</v>
      </c>
      <c r="J2668" s="215" t="s">
        <v>13718</v>
      </c>
      <c r="K2668" s="215" t="s">
        <v>8688</v>
      </c>
      <c r="L2668" s="215" t="s">
        <v>20543</v>
      </c>
      <c r="AD2668" s="216"/>
    </row>
    <row r="2669" spans="1:30" s="215" customFormat="1" x14ac:dyDescent="0.25">
      <c r="A2669" s="215" t="s">
        <v>160</v>
      </c>
      <c r="B2669" s="215">
        <v>6110</v>
      </c>
      <c r="C2669" s="215" t="s">
        <v>221</v>
      </c>
      <c r="D2669" s="215">
        <v>191397891</v>
      </c>
      <c r="E2669" s="215">
        <v>1020</v>
      </c>
      <c r="F2669" s="215">
        <v>1110</v>
      </c>
      <c r="G2669" s="215">
        <v>1004</v>
      </c>
      <c r="I2669" s="215" t="s">
        <v>13719</v>
      </c>
      <c r="J2669" s="215" t="s">
        <v>13720</v>
      </c>
      <c r="K2669" s="215" t="s">
        <v>8688</v>
      </c>
      <c r="L2669" s="215" t="s">
        <v>20544</v>
      </c>
      <c r="AD2669" s="216"/>
    </row>
    <row r="2670" spans="1:30" s="215" customFormat="1" x14ac:dyDescent="0.25">
      <c r="A2670" s="215" t="s">
        <v>160</v>
      </c>
      <c r="B2670" s="215">
        <v>6110</v>
      </c>
      <c r="C2670" s="215" t="s">
        <v>221</v>
      </c>
      <c r="D2670" s="215">
        <v>191397910</v>
      </c>
      <c r="E2670" s="215">
        <v>1020</v>
      </c>
      <c r="F2670" s="215">
        <v>1110</v>
      </c>
      <c r="G2670" s="215">
        <v>1004</v>
      </c>
      <c r="I2670" s="215" t="s">
        <v>13721</v>
      </c>
      <c r="J2670" s="215" t="s">
        <v>13722</v>
      </c>
      <c r="K2670" s="215" t="s">
        <v>8688</v>
      </c>
      <c r="L2670" s="215" t="s">
        <v>20545</v>
      </c>
      <c r="AD2670" s="216"/>
    </row>
    <row r="2671" spans="1:30" s="215" customFormat="1" x14ac:dyDescent="0.25">
      <c r="A2671" s="215" t="s">
        <v>160</v>
      </c>
      <c r="B2671" s="215">
        <v>6110</v>
      </c>
      <c r="C2671" s="215" t="s">
        <v>221</v>
      </c>
      <c r="D2671" s="215">
        <v>191397970</v>
      </c>
      <c r="E2671" s="215">
        <v>1020</v>
      </c>
      <c r="F2671" s="215">
        <v>1110</v>
      </c>
      <c r="G2671" s="215">
        <v>1004</v>
      </c>
      <c r="I2671" s="215" t="s">
        <v>13723</v>
      </c>
      <c r="J2671" s="215" t="s">
        <v>13724</v>
      </c>
      <c r="K2671" s="215" t="s">
        <v>8688</v>
      </c>
      <c r="L2671" s="215" t="s">
        <v>20546</v>
      </c>
      <c r="AD2671" s="216"/>
    </row>
    <row r="2672" spans="1:30" s="215" customFormat="1" x14ac:dyDescent="0.25">
      <c r="A2672" s="215" t="s">
        <v>160</v>
      </c>
      <c r="B2672" s="215">
        <v>6110</v>
      </c>
      <c r="C2672" s="215" t="s">
        <v>221</v>
      </c>
      <c r="D2672" s="215">
        <v>191397972</v>
      </c>
      <c r="E2672" s="215">
        <v>1020</v>
      </c>
      <c r="F2672" s="215">
        <v>1110</v>
      </c>
      <c r="G2672" s="215">
        <v>1004</v>
      </c>
      <c r="I2672" s="215" t="s">
        <v>13725</v>
      </c>
      <c r="J2672" s="215" t="s">
        <v>13726</v>
      </c>
      <c r="K2672" s="215" t="s">
        <v>8688</v>
      </c>
      <c r="L2672" s="215" t="s">
        <v>20547</v>
      </c>
      <c r="AD2672" s="216"/>
    </row>
    <row r="2673" spans="1:30" s="215" customFormat="1" x14ac:dyDescent="0.25">
      <c r="A2673" s="215" t="s">
        <v>160</v>
      </c>
      <c r="B2673" s="215">
        <v>6110</v>
      </c>
      <c r="C2673" s="215" t="s">
        <v>221</v>
      </c>
      <c r="D2673" s="215">
        <v>191397990</v>
      </c>
      <c r="E2673" s="215">
        <v>1020</v>
      </c>
      <c r="F2673" s="215">
        <v>1110</v>
      </c>
      <c r="G2673" s="215">
        <v>1004</v>
      </c>
      <c r="I2673" s="215" t="s">
        <v>13727</v>
      </c>
      <c r="J2673" s="215" t="s">
        <v>13728</v>
      </c>
      <c r="K2673" s="215" t="s">
        <v>8688</v>
      </c>
      <c r="L2673" s="215" t="s">
        <v>20548</v>
      </c>
      <c r="AD2673" s="216"/>
    </row>
    <row r="2674" spans="1:30" s="215" customFormat="1" x14ac:dyDescent="0.25">
      <c r="A2674" s="215" t="s">
        <v>160</v>
      </c>
      <c r="B2674" s="215">
        <v>6110</v>
      </c>
      <c r="C2674" s="215" t="s">
        <v>221</v>
      </c>
      <c r="D2674" s="215">
        <v>191397992</v>
      </c>
      <c r="E2674" s="215">
        <v>1020</v>
      </c>
      <c r="F2674" s="215">
        <v>1110</v>
      </c>
      <c r="G2674" s="215">
        <v>1004</v>
      </c>
      <c r="I2674" s="215" t="s">
        <v>13729</v>
      </c>
      <c r="J2674" s="215" t="s">
        <v>13730</v>
      </c>
      <c r="K2674" s="215" t="s">
        <v>8688</v>
      </c>
      <c r="L2674" s="215" t="s">
        <v>20549</v>
      </c>
      <c r="AD2674" s="216"/>
    </row>
    <row r="2675" spans="1:30" s="215" customFormat="1" x14ac:dyDescent="0.25">
      <c r="A2675" s="215" t="s">
        <v>160</v>
      </c>
      <c r="B2675" s="215">
        <v>6110</v>
      </c>
      <c r="C2675" s="215" t="s">
        <v>221</v>
      </c>
      <c r="D2675" s="215">
        <v>191397994</v>
      </c>
      <c r="E2675" s="215">
        <v>1020</v>
      </c>
      <c r="F2675" s="215">
        <v>1110</v>
      </c>
      <c r="G2675" s="215">
        <v>1004</v>
      </c>
      <c r="I2675" s="215" t="s">
        <v>13731</v>
      </c>
      <c r="J2675" s="215" t="s">
        <v>13732</v>
      </c>
      <c r="K2675" s="215" t="s">
        <v>8688</v>
      </c>
      <c r="L2675" s="215" t="s">
        <v>20550</v>
      </c>
      <c r="AD2675" s="216"/>
    </row>
    <row r="2676" spans="1:30" s="215" customFormat="1" x14ac:dyDescent="0.25">
      <c r="A2676" s="215" t="s">
        <v>160</v>
      </c>
      <c r="B2676" s="215">
        <v>6110</v>
      </c>
      <c r="C2676" s="215" t="s">
        <v>221</v>
      </c>
      <c r="D2676" s="215">
        <v>191398010</v>
      </c>
      <c r="E2676" s="215">
        <v>1020</v>
      </c>
      <c r="F2676" s="215">
        <v>1110</v>
      </c>
      <c r="G2676" s="215">
        <v>1004</v>
      </c>
      <c r="I2676" s="215" t="s">
        <v>13733</v>
      </c>
      <c r="J2676" s="215" t="s">
        <v>13734</v>
      </c>
      <c r="K2676" s="215" t="s">
        <v>8688</v>
      </c>
      <c r="L2676" s="215" t="s">
        <v>20551</v>
      </c>
      <c r="AD2676" s="216"/>
    </row>
    <row r="2677" spans="1:30" s="215" customFormat="1" x14ac:dyDescent="0.25">
      <c r="A2677" s="215" t="s">
        <v>160</v>
      </c>
      <c r="B2677" s="215">
        <v>6110</v>
      </c>
      <c r="C2677" s="215" t="s">
        <v>221</v>
      </c>
      <c r="D2677" s="215">
        <v>191398011</v>
      </c>
      <c r="E2677" s="215">
        <v>1020</v>
      </c>
      <c r="F2677" s="215">
        <v>1110</v>
      </c>
      <c r="G2677" s="215">
        <v>1004</v>
      </c>
      <c r="I2677" s="215" t="s">
        <v>13735</v>
      </c>
      <c r="J2677" s="215" t="s">
        <v>13736</v>
      </c>
      <c r="K2677" s="215" t="s">
        <v>8688</v>
      </c>
      <c r="L2677" s="215" t="s">
        <v>20552</v>
      </c>
      <c r="AD2677" s="216"/>
    </row>
    <row r="2678" spans="1:30" s="215" customFormat="1" x14ac:dyDescent="0.25">
      <c r="A2678" s="215" t="s">
        <v>160</v>
      </c>
      <c r="B2678" s="215">
        <v>6110</v>
      </c>
      <c r="C2678" s="215" t="s">
        <v>221</v>
      </c>
      <c r="D2678" s="215">
        <v>191621972</v>
      </c>
      <c r="E2678" s="215">
        <v>1060</v>
      </c>
      <c r="F2678" s="215">
        <v>1274</v>
      </c>
      <c r="G2678" s="215">
        <v>1004</v>
      </c>
      <c r="I2678" s="215" t="s">
        <v>13737</v>
      </c>
      <c r="J2678" s="215" t="s">
        <v>13738</v>
      </c>
      <c r="K2678" s="215" t="s">
        <v>8688</v>
      </c>
      <c r="L2678" s="215" t="s">
        <v>20553</v>
      </c>
      <c r="AD2678" s="216"/>
    </row>
    <row r="2679" spans="1:30" s="215" customFormat="1" x14ac:dyDescent="0.25">
      <c r="A2679" s="215" t="s">
        <v>160</v>
      </c>
      <c r="B2679" s="215">
        <v>6110</v>
      </c>
      <c r="C2679" s="215" t="s">
        <v>221</v>
      </c>
      <c r="D2679" s="215">
        <v>191622911</v>
      </c>
      <c r="E2679" s="215">
        <v>1060</v>
      </c>
      <c r="F2679" s="215">
        <v>1271</v>
      </c>
      <c r="G2679" s="215">
        <v>1004</v>
      </c>
      <c r="I2679" s="215" t="s">
        <v>13739</v>
      </c>
      <c r="J2679" s="215" t="s">
        <v>13740</v>
      </c>
      <c r="K2679" s="215" t="s">
        <v>8688</v>
      </c>
      <c r="L2679" s="215" t="s">
        <v>20554</v>
      </c>
      <c r="AD2679" s="216"/>
    </row>
    <row r="2680" spans="1:30" s="215" customFormat="1" x14ac:dyDescent="0.25">
      <c r="A2680" s="215" t="s">
        <v>160</v>
      </c>
      <c r="B2680" s="215">
        <v>6110</v>
      </c>
      <c r="C2680" s="215" t="s">
        <v>221</v>
      </c>
      <c r="D2680" s="215">
        <v>191632450</v>
      </c>
      <c r="E2680" s="215">
        <v>1060</v>
      </c>
      <c r="F2680" s="215">
        <v>1220</v>
      </c>
      <c r="G2680" s="215">
        <v>1004</v>
      </c>
      <c r="I2680" s="215" t="s">
        <v>13741</v>
      </c>
      <c r="J2680" s="215" t="s">
        <v>13742</v>
      </c>
      <c r="K2680" s="215" t="s">
        <v>8688</v>
      </c>
      <c r="L2680" s="215" t="s">
        <v>20555</v>
      </c>
      <c r="AD2680" s="216"/>
    </row>
    <row r="2681" spans="1:30" s="215" customFormat="1" x14ac:dyDescent="0.25">
      <c r="A2681" s="215" t="s">
        <v>160</v>
      </c>
      <c r="B2681" s="215">
        <v>6110</v>
      </c>
      <c r="C2681" s="215" t="s">
        <v>221</v>
      </c>
      <c r="D2681" s="215">
        <v>191632454</v>
      </c>
      <c r="E2681" s="215">
        <v>1060</v>
      </c>
      <c r="F2681" s="215">
        <v>1251</v>
      </c>
      <c r="G2681" s="215">
        <v>1004</v>
      </c>
      <c r="I2681" s="215" t="s">
        <v>13743</v>
      </c>
      <c r="J2681" s="215" t="s">
        <v>13744</v>
      </c>
      <c r="K2681" s="215" t="s">
        <v>8688</v>
      </c>
      <c r="L2681" s="215" t="s">
        <v>20556</v>
      </c>
      <c r="AD2681" s="216"/>
    </row>
    <row r="2682" spans="1:30" s="215" customFormat="1" x14ac:dyDescent="0.25">
      <c r="A2682" s="215" t="s">
        <v>160</v>
      </c>
      <c r="B2682" s="215">
        <v>6110</v>
      </c>
      <c r="C2682" s="215" t="s">
        <v>221</v>
      </c>
      <c r="D2682" s="215">
        <v>191641771</v>
      </c>
      <c r="E2682" s="215">
        <v>1060</v>
      </c>
      <c r="F2682" s="215">
        <v>1271</v>
      </c>
      <c r="G2682" s="215">
        <v>1004</v>
      </c>
      <c r="I2682" s="215" t="s">
        <v>13745</v>
      </c>
      <c r="J2682" s="215" t="s">
        <v>13746</v>
      </c>
      <c r="K2682" s="215" t="s">
        <v>8688</v>
      </c>
      <c r="L2682" s="215" t="s">
        <v>20557</v>
      </c>
      <c r="AD2682" s="216"/>
    </row>
    <row r="2683" spans="1:30" s="215" customFormat="1" x14ac:dyDescent="0.25">
      <c r="A2683" s="215" t="s">
        <v>160</v>
      </c>
      <c r="B2683" s="215">
        <v>6110</v>
      </c>
      <c r="C2683" s="215" t="s">
        <v>221</v>
      </c>
      <c r="D2683" s="215">
        <v>191653552</v>
      </c>
      <c r="E2683" s="215">
        <v>1060</v>
      </c>
      <c r="F2683" s="215">
        <v>1271</v>
      </c>
      <c r="G2683" s="215">
        <v>1004</v>
      </c>
      <c r="I2683" s="215" t="s">
        <v>13747</v>
      </c>
      <c r="J2683" s="215" t="s">
        <v>13748</v>
      </c>
      <c r="K2683" s="215" t="s">
        <v>8688</v>
      </c>
      <c r="L2683" s="215" t="s">
        <v>20558</v>
      </c>
      <c r="AD2683" s="216"/>
    </row>
    <row r="2684" spans="1:30" s="215" customFormat="1" x14ac:dyDescent="0.25">
      <c r="A2684" s="215" t="s">
        <v>160</v>
      </c>
      <c r="B2684" s="215">
        <v>6110</v>
      </c>
      <c r="C2684" s="215" t="s">
        <v>221</v>
      </c>
      <c r="D2684" s="215">
        <v>191672673</v>
      </c>
      <c r="E2684" s="215">
        <v>1060</v>
      </c>
      <c r="F2684" s="215">
        <v>1271</v>
      </c>
      <c r="G2684" s="215">
        <v>1004</v>
      </c>
      <c r="I2684" s="215" t="s">
        <v>13749</v>
      </c>
      <c r="J2684" s="215" t="s">
        <v>13750</v>
      </c>
      <c r="K2684" s="215" t="s">
        <v>8688</v>
      </c>
      <c r="L2684" s="215" t="s">
        <v>20559</v>
      </c>
      <c r="AD2684" s="216"/>
    </row>
    <row r="2685" spans="1:30" s="215" customFormat="1" x14ac:dyDescent="0.25">
      <c r="A2685" s="215" t="s">
        <v>160</v>
      </c>
      <c r="B2685" s="215">
        <v>6110</v>
      </c>
      <c r="C2685" s="215" t="s">
        <v>221</v>
      </c>
      <c r="D2685" s="215">
        <v>191676592</v>
      </c>
      <c r="E2685" s="215">
        <v>1060</v>
      </c>
      <c r="F2685" s="215">
        <v>1242</v>
      </c>
      <c r="G2685" s="215">
        <v>1004</v>
      </c>
      <c r="I2685" s="215" t="s">
        <v>13751</v>
      </c>
      <c r="J2685" s="215" t="s">
        <v>13752</v>
      </c>
      <c r="K2685" s="215" t="s">
        <v>8688</v>
      </c>
      <c r="L2685" s="215" t="s">
        <v>20560</v>
      </c>
      <c r="AD2685" s="216"/>
    </row>
    <row r="2686" spans="1:30" s="215" customFormat="1" x14ac:dyDescent="0.25">
      <c r="A2686" s="215" t="s">
        <v>160</v>
      </c>
      <c r="B2686" s="215">
        <v>6110</v>
      </c>
      <c r="C2686" s="215" t="s">
        <v>221</v>
      </c>
      <c r="D2686" s="215">
        <v>191677971</v>
      </c>
      <c r="E2686" s="215">
        <v>1030</v>
      </c>
      <c r="F2686" s="215">
        <v>1110</v>
      </c>
      <c r="G2686" s="215">
        <v>1004</v>
      </c>
      <c r="I2686" s="215" t="s">
        <v>13753</v>
      </c>
      <c r="J2686" s="215" t="s">
        <v>13754</v>
      </c>
      <c r="K2686" s="215" t="s">
        <v>8688</v>
      </c>
      <c r="L2686" s="215" t="s">
        <v>20561</v>
      </c>
      <c r="AD2686" s="216"/>
    </row>
    <row r="2687" spans="1:30" s="215" customFormat="1" x14ac:dyDescent="0.25">
      <c r="A2687" s="215" t="s">
        <v>160</v>
      </c>
      <c r="B2687" s="215">
        <v>6110</v>
      </c>
      <c r="C2687" s="215" t="s">
        <v>221</v>
      </c>
      <c r="D2687" s="215">
        <v>191682834</v>
      </c>
      <c r="E2687" s="215">
        <v>1020</v>
      </c>
      <c r="F2687" s="215">
        <v>1122</v>
      </c>
      <c r="G2687" s="215">
        <v>1004</v>
      </c>
      <c r="I2687" s="215" t="s">
        <v>26850</v>
      </c>
      <c r="J2687" s="215" t="s">
        <v>26851</v>
      </c>
      <c r="K2687" s="215" t="s">
        <v>8688</v>
      </c>
      <c r="L2687" s="215" t="s">
        <v>26920</v>
      </c>
      <c r="AD2687" s="216"/>
    </row>
    <row r="2688" spans="1:30" s="215" customFormat="1" x14ac:dyDescent="0.25">
      <c r="A2688" s="215" t="s">
        <v>160</v>
      </c>
      <c r="B2688" s="215">
        <v>6110</v>
      </c>
      <c r="C2688" s="215" t="s">
        <v>221</v>
      </c>
      <c r="D2688" s="215">
        <v>191684613</v>
      </c>
      <c r="E2688" s="215">
        <v>1060</v>
      </c>
      <c r="F2688" s="215">
        <v>1274</v>
      </c>
      <c r="G2688" s="215">
        <v>1004</v>
      </c>
      <c r="I2688" s="215" t="s">
        <v>3393</v>
      </c>
      <c r="J2688" s="215" t="s">
        <v>3394</v>
      </c>
      <c r="K2688" s="215" t="s">
        <v>328</v>
      </c>
      <c r="L2688" s="215" t="s">
        <v>7903</v>
      </c>
      <c r="AD2688" s="216"/>
    </row>
    <row r="2689" spans="1:30" s="215" customFormat="1" x14ac:dyDescent="0.25">
      <c r="A2689" s="215" t="s">
        <v>160</v>
      </c>
      <c r="B2689" s="215">
        <v>6110</v>
      </c>
      <c r="C2689" s="215" t="s">
        <v>221</v>
      </c>
      <c r="D2689" s="215">
        <v>191697092</v>
      </c>
      <c r="E2689" s="215">
        <v>1060</v>
      </c>
      <c r="F2689" s="215">
        <v>1211</v>
      </c>
      <c r="G2689" s="215">
        <v>1004</v>
      </c>
      <c r="I2689" s="215" t="s">
        <v>13755</v>
      </c>
      <c r="J2689" s="215" t="s">
        <v>13756</v>
      </c>
      <c r="K2689" s="215" t="s">
        <v>8688</v>
      </c>
      <c r="L2689" s="215" t="s">
        <v>20562</v>
      </c>
      <c r="AD2689" s="216"/>
    </row>
    <row r="2690" spans="1:30" s="215" customFormat="1" x14ac:dyDescent="0.25">
      <c r="A2690" s="215" t="s">
        <v>160</v>
      </c>
      <c r="B2690" s="215">
        <v>6110</v>
      </c>
      <c r="C2690" s="215" t="s">
        <v>221</v>
      </c>
      <c r="D2690" s="215">
        <v>191742360</v>
      </c>
      <c r="E2690" s="215">
        <v>1020</v>
      </c>
      <c r="F2690" s="215">
        <v>1110</v>
      </c>
      <c r="G2690" s="215">
        <v>1004</v>
      </c>
      <c r="I2690" s="215" t="s">
        <v>11888</v>
      </c>
      <c r="J2690" s="215" t="s">
        <v>11889</v>
      </c>
      <c r="K2690" s="215" t="s">
        <v>328</v>
      </c>
      <c r="L2690" s="215" t="s">
        <v>11915</v>
      </c>
      <c r="AD2690" s="216"/>
    </row>
    <row r="2691" spans="1:30" s="215" customFormat="1" x14ac:dyDescent="0.25">
      <c r="A2691" s="215" t="s">
        <v>160</v>
      </c>
      <c r="B2691" s="215">
        <v>6110</v>
      </c>
      <c r="C2691" s="215" t="s">
        <v>221</v>
      </c>
      <c r="D2691" s="215">
        <v>191742371</v>
      </c>
      <c r="E2691" s="215">
        <v>1060</v>
      </c>
      <c r="F2691" s="215">
        <v>1271</v>
      </c>
      <c r="G2691" s="215">
        <v>1004</v>
      </c>
      <c r="I2691" s="215" t="s">
        <v>13757</v>
      </c>
      <c r="J2691" s="215" t="s">
        <v>13758</v>
      </c>
      <c r="K2691" s="215" t="s">
        <v>8688</v>
      </c>
      <c r="L2691" s="215" t="s">
        <v>20563</v>
      </c>
      <c r="AD2691" s="216"/>
    </row>
    <row r="2692" spans="1:30" s="215" customFormat="1" x14ac:dyDescent="0.25">
      <c r="A2692" s="215" t="s">
        <v>160</v>
      </c>
      <c r="B2692" s="215">
        <v>6110</v>
      </c>
      <c r="C2692" s="215" t="s">
        <v>221</v>
      </c>
      <c r="D2692" s="215">
        <v>191748884</v>
      </c>
      <c r="E2692" s="215">
        <v>1060</v>
      </c>
      <c r="F2692" s="215">
        <v>1242</v>
      </c>
      <c r="G2692" s="215">
        <v>1004</v>
      </c>
      <c r="I2692" s="215" t="s">
        <v>13759</v>
      </c>
      <c r="J2692" s="215" t="s">
        <v>13760</v>
      </c>
      <c r="K2692" s="215" t="s">
        <v>8688</v>
      </c>
      <c r="L2692" s="215" t="s">
        <v>20564</v>
      </c>
      <c r="AD2692" s="216"/>
    </row>
    <row r="2693" spans="1:30" s="215" customFormat="1" x14ac:dyDescent="0.25">
      <c r="A2693" s="215" t="s">
        <v>160</v>
      </c>
      <c r="B2693" s="215">
        <v>6110</v>
      </c>
      <c r="C2693" s="215" t="s">
        <v>221</v>
      </c>
      <c r="D2693" s="215">
        <v>191754898</v>
      </c>
      <c r="E2693" s="215">
        <v>1060</v>
      </c>
      <c r="F2693" s="215">
        <v>1242</v>
      </c>
      <c r="G2693" s="215">
        <v>1004</v>
      </c>
      <c r="I2693" s="215" t="s">
        <v>13761</v>
      </c>
      <c r="J2693" s="215" t="s">
        <v>13762</v>
      </c>
      <c r="K2693" s="215" t="s">
        <v>8688</v>
      </c>
      <c r="L2693" s="215" t="s">
        <v>20565</v>
      </c>
      <c r="AD2693" s="216"/>
    </row>
    <row r="2694" spans="1:30" s="215" customFormat="1" x14ac:dyDescent="0.25">
      <c r="A2694" s="215" t="s">
        <v>160</v>
      </c>
      <c r="B2694" s="215">
        <v>6110</v>
      </c>
      <c r="C2694" s="215" t="s">
        <v>221</v>
      </c>
      <c r="D2694" s="215">
        <v>191775653</v>
      </c>
      <c r="E2694" s="215">
        <v>1040</v>
      </c>
      <c r="F2694" s="215">
        <v>1230</v>
      </c>
      <c r="G2694" s="215">
        <v>1004</v>
      </c>
      <c r="I2694" s="215" t="s">
        <v>13763</v>
      </c>
      <c r="J2694" s="215" t="s">
        <v>13764</v>
      </c>
      <c r="K2694" s="215" t="s">
        <v>8688</v>
      </c>
      <c r="L2694" s="215" t="s">
        <v>20566</v>
      </c>
      <c r="AD2694" s="216"/>
    </row>
    <row r="2695" spans="1:30" s="215" customFormat="1" x14ac:dyDescent="0.25">
      <c r="A2695" s="215" t="s">
        <v>160</v>
      </c>
      <c r="B2695" s="215">
        <v>6110</v>
      </c>
      <c r="C2695" s="215" t="s">
        <v>221</v>
      </c>
      <c r="D2695" s="215">
        <v>191786352</v>
      </c>
      <c r="E2695" s="215">
        <v>1020</v>
      </c>
      <c r="F2695" s="215">
        <v>1110</v>
      </c>
      <c r="G2695" s="215">
        <v>1004</v>
      </c>
      <c r="I2695" s="215" t="s">
        <v>13765</v>
      </c>
      <c r="J2695" s="215" t="s">
        <v>13766</v>
      </c>
      <c r="K2695" s="215" t="s">
        <v>8688</v>
      </c>
      <c r="L2695" s="215" t="s">
        <v>20567</v>
      </c>
      <c r="AD2695" s="216"/>
    </row>
    <row r="2696" spans="1:30" s="215" customFormat="1" x14ac:dyDescent="0.25">
      <c r="A2696" s="215" t="s">
        <v>160</v>
      </c>
      <c r="B2696" s="215">
        <v>6110</v>
      </c>
      <c r="C2696" s="215" t="s">
        <v>221</v>
      </c>
      <c r="D2696" s="215">
        <v>191796468</v>
      </c>
      <c r="E2696" s="215">
        <v>1030</v>
      </c>
      <c r="F2696" s="215">
        <v>1122</v>
      </c>
      <c r="G2696" s="215">
        <v>1004</v>
      </c>
      <c r="I2696" s="215" t="s">
        <v>13767</v>
      </c>
      <c r="J2696" s="215" t="s">
        <v>13768</v>
      </c>
      <c r="K2696" s="215" t="s">
        <v>8688</v>
      </c>
      <c r="L2696" s="215" t="s">
        <v>20568</v>
      </c>
      <c r="AD2696" s="216"/>
    </row>
    <row r="2697" spans="1:30" s="215" customFormat="1" x14ac:dyDescent="0.25">
      <c r="A2697" s="215" t="s">
        <v>160</v>
      </c>
      <c r="B2697" s="215">
        <v>6110</v>
      </c>
      <c r="C2697" s="215" t="s">
        <v>221</v>
      </c>
      <c r="D2697" s="215">
        <v>191818994</v>
      </c>
      <c r="E2697" s="215">
        <v>1060</v>
      </c>
      <c r="F2697" s="215">
        <v>1242</v>
      </c>
      <c r="G2697" s="215">
        <v>1004</v>
      </c>
      <c r="I2697" s="215" t="s">
        <v>13769</v>
      </c>
      <c r="J2697" s="215" t="s">
        <v>13770</v>
      </c>
      <c r="K2697" s="215" t="s">
        <v>8688</v>
      </c>
      <c r="L2697" s="215" t="s">
        <v>20569</v>
      </c>
      <c r="AD2697" s="216"/>
    </row>
    <row r="2698" spans="1:30" s="215" customFormat="1" x14ac:dyDescent="0.25">
      <c r="A2698" s="215" t="s">
        <v>160</v>
      </c>
      <c r="B2698" s="215">
        <v>6110</v>
      </c>
      <c r="C2698" s="215" t="s">
        <v>221</v>
      </c>
      <c r="D2698" s="215">
        <v>191819014</v>
      </c>
      <c r="E2698" s="215">
        <v>1060</v>
      </c>
      <c r="F2698" s="215">
        <v>1251</v>
      </c>
      <c r="G2698" s="215">
        <v>1004</v>
      </c>
      <c r="I2698" s="215" t="s">
        <v>13771</v>
      </c>
      <c r="J2698" s="215" t="s">
        <v>13772</v>
      </c>
      <c r="K2698" s="215" t="s">
        <v>8688</v>
      </c>
      <c r="L2698" s="215" t="s">
        <v>20570</v>
      </c>
      <c r="AD2698" s="216"/>
    </row>
    <row r="2699" spans="1:30" s="215" customFormat="1" x14ac:dyDescent="0.25">
      <c r="A2699" s="215" t="s">
        <v>160</v>
      </c>
      <c r="B2699" s="215">
        <v>6110</v>
      </c>
      <c r="C2699" s="215" t="s">
        <v>221</v>
      </c>
      <c r="D2699" s="215">
        <v>191819043</v>
      </c>
      <c r="E2699" s="215">
        <v>1020</v>
      </c>
      <c r="F2699" s="215">
        <v>1122</v>
      </c>
      <c r="G2699" s="215">
        <v>1004</v>
      </c>
      <c r="I2699" s="215" t="s">
        <v>3395</v>
      </c>
      <c r="J2699" s="215" t="s">
        <v>3396</v>
      </c>
      <c r="K2699" s="215" t="s">
        <v>328</v>
      </c>
      <c r="L2699" s="215" t="s">
        <v>11630</v>
      </c>
      <c r="AD2699" s="216"/>
    </row>
    <row r="2700" spans="1:30" s="215" customFormat="1" x14ac:dyDescent="0.25">
      <c r="A2700" s="215" t="s">
        <v>160</v>
      </c>
      <c r="B2700" s="215">
        <v>6110</v>
      </c>
      <c r="C2700" s="215" t="s">
        <v>221</v>
      </c>
      <c r="D2700" s="215">
        <v>191819044</v>
      </c>
      <c r="E2700" s="215">
        <v>1020</v>
      </c>
      <c r="F2700" s="215">
        <v>1122</v>
      </c>
      <c r="G2700" s="215">
        <v>1004</v>
      </c>
      <c r="I2700" s="215" t="s">
        <v>3395</v>
      </c>
      <c r="J2700" s="215" t="s">
        <v>3396</v>
      </c>
      <c r="K2700" s="215" t="s">
        <v>328</v>
      </c>
      <c r="L2700" s="215" t="s">
        <v>11630</v>
      </c>
      <c r="AD2700" s="216"/>
    </row>
    <row r="2701" spans="1:30" s="215" customFormat="1" x14ac:dyDescent="0.25">
      <c r="A2701" s="215" t="s">
        <v>160</v>
      </c>
      <c r="B2701" s="215">
        <v>6110</v>
      </c>
      <c r="C2701" s="215" t="s">
        <v>221</v>
      </c>
      <c r="D2701" s="215">
        <v>191819057</v>
      </c>
      <c r="E2701" s="215">
        <v>1020</v>
      </c>
      <c r="F2701" s="215">
        <v>1122</v>
      </c>
      <c r="G2701" s="215">
        <v>1004</v>
      </c>
      <c r="I2701" s="215" t="s">
        <v>13773</v>
      </c>
      <c r="J2701" s="215" t="s">
        <v>13774</v>
      </c>
      <c r="K2701" s="215" t="s">
        <v>8688</v>
      </c>
      <c r="L2701" s="215" t="s">
        <v>20571</v>
      </c>
      <c r="AD2701" s="216"/>
    </row>
    <row r="2702" spans="1:30" s="215" customFormat="1" x14ac:dyDescent="0.25">
      <c r="A2702" s="215" t="s">
        <v>160</v>
      </c>
      <c r="B2702" s="215">
        <v>6110</v>
      </c>
      <c r="C2702" s="215" t="s">
        <v>221</v>
      </c>
      <c r="D2702" s="215">
        <v>191822614</v>
      </c>
      <c r="E2702" s="215">
        <v>1060</v>
      </c>
      <c r="F2702" s="215">
        <v>1263</v>
      </c>
      <c r="G2702" s="215">
        <v>1004</v>
      </c>
      <c r="I2702" s="215" t="s">
        <v>13775</v>
      </c>
      <c r="J2702" s="215" t="s">
        <v>13776</v>
      </c>
      <c r="K2702" s="215" t="s">
        <v>8688</v>
      </c>
      <c r="L2702" s="215" t="s">
        <v>20572</v>
      </c>
      <c r="AD2702" s="216"/>
    </row>
    <row r="2703" spans="1:30" s="215" customFormat="1" x14ac:dyDescent="0.25">
      <c r="A2703" s="215" t="s">
        <v>160</v>
      </c>
      <c r="B2703" s="215">
        <v>6110</v>
      </c>
      <c r="C2703" s="215" t="s">
        <v>221</v>
      </c>
      <c r="D2703" s="215">
        <v>191822714</v>
      </c>
      <c r="E2703" s="215">
        <v>1060</v>
      </c>
      <c r="F2703" s="215">
        <v>1271</v>
      </c>
      <c r="G2703" s="215">
        <v>1004</v>
      </c>
      <c r="I2703" s="215" t="s">
        <v>13777</v>
      </c>
      <c r="J2703" s="215" t="s">
        <v>13778</v>
      </c>
      <c r="K2703" s="215" t="s">
        <v>8688</v>
      </c>
      <c r="L2703" s="215" t="s">
        <v>20573</v>
      </c>
      <c r="AD2703" s="216"/>
    </row>
    <row r="2704" spans="1:30" s="215" customFormat="1" x14ac:dyDescent="0.25">
      <c r="A2704" s="215" t="s">
        <v>160</v>
      </c>
      <c r="B2704" s="215">
        <v>6110</v>
      </c>
      <c r="C2704" s="215" t="s">
        <v>221</v>
      </c>
      <c r="D2704" s="215">
        <v>191822775</v>
      </c>
      <c r="E2704" s="215">
        <v>1060</v>
      </c>
      <c r="F2704" s="215">
        <v>1271</v>
      </c>
      <c r="G2704" s="215">
        <v>1004</v>
      </c>
      <c r="I2704" s="215" t="s">
        <v>13779</v>
      </c>
      <c r="J2704" s="215" t="s">
        <v>13780</v>
      </c>
      <c r="K2704" s="215" t="s">
        <v>8688</v>
      </c>
      <c r="L2704" s="215" t="s">
        <v>20574</v>
      </c>
      <c r="AD2704" s="216"/>
    </row>
    <row r="2705" spans="1:30" s="215" customFormat="1" x14ac:dyDescent="0.25">
      <c r="A2705" s="215" t="s">
        <v>160</v>
      </c>
      <c r="B2705" s="215">
        <v>6110</v>
      </c>
      <c r="C2705" s="215" t="s">
        <v>221</v>
      </c>
      <c r="D2705" s="215">
        <v>191843777</v>
      </c>
      <c r="E2705" s="215">
        <v>1060</v>
      </c>
      <c r="F2705" s="215">
        <v>1271</v>
      </c>
      <c r="G2705" s="215">
        <v>1004</v>
      </c>
      <c r="I2705" s="215" t="s">
        <v>13781</v>
      </c>
      <c r="J2705" s="215" t="s">
        <v>13782</v>
      </c>
      <c r="K2705" s="215" t="s">
        <v>8688</v>
      </c>
      <c r="L2705" s="215" t="s">
        <v>20575</v>
      </c>
      <c r="AD2705" s="216"/>
    </row>
    <row r="2706" spans="1:30" s="215" customFormat="1" x14ac:dyDescent="0.25">
      <c r="A2706" s="215" t="s">
        <v>160</v>
      </c>
      <c r="B2706" s="215">
        <v>6110</v>
      </c>
      <c r="C2706" s="215" t="s">
        <v>221</v>
      </c>
      <c r="D2706" s="215">
        <v>191851842</v>
      </c>
      <c r="E2706" s="215">
        <v>1060</v>
      </c>
      <c r="F2706" s="215">
        <v>1274</v>
      </c>
      <c r="G2706" s="215">
        <v>1004</v>
      </c>
      <c r="I2706" s="215" t="s">
        <v>7509</v>
      </c>
      <c r="J2706" s="215" t="s">
        <v>7510</v>
      </c>
      <c r="K2706" s="215" t="s">
        <v>328</v>
      </c>
      <c r="L2706" s="215" t="s">
        <v>7903</v>
      </c>
      <c r="AD2706" s="216"/>
    </row>
    <row r="2707" spans="1:30" s="215" customFormat="1" x14ac:dyDescent="0.25">
      <c r="A2707" s="215" t="s">
        <v>160</v>
      </c>
      <c r="B2707" s="215">
        <v>6110</v>
      </c>
      <c r="C2707" s="215" t="s">
        <v>221</v>
      </c>
      <c r="D2707" s="215">
        <v>191867422</v>
      </c>
      <c r="E2707" s="215">
        <v>1060</v>
      </c>
      <c r="F2707" s="215">
        <v>1242</v>
      </c>
      <c r="G2707" s="215">
        <v>1004</v>
      </c>
      <c r="I2707" s="215" t="s">
        <v>13783</v>
      </c>
      <c r="J2707" s="215" t="s">
        <v>13784</v>
      </c>
      <c r="K2707" s="215" t="s">
        <v>8688</v>
      </c>
      <c r="L2707" s="215" t="s">
        <v>20576</v>
      </c>
      <c r="AD2707" s="216"/>
    </row>
    <row r="2708" spans="1:30" s="215" customFormat="1" x14ac:dyDescent="0.25">
      <c r="A2708" s="215" t="s">
        <v>160</v>
      </c>
      <c r="B2708" s="215">
        <v>6110</v>
      </c>
      <c r="C2708" s="215" t="s">
        <v>221</v>
      </c>
      <c r="D2708" s="215">
        <v>191867463</v>
      </c>
      <c r="E2708" s="215">
        <v>1060</v>
      </c>
      <c r="F2708" s="215">
        <v>1251</v>
      </c>
      <c r="G2708" s="215">
        <v>1004</v>
      </c>
      <c r="I2708" s="215" t="s">
        <v>13785</v>
      </c>
      <c r="J2708" s="215" t="s">
        <v>13786</v>
      </c>
      <c r="K2708" s="215" t="s">
        <v>8688</v>
      </c>
      <c r="L2708" s="215" t="s">
        <v>20577</v>
      </c>
      <c r="AD2708" s="216"/>
    </row>
    <row r="2709" spans="1:30" s="215" customFormat="1" x14ac:dyDescent="0.25">
      <c r="A2709" s="215" t="s">
        <v>160</v>
      </c>
      <c r="B2709" s="215">
        <v>6110</v>
      </c>
      <c r="C2709" s="215" t="s">
        <v>221</v>
      </c>
      <c r="D2709" s="215">
        <v>191873693</v>
      </c>
      <c r="E2709" s="215">
        <v>1020</v>
      </c>
      <c r="F2709" s="215">
        <v>1110</v>
      </c>
      <c r="G2709" s="215">
        <v>1004</v>
      </c>
      <c r="I2709" s="215" t="s">
        <v>13787</v>
      </c>
      <c r="J2709" s="215" t="s">
        <v>13788</v>
      </c>
      <c r="K2709" s="215" t="s">
        <v>8688</v>
      </c>
      <c r="L2709" s="215" t="s">
        <v>20578</v>
      </c>
      <c r="AD2709" s="216"/>
    </row>
    <row r="2710" spans="1:30" s="215" customFormat="1" x14ac:dyDescent="0.25">
      <c r="A2710" s="215" t="s">
        <v>160</v>
      </c>
      <c r="B2710" s="215">
        <v>6110</v>
      </c>
      <c r="C2710" s="215" t="s">
        <v>221</v>
      </c>
      <c r="D2710" s="215">
        <v>191883496</v>
      </c>
      <c r="E2710" s="215">
        <v>1020</v>
      </c>
      <c r="F2710" s="215">
        <v>1110</v>
      </c>
      <c r="G2710" s="215">
        <v>1004</v>
      </c>
      <c r="I2710" s="215" t="s">
        <v>13789</v>
      </c>
      <c r="J2710" s="215" t="s">
        <v>13790</v>
      </c>
      <c r="K2710" s="215" t="s">
        <v>8688</v>
      </c>
      <c r="L2710" s="215" t="s">
        <v>20579</v>
      </c>
      <c r="AD2710" s="216"/>
    </row>
    <row r="2711" spans="1:30" s="215" customFormat="1" x14ac:dyDescent="0.25">
      <c r="A2711" s="215" t="s">
        <v>160</v>
      </c>
      <c r="B2711" s="215">
        <v>6110</v>
      </c>
      <c r="C2711" s="215" t="s">
        <v>221</v>
      </c>
      <c r="D2711" s="215">
        <v>191884634</v>
      </c>
      <c r="E2711" s="215">
        <v>1060</v>
      </c>
      <c r="F2711" s="215">
        <v>1274</v>
      </c>
      <c r="G2711" s="215">
        <v>1004</v>
      </c>
      <c r="I2711" s="215" t="s">
        <v>13791</v>
      </c>
      <c r="J2711" s="215" t="s">
        <v>13792</v>
      </c>
      <c r="K2711" s="215" t="s">
        <v>8688</v>
      </c>
      <c r="L2711" s="215" t="s">
        <v>20580</v>
      </c>
      <c r="AD2711" s="216"/>
    </row>
    <row r="2712" spans="1:30" s="215" customFormat="1" x14ac:dyDescent="0.25">
      <c r="A2712" s="215" t="s">
        <v>160</v>
      </c>
      <c r="B2712" s="215">
        <v>6110</v>
      </c>
      <c r="C2712" s="215" t="s">
        <v>221</v>
      </c>
      <c r="D2712" s="215">
        <v>191887602</v>
      </c>
      <c r="E2712" s="215">
        <v>1060</v>
      </c>
      <c r="F2712" s="215">
        <v>1271</v>
      </c>
      <c r="G2712" s="215">
        <v>1004</v>
      </c>
      <c r="I2712" s="215" t="s">
        <v>13793</v>
      </c>
      <c r="J2712" s="215" t="s">
        <v>13794</v>
      </c>
      <c r="K2712" s="215" t="s">
        <v>8688</v>
      </c>
      <c r="L2712" s="215" t="s">
        <v>20581</v>
      </c>
      <c r="AD2712" s="216"/>
    </row>
    <row r="2713" spans="1:30" s="215" customFormat="1" x14ac:dyDescent="0.25">
      <c r="A2713" s="215" t="s">
        <v>160</v>
      </c>
      <c r="B2713" s="215">
        <v>6110</v>
      </c>
      <c r="C2713" s="215" t="s">
        <v>221</v>
      </c>
      <c r="D2713" s="215">
        <v>191887634</v>
      </c>
      <c r="E2713" s="215">
        <v>1060</v>
      </c>
      <c r="F2713" s="215">
        <v>1274</v>
      </c>
      <c r="G2713" s="215">
        <v>1004</v>
      </c>
      <c r="I2713" s="215" t="s">
        <v>13795</v>
      </c>
      <c r="J2713" s="215" t="s">
        <v>13796</v>
      </c>
      <c r="K2713" s="215" t="s">
        <v>8688</v>
      </c>
      <c r="L2713" s="215" t="s">
        <v>20582</v>
      </c>
      <c r="AD2713" s="216"/>
    </row>
    <row r="2714" spans="1:30" s="215" customFormat="1" x14ac:dyDescent="0.25">
      <c r="A2714" s="215" t="s">
        <v>160</v>
      </c>
      <c r="B2714" s="215">
        <v>6110</v>
      </c>
      <c r="C2714" s="215" t="s">
        <v>221</v>
      </c>
      <c r="D2714" s="215">
        <v>191895851</v>
      </c>
      <c r="E2714" s="215">
        <v>1020</v>
      </c>
      <c r="F2714" s="215">
        <v>1122</v>
      </c>
      <c r="G2714" s="215">
        <v>1004</v>
      </c>
      <c r="I2714" s="215" t="s">
        <v>13797</v>
      </c>
      <c r="J2714" s="215" t="s">
        <v>13798</v>
      </c>
      <c r="K2714" s="215" t="s">
        <v>8688</v>
      </c>
      <c r="L2714" s="215" t="s">
        <v>20583</v>
      </c>
      <c r="AD2714" s="216"/>
    </row>
    <row r="2715" spans="1:30" s="215" customFormat="1" x14ac:dyDescent="0.25">
      <c r="A2715" s="215" t="s">
        <v>160</v>
      </c>
      <c r="B2715" s="215">
        <v>6110</v>
      </c>
      <c r="C2715" s="215" t="s">
        <v>221</v>
      </c>
      <c r="D2715" s="215">
        <v>191917982</v>
      </c>
      <c r="E2715" s="215">
        <v>1060</v>
      </c>
      <c r="F2715" s="215">
        <v>1242</v>
      </c>
      <c r="G2715" s="215">
        <v>1004</v>
      </c>
      <c r="I2715" s="215" t="s">
        <v>13799</v>
      </c>
      <c r="J2715" s="215" t="s">
        <v>13800</v>
      </c>
      <c r="K2715" s="215" t="s">
        <v>8688</v>
      </c>
      <c r="L2715" s="215" t="s">
        <v>20584</v>
      </c>
      <c r="AD2715" s="216"/>
    </row>
    <row r="2716" spans="1:30" s="215" customFormat="1" x14ac:dyDescent="0.25">
      <c r="A2716" s="215" t="s">
        <v>160</v>
      </c>
      <c r="B2716" s="215">
        <v>6110</v>
      </c>
      <c r="C2716" s="215" t="s">
        <v>221</v>
      </c>
      <c r="D2716" s="215">
        <v>191917996</v>
      </c>
      <c r="E2716" s="215">
        <v>1020</v>
      </c>
      <c r="F2716" s="215">
        <v>1110</v>
      </c>
      <c r="G2716" s="215">
        <v>1004</v>
      </c>
      <c r="I2716" s="215" t="s">
        <v>28070</v>
      </c>
      <c r="J2716" s="215" t="s">
        <v>28071</v>
      </c>
      <c r="K2716" s="215" t="s">
        <v>8688</v>
      </c>
      <c r="L2716" s="215" t="s">
        <v>28116</v>
      </c>
      <c r="AD2716" s="216"/>
    </row>
    <row r="2717" spans="1:30" s="215" customFormat="1" x14ac:dyDescent="0.25">
      <c r="A2717" s="215" t="s">
        <v>160</v>
      </c>
      <c r="B2717" s="215">
        <v>6110</v>
      </c>
      <c r="C2717" s="215" t="s">
        <v>221</v>
      </c>
      <c r="D2717" s="215">
        <v>191921320</v>
      </c>
      <c r="E2717" s="215">
        <v>1020</v>
      </c>
      <c r="F2717" s="215">
        <v>1122</v>
      </c>
      <c r="G2717" s="215">
        <v>1004</v>
      </c>
      <c r="I2717" s="215" t="s">
        <v>13801</v>
      </c>
      <c r="J2717" s="215" t="s">
        <v>13802</v>
      </c>
      <c r="K2717" s="215" t="s">
        <v>8688</v>
      </c>
      <c r="L2717" s="215" t="s">
        <v>20585</v>
      </c>
      <c r="AD2717" s="216"/>
    </row>
    <row r="2718" spans="1:30" s="215" customFormat="1" x14ac:dyDescent="0.25">
      <c r="A2718" s="215" t="s">
        <v>160</v>
      </c>
      <c r="B2718" s="215">
        <v>6110</v>
      </c>
      <c r="C2718" s="215" t="s">
        <v>221</v>
      </c>
      <c r="D2718" s="215">
        <v>191947212</v>
      </c>
      <c r="E2718" s="215">
        <v>1060</v>
      </c>
      <c r="F2718" s="215">
        <v>1271</v>
      </c>
      <c r="G2718" s="215">
        <v>1004</v>
      </c>
      <c r="I2718" s="215" t="s">
        <v>13803</v>
      </c>
      <c r="J2718" s="215" t="s">
        <v>13804</v>
      </c>
      <c r="K2718" s="215" t="s">
        <v>8688</v>
      </c>
      <c r="L2718" s="215" t="s">
        <v>20586</v>
      </c>
      <c r="AD2718" s="216"/>
    </row>
    <row r="2719" spans="1:30" s="215" customFormat="1" x14ac:dyDescent="0.25">
      <c r="A2719" s="215" t="s">
        <v>160</v>
      </c>
      <c r="B2719" s="215">
        <v>6110</v>
      </c>
      <c r="C2719" s="215" t="s">
        <v>221</v>
      </c>
      <c r="D2719" s="215">
        <v>191947231</v>
      </c>
      <c r="E2719" s="215">
        <v>1020</v>
      </c>
      <c r="F2719" s="215">
        <v>1110</v>
      </c>
      <c r="G2719" s="215">
        <v>1004</v>
      </c>
      <c r="I2719" s="215" t="s">
        <v>13805</v>
      </c>
      <c r="J2719" s="215" t="s">
        <v>13806</v>
      </c>
      <c r="K2719" s="215" t="s">
        <v>8688</v>
      </c>
      <c r="L2719" s="215" t="s">
        <v>20587</v>
      </c>
      <c r="AD2719" s="216"/>
    </row>
    <row r="2720" spans="1:30" s="215" customFormat="1" x14ac:dyDescent="0.25">
      <c r="A2720" s="215" t="s">
        <v>160</v>
      </c>
      <c r="B2720" s="215">
        <v>6110</v>
      </c>
      <c r="C2720" s="215" t="s">
        <v>221</v>
      </c>
      <c r="D2720" s="215">
        <v>191947235</v>
      </c>
      <c r="E2720" s="215">
        <v>1020</v>
      </c>
      <c r="F2720" s="215">
        <v>1110</v>
      </c>
      <c r="G2720" s="215">
        <v>1004</v>
      </c>
      <c r="I2720" s="215" t="s">
        <v>13807</v>
      </c>
      <c r="J2720" s="215" t="s">
        <v>13808</v>
      </c>
      <c r="K2720" s="215" t="s">
        <v>8688</v>
      </c>
      <c r="L2720" s="215" t="s">
        <v>20588</v>
      </c>
      <c r="AD2720" s="216"/>
    </row>
    <row r="2721" spans="1:30" s="215" customFormat="1" x14ac:dyDescent="0.25">
      <c r="A2721" s="215" t="s">
        <v>160</v>
      </c>
      <c r="B2721" s="215">
        <v>6110</v>
      </c>
      <c r="C2721" s="215" t="s">
        <v>221</v>
      </c>
      <c r="D2721" s="215">
        <v>191962166</v>
      </c>
      <c r="E2721" s="215">
        <v>1020</v>
      </c>
      <c r="F2721" s="215">
        <v>1110</v>
      </c>
      <c r="G2721" s="215">
        <v>1004</v>
      </c>
      <c r="I2721" s="215" t="s">
        <v>13809</v>
      </c>
      <c r="J2721" s="215" t="s">
        <v>13810</v>
      </c>
      <c r="K2721" s="215" t="s">
        <v>8688</v>
      </c>
      <c r="L2721" s="215" t="s">
        <v>20589</v>
      </c>
      <c r="AD2721" s="216"/>
    </row>
    <row r="2722" spans="1:30" s="215" customFormat="1" x14ac:dyDescent="0.25">
      <c r="A2722" s="215" t="s">
        <v>160</v>
      </c>
      <c r="B2722" s="215">
        <v>6110</v>
      </c>
      <c r="C2722" s="215" t="s">
        <v>221</v>
      </c>
      <c r="D2722" s="215">
        <v>191962605</v>
      </c>
      <c r="E2722" s="215">
        <v>1030</v>
      </c>
      <c r="F2722" s="215">
        <v>1121</v>
      </c>
      <c r="G2722" s="215">
        <v>1004</v>
      </c>
      <c r="I2722" s="215" t="s">
        <v>13811</v>
      </c>
      <c r="J2722" s="215" t="s">
        <v>13812</v>
      </c>
      <c r="K2722" s="215" t="s">
        <v>8688</v>
      </c>
      <c r="L2722" s="215" t="s">
        <v>24589</v>
      </c>
      <c r="AD2722" s="216"/>
    </row>
    <row r="2723" spans="1:30" s="215" customFormat="1" x14ac:dyDescent="0.25">
      <c r="A2723" s="215" t="s">
        <v>160</v>
      </c>
      <c r="B2723" s="215">
        <v>6110</v>
      </c>
      <c r="C2723" s="215" t="s">
        <v>221</v>
      </c>
      <c r="D2723" s="215">
        <v>191962607</v>
      </c>
      <c r="E2723" s="215">
        <v>1020</v>
      </c>
      <c r="F2723" s="215">
        <v>1110</v>
      </c>
      <c r="G2723" s="215">
        <v>1004</v>
      </c>
      <c r="I2723" s="215" t="s">
        <v>13813</v>
      </c>
      <c r="J2723" s="215" t="s">
        <v>13814</v>
      </c>
      <c r="K2723" s="215" t="s">
        <v>8688</v>
      </c>
      <c r="L2723" s="215" t="s">
        <v>20590</v>
      </c>
      <c r="AD2723" s="216"/>
    </row>
    <row r="2724" spans="1:30" s="215" customFormat="1" x14ac:dyDescent="0.25">
      <c r="A2724" s="215" t="s">
        <v>160</v>
      </c>
      <c r="B2724" s="215">
        <v>6110</v>
      </c>
      <c r="C2724" s="215" t="s">
        <v>221</v>
      </c>
      <c r="D2724" s="215">
        <v>191968543</v>
      </c>
      <c r="E2724" s="215">
        <v>1060</v>
      </c>
      <c r="F2724" s="215">
        <v>1242</v>
      </c>
      <c r="G2724" s="215">
        <v>1004</v>
      </c>
      <c r="I2724" s="215" t="s">
        <v>13815</v>
      </c>
      <c r="J2724" s="215" t="s">
        <v>13816</v>
      </c>
      <c r="K2724" s="215" t="s">
        <v>8688</v>
      </c>
      <c r="L2724" s="215" t="s">
        <v>20591</v>
      </c>
      <c r="AD2724" s="216"/>
    </row>
    <row r="2725" spans="1:30" s="215" customFormat="1" x14ac:dyDescent="0.25">
      <c r="A2725" s="215" t="s">
        <v>160</v>
      </c>
      <c r="B2725" s="215">
        <v>6110</v>
      </c>
      <c r="C2725" s="215" t="s">
        <v>221</v>
      </c>
      <c r="D2725" s="215">
        <v>191978367</v>
      </c>
      <c r="E2725" s="215">
        <v>1060</v>
      </c>
      <c r="F2725" s="215">
        <v>1274</v>
      </c>
      <c r="G2725" s="215">
        <v>1004</v>
      </c>
      <c r="I2725" s="215" t="s">
        <v>24789</v>
      </c>
      <c r="J2725" s="215" t="s">
        <v>24790</v>
      </c>
      <c r="K2725" s="215" t="s">
        <v>8688</v>
      </c>
      <c r="L2725" s="215" t="s">
        <v>24898</v>
      </c>
      <c r="AD2725" s="216"/>
    </row>
    <row r="2726" spans="1:30" s="215" customFormat="1" x14ac:dyDescent="0.25">
      <c r="A2726" s="215" t="s">
        <v>160</v>
      </c>
      <c r="B2726" s="215">
        <v>6110</v>
      </c>
      <c r="C2726" s="215" t="s">
        <v>221</v>
      </c>
      <c r="D2726" s="215">
        <v>191978490</v>
      </c>
      <c r="E2726" s="215">
        <v>1060</v>
      </c>
      <c r="F2726" s="215">
        <v>1242</v>
      </c>
      <c r="G2726" s="215">
        <v>1004</v>
      </c>
      <c r="I2726" s="215" t="s">
        <v>13817</v>
      </c>
      <c r="J2726" s="215" t="s">
        <v>13818</v>
      </c>
      <c r="K2726" s="215" t="s">
        <v>8688</v>
      </c>
      <c r="L2726" s="215" t="s">
        <v>20592</v>
      </c>
      <c r="AD2726" s="216"/>
    </row>
    <row r="2727" spans="1:30" s="215" customFormat="1" x14ac:dyDescent="0.25">
      <c r="A2727" s="215" t="s">
        <v>160</v>
      </c>
      <c r="B2727" s="215">
        <v>6110</v>
      </c>
      <c r="C2727" s="215" t="s">
        <v>221</v>
      </c>
      <c r="D2727" s="215">
        <v>191978520</v>
      </c>
      <c r="E2727" s="215">
        <v>1020</v>
      </c>
      <c r="F2727" s="215">
        <v>1122</v>
      </c>
      <c r="G2727" s="215">
        <v>1004</v>
      </c>
      <c r="I2727" s="215" t="s">
        <v>13819</v>
      </c>
      <c r="J2727" s="215" t="s">
        <v>13820</v>
      </c>
      <c r="K2727" s="215" t="s">
        <v>8688</v>
      </c>
      <c r="L2727" s="215" t="s">
        <v>25112</v>
      </c>
      <c r="AD2727" s="216"/>
    </row>
    <row r="2728" spans="1:30" s="215" customFormat="1" x14ac:dyDescent="0.25">
      <c r="A2728" s="215" t="s">
        <v>160</v>
      </c>
      <c r="B2728" s="215">
        <v>6110</v>
      </c>
      <c r="C2728" s="215" t="s">
        <v>221</v>
      </c>
      <c r="D2728" s="215">
        <v>191987060</v>
      </c>
      <c r="E2728" s="215">
        <v>1020</v>
      </c>
      <c r="F2728" s="215">
        <v>1110</v>
      </c>
      <c r="G2728" s="215">
        <v>1004</v>
      </c>
      <c r="I2728" s="215" t="s">
        <v>23999</v>
      </c>
      <c r="J2728" s="215" t="s">
        <v>24000</v>
      </c>
      <c r="K2728" s="215" t="s">
        <v>8688</v>
      </c>
      <c r="L2728" s="215" t="s">
        <v>24252</v>
      </c>
      <c r="AD2728" s="216"/>
    </row>
    <row r="2729" spans="1:30" s="215" customFormat="1" x14ac:dyDescent="0.25">
      <c r="A2729" s="215" t="s">
        <v>160</v>
      </c>
      <c r="B2729" s="215">
        <v>6110</v>
      </c>
      <c r="C2729" s="215" t="s">
        <v>221</v>
      </c>
      <c r="D2729" s="215">
        <v>191987068</v>
      </c>
      <c r="E2729" s="215">
        <v>1020</v>
      </c>
      <c r="F2729" s="215">
        <v>1110</v>
      </c>
      <c r="G2729" s="215">
        <v>1004</v>
      </c>
      <c r="I2729" s="215" t="s">
        <v>25217</v>
      </c>
      <c r="J2729" s="215" t="s">
        <v>25218</v>
      </c>
      <c r="K2729" s="215" t="s">
        <v>8688</v>
      </c>
      <c r="L2729" s="215" t="s">
        <v>25239</v>
      </c>
      <c r="AD2729" s="216"/>
    </row>
    <row r="2730" spans="1:30" s="215" customFormat="1" x14ac:dyDescent="0.25">
      <c r="A2730" s="215" t="s">
        <v>160</v>
      </c>
      <c r="B2730" s="215">
        <v>6110</v>
      </c>
      <c r="C2730" s="215" t="s">
        <v>221</v>
      </c>
      <c r="D2730" s="215">
        <v>191987116</v>
      </c>
      <c r="E2730" s="215">
        <v>1020</v>
      </c>
      <c r="F2730" s="215">
        <v>1110</v>
      </c>
      <c r="G2730" s="215">
        <v>1004</v>
      </c>
      <c r="I2730" s="215" t="s">
        <v>13821</v>
      </c>
      <c r="J2730" s="215" t="s">
        <v>13822</v>
      </c>
      <c r="K2730" s="215" t="s">
        <v>8688</v>
      </c>
      <c r="L2730" s="215" t="s">
        <v>20593</v>
      </c>
      <c r="AD2730" s="216"/>
    </row>
    <row r="2731" spans="1:30" s="215" customFormat="1" x14ac:dyDescent="0.25">
      <c r="A2731" s="215" t="s">
        <v>160</v>
      </c>
      <c r="B2731" s="215">
        <v>6110</v>
      </c>
      <c r="C2731" s="215" t="s">
        <v>221</v>
      </c>
      <c r="D2731" s="215">
        <v>191994598</v>
      </c>
      <c r="E2731" s="215">
        <v>1060</v>
      </c>
      <c r="F2731" s="215">
        <v>1242</v>
      </c>
      <c r="G2731" s="215">
        <v>1004</v>
      </c>
      <c r="I2731" s="215" t="s">
        <v>13823</v>
      </c>
      <c r="J2731" s="215" t="s">
        <v>13824</v>
      </c>
      <c r="K2731" s="215" t="s">
        <v>8688</v>
      </c>
      <c r="L2731" s="215" t="s">
        <v>20594</v>
      </c>
      <c r="AD2731" s="216"/>
    </row>
    <row r="2732" spans="1:30" s="215" customFormat="1" x14ac:dyDescent="0.25">
      <c r="A2732" s="215" t="s">
        <v>160</v>
      </c>
      <c r="B2732" s="215">
        <v>6110</v>
      </c>
      <c r="C2732" s="215" t="s">
        <v>221</v>
      </c>
      <c r="D2732" s="215">
        <v>191994607</v>
      </c>
      <c r="E2732" s="215">
        <v>1030</v>
      </c>
      <c r="F2732" s="215">
        <v>1110</v>
      </c>
      <c r="G2732" s="215">
        <v>1004</v>
      </c>
      <c r="I2732" s="215" t="s">
        <v>25066</v>
      </c>
      <c r="J2732" s="215" t="s">
        <v>25067</v>
      </c>
      <c r="K2732" s="215" t="s">
        <v>8688</v>
      </c>
      <c r="L2732" s="215" t="s">
        <v>25113</v>
      </c>
      <c r="AD2732" s="216"/>
    </row>
    <row r="2733" spans="1:30" s="215" customFormat="1" x14ac:dyDescent="0.25">
      <c r="A2733" s="215" t="s">
        <v>160</v>
      </c>
      <c r="B2733" s="215">
        <v>6110</v>
      </c>
      <c r="C2733" s="215" t="s">
        <v>221</v>
      </c>
      <c r="D2733" s="215">
        <v>192003769</v>
      </c>
      <c r="E2733" s="215">
        <v>1020</v>
      </c>
      <c r="F2733" s="215">
        <v>1110</v>
      </c>
      <c r="G2733" s="215">
        <v>1004</v>
      </c>
      <c r="I2733" s="215" t="s">
        <v>28524</v>
      </c>
      <c r="J2733" s="215" t="s">
        <v>28525</v>
      </c>
      <c r="K2733" s="215" t="s">
        <v>8688</v>
      </c>
      <c r="L2733" s="215" t="s">
        <v>28567</v>
      </c>
      <c r="AD2733" s="216"/>
    </row>
    <row r="2734" spans="1:30" s="215" customFormat="1" x14ac:dyDescent="0.25">
      <c r="A2734" s="215" t="s">
        <v>160</v>
      </c>
      <c r="B2734" s="215">
        <v>6110</v>
      </c>
      <c r="C2734" s="215" t="s">
        <v>221</v>
      </c>
      <c r="D2734" s="215">
        <v>192010093</v>
      </c>
      <c r="E2734" s="215">
        <v>1020</v>
      </c>
      <c r="F2734" s="215">
        <v>1110</v>
      </c>
      <c r="G2734" s="215">
        <v>1004</v>
      </c>
      <c r="I2734" s="215" t="s">
        <v>28218</v>
      </c>
      <c r="J2734" s="215" t="s">
        <v>28219</v>
      </c>
      <c r="K2734" s="215" t="s">
        <v>8688</v>
      </c>
      <c r="L2734" s="215" t="s">
        <v>28274</v>
      </c>
      <c r="AD2734" s="216"/>
    </row>
    <row r="2735" spans="1:30" s="215" customFormat="1" x14ac:dyDescent="0.25">
      <c r="A2735" s="215" t="s">
        <v>160</v>
      </c>
      <c r="B2735" s="215">
        <v>6110</v>
      </c>
      <c r="C2735" s="215" t="s">
        <v>221</v>
      </c>
      <c r="D2735" s="215">
        <v>192012904</v>
      </c>
      <c r="E2735" s="215">
        <v>1030</v>
      </c>
      <c r="F2735" s="215">
        <v>1110</v>
      </c>
      <c r="G2735" s="215">
        <v>1004</v>
      </c>
      <c r="I2735" s="215" t="s">
        <v>11890</v>
      </c>
      <c r="J2735" s="215" t="s">
        <v>11891</v>
      </c>
      <c r="K2735" s="215" t="s">
        <v>328</v>
      </c>
      <c r="L2735" s="215" t="s">
        <v>11915</v>
      </c>
      <c r="AD2735" s="216"/>
    </row>
    <row r="2736" spans="1:30" s="215" customFormat="1" x14ac:dyDescent="0.25">
      <c r="A2736" s="215" t="s">
        <v>160</v>
      </c>
      <c r="B2736" s="215">
        <v>6110</v>
      </c>
      <c r="C2736" s="215" t="s">
        <v>221</v>
      </c>
      <c r="D2736" s="215">
        <v>192014043</v>
      </c>
      <c r="E2736" s="215">
        <v>1020</v>
      </c>
      <c r="F2736" s="215">
        <v>1110</v>
      </c>
      <c r="G2736" s="215">
        <v>1004</v>
      </c>
      <c r="I2736" s="215" t="s">
        <v>29291</v>
      </c>
      <c r="J2736" s="215" t="s">
        <v>29292</v>
      </c>
      <c r="K2736" s="215" t="s">
        <v>8688</v>
      </c>
      <c r="L2736" s="215" t="s">
        <v>29333</v>
      </c>
      <c r="AD2736" s="216"/>
    </row>
    <row r="2737" spans="1:30" s="215" customFormat="1" x14ac:dyDescent="0.25">
      <c r="A2737" s="215" t="s">
        <v>160</v>
      </c>
      <c r="B2737" s="215">
        <v>6110</v>
      </c>
      <c r="C2737" s="215" t="s">
        <v>221</v>
      </c>
      <c r="D2737" s="215">
        <v>192014316</v>
      </c>
      <c r="E2737" s="215">
        <v>1020</v>
      </c>
      <c r="F2737" s="215">
        <v>1110</v>
      </c>
      <c r="G2737" s="215">
        <v>1004</v>
      </c>
      <c r="I2737" s="215" t="s">
        <v>25333</v>
      </c>
      <c r="J2737" s="215" t="s">
        <v>25334</v>
      </c>
      <c r="K2737" s="215" t="s">
        <v>8688</v>
      </c>
      <c r="L2737" s="215" t="s">
        <v>25369</v>
      </c>
      <c r="AD2737" s="216"/>
    </row>
    <row r="2738" spans="1:30" s="215" customFormat="1" x14ac:dyDescent="0.25">
      <c r="A2738" s="215" t="s">
        <v>160</v>
      </c>
      <c r="B2738" s="215">
        <v>6110</v>
      </c>
      <c r="C2738" s="215" t="s">
        <v>221</v>
      </c>
      <c r="D2738" s="215">
        <v>192014527</v>
      </c>
      <c r="E2738" s="215">
        <v>1060</v>
      </c>
      <c r="F2738" s="215">
        <v>1271</v>
      </c>
      <c r="G2738" s="215">
        <v>1004</v>
      </c>
      <c r="I2738" s="215" t="s">
        <v>13825</v>
      </c>
      <c r="J2738" s="215" t="s">
        <v>13826</v>
      </c>
      <c r="K2738" s="215" t="s">
        <v>8688</v>
      </c>
      <c r="L2738" s="215" t="s">
        <v>20595</v>
      </c>
      <c r="AD2738" s="216"/>
    </row>
    <row r="2739" spans="1:30" s="215" customFormat="1" x14ac:dyDescent="0.25">
      <c r="A2739" s="215" t="s">
        <v>160</v>
      </c>
      <c r="B2739" s="215">
        <v>6110</v>
      </c>
      <c r="C2739" s="215" t="s">
        <v>221</v>
      </c>
      <c r="D2739" s="215">
        <v>192023763</v>
      </c>
      <c r="E2739" s="215">
        <v>1060</v>
      </c>
      <c r="F2739" s="215">
        <v>1274</v>
      </c>
      <c r="G2739" s="215">
        <v>1004</v>
      </c>
      <c r="I2739" s="215" t="s">
        <v>26852</v>
      </c>
      <c r="J2739" s="215" t="s">
        <v>26853</v>
      </c>
      <c r="K2739" s="215" t="s">
        <v>8688</v>
      </c>
      <c r="L2739" s="215" t="s">
        <v>26921</v>
      </c>
      <c r="AD2739" s="216"/>
    </row>
    <row r="2740" spans="1:30" s="215" customFormat="1" x14ac:dyDescent="0.25">
      <c r="A2740" s="215" t="s">
        <v>160</v>
      </c>
      <c r="B2740" s="215">
        <v>6110</v>
      </c>
      <c r="C2740" s="215" t="s">
        <v>221</v>
      </c>
      <c r="D2740" s="215">
        <v>192027983</v>
      </c>
      <c r="E2740" s="215">
        <v>1060</v>
      </c>
      <c r="G2740" s="215">
        <v>1004</v>
      </c>
      <c r="I2740" s="215" t="s">
        <v>25335</v>
      </c>
      <c r="J2740" s="215" t="s">
        <v>25336</v>
      </c>
      <c r="K2740" s="215" t="s">
        <v>8688</v>
      </c>
      <c r="L2740" s="215" t="s">
        <v>25370</v>
      </c>
      <c r="AD2740" s="216"/>
    </row>
    <row r="2741" spans="1:30" s="215" customFormat="1" x14ac:dyDescent="0.25">
      <c r="A2741" s="215" t="s">
        <v>160</v>
      </c>
      <c r="B2741" s="215">
        <v>6110</v>
      </c>
      <c r="C2741" s="215" t="s">
        <v>221</v>
      </c>
      <c r="D2741" s="215">
        <v>192028952</v>
      </c>
      <c r="E2741" s="215">
        <v>1060</v>
      </c>
      <c r="F2741" s="215">
        <v>1252</v>
      </c>
      <c r="G2741" s="215">
        <v>1004</v>
      </c>
      <c r="I2741" s="215" t="s">
        <v>26126</v>
      </c>
      <c r="J2741" s="215" t="s">
        <v>26127</v>
      </c>
      <c r="K2741" s="215" t="s">
        <v>8688</v>
      </c>
      <c r="L2741" s="215" t="s">
        <v>26187</v>
      </c>
      <c r="AD2741" s="216"/>
    </row>
    <row r="2742" spans="1:30" s="215" customFormat="1" x14ac:dyDescent="0.25">
      <c r="A2742" s="215" t="s">
        <v>160</v>
      </c>
      <c r="B2742" s="215">
        <v>6110</v>
      </c>
      <c r="C2742" s="215" t="s">
        <v>221</v>
      </c>
      <c r="D2742" s="215">
        <v>192035296</v>
      </c>
      <c r="E2742" s="215">
        <v>1060</v>
      </c>
      <c r="F2742" s="215">
        <v>1271</v>
      </c>
      <c r="G2742" s="215">
        <v>1004</v>
      </c>
      <c r="I2742" s="215" t="s">
        <v>27226</v>
      </c>
      <c r="J2742" s="215" t="s">
        <v>27227</v>
      </c>
      <c r="K2742" s="215" t="s">
        <v>8688</v>
      </c>
      <c r="L2742" s="215" t="s">
        <v>27294</v>
      </c>
      <c r="AD2742" s="216"/>
    </row>
    <row r="2743" spans="1:30" s="215" customFormat="1" x14ac:dyDescent="0.25">
      <c r="A2743" s="215" t="s">
        <v>160</v>
      </c>
      <c r="B2743" s="215">
        <v>6110</v>
      </c>
      <c r="C2743" s="215" t="s">
        <v>221</v>
      </c>
      <c r="D2743" s="215">
        <v>192041714</v>
      </c>
      <c r="E2743" s="215">
        <v>1060</v>
      </c>
      <c r="F2743" s="215">
        <v>1274</v>
      </c>
      <c r="G2743" s="215">
        <v>1004</v>
      </c>
      <c r="I2743" s="215" t="s">
        <v>28526</v>
      </c>
      <c r="J2743" s="215" t="s">
        <v>28527</v>
      </c>
      <c r="K2743" s="215" t="s">
        <v>8688</v>
      </c>
      <c r="L2743" s="215" t="s">
        <v>28568</v>
      </c>
      <c r="AD2743" s="216"/>
    </row>
    <row r="2744" spans="1:30" s="215" customFormat="1" x14ac:dyDescent="0.25">
      <c r="A2744" s="215" t="s">
        <v>160</v>
      </c>
      <c r="B2744" s="215">
        <v>6110</v>
      </c>
      <c r="C2744" s="215" t="s">
        <v>221</v>
      </c>
      <c r="D2744" s="215">
        <v>502163132</v>
      </c>
      <c r="E2744" s="215">
        <v>1060</v>
      </c>
      <c r="F2744" s="215">
        <v>1252</v>
      </c>
      <c r="G2744" s="215">
        <v>1004</v>
      </c>
      <c r="I2744" s="215" t="s">
        <v>13827</v>
      </c>
      <c r="J2744" s="215" t="s">
        <v>13828</v>
      </c>
      <c r="K2744" s="215" t="s">
        <v>8688</v>
      </c>
      <c r="L2744" s="215" t="s">
        <v>20596</v>
      </c>
      <c r="AD2744" s="216"/>
    </row>
    <row r="2745" spans="1:30" s="215" customFormat="1" x14ac:dyDescent="0.25">
      <c r="A2745" s="215" t="s">
        <v>160</v>
      </c>
      <c r="B2745" s="215">
        <v>6111</v>
      </c>
      <c r="C2745" s="215" t="s">
        <v>222</v>
      </c>
      <c r="D2745" s="215">
        <v>914316</v>
      </c>
      <c r="E2745" s="215">
        <v>1030</v>
      </c>
      <c r="F2745" s="215">
        <v>1252</v>
      </c>
      <c r="G2745" s="215">
        <v>1004</v>
      </c>
      <c r="I2745" s="215" t="s">
        <v>31991</v>
      </c>
      <c r="J2745" s="215" t="s">
        <v>31992</v>
      </c>
      <c r="K2745" s="215" t="s">
        <v>328</v>
      </c>
      <c r="L2745" s="215" t="s">
        <v>32083</v>
      </c>
      <c r="AD2745" s="216"/>
    </row>
    <row r="2746" spans="1:30" s="215" customFormat="1" x14ac:dyDescent="0.25">
      <c r="A2746" s="215" t="s">
        <v>160</v>
      </c>
      <c r="B2746" s="215">
        <v>6111</v>
      </c>
      <c r="C2746" s="215" t="s">
        <v>222</v>
      </c>
      <c r="D2746" s="215">
        <v>914352</v>
      </c>
      <c r="E2746" s="215">
        <v>1020</v>
      </c>
      <c r="F2746" s="215">
        <v>1122</v>
      </c>
      <c r="G2746" s="215">
        <v>1004</v>
      </c>
      <c r="I2746" s="215" t="s">
        <v>31993</v>
      </c>
      <c r="J2746" s="215" t="s">
        <v>31994</v>
      </c>
      <c r="K2746" s="215" t="s">
        <v>328</v>
      </c>
      <c r="L2746" s="215" t="s">
        <v>7133</v>
      </c>
      <c r="AD2746" s="216"/>
    </row>
    <row r="2747" spans="1:30" s="215" customFormat="1" x14ac:dyDescent="0.25">
      <c r="A2747" s="215" t="s">
        <v>160</v>
      </c>
      <c r="B2747" s="215">
        <v>6111</v>
      </c>
      <c r="C2747" s="215" t="s">
        <v>222</v>
      </c>
      <c r="D2747" s="215">
        <v>914353</v>
      </c>
      <c r="E2747" s="215">
        <v>1020</v>
      </c>
      <c r="F2747" s="215">
        <v>1122</v>
      </c>
      <c r="G2747" s="215">
        <v>1004</v>
      </c>
      <c r="I2747" s="215" t="s">
        <v>31995</v>
      </c>
      <c r="J2747" s="215" t="s">
        <v>31996</v>
      </c>
      <c r="K2747" s="215" t="s">
        <v>328</v>
      </c>
      <c r="L2747" s="215" t="s">
        <v>7133</v>
      </c>
      <c r="AD2747" s="216"/>
    </row>
    <row r="2748" spans="1:30" s="215" customFormat="1" x14ac:dyDescent="0.25">
      <c r="A2748" s="215" t="s">
        <v>160</v>
      </c>
      <c r="B2748" s="215">
        <v>6111</v>
      </c>
      <c r="C2748" s="215" t="s">
        <v>222</v>
      </c>
      <c r="D2748" s="215">
        <v>914386</v>
      </c>
      <c r="E2748" s="215">
        <v>1040</v>
      </c>
      <c r="F2748" s="215">
        <v>1211</v>
      </c>
      <c r="G2748" s="215">
        <v>1004</v>
      </c>
      <c r="I2748" s="215" t="s">
        <v>31997</v>
      </c>
      <c r="J2748" s="215" t="s">
        <v>31998</v>
      </c>
      <c r="K2748" s="215" t="s">
        <v>328</v>
      </c>
      <c r="L2748" s="215" t="s">
        <v>7134</v>
      </c>
      <c r="AD2748" s="216"/>
    </row>
    <row r="2749" spans="1:30" s="215" customFormat="1" x14ac:dyDescent="0.25">
      <c r="A2749" s="215" t="s">
        <v>160</v>
      </c>
      <c r="B2749" s="215">
        <v>6111</v>
      </c>
      <c r="C2749" s="215" t="s">
        <v>222</v>
      </c>
      <c r="D2749" s="215">
        <v>914433</v>
      </c>
      <c r="E2749" s="215">
        <v>1040</v>
      </c>
      <c r="F2749" s="215">
        <v>1211</v>
      </c>
      <c r="G2749" s="215">
        <v>1004</v>
      </c>
      <c r="I2749" s="215" t="s">
        <v>31999</v>
      </c>
      <c r="J2749" s="215" t="s">
        <v>32000</v>
      </c>
      <c r="K2749" s="215" t="s">
        <v>328</v>
      </c>
      <c r="L2749" s="215" t="s">
        <v>7134</v>
      </c>
      <c r="AD2749" s="216"/>
    </row>
    <row r="2750" spans="1:30" s="215" customFormat="1" x14ac:dyDescent="0.25">
      <c r="A2750" s="215" t="s">
        <v>160</v>
      </c>
      <c r="B2750" s="215">
        <v>6111</v>
      </c>
      <c r="C2750" s="215" t="s">
        <v>222</v>
      </c>
      <c r="D2750" s="215">
        <v>914495</v>
      </c>
      <c r="E2750" s="215">
        <v>1030</v>
      </c>
      <c r="F2750" s="215">
        <v>1211</v>
      </c>
      <c r="G2750" s="215">
        <v>1004</v>
      </c>
      <c r="I2750" s="215" t="s">
        <v>32001</v>
      </c>
      <c r="J2750" s="215" t="s">
        <v>32002</v>
      </c>
      <c r="K2750" s="215" t="s">
        <v>328</v>
      </c>
      <c r="L2750" s="215" t="s">
        <v>7135</v>
      </c>
      <c r="AD2750" s="216"/>
    </row>
    <row r="2751" spans="1:30" s="215" customFormat="1" x14ac:dyDescent="0.25">
      <c r="A2751" s="215" t="s">
        <v>160</v>
      </c>
      <c r="B2751" s="215">
        <v>6111</v>
      </c>
      <c r="C2751" s="215" t="s">
        <v>222</v>
      </c>
      <c r="D2751" s="215">
        <v>914496</v>
      </c>
      <c r="E2751" s="215">
        <v>1040</v>
      </c>
      <c r="F2751" s="215">
        <v>1211</v>
      </c>
      <c r="G2751" s="215">
        <v>1004</v>
      </c>
      <c r="I2751" s="215" t="s">
        <v>32003</v>
      </c>
      <c r="J2751" s="215" t="s">
        <v>32004</v>
      </c>
      <c r="K2751" s="215" t="s">
        <v>328</v>
      </c>
      <c r="L2751" s="215" t="s">
        <v>7135</v>
      </c>
      <c r="AD2751" s="216"/>
    </row>
    <row r="2752" spans="1:30" s="215" customFormat="1" x14ac:dyDescent="0.25">
      <c r="A2752" s="215" t="s">
        <v>160</v>
      </c>
      <c r="B2752" s="215">
        <v>6111</v>
      </c>
      <c r="C2752" s="215" t="s">
        <v>222</v>
      </c>
      <c r="D2752" s="215">
        <v>914570</v>
      </c>
      <c r="E2752" s="215">
        <v>1020</v>
      </c>
      <c r="F2752" s="215">
        <v>1122</v>
      </c>
      <c r="G2752" s="215">
        <v>1004</v>
      </c>
      <c r="I2752" s="215" t="s">
        <v>32005</v>
      </c>
      <c r="J2752" s="215" t="s">
        <v>32006</v>
      </c>
      <c r="K2752" s="215" t="s">
        <v>328</v>
      </c>
      <c r="L2752" s="215" t="s">
        <v>7136</v>
      </c>
      <c r="AD2752" s="216"/>
    </row>
    <row r="2753" spans="1:30" s="215" customFormat="1" x14ac:dyDescent="0.25">
      <c r="A2753" s="215" t="s">
        <v>160</v>
      </c>
      <c r="B2753" s="215">
        <v>6111</v>
      </c>
      <c r="C2753" s="215" t="s">
        <v>222</v>
      </c>
      <c r="D2753" s="215">
        <v>914571</v>
      </c>
      <c r="E2753" s="215">
        <v>1020</v>
      </c>
      <c r="F2753" s="215">
        <v>1122</v>
      </c>
      <c r="G2753" s="215">
        <v>1004</v>
      </c>
      <c r="I2753" s="215" t="s">
        <v>32007</v>
      </c>
      <c r="J2753" s="215" t="s">
        <v>32008</v>
      </c>
      <c r="K2753" s="215" t="s">
        <v>328</v>
      </c>
      <c r="L2753" s="215" t="s">
        <v>7136</v>
      </c>
      <c r="AD2753" s="216"/>
    </row>
    <row r="2754" spans="1:30" s="215" customFormat="1" x14ac:dyDescent="0.25">
      <c r="A2754" s="215" t="s">
        <v>160</v>
      </c>
      <c r="B2754" s="215">
        <v>6111</v>
      </c>
      <c r="C2754" s="215" t="s">
        <v>222</v>
      </c>
      <c r="D2754" s="215">
        <v>914572</v>
      </c>
      <c r="E2754" s="215">
        <v>1020</v>
      </c>
      <c r="F2754" s="215">
        <v>1122</v>
      </c>
      <c r="G2754" s="215">
        <v>1004</v>
      </c>
      <c r="I2754" s="215" t="s">
        <v>32009</v>
      </c>
      <c r="J2754" s="215" t="s">
        <v>32010</v>
      </c>
      <c r="K2754" s="215" t="s">
        <v>328</v>
      </c>
      <c r="L2754" s="215" t="s">
        <v>7136</v>
      </c>
      <c r="AD2754" s="216"/>
    </row>
    <row r="2755" spans="1:30" s="215" customFormat="1" x14ac:dyDescent="0.25">
      <c r="A2755" s="215" t="s">
        <v>160</v>
      </c>
      <c r="B2755" s="215">
        <v>6111</v>
      </c>
      <c r="C2755" s="215" t="s">
        <v>222</v>
      </c>
      <c r="D2755" s="215">
        <v>914579</v>
      </c>
      <c r="E2755" s="215">
        <v>1040</v>
      </c>
      <c r="G2755" s="215">
        <v>1004</v>
      </c>
      <c r="I2755" s="215" t="s">
        <v>13829</v>
      </c>
      <c r="J2755" s="215" t="s">
        <v>13830</v>
      </c>
      <c r="K2755" s="215" t="s">
        <v>8688</v>
      </c>
      <c r="L2755" s="215" t="s">
        <v>20597</v>
      </c>
      <c r="AD2755" s="216"/>
    </row>
    <row r="2756" spans="1:30" s="215" customFormat="1" x14ac:dyDescent="0.25">
      <c r="A2756" s="215" t="s">
        <v>160</v>
      </c>
      <c r="B2756" s="215">
        <v>6111</v>
      </c>
      <c r="C2756" s="215" t="s">
        <v>222</v>
      </c>
      <c r="D2756" s="215">
        <v>914581</v>
      </c>
      <c r="E2756" s="215">
        <v>1040</v>
      </c>
      <c r="G2756" s="215">
        <v>1004</v>
      </c>
      <c r="I2756" s="215" t="s">
        <v>13831</v>
      </c>
      <c r="J2756" s="215" t="s">
        <v>13832</v>
      </c>
      <c r="K2756" s="215" t="s">
        <v>8688</v>
      </c>
      <c r="L2756" s="215" t="s">
        <v>20598</v>
      </c>
      <c r="AD2756" s="216"/>
    </row>
    <row r="2757" spans="1:30" s="215" customFormat="1" x14ac:dyDescent="0.25">
      <c r="A2757" s="215" t="s">
        <v>160</v>
      </c>
      <c r="B2757" s="215">
        <v>6111</v>
      </c>
      <c r="C2757" s="215" t="s">
        <v>222</v>
      </c>
      <c r="D2757" s="215">
        <v>914605</v>
      </c>
      <c r="E2757" s="215">
        <v>1020</v>
      </c>
      <c r="F2757" s="215">
        <v>1110</v>
      </c>
      <c r="G2757" s="215">
        <v>1004</v>
      </c>
      <c r="I2757" s="215" t="s">
        <v>32011</v>
      </c>
      <c r="J2757" s="215" t="s">
        <v>32012</v>
      </c>
      <c r="K2757" s="215" t="s">
        <v>328</v>
      </c>
      <c r="L2757" s="215" t="s">
        <v>32084</v>
      </c>
      <c r="AD2757" s="216"/>
    </row>
    <row r="2758" spans="1:30" s="215" customFormat="1" x14ac:dyDescent="0.25">
      <c r="A2758" s="215" t="s">
        <v>160</v>
      </c>
      <c r="B2758" s="215">
        <v>6111</v>
      </c>
      <c r="C2758" s="215" t="s">
        <v>222</v>
      </c>
      <c r="D2758" s="215">
        <v>914613</v>
      </c>
      <c r="E2758" s="215">
        <v>1020</v>
      </c>
      <c r="F2758" s="215">
        <v>1110</v>
      </c>
      <c r="G2758" s="215">
        <v>1004</v>
      </c>
      <c r="I2758" s="215" t="s">
        <v>32013</v>
      </c>
      <c r="J2758" s="215" t="s">
        <v>32014</v>
      </c>
      <c r="K2758" s="215" t="s">
        <v>328</v>
      </c>
      <c r="L2758" s="215" t="s">
        <v>32084</v>
      </c>
      <c r="AD2758" s="216"/>
    </row>
    <row r="2759" spans="1:30" s="215" customFormat="1" x14ac:dyDescent="0.25">
      <c r="A2759" s="215" t="s">
        <v>160</v>
      </c>
      <c r="B2759" s="215">
        <v>6111</v>
      </c>
      <c r="C2759" s="215" t="s">
        <v>222</v>
      </c>
      <c r="D2759" s="215">
        <v>914615</v>
      </c>
      <c r="E2759" s="215">
        <v>1020</v>
      </c>
      <c r="F2759" s="215">
        <v>1110</v>
      </c>
      <c r="G2759" s="215">
        <v>1004</v>
      </c>
      <c r="I2759" s="215" t="s">
        <v>32015</v>
      </c>
      <c r="J2759" s="215" t="s">
        <v>32016</v>
      </c>
      <c r="K2759" s="215" t="s">
        <v>328</v>
      </c>
      <c r="L2759" s="215" t="s">
        <v>7137</v>
      </c>
      <c r="AD2759" s="216"/>
    </row>
    <row r="2760" spans="1:30" s="215" customFormat="1" x14ac:dyDescent="0.25">
      <c r="A2760" s="215" t="s">
        <v>160</v>
      </c>
      <c r="B2760" s="215">
        <v>6111</v>
      </c>
      <c r="C2760" s="215" t="s">
        <v>222</v>
      </c>
      <c r="D2760" s="215">
        <v>3165261</v>
      </c>
      <c r="E2760" s="215">
        <v>1020</v>
      </c>
      <c r="F2760" s="215">
        <v>1122</v>
      </c>
      <c r="G2760" s="215">
        <v>1004</v>
      </c>
      <c r="I2760" s="215" t="s">
        <v>32017</v>
      </c>
      <c r="J2760" s="215" t="s">
        <v>32018</v>
      </c>
      <c r="K2760" s="215" t="s">
        <v>328</v>
      </c>
      <c r="L2760" s="215" t="s">
        <v>7138</v>
      </c>
      <c r="AD2760" s="216"/>
    </row>
    <row r="2761" spans="1:30" s="215" customFormat="1" x14ac:dyDescent="0.25">
      <c r="A2761" s="215" t="s">
        <v>160</v>
      </c>
      <c r="B2761" s="215">
        <v>6111</v>
      </c>
      <c r="C2761" s="215" t="s">
        <v>222</v>
      </c>
      <c r="D2761" s="215">
        <v>3165262</v>
      </c>
      <c r="E2761" s="215">
        <v>1020</v>
      </c>
      <c r="F2761" s="215">
        <v>1122</v>
      </c>
      <c r="G2761" s="215">
        <v>1004</v>
      </c>
      <c r="I2761" s="215" t="s">
        <v>32019</v>
      </c>
      <c r="J2761" s="215" t="s">
        <v>32020</v>
      </c>
      <c r="K2761" s="215" t="s">
        <v>328</v>
      </c>
      <c r="L2761" s="215" t="s">
        <v>7138</v>
      </c>
      <c r="AD2761" s="216"/>
    </row>
    <row r="2762" spans="1:30" s="215" customFormat="1" x14ac:dyDescent="0.25">
      <c r="A2762" s="215" t="s">
        <v>160</v>
      </c>
      <c r="B2762" s="215">
        <v>6111</v>
      </c>
      <c r="C2762" s="215" t="s">
        <v>222</v>
      </c>
      <c r="D2762" s="215">
        <v>3165263</v>
      </c>
      <c r="E2762" s="215">
        <v>1020</v>
      </c>
      <c r="F2762" s="215">
        <v>1122</v>
      </c>
      <c r="G2762" s="215">
        <v>1004</v>
      </c>
      <c r="I2762" s="215" t="s">
        <v>32021</v>
      </c>
      <c r="J2762" s="215" t="s">
        <v>32022</v>
      </c>
      <c r="K2762" s="215" t="s">
        <v>328</v>
      </c>
      <c r="L2762" s="215" t="s">
        <v>7138</v>
      </c>
      <c r="AD2762" s="216"/>
    </row>
    <row r="2763" spans="1:30" s="215" customFormat="1" x14ac:dyDescent="0.25">
      <c r="A2763" s="215" t="s">
        <v>160</v>
      </c>
      <c r="B2763" s="215">
        <v>6111</v>
      </c>
      <c r="C2763" s="215" t="s">
        <v>222</v>
      </c>
      <c r="D2763" s="215">
        <v>3165264</v>
      </c>
      <c r="E2763" s="215">
        <v>1020</v>
      </c>
      <c r="F2763" s="215">
        <v>1122</v>
      </c>
      <c r="G2763" s="215">
        <v>1004</v>
      </c>
      <c r="I2763" s="215" t="s">
        <v>32023</v>
      </c>
      <c r="J2763" s="215" t="s">
        <v>32024</v>
      </c>
      <c r="K2763" s="215" t="s">
        <v>328</v>
      </c>
      <c r="L2763" s="215" t="s">
        <v>7139</v>
      </c>
      <c r="AD2763" s="216"/>
    </row>
    <row r="2764" spans="1:30" s="215" customFormat="1" x14ac:dyDescent="0.25">
      <c r="A2764" s="215" t="s">
        <v>160</v>
      </c>
      <c r="B2764" s="215">
        <v>6111</v>
      </c>
      <c r="C2764" s="215" t="s">
        <v>222</v>
      </c>
      <c r="D2764" s="215">
        <v>3165265</v>
      </c>
      <c r="E2764" s="215">
        <v>1020</v>
      </c>
      <c r="F2764" s="215">
        <v>1122</v>
      </c>
      <c r="G2764" s="215">
        <v>1004</v>
      </c>
      <c r="I2764" s="215" t="s">
        <v>32025</v>
      </c>
      <c r="J2764" s="215" t="s">
        <v>32026</v>
      </c>
      <c r="K2764" s="215" t="s">
        <v>328</v>
      </c>
      <c r="L2764" s="215" t="s">
        <v>7139</v>
      </c>
      <c r="AD2764" s="216"/>
    </row>
    <row r="2765" spans="1:30" s="215" customFormat="1" x14ac:dyDescent="0.25">
      <c r="A2765" s="215" t="s">
        <v>160</v>
      </c>
      <c r="B2765" s="215">
        <v>6111</v>
      </c>
      <c r="C2765" s="215" t="s">
        <v>222</v>
      </c>
      <c r="D2765" s="215">
        <v>9033927</v>
      </c>
      <c r="E2765" s="215">
        <v>1060</v>
      </c>
      <c r="F2765" s="215">
        <v>1252</v>
      </c>
      <c r="G2765" s="215">
        <v>1004</v>
      </c>
      <c r="I2765" s="215" t="s">
        <v>32027</v>
      </c>
      <c r="J2765" s="215" t="s">
        <v>32028</v>
      </c>
      <c r="K2765" s="215" t="s">
        <v>328</v>
      </c>
      <c r="L2765" s="215" t="s">
        <v>32083</v>
      </c>
      <c r="AD2765" s="216"/>
    </row>
    <row r="2766" spans="1:30" s="215" customFormat="1" x14ac:dyDescent="0.25">
      <c r="A2766" s="215" t="s">
        <v>160</v>
      </c>
      <c r="B2766" s="215">
        <v>6111</v>
      </c>
      <c r="C2766" s="215" t="s">
        <v>222</v>
      </c>
      <c r="D2766" s="215">
        <v>9033960</v>
      </c>
      <c r="E2766" s="215">
        <v>1030</v>
      </c>
      <c r="F2766" s="215">
        <v>1110</v>
      </c>
      <c r="G2766" s="215">
        <v>1004</v>
      </c>
      <c r="I2766" s="215" t="s">
        <v>32029</v>
      </c>
      <c r="J2766" s="215" t="s">
        <v>32030</v>
      </c>
      <c r="K2766" s="215" t="s">
        <v>328</v>
      </c>
      <c r="L2766" s="215" t="s">
        <v>7140</v>
      </c>
      <c r="AD2766" s="216"/>
    </row>
    <row r="2767" spans="1:30" s="215" customFormat="1" x14ac:dyDescent="0.25">
      <c r="A2767" s="215" t="s">
        <v>160</v>
      </c>
      <c r="B2767" s="215">
        <v>6111</v>
      </c>
      <c r="C2767" s="215" t="s">
        <v>222</v>
      </c>
      <c r="D2767" s="215">
        <v>190168682</v>
      </c>
      <c r="E2767" s="215">
        <v>1020</v>
      </c>
      <c r="F2767" s="215">
        <v>1110</v>
      </c>
      <c r="G2767" s="215">
        <v>1004</v>
      </c>
      <c r="I2767" s="215" t="s">
        <v>32031</v>
      </c>
      <c r="J2767" s="215" t="s">
        <v>32032</v>
      </c>
      <c r="K2767" s="215" t="s">
        <v>328</v>
      </c>
      <c r="L2767" s="215" t="s">
        <v>7140</v>
      </c>
      <c r="AD2767" s="216"/>
    </row>
    <row r="2768" spans="1:30" s="215" customFormat="1" x14ac:dyDescent="0.25">
      <c r="A2768" s="215" t="s">
        <v>160</v>
      </c>
      <c r="B2768" s="215">
        <v>6111</v>
      </c>
      <c r="C2768" s="215" t="s">
        <v>222</v>
      </c>
      <c r="D2768" s="215">
        <v>191408211</v>
      </c>
      <c r="E2768" s="215">
        <v>1040</v>
      </c>
      <c r="F2768" s="215">
        <v>1110</v>
      </c>
      <c r="G2768" s="215">
        <v>1004</v>
      </c>
      <c r="I2768" s="215" t="s">
        <v>32033</v>
      </c>
      <c r="J2768" s="215" t="s">
        <v>32034</v>
      </c>
      <c r="K2768" s="215" t="s">
        <v>328</v>
      </c>
      <c r="L2768" s="215" t="s">
        <v>32085</v>
      </c>
      <c r="AD2768" s="216"/>
    </row>
    <row r="2769" spans="1:30" s="215" customFormat="1" x14ac:dyDescent="0.25">
      <c r="A2769" s="215" t="s">
        <v>160</v>
      </c>
      <c r="B2769" s="215">
        <v>6111</v>
      </c>
      <c r="C2769" s="215" t="s">
        <v>222</v>
      </c>
      <c r="D2769" s="215">
        <v>191408330</v>
      </c>
      <c r="E2769" s="215">
        <v>1040</v>
      </c>
      <c r="G2769" s="215">
        <v>1004</v>
      </c>
      <c r="I2769" s="215" t="s">
        <v>13833</v>
      </c>
      <c r="J2769" s="215" t="s">
        <v>13834</v>
      </c>
      <c r="K2769" s="215" t="s">
        <v>8688</v>
      </c>
      <c r="L2769" s="215" t="s">
        <v>20599</v>
      </c>
      <c r="AD2769" s="216"/>
    </row>
    <row r="2770" spans="1:30" s="215" customFormat="1" x14ac:dyDescent="0.25">
      <c r="A2770" s="215" t="s">
        <v>160</v>
      </c>
      <c r="B2770" s="215">
        <v>6111</v>
      </c>
      <c r="C2770" s="215" t="s">
        <v>222</v>
      </c>
      <c r="D2770" s="215">
        <v>191408350</v>
      </c>
      <c r="E2770" s="215">
        <v>1040</v>
      </c>
      <c r="G2770" s="215">
        <v>1004</v>
      </c>
      <c r="I2770" s="215" t="s">
        <v>13835</v>
      </c>
      <c r="J2770" s="215" t="s">
        <v>13836</v>
      </c>
      <c r="K2770" s="215" t="s">
        <v>8688</v>
      </c>
      <c r="L2770" s="215" t="s">
        <v>20600</v>
      </c>
      <c r="AD2770" s="216"/>
    </row>
    <row r="2771" spans="1:30" s="215" customFormat="1" x14ac:dyDescent="0.25">
      <c r="A2771" s="215" t="s">
        <v>160</v>
      </c>
      <c r="B2771" s="215">
        <v>6111</v>
      </c>
      <c r="C2771" s="215" t="s">
        <v>222</v>
      </c>
      <c r="D2771" s="215">
        <v>191408351</v>
      </c>
      <c r="E2771" s="215">
        <v>1040</v>
      </c>
      <c r="G2771" s="215">
        <v>1004</v>
      </c>
      <c r="I2771" s="215" t="s">
        <v>13837</v>
      </c>
      <c r="J2771" s="215" t="s">
        <v>13838</v>
      </c>
      <c r="K2771" s="215" t="s">
        <v>8688</v>
      </c>
      <c r="L2771" s="215" t="s">
        <v>20601</v>
      </c>
      <c r="AD2771" s="216"/>
    </row>
    <row r="2772" spans="1:30" s="215" customFormat="1" x14ac:dyDescent="0.25">
      <c r="A2772" s="215" t="s">
        <v>160</v>
      </c>
      <c r="B2772" s="215">
        <v>6111</v>
      </c>
      <c r="C2772" s="215" t="s">
        <v>222</v>
      </c>
      <c r="D2772" s="215">
        <v>191408352</v>
      </c>
      <c r="E2772" s="215">
        <v>1040</v>
      </c>
      <c r="G2772" s="215">
        <v>1004</v>
      </c>
      <c r="I2772" s="215" t="s">
        <v>13839</v>
      </c>
      <c r="J2772" s="215" t="s">
        <v>13840</v>
      </c>
      <c r="K2772" s="215" t="s">
        <v>8688</v>
      </c>
      <c r="L2772" s="215" t="s">
        <v>20602</v>
      </c>
      <c r="AD2772" s="216"/>
    </row>
    <row r="2773" spans="1:30" s="215" customFormat="1" x14ac:dyDescent="0.25">
      <c r="A2773" s="215" t="s">
        <v>160</v>
      </c>
      <c r="B2773" s="215">
        <v>6111</v>
      </c>
      <c r="C2773" s="215" t="s">
        <v>222</v>
      </c>
      <c r="D2773" s="215">
        <v>191408353</v>
      </c>
      <c r="E2773" s="215">
        <v>1040</v>
      </c>
      <c r="G2773" s="215">
        <v>1004</v>
      </c>
      <c r="I2773" s="215" t="s">
        <v>13841</v>
      </c>
      <c r="J2773" s="215" t="s">
        <v>13842</v>
      </c>
      <c r="K2773" s="215" t="s">
        <v>8688</v>
      </c>
      <c r="L2773" s="215" t="s">
        <v>20603</v>
      </c>
      <c r="AD2773" s="216"/>
    </row>
    <row r="2774" spans="1:30" s="215" customFormat="1" x14ac:dyDescent="0.25">
      <c r="A2774" s="215" t="s">
        <v>160</v>
      </c>
      <c r="B2774" s="215">
        <v>6111</v>
      </c>
      <c r="C2774" s="215" t="s">
        <v>222</v>
      </c>
      <c r="D2774" s="215">
        <v>191408354</v>
      </c>
      <c r="E2774" s="215">
        <v>1040</v>
      </c>
      <c r="G2774" s="215">
        <v>1004</v>
      </c>
      <c r="I2774" s="215" t="s">
        <v>13843</v>
      </c>
      <c r="J2774" s="215" t="s">
        <v>13844</v>
      </c>
      <c r="K2774" s="215" t="s">
        <v>8688</v>
      </c>
      <c r="L2774" s="215" t="s">
        <v>20604</v>
      </c>
      <c r="AD2774" s="216"/>
    </row>
    <row r="2775" spans="1:30" s="215" customFormat="1" x14ac:dyDescent="0.25">
      <c r="A2775" s="215" t="s">
        <v>160</v>
      </c>
      <c r="B2775" s="215">
        <v>6111</v>
      </c>
      <c r="C2775" s="215" t="s">
        <v>222</v>
      </c>
      <c r="D2775" s="215">
        <v>191408355</v>
      </c>
      <c r="E2775" s="215">
        <v>1040</v>
      </c>
      <c r="G2775" s="215">
        <v>1004</v>
      </c>
      <c r="I2775" s="215" t="s">
        <v>13845</v>
      </c>
      <c r="J2775" s="215" t="s">
        <v>13846</v>
      </c>
      <c r="K2775" s="215" t="s">
        <v>8688</v>
      </c>
      <c r="L2775" s="215" t="s">
        <v>20605</v>
      </c>
      <c r="AD2775" s="216"/>
    </row>
    <row r="2776" spans="1:30" s="215" customFormat="1" x14ac:dyDescent="0.25">
      <c r="A2776" s="215" t="s">
        <v>160</v>
      </c>
      <c r="B2776" s="215">
        <v>6111</v>
      </c>
      <c r="C2776" s="215" t="s">
        <v>222</v>
      </c>
      <c r="D2776" s="215">
        <v>191408356</v>
      </c>
      <c r="E2776" s="215">
        <v>1040</v>
      </c>
      <c r="G2776" s="215">
        <v>1004</v>
      </c>
      <c r="I2776" s="215" t="s">
        <v>13847</v>
      </c>
      <c r="J2776" s="215" t="s">
        <v>13848</v>
      </c>
      <c r="K2776" s="215" t="s">
        <v>8688</v>
      </c>
      <c r="L2776" s="215" t="s">
        <v>20606</v>
      </c>
      <c r="AD2776" s="216"/>
    </row>
    <row r="2777" spans="1:30" s="215" customFormat="1" x14ac:dyDescent="0.25">
      <c r="A2777" s="215" t="s">
        <v>160</v>
      </c>
      <c r="B2777" s="215">
        <v>6111</v>
      </c>
      <c r="C2777" s="215" t="s">
        <v>222</v>
      </c>
      <c r="D2777" s="215">
        <v>191626071</v>
      </c>
      <c r="E2777" s="215">
        <v>1020</v>
      </c>
      <c r="F2777" s="215">
        <v>1110</v>
      </c>
      <c r="G2777" s="215">
        <v>1004</v>
      </c>
      <c r="I2777" s="215" t="s">
        <v>32035</v>
      </c>
      <c r="J2777" s="215" t="s">
        <v>32036</v>
      </c>
      <c r="K2777" s="215" t="s">
        <v>328</v>
      </c>
      <c r="L2777" s="215" t="s">
        <v>7137</v>
      </c>
      <c r="AD2777" s="216"/>
    </row>
    <row r="2778" spans="1:30" s="215" customFormat="1" x14ac:dyDescent="0.25">
      <c r="A2778" s="215" t="s">
        <v>160</v>
      </c>
      <c r="B2778" s="215">
        <v>6111</v>
      </c>
      <c r="C2778" s="215" t="s">
        <v>222</v>
      </c>
      <c r="D2778" s="215">
        <v>191626088</v>
      </c>
      <c r="E2778" s="215">
        <v>1060</v>
      </c>
      <c r="F2778" s="215">
        <v>1271</v>
      </c>
      <c r="G2778" s="215">
        <v>1004</v>
      </c>
      <c r="I2778" s="215" t="s">
        <v>32037</v>
      </c>
      <c r="J2778" s="215" t="s">
        <v>32038</v>
      </c>
      <c r="K2778" s="215" t="s">
        <v>8688</v>
      </c>
      <c r="L2778" s="215" t="s">
        <v>20607</v>
      </c>
      <c r="AD2778" s="216"/>
    </row>
    <row r="2779" spans="1:30" s="215" customFormat="1" x14ac:dyDescent="0.25">
      <c r="A2779" s="215" t="s">
        <v>160</v>
      </c>
      <c r="B2779" s="215">
        <v>6111</v>
      </c>
      <c r="C2779" s="215" t="s">
        <v>222</v>
      </c>
      <c r="D2779" s="215">
        <v>191626256</v>
      </c>
      <c r="E2779" s="215">
        <v>1060</v>
      </c>
      <c r="F2779" s="215">
        <v>1274</v>
      </c>
      <c r="G2779" s="215">
        <v>1004</v>
      </c>
      <c r="I2779" s="215" t="s">
        <v>32039</v>
      </c>
      <c r="J2779" s="215" t="s">
        <v>32040</v>
      </c>
      <c r="K2779" s="215" t="s">
        <v>328</v>
      </c>
      <c r="L2779" s="215" t="s">
        <v>32088</v>
      </c>
      <c r="AD2779" s="216"/>
    </row>
    <row r="2780" spans="1:30" s="215" customFormat="1" x14ac:dyDescent="0.25">
      <c r="A2780" s="215" t="s">
        <v>160</v>
      </c>
      <c r="B2780" s="215">
        <v>6111</v>
      </c>
      <c r="C2780" s="215" t="s">
        <v>222</v>
      </c>
      <c r="D2780" s="215">
        <v>191670533</v>
      </c>
      <c r="E2780" s="215">
        <v>1020</v>
      </c>
      <c r="F2780" s="215">
        <v>1110</v>
      </c>
      <c r="G2780" s="215">
        <v>1004</v>
      </c>
      <c r="I2780" s="215" t="s">
        <v>32041</v>
      </c>
      <c r="J2780" s="215" t="s">
        <v>32042</v>
      </c>
      <c r="K2780" s="215" t="s">
        <v>8688</v>
      </c>
      <c r="L2780" s="215" t="s">
        <v>20608</v>
      </c>
      <c r="AD2780" s="216"/>
    </row>
    <row r="2781" spans="1:30" s="215" customFormat="1" x14ac:dyDescent="0.25">
      <c r="A2781" s="215" t="s">
        <v>160</v>
      </c>
      <c r="B2781" s="215">
        <v>6111</v>
      </c>
      <c r="C2781" s="215" t="s">
        <v>222</v>
      </c>
      <c r="D2781" s="215">
        <v>191688593</v>
      </c>
      <c r="E2781" s="215">
        <v>1020</v>
      </c>
      <c r="F2781" s="215">
        <v>1110</v>
      </c>
      <c r="G2781" s="215">
        <v>1004</v>
      </c>
      <c r="I2781" s="215" t="s">
        <v>32043</v>
      </c>
      <c r="J2781" s="215" t="s">
        <v>32044</v>
      </c>
      <c r="K2781" s="215" t="s">
        <v>328</v>
      </c>
      <c r="L2781" s="215" t="s">
        <v>32084</v>
      </c>
      <c r="AD2781" s="216"/>
    </row>
    <row r="2782" spans="1:30" s="215" customFormat="1" x14ac:dyDescent="0.25">
      <c r="A2782" s="215" t="s">
        <v>160</v>
      </c>
      <c r="B2782" s="215">
        <v>6111</v>
      </c>
      <c r="C2782" s="215" t="s">
        <v>222</v>
      </c>
      <c r="D2782" s="215">
        <v>191690076</v>
      </c>
      <c r="E2782" s="215">
        <v>1060</v>
      </c>
      <c r="F2782" s="215">
        <v>1110</v>
      </c>
      <c r="G2782" s="215">
        <v>1004</v>
      </c>
      <c r="I2782" s="215" t="s">
        <v>32045</v>
      </c>
      <c r="J2782" s="215" t="s">
        <v>32046</v>
      </c>
      <c r="K2782" s="215" t="s">
        <v>328</v>
      </c>
      <c r="L2782" s="215" t="s">
        <v>7137</v>
      </c>
      <c r="AD2782" s="216"/>
    </row>
    <row r="2783" spans="1:30" s="215" customFormat="1" x14ac:dyDescent="0.25">
      <c r="A2783" s="215" t="s">
        <v>160</v>
      </c>
      <c r="B2783" s="215">
        <v>6111</v>
      </c>
      <c r="C2783" s="215" t="s">
        <v>222</v>
      </c>
      <c r="D2783" s="215">
        <v>191983624</v>
      </c>
      <c r="E2783" s="215">
        <v>1020</v>
      </c>
      <c r="F2783" s="215">
        <v>1122</v>
      </c>
      <c r="G2783" s="215">
        <v>1004</v>
      </c>
      <c r="I2783" s="215" t="s">
        <v>32047</v>
      </c>
      <c r="J2783" s="215" t="s">
        <v>32048</v>
      </c>
      <c r="K2783" s="215" t="s">
        <v>8688</v>
      </c>
      <c r="L2783" s="215" t="s">
        <v>20609</v>
      </c>
      <c r="AD2783" s="216"/>
    </row>
    <row r="2784" spans="1:30" s="215" customFormat="1" x14ac:dyDescent="0.25">
      <c r="A2784" s="215" t="s">
        <v>160</v>
      </c>
      <c r="B2784" s="215">
        <v>6111</v>
      </c>
      <c r="C2784" s="215" t="s">
        <v>222</v>
      </c>
      <c r="D2784" s="215">
        <v>500008554</v>
      </c>
      <c r="E2784" s="215">
        <v>1020</v>
      </c>
      <c r="F2784" s="215">
        <v>1110</v>
      </c>
      <c r="G2784" s="215">
        <v>1004</v>
      </c>
      <c r="I2784" s="215" t="s">
        <v>32049</v>
      </c>
      <c r="J2784" s="215" t="s">
        <v>32050</v>
      </c>
      <c r="K2784" s="215" t="s">
        <v>328</v>
      </c>
      <c r="L2784" s="215" t="s">
        <v>32085</v>
      </c>
      <c r="AD2784" s="216"/>
    </row>
    <row r="2785" spans="1:30" s="215" customFormat="1" x14ac:dyDescent="0.25">
      <c r="A2785" s="215" t="s">
        <v>160</v>
      </c>
      <c r="B2785" s="215">
        <v>6111</v>
      </c>
      <c r="C2785" s="215" t="s">
        <v>222</v>
      </c>
      <c r="D2785" s="215">
        <v>504199098</v>
      </c>
      <c r="E2785" s="215">
        <v>1060</v>
      </c>
      <c r="F2785" s="215">
        <v>1274</v>
      </c>
      <c r="G2785" s="215">
        <v>1004</v>
      </c>
      <c r="I2785" s="215" t="s">
        <v>32051</v>
      </c>
      <c r="J2785" s="215" t="s">
        <v>32052</v>
      </c>
      <c r="K2785" s="215" t="s">
        <v>8688</v>
      </c>
      <c r="L2785" s="215" t="s">
        <v>32096</v>
      </c>
      <c r="AD2785" s="216"/>
    </row>
    <row r="2786" spans="1:30" s="215" customFormat="1" x14ac:dyDescent="0.25">
      <c r="A2786" s="215" t="s">
        <v>160</v>
      </c>
      <c r="B2786" s="215">
        <v>6111</v>
      </c>
      <c r="C2786" s="215" t="s">
        <v>222</v>
      </c>
      <c r="D2786" s="215">
        <v>504199135</v>
      </c>
      <c r="E2786" s="215">
        <v>1060</v>
      </c>
      <c r="F2786" s="215">
        <v>1274</v>
      </c>
      <c r="G2786" s="215">
        <v>1004</v>
      </c>
      <c r="I2786" s="215" t="s">
        <v>32053</v>
      </c>
      <c r="J2786" s="215" t="s">
        <v>32054</v>
      </c>
      <c r="K2786" s="215" t="s">
        <v>328</v>
      </c>
      <c r="L2786" s="215" t="s">
        <v>32088</v>
      </c>
      <c r="AD2786" s="216"/>
    </row>
    <row r="2787" spans="1:30" s="215" customFormat="1" x14ac:dyDescent="0.25">
      <c r="A2787" s="215" t="s">
        <v>160</v>
      </c>
      <c r="B2787" s="215">
        <v>6111</v>
      </c>
      <c r="C2787" s="215" t="s">
        <v>222</v>
      </c>
      <c r="D2787" s="215">
        <v>504199176</v>
      </c>
      <c r="E2787" s="215">
        <v>1080</v>
      </c>
      <c r="F2787" s="215">
        <v>1242</v>
      </c>
      <c r="G2787" s="215">
        <v>1004</v>
      </c>
      <c r="I2787" s="215" t="s">
        <v>32055</v>
      </c>
      <c r="J2787" s="215" t="s">
        <v>32056</v>
      </c>
      <c r="K2787" s="215" t="s">
        <v>328</v>
      </c>
      <c r="L2787" s="215" t="s">
        <v>32086</v>
      </c>
      <c r="AD2787" s="216"/>
    </row>
    <row r="2788" spans="1:30" s="215" customFormat="1" x14ac:dyDescent="0.25">
      <c r="A2788" s="215" t="s">
        <v>160</v>
      </c>
      <c r="B2788" s="215">
        <v>6111</v>
      </c>
      <c r="C2788" s="215" t="s">
        <v>222</v>
      </c>
      <c r="D2788" s="215">
        <v>504199178</v>
      </c>
      <c r="E2788" s="215">
        <v>1080</v>
      </c>
      <c r="F2788" s="215">
        <v>1242</v>
      </c>
      <c r="G2788" s="215">
        <v>1004</v>
      </c>
      <c r="I2788" s="215" t="s">
        <v>32057</v>
      </c>
      <c r="J2788" s="215" t="s">
        <v>32058</v>
      </c>
      <c r="K2788" s="215" t="s">
        <v>328</v>
      </c>
      <c r="L2788" s="215" t="s">
        <v>32086</v>
      </c>
      <c r="AD2788" s="216"/>
    </row>
    <row r="2789" spans="1:30" s="215" customFormat="1" x14ac:dyDescent="0.25">
      <c r="A2789" s="215" t="s">
        <v>160</v>
      </c>
      <c r="B2789" s="215">
        <v>6111</v>
      </c>
      <c r="C2789" s="215" t="s">
        <v>222</v>
      </c>
      <c r="D2789" s="215">
        <v>504199251</v>
      </c>
      <c r="E2789" s="215">
        <v>1060</v>
      </c>
      <c r="F2789" s="215">
        <v>1274</v>
      </c>
      <c r="G2789" s="215">
        <v>1004</v>
      </c>
      <c r="I2789" s="215" t="s">
        <v>32059</v>
      </c>
      <c r="J2789" s="215" t="s">
        <v>32060</v>
      </c>
      <c r="K2789" s="215" t="s">
        <v>8688</v>
      </c>
      <c r="L2789" s="215" t="s">
        <v>32097</v>
      </c>
      <c r="AD2789" s="216"/>
    </row>
    <row r="2790" spans="1:30" s="215" customFormat="1" x14ac:dyDescent="0.25">
      <c r="A2790" s="215" t="s">
        <v>160</v>
      </c>
      <c r="B2790" s="215">
        <v>6111</v>
      </c>
      <c r="C2790" s="215" t="s">
        <v>222</v>
      </c>
      <c r="D2790" s="215">
        <v>504199265</v>
      </c>
      <c r="E2790" s="215">
        <v>1060</v>
      </c>
      <c r="F2790" s="215">
        <v>1274</v>
      </c>
      <c r="G2790" s="215">
        <v>1004</v>
      </c>
      <c r="I2790" s="215" t="s">
        <v>32061</v>
      </c>
      <c r="J2790" s="215" t="s">
        <v>32062</v>
      </c>
      <c r="K2790" s="215" t="s">
        <v>8688</v>
      </c>
      <c r="L2790" s="215" t="s">
        <v>32098</v>
      </c>
      <c r="AD2790" s="216"/>
    </row>
    <row r="2791" spans="1:30" s="215" customFormat="1" x14ac:dyDescent="0.25">
      <c r="A2791" s="215" t="s">
        <v>160</v>
      </c>
      <c r="B2791" s="215">
        <v>6111</v>
      </c>
      <c r="C2791" s="215" t="s">
        <v>222</v>
      </c>
      <c r="D2791" s="215">
        <v>504199286</v>
      </c>
      <c r="E2791" s="215">
        <v>1060</v>
      </c>
      <c r="F2791" s="215">
        <v>1271</v>
      </c>
      <c r="G2791" s="215">
        <v>1004</v>
      </c>
      <c r="I2791" s="215" t="s">
        <v>32063</v>
      </c>
      <c r="J2791" s="215" t="s">
        <v>32064</v>
      </c>
      <c r="K2791" s="215" t="s">
        <v>8688</v>
      </c>
      <c r="L2791" s="215" t="s">
        <v>32099</v>
      </c>
      <c r="AD2791" s="216"/>
    </row>
    <row r="2792" spans="1:30" s="215" customFormat="1" x14ac:dyDescent="0.25">
      <c r="A2792" s="215" t="s">
        <v>160</v>
      </c>
      <c r="B2792" s="215">
        <v>6111</v>
      </c>
      <c r="C2792" s="215" t="s">
        <v>222</v>
      </c>
      <c r="D2792" s="215">
        <v>504199315</v>
      </c>
      <c r="E2792" s="215">
        <v>1060</v>
      </c>
      <c r="F2792" s="215">
        <v>1274</v>
      </c>
      <c r="G2792" s="215">
        <v>1004</v>
      </c>
      <c r="I2792" s="215" t="s">
        <v>32065</v>
      </c>
      <c r="J2792" s="215" t="s">
        <v>32066</v>
      </c>
      <c r="K2792" s="215" t="s">
        <v>8688</v>
      </c>
      <c r="L2792" s="215" t="s">
        <v>32100</v>
      </c>
      <c r="AD2792" s="216"/>
    </row>
    <row r="2793" spans="1:30" s="215" customFormat="1" x14ac:dyDescent="0.25">
      <c r="A2793" s="215" t="s">
        <v>160</v>
      </c>
      <c r="B2793" s="215">
        <v>6111</v>
      </c>
      <c r="C2793" s="215" t="s">
        <v>222</v>
      </c>
      <c r="D2793" s="215">
        <v>504199337</v>
      </c>
      <c r="E2793" s="215">
        <v>1060</v>
      </c>
      <c r="F2793" s="215">
        <v>1271</v>
      </c>
      <c r="G2793" s="215">
        <v>1004</v>
      </c>
      <c r="I2793" s="215" t="s">
        <v>32067</v>
      </c>
      <c r="J2793" s="215" t="s">
        <v>32068</v>
      </c>
      <c r="K2793" s="215" t="s">
        <v>328</v>
      </c>
      <c r="L2793" s="215" t="s">
        <v>32087</v>
      </c>
      <c r="AD2793" s="216"/>
    </row>
    <row r="2794" spans="1:30" s="215" customFormat="1" x14ac:dyDescent="0.25">
      <c r="A2794" s="215" t="s">
        <v>160</v>
      </c>
      <c r="B2794" s="215">
        <v>6111</v>
      </c>
      <c r="C2794" s="215" t="s">
        <v>222</v>
      </c>
      <c r="D2794" s="215">
        <v>504199338</v>
      </c>
      <c r="E2794" s="215">
        <v>1060</v>
      </c>
      <c r="F2794" s="215">
        <v>1271</v>
      </c>
      <c r="G2794" s="215">
        <v>1004</v>
      </c>
      <c r="I2794" s="215" t="s">
        <v>32069</v>
      </c>
      <c r="J2794" s="215" t="s">
        <v>32070</v>
      </c>
      <c r="K2794" s="215" t="s">
        <v>328</v>
      </c>
      <c r="L2794" s="215" t="s">
        <v>32087</v>
      </c>
      <c r="AD2794" s="216"/>
    </row>
    <row r="2795" spans="1:30" s="215" customFormat="1" x14ac:dyDescent="0.25">
      <c r="A2795" s="215" t="s">
        <v>160</v>
      </c>
      <c r="B2795" s="215">
        <v>6112</v>
      </c>
      <c r="C2795" s="215" t="s">
        <v>223</v>
      </c>
      <c r="D2795" s="215">
        <v>914641</v>
      </c>
      <c r="E2795" s="215">
        <v>1020</v>
      </c>
      <c r="F2795" s="215">
        <v>1110</v>
      </c>
      <c r="G2795" s="215">
        <v>1004</v>
      </c>
      <c r="I2795" s="215" t="s">
        <v>13849</v>
      </c>
      <c r="J2795" s="215" t="s">
        <v>13850</v>
      </c>
      <c r="K2795" s="215" t="s">
        <v>8688</v>
      </c>
      <c r="L2795" s="215" t="s">
        <v>20610</v>
      </c>
      <c r="AD2795" s="216"/>
    </row>
    <row r="2796" spans="1:30" s="215" customFormat="1" x14ac:dyDescent="0.25">
      <c r="A2796" s="215" t="s">
        <v>160</v>
      </c>
      <c r="B2796" s="215">
        <v>6112</v>
      </c>
      <c r="C2796" s="215" t="s">
        <v>223</v>
      </c>
      <c r="D2796" s="215">
        <v>914642</v>
      </c>
      <c r="E2796" s="215">
        <v>1020</v>
      </c>
      <c r="F2796" s="215">
        <v>1110</v>
      </c>
      <c r="G2796" s="215">
        <v>1004</v>
      </c>
      <c r="I2796" s="215" t="s">
        <v>13851</v>
      </c>
      <c r="J2796" s="215" t="s">
        <v>13852</v>
      </c>
      <c r="K2796" s="215" t="s">
        <v>8688</v>
      </c>
      <c r="L2796" s="215" t="s">
        <v>20611</v>
      </c>
      <c r="AD2796" s="216"/>
    </row>
    <row r="2797" spans="1:30" s="215" customFormat="1" x14ac:dyDescent="0.25">
      <c r="A2797" s="215" t="s">
        <v>160</v>
      </c>
      <c r="B2797" s="215">
        <v>6112</v>
      </c>
      <c r="C2797" s="215" t="s">
        <v>223</v>
      </c>
      <c r="D2797" s="215">
        <v>914655</v>
      </c>
      <c r="E2797" s="215">
        <v>1020</v>
      </c>
      <c r="F2797" s="215">
        <v>1110</v>
      </c>
      <c r="G2797" s="215">
        <v>1004</v>
      </c>
      <c r="I2797" s="215" t="s">
        <v>13853</v>
      </c>
      <c r="J2797" s="215" t="s">
        <v>13854</v>
      </c>
      <c r="K2797" s="215" t="s">
        <v>8688</v>
      </c>
      <c r="L2797" s="215" t="s">
        <v>20612</v>
      </c>
      <c r="AD2797" s="216"/>
    </row>
    <row r="2798" spans="1:30" s="215" customFormat="1" x14ac:dyDescent="0.25">
      <c r="A2798" s="215" t="s">
        <v>160</v>
      </c>
      <c r="B2798" s="215">
        <v>6112</v>
      </c>
      <c r="C2798" s="215" t="s">
        <v>223</v>
      </c>
      <c r="D2798" s="215">
        <v>914656</v>
      </c>
      <c r="E2798" s="215">
        <v>1020</v>
      </c>
      <c r="F2798" s="215">
        <v>1110</v>
      </c>
      <c r="G2798" s="215">
        <v>1004</v>
      </c>
      <c r="I2798" s="215" t="s">
        <v>13855</v>
      </c>
      <c r="J2798" s="215" t="s">
        <v>13856</v>
      </c>
      <c r="K2798" s="215" t="s">
        <v>8688</v>
      </c>
      <c r="L2798" s="215" t="s">
        <v>20613</v>
      </c>
      <c r="AD2798" s="216"/>
    </row>
    <row r="2799" spans="1:30" s="215" customFormat="1" x14ac:dyDescent="0.25">
      <c r="A2799" s="215" t="s">
        <v>160</v>
      </c>
      <c r="B2799" s="215">
        <v>6112</v>
      </c>
      <c r="C2799" s="215" t="s">
        <v>223</v>
      </c>
      <c r="D2799" s="215">
        <v>914657</v>
      </c>
      <c r="E2799" s="215">
        <v>1020</v>
      </c>
      <c r="F2799" s="215">
        <v>1110</v>
      </c>
      <c r="G2799" s="215">
        <v>1004</v>
      </c>
      <c r="I2799" s="215" t="s">
        <v>13857</v>
      </c>
      <c r="J2799" s="215" t="s">
        <v>13858</v>
      </c>
      <c r="K2799" s="215" t="s">
        <v>8688</v>
      </c>
      <c r="L2799" s="215" t="s">
        <v>20614</v>
      </c>
      <c r="AD2799" s="216"/>
    </row>
    <row r="2800" spans="1:30" s="215" customFormat="1" x14ac:dyDescent="0.25">
      <c r="A2800" s="215" t="s">
        <v>160</v>
      </c>
      <c r="B2800" s="215">
        <v>6112</v>
      </c>
      <c r="C2800" s="215" t="s">
        <v>223</v>
      </c>
      <c r="D2800" s="215">
        <v>914660</v>
      </c>
      <c r="E2800" s="215">
        <v>1020</v>
      </c>
      <c r="F2800" s="215">
        <v>1110</v>
      </c>
      <c r="G2800" s="215">
        <v>1004</v>
      </c>
      <c r="I2800" s="215" t="s">
        <v>13859</v>
      </c>
      <c r="J2800" s="215" t="s">
        <v>13860</v>
      </c>
      <c r="K2800" s="215" t="s">
        <v>8688</v>
      </c>
      <c r="L2800" s="215" t="s">
        <v>20615</v>
      </c>
      <c r="AD2800" s="216"/>
    </row>
    <row r="2801" spans="1:30" s="215" customFormat="1" x14ac:dyDescent="0.25">
      <c r="A2801" s="215" t="s">
        <v>160</v>
      </c>
      <c r="B2801" s="215">
        <v>6112</v>
      </c>
      <c r="C2801" s="215" t="s">
        <v>223</v>
      </c>
      <c r="D2801" s="215">
        <v>914668</v>
      </c>
      <c r="E2801" s="215">
        <v>1020</v>
      </c>
      <c r="F2801" s="215">
        <v>1110</v>
      </c>
      <c r="G2801" s="215">
        <v>1004</v>
      </c>
      <c r="I2801" s="215" t="s">
        <v>3397</v>
      </c>
      <c r="J2801" s="215" t="s">
        <v>3398</v>
      </c>
      <c r="K2801" s="215" t="s">
        <v>328</v>
      </c>
      <c r="L2801" s="215" t="s">
        <v>5988</v>
      </c>
      <c r="AD2801" s="216"/>
    </row>
    <row r="2802" spans="1:30" s="215" customFormat="1" x14ac:dyDescent="0.25">
      <c r="A2802" s="215" t="s">
        <v>160</v>
      </c>
      <c r="B2802" s="215">
        <v>6112</v>
      </c>
      <c r="C2802" s="215" t="s">
        <v>223</v>
      </c>
      <c r="D2802" s="215">
        <v>914669</v>
      </c>
      <c r="E2802" s="215">
        <v>1020</v>
      </c>
      <c r="F2802" s="215">
        <v>1110</v>
      </c>
      <c r="G2802" s="215">
        <v>1004</v>
      </c>
      <c r="I2802" s="215" t="s">
        <v>3399</v>
      </c>
      <c r="J2802" s="215" t="s">
        <v>3400</v>
      </c>
      <c r="K2802" s="215" t="s">
        <v>328</v>
      </c>
      <c r="L2802" s="215" t="s">
        <v>5988</v>
      </c>
      <c r="AD2802" s="216"/>
    </row>
    <row r="2803" spans="1:30" s="215" customFormat="1" x14ac:dyDescent="0.25">
      <c r="A2803" s="215" t="s">
        <v>160</v>
      </c>
      <c r="B2803" s="215">
        <v>6112</v>
      </c>
      <c r="C2803" s="215" t="s">
        <v>223</v>
      </c>
      <c r="D2803" s="215">
        <v>914672</v>
      </c>
      <c r="E2803" s="215">
        <v>1020</v>
      </c>
      <c r="F2803" s="215">
        <v>1110</v>
      </c>
      <c r="G2803" s="215">
        <v>1004</v>
      </c>
      <c r="I2803" s="215" t="s">
        <v>3401</v>
      </c>
      <c r="J2803" s="215" t="s">
        <v>3402</v>
      </c>
      <c r="K2803" s="215" t="s">
        <v>328</v>
      </c>
      <c r="L2803" s="215" t="s">
        <v>5989</v>
      </c>
      <c r="AD2803" s="216"/>
    </row>
    <row r="2804" spans="1:30" s="215" customFormat="1" x14ac:dyDescent="0.25">
      <c r="A2804" s="215" t="s">
        <v>160</v>
      </c>
      <c r="B2804" s="215">
        <v>6112</v>
      </c>
      <c r="C2804" s="215" t="s">
        <v>223</v>
      </c>
      <c r="D2804" s="215">
        <v>914675</v>
      </c>
      <c r="E2804" s="215">
        <v>1020</v>
      </c>
      <c r="F2804" s="215">
        <v>1110</v>
      </c>
      <c r="G2804" s="215">
        <v>1004</v>
      </c>
      <c r="I2804" s="215" t="s">
        <v>13861</v>
      </c>
      <c r="J2804" s="215" t="s">
        <v>13862</v>
      </c>
      <c r="K2804" s="215" t="s">
        <v>8688</v>
      </c>
      <c r="L2804" s="215" t="s">
        <v>20616</v>
      </c>
      <c r="AD2804" s="216"/>
    </row>
    <row r="2805" spans="1:30" s="215" customFormat="1" x14ac:dyDescent="0.25">
      <c r="A2805" s="215" t="s">
        <v>160</v>
      </c>
      <c r="B2805" s="215">
        <v>6112</v>
      </c>
      <c r="C2805" s="215" t="s">
        <v>223</v>
      </c>
      <c r="D2805" s="215">
        <v>914681</v>
      </c>
      <c r="E2805" s="215">
        <v>1020</v>
      </c>
      <c r="F2805" s="215">
        <v>1110</v>
      </c>
      <c r="G2805" s="215">
        <v>1004</v>
      </c>
      <c r="I2805" s="215" t="s">
        <v>13863</v>
      </c>
      <c r="J2805" s="215" t="s">
        <v>13864</v>
      </c>
      <c r="K2805" s="215" t="s">
        <v>8688</v>
      </c>
      <c r="L2805" s="215" t="s">
        <v>20617</v>
      </c>
      <c r="AD2805" s="216"/>
    </row>
    <row r="2806" spans="1:30" s="215" customFormat="1" x14ac:dyDescent="0.25">
      <c r="A2806" s="215" t="s">
        <v>160</v>
      </c>
      <c r="B2806" s="215">
        <v>6112</v>
      </c>
      <c r="C2806" s="215" t="s">
        <v>223</v>
      </c>
      <c r="D2806" s="215">
        <v>914686</v>
      </c>
      <c r="E2806" s="215">
        <v>1020</v>
      </c>
      <c r="F2806" s="215">
        <v>1121</v>
      </c>
      <c r="G2806" s="215">
        <v>1004</v>
      </c>
      <c r="I2806" s="215" t="s">
        <v>13865</v>
      </c>
      <c r="J2806" s="215" t="s">
        <v>13866</v>
      </c>
      <c r="K2806" s="215" t="s">
        <v>8688</v>
      </c>
      <c r="L2806" s="215" t="s">
        <v>20618</v>
      </c>
      <c r="AD2806" s="216"/>
    </row>
    <row r="2807" spans="1:30" s="215" customFormat="1" x14ac:dyDescent="0.25">
      <c r="A2807" s="215" t="s">
        <v>160</v>
      </c>
      <c r="B2807" s="215">
        <v>6112</v>
      </c>
      <c r="C2807" s="215" t="s">
        <v>223</v>
      </c>
      <c r="D2807" s="215">
        <v>914694</v>
      </c>
      <c r="E2807" s="215">
        <v>1020</v>
      </c>
      <c r="F2807" s="215">
        <v>1121</v>
      </c>
      <c r="G2807" s="215">
        <v>1004</v>
      </c>
      <c r="I2807" s="215" t="s">
        <v>13867</v>
      </c>
      <c r="J2807" s="215" t="s">
        <v>13868</v>
      </c>
      <c r="K2807" s="215" t="s">
        <v>8688</v>
      </c>
      <c r="L2807" s="215" t="s">
        <v>20619</v>
      </c>
      <c r="AD2807" s="216"/>
    </row>
    <row r="2808" spans="1:30" s="215" customFormat="1" x14ac:dyDescent="0.25">
      <c r="A2808" s="215" t="s">
        <v>160</v>
      </c>
      <c r="B2808" s="215">
        <v>6112</v>
      </c>
      <c r="C2808" s="215" t="s">
        <v>223</v>
      </c>
      <c r="D2808" s="215">
        <v>914696</v>
      </c>
      <c r="E2808" s="215">
        <v>1020</v>
      </c>
      <c r="F2808" s="215">
        <v>1110</v>
      </c>
      <c r="G2808" s="215">
        <v>1004</v>
      </c>
      <c r="I2808" s="215" t="s">
        <v>13869</v>
      </c>
      <c r="J2808" s="215" t="s">
        <v>13870</v>
      </c>
      <c r="K2808" s="215" t="s">
        <v>8688</v>
      </c>
      <c r="L2808" s="215" t="s">
        <v>20620</v>
      </c>
      <c r="AD2808" s="216"/>
    </row>
    <row r="2809" spans="1:30" s="215" customFormat="1" x14ac:dyDescent="0.25">
      <c r="A2809" s="215" t="s">
        <v>160</v>
      </c>
      <c r="B2809" s="215">
        <v>6112</v>
      </c>
      <c r="C2809" s="215" t="s">
        <v>223</v>
      </c>
      <c r="D2809" s="215">
        <v>914697</v>
      </c>
      <c r="E2809" s="215">
        <v>1020</v>
      </c>
      <c r="F2809" s="215">
        <v>1110</v>
      </c>
      <c r="G2809" s="215">
        <v>1004</v>
      </c>
      <c r="I2809" s="215" t="s">
        <v>13871</v>
      </c>
      <c r="J2809" s="215" t="s">
        <v>13872</v>
      </c>
      <c r="K2809" s="215" t="s">
        <v>8688</v>
      </c>
      <c r="L2809" s="215" t="s">
        <v>20621</v>
      </c>
      <c r="AD2809" s="216"/>
    </row>
    <row r="2810" spans="1:30" s="215" customFormat="1" x14ac:dyDescent="0.25">
      <c r="A2810" s="215" t="s">
        <v>160</v>
      </c>
      <c r="B2810" s="215">
        <v>6112</v>
      </c>
      <c r="C2810" s="215" t="s">
        <v>223</v>
      </c>
      <c r="D2810" s="215">
        <v>914703</v>
      </c>
      <c r="E2810" s="215">
        <v>1020</v>
      </c>
      <c r="F2810" s="215">
        <v>1121</v>
      </c>
      <c r="G2810" s="215">
        <v>1004</v>
      </c>
      <c r="I2810" s="215" t="s">
        <v>13873</v>
      </c>
      <c r="J2810" s="215" t="s">
        <v>13874</v>
      </c>
      <c r="K2810" s="215" t="s">
        <v>8688</v>
      </c>
      <c r="L2810" s="215" t="s">
        <v>20622</v>
      </c>
      <c r="AD2810" s="216"/>
    </row>
    <row r="2811" spans="1:30" s="215" customFormat="1" x14ac:dyDescent="0.25">
      <c r="A2811" s="215" t="s">
        <v>160</v>
      </c>
      <c r="B2811" s="215">
        <v>6112</v>
      </c>
      <c r="C2811" s="215" t="s">
        <v>223</v>
      </c>
      <c r="D2811" s="215">
        <v>914705</v>
      </c>
      <c r="E2811" s="215">
        <v>1020</v>
      </c>
      <c r="F2811" s="215">
        <v>1121</v>
      </c>
      <c r="G2811" s="215">
        <v>1004</v>
      </c>
      <c r="I2811" s="215" t="s">
        <v>3403</v>
      </c>
      <c r="J2811" s="215" t="s">
        <v>3404</v>
      </c>
      <c r="K2811" s="215" t="s">
        <v>328</v>
      </c>
      <c r="L2811" s="215" t="s">
        <v>5990</v>
      </c>
      <c r="AD2811" s="216"/>
    </row>
    <row r="2812" spans="1:30" s="215" customFormat="1" x14ac:dyDescent="0.25">
      <c r="A2812" s="215" t="s">
        <v>160</v>
      </c>
      <c r="B2812" s="215">
        <v>6112</v>
      </c>
      <c r="C2812" s="215" t="s">
        <v>223</v>
      </c>
      <c r="D2812" s="215">
        <v>914709</v>
      </c>
      <c r="E2812" s="215">
        <v>1020</v>
      </c>
      <c r="F2812" s="215">
        <v>1121</v>
      </c>
      <c r="G2812" s="215">
        <v>1004</v>
      </c>
      <c r="I2812" s="215" t="s">
        <v>3405</v>
      </c>
      <c r="J2812" s="215" t="s">
        <v>3406</v>
      </c>
      <c r="K2812" s="215" t="s">
        <v>328</v>
      </c>
      <c r="L2812" s="215" t="s">
        <v>5991</v>
      </c>
      <c r="AD2812" s="216"/>
    </row>
    <row r="2813" spans="1:30" s="215" customFormat="1" x14ac:dyDescent="0.25">
      <c r="A2813" s="215" t="s">
        <v>160</v>
      </c>
      <c r="B2813" s="215">
        <v>6112</v>
      </c>
      <c r="C2813" s="215" t="s">
        <v>223</v>
      </c>
      <c r="D2813" s="215">
        <v>914710</v>
      </c>
      <c r="E2813" s="215">
        <v>1020</v>
      </c>
      <c r="F2813" s="215">
        <v>1121</v>
      </c>
      <c r="G2813" s="215">
        <v>1004</v>
      </c>
      <c r="I2813" s="215" t="s">
        <v>3407</v>
      </c>
      <c r="J2813" s="215" t="s">
        <v>3408</v>
      </c>
      <c r="K2813" s="215" t="s">
        <v>328</v>
      </c>
      <c r="L2813" s="215" t="s">
        <v>5991</v>
      </c>
      <c r="AD2813" s="216"/>
    </row>
    <row r="2814" spans="1:30" s="215" customFormat="1" x14ac:dyDescent="0.25">
      <c r="A2814" s="215" t="s">
        <v>160</v>
      </c>
      <c r="B2814" s="215">
        <v>6112</v>
      </c>
      <c r="C2814" s="215" t="s">
        <v>223</v>
      </c>
      <c r="D2814" s="215">
        <v>914712</v>
      </c>
      <c r="E2814" s="215">
        <v>1020</v>
      </c>
      <c r="F2814" s="215">
        <v>1110</v>
      </c>
      <c r="G2814" s="215">
        <v>1004</v>
      </c>
      <c r="I2814" s="215" t="s">
        <v>13875</v>
      </c>
      <c r="J2814" s="215" t="s">
        <v>13876</v>
      </c>
      <c r="K2814" s="215" t="s">
        <v>8688</v>
      </c>
      <c r="L2814" s="215" t="s">
        <v>20623</v>
      </c>
      <c r="AD2814" s="216"/>
    </row>
    <row r="2815" spans="1:30" s="215" customFormat="1" x14ac:dyDescent="0.25">
      <c r="A2815" s="215" t="s">
        <v>160</v>
      </c>
      <c r="B2815" s="215">
        <v>6112</v>
      </c>
      <c r="C2815" s="215" t="s">
        <v>223</v>
      </c>
      <c r="D2815" s="215">
        <v>914716</v>
      </c>
      <c r="E2815" s="215">
        <v>1020</v>
      </c>
      <c r="F2815" s="215">
        <v>1121</v>
      </c>
      <c r="G2815" s="215">
        <v>1004</v>
      </c>
      <c r="I2815" s="215" t="s">
        <v>3409</v>
      </c>
      <c r="J2815" s="215" t="s">
        <v>3410</v>
      </c>
      <c r="K2815" s="215" t="s">
        <v>328</v>
      </c>
      <c r="L2815" s="215" t="s">
        <v>5992</v>
      </c>
      <c r="AD2815" s="216"/>
    </row>
    <row r="2816" spans="1:30" s="215" customFormat="1" x14ac:dyDescent="0.25">
      <c r="A2816" s="215" t="s">
        <v>160</v>
      </c>
      <c r="B2816" s="215">
        <v>6112</v>
      </c>
      <c r="C2816" s="215" t="s">
        <v>223</v>
      </c>
      <c r="D2816" s="215">
        <v>914720</v>
      </c>
      <c r="E2816" s="215">
        <v>1020</v>
      </c>
      <c r="F2816" s="215">
        <v>1122</v>
      </c>
      <c r="G2816" s="215">
        <v>1004</v>
      </c>
      <c r="I2816" s="215" t="s">
        <v>13877</v>
      </c>
      <c r="J2816" s="215" t="s">
        <v>13878</v>
      </c>
      <c r="K2816" s="215" t="s">
        <v>8688</v>
      </c>
      <c r="L2816" s="215" t="s">
        <v>20624</v>
      </c>
      <c r="AD2816" s="216"/>
    </row>
    <row r="2817" spans="1:30" s="215" customFormat="1" x14ac:dyDescent="0.25">
      <c r="A2817" s="215" t="s">
        <v>160</v>
      </c>
      <c r="B2817" s="215">
        <v>6112</v>
      </c>
      <c r="C2817" s="215" t="s">
        <v>223</v>
      </c>
      <c r="D2817" s="215">
        <v>914723</v>
      </c>
      <c r="E2817" s="215">
        <v>1020</v>
      </c>
      <c r="F2817" s="215">
        <v>1110</v>
      </c>
      <c r="G2817" s="215">
        <v>1004</v>
      </c>
      <c r="I2817" s="215" t="s">
        <v>13879</v>
      </c>
      <c r="J2817" s="215" t="s">
        <v>13880</v>
      </c>
      <c r="K2817" s="215" t="s">
        <v>8688</v>
      </c>
      <c r="L2817" s="215" t="s">
        <v>20625</v>
      </c>
      <c r="AD2817" s="216"/>
    </row>
    <row r="2818" spans="1:30" s="215" customFormat="1" x14ac:dyDescent="0.25">
      <c r="A2818" s="215" t="s">
        <v>160</v>
      </c>
      <c r="B2818" s="215">
        <v>6112</v>
      </c>
      <c r="C2818" s="215" t="s">
        <v>223</v>
      </c>
      <c r="D2818" s="215">
        <v>914724</v>
      </c>
      <c r="E2818" s="215">
        <v>1020</v>
      </c>
      <c r="F2818" s="215">
        <v>1121</v>
      </c>
      <c r="G2818" s="215">
        <v>1004</v>
      </c>
      <c r="I2818" s="215" t="s">
        <v>13881</v>
      </c>
      <c r="J2818" s="215" t="s">
        <v>13882</v>
      </c>
      <c r="K2818" s="215" t="s">
        <v>8688</v>
      </c>
      <c r="L2818" s="215" t="s">
        <v>20626</v>
      </c>
      <c r="AD2818" s="216"/>
    </row>
    <row r="2819" spans="1:30" s="215" customFormat="1" x14ac:dyDescent="0.25">
      <c r="A2819" s="215" t="s">
        <v>160</v>
      </c>
      <c r="B2819" s="215">
        <v>6112</v>
      </c>
      <c r="C2819" s="215" t="s">
        <v>223</v>
      </c>
      <c r="D2819" s="215">
        <v>914726</v>
      </c>
      <c r="E2819" s="215">
        <v>1020</v>
      </c>
      <c r="F2819" s="215">
        <v>1110</v>
      </c>
      <c r="G2819" s="215">
        <v>1004</v>
      </c>
      <c r="I2819" s="215" t="s">
        <v>13883</v>
      </c>
      <c r="J2819" s="215" t="s">
        <v>13884</v>
      </c>
      <c r="K2819" s="215" t="s">
        <v>8688</v>
      </c>
      <c r="L2819" s="215" t="s">
        <v>20627</v>
      </c>
      <c r="AD2819" s="216"/>
    </row>
    <row r="2820" spans="1:30" s="215" customFormat="1" x14ac:dyDescent="0.25">
      <c r="A2820" s="215" t="s">
        <v>160</v>
      </c>
      <c r="B2820" s="215">
        <v>6112</v>
      </c>
      <c r="C2820" s="215" t="s">
        <v>223</v>
      </c>
      <c r="D2820" s="215">
        <v>914730</v>
      </c>
      <c r="E2820" s="215">
        <v>1020</v>
      </c>
      <c r="F2820" s="215">
        <v>1110</v>
      </c>
      <c r="G2820" s="215">
        <v>1004</v>
      </c>
      <c r="I2820" s="215" t="s">
        <v>13885</v>
      </c>
      <c r="J2820" s="215" t="s">
        <v>13886</v>
      </c>
      <c r="K2820" s="215" t="s">
        <v>8688</v>
      </c>
      <c r="L2820" s="215" t="s">
        <v>20628</v>
      </c>
      <c r="AD2820" s="216"/>
    </row>
    <row r="2821" spans="1:30" s="215" customFormat="1" x14ac:dyDescent="0.25">
      <c r="A2821" s="215" t="s">
        <v>160</v>
      </c>
      <c r="B2821" s="215">
        <v>6112</v>
      </c>
      <c r="C2821" s="215" t="s">
        <v>223</v>
      </c>
      <c r="D2821" s="215">
        <v>914733</v>
      </c>
      <c r="E2821" s="215">
        <v>1020</v>
      </c>
      <c r="F2821" s="215">
        <v>1110</v>
      </c>
      <c r="G2821" s="215">
        <v>1004</v>
      </c>
      <c r="I2821" s="215" t="s">
        <v>13887</v>
      </c>
      <c r="J2821" s="215" t="s">
        <v>13888</v>
      </c>
      <c r="K2821" s="215" t="s">
        <v>8688</v>
      </c>
      <c r="L2821" s="215" t="s">
        <v>20629</v>
      </c>
      <c r="AD2821" s="216"/>
    </row>
    <row r="2822" spans="1:30" s="215" customFormat="1" x14ac:dyDescent="0.25">
      <c r="A2822" s="215" t="s">
        <v>160</v>
      </c>
      <c r="B2822" s="215">
        <v>6112</v>
      </c>
      <c r="C2822" s="215" t="s">
        <v>223</v>
      </c>
      <c r="D2822" s="215">
        <v>3108585</v>
      </c>
      <c r="E2822" s="215">
        <v>1020</v>
      </c>
      <c r="F2822" s="215">
        <v>1110</v>
      </c>
      <c r="G2822" s="215">
        <v>1004</v>
      </c>
      <c r="I2822" s="215" t="s">
        <v>13889</v>
      </c>
      <c r="J2822" s="215" t="s">
        <v>13890</v>
      </c>
      <c r="K2822" s="215" t="s">
        <v>8688</v>
      </c>
      <c r="L2822" s="215" t="s">
        <v>20630</v>
      </c>
      <c r="AD2822" s="216"/>
    </row>
    <row r="2823" spans="1:30" s="215" customFormat="1" x14ac:dyDescent="0.25">
      <c r="A2823" s="215" t="s">
        <v>160</v>
      </c>
      <c r="B2823" s="215">
        <v>6112</v>
      </c>
      <c r="C2823" s="215" t="s">
        <v>223</v>
      </c>
      <c r="D2823" s="215">
        <v>3108586</v>
      </c>
      <c r="E2823" s="215">
        <v>1020</v>
      </c>
      <c r="F2823" s="215">
        <v>1110</v>
      </c>
      <c r="G2823" s="215">
        <v>1004</v>
      </c>
      <c r="I2823" s="215" t="s">
        <v>13891</v>
      </c>
      <c r="J2823" s="215" t="s">
        <v>13892</v>
      </c>
      <c r="K2823" s="215" t="s">
        <v>8688</v>
      </c>
      <c r="L2823" s="215" t="s">
        <v>20631</v>
      </c>
      <c r="AD2823" s="216"/>
    </row>
    <row r="2824" spans="1:30" s="215" customFormat="1" x14ac:dyDescent="0.25">
      <c r="A2824" s="215" t="s">
        <v>160</v>
      </c>
      <c r="B2824" s="215">
        <v>6112</v>
      </c>
      <c r="C2824" s="215" t="s">
        <v>223</v>
      </c>
      <c r="D2824" s="215">
        <v>3108587</v>
      </c>
      <c r="E2824" s="215">
        <v>1020</v>
      </c>
      <c r="F2824" s="215">
        <v>1121</v>
      </c>
      <c r="G2824" s="215">
        <v>1004</v>
      </c>
      <c r="I2824" s="215" t="s">
        <v>3411</v>
      </c>
      <c r="J2824" s="215" t="s">
        <v>3412</v>
      </c>
      <c r="K2824" s="215" t="s">
        <v>328</v>
      </c>
      <c r="L2824" s="215" t="s">
        <v>5992</v>
      </c>
      <c r="AD2824" s="216"/>
    </row>
    <row r="2825" spans="1:30" s="215" customFormat="1" x14ac:dyDescent="0.25">
      <c r="A2825" s="215" t="s">
        <v>160</v>
      </c>
      <c r="B2825" s="215">
        <v>6112</v>
      </c>
      <c r="C2825" s="215" t="s">
        <v>223</v>
      </c>
      <c r="D2825" s="215">
        <v>3108588</v>
      </c>
      <c r="E2825" s="215">
        <v>1020</v>
      </c>
      <c r="F2825" s="215">
        <v>1121</v>
      </c>
      <c r="G2825" s="215">
        <v>1004</v>
      </c>
      <c r="I2825" s="215" t="s">
        <v>13893</v>
      </c>
      <c r="J2825" s="215" t="s">
        <v>13894</v>
      </c>
      <c r="K2825" s="215" t="s">
        <v>8688</v>
      </c>
      <c r="L2825" s="215" t="s">
        <v>20632</v>
      </c>
      <c r="AD2825" s="216"/>
    </row>
    <row r="2826" spans="1:30" s="215" customFormat="1" x14ac:dyDescent="0.25">
      <c r="A2826" s="215" t="s">
        <v>160</v>
      </c>
      <c r="B2826" s="215">
        <v>6112</v>
      </c>
      <c r="C2826" s="215" t="s">
        <v>223</v>
      </c>
      <c r="D2826" s="215">
        <v>3108589</v>
      </c>
      <c r="E2826" s="215">
        <v>1020</v>
      </c>
      <c r="F2826" s="215">
        <v>1110</v>
      </c>
      <c r="G2826" s="215">
        <v>1004</v>
      </c>
      <c r="I2826" s="215" t="s">
        <v>13895</v>
      </c>
      <c r="J2826" s="215" t="s">
        <v>13896</v>
      </c>
      <c r="K2826" s="215" t="s">
        <v>8688</v>
      </c>
      <c r="L2826" s="215" t="s">
        <v>20633</v>
      </c>
      <c r="AD2826" s="216"/>
    </row>
    <row r="2827" spans="1:30" s="215" customFormat="1" x14ac:dyDescent="0.25">
      <c r="A2827" s="215" t="s">
        <v>160</v>
      </c>
      <c r="B2827" s="215">
        <v>6112</v>
      </c>
      <c r="C2827" s="215" t="s">
        <v>223</v>
      </c>
      <c r="D2827" s="215">
        <v>3108590</v>
      </c>
      <c r="E2827" s="215">
        <v>1020</v>
      </c>
      <c r="F2827" s="215">
        <v>1121</v>
      </c>
      <c r="G2827" s="215">
        <v>1004</v>
      </c>
      <c r="I2827" s="215" t="s">
        <v>3413</v>
      </c>
      <c r="J2827" s="215" t="s">
        <v>3414</v>
      </c>
      <c r="K2827" s="215" t="s">
        <v>328</v>
      </c>
      <c r="L2827" s="215" t="s">
        <v>5990</v>
      </c>
      <c r="AD2827" s="216"/>
    </row>
    <row r="2828" spans="1:30" s="215" customFormat="1" x14ac:dyDescent="0.25">
      <c r="A2828" s="215" t="s">
        <v>160</v>
      </c>
      <c r="B2828" s="215">
        <v>6112</v>
      </c>
      <c r="C2828" s="215" t="s">
        <v>223</v>
      </c>
      <c r="D2828" s="215">
        <v>3108593</v>
      </c>
      <c r="E2828" s="215">
        <v>1060</v>
      </c>
      <c r="F2828" s="215">
        <v>1251</v>
      </c>
      <c r="G2828" s="215">
        <v>1004</v>
      </c>
      <c r="I2828" s="215" t="s">
        <v>13897</v>
      </c>
      <c r="J2828" s="215" t="s">
        <v>13898</v>
      </c>
      <c r="K2828" s="215" t="s">
        <v>8688</v>
      </c>
      <c r="L2828" s="215" t="s">
        <v>20634</v>
      </c>
      <c r="AD2828" s="216"/>
    </row>
    <row r="2829" spans="1:30" s="215" customFormat="1" x14ac:dyDescent="0.25">
      <c r="A2829" s="215" t="s">
        <v>160</v>
      </c>
      <c r="B2829" s="215">
        <v>6112</v>
      </c>
      <c r="C2829" s="215" t="s">
        <v>223</v>
      </c>
      <c r="D2829" s="215">
        <v>3108596</v>
      </c>
      <c r="E2829" s="215">
        <v>1020</v>
      </c>
      <c r="F2829" s="215">
        <v>1121</v>
      </c>
      <c r="G2829" s="215">
        <v>1004</v>
      </c>
      <c r="I2829" s="215" t="s">
        <v>13899</v>
      </c>
      <c r="J2829" s="215" t="s">
        <v>13900</v>
      </c>
      <c r="K2829" s="215" t="s">
        <v>8688</v>
      </c>
      <c r="L2829" s="215" t="s">
        <v>20635</v>
      </c>
      <c r="AD2829" s="216"/>
    </row>
    <row r="2830" spans="1:30" s="215" customFormat="1" x14ac:dyDescent="0.25">
      <c r="A2830" s="215" t="s">
        <v>160</v>
      </c>
      <c r="B2830" s="215">
        <v>6112</v>
      </c>
      <c r="C2830" s="215" t="s">
        <v>223</v>
      </c>
      <c r="D2830" s="215">
        <v>3108601</v>
      </c>
      <c r="E2830" s="215">
        <v>1020</v>
      </c>
      <c r="F2830" s="215">
        <v>1121</v>
      </c>
      <c r="G2830" s="215">
        <v>1004</v>
      </c>
      <c r="I2830" s="215" t="s">
        <v>13901</v>
      </c>
      <c r="J2830" s="215" t="s">
        <v>13902</v>
      </c>
      <c r="K2830" s="215" t="s">
        <v>8688</v>
      </c>
      <c r="L2830" s="215" t="s">
        <v>20636</v>
      </c>
      <c r="AD2830" s="216"/>
    </row>
    <row r="2831" spans="1:30" s="215" customFormat="1" x14ac:dyDescent="0.25">
      <c r="A2831" s="215" t="s">
        <v>160</v>
      </c>
      <c r="B2831" s="215">
        <v>6112</v>
      </c>
      <c r="C2831" s="215" t="s">
        <v>223</v>
      </c>
      <c r="D2831" s="215">
        <v>3108602</v>
      </c>
      <c r="E2831" s="215">
        <v>1020</v>
      </c>
      <c r="F2831" s="215">
        <v>1110</v>
      </c>
      <c r="G2831" s="215">
        <v>1004</v>
      </c>
      <c r="I2831" s="215" t="s">
        <v>13903</v>
      </c>
      <c r="J2831" s="215" t="s">
        <v>13904</v>
      </c>
      <c r="K2831" s="215" t="s">
        <v>8688</v>
      </c>
      <c r="L2831" s="215" t="s">
        <v>20637</v>
      </c>
      <c r="AD2831" s="216"/>
    </row>
    <row r="2832" spans="1:30" s="215" customFormat="1" x14ac:dyDescent="0.25">
      <c r="A2832" s="215" t="s">
        <v>160</v>
      </c>
      <c r="B2832" s="215">
        <v>6112</v>
      </c>
      <c r="C2832" s="215" t="s">
        <v>223</v>
      </c>
      <c r="D2832" s="215">
        <v>3108603</v>
      </c>
      <c r="E2832" s="215">
        <v>1020</v>
      </c>
      <c r="F2832" s="215">
        <v>1110</v>
      </c>
      <c r="G2832" s="215">
        <v>1004</v>
      </c>
      <c r="I2832" s="215" t="s">
        <v>13905</v>
      </c>
      <c r="J2832" s="215" t="s">
        <v>13906</v>
      </c>
      <c r="K2832" s="215" t="s">
        <v>8688</v>
      </c>
      <c r="L2832" s="215" t="s">
        <v>20638</v>
      </c>
      <c r="AD2832" s="216"/>
    </row>
    <row r="2833" spans="1:30" s="215" customFormat="1" x14ac:dyDescent="0.25">
      <c r="A2833" s="215" t="s">
        <v>160</v>
      </c>
      <c r="B2833" s="215">
        <v>6112</v>
      </c>
      <c r="C2833" s="215" t="s">
        <v>223</v>
      </c>
      <c r="D2833" s="215">
        <v>3108604</v>
      </c>
      <c r="E2833" s="215">
        <v>1020</v>
      </c>
      <c r="F2833" s="215">
        <v>1110</v>
      </c>
      <c r="G2833" s="215">
        <v>1004</v>
      </c>
      <c r="I2833" s="215" t="s">
        <v>13907</v>
      </c>
      <c r="J2833" s="215" t="s">
        <v>13908</v>
      </c>
      <c r="K2833" s="215" t="s">
        <v>8688</v>
      </c>
      <c r="L2833" s="215" t="s">
        <v>20639</v>
      </c>
      <c r="AD2833" s="216"/>
    </row>
    <row r="2834" spans="1:30" s="215" customFormat="1" x14ac:dyDescent="0.25">
      <c r="A2834" s="215" t="s">
        <v>160</v>
      </c>
      <c r="B2834" s="215">
        <v>6112</v>
      </c>
      <c r="C2834" s="215" t="s">
        <v>223</v>
      </c>
      <c r="D2834" s="215">
        <v>3108605</v>
      </c>
      <c r="E2834" s="215">
        <v>1020</v>
      </c>
      <c r="F2834" s="215">
        <v>1110</v>
      </c>
      <c r="G2834" s="215">
        <v>1004</v>
      </c>
      <c r="I2834" s="215" t="s">
        <v>13909</v>
      </c>
      <c r="J2834" s="215" t="s">
        <v>13910</v>
      </c>
      <c r="K2834" s="215" t="s">
        <v>8688</v>
      </c>
      <c r="L2834" s="215" t="s">
        <v>20640</v>
      </c>
      <c r="AD2834" s="216"/>
    </row>
    <row r="2835" spans="1:30" s="215" customFormat="1" x14ac:dyDescent="0.25">
      <c r="A2835" s="215" t="s">
        <v>160</v>
      </c>
      <c r="B2835" s="215">
        <v>6112</v>
      </c>
      <c r="C2835" s="215" t="s">
        <v>223</v>
      </c>
      <c r="D2835" s="215">
        <v>3108606</v>
      </c>
      <c r="E2835" s="215">
        <v>1020</v>
      </c>
      <c r="F2835" s="215">
        <v>1110</v>
      </c>
      <c r="G2835" s="215">
        <v>1004</v>
      </c>
      <c r="I2835" s="215" t="s">
        <v>13911</v>
      </c>
      <c r="J2835" s="215" t="s">
        <v>13912</v>
      </c>
      <c r="K2835" s="215" t="s">
        <v>8688</v>
      </c>
      <c r="L2835" s="215" t="s">
        <v>20641</v>
      </c>
      <c r="AD2835" s="216"/>
    </row>
    <row r="2836" spans="1:30" s="215" customFormat="1" x14ac:dyDescent="0.25">
      <c r="A2836" s="215" t="s">
        <v>160</v>
      </c>
      <c r="B2836" s="215">
        <v>6112</v>
      </c>
      <c r="C2836" s="215" t="s">
        <v>223</v>
      </c>
      <c r="D2836" s="215">
        <v>3108608</v>
      </c>
      <c r="E2836" s="215">
        <v>1020</v>
      </c>
      <c r="F2836" s="215">
        <v>1110</v>
      </c>
      <c r="G2836" s="215">
        <v>1004</v>
      </c>
      <c r="I2836" s="215" t="s">
        <v>13913</v>
      </c>
      <c r="J2836" s="215" t="s">
        <v>13914</v>
      </c>
      <c r="K2836" s="215" t="s">
        <v>8688</v>
      </c>
      <c r="L2836" s="215" t="s">
        <v>20642</v>
      </c>
      <c r="AD2836" s="216"/>
    </row>
    <row r="2837" spans="1:30" s="215" customFormat="1" x14ac:dyDescent="0.25">
      <c r="A2837" s="215" t="s">
        <v>160</v>
      </c>
      <c r="B2837" s="215">
        <v>6112</v>
      </c>
      <c r="C2837" s="215" t="s">
        <v>223</v>
      </c>
      <c r="D2837" s="215">
        <v>3108609</v>
      </c>
      <c r="E2837" s="215">
        <v>1020</v>
      </c>
      <c r="F2837" s="215">
        <v>1110</v>
      </c>
      <c r="G2837" s="215">
        <v>1004</v>
      </c>
      <c r="I2837" s="215" t="s">
        <v>13915</v>
      </c>
      <c r="J2837" s="215" t="s">
        <v>13916</v>
      </c>
      <c r="K2837" s="215" t="s">
        <v>8688</v>
      </c>
      <c r="L2837" s="215" t="s">
        <v>20643</v>
      </c>
      <c r="AD2837" s="216"/>
    </row>
    <row r="2838" spans="1:30" s="215" customFormat="1" x14ac:dyDescent="0.25">
      <c r="A2838" s="215" t="s">
        <v>160</v>
      </c>
      <c r="B2838" s="215">
        <v>6112</v>
      </c>
      <c r="C2838" s="215" t="s">
        <v>223</v>
      </c>
      <c r="D2838" s="215">
        <v>3108611</v>
      </c>
      <c r="E2838" s="215">
        <v>1020</v>
      </c>
      <c r="F2838" s="215">
        <v>1110</v>
      </c>
      <c r="G2838" s="215">
        <v>1004</v>
      </c>
      <c r="I2838" s="215" t="s">
        <v>13917</v>
      </c>
      <c r="J2838" s="215" t="s">
        <v>13918</v>
      </c>
      <c r="K2838" s="215" t="s">
        <v>8688</v>
      </c>
      <c r="L2838" s="215" t="s">
        <v>20644</v>
      </c>
      <c r="AD2838" s="216"/>
    </row>
    <row r="2839" spans="1:30" s="215" customFormat="1" x14ac:dyDescent="0.25">
      <c r="A2839" s="215" t="s">
        <v>160</v>
      </c>
      <c r="B2839" s="215">
        <v>6112</v>
      </c>
      <c r="C2839" s="215" t="s">
        <v>223</v>
      </c>
      <c r="D2839" s="215">
        <v>3108613</v>
      </c>
      <c r="E2839" s="215">
        <v>1020</v>
      </c>
      <c r="F2839" s="215">
        <v>1110</v>
      </c>
      <c r="G2839" s="215">
        <v>1004</v>
      </c>
      <c r="I2839" s="215" t="s">
        <v>3401</v>
      </c>
      <c r="J2839" s="215" t="s">
        <v>3402</v>
      </c>
      <c r="K2839" s="215" t="s">
        <v>328</v>
      </c>
      <c r="L2839" s="215" t="s">
        <v>5989</v>
      </c>
      <c r="AD2839" s="216"/>
    </row>
    <row r="2840" spans="1:30" s="215" customFormat="1" x14ac:dyDescent="0.25">
      <c r="A2840" s="215" t="s">
        <v>160</v>
      </c>
      <c r="B2840" s="215">
        <v>6112</v>
      </c>
      <c r="C2840" s="215" t="s">
        <v>223</v>
      </c>
      <c r="D2840" s="215">
        <v>3108614</v>
      </c>
      <c r="E2840" s="215">
        <v>1020</v>
      </c>
      <c r="F2840" s="215">
        <v>1110</v>
      </c>
      <c r="G2840" s="215">
        <v>1004</v>
      </c>
      <c r="I2840" s="215" t="s">
        <v>13919</v>
      </c>
      <c r="J2840" s="215" t="s">
        <v>13920</v>
      </c>
      <c r="K2840" s="215" t="s">
        <v>8688</v>
      </c>
      <c r="L2840" s="215" t="s">
        <v>20645</v>
      </c>
      <c r="AD2840" s="216"/>
    </row>
    <row r="2841" spans="1:30" s="215" customFormat="1" x14ac:dyDescent="0.25">
      <c r="A2841" s="215" t="s">
        <v>160</v>
      </c>
      <c r="B2841" s="215">
        <v>6112</v>
      </c>
      <c r="C2841" s="215" t="s">
        <v>223</v>
      </c>
      <c r="D2841" s="215">
        <v>3108615</v>
      </c>
      <c r="E2841" s="215">
        <v>1020</v>
      </c>
      <c r="F2841" s="215">
        <v>1110</v>
      </c>
      <c r="G2841" s="215">
        <v>1004</v>
      </c>
      <c r="I2841" s="215" t="s">
        <v>13921</v>
      </c>
      <c r="J2841" s="215" t="s">
        <v>13922</v>
      </c>
      <c r="K2841" s="215" t="s">
        <v>8688</v>
      </c>
      <c r="L2841" s="215" t="s">
        <v>20646</v>
      </c>
      <c r="AD2841" s="216"/>
    </row>
    <row r="2842" spans="1:30" s="215" customFormat="1" x14ac:dyDescent="0.25">
      <c r="A2842" s="215" t="s">
        <v>160</v>
      </c>
      <c r="B2842" s="215">
        <v>6112</v>
      </c>
      <c r="C2842" s="215" t="s">
        <v>223</v>
      </c>
      <c r="D2842" s="215">
        <v>3108616</v>
      </c>
      <c r="E2842" s="215">
        <v>1020</v>
      </c>
      <c r="F2842" s="215">
        <v>1110</v>
      </c>
      <c r="G2842" s="215">
        <v>1004</v>
      </c>
      <c r="I2842" s="215" t="s">
        <v>13923</v>
      </c>
      <c r="J2842" s="215" t="s">
        <v>13924</v>
      </c>
      <c r="K2842" s="215" t="s">
        <v>8688</v>
      </c>
      <c r="L2842" s="215" t="s">
        <v>20647</v>
      </c>
      <c r="AD2842" s="216"/>
    </row>
    <row r="2843" spans="1:30" s="215" customFormat="1" x14ac:dyDescent="0.25">
      <c r="A2843" s="215" t="s">
        <v>160</v>
      </c>
      <c r="B2843" s="215">
        <v>6112</v>
      </c>
      <c r="C2843" s="215" t="s">
        <v>223</v>
      </c>
      <c r="D2843" s="215">
        <v>3108618</v>
      </c>
      <c r="E2843" s="215">
        <v>1020</v>
      </c>
      <c r="F2843" s="215">
        <v>1110</v>
      </c>
      <c r="G2843" s="215">
        <v>1004</v>
      </c>
      <c r="I2843" s="215" t="s">
        <v>13925</v>
      </c>
      <c r="J2843" s="215" t="s">
        <v>13926</v>
      </c>
      <c r="K2843" s="215" t="s">
        <v>8688</v>
      </c>
      <c r="L2843" s="215" t="s">
        <v>20648</v>
      </c>
      <c r="AD2843" s="216"/>
    </row>
    <row r="2844" spans="1:30" s="215" customFormat="1" x14ac:dyDescent="0.25">
      <c r="A2844" s="215" t="s">
        <v>160</v>
      </c>
      <c r="B2844" s="215">
        <v>6112</v>
      </c>
      <c r="C2844" s="215" t="s">
        <v>223</v>
      </c>
      <c r="D2844" s="215">
        <v>3108619</v>
      </c>
      <c r="E2844" s="215">
        <v>1020</v>
      </c>
      <c r="F2844" s="215">
        <v>1110</v>
      </c>
      <c r="G2844" s="215">
        <v>1004</v>
      </c>
      <c r="I2844" s="215" t="s">
        <v>13927</v>
      </c>
      <c r="J2844" s="215" t="s">
        <v>13928</v>
      </c>
      <c r="K2844" s="215" t="s">
        <v>8688</v>
      </c>
      <c r="L2844" s="215" t="s">
        <v>20649</v>
      </c>
      <c r="AD2844" s="216"/>
    </row>
    <row r="2845" spans="1:30" s="215" customFormat="1" x14ac:dyDescent="0.25">
      <c r="A2845" s="215" t="s">
        <v>160</v>
      </c>
      <c r="B2845" s="215">
        <v>6112</v>
      </c>
      <c r="C2845" s="215" t="s">
        <v>223</v>
      </c>
      <c r="D2845" s="215">
        <v>3108620</v>
      </c>
      <c r="E2845" s="215">
        <v>1020</v>
      </c>
      <c r="F2845" s="215">
        <v>1110</v>
      </c>
      <c r="G2845" s="215">
        <v>1004</v>
      </c>
      <c r="I2845" s="215" t="s">
        <v>13929</v>
      </c>
      <c r="J2845" s="215" t="s">
        <v>13930</v>
      </c>
      <c r="K2845" s="215" t="s">
        <v>8688</v>
      </c>
      <c r="L2845" s="215" t="s">
        <v>20650</v>
      </c>
      <c r="AD2845" s="216"/>
    </row>
    <row r="2846" spans="1:30" s="215" customFormat="1" x14ac:dyDescent="0.25">
      <c r="A2846" s="215" t="s">
        <v>160</v>
      </c>
      <c r="B2846" s="215">
        <v>6112</v>
      </c>
      <c r="C2846" s="215" t="s">
        <v>223</v>
      </c>
      <c r="D2846" s="215">
        <v>3108625</v>
      </c>
      <c r="E2846" s="215">
        <v>1030</v>
      </c>
      <c r="F2846" s="215">
        <v>1121</v>
      </c>
      <c r="G2846" s="215">
        <v>1004</v>
      </c>
      <c r="I2846" s="215" t="s">
        <v>13931</v>
      </c>
      <c r="J2846" s="215" t="s">
        <v>13932</v>
      </c>
      <c r="K2846" s="215" t="s">
        <v>8688</v>
      </c>
      <c r="L2846" s="215" t="s">
        <v>20651</v>
      </c>
      <c r="AD2846" s="216"/>
    </row>
    <row r="2847" spans="1:30" s="215" customFormat="1" x14ac:dyDescent="0.25">
      <c r="A2847" s="215" t="s">
        <v>160</v>
      </c>
      <c r="B2847" s="215">
        <v>6112</v>
      </c>
      <c r="C2847" s="215" t="s">
        <v>223</v>
      </c>
      <c r="D2847" s="215">
        <v>9018333</v>
      </c>
      <c r="E2847" s="215">
        <v>1060</v>
      </c>
      <c r="G2847" s="215">
        <v>1004</v>
      </c>
      <c r="I2847" s="215" t="s">
        <v>13933</v>
      </c>
      <c r="J2847" s="215" t="s">
        <v>13934</v>
      </c>
      <c r="K2847" s="215" t="s">
        <v>8688</v>
      </c>
      <c r="L2847" s="215" t="s">
        <v>20652</v>
      </c>
      <c r="AD2847" s="216"/>
    </row>
    <row r="2848" spans="1:30" s="215" customFormat="1" x14ac:dyDescent="0.25">
      <c r="A2848" s="215" t="s">
        <v>160</v>
      </c>
      <c r="B2848" s="215">
        <v>6112</v>
      </c>
      <c r="C2848" s="215" t="s">
        <v>223</v>
      </c>
      <c r="D2848" s="215">
        <v>9072628</v>
      </c>
      <c r="E2848" s="215">
        <v>1060</v>
      </c>
      <c r="G2848" s="215">
        <v>1004</v>
      </c>
      <c r="I2848" s="215" t="s">
        <v>13935</v>
      </c>
      <c r="J2848" s="215" t="s">
        <v>13936</v>
      </c>
      <c r="K2848" s="215" t="s">
        <v>8688</v>
      </c>
      <c r="L2848" s="215" t="s">
        <v>20653</v>
      </c>
      <c r="AD2848" s="216"/>
    </row>
    <row r="2849" spans="1:30" s="215" customFormat="1" x14ac:dyDescent="0.25">
      <c r="A2849" s="215" t="s">
        <v>160</v>
      </c>
      <c r="B2849" s="215">
        <v>6112</v>
      </c>
      <c r="C2849" s="215" t="s">
        <v>223</v>
      </c>
      <c r="D2849" s="215">
        <v>9080516</v>
      </c>
      <c r="E2849" s="215">
        <v>1060</v>
      </c>
      <c r="G2849" s="215">
        <v>1004</v>
      </c>
      <c r="I2849" s="215" t="s">
        <v>13937</v>
      </c>
      <c r="J2849" s="215" t="s">
        <v>13938</v>
      </c>
      <c r="K2849" s="215" t="s">
        <v>8688</v>
      </c>
      <c r="L2849" s="215" t="s">
        <v>20654</v>
      </c>
      <c r="AD2849" s="216"/>
    </row>
    <row r="2850" spans="1:30" s="215" customFormat="1" x14ac:dyDescent="0.25">
      <c r="A2850" s="215" t="s">
        <v>160</v>
      </c>
      <c r="B2850" s="215">
        <v>6112</v>
      </c>
      <c r="C2850" s="215" t="s">
        <v>223</v>
      </c>
      <c r="D2850" s="215">
        <v>190023283</v>
      </c>
      <c r="E2850" s="215">
        <v>1020</v>
      </c>
      <c r="F2850" s="215">
        <v>1110</v>
      </c>
      <c r="G2850" s="215">
        <v>1004</v>
      </c>
      <c r="I2850" s="215" t="s">
        <v>13939</v>
      </c>
      <c r="J2850" s="215" t="s">
        <v>13940</v>
      </c>
      <c r="K2850" s="215" t="s">
        <v>8688</v>
      </c>
      <c r="L2850" s="215" t="s">
        <v>20655</v>
      </c>
      <c r="AD2850" s="216"/>
    </row>
    <row r="2851" spans="1:30" s="215" customFormat="1" x14ac:dyDescent="0.25">
      <c r="A2851" s="215" t="s">
        <v>160</v>
      </c>
      <c r="B2851" s="215">
        <v>6112</v>
      </c>
      <c r="C2851" s="215" t="s">
        <v>223</v>
      </c>
      <c r="D2851" s="215">
        <v>190023285</v>
      </c>
      <c r="E2851" s="215">
        <v>1020</v>
      </c>
      <c r="F2851" s="215">
        <v>1110</v>
      </c>
      <c r="G2851" s="215">
        <v>1004</v>
      </c>
      <c r="I2851" s="215" t="s">
        <v>13941</v>
      </c>
      <c r="J2851" s="215" t="s">
        <v>13942</v>
      </c>
      <c r="K2851" s="215" t="s">
        <v>8688</v>
      </c>
      <c r="L2851" s="215" t="s">
        <v>20656</v>
      </c>
      <c r="AD2851" s="216"/>
    </row>
    <row r="2852" spans="1:30" s="215" customFormat="1" x14ac:dyDescent="0.25">
      <c r="A2852" s="215" t="s">
        <v>160</v>
      </c>
      <c r="B2852" s="215">
        <v>6112</v>
      </c>
      <c r="C2852" s="215" t="s">
        <v>223</v>
      </c>
      <c r="D2852" s="215">
        <v>190023288</v>
      </c>
      <c r="E2852" s="215">
        <v>1020</v>
      </c>
      <c r="F2852" s="215">
        <v>1110</v>
      </c>
      <c r="G2852" s="215">
        <v>1004</v>
      </c>
      <c r="I2852" s="215" t="s">
        <v>13943</v>
      </c>
      <c r="J2852" s="215" t="s">
        <v>13944</v>
      </c>
      <c r="K2852" s="215" t="s">
        <v>8688</v>
      </c>
      <c r="L2852" s="215" t="s">
        <v>20657</v>
      </c>
      <c r="AD2852" s="216"/>
    </row>
    <row r="2853" spans="1:30" s="215" customFormat="1" x14ac:dyDescent="0.25">
      <c r="A2853" s="215" t="s">
        <v>160</v>
      </c>
      <c r="B2853" s="215">
        <v>6112</v>
      </c>
      <c r="C2853" s="215" t="s">
        <v>223</v>
      </c>
      <c r="D2853" s="215">
        <v>190023292</v>
      </c>
      <c r="E2853" s="215">
        <v>1020</v>
      </c>
      <c r="F2853" s="215">
        <v>1110</v>
      </c>
      <c r="G2853" s="215">
        <v>1004</v>
      </c>
      <c r="I2853" s="215" t="s">
        <v>13945</v>
      </c>
      <c r="J2853" s="215" t="s">
        <v>13946</v>
      </c>
      <c r="K2853" s="215" t="s">
        <v>8688</v>
      </c>
      <c r="L2853" s="215" t="s">
        <v>20658</v>
      </c>
      <c r="AD2853" s="216"/>
    </row>
    <row r="2854" spans="1:30" s="215" customFormat="1" x14ac:dyDescent="0.25">
      <c r="A2854" s="215" t="s">
        <v>160</v>
      </c>
      <c r="B2854" s="215">
        <v>6112</v>
      </c>
      <c r="C2854" s="215" t="s">
        <v>223</v>
      </c>
      <c r="D2854" s="215">
        <v>190219950</v>
      </c>
      <c r="E2854" s="215">
        <v>1020</v>
      </c>
      <c r="F2854" s="215">
        <v>1110</v>
      </c>
      <c r="G2854" s="215">
        <v>1004</v>
      </c>
      <c r="I2854" s="215" t="s">
        <v>13947</v>
      </c>
      <c r="J2854" s="215" t="s">
        <v>13948</v>
      </c>
      <c r="K2854" s="215" t="s">
        <v>8688</v>
      </c>
      <c r="L2854" s="215" t="s">
        <v>20659</v>
      </c>
      <c r="AD2854" s="216"/>
    </row>
    <row r="2855" spans="1:30" s="215" customFormat="1" x14ac:dyDescent="0.25">
      <c r="A2855" s="215" t="s">
        <v>160</v>
      </c>
      <c r="B2855" s="215">
        <v>6112</v>
      </c>
      <c r="C2855" s="215" t="s">
        <v>223</v>
      </c>
      <c r="D2855" s="215">
        <v>190483751</v>
      </c>
      <c r="E2855" s="215">
        <v>1020</v>
      </c>
      <c r="F2855" s="215">
        <v>1110</v>
      </c>
      <c r="G2855" s="215">
        <v>1004</v>
      </c>
      <c r="I2855" s="215" t="s">
        <v>13949</v>
      </c>
      <c r="J2855" s="215" t="s">
        <v>13950</v>
      </c>
      <c r="K2855" s="215" t="s">
        <v>8688</v>
      </c>
      <c r="L2855" s="215" t="s">
        <v>20660</v>
      </c>
      <c r="AD2855" s="216"/>
    </row>
    <row r="2856" spans="1:30" s="215" customFormat="1" x14ac:dyDescent="0.25">
      <c r="A2856" s="215" t="s">
        <v>160</v>
      </c>
      <c r="B2856" s="215">
        <v>6112</v>
      </c>
      <c r="C2856" s="215" t="s">
        <v>223</v>
      </c>
      <c r="D2856" s="215">
        <v>191172091</v>
      </c>
      <c r="E2856" s="215">
        <v>1020</v>
      </c>
      <c r="F2856" s="215">
        <v>1110</v>
      </c>
      <c r="G2856" s="215">
        <v>1004</v>
      </c>
      <c r="I2856" s="215" t="s">
        <v>13951</v>
      </c>
      <c r="J2856" s="215" t="s">
        <v>13952</v>
      </c>
      <c r="K2856" s="215" t="s">
        <v>8688</v>
      </c>
      <c r="L2856" s="215" t="s">
        <v>20661</v>
      </c>
      <c r="AD2856" s="216"/>
    </row>
    <row r="2857" spans="1:30" s="215" customFormat="1" x14ac:dyDescent="0.25">
      <c r="A2857" s="215" t="s">
        <v>160</v>
      </c>
      <c r="B2857" s="215">
        <v>6112</v>
      </c>
      <c r="C2857" s="215" t="s">
        <v>223</v>
      </c>
      <c r="D2857" s="215">
        <v>191650685</v>
      </c>
      <c r="E2857" s="215">
        <v>1060</v>
      </c>
      <c r="G2857" s="215">
        <v>1004</v>
      </c>
      <c r="I2857" s="215" t="s">
        <v>13953</v>
      </c>
      <c r="J2857" s="215" t="s">
        <v>13954</v>
      </c>
      <c r="K2857" s="215" t="s">
        <v>8688</v>
      </c>
      <c r="L2857" s="215" t="s">
        <v>20662</v>
      </c>
      <c r="AD2857" s="216"/>
    </row>
    <row r="2858" spans="1:30" s="215" customFormat="1" x14ac:dyDescent="0.25">
      <c r="A2858" s="215" t="s">
        <v>160</v>
      </c>
      <c r="B2858" s="215">
        <v>6112</v>
      </c>
      <c r="C2858" s="215" t="s">
        <v>223</v>
      </c>
      <c r="D2858" s="215">
        <v>191690518</v>
      </c>
      <c r="E2858" s="215">
        <v>1020</v>
      </c>
      <c r="F2858" s="215">
        <v>1110</v>
      </c>
      <c r="G2858" s="215">
        <v>1004</v>
      </c>
      <c r="I2858" s="215" t="s">
        <v>13955</v>
      </c>
      <c r="J2858" s="215" t="s">
        <v>13956</v>
      </c>
      <c r="K2858" s="215" t="s">
        <v>8688</v>
      </c>
      <c r="L2858" s="215" t="s">
        <v>20663</v>
      </c>
      <c r="AD2858" s="216"/>
    </row>
    <row r="2859" spans="1:30" s="215" customFormat="1" x14ac:dyDescent="0.25">
      <c r="A2859" s="215" t="s">
        <v>160</v>
      </c>
      <c r="B2859" s="215">
        <v>6112</v>
      </c>
      <c r="C2859" s="215" t="s">
        <v>223</v>
      </c>
      <c r="D2859" s="215">
        <v>191774411</v>
      </c>
      <c r="E2859" s="215">
        <v>1020</v>
      </c>
      <c r="F2859" s="215">
        <v>1110</v>
      </c>
      <c r="G2859" s="215">
        <v>1004</v>
      </c>
      <c r="I2859" s="215" t="s">
        <v>13957</v>
      </c>
      <c r="J2859" s="215" t="s">
        <v>13958</v>
      </c>
      <c r="K2859" s="215" t="s">
        <v>8688</v>
      </c>
      <c r="L2859" s="215" t="s">
        <v>20664</v>
      </c>
      <c r="AD2859" s="216"/>
    </row>
    <row r="2860" spans="1:30" s="215" customFormat="1" x14ac:dyDescent="0.25">
      <c r="A2860" s="215" t="s">
        <v>160</v>
      </c>
      <c r="B2860" s="215">
        <v>6112</v>
      </c>
      <c r="C2860" s="215" t="s">
        <v>223</v>
      </c>
      <c r="D2860" s="215">
        <v>192017612</v>
      </c>
      <c r="E2860" s="215">
        <v>1020</v>
      </c>
      <c r="F2860" s="215">
        <v>1110</v>
      </c>
      <c r="G2860" s="215">
        <v>1003</v>
      </c>
      <c r="I2860" s="215" t="s">
        <v>23742</v>
      </c>
      <c r="J2860" s="215" t="s">
        <v>23743</v>
      </c>
      <c r="K2860" s="215" t="s">
        <v>8688</v>
      </c>
      <c r="L2860" s="215" t="s">
        <v>23807</v>
      </c>
      <c r="AD2860" s="216"/>
    </row>
    <row r="2861" spans="1:30" s="215" customFormat="1" x14ac:dyDescent="0.25">
      <c r="A2861" s="215" t="s">
        <v>160</v>
      </c>
      <c r="B2861" s="215">
        <v>6112</v>
      </c>
      <c r="C2861" s="215" t="s">
        <v>223</v>
      </c>
      <c r="D2861" s="215">
        <v>192017621</v>
      </c>
      <c r="E2861" s="215">
        <v>1020</v>
      </c>
      <c r="F2861" s="215">
        <v>1110</v>
      </c>
      <c r="G2861" s="215">
        <v>1003</v>
      </c>
      <c r="I2861" s="215" t="s">
        <v>23744</v>
      </c>
      <c r="J2861" s="215" t="s">
        <v>23745</v>
      </c>
      <c r="K2861" s="215" t="s">
        <v>8688</v>
      </c>
      <c r="L2861" s="215" t="s">
        <v>23808</v>
      </c>
      <c r="AD2861" s="216"/>
    </row>
    <row r="2862" spans="1:30" s="215" customFormat="1" x14ac:dyDescent="0.25">
      <c r="A2862" s="215" t="s">
        <v>160</v>
      </c>
      <c r="B2862" s="215">
        <v>6113</v>
      </c>
      <c r="C2862" s="215" t="s">
        <v>224</v>
      </c>
      <c r="D2862" s="215">
        <v>190648112</v>
      </c>
      <c r="E2862" s="215">
        <v>1060</v>
      </c>
      <c r="F2862" s="215">
        <v>1220</v>
      </c>
      <c r="G2862" s="215">
        <v>1004</v>
      </c>
      <c r="I2862" s="215" t="s">
        <v>13959</v>
      </c>
      <c r="J2862" s="215" t="s">
        <v>13960</v>
      </c>
      <c r="K2862" s="215" t="s">
        <v>8688</v>
      </c>
      <c r="L2862" s="215" t="s">
        <v>20665</v>
      </c>
      <c r="AD2862" s="216"/>
    </row>
    <row r="2863" spans="1:30" s="215" customFormat="1" x14ac:dyDescent="0.25">
      <c r="A2863" s="215" t="s">
        <v>160</v>
      </c>
      <c r="B2863" s="215">
        <v>6113</v>
      </c>
      <c r="C2863" s="215" t="s">
        <v>224</v>
      </c>
      <c r="D2863" s="215">
        <v>191669911</v>
      </c>
      <c r="E2863" s="215">
        <v>1020</v>
      </c>
      <c r="F2863" s="215">
        <v>1122</v>
      </c>
      <c r="G2863" s="215">
        <v>1004</v>
      </c>
      <c r="I2863" s="215" t="s">
        <v>24519</v>
      </c>
      <c r="J2863" s="215" t="s">
        <v>24520</v>
      </c>
      <c r="K2863" s="215" t="s">
        <v>8688</v>
      </c>
      <c r="L2863" s="215" t="s">
        <v>24549</v>
      </c>
      <c r="AD2863" s="216"/>
    </row>
    <row r="2864" spans="1:30" s="215" customFormat="1" x14ac:dyDescent="0.25">
      <c r="A2864" s="215" t="s">
        <v>160</v>
      </c>
      <c r="B2864" s="215">
        <v>6113</v>
      </c>
      <c r="C2864" s="215" t="s">
        <v>224</v>
      </c>
      <c r="D2864" s="215">
        <v>191669915</v>
      </c>
      <c r="E2864" s="215">
        <v>1020</v>
      </c>
      <c r="F2864" s="215">
        <v>1110</v>
      </c>
      <c r="G2864" s="215">
        <v>1004</v>
      </c>
      <c r="I2864" s="215" t="s">
        <v>13961</v>
      </c>
      <c r="J2864" s="215" t="s">
        <v>13962</v>
      </c>
      <c r="K2864" s="215" t="s">
        <v>8688</v>
      </c>
      <c r="L2864" s="215" t="s">
        <v>20666</v>
      </c>
      <c r="AD2864" s="216"/>
    </row>
    <row r="2865" spans="1:30" s="215" customFormat="1" x14ac:dyDescent="0.25">
      <c r="A2865" s="215" t="s">
        <v>160</v>
      </c>
      <c r="B2865" s="215">
        <v>6113</v>
      </c>
      <c r="C2865" s="215" t="s">
        <v>224</v>
      </c>
      <c r="D2865" s="215">
        <v>191857535</v>
      </c>
      <c r="E2865" s="215">
        <v>1020</v>
      </c>
      <c r="F2865" s="215">
        <v>1110</v>
      </c>
      <c r="G2865" s="215">
        <v>1004</v>
      </c>
      <c r="I2865" s="215" t="s">
        <v>29879</v>
      </c>
      <c r="J2865" s="215" t="s">
        <v>29880</v>
      </c>
      <c r="K2865" s="215" t="s">
        <v>8688</v>
      </c>
      <c r="L2865" s="215" t="s">
        <v>20667</v>
      </c>
      <c r="AD2865" s="216"/>
    </row>
    <row r="2866" spans="1:30" s="215" customFormat="1" x14ac:dyDescent="0.25">
      <c r="A2866" s="215" t="s">
        <v>160</v>
      </c>
      <c r="B2866" s="215">
        <v>6113</v>
      </c>
      <c r="C2866" s="215" t="s">
        <v>224</v>
      </c>
      <c r="D2866" s="215">
        <v>191857539</v>
      </c>
      <c r="E2866" s="215">
        <v>1030</v>
      </c>
      <c r="F2866" s="215">
        <v>1121</v>
      </c>
      <c r="G2866" s="215">
        <v>1004</v>
      </c>
      <c r="I2866" s="215" t="s">
        <v>29881</v>
      </c>
      <c r="J2866" s="215" t="s">
        <v>29882</v>
      </c>
      <c r="K2866" s="215" t="s">
        <v>8688</v>
      </c>
      <c r="L2866" s="215" t="s">
        <v>26670</v>
      </c>
      <c r="AD2866" s="216"/>
    </row>
    <row r="2867" spans="1:30" s="215" customFormat="1" x14ac:dyDescent="0.25">
      <c r="A2867" s="215" t="s">
        <v>160</v>
      </c>
      <c r="B2867" s="215">
        <v>6113</v>
      </c>
      <c r="C2867" s="215" t="s">
        <v>224</v>
      </c>
      <c r="D2867" s="215">
        <v>191890412</v>
      </c>
      <c r="E2867" s="215">
        <v>1060</v>
      </c>
      <c r="F2867" s="215">
        <v>1242</v>
      </c>
      <c r="G2867" s="215">
        <v>1004</v>
      </c>
      <c r="I2867" s="215" t="s">
        <v>29883</v>
      </c>
      <c r="J2867" s="215" t="s">
        <v>29884</v>
      </c>
      <c r="K2867" s="215" t="s">
        <v>8688</v>
      </c>
      <c r="L2867" s="215" t="s">
        <v>20668</v>
      </c>
      <c r="AD2867" s="216"/>
    </row>
    <row r="2868" spans="1:30" s="215" customFormat="1" x14ac:dyDescent="0.25">
      <c r="A2868" s="215" t="s">
        <v>160</v>
      </c>
      <c r="B2868" s="215">
        <v>6113</v>
      </c>
      <c r="C2868" s="215" t="s">
        <v>224</v>
      </c>
      <c r="D2868" s="215">
        <v>191958924</v>
      </c>
      <c r="E2868" s="215">
        <v>1020</v>
      </c>
      <c r="F2868" s="215">
        <v>1110</v>
      </c>
      <c r="G2868" s="215">
        <v>1004</v>
      </c>
      <c r="I2868" s="215" t="s">
        <v>13963</v>
      </c>
      <c r="J2868" s="215" t="s">
        <v>13964</v>
      </c>
      <c r="K2868" s="215" t="s">
        <v>8688</v>
      </c>
      <c r="L2868" s="215" t="s">
        <v>20669</v>
      </c>
      <c r="AD2868" s="216"/>
    </row>
    <row r="2869" spans="1:30" s="215" customFormat="1" x14ac:dyDescent="0.25">
      <c r="A2869" s="215" t="s">
        <v>160</v>
      </c>
      <c r="B2869" s="215">
        <v>6113</v>
      </c>
      <c r="C2869" s="215" t="s">
        <v>224</v>
      </c>
      <c r="D2869" s="215">
        <v>191964877</v>
      </c>
      <c r="E2869" s="215">
        <v>1060</v>
      </c>
      <c r="F2869" s="215">
        <v>1242</v>
      </c>
      <c r="G2869" s="215">
        <v>1004</v>
      </c>
      <c r="I2869" s="215" t="s">
        <v>13965</v>
      </c>
      <c r="J2869" s="215" t="s">
        <v>13966</v>
      </c>
      <c r="K2869" s="215" t="s">
        <v>8688</v>
      </c>
      <c r="L2869" s="215" t="s">
        <v>20670</v>
      </c>
      <c r="AD2869" s="216"/>
    </row>
    <row r="2870" spans="1:30" s="215" customFormat="1" x14ac:dyDescent="0.25">
      <c r="A2870" s="215" t="s">
        <v>160</v>
      </c>
      <c r="B2870" s="215">
        <v>6113</v>
      </c>
      <c r="C2870" s="215" t="s">
        <v>224</v>
      </c>
      <c r="D2870" s="215">
        <v>191973060</v>
      </c>
      <c r="E2870" s="215">
        <v>1020</v>
      </c>
      <c r="F2870" s="215">
        <v>1110</v>
      </c>
      <c r="G2870" s="215">
        <v>1004</v>
      </c>
      <c r="I2870" s="215" t="s">
        <v>24791</v>
      </c>
      <c r="J2870" s="215" t="s">
        <v>24792</v>
      </c>
      <c r="K2870" s="215" t="s">
        <v>8688</v>
      </c>
      <c r="L2870" s="215" t="s">
        <v>24899</v>
      </c>
      <c r="AD2870" s="216"/>
    </row>
    <row r="2871" spans="1:30" s="215" customFormat="1" x14ac:dyDescent="0.25">
      <c r="A2871" s="215" t="s">
        <v>160</v>
      </c>
      <c r="B2871" s="215">
        <v>6113</v>
      </c>
      <c r="C2871" s="215" t="s">
        <v>224</v>
      </c>
      <c r="D2871" s="215">
        <v>191975909</v>
      </c>
      <c r="E2871" s="215">
        <v>1020</v>
      </c>
      <c r="F2871" s="215">
        <v>1122</v>
      </c>
      <c r="G2871" s="215">
        <v>1004</v>
      </c>
      <c r="I2871" s="215" t="s">
        <v>29091</v>
      </c>
      <c r="J2871" s="215" t="s">
        <v>29092</v>
      </c>
      <c r="K2871" s="215" t="s">
        <v>8688</v>
      </c>
      <c r="L2871" s="215" t="s">
        <v>29128</v>
      </c>
      <c r="AD2871" s="216"/>
    </row>
    <row r="2872" spans="1:30" s="215" customFormat="1" x14ac:dyDescent="0.25">
      <c r="A2872" s="215" t="s">
        <v>160</v>
      </c>
      <c r="B2872" s="215">
        <v>6113</v>
      </c>
      <c r="C2872" s="215" t="s">
        <v>224</v>
      </c>
      <c r="D2872" s="215">
        <v>191976592</v>
      </c>
      <c r="E2872" s="215">
        <v>1020</v>
      </c>
      <c r="F2872" s="215">
        <v>1110</v>
      </c>
      <c r="G2872" s="215">
        <v>1004</v>
      </c>
      <c r="I2872" s="215" t="s">
        <v>26854</v>
      </c>
      <c r="J2872" s="215" t="s">
        <v>26855</v>
      </c>
      <c r="K2872" s="215" t="s">
        <v>8688</v>
      </c>
      <c r="L2872" s="215" t="s">
        <v>26922</v>
      </c>
      <c r="AD2872" s="216"/>
    </row>
    <row r="2873" spans="1:30" s="215" customFormat="1" x14ac:dyDescent="0.25">
      <c r="A2873" s="215" t="s">
        <v>160</v>
      </c>
      <c r="B2873" s="215">
        <v>6113</v>
      </c>
      <c r="C2873" s="215" t="s">
        <v>224</v>
      </c>
      <c r="D2873" s="215">
        <v>191979707</v>
      </c>
      <c r="E2873" s="215">
        <v>1030</v>
      </c>
      <c r="F2873" s="215">
        <v>1122</v>
      </c>
      <c r="G2873" s="215">
        <v>1003</v>
      </c>
      <c r="I2873" s="215" t="s">
        <v>26856</v>
      </c>
      <c r="J2873" s="215" t="s">
        <v>26857</v>
      </c>
      <c r="K2873" s="215" t="s">
        <v>328</v>
      </c>
      <c r="L2873" s="215" t="s">
        <v>26904</v>
      </c>
      <c r="AD2873" s="216"/>
    </row>
    <row r="2874" spans="1:30" s="215" customFormat="1" x14ac:dyDescent="0.25">
      <c r="A2874" s="215" t="s">
        <v>160</v>
      </c>
      <c r="B2874" s="215">
        <v>6113</v>
      </c>
      <c r="C2874" s="215" t="s">
        <v>224</v>
      </c>
      <c r="D2874" s="215">
        <v>191979708</v>
      </c>
      <c r="E2874" s="215">
        <v>1030</v>
      </c>
      <c r="F2874" s="215">
        <v>1122</v>
      </c>
      <c r="G2874" s="215">
        <v>1003</v>
      </c>
      <c r="I2874" s="215" t="s">
        <v>26856</v>
      </c>
      <c r="J2874" s="215" t="s">
        <v>26857</v>
      </c>
      <c r="K2874" s="215" t="s">
        <v>328</v>
      </c>
      <c r="L2874" s="215" t="s">
        <v>26904</v>
      </c>
      <c r="AD2874" s="216"/>
    </row>
    <row r="2875" spans="1:30" s="215" customFormat="1" x14ac:dyDescent="0.25">
      <c r="A2875" s="215" t="s">
        <v>160</v>
      </c>
      <c r="B2875" s="215">
        <v>6113</v>
      </c>
      <c r="C2875" s="215" t="s">
        <v>224</v>
      </c>
      <c r="D2875" s="215">
        <v>191988356</v>
      </c>
      <c r="E2875" s="215">
        <v>1060</v>
      </c>
      <c r="F2875" s="215">
        <v>1242</v>
      </c>
      <c r="G2875" s="215">
        <v>1004</v>
      </c>
      <c r="I2875" s="215" t="s">
        <v>29885</v>
      </c>
      <c r="J2875" s="215" t="s">
        <v>29886</v>
      </c>
      <c r="K2875" s="215" t="s">
        <v>328</v>
      </c>
      <c r="L2875" s="215" t="s">
        <v>30706</v>
      </c>
      <c r="AD2875" s="216"/>
    </row>
    <row r="2876" spans="1:30" s="215" customFormat="1" x14ac:dyDescent="0.25">
      <c r="A2876" s="215" t="s">
        <v>160</v>
      </c>
      <c r="B2876" s="215">
        <v>6113</v>
      </c>
      <c r="C2876" s="215" t="s">
        <v>224</v>
      </c>
      <c r="D2876" s="215">
        <v>192010110</v>
      </c>
      <c r="E2876" s="215">
        <v>1020</v>
      </c>
      <c r="F2876" s="215">
        <v>1110</v>
      </c>
      <c r="G2876" s="215">
        <v>1004</v>
      </c>
      <c r="I2876" s="215" t="s">
        <v>29093</v>
      </c>
      <c r="J2876" s="215" t="s">
        <v>29094</v>
      </c>
      <c r="K2876" s="215" t="s">
        <v>8688</v>
      </c>
      <c r="L2876" s="215" t="s">
        <v>29129</v>
      </c>
      <c r="AD2876" s="216"/>
    </row>
    <row r="2877" spans="1:30" s="215" customFormat="1" x14ac:dyDescent="0.25">
      <c r="A2877" s="215" t="s">
        <v>160</v>
      </c>
      <c r="B2877" s="215">
        <v>6113</v>
      </c>
      <c r="C2877" s="215" t="s">
        <v>224</v>
      </c>
      <c r="D2877" s="215">
        <v>192012913</v>
      </c>
      <c r="E2877" s="215">
        <v>1060</v>
      </c>
      <c r="F2877" s="215">
        <v>1263</v>
      </c>
      <c r="G2877" s="215">
        <v>1004</v>
      </c>
      <c r="I2877" s="215" t="s">
        <v>31247</v>
      </c>
      <c r="J2877" s="215" t="s">
        <v>31248</v>
      </c>
      <c r="K2877" s="215" t="s">
        <v>8688</v>
      </c>
      <c r="L2877" s="215" t="s">
        <v>31333</v>
      </c>
      <c r="AD2877" s="216"/>
    </row>
    <row r="2878" spans="1:30" s="215" customFormat="1" x14ac:dyDescent="0.25">
      <c r="A2878" s="215" t="s">
        <v>160</v>
      </c>
      <c r="B2878" s="215">
        <v>6113</v>
      </c>
      <c r="C2878" s="215" t="s">
        <v>224</v>
      </c>
      <c r="D2878" s="215">
        <v>192012914</v>
      </c>
      <c r="E2878" s="215">
        <v>1060</v>
      </c>
      <c r="F2878" s="215">
        <v>1263</v>
      </c>
      <c r="G2878" s="215">
        <v>1004</v>
      </c>
      <c r="I2878" s="215" t="s">
        <v>31247</v>
      </c>
      <c r="J2878" s="215" t="s">
        <v>31248</v>
      </c>
      <c r="K2878" s="215" t="s">
        <v>8688</v>
      </c>
      <c r="L2878" s="215" t="s">
        <v>31334</v>
      </c>
      <c r="AD2878" s="216"/>
    </row>
    <row r="2879" spans="1:30" s="215" customFormat="1" x14ac:dyDescent="0.25">
      <c r="A2879" s="215" t="s">
        <v>160</v>
      </c>
      <c r="B2879" s="215">
        <v>6113</v>
      </c>
      <c r="C2879" s="215" t="s">
        <v>224</v>
      </c>
      <c r="D2879" s="215">
        <v>192019026</v>
      </c>
      <c r="E2879" s="215">
        <v>1020</v>
      </c>
      <c r="F2879" s="215">
        <v>1110</v>
      </c>
      <c r="G2879" s="215">
        <v>1004</v>
      </c>
      <c r="I2879" s="215" t="s">
        <v>31808</v>
      </c>
      <c r="J2879" s="215" t="s">
        <v>31809</v>
      </c>
      <c r="K2879" s="215" t="s">
        <v>8688</v>
      </c>
      <c r="L2879" s="215" t="s">
        <v>31943</v>
      </c>
      <c r="AD2879" s="216"/>
    </row>
    <row r="2880" spans="1:30" s="215" customFormat="1" x14ac:dyDescent="0.25">
      <c r="A2880" s="215" t="s">
        <v>160</v>
      </c>
      <c r="B2880" s="215">
        <v>6113</v>
      </c>
      <c r="C2880" s="215" t="s">
        <v>224</v>
      </c>
      <c r="D2880" s="215">
        <v>504195032</v>
      </c>
      <c r="E2880" s="215">
        <v>1060</v>
      </c>
      <c r="F2880" s="215">
        <v>1274</v>
      </c>
      <c r="G2880" s="215">
        <v>1004</v>
      </c>
      <c r="I2880" s="215" t="s">
        <v>29887</v>
      </c>
      <c r="J2880" s="215" t="s">
        <v>29888</v>
      </c>
      <c r="K2880" s="215" t="s">
        <v>8688</v>
      </c>
      <c r="L2880" s="215" t="s">
        <v>30926</v>
      </c>
      <c r="AD2880" s="216"/>
    </row>
    <row r="2881" spans="1:30" s="215" customFormat="1" x14ac:dyDescent="0.25">
      <c r="A2881" s="215" t="s">
        <v>160</v>
      </c>
      <c r="B2881" s="215">
        <v>6113</v>
      </c>
      <c r="C2881" s="215" t="s">
        <v>224</v>
      </c>
      <c r="D2881" s="215">
        <v>504195060</v>
      </c>
      <c r="E2881" s="215">
        <v>1060</v>
      </c>
      <c r="F2881" s="215">
        <v>1274</v>
      </c>
      <c r="G2881" s="215">
        <v>1004</v>
      </c>
      <c r="I2881" s="215" t="s">
        <v>29889</v>
      </c>
      <c r="J2881" s="215" t="s">
        <v>29890</v>
      </c>
      <c r="K2881" s="215" t="s">
        <v>8688</v>
      </c>
      <c r="L2881" s="215" t="s">
        <v>30927</v>
      </c>
      <c r="AD2881" s="216"/>
    </row>
    <row r="2882" spans="1:30" s="215" customFormat="1" x14ac:dyDescent="0.25">
      <c r="A2882" s="215" t="s">
        <v>160</v>
      </c>
      <c r="B2882" s="215">
        <v>6113</v>
      </c>
      <c r="C2882" s="215" t="s">
        <v>224</v>
      </c>
      <c r="D2882" s="215">
        <v>504195061</v>
      </c>
      <c r="E2882" s="215">
        <v>1060</v>
      </c>
      <c r="F2882" s="215">
        <v>1274</v>
      </c>
      <c r="G2882" s="215">
        <v>1004</v>
      </c>
      <c r="I2882" s="215" t="s">
        <v>29891</v>
      </c>
      <c r="J2882" s="215" t="s">
        <v>29892</v>
      </c>
      <c r="K2882" s="215" t="s">
        <v>8688</v>
      </c>
      <c r="L2882" s="215" t="s">
        <v>30928</v>
      </c>
      <c r="AD2882" s="216"/>
    </row>
    <row r="2883" spans="1:30" s="215" customFormat="1" x14ac:dyDescent="0.25">
      <c r="A2883" s="215" t="s">
        <v>160</v>
      </c>
      <c r="B2883" s="215">
        <v>6113</v>
      </c>
      <c r="C2883" s="215" t="s">
        <v>224</v>
      </c>
      <c r="D2883" s="215">
        <v>504195331</v>
      </c>
      <c r="E2883" s="215">
        <v>1060</v>
      </c>
      <c r="F2883" s="215">
        <v>1251</v>
      </c>
      <c r="G2883" s="215">
        <v>1004</v>
      </c>
      <c r="I2883" s="215" t="s">
        <v>29893</v>
      </c>
      <c r="J2883" s="215" t="s">
        <v>29894</v>
      </c>
      <c r="K2883" s="215" t="s">
        <v>328</v>
      </c>
      <c r="L2883" s="215" t="s">
        <v>30707</v>
      </c>
      <c r="AD2883" s="216"/>
    </row>
    <row r="2884" spans="1:30" s="215" customFormat="1" x14ac:dyDescent="0.25">
      <c r="A2884" s="215" t="s">
        <v>160</v>
      </c>
      <c r="B2884" s="215">
        <v>6116</v>
      </c>
      <c r="C2884" s="215" t="s">
        <v>225</v>
      </c>
      <c r="D2884" s="215">
        <v>101158614</v>
      </c>
      <c r="E2884" s="215">
        <v>1060</v>
      </c>
      <c r="G2884" s="215">
        <v>1004</v>
      </c>
      <c r="I2884" s="215" t="s">
        <v>13967</v>
      </c>
      <c r="J2884" s="215" t="s">
        <v>13968</v>
      </c>
      <c r="K2884" s="215" t="s">
        <v>8688</v>
      </c>
      <c r="L2884" s="215" t="s">
        <v>20671</v>
      </c>
      <c r="AD2884" s="216"/>
    </row>
    <row r="2885" spans="1:30" s="215" customFormat="1" x14ac:dyDescent="0.25">
      <c r="A2885" s="215" t="s">
        <v>160</v>
      </c>
      <c r="B2885" s="215">
        <v>6116</v>
      </c>
      <c r="C2885" s="215" t="s">
        <v>225</v>
      </c>
      <c r="D2885" s="215">
        <v>191653432</v>
      </c>
      <c r="E2885" s="215">
        <v>1020</v>
      </c>
      <c r="F2885" s="215">
        <v>1122</v>
      </c>
      <c r="G2885" s="215">
        <v>1004</v>
      </c>
      <c r="I2885" s="215" t="s">
        <v>13969</v>
      </c>
      <c r="J2885" s="215" t="s">
        <v>13970</v>
      </c>
      <c r="K2885" s="215" t="s">
        <v>8688</v>
      </c>
      <c r="L2885" s="215" t="s">
        <v>20672</v>
      </c>
      <c r="AD2885" s="216"/>
    </row>
    <row r="2886" spans="1:30" s="215" customFormat="1" x14ac:dyDescent="0.25">
      <c r="A2886" s="215" t="s">
        <v>160</v>
      </c>
      <c r="B2886" s="215">
        <v>6116</v>
      </c>
      <c r="C2886" s="215" t="s">
        <v>225</v>
      </c>
      <c r="D2886" s="215">
        <v>191672637</v>
      </c>
      <c r="E2886" s="215">
        <v>1020</v>
      </c>
      <c r="F2886" s="215">
        <v>1121</v>
      </c>
      <c r="G2886" s="215">
        <v>1004</v>
      </c>
      <c r="I2886" s="215" t="s">
        <v>13971</v>
      </c>
      <c r="J2886" s="215" t="s">
        <v>13972</v>
      </c>
      <c r="K2886" s="215" t="s">
        <v>8688</v>
      </c>
      <c r="L2886" s="215" t="s">
        <v>20673</v>
      </c>
      <c r="AD2886" s="216"/>
    </row>
    <row r="2887" spans="1:30" s="215" customFormat="1" x14ac:dyDescent="0.25">
      <c r="A2887" s="215" t="s">
        <v>160</v>
      </c>
      <c r="B2887" s="215">
        <v>6116</v>
      </c>
      <c r="C2887" s="215" t="s">
        <v>225</v>
      </c>
      <c r="D2887" s="215">
        <v>191948028</v>
      </c>
      <c r="E2887" s="215">
        <v>1020</v>
      </c>
      <c r="F2887" s="215">
        <v>1110</v>
      </c>
      <c r="G2887" s="215">
        <v>1004</v>
      </c>
      <c r="I2887" s="215" t="s">
        <v>13973</v>
      </c>
      <c r="J2887" s="215" t="s">
        <v>13974</v>
      </c>
      <c r="K2887" s="215" t="s">
        <v>8688</v>
      </c>
      <c r="L2887" s="215" t="s">
        <v>20674</v>
      </c>
      <c r="AD2887" s="216"/>
    </row>
    <row r="2888" spans="1:30" s="215" customFormat="1" x14ac:dyDescent="0.25">
      <c r="A2888" s="215" t="s">
        <v>160</v>
      </c>
      <c r="B2888" s="215">
        <v>6116</v>
      </c>
      <c r="C2888" s="215" t="s">
        <v>225</v>
      </c>
      <c r="D2888" s="215">
        <v>191948029</v>
      </c>
      <c r="E2888" s="215">
        <v>1020</v>
      </c>
      <c r="F2888" s="215">
        <v>1110</v>
      </c>
      <c r="G2888" s="215">
        <v>1004</v>
      </c>
      <c r="I2888" s="215" t="s">
        <v>13975</v>
      </c>
      <c r="J2888" s="215" t="s">
        <v>13976</v>
      </c>
      <c r="K2888" s="215" t="s">
        <v>8688</v>
      </c>
      <c r="L2888" s="215" t="s">
        <v>20675</v>
      </c>
      <c r="AD2888" s="216"/>
    </row>
    <row r="2889" spans="1:30" s="215" customFormat="1" x14ac:dyDescent="0.25">
      <c r="A2889" s="215" t="s">
        <v>160</v>
      </c>
      <c r="B2889" s="215">
        <v>6116</v>
      </c>
      <c r="C2889" s="215" t="s">
        <v>225</v>
      </c>
      <c r="D2889" s="215">
        <v>191957324</v>
      </c>
      <c r="E2889" s="215">
        <v>1020</v>
      </c>
      <c r="F2889" s="215">
        <v>1110</v>
      </c>
      <c r="G2889" s="215">
        <v>1004</v>
      </c>
      <c r="I2889" s="215" t="s">
        <v>13977</v>
      </c>
      <c r="J2889" s="215" t="s">
        <v>13978</v>
      </c>
      <c r="K2889" s="215" t="s">
        <v>8688</v>
      </c>
      <c r="L2889" s="215" t="s">
        <v>20676</v>
      </c>
      <c r="AD2889" s="216"/>
    </row>
    <row r="2890" spans="1:30" s="215" customFormat="1" x14ac:dyDescent="0.25">
      <c r="A2890" s="215" t="s">
        <v>160</v>
      </c>
      <c r="B2890" s="215">
        <v>6116</v>
      </c>
      <c r="C2890" s="215" t="s">
        <v>225</v>
      </c>
      <c r="D2890" s="215">
        <v>191980713</v>
      </c>
      <c r="E2890" s="215">
        <v>1020</v>
      </c>
      <c r="F2890" s="215">
        <v>1110</v>
      </c>
      <c r="G2890" s="215">
        <v>1004</v>
      </c>
      <c r="I2890" s="215" t="s">
        <v>13979</v>
      </c>
      <c r="J2890" s="215" t="s">
        <v>13980</v>
      </c>
      <c r="K2890" s="215" t="s">
        <v>8688</v>
      </c>
      <c r="L2890" s="215" t="s">
        <v>20677</v>
      </c>
      <c r="AD2890" s="216"/>
    </row>
    <row r="2891" spans="1:30" s="215" customFormat="1" x14ac:dyDescent="0.25">
      <c r="A2891" s="215" t="s">
        <v>160</v>
      </c>
      <c r="B2891" s="215">
        <v>6116</v>
      </c>
      <c r="C2891" s="215" t="s">
        <v>225</v>
      </c>
      <c r="D2891" s="215">
        <v>191980720</v>
      </c>
      <c r="E2891" s="215">
        <v>1020</v>
      </c>
      <c r="F2891" s="215">
        <v>1110</v>
      </c>
      <c r="G2891" s="215">
        <v>1004</v>
      </c>
      <c r="I2891" s="215" t="s">
        <v>13981</v>
      </c>
      <c r="J2891" s="215" t="s">
        <v>13982</v>
      </c>
      <c r="K2891" s="215" t="s">
        <v>8688</v>
      </c>
      <c r="L2891" s="215" t="s">
        <v>20678</v>
      </c>
      <c r="AD2891" s="216"/>
    </row>
    <row r="2892" spans="1:30" s="215" customFormat="1" x14ac:dyDescent="0.25">
      <c r="A2892" s="215" t="s">
        <v>160</v>
      </c>
      <c r="B2892" s="215">
        <v>6116</v>
      </c>
      <c r="C2892" s="215" t="s">
        <v>225</v>
      </c>
      <c r="D2892" s="215">
        <v>191980804</v>
      </c>
      <c r="E2892" s="215">
        <v>1020</v>
      </c>
      <c r="F2892" s="215">
        <v>1110</v>
      </c>
      <c r="G2892" s="215">
        <v>1004</v>
      </c>
      <c r="I2892" s="215" t="s">
        <v>13981</v>
      </c>
      <c r="J2892" s="215" t="s">
        <v>13982</v>
      </c>
      <c r="K2892" s="215" t="s">
        <v>8688</v>
      </c>
      <c r="L2892" s="215" t="s">
        <v>20679</v>
      </c>
      <c r="AD2892" s="216"/>
    </row>
    <row r="2893" spans="1:30" s="215" customFormat="1" x14ac:dyDescent="0.25">
      <c r="A2893" s="215" t="s">
        <v>160</v>
      </c>
      <c r="B2893" s="215">
        <v>6116</v>
      </c>
      <c r="C2893" s="215" t="s">
        <v>225</v>
      </c>
      <c r="D2893" s="215">
        <v>191980873</v>
      </c>
      <c r="E2893" s="215">
        <v>1020</v>
      </c>
      <c r="F2893" s="215">
        <v>1110</v>
      </c>
      <c r="G2893" s="215">
        <v>1004</v>
      </c>
      <c r="I2893" s="215" t="s">
        <v>13983</v>
      </c>
      <c r="J2893" s="215" t="s">
        <v>13984</v>
      </c>
      <c r="K2893" s="215" t="s">
        <v>8688</v>
      </c>
      <c r="L2893" s="215" t="s">
        <v>20680</v>
      </c>
      <c r="AD2893" s="216"/>
    </row>
    <row r="2894" spans="1:30" s="215" customFormat="1" x14ac:dyDescent="0.25">
      <c r="A2894" s="215" t="s">
        <v>160</v>
      </c>
      <c r="B2894" s="215">
        <v>6116</v>
      </c>
      <c r="C2894" s="215" t="s">
        <v>225</v>
      </c>
      <c r="D2894" s="215">
        <v>191989788</v>
      </c>
      <c r="E2894" s="215">
        <v>1020</v>
      </c>
      <c r="F2894" s="215">
        <v>1110</v>
      </c>
      <c r="G2894" s="215">
        <v>1004</v>
      </c>
      <c r="I2894" s="215" t="s">
        <v>13985</v>
      </c>
      <c r="J2894" s="215" t="s">
        <v>13986</v>
      </c>
      <c r="K2894" s="215" t="s">
        <v>8688</v>
      </c>
      <c r="L2894" s="215" t="s">
        <v>20681</v>
      </c>
      <c r="AD2894" s="216"/>
    </row>
    <row r="2895" spans="1:30" s="215" customFormat="1" x14ac:dyDescent="0.25">
      <c r="A2895" s="215" t="s">
        <v>160</v>
      </c>
      <c r="B2895" s="215">
        <v>6116</v>
      </c>
      <c r="C2895" s="215" t="s">
        <v>225</v>
      </c>
      <c r="D2895" s="215">
        <v>191989789</v>
      </c>
      <c r="E2895" s="215">
        <v>1020</v>
      </c>
      <c r="F2895" s="215">
        <v>1110</v>
      </c>
      <c r="G2895" s="215">
        <v>1004</v>
      </c>
      <c r="I2895" s="215" t="s">
        <v>13987</v>
      </c>
      <c r="J2895" s="215" t="s">
        <v>13988</v>
      </c>
      <c r="K2895" s="215" t="s">
        <v>8688</v>
      </c>
      <c r="L2895" s="215" t="s">
        <v>20682</v>
      </c>
      <c r="AD2895" s="216"/>
    </row>
    <row r="2896" spans="1:30" s="215" customFormat="1" x14ac:dyDescent="0.25">
      <c r="A2896" s="215" t="s">
        <v>160</v>
      </c>
      <c r="B2896" s="215">
        <v>6116</v>
      </c>
      <c r="C2896" s="215" t="s">
        <v>225</v>
      </c>
      <c r="D2896" s="215">
        <v>192006076</v>
      </c>
      <c r="E2896" s="215">
        <v>1020</v>
      </c>
      <c r="F2896" s="215">
        <v>1110</v>
      </c>
      <c r="G2896" s="215">
        <v>1004</v>
      </c>
      <c r="I2896" s="215" t="s">
        <v>28220</v>
      </c>
      <c r="J2896" s="215" t="s">
        <v>28221</v>
      </c>
      <c r="K2896" s="215" t="s">
        <v>8688</v>
      </c>
      <c r="L2896" s="215" t="s">
        <v>28275</v>
      </c>
      <c r="AD2896" s="216"/>
    </row>
    <row r="2897" spans="1:30" s="215" customFormat="1" x14ac:dyDescent="0.25">
      <c r="A2897" s="215" t="s">
        <v>160</v>
      </c>
      <c r="B2897" s="215">
        <v>6117</v>
      </c>
      <c r="C2897" s="215" t="s">
        <v>226</v>
      </c>
      <c r="D2897" s="215">
        <v>191426430</v>
      </c>
      <c r="E2897" s="215">
        <v>1060</v>
      </c>
      <c r="F2897" s="215">
        <v>1272</v>
      </c>
      <c r="G2897" s="215">
        <v>1004</v>
      </c>
      <c r="I2897" s="215" t="s">
        <v>13989</v>
      </c>
      <c r="J2897" s="215" t="s">
        <v>13990</v>
      </c>
      <c r="K2897" s="215" t="s">
        <v>8688</v>
      </c>
      <c r="L2897" s="215" t="s">
        <v>20683</v>
      </c>
      <c r="AD2897" s="216"/>
    </row>
    <row r="2898" spans="1:30" s="215" customFormat="1" x14ac:dyDescent="0.25">
      <c r="A2898" s="215" t="s">
        <v>160</v>
      </c>
      <c r="B2898" s="215">
        <v>6117</v>
      </c>
      <c r="C2898" s="215" t="s">
        <v>226</v>
      </c>
      <c r="D2898" s="215">
        <v>191426434</v>
      </c>
      <c r="E2898" s="215">
        <v>1020</v>
      </c>
      <c r="F2898" s="215">
        <v>1110</v>
      </c>
      <c r="G2898" s="215">
        <v>1004</v>
      </c>
      <c r="I2898" s="215" t="s">
        <v>13991</v>
      </c>
      <c r="J2898" s="215" t="s">
        <v>13992</v>
      </c>
      <c r="K2898" s="215" t="s">
        <v>8688</v>
      </c>
      <c r="L2898" s="215" t="s">
        <v>20684</v>
      </c>
      <c r="AD2898" s="216"/>
    </row>
    <row r="2899" spans="1:30" s="215" customFormat="1" x14ac:dyDescent="0.25">
      <c r="A2899" s="215" t="s">
        <v>160</v>
      </c>
      <c r="B2899" s="215">
        <v>6117</v>
      </c>
      <c r="C2899" s="215" t="s">
        <v>226</v>
      </c>
      <c r="D2899" s="215">
        <v>191426451</v>
      </c>
      <c r="E2899" s="215">
        <v>1020</v>
      </c>
      <c r="F2899" s="215">
        <v>1110</v>
      </c>
      <c r="G2899" s="215">
        <v>1004</v>
      </c>
      <c r="I2899" s="215" t="s">
        <v>13989</v>
      </c>
      <c r="J2899" s="215" t="s">
        <v>13990</v>
      </c>
      <c r="K2899" s="215" t="s">
        <v>8688</v>
      </c>
      <c r="L2899" s="215" t="s">
        <v>20685</v>
      </c>
      <c r="AD2899" s="216"/>
    </row>
    <row r="2900" spans="1:30" s="215" customFormat="1" x14ac:dyDescent="0.25">
      <c r="A2900" s="215" t="s">
        <v>160</v>
      </c>
      <c r="B2900" s="215">
        <v>6117</v>
      </c>
      <c r="C2900" s="215" t="s">
        <v>226</v>
      </c>
      <c r="D2900" s="215">
        <v>191426452</v>
      </c>
      <c r="E2900" s="215">
        <v>1020</v>
      </c>
      <c r="F2900" s="215">
        <v>1110</v>
      </c>
      <c r="G2900" s="215">
        <v>1004</v>
      </c>
      <c r="I2900" s="215" t="s">
        <v>13993</v>
      </c>
      <c r="J2900" s="215" t="s">
        <v>13994</v>
      </c>
      <c r="K2900" s="215" t="s">
        <v>8688</v>
      </c>
      <c r="L2900" s="215" t="s">
        <v>20686</v>
      </c>
      <c r="AD2900" s="216"/>
    </row>
    <row r="2901" spans="1:30" s="215" customFormat="1" x14ac:dyDescent="0.25">
      <c r="A2901" s="215" t="s">
        <v>160</v>
      </c>
      <c r="B2901" s="215">
        <v>6117</v>
      </c>
      <c r="C2901" s="215" t="s">
        <v>226</v>
      </c>
      <c r="D2901" s="215">
        <v>191426453</v>
      </c>
      <c r="E2901" s="215">
        <v>1020</v>
      </c>
      <c r="F2901" s="215">
        <v>1110</v>
      </c>
      <c r="G2901" s="215">
        <v>1004</v>
      </c>
      <c r="I2901" s="215" t="s">
        <v>13995</v>
      </c>
      <c r="J2901" s="215" t="s">
        <v>13996</v>
      </c>
      <c r="K2901" s="215" t="s">
        <v>8688</v>
      </c>
      <c r="L2901" s="215" t="s">
        <v>20687</v>
      </c>
      <c r="AD2901" s="216"/>
    </row>
    <row r="2902" spans="1:30" s="215" customFormat="1" x14ac:dyDescent="0.25">
      <c r="A2902" s="215" t="s">
        <v>160</v>
      </c>
      <c r="B2902" s="215">
        <v>6117</v>
      </c>
      <c r="C2902" s="215" t="s">
        <v>226</v>
      </c>
      <c r="D2902" s="215">
        <v>191426454</v>
      </c>
      <c r="E2902" s="215">
        <v>1020</v>
      </c>
      <c r="F2902" s="215">
        <v>1110</v>
      </c>
      <c r="G2902" s="215">
        <v>1004</v>
      </c>
      <c r="I2902" s="215" t="s">
        <v>13991</v>
      </c>
      <c r="J2902" s="215" t="s">
        <v>13992</v>
      </c>
      <c r="K2902" s="215" t="s">
        <v>8688</v>
      </c>
      <c r="L2902" s="215" t="s">
        <v>20688</v>
      </c>
      <c r="AD2902" s="216"/>
    </row>
    <row r="2903" spans="1:30" s="215" customFormat="1" x14ac:dyDescent="0.25">
      <c r="A2903" s="215" t="s">
        <v>160</v>
      </c>
      <c r="B2903" s="215">
        <v>6117</v>
      </c>
      <c r="C2903" s="215" t="s">
        <v>226</v>
      </c>
      <c r="D2903" s="215">
        <v>191427431</v>
      </c>
      <c r="E2903" s="215">
        <v>1020</v>
      </c>
      <c r="F2903" s="215">
        <v>1110</v>
      </c>
      <c r="G2903" s="215">
        <v>1004</v>
      </c>
      <c r="I2903" s="215" t="s">
        <v>13997</v>
      </c>
      <c r="J2903" s="215" t="s">
        <v>13998</v>
      </c>
      <c r="K2903" s="215" t="s">
        <v>8688</v>
      </c>
      <c r="L2903" s="215" t="s">
        <v>20689</v>
      </c>
      <c r="AD2903" s="216"/>
    </row>
    <row r="2904" spans="1:30" s="215" customFormat="1" x14ac:dyDescent="0.25">
      <c r="A2904" s="215" t="s">
        <v>160</v>
      </c>
      <c r="B2904" s="215">
        <v>6117</v>
      </c>
      <c r="C2904" s="215" t="s">
        <v>226</v>
      </c>
      <c r="D2904" s="215">
        <v>191427552</v>
      </c>
      <c r="E2904" s="215">
        <v>1020</v>
      </c>
      <c r="F2904" s="215">
        <v>1110</v>
      </c>
      <c r="G2904" s="215">
        <v>1004</v>
      </c>
      <c r="I2904" s="215" t="s">
        <v>13999</v>
      </c>
      <c r="J2904" s="215" t="s">
        <v>14000</v>
      </c>
      <c r="K2904" s="215" t="s">
        <v>8688</v>
      </c>
      <c r="L2904" s="215" t="s">
        <v>20690</v>
      </c>
      <c r="AD2904" s="216"/>
    </row>
    <row r="2905" spans="1:30" s="215" customFormat="1" x14ac:dyDescent="0.25">
      <c r="A2905" s="215" t="s">
        <v>160</v>
      </c>
      <c r="B2905" s="215">
        <v>6117</v>
      </c>
      <c r="C2905" s="215" t="s">
        <v>226</v>
      </c>
      <c r="D2905" s="215">
        <v>191427553</v>
      </c>
      <c r="E2905" s="215">
        <v>1020</v>
      </c>
      <c r="F2905" s="215">
        <v>1110</v>
      </c>
      <c r="G2905" s="215">
        <v>1004</v>
      </c>
      <c r="I2905" s="215" t="s">
        <v>13989</v>
      </c>
      <c r="J2905" s="215" t="s">
        <v>13990</v>
      </c>
      <c r="K2905" s="215" t="s">
        <v>8688</v>
      </c>
      <c r="L2905" s="215" t="s">
        <v>20691</v>
      </c>
      <c r="AD2905" s="216"/>
    </row>
    <row r="2906" spans="1:30" s="215" customFormat="1" x14ac:dyDescent="0.25">
      <c r="A2906" s="215" t="s">
        <v>160</v>
      </c>
      <c r="B2906" s="215">
        <v>6117</v>
      </c>
      <c r="C2906" s="215" t="s">
        <v>226</v>
      </c>
      <c r="D2906" s="215">
        <v>191427554</v>
      </c>
      <c r="E2906" s="215">
        <v>1020</v>
      </c>
      <c r="F2906" s="215">
        <v>1110</v>
      </c>
      <c r="G2906" s="215">
        <v>1004</v>
      </c>
      <c r="I2906" s="215" t="s">
        <v>13991</v>
      </c>
      <c r="J2906" s="215" t="s">
        <v>13992</v>
      </c>
      <c r="K2906" s="215" t="s">
        <v>8688</v>
      </c>
      <c r="L2906" s="215" t="s">
        <v>20692</v>
      </c>
      <c r="AD2906" s="216"/>
    </row>
    <row r="2907" spans="1:30" s="215" customFormat="1" x14ac:dyDescent="0.25">
      <c r="A2907" s="215" t="s">
        <v>160</v>
      </c>
      <c r="B2907" s="215">
        <v>6117</v>
      </c>
      <c r="C2907" s="215" t="s">
        <v>226</v>
      </c>
      <c r="D2907" s="215">
        <v>191427555</v>
      </c>
      <c r="E2907" s="215">
        <v>1020</v>
      </c>
      <c r="F2907" s="215">
        <v>1110</v>
      </c>
      <c r="G2907" s="215">
        <v>1004</v>
      </c>
      <c r="I2907" s="215" t="s">
        <v>13999</v>
      </c>
      <c r="J2907" s="215" t="s">
        <v>14000</v>
      </c>
      <c r="K2907" s="215" t="s">
        <v>8688</v>
      </c>
      <c r="L2907" s="215" t="s">
        <v>20693</v>
      </c>
      <c r="AD2907" s="216"/>
    </row>
    <row r="2908" spans="1:30" s="215" customFormat="1" x14ac:dyDescent="0.25">
      <c r="A2908" s="215" t="s">
        <v>160</v>
      </c>
      <c r="B2908" s="215">
        <v>6117</v>
      </c>
      <c r="C2908" s="215" t="s">
        <v>226</v>
      </c>
      <c r="D2908" s="215">
        <v>191427556</v>
      </c>
      <c r="E2908" s="215">
        <v>1060</v>
      </c>
      <c r="G2908" s="215">
        <v>1004</v>
      </c>
      <c r="I2908" s="215" t="s">
        <v>13999</v>
      </c>
      <c r="J2908" s="215" t="s">
        <v>14000</v>
      </c>
      <c r="K2908" s="215" t="s">
        <v>8688</v>
      </c>
      <c r="L2908" s="215" t="s">
        <v>20694</v>
      </c>
      <c r="AD2908" s="216"/>
    </row>
    <row r="2909" spans="1:30" s="215" customFormat="1" x14ac:dyDescent="0.25">
      <c r="A2909" s="215" t="s">
        <v>160</v>
      </c>
      <c r="B2909" s="215">
        <v>6117</v>
      </c>
      <c r="C2909" s="215" t="s">
        <v>226</v>
      </c>
      <c r="D2909" s="215">
        <v>191427570</v>
      </c>
      <c r="E2909" s="215">
        <v>1020</v>
      </c>
      <c r="F2909" s="215">
        <v>1110</v>
      </c>
      <c r="G2909" s="215">
        <v>1004</v>
      </c>
      <c r="I2909" s="215" t="s">
        <v>13997</v>
      </c>
      <c r="J2909" s="215" t="s">
        <v>13998</v>
      </c>
      <c r="K2909" s="215" t="s">
        <v>8688</v>
      </c>
      <c r="L2909" s="215" t="s">
        <v>20695</v>
      </c>
      <c r="AD2909" s="216"/>
    </row>
    <row r="2910" spans="1:30" s="215" customFormat="1" x14ac:dyDescent="0.25">
      <c r="A2910" s="215" t="s">
        <v>160</v>
      </c>
      <c r="B2910" s="215">
        <v>6117</v>
      </c>
      <c r="C2910" s="215" t="s">
        <v>226</v>
      </c>
      <c r="D2910" s="215">
        <v>191427571</v>
      </c>
      <c r="E2910" s="215">
        <v>1020</v>
      </c>
      <c r="F2910" s="215">
        <v>1110</v>
      </c>
      <c r="G2910" s="215">
        <v>1004</v>
      </c>
      <c r="I2910" s="215" t="s">
        <v>13993</v>
      </c>
      <c r="J2910" s="215" t="s">
        <v>13994</v>
      </c>
      <c r="K2910" s="215" t="s">
        <v>8688</v>
      </c>
      <c r="L2910" s="215" t="s">
        <v>20696</v>
      </c>
      <c r="AD2910" s="216"/>
    </row>
    <row r="2911" spans="1:30" s="215" customFormat="1" x14ac:dyDescent="0.25">
      <c r="A2911" s="215" t="s">
        <v>160</v>
      </c>
      <c r="B2911" s="215">
        <v>6117</v>
      </c>
      <c r="C2911" s="215" t="s">
        <v>226</v>
      </c>
      <c r="D2911" s="215">
        <v>191427592</v>
      </c>
      <c r="E2911" s="215">
        <v>1020</v>
      </c>
      <c r="F2911" s="215">
        <v>1110</v>
      </c>
      <c r="G2911" s="215">
        <v>1004</v>
      </c>
      <c r="I2911" s="215" t="s">
        <v>14001</v>
      </c>
      <c r="J2911" s="215" t="s">
        <v>14002</v>
      </c>
      <c r="K2911" s="215" t="s">
        <v>8688</v>
      </c>
      <c r="L2911" s="215" t="s">
        <v>20697</v>
      </c>
      <c r="AD2911" s="216"/>
    </row>
    <row r="2912" spans="1:30" s="215" customFormat="1" x14ac:dyDescent="0.25">
      <c r="A2912" s="215" t="s">
        <v>160</v>
      </c>
      <c r="B2912" s="215">
        <v>6117</v>
      </c>
      <c r="C2912" s="215" t="s">
        <v>226</v>
      </c>
      <c r="D2912" s="215">
        <v>191427593</v>
      </c>
      <c r="E2912" s="215">
        <v>1020</v>
      </c>
      <c r="F2912" s="215">
        <v>1110</v>
      </c>
      <c r="G2912" s="215">
        <v>1004</v>
      </c>
      <c r="I2912" s="215" t="s">
        <v>14001</v>
      </c>
      <c r="J2912" s="215" t="s">
        <v>14002</v>
      </c>
      <c r="K2912" s="215" t="s">
        <v>8688</v>
      </c>
      <c r="L2912" s="215" t="s">
        <v>20698</v>
      </c>
      <c r="AD2912" s="216"/>
    </row>
    <row r="2913" spans="1:30" s="215" customFormat="1" x14ac:dyDescent="0.25">
      <c r="A2913" s="215" t="s">
        <v>160</v>
      </c>
      <c r="B2913" s="215">
        <v>6117</v>
      </c>
      <c r="C2913" s="215" t="s">
        <v>226</v>
      </c>
      <c r="D2913" s="215">
        <v>191427610</v>
      </c>
      <c r="E2913" s="215">
        <v>1060</v>
      </c>
      <c r="G2913" s="215">
        <v>1004</v>
      </c>
      <c r="I2913" s="215" t="s">
        <v>13997</v>
      </c>
      <c r="J2913" s="215" t="s">
        <v>13998</v>
      </c>
      <c r="K2913" s="215" t="s">
        <v>8688</v>
      </c>
      <c r="L2913" s="215" t="s">
        <v>20699</v>
      </c>
      <c r="AD2913" s="216"/>
    </row>
    <row r="2914" spans="1:30" s="215" customFormat="1" x14ac:dyDescent="0.25">
      <c r="A2914" s="215" t="s">
        <v>160</v>
      </c>
      <c r="B2914" s="215">
        <v>6117</v>
      </c>
      <c r="C2914" s="215" t="s">
        <v>226</v>
      </c>
      <c r="D2914" s="215">
        <v>191427631</v>
      </c>
      <c r="E2914" s="215">
        <v>1020</v>
      </c>
      <c r="F2914" s="215">
        <v>1110</v>
      </c>
      <c r="G2914" s="215">
        <v>1004</v>
      </c>
      <c r="I2914" s="215" t="s">
        <v>14003</v>
      </c>
      <c r="J2914" s="215" t="s">
        <v>14004</v>
      </c>
      <c r="K2914" s="215" t="s">
        <v>8688</v>
      </c>
      <c r="L2914" s="215" t="s">
        <v>20700</v>
      </c>
      <c r="AD2914" s="216"/>
    </row>
    <row r="2915" spans="1:30" s="215" customFormat="1" x14ac:dyDescent="0.25">
      <c r="A2915" s="215" t="s">
        <v>160</v>
      </c>
      <c r="B2915" s="215">
        <v>6117</v>
      </c>
      <c r="C2915" s="215" t="s">
        <v>226</v>
      </c>
      <c r="D2915" s="215">
        <v>191427632</v>
      </c>
      <c r="E2915" s="215">
        <v>1020</v>
      </c>
      <c r="F2915" s="215">
        <v>1110</v>
      </c>
      <c r="G2915" s="215">
        <v>1004</v>
      </c>
      <c r="I2915" s="215" t="s">
        <v>13993</v>
      </c>
      <c r="J2915" s="215" t="s">
        <v>13994</v>
      </c>
      <c r="K2915" s="215" t="s">
        <v>8688</v>
      </c>
      <c r="L2915" s="215" t="s">
        <v>20701</v>
      </c>
      <c r="AD2915" s="216"/>
    </row>
    <row r="2916" spans="1:30" s="215" customFormat="1" x14ac:dyDescent="0.25">
      <c r="A2916" s="215" t="s">
        <v>160</v>
      </c>
      <c r="B2916" s="215">
        <v>6117</v>
      </c>
      <c r="C2916" s="215" t="s">
        <v>226</v>
      </c>
      <c r="D2916" s="215">
        <v>191427635</v>
      </c>
      <c r="E2916" s="215">
        <v>1020</v>
      </c>
      <c r="F2916" s="215">
        <v>1110</v>
      </c>
      <c r="G2916" s="215">
        <v>1004</v>
      </c>
      <c r="I2916" s="215" t="s">
        <v>14001</v>
      </c>
      <c r="J2916" s="215" t="s">
        <v>14002</v>
      </c>
      <c r="K2916" s="215" t="s">
        <v>8688</v>
      </c>
      <c r="L2916" s="215" t="s">
        <v>20702</v>
      </c>
      <c r="AD2916" s="216"/>
    </row>
    <row r="2917" spans="1:30" s="215" customFormat="1" x14ac:dyDescent="0.25">
      <c r="A2917" s="215" t="s">
        <v>160</v>
      </c>
      <c r="B2917" s="215">
        <v>6117</v>
      </c>
      <c r="C2917" s="215" t="s">
        <v>226</v>
      </c>
      <c r="D2917" s="215">
        <v>191428752</v>
      </c>
      <c r="E2917" s="215">
        <v>1020</v>
      </c>
      <c r="F2917" s="215">
        <v>1122</v>
      </c>
      <c r="G2917" s="215">
        <v>1004</v>
      </c>
      <c r="I2917" s="215" t="s">
        <v>14003</v>
      </c>
      <c r="J2917" s="215" t="s">
        <v>14004</v>
      </c>
      <c r="K2917" s="215" t="s">
        <v>8688</v>
      </c>
      <c r="L2917" s="215" t="s">
        <v>20703</v>
      </c>
      <c r="AD2917" s="216"/>
    </row>
    <row r="2918" spans="1:30" s="215" customFormat="1" x14ac:dyDescent="0.25">
      <c r="A2918" s="215" t="s">
        <v>160</v>
      </c>
      <c r="B2918" s="215">
        <v>6117</v>
      </c>
      <c r="C2918" s="215" t="s">
        <v>226</v>
      </c>
      <c r="D2918" s="215">
        <v>191428891</v>
      </c>
      <c r="E2918" s="215">
        <v>1060</v>
      </c>
      <c r="G2918" s="215">
        <v>1004</v>
      </c>
      <c r="I2918" s="215" t="s">
        <v>13995</v>
      </c>
      <c r="J2918" s="215" t="s">
        <v>13996</v>
      </c>
      <c r="K2918" s="215" t="s">
        <v>8688</v>
      </c>
      <c r="L2918" s="215" t="s">
        <v>20704</v>
      </c>
      <c r="AD2918" s="216"/>
    </row>
    <row r="2919" spans="1:30" s="215" customFormat="1" x14ac:dyDescent="0.25">
      <c r="A2919" s="215" t="s">
        <v>160</v>
      </c>
      <c r="B2919" s="215">
        <v>6117</v>
      </c>
      <c r="C2919" s="215" t="s">
        <v>226</v>
      </c>
      <c r="D2919" s="215">
        <v>191428893</v>
      </c>
      <c r="E2919" s="215">
        <v>1020</v>
      </c>
      <c r="F2919" s="215">
        <v>1122</v>
      </c>
      <c r="G2919" s="215">
        <v>1004</v>
      </c>
      <c r="I2919" s="215" t="s">
        <v>13989</v>
      </c>
      <c r="J2919" s="215" t="s">
        <v>13990</v>
      </c>
      <c r="K2919" s="215" t="s">
        <v>8688</v>
      </c>
      <c r="L2919" s="215" t="s">
        <v>20705</v>
      </c>
      <c r="AD2919" s="216"/>
    </row>
    <row r="2920" spans="1:30" s="215" customFormat="1" x14ac:dyDescent="0.25">
      <c r="A2920" s="215" t="s">
        <v>160</v>
      </c>
      <c r="B2920" s="215">
        <v>6117</v>
      </c>
      <c r="C2920" s="215" t="s">
        <v>226</v>
      </c>
      <c r="D2920" s="215">
        <v>191428931</v>
      </c>
      <c r="E2920" s="215">
        <v>1020</v>
      </c>
      <c r="F2920" s="215">
        <v>1110</v>
      </c>
      <c r="G2920" s="215">
        <v>1004</v>
      </c>
      <c r="I2920" s="215" t="s">
        <v>13995</v>
      </c>
      <c r="J2920" s="215" t="s">
        <v>13996</v>
      </c>
      <c r="K2920" s="215" t="s">
        <v>8688</v>
      </c>
      <c r="L2920" s="215" t="s">
        <v>20706</v>
      </c>
      <c r="AD2920" s="216"/>
    </row>
    <row r="2921" spans="1:30" s="215" customFormat="1" x14ac:dyDescent="0.25">
      <c r="A2921" s="215" t="s">
        <v>160</v>
      </c>
      <c r="B2921" s="215">
        <v>6117</v>
      </c>
      <c r="C2921" s="215" t="s">
        <v>226</v>
      </c>
      <c r="D2921" s="215">
        <v>191428932</v>
      </c>
      <c r="E2921" s="215">
        <v>1020</v>
      </c>
      <c r="F2921" s="215">
        <v>1121</v>
      </c>
      <c r="G2921" s="215">
        <v>1004</v>
      </c>
      <c r="I2921" s="215" t="s">
        <v>13989</v>
      </c>
      <c r="J2921" s="215" t="s">
        <v>13990</v>
      </c>
      <c r="K2921" s="215" t="s">
        <v>8688</v>
      </c>
      <c r="L2921" s="215" t="s">
        <v>20707</v>
      </c>
      <c r="AD2921" s="216"/>
    </row>
    <row r="2922" spans="1:30" s="215" customFormat="1" x14ac:dyDescent="0.25">
      <c r="A2922" s="215" t="s">
        <v>160</v>
      </c>
      <c r="B2922" s="215">
        <v>6117</v>
      </c>
      <c r="C2922" s="215" t="s">
        <v>226</v>
      </c>
      <c r="D2922" s="215">
        <v>191428933</v>
      </c>
      <c r="E2922" s="215">
        <v>1020</v>
      </c>
      <c r="F2922" s="215">
        <v>1110</v>
      </c>
      <c r="G2922" s="215">
        <v>1004</v>
      </c>
      <c r="I2922" s="215" t="s">
        <v>14003</v>
      </c>
      <c r="J2922" s="215" t="s">
        <v>14004</v>
      </c>
      <c r="K2922" s="215" t="s">
        <v>8688</v>
      </c>
      <c r="L2922" s="215" t="s">
        <v>20708</v>
      </c>
      <c r="AD2922" s="216"/>
    </row>
    <row r="2923" spans="1:30" s="215" customFormat="1" x14ac:dyDescent="0.25">
      <c r="A2923" s="215" t="s">
        <v>160</v>
      </c>
      <c r="B2923" s="215">
        <v>6117</v>
      </c>
      <c r="C2923" s="215" t="s">
        <v>226</v>
      </c>
      <c r="D2923" s="215">
        <v>191428934</v>
      </c>
      <c r="E2923" s="215">
        <v>1060</v>
      </c>
      <c r="G2923" s="215">
        <v>1004</v>
      </c>
      <c r="I2923" s="215" t="s">
        <v>14003</v>
      </c>
      <c r="J2923" s="215" t="s">
        <v>14004</v>
      </c>
      <c r="K2923" s="215" t="s">
        <v>8688</v>
      </c>
      <c r="L2923" s="215" t="s">
        <v>20709</v>
      </c>
      <c r="AD2923" s="216"/>
    </row>
    <row r="2924" spans="1:30" s="215" customFormat="1" x14ac:dyDescent="0.25">
      <c r="A2924" s="215" t="s">
        <v>160</v>
      </c>
      <c r="B2924" s="215">
        <v>6117</v>
      </c>
      <c r="C2924" s="215" t="s">
        <v>226</v>
      </c>
      <c r="D2924" s="215">
        <v>191428935</v>
      </c>
      <c r="E2924" s="215">
        <v>1020</v>
      </c>
      <c r="F2924" s="215">
        <v>1110</v>
      </c>
      <c r="G2924" s="215">
        <v>1004</v>
      </c>
      <c r="I2924" s="215" t="s">
        <v>14005</v>
      </c>
      <c r="J2924" s="215" t="s">
        <v>14006</v>
      </c>
      <c r="K2924" s="215" t="s">
        <v>8688</v>
      </c>
      <c r="L2924" s="215" t="s">
        <v>20710</v>
      </c>
      <c r="AD2924" s="216"/>
    </row>
    <row r="2925" spans="1:30" s="215" customFormat="1" x14ac:dyDescent="0.25">
      <c r="A2925" s="215" t="s">
        <v>160</v>
      </c>
      <c r="B2925" s="215">
        <v>6117</v>
      </c>
      <c r="C2925" s="215" t="s">
        <v>226</v>
      </c>
      <c r="D2925" s="215">
        <v>191428936</v>
      </c>
      <c r="E2925" s="215">
        <v>1020</v>
      </c>
      <c r="F2925" s="215">
        <v>1110</v>
      </c>
      <c r="G2925" s="215">
        <v>1004</v>
      </c>
      <c r="I2925" s="215" t="s">
        <v>14005</v>
      </c>
      <c r="J2925" s="215" t="s">
        <v>14006</v>
      </c>
      <c r="K2925" s="215" t="s">
        <v>8688</v>
      </c>
      <c r="L2925" s="215" t="s">
        <v>20711</v>
      </c>
      <c r="AD2925" s="216"/>
    </row>
    <row r="2926" spans="1:30" s="215" customFormat="1" x14ac:dyDescent="0.25">
      <c r="A2926" s="215" t="s">
        <v>160</v>
      </c>
      <c r="B2926" s="215">
        <v>6117</v>
      </c>
      <c r="C2926" s="215" t="s">
        <v>226</v>
      </c>
      <c r="D2926" s="215">
        <v>191428937</v>
      </c>
      <c r="E2926" s="215">
        <v>1060</v>
      </c>
      <c r="G2926" s="215">
        <v>1004</v>
      </c>
      <c r="I2926" s="215" t="s">
        <v>13995</v>
      </c>
      <c r="J2926" s="215" t="s">
        <v>13996</v>
      </c>
      <c r="K2926" s="215" t="s">
        <v>8688</v>
      </c>
      <c r="L2926" s="215" t="s">
        <v>20712</v>
      </c>
      <c r="AD2926" s="216"/>
    </row>
    <row r="2927" spans="1:30" s="215" customFormat="1" x14ac:dyDescent="0.25">
      <c r="A2927" s="215" t="s">
        <v>160</v>
      </c>
      <c r="B2927" s="215">
        <v>6117</v>
      </c>
      <c r="C2927" s="215" t="s">
        <v>226</v>
      </c>
      <c r="D2927" s="215">
        <v>191428938</v>
      </c>
      <c r="E2927" s="215">
        <v>1060</v>
      </c>
      <c r="G2927" s="215">
        <v>1004</v>
      </c>
      <c r="I2927" s="215" t="s">
        <v>13991</v>
      </c>
      <c r="J2927" s="215" t="s">
        <v>13992</v>
      </c>
      <c r="K2927" s="215" t="s">
        <v>8688</v>
      </c>
      <c r="L2927" s="215" t="s">
        <v>20713</v>
      </c>
      <c r="AD2927" s="216"/>
    </row>
    <row r="2928" spans="1:30" s="215" customFormat="1" x14ac:dyDescent="0.25">
      <c r="A2928" s="215" t="s">
        <v>160</v>
      </c>
      <c r="B2928" s="215">
        <v>6117</v>
      </c>
      <c r="C2928" s="215" t="s">
        <v>226</v>
      </c>
      <c r="D2928" s="215">
        <v>191428950</v>
      </c>
      <c r="E2928" s="215">
        <v>1060</v>
      </c>
      <c r="G2928" s="215">
        <v>1004</v>
      </c>
      <c r="I2928" s="215" t="s">
        <v>14003</v>
      </c>
      <c r="J2928" s="215" t="s">
        <v>14004</v>
      </c>
      <c r="K2928" s="215" t="s">
        <v>8688</v>
      </c>
      <c r="L2928" s="215" t="s">
        <v>20714</v>
      </c>
      <c r="AD2928" s="216"/>
    </row>
    <row r="2929" spans="1:30" s="215" customFormat="1" x14ac:dyDescent="0.25">
      <c r="A2929" s="215" t="s">
        <v>160</v>
      </c>
      <c r="B2929" s="215">
        <v>6117</v>
      </c>
      <c r="C2929" s="215" t="s">
        <v>226</v>
      </c>
      <c r="D2929" s="215">
        <v>191428951</v>
      </c>
      <c r="E2929" s="215">
        <v>1020</v>
      </c>
      <c r="F2929" s="215">
        <v>1110</v>
      </c>
      <c r="G2929" s="215">
        <v>1004</v>
      </c>
      <c r="I2929" s="215" t="s">
        <v>14003</v>
      </c>
      <c r="J2929" s="215" t="s">
        <v>14004</v>
      </c>
      <c r="K2929" s="215" t="s">
        <v>8688</v>
      </c>
      <c r="L2929" s="215" t="s">
        <v>20715</v>
      </c>
      <c r="AD2929" s="216"/>
    </row>
    <row r="2930" spans="1:30" s="215" customFormat="1" x14ac:dyDescent="0.25">
      <c r="A2930" s="215" t="s">
        <v>160</v>
      </c>
      <c r="B2930" s="215">
        <v>6117</v>
      </c>
      <c r="C2930" s="215" t="s">
        <v>226</v>
      </c>
      <c r="D2930" s="215">
        <v>191428971</v>
      </c>
      <c r="E2930" s="215">
        <v>1020</v>
      </c>
      <c r="F2930" s="215">
        <v>1110</v>
      </c>
      <c r="G2930" s="215">
        <v>1004</v>
      </c>
      <c r="I2930" s="215" t="s">
        <v>14003</v>
      </c>
      <c r="J2930" s="215" t="s">
        <v>14004</v>
      </c>
      <c r="K2930" s="215" t="s">
        <v>8688</v>
      </c>
      <c r="L2930" s="215" t="s">
        <v>20716</v>
      </c>
      <c r="AD2930" s="216"/>
    </row>
    <row r="2931" spans="1:30" s="215" customFormat="1" x14ac:dyDescent="0.25">
      <c r="A2931" s="215" t="s">
        <v>160</v>
      </c>
      <c r="B2931" s="215">
        <v>6117</v>
      </c>
      <c r="C2931" s="215" t="s">
        <v>226</v>
      </c>
      <c r="D2931" s="215">
        <v>191428972</v>
      </c>
      <c r="E2931" s="215">
        <v>1020</v>
      </c>
      <c r="F2931" s="215">
        <v>1110</v>
      </c>
      <c r="G2931" s="215">
        <v>1004</v>
      </c>
      <c r="I2931" s="215" t="s">
        <v>14007</v>
      </c>
      <c r="J2931" s="215" t="s">
        <v>14008</v>
      </c>
      <c r="K2931" s="215" t="s">
        <v>8688</v>
      </c>
      <c r="L2931" s="215" t="s">
        <v>20717</v>
      </c>
      <c r="AD2931" s="216"/>
    </row>
    <row r="2932" spans="1:30" s="215" customFormat="1" x14ac:dyDescent="0.25">
      <c r="A2932" s="215" t="s">
        <v>160</v>
      </c>
      <c r="B2932" s="215">
        <v>6117</v>
      </c>
      <c r="C2932" s="215" t="s">
        <v>226</v>
      </c>
      <c r="D2932" s="215">
        <v>191428973</v>
      </c>
      <c r="E2932" s="215">
        <v>1020</v>
      </c>
      <c r="F2932" s="215">
        <v>1110</v>
      </c>
      <c r="G2932" s="215">
        <v>1004</v>
      </c>
      <c r="I2932" s="215" t="s">
        <v>13995</v>
      </c>
      <c r="J2932" s="215" t="s">
        <v>13996</v>
      </c>
      <c r="K2932" s="215" t="s">
        <v>8688</v>
      </c>
      <c r="L2932" s="215" t="s">
        <v>20718</v>
      </c>
      <c r="AD2932" s="216"/>
    </row>
    <row r="2933" spans="1:30" s="215" customFormat="1" x14ac:dyDescent="0.25">
      <c r="A2933" s="215" t="s">
        <v>160</v>
      </c>
      <c r="B2933" s="215">
        <v>6117</v>
      </c>
      <c r="C2933" s="215" t="s">
        <v>226</v>
      </c>
      <c r="D2933" s="215">
        <v>191428975</v>
      </c>
      <c r="E2933" s="215">
        <v>1020</v>
      </c>
      <c r="F2933" s="215">
        <v>1110</v>
      </c>
      <c r="G2933" s="215">
        <v>1004</v>
      </c>
      <c r="I2933" s="215" t="s">
        <v>14003</v>
      </c>
      <c r="J2933" s="215" t="s">
        <v>14004</v>
      </c>
      <c r="K2933" s="215" t="s">
        <v>8688</v>
      </c>
      <c r="L2933" s="215" t="s">
        <v>20719</v>
      </c>
      <c r="AD2933" s="216"/>
    </row>
    <row r="2934" spans="1:30" s="215" customFormat="1" x14ac:dyDescent="0.25">
      <c r="A2934" s="215" t="s">
        <v>160</v>
      </c>
      <c r="B2934" s="215">
        <v>6117</v>
      </c>
      <c r="C2934" s="215" t="s">
        <v>226</v>
      </c>
      <c r="D2934" s="215">
        <v>191428976</v>
      </c>
      <c r="E2934" s="215">
        <v>1060</v>
      </c>
      <c r="G2934" s="215">
        <v>1004</v>
      </c>
      <c r="I2934" s="215" t="s">
        <v>13995</v>
      </c>
      <c r="J2934" s="215" t="s">
        <v>13996</v>
      </c>
      <c r="K2934" s="215" t="s">
        <v>8688</v>
      </c>
      <c r="L2934" s="215" t="s">
        <v>20720</v>
      </c>
      <c r="AD2934" s="216"/>
    </row>
    <row r="2935" spans="1:30" s="215" customFormat="1" x14ac:dyDescent="0.25">
      <c r="A2935" s="215" t="s">
        <v>160</v>
      </c>
      <c r="B2935" s="215">
        <v>6117</v>
      </c>
      <c r="C2935" s="215" t="s">
        <v>226</v>
      </c>
      <c r="D2935" s="215">
        <v>191428977</v>
      </c>
      <c r="E2935" s="215">
        <v>1060</v>
      </c>
      <c r="G2935" s="215">
        <v>1004</v>
      </c>
      <c r="I2935" s="215" t="s">
        <v>14003</v>
      </c>
      <c r="J2935" s="215" t="s">
        <v>14004</v>
      </c>
      <c r="K2935" s="215" t="s">
        <v>8688</v>
      </c>
      <c r="L2935" s="215" t="s">
        <v>20721</v>
      </c>
      <c r="AD2935" s="216"/>
    </row>
    <row r="2936" spans="1:30" s="215" customFormat="1" x14ac:dyDescent="0.25">
      <c r="A2936" s="215" t="s">
        <v>160</v>
      </c>
      <c r="B2936" s="215">
        <v>6117</v>
      </c>
      <c r="C2936" s="215" t="s">
        <v>226</v>
      </c>
      <c r="D2936" s="215">
        <v>191428990</v>
      </c>
      <c r="E2936" s="215">
        <v>1020</v>
      </c>
      <c r="F2936" s="215">
        <v>1110</v>
      </c>
      <c r="G2936" s="215">
        <v>1004</v>
      </c>
      <c r="I2936" s="215" t="s">
        <v>13995</v>
      </c>
      <c r="J2936" s="215" t="s">
        <v>13996</v>
      </c>
      <c r="K2936" s="215" t="s">
        <v>8688</v>
      </c>
      <c r="L2936" s="215" t="s">
        <v>20722</v>
      </c>
      <c r="AD2936" s="216"/>
    </row>
    <row r="2937" spans="1:30" s="215" customFormat="1" x14ac:dyDescent="0.25">
      <c r="A2937" s="215" t="s">
        <v>160</v>
      </c>
      <c r="B2937" s="215">
        <v>6117</v>
      </c>
      <c r="C2937" s="215" t="s">
        <v>226</v>
      </c>
      <c r="D2937" s="215">
        <v>191428993</v>
      </c>
      <c r="E2937" s="215">
        <v>1020</v>
      </c>
      <c r="F2937" s="215">
        <v>1121</v>
      </c>
      <c r="G2937" s="215">
        <v>1004</v>
      </c>
      <c r="I2937" s="215" t="s">
        <v>14003</v>
      </c>
      <c r="J2937" s="215" t="s">
        <v>14004</v>
      </c>
      <c r="K2937" s="215" t="s">
        <v>8688</v>
      </c>
      <c r="L2937" s="215" t="s">
        <v>20723</v>
      </c>
      <c r="AD2937" s="216"/>
    </row>
    <row r="2938" spans="1:30" s="215" customFormat="1" x14ac:dyDescent="0.25">
      <c r="A2938" s="215" t="s">
        <v>160</v>
      </c>
      <c r="B2938" s="215">
        <v>6117</v>
      </c>
      <c r="C2938" s="215" t="s">
        <v>226</v>
      </c>
      <c r="D2938" s="215">
        <v>191428995</v>
      </c>
      <c r="E2938" s="215">
        <v>1020</v>
      </c>
      <c r="F2938" s="215">
        <v>1110</v>
      </c>
      <c r="G2938" s="215">
        <v>1004</v>
      </c>
      <c r="I2938" s="215" t="s">
        <v>14005</v>
      </c>
      <c r="J2938" s="215" t="s">
        <v>14006</v>
      </c>
      <c r="K2938" s="215" t="s">
        <v>8688</v>
      </c>
      <c r="L2938" s="215" t="s">
        <v>20724</v>
      </c>
      <c r="AD2938" s="216"/>
    </row>
    <row r="2939" spans="1:30" s="215" customFormat="1" x14ac:dyDescent="0.25">
      <c r="A2939" s="215" t="s">
        <v>160</v>
      </c>
      <c r="B2939" s="215">
        <v>6117</v>
      </c>
      <c r="C2939" s="215" t="s">
        <v>226</v>
      </c>
      <c r="D2939" s="215">
        <v>191429013</v>
      </c>
      <c r="E2939" s="215">
        <v>1020</v>
      </c>
      <c r="F2939" s="215">
        <v>1121</v>
      </c>
      <c r="G2939" s="215">
        <v>1004</v>
      </c>
      <c r="I2939" s="215" t="s">
        <v>13999</v>
      </c>
      <c r="J2939" s="215" t="s">
        <v>14000</v>
      </c>
      <c r="K2939" s="215" t="s">
        <v>8688</v>
      </c>
      <c r="L2939" s="215" t="s">
        <v>20725</v>
      </c>
      <c r="AD2939" s="216"/>
    </row>
    <row r="2940" spans="1:30" s="215" customFormat="1" x14ac:dyDescent="0.25">
      <c r="A2940" s="215" t="s">
        <v>160</v>
      </c>
      <c r="B2940" s="215">
        <v>6117</v>
      </c>
      <c r="C2940" s="215" t="s">
        <v>226</v>
      </c>
      <c r="D2940" s="215">
        <v>191429030</v>
      </c>
      <c r="E2940" s="215">
        <v>1020</v>
      </c>
      <c r="F2940" s="215">
        <v>1110</v>
      </c>
      <c r="G2940" s="215">
        <v>1004</v>
      </c>
      <c r="I2940" s="215" t="s">
        <v>14009</v>
      </c>
      <c r="J2940" s="215" t="s">
        <v>14010</v>
      </c>
      <c r="K2940" s="215" t="s">
        <v>8688</v>
      </c>
      <c r="L2940" s="215" t="s">
        <v>20726</v>
      </c>
      <c r="AD2940" s="216"/>
    </row>
    <row r="2941" spans="1:30" s="215" customFormat="1" x14ac:dyDescent="0.25">
      <c r="A2941" s="215" t="s">
        <v>160</v>
      </c>
      <c r="B2941" s="215">
        <v>6117</v>
      </c>
      <c r="C2941" s="215" t="s">
        <v>226</v>
      </c>
      <c r="D2941" s="215">
        <v>191429035</v>
      </c>
      <c r="E2941" s="215">
        <v>1020</v>
      </c>
      <c r="F2941" s="215">
        <v>1110</v>
      </c>
      <c r="G2941" s="215">
        <v>1004</v>
      </c>
      <c r="I2941" s="215" t="s">
        <v>14011</v>
      </c>
      <c r="J2941" s="215" t="s">
        <v>14012</v>
      </c>
      <c r="K2941" s="215" t="s">
        <v>8688</v>
      </c>
      <c r="L2941" s="215" t="s">
        <v>20727</v>
      </c>
      <c r="AD2941" s="216"/>
    </row>
    <row r="2942" spans="1:30" s="215" customFormat="1" x14ac:dyDescent="0.25">
      <c r="A2942" s="215" t="s">
        <v>160</v>
      </c>
      <c r="B2942" s="215">
        <v>6117</v>
      </c>
      <c r="C2942" s="215" t="s">
        <v>226</v>
      </c>
      <c r="D2942" s="215">
        <v>191429036</v>
      </c>
      <c r="E2942" s="215">
        <v>1020</v>
      </c>
      <c r="F2942" s="215">
        <v>1110</v>
      </c>
      <c r="G2942" s="215">
        <v>1004</v>
      </c>
      <c r="I2942" s="215" t="s">
        <v>14013</v>
      </c>
      <c r="J2942" s="215" t="s">
        <v>14014</v>
      </c>
      <c r="K2942" s="215" t="s">
        <v>8688</v>
      </c>
      <c r="L2942" s="215" t="s">
        <v>20728</v>
      </c>
      <c r="AD2942" s="216"/>
    </row>
    <row r="2943" spans="1:30" s="215" customFormat="1" x14ac:dyDescent="0.25">
      <c r="A2943" s="215" t="s">
        <v>160</v>
      </c>
      <c r="B2943" s="215">
        <v>6117</v>
      </c>
      <c r="C2943" s="215" t="s">
        <v>226</v>
      </c>
      <c r="D2943" s="215">
        <v>191430890</v>
      </c>
      <c r="E2943" s="215">
        <v>1020</v>
      </c>
      <c r="F2943" s="215">
        <v>1110</v>
      </c>
      <c r="G2943" s="215">
        <v>1004</v>
      </c>
      <c r="I2943" s="215" t="s">
        <v>14015</v>
      </c>
      <c r="J2943" s="215" t="s">
        <v>14016</v>
      </c>
      <c r="K2943" s="215" t="s">
        <v>8688</v>
      </c>
      <c r="L2943" s="215" t="s">
        <v>20729</v>
      </c>
      <c r="AD2943" s="216"/>
    </row>
    <row r="2944" spans="1:30" s="215" customFormat="1" x14ac:dyDescent="0.25">
      <c r="A2944" s="215" t="s">
        <v>160</v>
      </c>
      <c r="B2944" s="215">
        <v>6117</v>
      </c>
      <c r="C2944" s="215" t="s">
        <v>226</v>
      </c>
      <c r="D2944" s="215">
        <v>191430910</v>
      </c>
      <c r="E2944" s="215">
        <v>1020</v>
      </c>
      <c r="F2944" s="215">
        <v>1110</v>
      </c>
      <c r="G2944" s="215">
        <v>1004</v>
      </c>
      <c r="I2944" s="215" t="s">
        <v>14017</v>
      </c>
      <c r="J2944" s="215" t="s">
        <v>14018</v>
      </c>
      <c r="K2944" s="215" t="s">
        <v>8688</v>
      </c>
      <c r="L2944" s="215" t="s">
        <v>20730</v>
      </c>
      <c r="AD2944" s="216"/>
    </row>
    <row r="2945" spans="1:30" s="215" customFormat="1" x14ac:dyDescent="0.25">
      <c r="A2945" s="215" t="s">
        <v>160</v>
      </c>
      <c r="B2945" s="215">
        <v>6117</v>
      </c>
      <c r="C2945" s="215" t="s">
        <v>226</v>
      </c>
      <c r="D2945" s="215">
        <v>191430930</v>
      </c>
      <c r="E2945" s="215">
        <v>1020</v>
      </c>
      <c r="F2945" s="215">
        <v>1110</v>
      </c>
      <c r="G2945" s="215">
        <v>1004</v>
      </c>
      <c r="I2945" s="215" t="s">
        <v>14019</v>
      </c>
      <c r="J2945" s="215" t="s">
        <v>14020</v>
      </c>
      <c r="K2945" s="215" t="s">
        <v>8688</v>
      </c>
      <c r="L2945" s="215" t="s">
        <v>20731</v>
      </c>
      <c r="AD2945" s="216"/>
    </row>
    <row r="2946" spans="1:30" s="215" customFormat="1" x14ac:dyDescent="0.25">
      <c r="A2946" s="215" t="s">
        <v>160</v>
      </c>
      <c r="B2946" s="215">
        <v>6117</v>
      </c>
      <c r="C2946" s="215" t="s">
        <v>226</v>
      </c>
      <c r="D2946" s="215">
        <v>191430931</v>
      </c>
      <c r="E2946" s="215">
        <v>1020</v>
      </c>
      <c r="F2946" s="215">
        <v>1110</v>
      </c>
      <c r="G2946" s="215">
        <v>1004</v>
      </c>
      <c r="I2946" s="215" t="s">
        <v>14015</v>
      </c>
      <c r="J2946" s="215" t="s">
        <v>14016</v>
      </c>
      <c r="K2946" s="215" t="s">
        <v>8688</v>
      </c>
      <c r="L2946" s="215" t="s">
        <v>20732</v>
      </c>
      <c r="AD2946" s="216"/>
    </row>
    <row r="2947" spans="1:30" s="215" customFormat="1" x14ac:dyDescent="0.25">
      <c r="A2947" s="215" t="s">
        <v>160</v>
      </c>
      <c r="B2947" s="215">
        <v>6117</v>
      </c>
      <c r="C2947" s="215" t="s">
        <v>226</v>
      </c>
      <c r="D2947" s="215">
        <v>191430933</v>
      </c>
      <c r="E2947" s="215">
        <v>1020</v>
      </c>
      <c r="F2947" s="215">
        <v>1110</v>
      </c>
      <c r="G2947" s="215">
        <v>1004</v>
      </c>
      <c r="I2947" s="215" t="s">
        <v>14017</v>
      </c>
      <c r="J2947" s="215" t="s">
        <v>14018</v>
      </c>
      <c r="K2947" s="215" t="s">
        <v>8688</v>
      </c>
      <c r="L2947" s="215" t="s">
        <v>20733</v>
      </c>
      <c r="AD2947" s="216"/>
    </row>
    <row r="2948" spans="1:30" s="215" customFormat="1" x14ac:dyDescent="0.25">
      <c r="A2948" s="215" t="s">
        <v>160</v>
      </c>
      <c r="B2948" s="215">
        <v>6117</v>
      </c>
      <c r="C2948" s="215" t="s">
        <v>226</v>
      </c>
      <c r="D2948" s="215">
        <v>191430952</v>
      </c>
      <c r="E2948" s="215">
        <v>1020</v>
      </c>
      <c r="F2948" s="215">
        <v>1110</v>
      </c>
      <c r="G2948" s="215">
        <v>1004</v>
      </c>
      <c r="I2948" s="215" t="s">
        <v>14021</v>
      </c>
      <c r="J2948" s="215" t="s">
        <v>14022</v>
      </c>
      <c r="K2948" s="215" t="s">
        <v>8688</v>
      </c>
      <c r="L2948" s="215" t="s">
        <v>20734</v>
      </c>
      <c r="AD2948" s="216"/>
    </row>
    <row r="2949" spans="1:30" s="215" customFormat="1" x14ac:dyDescent="0.25">
      <c r="A2949" s="215" t="s">
        <v>160</v>
      </c>
      <c r="B2949" s="215">
        <v>6117</v>
      </c>
      <c r="C2949" s="215" t="s">
        <v>226</v>
      </c>
      <c r="D2949" s="215">
        <v>191430972</v>
      </c>
      <c r="E2949" s="215">
        <v>1060</v>
      </c>
      <c r="G2949" s="215">
        <v>1004</v>
      </c>
      <c r="I2949" s="215" t="s">
        <v>14023</v>
      </c>
      <c r="J2949" s="215" t="s">
        <v>14024</v>
      </c>
      <c r="K2949" s="215" t="s">
        <v>8688</v>
      </c>
      <c r="L2949" s="215" t="s">
        <v>20735</v>
      </c>
      <c r="AD2949" s="216"/>
    </row>
    <row r="2950" spans="1:30" s="215" customFormat="1" x14ac:dyDescent="0.25">
      <c r="A2950" s="215" t="s">
        <v>160</v>
      </c>
      <c r="B2950" s="215">
        <v>6117</v>
      </c>
      <c r="C2950" s="215" t="s">
        <v>226</v>
      </c>
      <c r="D2950" s="215">
        <v>191430973</v>
      </c>
      <c r="E2950" s="215">
        <v>1020</v>
      </c>
      <c r="F2950" s="215">
        <v>1110</v>
      </c>
      <c r="G2950" s="215">
        <v>1004</v>
      </c>
      <c r="I2950" s="215" t="s">
        <v>14021</v>
      </c>
      <c r="J2950" s="215" t="s">
        <v>14022</v>
      </c>
      <c r="K2950" s="215" t="s">
        <v>8688</v>
      </c>
      <c r="L2950" s="215" t="s">
        <v>20736</v>
      </c>
      <c r="AD2950" s="216"/>
    </row>
    <row r="2951" spans="1:30" s="215" customFormat="1" x14ac:dyDescent="0.25">
      <c r="A2951" s="215" t="s">
        <v>160</v>
      </c>
      <c r="B2951" s="215">
        <v>6117</v>
      </c>
      <c r="C2951" s="215" t="s">
        <v>226</v>
      </c>
      <c r="D2951" s="215">
        <v>191430990</v>
      </c>
      <c r="E2951" s="215">
        <v>1020</v>
      </c>
      <c r="F2951" s="215">
        <v>1110</v>
      </c>
      <c r="G2951" s="215">
        <v>1004</v>
      </c>
      <c r="I2951" s="215" t="s">
        <v>14019</v>
      </c>
      <c r="J2951" s="215" t="s">
        <v>14020</v>
      </c>
      <c r="K2951" s="215" t="s">
        <v>8688</v>
      </c>
      <c r="L2951" s="215" t="s">
        <v>20737</v>
      </c>
      <c r="AD2951" s="216"/>
    </row>
    <row r="2952" spans="1:30" s="215" customFormat="1" x14ac:dyDescent="0.25">
      <c r="A2952" s="215" t="s">
        <v>160</v>
      </c>
      <c r="B2952" s="215">
        <v>6117</v>
      </c>
      <c r="C2952" s="215" t="s">
        <v>226</v>
      </c>
      <c r="D2952" s="215">
        <v>191430994</v>
      </c>
      <c r="E2952" s="215">
        <v>1020</v>
      </c>
      <c r="F2952" s="215">
        <v>1110</v>
      </c>
      <c r="G2952" s="215">
        <v>1004</v>
      </c>
      <c r="I2952" s="215" t="s">
        <v>14019</v>
      </c>
      <c r="J2952" s="215" t="s">
        <v>14020</v>
      </c>
      <c r="K2952" s="215" t="s">
        <v>8688</v>
      </c>
      <c r="L2952" s="215" t="s">
        <v>20738</v>
      </c>
      <c r="AD2952" s="216"/>
    </row>
    <row r="2953" spans="1:30" s="215" customFormat="1" x14ac:dyDescent="0.25">
      <c r="A2953" s="215" t="s">
        <v>160</v>
      </c>
      <c r="B2953" s="215">
        <v>6117</v>
      </c>
      <c r="C2953" s="215" t="s">
        <v>226</v>
      </c>
      <c r="D2953" s="215">
        <v>191430996</v>
      </c>
      <c r="E2953" s="215">
        <v>1020</v>
      </c>
      <c r="F2953" s="215">
        <v>1110</v>
      </c>
      <c r="G2953" s="215">
        <v>1004</v>
      </c>
      <c r="I2953" s="215" t="s">
        <v>14015</v>
      </c>
      <c r="J2953" s="215" t="s">
        <v>14016</v>
      </c>
      <c r="K2953" s="215" t="s">
        <v>8688</v>
      </c>
      <c r="L2953" s="215" t="s">
        <v>20739</v>
      </c>
      <c r="AD2953" s="216"/>
    </row>
    <row r="2954" spans="1:30" s="215" customFormat="1" x14ac:dyDescent="0.25">
      <c r="A2954" s="215" t="s">
        <v>160</v>
      </c>
      <c r="B2954" s="215">
        <v>6117</v>
      </c>
      <c r="C2954" s="215" t="s">
        <v>226</v>
      </c>
      <c r="D2954" s="215">
        <v>191430998</v>
      </c>
      <c r="E2954" s="215">
        <v>1020</v>
      </c>
      <c r="F2954" s="215">
        <v>1110</v>
      </c>
      <c r="G2954" s="215">
        <v>1004</v>
      </c>
      <c r="I2954" s="215" t="s">
        <v>14015</v>
      </c>
      <c r="J2954" s="215" t="s">
        <v>14016</v>
      </c>
      <c r="K2954" s="215" t="s">
        <v>8688</v>
      </c>
      <c r="L2954" s="215" t="s">
        <v>20740</v>
      </c>
      <c r="AD2954" s="216"/>
    </row>
    <row r="2955" spans="1:30" s="215" customFormat="1" x14ac:dyDescent="0.25">
      <c r="A2955" s="215" t="s">
        <v>160</v>
      </c>
      <c r="B2955" s="215">
        <v>6117</v>
      </c>
      <c r="C2955" s="215" t="s">
        <v>226</v>
      </c>
      <c r="D2955" s="215">
        <v>191430999</v>
      </c>
      <c r="E2955" s="215">
        <v>1020</v>
      </c>
      <c r="F2955" s="215">
        <v>1110</v>
      </c>
      <c r="G2955" s="215">
        <v>1004</v>
      </c>
      <c r="I2955" s="215" t="s">
        <v>14017</v>
      </c>
      <c r="J2955" s="215" t="s">
        <v>14018</v>
      </c>
      <c r="K2955" s="215" t="s">
        <v>8688</v>
      </c>
      <c r="L2955" s="215" t="s">
        <v>20741</v>
      </c>
      <c r="AD2955" s="216"/>
    </row>
    <row r="2956" spans="1:30" s="215" customFormat="1" x14ac:dyDescent="0.25">
      <c r="A2956" s="215" t="s">
        <v>160</v>
      </c>
      <c r="B2956" s="215">
        <v>6117</v>
      </c>
      <c r="C2956" s="215" t="s">
        <v>226</v>
      </c>
      <c r="D2956" s="215">
        <v>191431012</v>
      </c>
      <c r="E2956" s="215">
        <v>1020</v>
      </c>
      <c r="F2956" s="215">
        <v>1110</v>
      </c>
      <c r="G2956" s="215">
        <v>1004</v>
      </c>
      <c r="I2956" s="215" t="s">
        <v>14025</v>
      </c>
      <c r="J2956" s="215" t="s">
        <v>14026</v>
      </c>
      <c r="K2956" s="215" t="s">
        <v>8688</v>
      </c>
      <c r="L2956" s="215" t="s">
        <v>20742</v>
      </c>
      <c r="AD2956" s="216"/>
    </row>
    <row r="2957" spans="1:30" s="215" customFormat="1" x14ac:dyDescent="0.25">
      <c r="A2957" s="215" t="s">
        <v>160</v>
      </c>
      <c r="B2957" s="215">
        <v>6117</v>
      </c>
      <c r="C2957" s="215" t="s">
        <v>226</v>
      </c>
      <c r="D2957" s="215">
        <v>191431015</v>
      </c>
      <c r="E2957" s="215">
        <v>1020</v>
      </c>
      <c r="F2957" s="215">
        <v>1110</v>
      </c>
      <c r="G2957" s="215">
        <v>1004</v>
      </c>
      <c r="I2957" s="215" t="s">
        <v>14011</v>
      </c>
      <c r="J2957" s="215" t="s">
        <v>14012</v>
      </c>
      <c r="K2957" s="215" t="s">
        <v>8688</v>
      </c>
      <c r="L2957" s="215" t="s">
        <v>20743</v>
      </c>
      <c r="AD2957" s="216"/>
    </row>
    <row r="2958" spans="1:30" s="215" customFormat="1" x14ac:dyDescent="0.25">
      <c r="A2958" s="215" t="s">
        <v>160</v>
      </c>
      <c r="B2958" s="215">
        <v>6117</v>
      </c>
      <c r="C2958" s="215" t="s">
        <v>226</v>
      </c>
      <c r="D2958" s="215">
        <v>191431016</v>
      </c>
      <c r="E2958" s="215">
        <v>1020</v>
      </c>
      <c r="F2958" s="215">
        <v>1110</v>
      </c>
      <c r="G2958" s="215">
        <v>1004</v>
      </c>
      <c r="I2958" s="215" t="s">
        <v>14019</v>
      </c>
      <c r="J2958" s="215" t="s">
        <v>14020</v>
      </c>
      <c r="K2958" s="215" t="s">
        <v>8688</v>
      </c>
      <c r="L2958" s="215" t="s">
        <v>20744</v>
      </c>
      <c r="AD2958" s="216"/>
    </row>
    <row r="2959" spans="1:30" s="215" customFormat="1" x14ac:dyDescent="0.25">
      <c r="A2959" s="215" t="s">
        <v>160</v>
      </c>
      <c r="B2959" s="215">
        <v>6117</v>
      </c>
      <c r="C2959" s="215" t="s">
        <v>226</v>
      </c>
      <c r="D2959" s="215">
        <v>191431018</v>
      </c>
      <c r="E2959" s="215">
        <v>1020</v>
      </c>
      <c r="F2959" s="215">
        <v>1110</v>
      </c>
      <c r="G2959" s="215">
        <v>1004</v>
      </c>
      <c r="I2959" s="215" t="s">
        <v>14009</v>
      </c>
      <c r="J2959" s="215" t="s">
        <v>14010</v>
      </c>
      <c r="K2959" s="215" t="s">
        <v>8688</v>
      </c>
      <c r="L2959" s="215" t="s">
        <v>20745</v>
      </c>
      <c r="AD2959" s="216"/>
    </row>
    <row r="2960" spans="1:30" s="215" customFormat="1" x14ac:dyDescent="0.25">
      <c r="A2960" s="215" t="s">
        <v>160</v>
      </c>
      <c r="B2960" s="215">
        <v>6117</v>
      </c>
      <c r="C2960" s="215" t="s">
        <v>226</v>
      </c>
      <c r="D2960" s="215">
        <v>191431020</v>
      </c>
      <c r="E2960" s="215">
        <v>1020</v>
      </c>
      <c r="F2960" s="215">
        <v>1110</v>
      </c>
      <c r="G2960" s="215">
        <v>1004</v>
      </c>
      <c r="I2960" s="215" t="s">
        <v>14009</v>
      </c>
      <c r="J2960" s="215" t="s">
        <v>14010</v>
      </c>
      <c r="K2960" s="215" t="s">
        <v>8688</v>
      </c>
      <c r="L2960" s="215" t="s">
        <v>20746</v>
      </c>
      <c r="AD2960" s="216"/>
    </row>
    <row r="2961" spans="1:30" s="215" customFormat="1" x14ac:dyDescent="0.25">
      <c r="A2961" s="215" t="s">
        <v>160</v>
      </c>
      <c r="B2961" s="215">
        <v>6117</v>
      </c>
      <c r="C2961" s="215" t="s">
        <v>226</v>
      </c>
      <c r="D2961" s="215">
        <v>191431022</v>
      </c>
      <c r="E2961" s="215">
        <v>1020</v>
      </c>
      <c r="F2961" s="215">
        <v>1110</v>
      </c>
      <c r="G2961" s="215">
        <v>1004</v>
      </c>
      <c r="I2961" s="215" t="s">
        <v>14013</v>
      </c>
      <c r="J2961" s="215" t="s">
        <v>14014</v>
      </c>
      <c r="K2961" s="215" t="s">
        <v>8688</v>
      </c>
      <c r="L2961" s="215" t="s">
        <v>20747</v>
      </c>
      <c r="AD2961" s="216"/>
    </row>
    <row r="2962" spans="1:30" s="215" customFormat="1" x14ac:dyDescent="0.25">
      <c r="A2962" s="215" t="s">
        <v>160</v>
      </c>
      <c r="B2962" s="215">
        <v>6117</v>
      </c>
      <c r="C2962" s="215" t="s">
        <v>226</v>
      </c>
      <c r="D2962" s="215">
        <v>191431024</v>
      </c>
      <c r="E2962" s="215">
        <v>1020</v>
      </c>
      <c r="F2962" s="215">
        <v>1110</v>
      </c>
      <c r="G2962" s="215">
        <v>1004</v>
      </c>
      <c r="I2962" s="215" t="s">
        <v>14021</v>
      </c>
      <c r="J2962" s="215" t="s">
        <v>14022</v>
      </c>
      <c r="K2962" s="215" t="s">
        <v>8688</v>
      </c>
      <c r="L2962" s="215" t="s">
        <v>20748</v>
      </c>
      <c r="AD2962" s="216"/>
    </row>
    <row r="2963" spans="1:30" s="215" customFormat="1" x14ac:dyDescent="0.25">
      <c r="A2963" s="215" t="s">
        <v>160</v>
      </c>
      <c r="B2963" s="215">
        <v>6117</v>
      </c>
      <c r="C2963" s="215" t="s">
        <v>226</v>
      </c>
      <c r="D2963" s="215">
        <v>191431090</v>
      </c>
      <c r="E2963" s="215">
        <v>1060</v>
      </c>
      <c r="G2963" s="215">
        <v>1004</v>
      </c>
      <c r="I2963" s="215" t="s">
        <v>14023</v>
      </c>
      <c r="J2963" s="215" t="s">
        <v>14024</v>
      </c>
      <c r="K2963" s="215" t="s">
        <v>8688</v>
      </c>
      <c r="L2963" s="215" t="s">
        <v>20749</v>
      </c>
      <c r="AD2963" s="216"/>
    </row>
    <row r="2964" spans="1:30" s="215" customFormat="1" x14ac:dyDescent="0.25">
      <c r="A2964" s="215" t="s">
        <v>160</v>
      </c>
      <c r="B2964" s="215">
        <v>6117</v>
      </c>
      <c r="C2964" s="215" t="s">
        <v>226</v>
      </c>
      <c r="D2964" s="215">
        <v>191431091</v>
      </c>
      <c r="E2964" s="215">
        <v>1020</v>
      </c>
      <c r="F2964" s="215">
        <v>1110</v>
      </c>
      <c r="G2964" s="215">
        <v>1004</v>
      </c>
      <c r="I2964" s="215" t="s">
        <v>14015</v>
      </c>
      <c r="J2964" s="215" t="s">
        <v>14016</v>
      </c>
      <c r="K2964" s="215" t="s">
        <v>8688</v>
      </c>
      <c r="L2964" s="215" t="s">
        <v>20750</v>
      </c>
      <c r="AD2964" s="216"/>
    </row>
    <row r="2965" spans="1:30" s="215" customFormat="1" x14ac:dyDescent="0.25">
      <c r="A2965" s="215" t="s">
        <v>160</v>
      </c>
      <c r="B2965" s="215">
        <v>6117</v>
      </c>
      <c r="C2965" s="215" t="s">
        <v>226</v>
      </c>
      <c r="D2965" s="215">
        <v>191431092</v>
      </c>
      <c r="E2965" s="215">
        <v>1020</v>
      </c>
      <c r="F2965" s="215">
        <v>1110</v>
      </c>
      <c r="G2965" s="215">
        <v>1004</v>
      </c>
      <c r="I2965" s="215" t="s">
        <v>14025</v>
      </c>
      <c r="J2965" s="215" t="s">
        <v>14026</v>
      </c>
      <c r="K2965" s="215" t="s">
        <v>8688</v>
      </c>
      <c r="L2965" s="215" t="s">
        <v>20751</v>
      </c>
      <c r="AD2965" s="216"/>
    </row>
    <row r="2966" spans="1:30" s="215" customFormat="1" x14ac:dyDescent="0.25">
      <c r="A2966" s="215" t="s">
        <v>160</v>
      </c>
      <c r="B2966" s="215">
        <v>6117</v>
      </c>
      <c r="C2966" s="215" t="s">
        <v>226</v>
      </c>
      <c r="D2966" s="215">
        <v>191431094</v>
      </c>
      <c r="E2966" s="215">
        <v>1020</v>
      </c>
      <c r="F2966" s="215">
        <v>1110</v>
      </c>
      <c r="G2966" s="215">
        <v>1004</v>
      </c>
      <c r="I2966" s="215" t="s">
        <v>14011</v>
      </c>
      <c r="J2966" s="215" t="s">
        <v>14012</v>
      </c>
      <c r="K2966" s="215" t="s">
        <v>8688</v>
      </c>
      <c r="L2966" s="215" t="s">
        <v>20752</v>
      </c>
      <c r="AD2966" s="216"/>
    </row>
    <row r="2967" spans="1:30" s="215" customFormat="1" x14ac:dyDescent="0.25">
      <c r="A2967" s="215" t="s">
        <v>160</v>
      </c>
      <c r="B2967" s="215">
        <v>6117</v>
      </c>
      <c r="C2967" s="215" t="s">
        <v>226</v>
      </c>
      <c r="D2967" s="215">
        <v>191431110</v>
      </c>
      <c r="E2967" s="215">
        <v>1020</v>
      </c>
      <c r="F2967" s="215">
        <v>1110</v>
      </c>
      <c r="G2967" s="215">
        <v>1004</v>
      </c>
      <c r="I2967" s="215" t="s">
        <v>14009</v>
      </c>
      <c r="J2967" s="215" t="s">
        <v>14010</v>
      </c>
      <c r="K2967" s="215" t="s">
        <v>8688</v>
      </c>
      <c r="L2967" s="215" t="s">
        <v>20753</v>
      </c>
      <c r="AD2967" s="216"/>
    </row>
    <row r="2968" spans="1:30" s="215" customFormat="1" x14ac:dyDescent="0.25">
      <c r="A2968" s="215" t="s">
        <v>160</v>
      </c>
      <c r="B2968" s="215">
        <v>6117</v>
      </c>
      <c r="C2968" s="215" t="s">
        <v>226</v>
      </c>
      <c r="D2968" s="215">
        <v>191431112</v>
      </c>
      <c r="E2968" s="215">
        <v>1020</v>
      </c>
      <c r="F2968" s="215">
        <v>1121</v>
      </c>
      <c r="G2968" s="215">
        <v>1004</v>
      </c>
      <c r="I2968" s="215" t="s">
        <v>14023</v>
      </c>
      <c r="J2968" s="215" t="s">
        <v>14024</v>
      </c>
      <c r="K2968" s="215" t="s">
        <v>8688</v>
      </c>
      <c r="L2968" s="215" t="s">
        <v>20754</v>
      </c>
      <c r="AD2968" s="216"/>
    </row>
    <row r="2969" spans="1:30" s="215" customFormat="1" x14ac:dyDescent="0.25">
      <c r="A2969" s="215" t="s">
        <v>160</v>
      </c>
      <c r="B2969" s="215">
        <v>6117</v>
      </c>
      <c r="C2969" s="215" t="s">
        <v>226</v>
      </c>
      <c r="D2969" s="215">
        <v>191431114</v>
      </c>
      <c r="E2969" s="215">
        <v>1020</v>
      </c>
      <c r="F2969" s="215">
        <v>1121</v>
      </c>
      <c r="G2969" s="215">
        <v>1004</v>
      </c>
      <c r="I2969" s="215" t="s">
        <v>14021</v>
      </c>
      <c r="J2969" s="215" t="s">
        <v>14022</v>
      </c>
      <c r="K2969" s="215" t="s">
        <v>8688</v>
      </c>
      <c r="L2969" s="215" t="s">
        <v>20755</v>
      </c>
      <c r="AD2969" s="216"/>
    </row>
    <row r="2970" spans="1:30" s="215" customFormat="1" x14ac:dyDescent="0.25">
      <c r="A2970" s="215" t="s">
        <v>160</v>
      </c>
      <c r="B2970" s="215">
        <v>6117</v>
      </c>
      <c r="C2970" s="215" t="s">
        <v>226</v>
      </c>
      <c r="D2970" s="215">
        <v>191431131</v>
      </c>
      <c r="E2970" s="215">
        <v>1020</v>
      </c>
      <c r="F2970" s="215">
        <v>1110</v>
      </c>
      <c r="G2970" s="215">
        <v>1004</v>
      </c>
      <c r="I2970" s="215" t="s">
        <v>14025</v>
      </c>
      <c r="J2970" s="215" t="s">
        <v>14026</v>
      </c>
      <c r="K2970" s="215" t="s">
        <v>8688</v>
      </c>
      <c r="L2970" s="215" t="s">
        <v>20756</v>
      </c>
      <c r="AD2970" s="216"/>
    </row>
    <row r="2971" spans="1:30" s="215" customFormat="1" x14ac:dyDescent="0.25">
      <c r="A2971" s="215" t="s">
        <v>160</v>
      </c>
      <c r="B2971" s="215">
        <v>6117</v>
      </c>
      <c r="C2971" s="215" t="s">
        <v>226</v>
      </c>
      <c r="D2971" s="215">
        <v>191431132</v>
      </c>
      <c r="E2971" s="215">
        <v>1020</v>
      </c>
      <c r="F2971" s="215">
        <v>1110</v>
      </c>
      <c r="G2971" s="215">
        <v>1004</v>
      </c>
      <c r="I2971" s="215" t="s">
        <v>14013</v>
      </c>
      <c r="J2971" s="215" t="s">
        <v>14014</v>
      </c>
      <c r="K2971" s="215" t="s">
        <v>8688</v>
      </c>
      <c r="L2971" s="215" t="s">
        <v>20757</v>
      </c>
      <c r="AD2971" s="216"/>
    </row>
    <row r="2972" spans="1:30" s="215" customFormat="1" x14ac:dyDescent="0.25">
      <c r="A2972" s="215" t="s">
        <v>160</v>
      </c>
      <c r="B2972" s="215">
        <v>6117</v>
      </c>
      <c r="C2972" s="215" t="s">
        <v>226</v>
      </c>
      <c r="D2972" s="215">
        <v>191431133</v>
      </c>
      <c r="E2972" s="215">
        <v>1020</v>
      </c>
      <c r="F2972" s="215">
        <v>1110</v>
      </c>
      <c r="G2972" s="215">
        <v>1004</v>
      </c>
      <c r="I2972" s="215" t="s">
        <v>14011</v>
      </c>
      <c r="J2972" s="215" t="s">
        <v>14012</v>
      </c>
      <c r="K2972" s="215" t="s">
        <v>8688</v>
      </c>
      <c r="L2972" s="215" t="s">
        <v>20758</v>
      </c>
      <c r="AD2972" s="216"/>
    </row>
    <row r="2973" spans="1:30" s="215" customFormat="1" x14ac:dyDescent="0.25">
      <c r="A2973" s="215" t="s">
        <v>160</v>
      </c>
      <c r="B2973" s="215">
        <v>6117</v>
      </c>
      <c r="C2973" s="215" t="s">
        <v>226</v>
      </c>
      <c r="D2973" s="215">
        <v>191431137</v>
      </c>
      <c r="E2973" s="215">
        <v>1020</v>
      </c>
      <c r="F2973" s="215">
        <v>1110</v>
      </c>
      <c r="G2973" s="215">
        <v>1004</v>
      </c>
      <c r="I2973" s="215" t="s">
        <v>14013</v>
      </c>
      <c r="J2973" s="215" t="s">
        <v>14014</v>
      </c>
      <c r="K2973" s="215" t="s">
        <v>8688</v>
      </c>
      <c r="L2973" s="215" t="s">
        <v>20759</v>
      </c>
      <c r="AD2973" s="216"/>
    </row>
    <row r="2974" spans="1:30" s="215" customFormat="1" x14ac:dyDescent="0.25">
      <c r="A2974" s="215" t="s">
        <v>160</v>
      </c>
      <c r="B2974" s="215">
        <v>6117</v>
      </c>
      <c r="C2974" s="215" t="s">
        <v>226</v>
      </c>
      <c r="D2974" s="215">
        <v>191431140</v>
      </c>
      <c r="E2974" s="215">
        <v>1020</v>
      </c>
      <c r="F2974" s="215">
        <v>1110</v>
      </c>
      <c r="G2974" s="215">
        <v>1004</v>
      </c>
      <c r="I2974" s="215" t="s">
        <v>14025</v>
      </c>
      <c r="J2974" s="215" t="s">
        <v>14026</v>
      </c>
      <c r="K2974" s="215" t="s">
        <v>8688</v>
      </c>
      <c r="L2974" s="215" t="s">
        <v>20760</v>
      </c>
      <c r="AD2974" s="216"/>
    </row>
    <row r="2975" spans="1:30" s="215" customFormat="1" x14ac:dyDescent="0.25">
      <c r="A2975" s="215" t="s">
        <v>160</v>
      </c>
      <c r="B2975" s="215">
        <v>6117</v>
      </c>
      <c r="C2975" s="215" t="s">
        <v>226</v>
      </c>
      <c r="D2975" s="215">
        <v>191431150</v>
      </c>
      <c r="E2975" s="215">
        <v>1020</v>
      </c>
      <c r="F2975" s="215">
        <v>1110</v>
      </c>
      <c r="G2975" s="215">
        <v>1004</v>
      </c>
      <c r="I2975" s="215" t="s">
        <v>14023</v>
      </c>
      <c r="J2975" s="215" t="s">
        <v>14024</v>
      </c>
      <c r="K2975" s="215" t="s">
        <v>8688</v>
      </c>
      <c r="L2975" s="215" t="s">
        <v>20761</v>
      </c>
      <c r="AD2975" s="216"/>
    </row>
    <row r="2976" spans="1:30" s="215" customFormat="1" x14ac:dyDescent="0.25">
      <c r="A2976" s="215" t="s">
        <v>160</v>
      </c>
      <c r="B2976" s="215">
        <v>6117</v>
      </c>
      <c r="C2976" s="215" t="s">
        <v>226</v>
      </c>
      <c r="D2976" s="215">
        <v>191431152</v>
      </c>
      <c r="E2976" s="215">
        <v>1060</v>
      </c>
      <c r="G2976" s="215">
        <v>1004</v>
      </c>
      <c r="I2976" s="215" t="s">
        <v>14017</v>
      </c>
      <c r="J2976" s="215" t="s">
        <v>14018</v>
      </c>
      <c r="K2976" s="215" t="s">
        <v>8688</v>
      </c>
      <c r="L2976" s="215" t="s">
        <v>20762</v>
      </c>
      <c r="AD2976" s="216"/>
    </row>
    <row r="2977" spans="1:30" s="215" customFormat="1" x14ac:dyDescent="0.25">
      <c r="A2977" s="215" t="s">
        <v>160</v>
      </c>
      <c r="B2977" s="215">
        <v>6117</v>
      </c>
      <c r="C2977" s="215" t="s">
        <v>226</v>
      </c>
      <c r="D2977" s="215">
        <v>191587214</v>
      </c>
      <c r="E2977" s="215">
        <v>1060</v>
      </c>
      <c r="G2977" s="215">
        <v>1004</v>
      </c>
      <c r="I2977" s="215" t="s">
        <v>14027</v>
      </c>
      <c r="J2977" s="215" t="s">
        <v>14028</v>
      </c>
      <c r="K2977" s="215" t="s">
        <v>8688</v>
      </c>
      <c r="L2977" s="215" t="s">
        <v>20763</v>
      </c>
      <c r="AD2977" s="216"/>
    </row>
    <row r="2978" spans="1:30" s="215" customFormat="1" x14ac:dyDescent="0.25">
      <c r="A2978" s="215" t="s">
        <v>160</v>
      </c>
      <c r="B2978" s="215">
        <v>6117</v>
      </c>
      <c r="C2978" s="215" t="s">
        <v>226</v>
      </c>
      <c r="D2978" s="215">
        <v>191773234</v>
      </c>
      <c r="E2978" s="215">
        <v>1020</v>
      </c>
      <c r="F2978" s="215">
        <v>1110</v>
      </c>
      <c r="G2978" s="215">
        <v>1004</v>
      </c>
      <c r="I2978" s="215" t="s">
        <v>14029</v>
      </c>
      <c r="J2978" s="215" t="s">
        <v>14030</v>
      </c>
      <c r="K2978" s="215" t="s">
        <v>8688</v>
      </c>
      <c r="L2978" s="215" t="s">
        <v>20764</v>
      </c>
      <c r="AD2978" s="216"/>
    </row>
    <row r="2979" spans="1:30" s="215" customFormat="1" x14ac:dyDescent="0.25">
      <c r="A2979" s="215" t="s">
        <v>160</v>
      </c>
      <c r="B2979" s="215">
        <v>6117</v>
      </c>
      <c r="C2979" s="215" t="s">
        <v>226</v>
      </c>
      <c r="D2979" s="215">
        <v>191773255</v>
      </c>
      <c r="E2979" s="215">
        <v>1060</v>
      </c>
      <c r="F2979" s="215">
        <v>1242</v>
      </c>
      <c r="G2979" s="215">
        <v>1004</v>
      </c>
      <c r="I2979" s="215" t="s">
        <v>14029</v>
      </c>
      <c r="J2979" s="215" t="s">
        <v>14030</v>
      </c>
      <c r="K2979" s="215" t="s">
        <v>8688</v>
      </c>
      <c r="L2979" s="215" t="s">
        <v>20765</v>
      </c>
      <c r="AD2979" s="216"/>
    </row>
    <row r="2980" spans="1:30" s="215" customFormat="1" x14ac:dyDescent="0.25">
      <c r="A2980" s="215" t="s">
        <v>160</v>
      </c>
      <c r="B2980" s="215">
        <v>6117</v>
      </c>
      <c r="C2980" s="215" t="s">
        <v>226</v>
      </c>
      <c r="D2980" s="215">
        <v>191798665</v>
      </c>
      <c r="E2980" s="215">
        <v>1020</v>
      </c>
      <c r="F2980" s="215">
        <v>1110</v>
      </c>
      <c r="G2980" s="215">
        <v>1004</v>
      </c>
      <c r="I2980" s="215" t="s">
        <v>14031</v>
      </c>
      <c r="J2980" s="215" t="s">
        <v>14032</v>
      </c>
      <c r="K2980" s="215" t="s">
        <v>8688</v>
      </c>
      <c r="L2980" s="215" t="s">
        <v>20766</v>
      </c>
      <c r="AD2980" s="216"/>
    </row>
    <row r="2981" spans="1:30" s="215" customFormat="1" x14ac:dyDescent="0.25">
      <c r="A2981" s="215" t="s">
        <v>160</v>
      </c>
      <c r="B2981" s="215">
        <v>6117</v>
      </c>
      <c r="C2981" s="215" t="s">
        <v>226</v>
      </c>
      <c r="D2981" s="215">
        <v>191889142</v>
      </c>
      <c r="E2981" s="215">
        <v>1020</v>
      </c>
      <c r="F2981" s="215">
        <v>1110</v>
      </c>
      <c r="G2981" s="215">
        <v>1004</v>
      </c>
      <c r="I2981" s="215" t="s">
        <v>14033</v>
      </c>
      <c r="J2981" s="215" t="s">
        <v>14034</v>
      </c>
      <c r="K2981" s="215" t="s">
        <v>8688</v>
      </c>
      <c r="L2981" s="215" t="s">
        <v>20767</v>
      </c>
      <c r="AD2981" s="216"/>
    </row>
    <row r="2982" spans="1:30" s="215" customFormat="1" x14ac:dyDescent="0.25">
      <c r="A2982" s="215" t="s">
        <v>160</v>
      </c>
      <c r="B2982" s="215">
        <v>6117</v>
      </c>
      <c r="C2982" s="215" t="s">
        <v>226</v>
      </c>
      <c r="D2982" s="215">
        <v>191900401</v>
      </c>
      <c r="E2982" s="215">
        <v>1020</v>
      </c>
      <c r="F2982" s="215">
        <v>1110</v>
      </c>
      <c r="G2982" s="215">
        <v>1004</v>
      </c>
      <c r="I2982" s="215" t="s">
        <v>14035</v>
      </c>
      <c r="J2982" s="215" t="s">
        <v>14036</v>
      </c>
      <c r="K2982" s="215" t="s">
        <v>8688</v>
      </c>
      <c r="L2982" s="215" t="s">
        <v>20768</v>
      </c>
      <c r="AD2982" s="216"/>
    </row>
    <row r="2983" spans="1:30" s="215" customFormat="1" x14ac:dyDescent="0.25">
      <c r="A2983" s="215" t="s">
        <v>160</v>
      </c>
      <c r="B2983" s="215">
        <v>6117</v>
      </c>
      <c r="C2983" s="215" t="s">
        <v>226</v>
      </c>
      <c r="D2983" s="215">
        <v>191900410</v>
      </c>
      <c r="E2983" s="215">
        <v>1020</v>
      </c>
      <c r="F2983" s="215">
        <v>1110</v>
      </c>
      <c r="G2983" s="215">
        <v>1004</v>
      </c>
      <c r="I2983" s="215" t="s">
        <v>14037</v>
      </c>
      <c r="J2983" s="215" t="s">
        <v>14038</v>
      </c>
      <c r="K2983" s="215" t="s">
        <v>8688</v>
      </c>
      <c r="L2983" s="215" t="s">
        <v>20769</v>
      </c>
      <c r="AD2983" s="216"/>
    </row>
    <row r="2984" spans="1:30" s="215" customFormat="1" x14ac:dyDescent="0.25">
      <c r="A2984" s="215" t="s">
        <v>160</v>
      </c>
      <c r="B2984" s="215">
        <v>6117</v>
      </c>
      <c r="C2984" s="215" t="s">
        <v>226</v>
      </c>
      <c r="D2984" s="215">
        <v>191941273</v>
      </c>
      <c r="E2984" s="215">
        <v>1060</v>
      </c>
      <c r="F2984" s="215">
        <v>1242</v>
      </c>
      <c r="G2984" s="215">
        <v>1004</v>
      </c>
      <c r="I2984" s="215" t="s">
        <v>14039</v>
      </c>
      <c r="J2984" s="215" t="s">
        <v>14040</v>
      </c>
      <c r="K2984" s="215" t="s">
        <v>8688</v>
      </c>
      <c r="L2984" s="215" t="s">
        <v>20770</v>
      </c>
      <c r="AD2984" s="216"/>
    </row>
    <row r="2985" spans="1:30" s="215" customFormat="1" x14ac:dyDescent="0.25">
      <c r="A2985" s="215" t="s">
        <v>160</v>
      </c>
      <c r="B2985" s="215">
        <v>6117</v>
      </c>
      <c r="C2985" s="215" t="s">
        <v>226</v>
      </c>
      <c r="D2985" s="215">
        <v>191980342</v>
      </c>
      <c r="E2985" s="215">
        <v>1030</v>
      </c>
      <c r="F2985" s="215">
        <v>1121</v>
      </c>
      <c r="G2985" s="215">
        <v>1004</v>
      </c>
      <c r="I2985" s="215" t="s">
        <v>28136</v>
      </c>
      <c r="J2985" s="215" t="s">
        <v>28137</v>
      </c>
      <c r="K2985" s="215" t="s">
        <v>8688</v>
      </c>
      <c r="L2985" s="215" t="s">
        <v>28184</v>
      </c>
      <c r="AD2985" s="216"/>
    </row>
    <row r="2986" spans="1:30" s="215" customFormat="1" x14ac:dyDescent="0.25">
      <c r="A2986" s="215" t="s">
        <v>160</v>
      </c>
      <c r="B2986" s="215">
        <v>6117</v>
      </c>
      <c r="C2986" s="215" t="s">
        <v>226</v>
      </c>
      <c r="D2986" s="215">
        <v>191980344</v>
      </c>
      <c r="E2986" s="215">
        <v>1030</v>
      </c>
      <c r="F2986" s="215">
        <v>1110</v>
      </c>
      <c r="G2986" s="215">
        <v>1003</v>
      </c>
      <c r="I2986" s="215" t="s">
        <v>14041</v>
      </c>
      <c r="J2986" s="215" t="s">
        <v>14042</v>
      </c>
      <c r="K2986" s="215" t="s">
        <v>8688</v>
      </c>
      <c r="L2986" s="215" t="s">
        <v>20771</v>
      </c>
      <c r="AD2986" s="216"/>
    </row>
    <row r="2987" spans="1:30" s="215" customFormat="1" x14ac:dyDescent="0.25">
      <c r="A2987" s="215" t="s">
        <v>160</v>
      </c>
      <c r="B2987" s="215">
        <v>6117</v>
      </c>
      <c r="C2987" s="215" t="s">
        <v>226</v>
      </c>
      <c r="D2987" s="215">
        <v>191989169</v>
      </c>
      <c r="E2987" s="215">
        <v>1020</v>
      </c>
      <c r="F2987" s="215">
        <v>1110</v>
      </c>
      <c r="G2987" s="215">
        <v>1004</v>
      </c>
      <c r="I2987" s="215" t="s">
        <v>14025</v>
      </c>
      <c r="J2987" s="215" t="s">
        <v>14026</v>
      </c>
      <c r="K2987" s="215" t="s">
        <v>8688</v>
      </c>
      <c r="L2987" s="215" t="s">
        <v>20772</v>
      </c>
      <c r="AD2987" s="216"/>
    </row>
    <row r="2988" spans="1:30" s="215" customFormat="1" x14ac:dyDescent="0.25">
      <c r="A2988" s="215" t="s">
        <v>160</v>
      </c>
      <c r="B2988" s="215">
        <v>6117</v>
      </c>
      <c r="C2988" s="215" t="s">
        <v>226</v>
      </c>
      <c r="D2988" s="215">
        <v>191989224</v>
      </c>
      <c r="E2988" s="215">
        <v>1020</v>
      </c>
      <c r="F2988" s="215">
        <v>1110</v>
      </c>
      <c r="G2988" s="215">
        <v>1004</v>
      </c>
      <c r="I2988" s="215" t="s">
        <v>14025</v>
      </c>
      <c r="J2988" s="215" t="s">
        <v>14026</v>
      </c>
      <c r="K2988" s="215" t="s">
        <v>8688</v>
      </c>
      <c r="L2988" s="215" t="s">
        <v>20773</v>
      </c>
      <c r="AD2988" s="216"/>
    </row>
    <row r="2989" spans="1:30" s="215" customFormat="1" x14ac:dyDescent="0.25">
      <c r="A2989" s="215" t="s">
        <v>160</v>
      </c>
      <c r="B2989" s="215">
        <v>6117</v>
      </c>
      <c r="C2989" s="215" t="s">
        <v>226</v>
      </c>
      <c r="D2989" s="215">
        <v>191989225</v>
      </c>
      <c r="E2989" s="215">
        <v>1020</v>
      </c>
      <c r="F2989" s="215">
        <v>1110</v>
      </c>
      <c r="G2989" s="215">
        <v>1004</v>
      </c>
      <c r="I2989" s="215" t="s">
        <v>14025</v>
      </c>
      <c r="J2989" s="215" t="s">
        <v>14026</v>
      </c>
      <c r="K2989" s="215" t="s">
        <v>8688</v>
      </c>
      <c r="L2989" s="215" t="s">
        <v>20774</v>
      </c>
      <c r="AD2989" s="216"/>
    </row>
    <row r="2990" spans="1:30" s="215" customFormat="1" x14ac:dyDescent="0.25">
      <c r="A2990" s="215" t="s">
        <v>160</v>
      </c>
      <c r="B2990" s="215">
        <v>6117</v>
      </c>
      <c r="C2990" s="215" t="s">
        <v>226</v>
      </c>
      <c r="D2990" s="215">
        <v>191989243</v>
      </c>
      <c r="E2990" s="215">
        <v>1020</v>
      </c>
      <c r="F2990" s="215">
        <v>1110</v>
      </c>
      <c r="G2990" s="215">
        <v>1004</v>
      </c>
      <c r="I2990" s="215" t="s">
        <v>14025</v>
      </c>
      <c r="J2990" s="215" t="s">
        <v>14026</v>
      </c>
      <c r="K2990" s="215" t="s">
        <v>8688</v>
      </c>
      <c r="L2990" s="215" t="s">
        <v>20775</v>
      </c>
      <c r="AD2990" s="216"/>
    </row>
    <row r="2991" spans="1:30" s="215" customFormat="1" x14ac:dyDescent="0.25">
      <c r="A2991" s="215" t="s">
        <v>160</v>
      </c>
      <c r="B2991" s="215">
        <v>6117</v>
      </c>
      <c r="C2991" s="215" t="s">
        <v>226</v>
      </c>
      <c r="D2991" s="215">
        <v>191989244</v>
      </c>
      <c r="E2991" s="215">
        <v>1020</v>
      </c>
      <c r="F2991" s="215">
        <v>1110</v>
      </c>
      <c r="G2991" s="215">
        <v>1004</v>
      </c>
      <c r="I2991" s="215" t="s">
        <v>14025</v>
      </c>
      <c r="J2991" s="215" t="s">
        <v>14026</v>
      </c>
      <c r="K2991" s="215" t="s">
        <v>8688</v>
      </c>
      <c r="L2991" s="215" t="s">
        <v>20776</v>
      </c>
      <c r="AD2991" s="216"/>
    </row>
    <row r="2992" spans="1:30" s="215" customFormat="1" x14ac:dyDescent="0.25">
      <c r="A2992" s="215" t="s">
        <v>160</v>
      </c>
      <c r="B2992" s="215">
        <v>6117</v>
      </c>
      <c r="C2992" s="215" t="s">
        <v>226</v>
      </c>
      <c r="D2992" s="215">
        <v>191989851</v>
      </c>
      <c r="E2992" s="215">
        <v>1020</v>
      </c>
      <c r="F2992" s="215">
        <v>1110</v>
      </c>
      <c r="G2992" s="215">
        <v>1004</v>
      </c>
      <c r="I2992" s="215" t="s">
        <v>14043</v>
      </c>
      <c r="J2992" s="215" t="s">
        <v>14044</v>
      </c>
      <c r="K2992" s="215" t="s">
        <v>8741</v>
      </c>
      <c r="L2992" s="215" t="s">
        <v>22819</v>
      </c>
      <c r="AD2992" s="216"/>
    </row>
    <row r="2993" spans="1:30" s="215" customFormat="1" x14ac:dyDescent="0.25">
      <c r="A2993" s="215" t="s">
        <v>160</v>
      </c>
      <c r="B2993" s="215">
        <v>6117</v>
      </c>
      <c r="C2993" s="215" t="s">
        <v>226</v>
      </c>
      <c r="D2993" s="215">
        <v>191989873</v>
      </c>
      <c r="E2993" s="215">
        <v>1060</v>
      </c>
      <c r="F2993" s="215">
        <v>1274</v>
      </c>
      <c r="G2993" s="215">
        <v>1004</v>
      </c>
      <c r="I2993" s="215" t="s">
        <v>14045</v>
      </c>
      <c r="J2993" s="215" t="s">
        <v>14046</v>
      </c>
      <c r="K2993" s="215" t="s">
        <v>8741</v>
      </c>
      <c r="L2993" s="215" t="s">
        <v>22820</v>
      </c>
      <c r="AD2993" s="216"/>
    </row>
    <row r="2994" spans="1:30" s="215" customFormat="1" x14ac:dyDescent="0.25">
      <c r="A2994" s="215" t="s">
        <v>160</v>
      </c>
      <c r="B2994" s="215">
        <v>6117</v>
      </c>
      <c r="C2994" s="215" t="s">
        <v>226</v>
      </c>
      <c r="D2994" s="215">
        <v>191989880</v>
      </c>
      <c r="E2994" s="215">
        <v>1060</v>
      </c>
      <c r="F2994" s="215">
        <v>1242</v>
      </c>
      <c r="G2994" s="215">
        <v>1003</v>
      </c>
      <c r="I2994" s="215" t="s">
        <v>14047</v>
      </c>
      <c r="J2994" s="215" t="s">
        <v>14048</v>
      </c>
      <c r="K2994" s="215" t="s">
        <v>8741</v>
      </c>
      <c r="L2994" s="215" t="s">
        <v>22821</v>
      </c>
      <c r="AD2994" s="216"/>
    </row>
    <row r="2995" spans="1:30" s="215" customFormat="1" x14ac:dyDescent="0.25">
      <c r="A2995" s="215" t="s">
        <v>160</v>
      </c>
      <c r="B2995" s="215">
        <v>6117</v>
      </c>
      <c r="C2995" s="215" t="s">
        <v>226</v>
      </c>
      <c r="D2995" s="215">
        <v>192003288</v>
      </c>
      <c r="E2995" s="215">
        <v>1060</v>
      </c>
      <c r="F2995" s="215">
        <v>1261</v>
      </c>
      <c r="G2995" s="215">
        <v>1004</v>
      </c>
      <c r="I2995" s="215" t="s">
        <v>14049</v>
      </c>
      <c r="J2995" s="215" t="s">
        <v>14050</v>
      </c>
      <c r="K2995" s="215" t="s">
        <v>8688</v>
      </c>
      <c r="L2995" s="215" t="s">
        <v>20777</v>
      </c>
      <c r="AD2995" s="216"/>
    </row>
    <row r="2996" spans="1:30" s="215" customFormat="1" x14ac:dyDescent="0.25">
      <c r="A2996" s="215" t="s">
        <v>160</v>
      </c>
      <c r="B2996" s="215">
        <v>6117</v>
      </c>
      <c r="C2996" s="215" t="s">
        <v>226</v>
      </c>
      <c r="D2996" s="215">
        <v>192006612</v>
      </c>
      <c r="E2996" s="215">
        <v>1040</v>
      </c>
      <c r="F2996" s="215">
        <v>1212</v>
      </c>
      <c r="G2996" s="215">
        <v>1004</v>
      </c>
      <c r="I2996" s="215" t="s">
        <v>14051</v>
      </c>
      <c r="J2996" s="215" t="s">
        <v>14052</v>
      </c>
      <c r="K2996" s="215" t="s">
        <v>8688</v>
      </c>
      <c r="L2996" s="215" t="s">
        <v>20778</v>
      </c>
      <c r="AD2996" s="216"/>
    </row>
    <row r="2997" spans="1:30" s="215" customFormat="1" x14ac:dyDescent="0.25">
      <c r="A2997" s="215" t="s">
        <v>160</v>
      </c>
      <c r="B2997" s="215">
        <v>6117</v>
      </c>
      <c r="C2997" s="215" t="s">
        <v>226</v>
      </c>
      <c r="D2997" s="215">
        <v>192006615</v>
      </c>
      <c r="E2997" s="215">
        <v>1040</v>
      </c>
      <c r="F2997" s="215">
        <v>1212</v>
      </c>
      <c r="G2997" s="215">
        <v>1004</v>
      </c>
      <c r="I2997" s="215" t="s">
        <v>14053</v>
      </c>
      <c r="J2997" s="215" t="s">
        <v>14054</v>
      </c>
      <c r="K2997" s="215" t="s">
        <v>8688</v>
      </c>
      <c r="L2997" s="215" t="s">
        <v>20779</v>
      </c>
      <c r="AD2997" s="216"/>
    </row>
    <row r="2998" spans="1:30" s="215" customFormat="1" x14ac:dyDescent="0.25">
      <c r="A2998" s="215" t="s">
        <v>160</v>
      </c>
      <c r="B2998" s="215">
        <v>6117</v>
      </c>
      <c r="C2998" s="215" t="s">
        <v>226</v>
      </c>
      <c r="D2998" s="215">
        <v>192010298</v>
      </c>
      <c r="E2998" s="215">
        <v>1060</v>
      </c>
      <c r="G2998" s="215">
        <v>1004</v>
      </c>
      <c r="I2998" s="215" t="s">
        <v>14055</v>
      </c>
      <c r="J2998" s="215" t="s">
        <v>14056</v>
      </c>
      <c r="K2998" s="215" t="s">
        <v>8741</v>
      </c>
      <c r="L2998" s="215" t="s">
        <v>22822</v>
      </c>
      <c r="AD2998" s="216"/>
    </row>
    <row r="2999" spans="1:30" s="215" customFormat="1" x14ac:dyDescent="0.25">
      <c r="A2999" s="215" t="s">
        <v>160</v>
      </c>
      <c r="B2999" s="215">
        <v>6117</v>
      </c>
      <c r="C2999" s="215" t="s">
        <v>226</v>
      </c>
      <c r="D2999" s="215">
        <v>192010311</v>
      </c>
      <c r="E2999" s="215">
        <v>1060</v>
      </c>
      <c r="G2999" s="215">
        <v>1004</v>
      </c>
      <c r="I2999" s="215" t="s">
        <v>14057</v>
      </c>
      <c r="J2999" s="215" t="s">
        <v>14058</v>
      </c>
      <c r="K2999" s="215" t="s">
        <v>8741</v>
      </c>
      <c r="L2999" s="215" t="s">
        <v>22822</v>
      </c>
      <c r="AD2999" s="216"/>
    </row>
    <row r="3000" spans="1:30" s="215" customFormat="1" x14ac:dyDescent="0.25">
      <c r="A3000" s="215" t="s">
        <v>160</v>
      </c>
      <c r="B3000" s="215">
        <v>6117</v>
      </c>
      <c r="C3000" s="215" t="s">
        <v>226</v>
      </c>
      <c r="D3000" s="215">
        <v>192010319</v>
      </c>
      <c r="E3000" s="215">
        <v>1060</v>
      </c>
      <c r="G3000" s="215">
        <v>1004</v>
      </c>
      <c r="I3000" s="215" t="s">
        <v>14059</v>
      </c>
      <c r="J3000" s="215" t="s">
        <v>14060</v>
      </c>
      <c r="K3000" s="215" t="s">
        <v>8741</v>
      </c>
      <c r="L3000" s="215" t="s">
        <v>22823</v>
      </c>
      <c r="AD3000" s="216"/>
    </row>
    <row r="3001" spans="1:30" s="215" customFormat="1" x14ac:dyDescent="0.25">
      <c r="A3001" s="215" t="s">
        <v>160</v>
      </c>
      <c r="B3001" s="215">
        <v>6117</v>
      </c>
      <c r="C3001" s="215" t="s">
        <v>226</v>
      </c>
      <c r="D3001" s="215">
        <v>192010323</v>
      </c>
      <c r="E3001" s="215">
        <v>1060</v>
      </c>
      <c r="G3001" s="215">
        <v>1004</v>
      </c>
      <c r="I3001" s="215" t="s">
        <v>14061</v>
      </c>
      <c r="J3001" s="215" t="s">
        <v>14062</v>
      </c>
      <c r="K3001" s="215" t="s">
        <v>8741</v>
      </c>
      <c r="L3001" s="215" t="s">
        <v>22824</v>
      </c>
      <c r="AD3001" s="216"/>
    </row>
    <row r="3002" spans="1:30" s="215" customFormat="1" x14ac:dyDescent="0.25">
      <c r="A3002" s="215" t="s">
        <v>160</v>
      </c>
      <c r="B3002" s="215">
        <v>6117</v>
      </c>
      <c r="C3002" s="215" t="s">
        <v>226</v>
      </c>
      <c r="D3002" s="215">
        <v>192010324</v>
      </c>
      <c r="E3002" s="215">
        <v>1060</v>
      </c>
      <c r="G3002" s="215">
        <v>1004</v>
      </c>
      <c r="I3002" s="215" t="s">
        <v>14063</v>
      </c>
      <c r="J3002" s="215" t="s">
        <v>14064</v>
      </c>
      <c r="K3002" s="215" t="s">
        <v>8741</v>
      </c>
      <c r="L3002" s="215" t="s">
        <v>22825</v>
      </c>
      <c r="AD3002" s="216"/>
    </row>
    <row r="3003" spans="1:30" s="215" customFormat="1" x14ac:dyDescent="0.25">
      <c r="A3003" s="215" t="s">
        <v>160</v>
      </c>
      <c r="B3003" s="215">
        <v>6117</v>
      </c>
      <c r="C3003" s="215" t="s">
        <v>226</v>
      </c>
      <c r="D3003" s="215">
        <v>192010327</v>
      </c>
      <c r="E3003" s="215">
        <v>1060</v>
      </c>
      <c r="G3003" s="215">
        <v>1004</v>
      </c>
      <c r="I3003" s="215" t="s">
        <v>14065</v>
      </c>
      <c r="J3003" s="215" t="s">
        <v>14066</v>
      </c>
      <c r="K3003" s="215" t="s">
        <v>8741</v>
      </c>
      <c r="L3003" s="215" t="s">
        <v>22826</v>
      </c>
      <c r="AD3003" s="216"/>
    </row>
    <row r="3004" spans="1:30" s="215" customFormat="1" x14ac:dyDescent="0.25">
      <c r="A3004" s="215" t="s">
        <v>160</v>
      </c>
      <c r="B3004" s="215">
        <v>6117</v>
      </c>
      <c r="C3004" s="215" t="s">
        <v>226</v>
      </c>
      <c r="D3004" s="215">
        <v>192010334</v>
      </c>
      <c r="E3004" s="215">
        <v>1060</v>
      </c>
      <c r="G3004" s="215">
        <v>1004</v>
      </c>
      <c r="I3004" s="215" t="s">
        <v>14067</v>
      </c>
      <c r="J3004" s="215" t="s">
        <v>14068</v>
      </c>
      <c r="K3004" s="215" t="s">
        <v>8741</v>
      </c>
      <c r="L3004" s="215" t="s">
        <v>22827</v>
      </c>
      <c r="AD3004" s="216"/>
    </row>
    <row r="3005" spans="1:30" s="215" customFormat="1" x14ac:dyDescent="0.25">
      <c r="A3005" s="215" t="s">
        <v>160</v>
      </c>
      <c r="B3005" s="215">
        <v>6117</v>
      </c>
      <c r="C3005" s="215" t="s">
        <v>226</v>
      </c>
      <c r="D3005" s="215">
        <v>192010336</v>
      </c>
      <c r="E3005" s="215">
        <v>1060</v>
      </c>
      <c r="G3005" s="215">
        <v>1004</v>
      </c>
      <c r="I3005" s="215" t="s">
        <v>14069</v>
      </c>
      <c r="J3005" s="215" t="s">
        <v>14070</v>
      </c>
      <c r="K3005" s="215" t="s">
        <v>8741</v>
      </c>
      <c r="L3005" s="215" t="s">
        <v>22828</v>
      </c>
      <c r="AD3005" s="216"/>
    </row>
    <row r="3006" spans="1:30" s="215" customFormat="1" x14ac:dyDescent="0.25">
      <c r="A3006" s="215" t="s">
        <v>160</v>
      </c>
      <c r="B3006" s="215">
        <v>6117</v>
      </c>
      <c r="C3006" s="215" t="s">
        <v>226</v>
      </c>
      <c r="D3006" s="215">
        <v>192010337</v>
      </c>
      <c r="E3006" s="215">
        <v>1060</v>
      </c>
      <c r="G3006" s="215">
        <v>1004</v>
      </c>
      <c r="I3006" s="215" t="s">
        <v>14071</v>
      </c>
      <c r="J3006" s="215" t="s">
        <v>14072</v>
      </c>
      <c r="K3006" s="215" t="s">
        <v>8741</v>
      </c>
      <c r="L3006" s="215" t="s">
        <v>22829</v>
      </c>
      <c r="AD3006" s="216"/>
    </row>
    <row r="3007" spans="1:30" s="215" customFormat="1" x14ac:dyDescent="0.25">
      <c r="A3007" s="215" t="s">
        <v>160</v>
      </c>
      <c r="B3007" s="215">
        <v>6117</v>
      </c>
      <c r="C3007" s="215" t="s">
        <v>226</v>
      </c>
      <c r="D3007" s="215">
        <v>192010387</v>
      </c>
      <c r="E3007" s="215">
        <v>1060</v>
      </c>
      <c r="G3007" s="215">
        <v>1004</v>
      </c>
      <c r="I3007" s="215" t="s">
        <v>14073</v>
      </c>
      <c r="J3007" s="215" t="s">
        <v>14074</v>
      </c>
      <c r="K3007" s="215" t="s">
        <v>8688</v>
      </c>
      <c r="L3007" s="215" t="s">
        <v>20780</v>
      </c>
      <c r="AD3007" s="216"/>
    </row>
    <row r="3008" spans="1:30" s="215" customFormat="1" x14ac:dyDescent="0.25">
      <c r="A3008" s="215" t="s">
        <v>160</v>
      </c>
      <c r="B3008" s="215">
        <v>6118</v>
      </c>
      <c r="C3008" s="215" t="s">
        <v>227</v>
      </c>
      <c r="D3008" s="215">
        <v>912447</v>
      </c>
      <c r="E3008" s="215">
        <v>1020</v>
      </c>
      <c r="F3008" s="215">
        <v>1110</v>
      </c>
      <c r="G3008" s="215">
        <v>1004</v>
      </c>
      <c r="I3008" s="215" t="s">
        <v>3415</v>
      </c>
      <c r="J3008" s="215" t="s">
        <v>3416</v>
      </c>
      <c r="K3008" s="215" t="s">
        <v>328</v>
      </c>
      <c r="L3008" s="215" t="s">
        <v>5993</v>
      </c>
      <c r="AD3008" s="216"/>
    </row>
    <row r="3009" spans="1:30" s="215" customFormat="1" x14ac:dyDescent="0.25">
      <c r="A3009" s="215" t="s">
        <v>160</v>
      </c>
      <c r="B3009" s="215">
        <v>6118</v>
      </c>
      <c r="C3009" s="215" t="s">
        <v>227</v>
      </c>
      <c r="D3009" s="215">
        <v>912560</v>
      </c>
      <c r="E3009" s="215">
        <v>1020</v>
      </c>
      <c r="F3009" s="215">
        <v>1110</v>
      </c>
      <c r="G3009" s="215">
        <v>1004</v>
      </c>
      <c r="I3009" s="215" t="s">
        <v>3417</v>
      </c>
      <c r="J3009" s="215" t="s">
        <v>3418</v>
      </c>
      <c r="K3009" s="215" t="s">
        <v>328</v>
      </c>
      <c r="L3009" s="215" t="s">
        <v>5994</v>
      </c>
      <c r="AD3009" s="216"/>
    </row>
    <row r="3010" spans="1:30" s="215" customFormat="1" x14ac:dyDescent="0.25">
      <c r="A3010" s="215" t="s">
        <v>160</v>
      </c>
      <c r="B3010" s="215">
        <v>6118</v>
      </c>
      <c r="C3010" s="215" t="s">
        <v>227</v>
      </c>
      <c r="D3010" s="215">
        <v>912564</v>
      </c>
      <c r="E3010" s="215">
        <v>1020</v>
      </c>
      <c r="F3010" s="215">
        <v>1122</v>
      </c>
      <c r="G3010" s="215">
        <v>1004</v>
      </c>
      <c r="I3010" s="215" t="s">
        <v>3419</v>
      </c>
      <c r="J3010" s="215" t="s">
        <v>3420</v>
      </c>
      <c r="K3010" s="215" t="s">
        <v>328</v>
      </c>
      <c r="L3010" s="215" t="s">
        <v>5995</v>
      </c>
      <c r="AD3010" s="216"/>
    </row>
    <row r="3011" spans="1:30" s="215" customFormat="1" x14ac:dyDescent="0.25">
      <c r="A3011" s="215" t="s">
        <v>160</v>
      </c>
      <c r="B3011" s="215">
        <v>6118</v>
      </c>
      <c r="C3011" s="215" t="s">
        <v>227</v>
      </c>
      <c r="D3011" s="215">
        <v>912981</v>
      </c>
      <c r="E3011" s="215">
        <v>1020</v>
      </c>
      <c r="F3011" s="215">
        <v>1251</v>
      </c>
      <c r="G3011" s="215">
        <v>1004</v>
      </c>
      <c r="I3011" s="215" t="s">
        <v>3421</v>
      </c>
      <c r="J3011" s="215" t="s">
        <v>3422</v>
      </c>
      <c r="K3011" s="215" t="s">
        <v>328</v>
      </c>
      <c r="L3011" s="215" t="s">
        <v>5996</v>
      </c>
      <c r="AD3011" s="216"/>
    </row>
    <row r="3012" spans="1:30" s="215" customFormat="1" x14ac:dyDescent="0.25">
      <c r="A3012" s="215" t="s">
        <v>160</v>
      </c>
      <c r="B3012" s="215">
        <v>6118</v>
      </c>
      <c r="C3012" s="215" t="s">
        <v>227</v>
      </c>
      <c r="D3012" s="215">
        <v>913040</v>
      </c>
      <c r="E3012" s="215">
        <v>1020</v>
      </c>
      <c r="F3012" s="215">
        <v>1110</v>
      </c>
      <c r="G3012" s="215">
        <v>1004</v>
      </c>
      <c r="I3012" s="215" t="s">
        <v>14075</v>
      </c>
      <c r="J3012" s="215" t="s">
        <v>14076</v>
      </c>
      <c r="K3012" s="215" t="s">
        <v>8688</v>
      </c>
      <c r="L3012" s="215" t="s">
        <v>20781</v>
      </c>
      <c r="AD3012" s="216"/>
    </row>
    <row r="3013" spans="1:30" s="215" customFormat="1" x14ac:dyDescent="0.25">
      <c r="A3013" s="215" t="s">
        <v>160</v>
      </c>
      <c r="B3013" s="215">
        <v>6118</v>
      </c>
      <c r="C3013" s="215" t="s">
        <v>227</v>
      </c>
      <c r="D3013" s="215">
        <v>913041</v>
      </c>
      <c r="E3013" s="215">
        <v>1020</v>
      </c>
      <c r="F3013" s="215">
        <v>1110</v>
      </c>
      <c r="G3013" s="215">
        <v>1004</v>
      </c>
      <c r="I3013" s="215" t="s">
        <v>14077</v>
      </c>
      <c r="J3013" s="215" t="s">
        <v>14078</v>
      </c>
      <c r="K3013" s="215" t="s">
        <v>8688</v>
      </c>
      <c r="L3013" s="215" t="s">
        <v>20782</v>
      </c>
      <c r="AD3013" s="216"/>
    </row>
    <row r="3014" spans="1:30" s="215" customFormat="1" x14ac:dyDescent="0.25">
      <c r="A3014" s="215" t="s">
        <v>160</v>
      </c>
      <c r="B3014" s="215">
        <v>6118</v>
      </c>
      <c r="C3014" s="215" t="s">
        <v>227</v>
      </c>
      <c r="D3014" s="215">
        <v>913076</v>
      </c>
      <c r="E3014" s="215">
        <v>1020</v>
      </c>
      <c r="F3014" s="215">
        <v>1110</v>
      </c>
      <c r="G3014" s="215">
        <v>1004</v>
      </c>
      <c r="I3014" s="215" t="s">
        <v>3423</v>
      </c>
      <c r="J3014" s="215" t="s">
        <v>3424</v>
      </c>
      <c r="K3014" s="215" t="s">
        <v>328</v>
      </c>
      <c r="L3014" s="215" t="s">
        <v>5997</v>
      </c>
      <c r="AD3014" s="216"/>
    </row>
    <row r="3015" spans="1:30" s="215" customFormat="1" x14ac:dyDescent="0.25">
      <c r="A3015" s="215" t="s">
        <v>160</v>
      </c>
      <c r="B3015" s="215">
        <v>6118</v>
      </c>
      <c r="C3015" s="215" t="s">
        <v>227</v>
      </c>
      <c r="D3015" s="215">
        <v>913078</v>
      </c>
      <c r="E3015" s="215">
        <v>1020</v>
      </c>
      <c r="F3015" s="215">
        <v>1110</v>
      </c>
      <c r="G3015" s="215">
        <v>1004</v>
      </c>
      <c r="I3015" s="215" t="s">
        <v>3425</v>
      </c>
      <c r="J3015" s="215" t="s">
        <v>3426</v>
      </c>
      <c r="K3015" s="215" t="s">
        <v>328</v>
      </c>
      <c r="L3015" s="215" t="s">
        <v>5997</v>
      </c>
      <c r="AD3015" s="216"/>
    </row>
    <row r="3016" spans="1:30" s="215" customFormat="1" x14ac:dyDescent="0.25">
      <c r="A3016" s="215" t="s">
        <v>160</v>
      </c>
      <c r="B3016" s="215">
        <v>6118</v>
      </c>
      <c r="C3016" s="215" t="s">
        <v>227</v>
      </c>
      <c r="D3016" s="215">
        <v>913094</v>
      </c>
      <c r="E3016" s="215">
        <v>1020</v>
      </c>
      <c r="F3016" s="215">
        <v>1110</v>
      </c>
      <c r="G3016" s="215">
        <v>1004</v>
      </c>
      <c r="I3016" s="215" t="s">
        <v>3427</v>
      </c>
      <c r="J3016" s="215" t="s">
        <v>3428</v>
      </c>
      <c r="K3016" s="215" t="s">
        <v>328</v>
      </c>
      <c r="L3016" s="215" t="s">
        <v>5998</v>
      </c>
      <c r="AD3016" s="216"/>
    </row>
    <row r="3017" spans="1:30" s="215" customFormat="1" x14ac:dyDescent="0.25">
      <c r="A3017" s="215" t="s">
        <v>160</v>
      </c>
      <c r="B3017" s="215">
        <v>6118</v>
      </c>
      <c r="C3017" s="215" t="s">
        <v>227</v>
      </c>
      <c r="D3017" s="215">
        <v>913095</v>
      </c>
      <c r="E3017" s="215">
        <v>1030</v>
      </c>
      <c r="F3017" s="215">
        <v>1110</v>
      </c>
      <c r="G3017" s="215">
        <v>1004</v>
      </c>
      <c r="I3017" s="215" t="s">
        <v>3429</v>
      </c>
      <c r="J3017" s="215" t="s">
        <v>3430</v>
      </c>
      <c r="K3017" s="215" t="s">
        <v>328</v>
      </c>
      <c r="L3017" s="215" t="s">
        <v>5999</v>
      </c>
      <c r="AD3017" s="216"/>
    </row>
    <row r="3018" spans="1:30" s="215" customFormat="1" x14ac:dyDescent="0.25">
      <c r="A3018" s="215" t="s">
        <v>160</v>
      </c>
      <c r="B3018" s="215">
        <v>6118</v>
      </c>
      <c r="C3018" s="215" t="s">
        <v>227</v>
      </c>
      <c r="D3018" s="215">
        <v>913096</v>
      </c>
      <c r="E3018" s="215">
        <v>1020</v>
      </c>
      <c r="F3018" s="215">
        <v>1110</v>
      </c>
      <c r="G3018" s="215">
        <v>1004</v>
      </c>
      <c r="I3018" s="215" t="s">
        <v>3431</v>
      </c>
      <c r="J3018" s="215" t="s">
        <v>3432</v>
      </c>
      <c r="K3018" s="215" t="s">
        <v>328</v>
      </c>
      <c r="L3018" s="215" t="s">
        <v>5999</v>
      </c>
      <c r="AD3018" s="216"/>
    </row>
    <row r="3019" spans="1:30" s="215" customFormat="1" x14ac:dyDescent="0.25">
      <c r="A3019" s="215" t="s">
        <v>160</v>
      </c>
      <c r="B3019" s="215">
        <v>6118</v>
      </c>
      <c r="C3019" s="215" t="s">
        <v>227</v>
      </c>
      <c r="D3019" s="215">
        <v>913110</v>
      </c>
      <c r="E3019" s="215">
        <v>1020</v>
      </c>
      <c r="F3019" s="215">
        <v>1121</v>
      </c>
      <c r="G3019" s="215">
        <v>1004</v>
      </c>
      <c r="I3019" s="215" t="s">
        <v>14079</v>
      </c>
      <c r="J3019" s="215" t="s">
        <v>14080</v>
      </c>
      <c r="K3019" s="215" t="s">
        <v>8688</v>
      </c>
      <c r="L3019" s="215" t="s">
        <v>20783</v>
      </c>
      <c r="AD3019" s="216"/>
    </row>
    <row r="3020" spans="1:30" s="215" customFormat="1" x14ac:dyDescent="0.25">
      <c r="A3020" s="215" t="s">
        <v>160</v>
      </c>
      <c r="B3020" s="215">
        <v>6118</v>
      </c>
      <c r="C3020" s="215" t="s">
        <v>227</v>
      </c>
      <c r="D3020" s="215">
        <v>913111</v>
      </c>
      <c r="E3020" s="215">
        <v>1020</v>
      </c>
      <c r="F3020" s="215">
        <v>1110</v>
      </c>
      <c r="G3020" s="215">
        <v>1004</v>
      </c>
      <c r="I3020" s="215" t="s">
        <v>14081</v>
      </c>
      <c r="J3020" s="215" t="s">
        <v>14082</v>
      </c>
      <c r="K3020" s="215" t="s">
        <v>8688</v>
      </c>
      <c r="L3020" s="215" t="s">
        <v>20784</v>
      </c>
      <c r="AD3020" s="216"/>
    </row>
    <row r="3021" spans="1:30" s="215" customFormat="1" x14ac:dyDescent="0.25">
      <c r="A3021" s="215" t="s">
        <v>160</v>
      </c>
      <c r="B3021" s="215">
        <v>6118</v>
      </c>
      <c r="C3021" s="215" t="s">
        <v>227</v>
      </c>
      <c r="D3021" s="215">
        <v>3186055</v>
      </c>
      <c r="E3021" s="215">
        <v>1020</v>
      </c>
      <c r="F3021" s="215">
        <v>1110</v>
      </c>
      <c r="G3021" s="215">
        <v>1004</v>
      </c>
      <c r="I3021" s="215" t="s">
        <v>14083</v>
      </c>
      <c r="J3021" s="215" t="s">
        <v>14084</v>
      </c>
      <c r="K3021" s="215" t="s">
        <v>8688</v>
      </c>
      <c r="L3021" s="215" t="s">
        <v>20785</v>
      </c>
      <c r="AD3021" s="216"/>
    </row>
    <row r="3022" spans="1:30" s="215" customFormat="1" x14ac:dyDescent="0.25">
      <c r="A3022" s="215" t="s">
        <v>160</v>
      </c>
      <c r="B3022" s="215">
        <v>6118</v>
      </c>
      <c r="C3022" s="215" t="s">
        <v>227</v>
      </c>
      <c r="D3022" s="215">
        <v>3186102</v>
      </c>
      <c r="E3022" s="215">
        <v>1020</v>
      </c>
      <c r="F3022" s="215">
        <v>1122</v>
      </c>
      <c r="G3022" s="215">
        <v>1004</v>
      </c>
      <c r="I3022" s="215" t="s">
        <v>3433</v>
      </c>
      <c r="J3022" s="215" t="s">
        <v>3434</v>
      </c>
      <c r="K3022" s="215" t="s">
        <v>328</v>
      </c>
      <c r="L3022" s="215" t="s">
        <v>6129</v>
      </c>
      <c r="AD3022" s="216"/>
    </row>
    <row r="3023" spans="1:30" s="215" customFormat="1" x14ac:dyDescent="0.25">
      <c r="A3023" s="215" t="s">
        <v>160</v>
      </c>
      <c r="B3023" s="215">
        <v>6118</v>
      </c>
      <c r="C3023" s="215" t="s">
        <v>227</v>
      </c>
      <c r="D3023" s="215">
        <v>3186111</v>
      </c>
      <c r="E3023" s="215">
        <v>1060</v>
      </c>
      <c r="F3023" s="215">
        <v>1251</v>
      </c>
      <c r="G3023" s="215">
        <v>1004</v>
      </c>
      <c r="I3023" s="215" t="s">
        <v>3435</v>
      </c>
      <c r="J3023" s="215" t="s">
        <v>3436</v>
      </c>
      <c r="K3023" s="215" t="s">
        <v>328</v>
      </c>
      <c r="L3023" s="215" t="s">
        <v>6000</v>
      </c>
      <c r="AD3023" s="216"/>
    </row>
    <row r="3024" spans="1:30" s="215" customFormat="1" x14ac:dyDescent="0.25">
      <c r="A3024" s="215" t="s">
        <v>160</v>
      </c>
      <c r="B3024" s="215">
        <v>6118</v>
      </c>
      <c r="C3024" s="215" t="s">
        <v>227</v>
      </c>
      <c r="D3024" s="215">
        <v>9014846</v>
      </c>
      <c r="E3024" s="215">
        <v>1060</v>
      </c>
      <c r="F3024" s="215">
        <v>1251</v>
      </c>
      <c r="G3024" s="215">
        <v>1004</v>
      </c>
      <c r="I3024" s="215" t="s">
        <v>3437</v>
      </c>
      <c r="J3024" s="215" t="s">
        <v>3438</v>
      </c>
      <c r="K3024" s="215" t="s">
        <v>328</v>
      </c>
      <c r="L3024" s="215" t="s">
        <v>6000</v>
      </c>
      <c r="AD3024" s="216"/>
    </row>
    <row r="3025" spans="1:30" s="215" customFormat="1" x14ac:dyDescent="0.25">
      <c r="A3025" s="215" t="s">
        <v>160</v>
      </c>
      <c r="B3025" s="215">
        <v>6118</v>
      </c>
      <c r="C3025" s="215" t="s">
        <v>227</v>
      </c>
      <c r="D3025" s="215">
        <v>9014847</v>
      </c>
      <c r="E3025" s="215">
        <v>1060</v>
      </c>
      <c r="F3025" s="215">
        <v>1251</v>
      </c>
      <c r="G3025" s="215">
        <v>1004</v>
      </c>
      <c r="I3025" s="215" t="s">
        <v>14085</v>
      </c>
      <c r="J3025" s="215" t="s">
        <v>14086</v>
      </c>
      <c r="K3025" s="215" t="s">
        <v>8688</v>
      </c>
      <c r="L3025" s="215" t="s">
        <v>20786</v>
      </c>
      <c r="AD3025" s="216"/>
    </row>
    <row r="3026" spans="1:30" s="215" customFormat="1" x14ac:dyDescent="0.25">
      <c r="A3026" s="215" t="s">
        <v>160</v>
      </c>
      <c r="B3026" s="215">
        <v>6118</v>
      </c>
      <c r="C3026" s="215" t="s">
        <v>227</v>
      </c>
      <c r="D3026" s="215">
        <v>9024652</v>
      </c>
      <c r="E3026" s="215">
        <v>1060</v>
      </c>
      <c r="F3026" s="215">
        <v>1271</v>
      </c>
      <c r="G3026" s="215">
        <v>1004</v>
      </c>
      <c r="I3026" s="215" t="s">
        <v>3439</v>
      </c>
      <c r="J3026" s="215" t="s">
        <v>3440</v>
      </c>
      <c r="K3026" s="215" t="s">
        <v>328</v>
      </c>
      <c r="L3026" s="215" t="s">
        <v>6001</v>
      </c>
      <c r="AD3026" s="216"/>
    </row>
    <row r="3027" spans="1:30" s="215" customFormat="1" x14ac:dyDescent="0.25">
      <c r="A3027" s="215" t="s">
        <v>160</v>
      </c>
      <c r="B3027" s="215">
        <v>6118</v>
      </c>
      <c r="C3027" s="215" t="s">
        <v>227</v>
      </c>
      <c r="D3027" s="215">
        <v>9024655</v>
      </c>
      <c r="E3027" s="215">
        <v>1060</v>
      </c>
      <c r="F3027" s="215">
        <v>1271</v>
      </c>
      <c r="G3027" s="215">
        <v>1004</v>
      </c>
      <c r="I3027" s="215" t="s">
        <v>3441</v>
      </c>
      <c r="J3027" s="215" t="s">
        <v>3442</v>
      </c>
      <c r="K3027" s="215" t="s">
        <v>328</v>
      </c>
      <c r="L3027" s="215" t="s">
        <v>6001</v>
      </c>
      <c r="AD3027" s="216"/>
    </row>
    <row r="3028" spans="1:30" s="215" customFormat="1" x14ac:dyDescent="0.25">
      <c r="A3028" s="215" t="s">
        <v>160</v>
      </c>
      <c r="B3028" s="215">
        <v>6118</v>
      </c>
      <c r="C3028" s="215" t="s">
        <v>227</v>
      </c>
      <c r="D3028" s="215">
        <v>101157754</v>
      </c>
      <c r="E3028" s="215">
        <v>1020</v>
      </c>
      <c r="F3028" s="215">
        <v>1110</v>
      </c>
      <c r="G3028" s="215">
        <v>1004</v>
      </c>
      <c r="I3028" s="215" t="s">
        <v>3443</v>
      </c>
      <c r="J3028" s="215" t="s">
        <v>3444</v>
      </c>
      <c r="K3028" s="215" t="s">
        <v>328</v>
      </c>
      <c r="L3028" s="215" t="s">
        <v>6002</v>
      </c>
      <c r="AD3028" s="216"/>
    </row>
    <row r="3029" spans="1:30" s="215" customFormat="1" x14ac:dyDescent="0.25">
      <c r="A3029" s="215" t="s">
        <v>160</v>
      </c>
      <c r="B3029" s="215">
        <v>6118</v>
      </c>
      <c r="C3029" s="215" t="s">
        <v>227</v>
      </c>
      <c r="D3029" s="215">
        <v>190105820</v>
      </c>
      <c r="E3029" s="215">
        <v>1060</v>
      </c>
      <c r="F3029" s="215">
        <v>1251</v>
      </c>
      <c r="G3029" s="215">
        <v>1004</v>
      </c>
      <c r="I3029" s="215" t="s">
        <v>3445</v>
      </c>
      <c r="J3029" s="215" t="s">
        <v>3446</v>
      </c>
      <c r="K3029" s="215" t="s">
        <v>328</v>
      </c>
      <c r="L3029" s="215" t="s">
        <v>5996</v>
      </c>
      <c r="AD3029" s="216"/>
    </row>
    <row r="3030" spans="1:30" s="215" customFormat="1" x14ac:dyDescent="0.25">
      <c r="A3030" s="215" t="s">
        <v>160</v>
      </c>
      <c r="B3030" s="215">
        <v>6118</v>
      </c>
      <c r="C3030" s="215" t="s">
        <v>227</v>
      </c>
      <c r="D3030" s="215">
        <v>190105843</v>
      </c>
      <c r="E3030" s="215">
        <v>1040</v>
      </c>
      <c r="G3030" s="215">
        <v>1004</v>
      </c>
      <c r="I3030" s="215" t="s">
        <v>14087</v>
      </c>
      <c r="J3030" s="215" t="s">
        <v>14088</v>
      </c>
      <c r="K3030" s="215" t="s">
        <v>8688</v>
      </c>
      <c r="L3030" s="215" t="s">
        <v>20787</v>
      </c>
      <c r="AD3030" s="216"/>
    </row>
    <row r="3031" spans="1:30" s="215" customFormat="1" x14ac:dyDescent="0.25">
      <c r="A3031" s="215" t="s">
        <v>160</v>
      </c>
      <c r="B3031" s="215">
        <v>6118</v>
      </c>
      <c r="C3031" s="215" t="s">
        <v>227</v>
      </c>
      <c r="D3031" s="215">
        <v>190166505</v>
      </c>
      <c r="E3031" s="215">
        <v>1020</v>
      </c>
      <c r="F3031" s="215">
        <v>1110</v>
      </c>
      <c r="G3031" s="215">
        <v>1004</v>
      </c>
      <c r="I3031" s="215" t="s">
        <v>3447</v>
      </c>
      <c r="J3031" s="215" t="s">
        <v>3448</v>
      </c>
      <c r="K3031" s="215" t="s">
        <v>328</v>
      </c>
      <c r="L3031" s="215" t="s">
        <v>6002</v>
      </c>
      <c r="AD3031" s="216"/>
    </row>
    <row r="3032" spans="1:30" s="215" customFormat="1" x14ac:dyDescent="0.25">
      <c r="A3032" s="215" t="s">
        <v>160</v>
      </c>
      <c r="B3032" s="215">
        <v>6118</v>
      </c>
      <c r="C3032" s="215" t="s">
        <v>227</v>
      </c>
      <c r="D3032" s="215">
        <v>190168072</v>
      </c>
      <c r="E3032" s="215">
        <v>1060</v>
      </c>
      <c r="F3032" s="215">
        <v>1265</v>
      </c>
      <c r="G3032" s="215">
        <v>1004</v>
      </c>
      <c r="I3032" s="215" t="s">
        <v>14089</v>
      </c>
      <c r="J3032" s="215" t="s">
        <v>14090</v>
      </c>
      <c r="K3032" s="215" t="s">
        <v>8688</v>
      </c>
      <c r="L3032" s="215" t="s">
        <v>20788</v>
      </c>
      <c r="AD3032" s="216"/>
    </row>
    <row r="3033" spans="1:30" s="215" customFormat="1" x14ac:dyDescent="0.25">
      <c r="A3033" s="215" t="s">
        <v>160</v>
      </c>
      <c r="B3033" s="215">
        <v>6118</v>
      </c>
      <c r="C3033" s="215" t="s">
        <v>227</v>
      </c>
      <c r="D3033" s="215">
        <v>190168131</v>
      </c>
      <c r="E3033" s="215">
        <v>1020</v>
      </c>
      <c r="F3033" s="215">
        <v>1122</v>
      </c>
      <c r="G3033" s="215">
        <v>1004</v>
      </c>
      <c r="I3033" s="215" t="s">
        <v>3449</v>
      </c>
      <c r="J3033" s="215" t="s">
        <v>3450</v>
      </c>
      <c r="K3033" s="215" t="s">
        <v>328</v>
      </c>
      <c r="L3033" s="215" t="s">
        <v>6129</v>
      </c>
      <c r="AD3033" s="216"/>
    </row>
    <row r="3034" spans="1:30" s="215" customFormat="1" x14ac:dyDescent="0.25">
      <c r="A3034" s="215" t="s">
        <v>160</v>
      </c>
      <c r="B3034" s="215">
        <v>6118</v>
      </c>
      <c r="C3034" s="215" t="s">
        <v>227</v>
      </c>
      <c r="D3034" s="215">
        <v>190168533</v>
      </c>
      <c r="E3034" s="215">
        <v>1060</v>
      </c>
      <c r="F3034" s="215">
        <v>1251</v>
      </c>
      <c r="G3034" s="215">
        <v>1004</v>
      </c>
      <c r="I3034" s="215" t="s">
        <v>14091</v>
      </c>
      <c r="J3034" s="215" t="s">
        <v>14092</v>
      </c>
      <c r="K3034" s="215" t="s">
        <v>8688</v>
      </c>
      <c r="L3034" s="215" t="s">
        <v>20789</v>
      </c>
      <c r="AD3034" s="216"/>
    </row>
    <row r="3035" spans="1:30" s="215" customFormat="1" x14ac:dyDescent="0.25">
      <c r="A3035" s="215" t="s">
        <v>160</v>
      </c>
      <c r="B3035" s="215">
        <v>6118</v>
      </c>
      <c r="C3035" s="215" t="s">
        <v>227</v>
      </c>
      <c r="D3035" s="215">
        <v>190168534</v>
      </c>
      <c r="E3035" s="215">
        <v>1060</v>
      </c>
      <c r="F3035" s="215">
        <v>1242</v>
      </c>
      <c r="G3035" s="215">
        <v>1004</v>
      </c>
      <c r="I3035" s="215" t="s">
        <v>14093</v>
      </c>
      <c r="J3035" s="215" t="s">
        <v>14094</v>
      </c>
      <c r="K3035" s="215" t="s">
        <v>8688</v>
      </c>
      <c r="L3035" s="215" t="s">
        <v>20790</v>
      </c>
      <c r="AD3035" s="216"/>
    </row>
    <row r="3036" spans="1:30" s="215" customFormat="1" x14ac:dyDescent="0.25">
      <c r="A3036" s="215" t="s">
        <v>160</v>
      </c>
      <c r="B3036" s="215">
        <v>6118</v>
      </c>
      <c r="C3036" s="215" t="s">
        <v>227</v>
      </c>
      <c r="D3036" s="215">
        <v>190168554</v>
      </c>
      <c r="E3036" s="215">
        <v>1020</v>
      </c>
      <c r="F3036" s="215">
        <v>1110</v>
      </c>
      <c r="G3036" s="215">
        <v>1004</v>
      </c>
      <c r="I3036" s="215" t="s">
        <v>3451</v>
      </c>
      <c r="J3036" s="215" t="s">
        <v>3452</v>
      </c>
      <c r="K3036" s="215" t="s">
        <v>328</v>
      </c>
      <c r="L3036" s="215" t="s">
        <v>5998</v>
      </c>
      <c r="AD3036" s="216"/>
    </row>
    <row r="3037" spans="1:30" s="215" customFormat="1" x14ac:dyDescent="0.25">
      <c r="A3037" s="215" t="s">
        <v>160</v>
      </c>
      <c r="B3037" s="215">
        <v>6118</v>
      </c>
      <c r="C3037" s="215" t="s">
        <v>227</v>
      </c>
      <c r="D3037" s="215">
        <v>190169299</v>
      </c>
      <c r="E3037" s="215">
        <v>1060</v>
      </c>
      <c r="F3037" s="215">
        <v>1274</v>
      </c>
      <c r="G3037" s="215">
        <v>1004</v>
      </c>
      <c r="I3037" s="215" t="s">
        <v>14095</v>
      </c>
      <c r="J3037" s="215" t="s">
        <v>14096</v>
      </c>
      <c r="K3037" s="215" t="s">
        <v>8688</v>
      </c>
      <c r="L3037" s="215" t="s">
        <v>20791</v>
      </c>
      <c r="AD3037" s="216"/>
    </row>
    <row r="3038" spans="1:30" s="215" customFormat="1" x14ac:dyDescent="0.25">
      <c r="A3038" s="215" t="s">
        <v>160</v>
      </c>
      <c r="B3038" s="215">
        <v>6118</v>
      </c>
      <c r="C3038" s="215" t="s">
        <v>227</v>
      </c>
      <c r="D3038" s="215">
        <v>190314508</v>
      </c>
      <c r="E3038" s="215">
        <v>1030</v>
      </c>
      <c r="F3038" s="215">
        <v>1110</v>
      </c>
      <c r="G3038" s="215">
        <v>1004</v>
      </c>
      <c r="I3038" s="215" t="s">
        <v>14097</v>
      </c>
      <c r="J3038" s="215" t="s">
        <v>14098</v>
      </c>
      <c r="K3038" s="215" t="s">
        <v>8688</v>
      </c>
      <c r="L3038" s="215" t="s">
        <v>20792</v>
      </c>
      <c r="AD3038" s="216"/>
    </row>
    <row r="3039" spans="1:30" s="215" customFormat="1" x14ac:dyDescent="0.25">
      <c r="A3039" s="215" t="s">
        <v>160</v>
      </c>
      <c r="B3039" s="215">
        <v>6118</v>
      </c>
      <c r="C3039" s="215" t="s">
        <v>227</v>
      </c>
      <c r="D3039" s="215">
        <v>190314568</v>
      </c>
      <c r="E3039" s="215">
        <v>1020</v>
      </c>
      <c r="F3039" s="215">
        <v>1110</v>
      </c>
      <c r="G3039" s="215">
        <v>1004</v>
      </c>
      <c r="I3039" s="215" t="s">
        <v>14099</v>
      </c>
      <c r="J3039" s="215" t="s">
        <v>14100</v>
      </c>
      <c r="K3039" s="215" t="s">
        <v>8688</v>
      </c>
      <c r="L3039" s="215" t="s">
        <v>20793</v>
      </c>
      <c r="AD3039" s="216"/>
    </row>
    <row r="3040" spans="1:30" s="215" customFormat="1" x14ac:dyDescent="0.25">
      <c r="A3040" s="215" t="s">
        <v>160</v>
      </c>
      <c r="B3040" s="215">
        <v>6118</v>
      </c>
      <c r="C3040" s="215" t="s">
        <v>227</v>
      </c>
      <c r="D3040" s="215">
        <v>190419989</v>
      </c>
      <c r="E3040" s="215">
        <v>1020</v>
      </c>
      <c r="F3040" s="215">
        <v>1110</v>
      </c>
      <c r="G3040" s="215">
        <v>1004</v>
      </c>
      <c r="I3040" s="215" t="s">
        <v>14101</v>
      </c>
      <c r="J3040" s="215" t="s">
        <v>14102</v>
      </c>
      <c r="K3040" s="215" t="s">
        <v>8688</v>
      </c>
      <c r="L3040" s="215" t="s">
        <v>20794</v>
      </c>
      <c r="AD3040" s="216"/>
    </row>
    <row r="3041" spans="1:30" s="215" customFormat="1" x14ac:dyDescent="0.25">
      <c r="A3041" s="215" t="s">
        <v>160</v>
      </c>
      <c r="B3041" s="215">
        <v>6118</v>
      </c>
      <c r="C3041" s="215" t="s">
        <v>227</v>
      </c>
      <c r="D3041" s="215">
        <v>190419991</v>
      </c>
      <c r="E3041" s="215">
        <v>1020</v>
      </c>
      <c r="F3041" s="215">
        <v>1110</v>
      </c>
      <c r="G3041" s="215">
        <v>1004</v>
      </c>
      <c r="I3041" s="215" t="s">
        <v>3453</v>
      </c>
      <c r="J3041" s="215" t="s">
        <v>3454</v>
      </c>
      <c r="K3041" s="215" t="s">
        <v>328</v>
      </c>
      <c r="L3041" s="215" t="s">
        <v>5993</v>
      </c>
      <c r="AD3041" s="216"/>
    </row>
    <row r="3042" spans="1:30" s="215" customFormat="1" x14ac:dyDescent="0.25">
      <c r="A3042" s="215" t="s">
        <v>160</v>
      </c>
      <c r="B3042" s="215">
        <v>6118</v>
      </c>
      <c r="C3042" s="215" t="s">
        <v>227</v>
      </c>
      <c r="D3042" s="215">
        <v>190450453</v>
      </c>
      <c r="E3042" s="215">
        <v>1020</v>
      </c>
      <c r="F3042" s="215">
        <v>1122</v>
      </c>
      <c r="G3042" s="215">
        <v>1004</v>
      </c>
      <c r="I3042" s="215" t="s">
        <v>3455</v>
      </c>
      <c r="J3042" s="215" t="s">
        <v>3456</v>
      </c>
      <c r="K3042" s="215" t="s">
        <v>328</v>
      </c>
      <c r="L3042" s="215" t="s">
        <v>5995</v>
      </c>
      <c r="AD3042" s="216"/>
    </row>
    <row r="3043" spans="1:30" s="215" customFormat="1" x14ac:dyDescent="0.25">
      <c r="A3043" s="215" t="s">
        <v>160</v>
      </c>
      <c r="B3043" s="215">
        <v>6118</v>
      </c>
      <c r="C3043" s="215" t="s">
        <v>227</v>
      </c>
      <c r="D3043" s="215">
        <v>190451072</v>
      </c>
      <c r="E3043" s="215">
        <v>1020</v>
      </c>
      <c r="F3043" s="215">
        <v>1110</v>
      </c>
      <c r="G3043" s="215">
        <v>1004</v>
      </c>
      <c r="I3043" s="215" t="s">
        <v>3457</v>
      </c>
      <c r="J3043" s="215" t="s">
        <v>3458</v>
      </c>
      <c r="K3043" s="215" t="s">
        <v>328</v>
      </c>
      <c r="L3043" s="215" t="s">
        <v>5994</v>
      </c>
      <c r="AD3043" s="216"/>
    </row>
    <row r="3044" spans="1:30" s="215" customFormat="1" x14ac:dyDescent="0.25">
      <c r="A3044" s="215" t="s">
        <v>160</v>
      </c>
      <c r="B3044" s="215">
        <v>6118</v>
      </c>
      <c r="C3044" s="215" t="s">
        <v>227</v>
      </c>
      <c r="D3044" s="215">
        <v>190487668</v>
      </c>
      <c r="E3044" s="215">
        <v>1020</v>
      </c>
      <c r="F3044" s="215">
        <v>1110</v>
      </c>
      <c r="G3044" s="215">
        <v>1004</v>
      </c>
      <c r="I3044" s="215" t="s">
        <v>24001</v>
      </c>
      <c r="J3044" s="215" t="s">
        <v>24002</v>
      </c>
      <c r="K3044" s="215" t="s">
        <v>8688</v>
      </c>
      <c r="L3044" s="215" t="s">
        <v>24253</v>
      </c>
      <c r="AD3044" s="216"/>
    </row>
    <row r="3045" spans="1:30" s="215" customFormat="1" x14ac:dyDescent="0.25">
      <c r="A3045" s="215" t="s">
        <v>160</v>
      </c>
      <c r="B3045" s="215">
        <v>6118</v>
      </c>
      <c r="C3045" s="215" t="s">
        <v>227</v>
      </c>
      <c r="D3045" s="215">
        <v>190487829</v>
      </c>
      <c r="E3045" s="215">
        <v>1020</v>
      </c>
      <c r="F3045" s="215">
        <v>1110</v>
      </c>
      <c r="G3045" s="215">
        <v>1004</v>
      </c>
      <c r="I3045" s="215" t="s">
        <v>14103</v>
      </c>
      <c r="J3045" s="215" t="s">
        <v>14104</v>
      </c>
      <c r="K3045" s="215" t="s">
        <v>8688</v>
      </c>
      <c r="L3045" s="215" t="s">
        <v>20795</v>
      </c>
      <c r="AD3045" s="216"/>
    </row>
    <row r="3046" spans="1:30" s="215" customFormat="1" x14ac:dyDescent="0.25">
      <c r="A3046" s="215" t="s">
        <v>160</v>
      </c>
      <c r="B3046" s="215">
        <v>6118</v>
      </c>
      <c r="C3046" s="215" t="s">
        <v>227</v>
      </c>
      <c r="D3046" s="215">
        <v>190570968</v>
      </c>
      <c r="E3046" s="215">
        <v>1020</v>
      </c>
      <c r="F3046" s="215">
        <v>1110</v>
      </c>
      <c r="G3046" s="215">
        <v>1004</v>
      </c>
      <c r="I3046" s="215" t="s">
        <v>14105</v>
      </c>
      <c r="J3046" s="215" t="s">
        <v>14106</v>
      </c>
      <c r="K3046" s="215" t="s">
        <v>8688</v>
      </c>
      <c r="L3046" s="215" t="s">
        <v>20796</v>
      </c>
      <c r="AD3046" s="216"/>
    </row>
    <row r="3047" spans="1:30" s="215" customFormat="1" x14ac:dyDescent="0.25">
      <c r="A3047" s="215" t="s">
        <v>160</v>
      </c>
      <c r="B3047" s="215">
        <v>6118</v>
      </c>
      <c r="C3047" s="215" t="s">
        <v>227</v>
      </c>
      <c r="D3047" s="215">
        <v>190816470</v>
      </c>
      <c r="E3047" s="215">
        <v>1020</v>
      </c>
      <c r="F3047" s="215">
        <v>1110</v>
      </c>
      <c r="G3047" s="215">
        <v>1004</v>
      </c>
      <c r="I3047" s="215" t="s">
        <v>14107</v>
      </c>
      <c r="J3047" s="215" t="s">
        <v>14108</v>
      </c>
      <c r="K3047" s="215" t="s">
        <v>8688</v>
      </c>
      <c r="L3047" s="215" t="s">
        <v>20797</v>
      </c>
      <c r="AD3047" s="216"/>
    </row>
    <row r="3048" spans="1:30" s="215" customFormat="1" x14ac:dyDescent="0.25">
      <c r="A3048" s="215" t="s">
        <v>160</v>
      </c>
      <c r="B3048" s="215">
        <v>6118</v>
      </c>
      <c r="C3048" s="215" t="s">
        <v>227</v>
      </c>
      <c r="D3048" s="215">
        <v>190872189</v>
      </c>
      <c r="E3048" s="215">
        <v>1020</v>
      </c>
      <c r="F3048" s="215">
        <v>1110</v>
      </c>
      <c r="G3048" s="215">
        <v>1004</v>
      </c>
      <c r="I3048" s="215" t="s">
        <v>14109</v>
      </c>
      <c r="J3048" s="215" t="s">
        <v>14110</v>
      </c>
      <c r="K3048" s="215" t="s">
        <v>8688</v>
      </c>
      <c r="L3048" s="215" t="s">
        <v>20798</v>
      </c>
      <c r="AD3048" s="216"/>
    </row>
    <row r="3049" spans="1:30" s="215" customFormat="1" x14ac:dyDescent="0.25">
      <c r="A3049" s="215" t="s">
        <v>160</v>
      </c>
      <c r="B3049" s="215">
        <v>6118</v>
      </c>
      <c r="C3049" s="215" t="s">
        <v>227</v>
      </c>
      <c r="D3049" s="215">
        <v>190990990</v>
      </c>
      <c r="E3049" s="215">
        <v>1020</v>
      </c>
      <c r="F3049" s="215">
        <v>1110</v>
      </c>
      <c r="G3049" s="215">
        <v>1004</v>
      </c>
      <c r="I3049" s="215" t="s">
        <v>14111</v>
      </c>
      <c r="J3049" s="215" t="s">
        <v>14112</v>
      </c>
      <c r="K3049" s="215" t="s">
        <v>8688</v>
      </c>
      <c r="L3049" s="215" t="s">
        <v>20799</v>
      </c>
      <c r="AD3049" s="216"/>
    </row>
    <row r="3050" spans="1:30" s="215" customFormat="1" x14ac:dyDescent="0.25">
      <c r="A3050" s="215" t="s">
        <v>160</v>
      </c>
      <c r="B3050" s="215">
        <v>6118</v>
      </c>
      <c r="C3050" s="215" t="s">
        <v>227</v>
      </c>
      <c r="D3050" s="215">
        <v>190991170</v>
      </c>
      <c r="E3050" s="215">
        <v>1020</v>
      </c>
      <c r="F3050" s="215">
        <v>1110</v>
      </c>
      <c r="G3050" s="215">
        <v>1004</v>
      </c>
      <c r="I3050" s="215" t="s">
        <v>14113</v>
      </c>
      <c r="J3050" s="215" t="s">
        <v>14114</v>
      </c>
      <c r="K3050" s="215" t="s">
        <v>8688</v>
      </c>
      <c r="L3050" s="215" t="s">
        <v>20800</v>
      </c>
      <c r="AD3050" s="216"/>
    </row>
    <row r="3051" spans="1:30" s="215" customFormat="1" x14ac:dyDescent="0.25">
      <c r="A3051" s="215" t="s">
        <v>160</v>
      </c>
      <c r="B3051" s="215">
        <v>6118</v>
      </c>
      <c r="C3051" s="215" t="s">
        <v>227</v>
      </c>
      <c r="D3051" s="215">
        <v>191134859</v>
      </c>
      <c r="E3051" s="215">
        <v>1020</v>
      </c>
      <c r="F3051" s="215">
        <v>1110</v>
      </c>
      <c r="G3051" s="215">
        <v>1004</v>
      </c>
      <c r="I3051" s="215" t="s">
        <v>14115</v>
      </c>
      <c r="J3051" s="215" t="s">
        <v>14116</v>
      </c>
      <c r="K3051" s="215" t="s">
        <v>8688</v>
      </c>
      <c r="L3051" s="215" t="s">
        <v>20801</v>
      </c>
      <c r="AD3051" s="216"/>
    </row>
    <row r="3052" spans="1:30" s="215" customFormat="1" x14ac:dyDescent="0.25">
      <c r="A3052" s="215" t="s">
        <v>160</v>
      </c>
      <c r="B3052" s="215">
        <v>6118</v>
      </c>
      <c r="C3052" s="215" t="s">
        <v>227</v>
      </c>
      <c r="D3052" s="215">
        <v>191134941</v>
      </c>
      <c r="E3052" s="215">
        <v>1020</v>
      </c>
      <c r="F3052" s="215">
        <v>1110</v>
      </c>
      <c r="G3052" s="215">
        <v>1004</v>
      </c>
      <c r="I3052" s="215" t="s">
        <v>14117</v>
      </c>
      <c r="J3052" s="215" t="s">
        <v>14118</v>
      </c>
      <c r="K3052" s="215" t="s">
        <v>8688</v>
      </c>
      <c r="L3052" s="215" t="s">
        <v>20802</v>
      </c>
      <c r="AD3052" s="216"/>
    </row>
    <row r="3053" spans="1:30" s="215" customFormat="1" x14ac:dyDescent="0.25">
      <c r="A3053" s="215" t="s">
        <v>160</v>
      </c>
      <c r="B3053" s="215">
        <v>6118</v>
      </c>
      <c r="C3053" s="215" t="s">
        <v>227</v>
      </c>
      <c r="D3053" s="215">
        <v>191135090</v>
      </c>
      <c r="E3053" s="215">
        <v>1020</v>
      </c>
      <c r="F3053" s="215">
        <v>1110</v>
      </c>
      <c r="G3053" s="215">
        <v>1004</v>
      </c>
      <c r="I3053" s="215" t="s">
        <v>14119</v>
      </c>
      <c r="J3053" s="215" t="s">
        <v>14120</v>
      </c>
      <c r="K3053" s="215" t="s">
        <v>8688</v>
      </c>
      <c r="L3053" s="215" t="s">
        <v>20803</v>
      </c>
      <c r="AD3053" s="216"/>
    </row>
    <row r="3054" spans="1:30" s="215" customFormat="1" x14ac:dyDescent="0.25">
      <c r="A3054" s="215" t="s">
        <v>160</v>
      </c>
      <c r="B3054" s="215">
        <v>6118</v>
      </c>
      <c r="C3054" s="215" t="s">
        <v>227</v>
      </c>
      <c r="D3054" s="215">
        <v>191247752</v>
      </c>
      <c r="E3054" s="215">
        <v>1020</v>
      </c>
      <c r="F3054" s="215">
        <v>1110</v>
      </c>
      <c r="G3054" s="215">
        <v>1004</v>
      </c>
      <c r="I3054" s="215" t="s">
        <v>14121</v>
      </c>
      <c r="J3054" s="215" t="s">
        <v>14122</v>
      </c>
      <c r="K3054" s="215" t="s">
        <v>8688</v>
      </c>
      <c r="L3054" s="215" t="s">
        <v>20804</v>
      </c>
      <c r="AD3054" s="216"/>
    </row>
    <row r="3055" spans="1:30" s="215" customFormat="1" x14ac:dyDescent="0.25">
      <c r="A3055" s="215" t="s">
        <v>160</v>
      </c>
      <c r="B3055" s="215">
        <v>6118</v>
      </c>
      <c r="C3055" s="215" t="s">
        <v>227</v>
      </c>
      <c r="D3055" s="215">
        <v>191275110</v>
      </c>
      <c r="E3055" s="215">
        <v>1020</v>
      </c>
      <c r="F3055" s="215">
        <v>1121</v>
      </c>
      <c r="G3055" s="215">
        <v>1004</v>
      </c>
      <c r="I3055" s="215" t="s">
        <v>14123</v>
      </c>
      <c r="J3055" s="215" t="s">
        <v>14124</v>
      </c>
      <c r="K3055" s="215" t="s">
        <v>8688</v>
      </c>
      <c r="L3055" s="215" t="s">
        <v>20805</v>
      </c>
      <c r="AD3055" s="216"/>
    </row>
    <row r="3056" spans="1:30" s="215" customFormat="1" x14ac:dyDescent="0.25">
      <c r="A3056" s="215" t="s">
        <v>160</v>
      </c>
      <c r="B3056" s="215">
        <v>6118</v>
      </c>
      <c r="C3056" s="215" t="s">
        <v>227</v>
      </c>
      <c r="D3056" s="215">
        <v>191325251</v>
      </c>
      <c r="E3056" s="215">
        <v>1020</v>
      </c>
      <c r="F3056" s="215">
        <v>1110</v>
      </c>
      <c r="G3056" s="215">
        <v>1004</v>
      </c>
      <c r="I3056" s="215" t="s">
        <v>14125</v>
      </c>
      <c r="J3056" s="215" t="s">
        <v>14126</v>
      </c>
      <c r="K3056" s="215" t="s">
        <v>8688</v>
      </c>
      <c r="L3056" s="215" t="s">
        <v>20806</v>
      </c>
      <c r="AD3056" s="216"/>
    </row>
    <row r="3057" spans="1:30" s="215" customFormat="1" x14ac:dyDescent="0.25">
      <c r="A3057" s="215" t="s">
        <v>160</v>
      </c>
      <c r="B3057" s="215">
        <v>6118</v>
      </c>
      <c r="C3057" s="215" t="s">
        <v>227</v>
      </c>
      <c r="D3057" s="215">
        <v>191358852</v>
      </c>
      <c r="E3057" s="215">
        <v>1020</v>
      </c>
      <c r="F3057" s="215">
        <v>1110</v>
      </c>
      <c r="G3057" s="215">
        <v>1004</v>
      </c>
      <c r="I3057" s="215" t="s">
        <v>14127</v>
      </c>
      <c r="J3057" s="215" t="s">
        <v>14128</v>
      </c>
      <c r="K3057" s="215" t="s">
        <v>8688</v>
      </c>
      <c r="L3057" s="215" t="s">
        <v>20807</v>
      </c>
      <c r="AD3057" s="216"/>
    </row>
    <row r="3058" spans="1:30" s="215" customFormat="1" x14ac:dyDescent="0.25">
      <c r="A3058" s="215" t="s">
        <v>160</v>
      </c>
      <c r="B3058" s="215">
        <v>6118</v>
      </c>
      <c r="C3058" s="215" t="s">
        <v>227</v>
      </c>
      <c r="D3058" s="215">
        <v>191363250</v>
      </c>
      <c r="E3058" s="215">
        <v>1020</v>
      </c>
      <c r="F3058" s="215">
        <v>1110</v>
      </c>
      <c r="G3058" s="215">
        <v>1004</v>
      </c>
      <c r="I3058" s="215" t="s">
        <v>14129</v>
      </c>
      <c r="J3058" s="215" t="s">
        <v>14130</v>
      </c>
      <c r="K3058" s="215" t="s">
        <v>8688</v>
      </c>
      <c r="L3058" s="215" t="s">
        <v>20808</v>
      </c>
      <c r="AD3058" s="216"/>
    </row>
    <row r="3059" spans="1:30" s="215" customFormat="1" x14ac:dyDescent="0.25">
      <c r="A3059" s="215" t="s">
        <v>160</v>
      </c>
      <c r="B3059" s="215">
        <v>6118</v>
      </c>
      <c r="C3059" s="215" t="s">
        <v>227</v>
      </c>
      <c r="D3059" s="215">
        <v>191363293</v>
      </c>
      <c r="E3059" s="215">
        <v>1020</v>
      </c>
      <c r="F3059" s="215">
        <v>1110</v>
      </c>
      <c r="G3059" s="215">
        <v>1004</v>
      </c>
      <c r="I3059" s="215" t="s">
        <v>14131</v>
      </c>
      <c r="J3059" s="215" t="s">
        <v>14132</v>
      </c>
      <c r="K3059" s="215" t="s">
        <v>8688</v>
      </c>
      <c r="L3059" s="215" t="s">
        <v>20809</v>
      </c>
      <c r="AD3059" s="216"/>
    </row>
    <row r="3060" spans="1:30" s="215" customFormat="1" x14ac:dyDescent="0.25">
      <c r="A3060" s="215" t="s">
        <v>160</v>
      </c>
      <c r="B3060" s="215">
        <v>6118</v>
      </c>
      <c r="C3060" s="215" t="s">
        <v>227</v>
      </c>
      <c r="D3060" s="215">
        <v>191363330</v>
      </c>
      <c r="E3060" s="215">
        <v>1040</v>
      </c>
      <c r="F3060" s="215">
        <v>1271</v>
      </c>
      <c r="G3060" s="215">
        <v>1004</v>
      </c>
      <c r="I3060" s="215" t="s">
        <v>14133</v>
      </c>
      <c r="J3060" s="215" t="s">
        <v>14134</v>
      </c>
      <c r="K3060" s="215" t="s">
        <v>8688</v>
      </c>
      <c r="L3060" s="215" t="s">
        <v>20810</v>
      </c>
      <c r="AD3060" s="216"/>
    </row>
    <row r="3061" spans="1:30" s="215" customFormat="1" x14ac:dyDescent="0.25">
      <c r="A3061" s="215" t="s">
        <v>160</v>
      </c>
      <c r="B3061" s="215">
        <v>6118</v>
      </c>
      <c r="C3061" s="215" t="s">
        <v>227</v>
      </c>
      <c r="D3061" s="215">
        <v>191363352</v>
      </c>
      <c r="E3061" s="215">
        <v>1020</v>
      </c>
      <c r="F3061" s="215">
        <v>1110</v>
      </c>
      <c r="G3061" s="215">
        <v>1004</v>
      </c>
      <c r="I3061" s="215" t="s">
        <v>14135</v>
      </c>
      <c r="J3061" s="215" t="s">
        <v>14136</v>
      </c>
      <c r="K3061" s="215" t="s">
        <v>8688</v>
      </c>
      <c r="L3061" s="215" t="s">
        <v>20811</v>
      </c>
      <c r="AD3061" s="216"/>
    </row>
    <row r="3062" spans="1:30" s="215" customFormat="1" x14ac:dyDescent="0.25">
      <c r="A3062" s="215" t="s">
        <v>160</v>
      </c>
      <c r="B3062" s="215">
        <v>6118</v>
      </c>
      <c r="C3062" s="215" t="s">
        <v>227</v>
      </c>
      <c r="D3062" s="215">
        <v>191363370</v>
      </c>
      <c r="E3062" s="215">
        <v>1020</v>
      </c>
      <c r="F3062" s="215">
        <v>1110</v>
      </c>
      <c r="G3062" s="215">
        <v>1004</v>
      </c>
      <c r="I3062" s="215" t="s">
        <v>14137</v>
      </c>
      <c r="J3062" s="215" t="s">
        <v>14138</v>
      </c>
      <c r="K3062" s="215" t="s">
        <v>8688</v>
      </c>
      <c r="L3062" s="215" t="s">
        <v>20812</v>
      </c>
      <c r="AD3062" s="216"/>
    </row>
    <row r="3063" spans="1:30" s="215" customFormat="1" x14ac:dyDescent="0.25">
      <c r="A3063" s="215" t="s">
        <v>160</v>
      </c>
      <c r="B3063" s="215">
        <v>6118</v>
      </c>
      <c r="C3063" s="215" t="s">
        <v>227</v>
      </c>
      <c r="D3063" s="215">
        <v>191363372</v>
      </c>
      <c r="E3063" s="215">
        <v>1020</v>
      </c>
      <c r="F3063" s="215">
        <v>1110</v>
      </c>
      <c r="G3063" s="215">
        <v>1004</v>
      </c>
      <c r="I3063" s="215" t="s">
        <v>14139</v>
      </c>
      <c r="J3063" s="215" t="s">
        <v>14140</v>
      </c>
      <c r="K3063" s="215" t="s">
        <v>8688</v>
      </c>
      <c r="L3063" s="215" t="s">
        <v>20813</v>
      </c>
      <c r="AD3063" s="216"/>
    </row>
    <row r="3064" spans="1:30" s="215" customFormat="1" x14ac:dyDescent="0.25">
      <c r="A3064" s="215" t="s">
        <v>160</v>
      </c>
      <c r="B3064" s="215">
        <v>6118</v>
      </c>
      <c r="C3064" s="215" t="s">
        <v>227</v>
      </c>
      <c r="D3064" s="215">
        <v>191363376</v>
      </c>
      <c r="E3064" s="215">
        <v>1020</v>
      </c>
      <c r="F3064" s="215">
        <v>1110</v>
      </c>
      <c r="G3064" s="215">
        <v>1004</v>
      </c>
      <c r="I3064" s="215" t="s">
        <v>14141</v>
      </c>
      <c r="J3064" s="215" t="s">
        <v>14142</v>
      </c>
      <c r="K3064" s="215" t="s">
        <v>8688</v>
      </c>
      <c r="L3064" s="215" t="s">
        <v>20814</v>
      </c>
      <c r="AD3064" s="216"/>
    </row>
    <row r="3065" spans="1:30" s="215" customFormat="1" x14ac:dyDescent="0.25">
      <c r="A3065" s="215" t="s">
        <v>160</v>
      </c>
      <c r="B3065" s="215">
        <v>6118</v>
      </c>
      <c r="C3065" s="215" t="s">
        <v>227</v>
      </c>
      <c r="D3065" s="215">
        <v>191363391</v>
      </c>
      <c r="E3065" s="215">
        <v>1020</v>
      </c>
      <c r="F3065" s="215">
        <v>1110</v>
      </c>
      <c r="G3065" s="215">
        <v>1004</v>
      </c>
      <c r="I3065" s="215" t="s">
        <v>14143</v>
      </c>
      <c r="J3065" s="215" t="s">
        <v>14144</v>
      </c>
      <c r="K3065" s="215" t="s">
        <v>8688</v>
      </c>
      <c r="L3065" s="215" t="s">
        <v>20815</v>
      </c>
      <c r="AD3065" s="216"/>
    </row>
    <row r="3066" spans="1:30" s="215" customFormat="1" x14ac:dyDescent="0.25">
      <c r="A3066" s="215" t="s">
        <v>160</v>
      </c>
      <c r="B3066" s="215">
        <v>6118</v>
      </c>
      <c r="C3066" s="215" t="s">
        <v>227</v>
      </c>
      <c r="D3066" s="215">
        <v>191363410</v>
      </c>
      <c r="E3066" s="215">
        <v>1020</v>
      </c>
      <c r="F3066" s="215">
        <v>1121</v>
      </c>
      <c r="G3066" s="215">
        <v>1004</v>
      </c>
      <c r="I3066" s="215" t="s">
        <v>14145</v>
      </c>
      <c r="J3066" s="215" t="s">
        <v>14146</v>
      </c>
      <c r="K3066" s="215" t="s">
        <v>8688</v>
      </c>
      <c r="L3066" s="215" t="s">
        <v>20816</v>
      </c>
      <c r="AD3066" s="216"/>
    </row>
    <row r="3067" spans="1:30" s="215" customFormat="1" x14ac:dyDescent="0.25">
      <c r="A3067" s="215" t="s">
        <v>160</v>
      </c>
      <c r="B3067" s="215">
        <v>6118</v>
      </c>
      <c r="C3067" s="215" t="s">
        <v>227</v>
      </c>
      <c r="D3067" s="215">
        <v>191363431</v>
      </c>
      <c r="E3067" s="215">
        <v>1020</v>
      </c>
      <c r="F3067" s="215">
        <v>1110</v>
      </c>
      <c r="G3067" s="215">
        <v>1004</v>
      </c>
      <c r="I3067" s="215" t="s">
        <v>14147</v>
      </c>
      <c r="J3067" s="215" t="s">
        <v>14148</v>
      </c>
      <c r="K3067" s="215" t="s">
        <v>8688</v>
      </c>
      <c r="L3067" s="215" t="s">
        <v>20817</v>
      </c>
      <c r="AD3067" s="216"/>
    </row>
    <row r="3068" spans="1:30" s="215" customFormat="1" x14ac:dyDescent="0.25">
      <c r="A3068" s="215" t="s">
        <v>160</v>
      </c>
      <c r="B3068" s="215">
        <v>6118</v>
      </c>
      <c r="C3068" s="215" t="s">
        <v>227</v>
      </c>
      <c r="D3068" s="215">
        <v>191363471</v>
      </c>
      <c r="E3068" s="215">
        <v>1020</v>
      </c>
      <c r="F3068" s="215">
        <v>1121</v>
      </c>
      <c r="G3068" s="215">
        <v>1004</v>
      </c>
      <c r="I3068" s="215" t="s">
        <v>14149</v>
      </c>
      <c r="J3068" s="215" t="s">
        <v>14150</v>
      </c>
      <c r="K3068" s="215" t="s">
        <v>8688</v>
      </c>
      <c r="L3068" s="215" t="s">
        <v>20818</v>
      </c>
      <c r="AD3068" s="216"/>
    </row>
    <row r="3069" spans="1:30" s="215" customFormat="1" x14ac:dyDescent="0.25">
      <c r="A3069" s="215" t="s">
        <v>160</v>
      </c>
      <c r="B3069" s="215">
        <v>6118</v>
      </c>
      <c r="C3069" s="215" t="s">
        <v>227</v>
      </c>
      <c r="D3069" s="215">
        <v>191363490</v>
      </c>
      <c r="E3069" s="215">
        <v>1040</v>
      </c>
      <c r="F3069" s="215">
        <v>1212</v>
      </c>
      <c r="G3069" s="215">
        <v>1004</v>
      </c>
      <c r="I3069" s="215" t="s">
        <v>14151</v>
      </c>
      <c r="J3069" s="215" t="s">
        <v>14152</v>
      </c>
      <c r="K3069" s="215" t="s">
        <v>8688</v>
      </c>
      <c r="L3069" s="215" t="s">
        <v>20819</v>
      </c>
      <c r="AD3069" s="216"/>
    </row>
    <row r="3070" spans="1:30" s="215" customFormat="1" x14ac:dyDescent="0.25">
      <c r="A3070" s="215" t="s">
        <v>160</v>
      </c>
      <c r="B3070" s="215">
        <v>6118</v>
      </c>
      <c r="C3070" s="215" t="s">
        <v>227</v>
      </c>
      <c r="D3070" s="215">
        <v>191363611</v>
      </c>
      <c r="E3070" s="215">
        <v>1020</v>
      </c>
      <c r="F3070" s="215">
        <v>1121</v>
      </c>
      <c r="G3070" s="215">
        <v>1004</v>
      </c>
      <c r="I3070" s="215" t="s">
        <v>14153</v>
      </c>
      <c r="J3070" s="215" t="s">
        <v>14154</v>
      </c>
      <c r="K3070" s="215" t="s">
        <v>8688</v>
      </c>
      <c r="L3070" s="215" t="s">
        <v>20820</v>
      </c>
      <c r="AD3070" s="216"/>
    </row>
    <row r="3071" spans="1:30" s="215" customFormat="1" x14ac:dyDescent="0.25">
      <c r="A3071" s="215" t="s">
        <v>160</v>
      </c>
      <c r="B3071" s="215">
        <v>6118</v>
      </c>
      <c r="C3071" s="215" t="s">
        <v>227</v>
      </c>
      <c r="D3071" s="215">
        <v>191363631</v>
      </c>
      <c r="E3071" s="215">
        <v>1020</v>
      </c>
      <c r="F3071" s="215">
        <v>1110</v>
      </c>
      <c r="G3071" s="215">
        <v>1004</v>
      </c>
      <c r="I3071" s="215" t="s">
        <v>14155</v>
      </c>
      <c r="J3071" s="215" t="s">
        <v>14156</v>
      </c>
      <c r="K3071" s="215" t="s">
        <v>8688</v>
      </c>
      <c r="L3071" s="215" t="s">
        <v>20821</v>
      </c>
      <c r="AD3071" s="216"/>
    </row>
    <row r="3072" spans="1:30" s="215" customFormat="1" x14ac:dyDescent="0.25">
      <c r="A3072" s="215" t="s">
        <v>160</v>
      </c>
      <c r="B3072" s="215">
        <v>6118</v>
      </c>
      <c r="C3072" s="215" t="s">
        <v>227</v>
      </c>
      <c r="D3072" s="215">
        <v>191363650</v>
      </c>
      <c r="E3072" s="215">
        <v>1020</v>
      </c>
      <c r="F3072" s="215">
        <v>1110</v>
      </c>
      <c r="G3072" s="215">
        <v>1004</v>
      </c>
      <c r="I3072" s="215" t="s">
        <v>14157</v>
      </c>
      <c r="J3072" s="215" t="s">
        <v>14158</v>
      </c>
      <c r="K3072" s="215" t="s">
        <v>8688</v>
      </c>
      <c r="L3072" s="215" t="s">
        <v>20822</v>
      </c>
      <c r="AD3072" s="216"/>
    </row>
    <row r="3073" spans="1:30" s="215" customFormat="1" x14ac:dyDescent="0.25">
      <c r="A3073" s="215" t="s">
        <v>160</v>
      </c>
      <c r="B3073" s="215">
        <v>6118</v>
      </c>
      <c r="C3073" s="215" t="s">
        <v>227</v>
      </c>
      <c r="D3073" s="215">
        <v>191363670</v>
      </c>
      <c r="E3073" s="215">
        <v>1020</v>
      </c>
      <c r="F3073" s="215">
        <v>1110</v>
      </c>
      <c r="G3073" s="215">
        <v>1004</v>
      </c>
      <c r="I3073" s="215" t="s">
        <v>14159</v>
      </c>
      <c r="J3073" s="215" t="s">
        <v>14160</v>
      </c>
      <c r="K3073" s="215" t="s">
        <v>8688</v>
      </c>
      <c r="L3073" s="215" t="s">
        <v>20823</v>
      </c>
      <c r="AD3073" s="216"/>
    </row>
    <row r="3074" spans="1:30" s="215" customFormat="1" x14ac:dyDescent="0.25">
      <c r="A3074" s="215" t="s">
        <v>160</v>
      </c>
      <c r="B3074" s="215">
        <v>6118</v>
      </c>
      <c r="C3074" s="215" t="s">
        <v>227</v>
      </c>
      <c r="D3074" s="215">
        <v>191363672</v>
      </c>
      <c r="E3074" s="215">
        <v>1020</v>
      </c>
      <c r="F3074" s="215">
        <v>1110</v>
      </c>
      <c r="G3074" s="215">
        <v>1004</v>
      </c>
      <c r="I3074" s="215" t="s">
        <v>14161</v>
      </c>
      <c r="J3074" s="215" t="s">
        <v>14162</v>
      </c>
      <c r="K3074" s="215" t="s">
        <v>8688</v>
      </c>
      <c r="L3074" s="215" t="s">
        <v>20824</v>
      </c>
      <c r="AD3074" s="216"/>
    </row>
    <row r="3075" spans="1:30" s="215" customFormat="1" x14ac:dyDescent="0.25">
      <c r="A3075" s="215" t="s">
        <v>160</v>
      </c>
      <c r="B3075" s="215">
        <v>6118</v>
      </c>
      <c r="C3075" s="215" t="s">
        <v>227</v>
      </c>
      <c r="D3075" s="215">
        <v>191363690</v>
      </c>
      <c r="E3075" s="215">
        <v>1020</v>
      </c>
      <c r="F3075" s="215">
        <v>1110</v>
      </c>
      <c r="G3075" s="215">
        <v>1004</v>
      </c>
      <c r="I3075" s="215" t="s">
        <v>14163</v>
      </c>
      <c r="J3075" s="215" t="s">
        <v>14164</v>
      </c>
      <c r="K3075" s="215" t="s">
        <v>8688</v>
      </c>
      <c r="L3075" s="215" t="s">
        <v>20825</v>
      </c>
      <c r="AD3075" s="216"/>
    </row>
    <row r="3076" spans="1:30" s="215" customFormat="1" x14ac:dyDescent="0.25">
      <c r="A3076" s="215" t="s">
        <v>160</v>
      </c>
      <c r="B3076" s="215">
        <v>6118</v>
      </c>
      <c r="C3076" s="215" t="s">
        <v>227</v>
      </c>
      <c r="D3076" s="215">
        <v>191363730</v>
      </c>
      <c r="E3076" s="215">
        <v>1020</v>
      </c>
      <c r="F3076" s="215">
        <v>1110</v>
      </c>
      <c r="G3076" s="215">
        <v>1004</v>
      </c>
      <c r="I3076" s="215" t="s">
        <v>14165</v>
      </c>
      <c r="J3076" s="215" t="s">
        <v>14166</v>
      </c>
      <c r="K3076" s="215" t="s">
        <v>8688</v>
      </c>
      <c r="L3076" s="215" t="s">
        <v>20826</v>
      </c>
      <c r="AD3076" s="216"/>
    </row>
    <row r="3077" spans="1:30" s="215" customFormat="1" x14ac:dyDescent="0.25">
      <c r="A3077" s="215" t="s">
        <v>160</v>
      </c>
      <c r="B3077" s="215">
        <v>6118</v>
      </c>
      <c r="C3077" s="215" t="s">
        <v>227</v>
      </c>
      <c r="D3077" s="215">
        <v>191363731</v>
      </c>
      <c r="E3077" s="215">
        <v>1020</v>
      </c>
      <c r="F3077" s="215">
        <v>1110</v>
      </c>
      <c r="G3077" s="215">
        <v>1004</v>
      </c>
      <c r="I3077" s="215" t="s">
        <v>14167</v>
      </c>
      <c r="J3077" s="215" t="s">
        <v>14168</v>
      </c>
      <c r="K3077" s="215" t="s">
        <v>8688</v>
      </c>
      <c r="L3077" s="215" t="s">
        <v>20827</v>
      </c>
      <c r="AD3077" s="216"/>
    </row>
    <row r="3078" spans="1:30" s="215" customFormat="1" x14ac:dyDescent="0.25">
      <c r="A3078" s="215" t="s">
        <v>160</v>
      </c>
      <c r="B3078" s="215">
        <v>6118</v>
      </c>
      <c r="C3078" s="215" t="s">
        <v>227</v>
      </c>
      <c r="D3078" s="215">
        <v>191363751</v>
      </c>
      <c r="E3078" s="215">
        <v>1020</v>
      </c>
      <c r="F3078" s="215">
        <v>1110</v>
      </c>
      <c r="G3078" s="215">
        <v>1004</v>
      </c>
      <c r="I3078" s="215" t="s">
        <v>14169</v>
      </c>
      <c r="J3078" s="215" t="s">
        <v>14170</v>
      </c>
      <c r="K3078" s="215" t="s">
        <v>8688</v>
      </c>
      <c r="L3078" s="215" t="s">
        <v>20828</v>
      </c>
      <c r="AD3078" s="216"/>
    </row>
    <row r="3079" spans="1:30" s="215" customFormat="1" x14ac:dyDescent="0.25">
      <c r="A3079" s="215" t="s">
        <v>160</v>
      </c>
      <c r="B3079" s="215">
        <v>6118</v>
      </c>
      <c r="C3079" s="215" t="s">
        <v>227</v>
      </c>
      <c r="D3079" s="215">
        <v>191363770</v>
      </c>
      <c r="E3079" s="215">
        <v>1060</v>
      </c>
      <c r="F3079" s="215">
        <v>1271</v>
      </c>
      <c r="G3079" s="215">
        <v>1004</v>
      </c>
      <c r="I3079" s="215" t="s">
        <v>14171</v>
      </c>
      <c r="J3079" s="215" t="s">
        <v>14172</v>
      </c>
      <c r="K3079" s="215" t="s">
        <v>8688</v>
      </c>
      <c r="L3079" s="215" t="s">
        <v>20829</v>
      </c>
      <c r="AD3079" s="216"/>
    </row>
    <row r="3080" spans="1:30" s="215" customFormat="1" x14ac:dyDescent="0.25">
      <c r="A3080" s="215" t="s">
        <v>160</v>
      </c>
      <c r="B3080" s="215">
        <v>6118</v>
      </c>
      <c r="C3080" s="215" t="s">
        <v>227</v>
      </c>
      <c r="D3080" s="215">
        <v>191363771</v>
      </c>
      <c r="E3080" s="215">
        <v>1020</v>
      </c>
      <c r="F3080" s="215">
        <v>1110</v>
      </c>
      <c r="G3080" s="215">
        <v>1004</v>
      </c>
      <c r="I3080" s="215" t="s">
        <v>14173</v>
      </c>
      <c r="J3080" s="215" t="s">
        <v>14174</v>
      </c>
      <c r="K3080" s="215" t="s">
        <v>8688</v>
      </c>
      <c r="L3080" s="215" t="s">
        <v>20830</v>
      </c>
      <c r="AD3080" s="216"/>
    </row>
    <row r="3081" spans="1:30" s="215" customFormat="1" x14ac:dyDescent="0.25">
      <c r="A3081" s="215" t="s">
        <v>160</v>
      </c>
      <c r="B3081" s="215">
        <v>6118</v>
      </c>
      <c r="C3081" s="215" t="s">
        <v>227</v>
      </c>
      <c r="D3081" s="215">
        <v>191364270</v>
      </c>
      <c r="E3081" s="215">
        <v>1060</v>
      </c>
      <c r="F3081" s="215">
        <v>1271</v>
      </c>
      <c r="G3081" s="215">
        <v>1004</v>
      </c>
      <c r="I3081" s="215" t="s">
        <v>14175</v>
      </c>
      <c r="J3081" s="215" t="s">
        <v>14176</v>
      </c>
      <c r="K3081" s="215" t="s">
        <v>8688</v>
      </c>
      <c r="L3081" s="215" t="s">
        <v>20831</v>
      </c>
      <c r="AD3081" s="216"/>
    </row>
    <row r="3082" spans="1:30" s="215" customFormat="1" x14ac:dyDescent="0.25">
      <c r="A3082" s="215" t="s">
        <v>160</v>
      </c>
      <c r="B3082" s="215">
        <v>6118</v>
      </c>
      <c r="C3082" s="215" t="s">
        <v>227</v>
      </c>
      <c r="D3082" s="215">
        <v>191364271</v>
      </c>
      <c r="E3082" s="215">
        <v>1020</v>
      </c>
      <c r="F3082" s="215">
        <v>1110</v>
      </c>
      <c r="G3082" s="215">
        <v>1004</v>
      </c>
      <c r="I3082" s="215" t="s">
        <v>14177</v>
      </c>
      <c r="J3082" s="215" t="s">
        <v>14178</v>
      </c>
      <c r="K3082" s="215" t="s">
        <v>8688</v>
      </c>
      <c r="L3082" s="215" t="s">
        <v>20832</v>
      </c>
      <c r="AD3082" s="216"/>
    </row>
    <row r="3083" spans="1:30" s="215" customFormat="1" x14ac:dyDescent="0.25">
      <c r="A3083" s="215" t="s">
        <v>160</v>
      </c>
      <c r="B3083" s="215">
        <v>6118</v>
      </c>
      <c r="C3083" s="215" t="s">
        <v>227</v>
      </c>
      <c r="D3083" s="215">
        <v>191364274</v>
      </c>
      <c r="E3083" s="215">
        <v>1020</v>
      </c>
      <c r="F3083" s="215">
        <v>1110</v>
      </c>
      <c r="G3083" s="215">
        <v>1004</v>
      </c>
      <c r="I3083" s="215" t="s">
        <v>14179</v>
      </c>
      <c r="J3083" s="215" t="s">
        <v>14180</v>
      </c>
      <c r="K3083" s="215" t="s">
        <v>8688</v>
      </c>
      <c r="L3083" s="215" t="s">
        <v>20833</v>
      </c>
      <c r="AD3083" s="216"/>
    </row>
    <row r="3084" spans="1:30" s="215" customFormat="1" x14ac:dyDescent="0.25">
      <c r="A3084" s="215" t="s">
        <v>160</v>
      </c>
      <c r="B3084" s="215">
        <v>6118</v>
      </c>
      <c r="C3084" s="215" t="s">
        <v>227</v>
      </c>
      <c r="D3084" s="215">
        <v>191364290</v>
      </c>
      <c r="E3084" s="215">
        <v>1020</v>
      </c>
      <c r="F3084" s="215">
        <v>1110</v>
      </c>
      <c r="G3084" s="215">
        <v>1004</v>
      </c>
      <c r="I3084" s="215" t="s">
        <v>14181</v>
      </c>
      <c r="J3084" s="215" t="s">
        <v>14182</v>
      </c>
      <c r="K3084" s="215" t="s">
        <v>8688</v>
      </c>
      <c r="L3084" s="215" t="s">
        <v>20834</v>
      </c>
      <c r="AD3084" s="216"/>
    </row>
    <row r="3085" spans="1:30" s="215" customFormat="1" x14ac:dyDescent="0.25">
      <c r="A3085" s="215" t="s">
        <v>160</v>
      </c>
      <c r="B3085" s="215">
        <v>6118</v>
      </c>
      <c r="C3085" s="215" t="s">
        <v>227</v>
      </c>
      <c r="D3085" s="215">
        <v>191364291</v>
      </c>
      <c r="E3085" s="215">
        <v>1020</v>
      </c>
      <c r="F3085" s="215">
        <v>1110</v>
      </c>
      <c r="G3085" s="215">
        <v>1004</v>
      </c>
      <c r="I3085" s="215" t="s">
        <v>14183</v>
      </c>
      <c r="J3085" s="215" t="s">
        <v>14184</v>
      </c>
      <c r="K3085" s="215" t="s">
        <v>8688</v>
      </c>
      <c r="L3085" s="215" t="s">
        <v>20835</v>
      </c>
      <c r="AD3085" s="216"/>
    </row>
    <row r="3086" spans="1:30" s="215" customFormat="1" x14ac:dyDescent="0.25">
      <c r="A3086" s="215" t="s">
        <v>160</v>
      </c>
      <c r="B3086" s="215">
        <v>6118</v>
      </c>
      <c r="C3086" s="215" t="s">
        <v>227</v>
      </c>
      <c r="D3086" s="215">
        <v>191364292</v>
      </c>
      <c r="E3086" s="215">
        <v>1020</v>
      </c>
      <c r="F3086" s="215">
        <v>1110</v>
      </c>
      <c r="G3086" s="215">
        <v>1004</v>
      </c>
      <c r="I3086" s="215" t="s">
        <v>14185</v>
      </c>
      <c r="J3086" s="215" t="s">
        <v>14186</v>
      </c>
      <c r="K3086" s="215" t="s">
        <v>8688</v>
      </c>
      <c r="L3086" s="215" t="s">
        <v>20836</v>
      </c>
      <c r="AD3086" s="216"/>
    </row>
    <row r="3087" spans="1:30" s="215" customFormat="1" x14ac:dyDescent="0.25">
      <c r="A3087" s="215" t="s">
        <v>160</v>
      </c>
      <c r="B3087" s="215">
        <v>6118</v>
      </c>
      <c r="C3087" s="215" t="s">
        <v>227</v>
      </c>
      <c r="D3087" s="215">
        <v>191364293</v>
      </c>
      <c r="E3087" s="215">
        <v>1020</v>
      </c>
      <c r="F3087" s="215">
        <v>1110</v>
      </c>
      <c r="G3087" s="215">
        <v>1004</v>
      </c>
      <c r="I3087" s="215" t="s">
        <v>14187</v>
      </c>
      <c r="J3087" s="215" t="s">
        <v>14188</v>
      </c>
      <c r="K3087" s="215" t="s">
        <v>8688</v>
      </c>
      <c r="L3087" s="215" t="s">
        <v>20837</v>
      </c>
      <c r="AD3087" s="216"/>
    </row>
    <row r="3088" spans="1:30" s="215" customFormat="1" x14ac:dyDescent="0.25">
      <c r="A3088" s="215" t="s">
        <v>160</v>
      </c>
      <c r="B3088" s="215">
        <v>6118</v>
      </c>
      <c r="C3088" s="215" t="s">
        <v>227</v>
      </c>
      <c r="D3088" s="215">
        <v>191364310</v>
      </c>
      <c r="E3088" s="215">
        <v>1020</v>
      </c>
      <c r="F3088" s="215">
        <v>1110</v>
      </c>
      <c r="G3088" s="215">
        <v>1004</v>
      </c>
      <c r="I3088" s="215" t="s">
        <v>14189</v>
      </c>
      <c r="J3088" s="215" t="s">
        <v>14190</v>
      </c>
      <c r="K3088" s="215" t="s">
        <v>8688</v>
      </c>
      <c r="L3088" s="215" t="s">
        <v>20838</v>
      </c>
      <c r="AD3088" s="216"/>
    </row>
    <row r="3089" spans="1:30" s="215" customFormat="1" x14ac:dyDescent="0.25">
      <c r="A3089" s="215" t="s">
        <v>160</v>
      </c>
      <c r="B3089" s="215">
        <v>6118</v>
      </c>
      <c r="C3089" s="215" t="s">
        <v>227</v>
      </c>
      <c r="D3089" s="215">
        <v>191364312</v>
      </c>
      <c r="E3089" s="215">
        <v>1020</v>
      </c>
      <c r="F3089" s="215">
        <v>1110</v>
      </c>
      <c r="G3089" s="215">
        <v>1004</v>
      </c>
      <c r="I3089" s="215" t="s">
        <v>14191</v>
      </c>
      <c r="J3089" s="215" t="s">
        <v>14192</v>
      </c>
      <c r="K3089" s="215" t="s">
        <v>8688</v>
      </c>
      <c r="L3089" s="215" t="s">
        <v>20839</v>
      </c>
      <c r="AD3089" s="216"/>
    </row>
    <row r="3090" spans="1:30" s="215" customFormat="1" x14ac:dyDescent="0.25">
      <c r="A3090" s="215" t="s">
        <v>160</v>
      </c>
      <c r="B3090" s="215">
        <v>6118</v>
      </c>
      <c r="C3090" s="215" t="s">
        <v>227</v>
      </c>
      <c r="D3090" s="215">
        <v>191364390</v>
      </c>
      <c r="E3090" s="215">
        <v>1020</v>
      </c>
      <c r="F3090" s="215">
        <v>1110</v>
      </c>
      <c r="G3090" s="215">
        <v>1004</v>
      </c>
      <c r="I3090" s="215" t="s">
        <v>14193</v>
      </c>
      <c r="J3090" s="215" t="s">
        <v>14194</v>
      </c>
      <c r="K3090" s="215" t="s">
        <v>8688</v>
      </c>
      <c r="L3090" s="215" t="s">
        <v>20840</v>
      </c>
      <c r="AD3090" s="216"/>
    </row>
    <row r="3091" spans="1:30" s="215" customFormat="1" x14ac:dyDescent="0.25">
      <c r="A3091" s="215" t="s">
        <v>160</v>
      </c>
      <c r="B3091" s="215">
        <v>6118</v>
      </c>
      <c r="C3091" s="215" t="s">
        <v>227</v>
      </c>
      <c r="D3091" s="215">
        <v>191364391</v>
      </c>
      <c r="E3091" s="215">
        <v>1020</v>
      </c>
      <c r="F3091" s="215">
        <v>1110</v>
      </c>
      <c r="G3091" s="215">
        <v>1004</v>
      </c>
      <c r="I3091" s="215" t="s">
        <v>14195</v>
      </c>
      <c r="J3091" s="215" t="s">
        <v>14196</v>
      </c>
      <c r="K3091" s="215" t="s">
        <v>8688</v>
      </c>
      <c r="L3091" s="215" t="s">
        <v>20841</v>
      </c>
      <c r="AD3091" s="216"/>
    </row>
    <row r="3092" spans="1:30" s="215" customFormat="1" x14ac:dyDescent="0.25">
      <c r="A3092" s="215" t="s">
        <v>160</v>
      </c>
      <c r="B3092" s="215">
        <v>6118</v>
      </c>
      <c r="C3092" s="215" t="s">
        <v>227</v>
      </c>
      <c r="D3092" s="215">
        <v>191364410</v>
      </c>
      <c r="E3092" s="215">
        <v>1020</v>
      </c>
      <c r="F3092" s="215">
        <v>1110</v>
      </c>
      <c r="G3092" s="215">
        <v>1004</v>
      </c>
      <c r="I3092" s="215" t="s">
        <v>14197</v>
      </c>
      <c r="J3092" s="215" t="s">
        <v>14198</v>
      </c>
      <c r="K3092" s="215" t="s">
        <v>8688</v>
      </c>
      <c r="L3092" s="215" t="s">
        <v>20842</v>
      </c>
      <c r="AD3092" s="216"/>
    </row>
    <row r="3093" spans="1:30" s="215" customFormat="1" x14ac:dyDescent="0.25">
      <c r="A3093" s="215" t="s">
        <v>160</v>
      </c>
      <c r="B3093" s="215">
        <v>6118</v>
      </c>
      <c r="C3093" s="215" t="s">
        <v>227</v>
      </c>
      <c r="D3093" s="215">
        <v>191364411</v>
      </c>
      <c r="E3093" s="215">
        <v>1020</v>
      </c>
      <c r="F3093" s="215">
        <v>1110</v>
      </c>
      <c r="G3093" s="215">
        <v>1004</v>
      </c>
      <c r="I3093" s="215" t="s">
        <v>14199</v>
      </c>
      <c r="J3093" s="215" t="s">
        <v>14200</v>
      </c>
      <c r="K3093" s="215" t="s">
        <v>8688</v>
      </c>
      <c r="L3093" s="215" t="s">
        <v>20843</v>
      </c>
      <c r="AD3093" s="216"/>
    </row>
    <row r="3094" spans="1:30" s="215" customFormat="1" x14ac:dyDescent="0.25">
      <c r="A3094" s="215" t="s">
        <v>160</v>
      </c>
      <c r="B3094" s="215">
        <v>6118</v>
      </c>
      <c r="C3094" s="215" t="s">
        <v>227</v>
      </c>
      <c r="D3094" s="215">
        <v>191364430</v>
      </c>
      <c r="E3094" s="215">
        <v>1020</v>
      </c>
      <c r="F3094" s="215">
        <v>1110</v>
      </c>
      <c r="G3094" s="215">
        <v>1004</v>
      </c>
      <c r="I3094" s="215" t="s">
        <v>14201</v>
      </c>
      <c r="J3094" s="215" t="s">
        <v>14202</v>
      </c>
      <c r="K3094" s="215" t="s">
        <v>8688</v>
      </c>
      <c r="L3094" s="215" t="s">
        <v>20844</v>
      </c>
      <c r="AD3094" s="216"/>
    </row>
    <row r="3095" spans="1:30" s="215" customFormat="1" x14ac:dyDescent="0.25">
      <c r="A3095" s="215" t="s">
        <v>160</v>
      </c>
      <c r="B3095" s="215">
        <v>6118</v>
      </c>
      <c r="C3095" s="215" t="s">
        <v>227</v>
      </c>
      <c r="D3095" s="215">
        <v>191364434</v>
      </c>
      <c r="E3095" s="215">
        <v>1020</v>
      </c>
      <c r="F3095" s="215">
        <v>1110</v>
      </c>
      <c r="G3095" s="215">
        <v>1004</v>
      </c>
      <c r="I3095" s="215" t="s">
        <v>14203</v>
      </c>
      <c r="J3095" s="215" t="s">
        <v>14204</v>
      </c>
      <c r="K3095" s="215" t="s">
        <v>8688</v>
      </c>
      <c r="L3095" s="215" t="s">
        <v>20845</v>
      </c>
      <c r="AD3095" s="216"/>
    </row>
    <row r="3096" spans="1:30" s="215" customFormat="1" x14ac:dyDescent="0.25">
      <c r="A3096" s="215" t="s">
        <v>160</v>
      </c>
      <c r="B3096" s="215">
        <v>6118</v>
      </c>
      <c r="C3096" s="215" t="s">
        <v>227</v>
      </c>
      <c r="D3096" s="215">
        <v>191364435</v>
      </c>
      <c r="E3096" s="215">
        <v>1060</v>
      </c>
      <c r="F3096" s="215">
        <v>1271</v>
      </c>
      <c r="G3096" s="215">
        <v>1004</v>
      </c>
      <c r="I3096" s="215" t="s">
        <v>14205</v>
      </c>
      <c r="J3096" s="215" t="s">
        <v>14206</v>
      </c>
      <c r="K3096" s="215" t="s">
        <v>8688</v>
      </c>
      <c r="L3096" s="215" t="s">
        <v>20846</v>
      </c>
      <c r="AD3096" s="216"/>
    </row>
    <row r="3097" spans="1:30" s="215" customFormat="1" x14ac:dyDescent="0.25">
      <c r="A3097" s="215" t="s">
        <v>160</v>
      </c>
      <c r="B3097" s="215">
        <v>6118</v>
      </c>
      <c r="C3097" s="215" t="s">
        <v>227</v>
      </c>
      <c r="D3097" s="215">
        <v>191364450</v>
      </c>
      <c r="E3097" s="215">
        <v>1020</v>
      </c>
      <c r="F3097" s="215">
        <v>1110</v>
      </c>
      <c r="G3097" s="215">
        <v>1004</v>
      </c>
      <c r="I3097" s="215" t="s">
        <v>14207</v>
      </c>
      <c r="J3097" s="215" t="s">
        <v>14208</v>
      </c>
      <c r="K3097" s="215" t="s">
        <v>8688</v>
      </c>
      <c r="L3097" s="215" t="s">
        <v>20847</v>
      </c>
      <c r="AD3097" s="216"/>
    </row>
    <row r="3098" spans="1:30" s="215" customFormat="1" x14ac:dyDescent="0.25">
      <c r="A3098" s="215" t="s">
        <v>160</v>
      </c>
      <c r="B3098" s="215">
        <v>6118</v>
      </c>
      <c r="C3098" s="215" t="s">
        <v>227</v>
      </c>
      <c r="D3098" s="215">
        <v>191364452</v>
      </c>
      <c r="E3098" s="215">
        <v>1020</v>
      </c>
      <c r="F3098" s="215">
        <v>1110</v>
      </c>
      <c r="G3098" s="215">
        <v>1004</v>
      </c>
      <c r="I3098" s="215" t="s">
        <v>14209</v>
      </c>
      <c r="J3098" s="215" t="s">
        <v>14210</v>
      </c>
      <c r="K3098" s="215" t="s">
        <v>8688</v>
      </c>
      <c r="L3098" s="215" t="s">
        <v>20848</v>
      </c>
      <c r="AD3098" s="216"/>
    </row>
    <row r="3099" spans="1:30" s="215" customFormat="1" x14ac:dyDescent="0.25">
      <c r="A3099" s="215" t="s">
        <v>160</v>
      </c>
      <c r="B3099" s="215">
        <v>6118</v>
      </c>
      <c r="C3099" s="215" t="s">
        <v>227</v>
      </c>
      <c r="D3099" s="215">
        <v>191364454</v>
      </c>
      <c r="E3099" s="215">
        <v>1020</v>
      </c>
      <c r="F3099" s="215">
        <v>1110</v>
      </c>
      <c r="G3099" s="215">
        <v>1004</v>
      </c>
      <c r="I3099" s="215" t="s">
        <v>14211</v>
      </c>
      <c r="J3099" s="215" t="s">
        <v>14212</v>
      </c>
      <c r="K3099" s="215" t="s">
        <v>8688</v>
      </c>
      <c r="L3099" s="215" t="s">
        <v>20849</v>
      </c>
      <c r="AD3099" s="216"/>
    </row>
    <row r="3100" spans="1:30" s="215" customFormat="1" x14ac:dyDescent="0.25">
      <c r="A3100" s="215" t="s">
        <v>160</v>
      </c>
      <c r="B3100" s="215">
        <v>6118</v>
      </c>
      <c r="C3100" s="215" t="s">
        <v>227</v>
      </c>
      <c r="D3100" s="215">
        <v>191364472</v>
      </c>
      <c r="E3100" s="215">
        <v>1020</v>
      </c>
      <c r="F3100" s="215">
        <v>1110</v>
      </c>
      <c r="G3100" s="215">
        <v>1004</v>
      </c>
      <c r="I3100" s="215" t="s">
        <v>14213</v>
      </c>
      <c r="J3100" s="215" t="s">
        <v>14214</v>
      </c>
      <c r="K3100" s="215" t="s">
        <v>8688</v>
      </c>
      <c r="L3100" s="215" t="s">
        <v>20850</v>
      </c>
      <c r="AD3100" s="216"/>
    </row>
    <row r="3101" spans="1:30" s="215" customFormat="1" x14ac:dyDescent="0.25">
      <c r="A3101" s="215" t="s">
        <v>160</v>
      </c>
      <c r="B3101" s="215">
        <v>6118</v>
      </c>
      <c r="C3101" s="215" t="s">
        <v>227</v>
      </c>
      <c r="D3101" s="215">
        <v>191364490</v>
      </c>
      <c r="E3101" s="215">
        <v>1020</v>
      </c>
      <c r="F3101" s="215">
        <v>1110</v>
      </c>
      <c r="G3101" s="215">
        <v>1004</v>
      </c>
      <c r="I3101" s="215" t="s">
        <v>14215</v>
      </c>
      <c r="J3101" s="215" t="s">
        <v>14216</v>
      </c>
      <c r="K3101" s="215" t="s">
        <v>8688</v>
      </c>
      <c r="L3101" s="215" t="s">
        <v>20851</v>
      </c>
      <c r="AD3101" s="216"/>
    </row>
    <row r="3102" spans="1:30" s="215" customFormat="1" x14ac:dyDescent="0.25">
      <c r="A3102" s="215" t="s">
        <v>160</v>
      </c>
      <c r="B3102" s="215">
        <v>6118</v>
      </c>
      <c r="C3102" s="215" t="s">
        <v>227</v>
      </c>
      <c r="D3102" s="215">
        <v>191364492</v>
      </c>
      <c r="E3102" s="215">
        <v>1020</v>
      </c>
      <c r="F3102" s="215">
        <v>1110</v>
      </c>
      <c r="G3102" s="215">
        <v>1004</v>
      </c>
      <c r="I3102" s="215" t="s">
        <v>14217</v>
      </c>
      <c r="J3102" s="215" t="s">
        <v>14218</v>
      </c>
      <c r="K3102" s="215" t="s">
        <v>8688</v>
      </c>
      <c r="L3102" s="215" t="s">
        <v>20852</v>
      </c>
      <c r="AD3102" s="216"/>
    </row>
    <row r="3103" spans="1:30" s="215" customFormat="1" x14ac:dyDescent="0.25">
      <c r="A3103" s="215" t="s">
        <v>160</v>
      </c>
      <c r="B3103" s="215">
        <v>6118</v>
      </c>
      <c r="C3103" s="215" t="s">
        <v>227</v>
      </c>
      <c r="D3103" s="215">
        <v>191364495</v>
      </c>
      <c r="E3103" s="215">
        <v>1060</v>
      </c>
      <c r="F3103" s="215">
        <v>1272</v>
      </c>
      <c r="G3103" s="215">
        <v>1004</v>
      </c>
      <c r="I3103" s="215" t="s">
        <v>14219</v>
      </c>
      <c r="J3103" s="215" t="s">
        <v>14220</v>
      </c>
      <c r="K3103" s="215" t="s">
        <v>8688</v>
      </c>
      <c r="L3103" s="215" t="s">
        <v>20853</v>
      </c>
      <c r="AD3103" s="216"/>
    </row>
    <row r="3104" spans="1:30" s="215" customFormat="1" x14ac:dyDescent="0.25">
      <c r="A3104" s="215" t="s">
        <v>160</v>
      </c>
      <c r="B3104" s="215">
        <v>6118</v>
      </c>
      <c r="C3104" s="215" t="s">
        <v>227</v>
      </c>
      <c r="D3104" s="215">
        <v>191364530</v>
      </c>
      <c r="E3104" s="215">
        <v>1020</v>
      </c>
      <c r="F3104" s="215">
        <v>1110</v>
      </c>
      <c r="G3104" s="215">
        <v>1004</v>
      </c>
      <c r="I3104" s="215" t="s">
        <v>14221</v>
      </c>
      <c r="J3104" s="215" t="s">
        <v>14222</v>
      </c>
      <c r="K3104" s="215" t="s">
        <v>8688</v>
      </c>
      <c r="L3104" s="215" t="s">
        <v>20854</v>
      </c>
      <c r="AD3104" s="216"/>
    </row>
    <row r="3105" spans="1:30" s="215" customFormat="1" x14ac:dyDescent="0.25">
      <c r="A3105" s="215" t="s">
        <v>160</v>
      </c>
      <c r="B3105" s="215">
        <v>6118</v>
      </c>
      <c r="C3105" s="215" t="s">
        <v>227</v>
      </c>
      <c r="D3105" s="215">
        <v>191364531</v>
      </c>
      <c r="E3105" s="215">
        <v>1020</v>
      </c>
      <c r="F3105" s="215">
        <v>1110</v>
      </c>
      <c r="G3105" s="215">
        <v>1004</v>
      </c>
      <c r="I3105" s="215" t="s">
        <v>14223</v>
      </c>
      <c r="J3105" s="215" t="s">
        <v>14224</v>
      </c>
      <c r="K3105" s="215" t="s">
        <v>8688</v>
      </c>
      <c r="L3105" s="215" t="s">
        <v>20855</v>
      </c>
      <c r="AD3105" s="216"/>
    </row>
    <row r="3106" spans="1:30" s="215" customFormat="1" x14ac:dyDescent="0.25">
      <c r="A3106" s="215" t="s">
        <v>160</v>
      </c>
      <c r="B3106" s="215">
        <v>6118</v>
      </c>
      <c r="C3106" s="215" t="s">
        <v>227</v>
      </c>
      <c r="D3106" s="215">
        <v>191364532</v>
      </c>
      <c r="E3106" s="215">
        <v>1020</v>
      </c>
      <c r="F3106" s="215">
        <v>1110</v>
      </c>
      <c r="G3106" s="215">
        <v>1004</v>
      </c>
      <c r="I3106" s="215" t="s">
        <v>14225</v>
      </c>
      <c r="J3106" s="215" t="s">
        <v>14226</v>
      </c>
      <c r="K3106" s="215" t="s">
        <v>8688</v>
      </c>
      <c r="L3106" s="215" t="s">
        <v>20856</v>
      </c>
      <c r="AD3106" s="216"/>
    </row>
    <row r="3107" spans="1:30" s="215" customFormat="1" x14ac:dyDescent="0.25">
      <c r="A3107" s="215" t="s">
        <v>160</v>
      </c>
      <c r="B3107" s="215">
        <v>6118</v>
      </c>
      <c r="C3107" s="215" t="s">
        <v>227</v>
      </c>
      <c r="D3107" s="215">
        <v>191364534</v>
      </c>
      <c r="E3107" s="215">
        <v>1020</v>
      </c>
      <c r="F3107" s="215">
        <v>1110</v>
      </c>
      <c r="G3107" s="215">
        <v>1004</v>
      </c>
      <c r="I3107" s="215" t="s">
        <v>14227</v>
      </c>
      <c r="J3107" s="215" t="s">
        <v>14228</v>
      </c>
      <c r="K3107" s="215" t="s">
        <v>8688</v>
      </c>
      <c r="L3107" s="215" t="s">
        <v>20857</v>
      </c>
      <c r="AD3107" s="216"/>
    </row>
    <row r="3108" spans="1:30" s="215" customFormat="1" x14ac:dyDescent="0.25">
      <c r="A3108" s="215" t="s">
        <v>160</v>
      </c>
      <c r="B3108" s="215">
        <v>6118</v>
      </c>
      <c r="C3108" s="215" t="s">
        <v>227</v>
      </c>
      <c r="D3108" s="215">
        <v>191364536</v>
      </c>
      <c r="E3108" s="215">
        <v>1020</v>
      </c>
      <c r="F3108" s="215">
        <v>1110</v>
      </c>
      <c r="G3108" s="215">
        <v>1004</v>
      </c>
      <c r="I3108" s="215" t="s">
        <v>14229</v>
      </c>
      <c r="J3108" s="215" t="s">
        <v>14230</v>
      </c>
      <c r="K3108" s="215" t="s">
        <v>8688</v>
      </c>
      <c r="L3108" s="215" t="s">
        <v>20858</v>
      </c>
      <c r="AD3108" s="216"/>
    </row>
    <row r="3109" spans="1:30" s="215" customFormat="1" x14ac:dyDescent="0.25">
      <c r="A3109" s="215" t="s">
        <v>160</v>
      </c>
      <c r="B3109" s="215">
        <v>6118</v>
      </c>
      <c r="C3109" s="215" t="s">
        <v>227</v>
      </c>
      <c r="D3109" s="215">
        <v>191364537</v>
      </c>
      <c r="E3109" s="215">
        <v>1020</v>
      </c>
      <c r="F3109" s="215">
        <v>1110</v>
      </c>
      <c r="G3109" s="215">
        <v>1004</v>
      </c>
      <c r="I3109" s="215" t="s">
        <v>14231</v>
      </c>
      <c r="J3109" s="215" t="s">
        <v>14232</v>
      </c>
      <c r="K3109" s="215" t="s">
        <v>8688</v>
      </c>
      <c r="L3109" s="215" t="s">
        <v>20859</v>
      </c>
      <c r="AD3109" s="216"/>
    </row>
    <row r="3110" spans="1:30" s="215" customFormat="1" x14ac:dyDescent="0.25">
      <c r="A3110" s="215" t="s">
        <v>160</v>
      </c>
      <c r="B3110" s="215">
        <v>6118</v>
      </c>
      <c r="C3110" s="215" t="s">
        <v>227</v>
      </c>
      <c r="D3110" s="215">
        <v>191364538</v>
      </c>
      <c r="E3110" s="215">
        <v>1020</v>
      </c>
      <c r="F3110" s="215">
        <v>1110</v>
      </c>
      <c r="G3110" s="215">
        <v>1004</v>
      </c>
      <c r="I3110" s="215" t="s">
        <v>14233</v>
      </c>
      <c r="J3110" s="215" t="s">
        <v>14234</v>
      </c>
      <c r="K3110" s="215" t="s">
        <v>8688</v>
      </c>
      <c r="L3110" s="215" t="s">
        <v>20860</v>
      </c>
      <c r="AD3110" s="216"/>
    </row>
    <row r="3111" spans="1:30" s="215" customFormat="1" x14ac:dyDescent="0.25">
      <c r="A3111" s="215" t="s">
        <v>160</v>
      </c>
      <c r="B3111" s="215">
        <v>6118</v>
      </c>
      <c r="C3111" s="215" t="s">
        <v>227</v>
      </c>
      <c r="D3111" s="215">
        <v>191364540</v>
      </c>
      <c r="E3111" s="215">
        <v>1020</v>
      </c>
      <c r="F3111" s="215">
        <v>1110</v>
      </c>
      <c r="G3111" s="215">
        <v>1004</v>
      </c>
      <c r="I3111" s="215" t="s">
        <v>14235</v>
      </c>
      <c r="J3111" s="215" t="s">
        <v>14236</v>
      </c>
      <c r="K3111" s="215" t="s">
        <v>8688</v>
      </c>
      <c r="L3111" s="215" t="s">
        <v>20861</v>
      </c>
      <c r="AD3111" s="216"/>
    </row>
    <row r="3112" spans="1:30" s="215" customFormat="1" x14ac:dyDescent="0.25">
      <c r="A3112" s="215" t="s">
        <v>160</v>
      </c>
      <c r="B3112" s="215">
        <v>6118</v>
      </c>
      <c r="C3112" s="215" t="s">
        <v>227</v>
      </c>
      <c r="D3112" s="215">
        <v>191364541</v>
      </c>
      <c r="E3112" s="215">
        <v>1020</v>
      </c>
      <c r="F3112" s="215">
        <v>1110</v>
      </c>
      <c r="G3112" s="215">
        <v>1004</v>
      </c>
      <c r="I3112" s="215" t="s">
        <v>14237</v>
      </c>
      <c r="J3112" s="215" t="s">
        <v>14238</v>
      </c>
      <c r="K3112" s="215" t="s">
        <v>8688</v>
      </c>
      <c r="L3112" s="215" t="s">
        <v>20862</v>
      </c>
      <c r="AD3112" s="216"/>
    </row>
    <row r="3113" spans="1:30" s="215" customFormat="1" x14ac:dyDescent="0.25">
      <c r="A3113" s="215" t="s">
        <v>160</v>
      </c>
      <c r="B3113" s="215">
        <v>6118</v>
      </c>
      <c r="C3113" s="215" t="s">
        <v>227</v>
      </c>
      <c r="D3113" s="215">
        <v>191364542</v>
      </c>
      <c r="E3113" s="215">
        <v>1020</v>
      </c>
      <c r="F3113" s="215">
        <v>1110</v>
      </c>
      <c r="G3113" s="215">
        <v>1004</v>
      </c>
      <c r="I3113" s="215" t="s">
        <v>14239</v>
      </c>
      <c r="J3113" s="215" t="s">
        <v>14240</v>
      </c>
      <c r="K3113" s="215" t="s">
        <v>8688</v>
      </c>
      <c r="L3113" s="215" t="s">
        <v>20863</v>
      </c>
      <c r="AD3113" s="216"/>
    </row>
    <row r="3114" spans="1:30" s="215" customFormat="1" x14ac:dyDescent="0.25">
      <c r="A3114" s="215" t="s">
        <v>160</v>
      </c>
      <c r="B3114" s="215">
        <v>6118</v>
      </c>
      <c r="C3114" s="215" t="s">
        <v>227</v>
      </c>
      <c r="D3114" s="215">
        <v>191364544</v>
      </c>
      <c r="E3114" s="215">
        <v>1020</v>
      </c>
      <c r="F3114" s="215">
        <v>1110</v>
      </c>
      <c r="G3114" s="215">
        <v>1004</v>
      </c>
      <c r="I3114" s="215" t="s">
        <v>14241</v>
      </c>
      <c r="J3114" s="215" t="s">
        <v>14242</v>
      </c>
      <c r="K3114" s="215" t="s">
        <v>8688</v>
      </c>
      <c r="L3114" s="215" t="s">
        <v>20864</v>
      </c>
      <c r="AD3114" s="216"/>
    </row>
    <row r="3115" spans="1:30" s="215" customFormat="1" x14ac:dyDescent="0.25">
      <c r="A3115" s="215" t="s">
        <v>160</v>
      </c>
      <c r="B3115" s="215">
        <v>6118</v>
      </c>
      <c r="C3115" s="215" t="s">
        <v>227</v>
      </c>
      <c r="D3115" s="215">
        <v>191364545</v>
      </c>
      <c r="E3115" s="215">
        <v>1020</v>
      </c>
      <c r="F3115" s="215">
        <v>1110</v>
      </c>
      <c r="G3115" s="215">
        <v>1004</v>
      </c>
      <c r="I3115" s="215" t="s">
        <v>14243</v>
      </c>
      <c r="J3115" s="215" t="s">
        <v>14244</v>
      </c>
      <c r="K3115" s="215" t="s">
        <v>8688</v>
      </c>
      <c r="L3115" s="215" t="s">
        <v>20865</v>
      </c>
      <c r="AD3115" s="216"/>
    </row>
    <row r="3116" spans="1:30" s="215" customFormat="1" x14ac:dyDescent="0.25">
      <c r="A3116" s="215" t="s">
        <v>160</v>
      </c>
      <c r="B3116" s="215">
        <v>6118</v>
      </c>
      <c r="C3116" s="215" t="s">
        <v>227</v>
      </c>
      <c r="D3116" s="215">
        <v>191364550</v>
      </c>
      <c r="E3116" s="215">
        <v>1020</v>
      </c>
      <c r="F3116" s="215">
        <v>1110</v>
      </c>
      <c r="G3116" s="215">
        <v>1004</v>
      </c>
      <c r="I3116" s="215" t="s">
        <v>14245</v>
      </c>
      <c r="J3116" s="215" t="s">
        <v>14246</v>
      </c>
      <c r="K3116" s="215" t="s">
        <v>8688</v>
      </c>
      <c r="L3116" s="215" t="s">
        <v>20866</v>
      </c>
      <c r="AD3116" s="216"/>
    </row>
    <row r="3117" spans="1:30" s="215" customFormat="1" x14ac:dyDescent="0.25">
      <c r="A3117" s="215" t="s">
        <v>160</v>
      </c>
      <c r="B3117" s="215">
        <v>6118</v>
      </c>
      <c r="C3117" s="215" t="s">
        <v>227</v>
      </c>
      <c r="D3117" s="215">
        <v>191364551</v>
      </c>
      <c r="E3117" s="215">
        <v>1020</v>
      </c>
      <c r="F3117" s="215">
        <v>1110</v>
      </c>
      <c r="G3117" s="215">
        <v>1004</v>
      </c>
      <c r="I3117" s="215" t="s">
        <v>14247</v>
      </c>
      <c r="J3117" s="215" t="s">
        <v>14248</v>
      </c>
      <c r="K3117" s="215" t="s">
        <v>8688</v>
      </c>
      <c r="L3117" s="215" t="s">
        <v>20867</v>
      </c>
      <c r="AD3117" s="216"/>
    </row>
    <row r="3118" spans="1:30" s="215" customFormat="1" x14ac:dyDescent="0.25">
      <c r="A3118" s="215" t="s">
        <v>160</v>
      </c>
      <c r="B3118" s="215">
        <v>6118</v>
      </c>
      <c r="C3118" s="215" t="s">
        <v>227</v>
      </c>
      <c r="D3118" s="215">
        <v>191364552</v>
      </c>
      <c r="E3118" s="215">
        <v>1020</v>
      </c>
      <c r="F3118" s="215">
        <v>1110</v>
      </c>
      <c r="G3118" s="215">
        <v>1004</v>
      </c>
      <c r="I3118" s="215" t="s">
        <v>14249</v>
      </c>
      <c r="J3118" s="215" t="s">
        <v>14250</v>
      </c>
      <c r="K3118" s="215" t="s">
        <v>8688</v>
      </c>
      <c r="L3118" s="215" t="s">
        <v>20868</v>
      </c>
      <c r="AD3118" s="216"/>
    </row>
    <row r="3119" spans="1:30" s="215" customFormat="1" x14ac:dyDescent="0.25">
      <c r="A3119" s="215" t="s">
        <v>160</v>
      </c>
      <c r="B3119" s="215">
        <v>6118</v>
      </c>
      <c r="C3119" s="215" t="s">
        <v>227</v>
      </c>
      <c r="D3119" s="215">
        <v>191364553</v>
      </c>
      <c r="E3119" s="215">
        <v>1020</v>
      </c>
      <c r="F3119" s="215">
        <v>1110</v>
      </c>
      <c r="G3119" s="215">
        <v>1004</v>
      </c>
      <c r="I3119" s="215" t="s">
        <v>14251</v>
      </c>
      <c r="J3119" s="215" t="s">
        <v>14252</v>
      </c>
      <c r="K3119" s="215" t="s">
        <v>8688</v>
      </c>
      <c r="L3119" s="215" t="s">
        <v>20869</v>
      </c>
      <c r="AD3119" s="216"/>
    </row>
    <row r="3120" spans="1:30" s="215" customFormat="1" x14ac:dyDescent="0.25">
      <c r="A3120" s="215" t="s">
        <v>160</v>
      </c>
      <c r="B3120" s="215">
        <v>6118</v>
      </c>
      <c r="C3120" s="215" t="s">
        <v>227</v>
      </c>
      <c r="D3120" s="215">
        <v>191364554</v>
      </c>
      <c r="E3120" s="215">
        <v>1020</v>
      </c>
      <c r="F3120" s="215">
        <v>1110</v>
      </c>
      <c r="G3120" s="215">
        <v>1004</v>
      </c>
      <c r="I3120" s="215" t="s">
        <v>14253</v>
      </c>
      <c r="J3120" s="215" t="s">
        <v>14254</v>
      </c>
      <c r="K3120" s="215" t="s">
        <v>8688</v>
      </c>
      <c r="L3120" s="215" t="s">
        <v>20870</v>
      </c>
      <c r="AD3120" s="216"/>
    </row>
    <row r="3121" spans="1:30" s="215" customFormat="1" x14ac:dyDescent="0.25">
      <c r="A3121" s="215" t="s">
        <v>160</v>
      </c>
      <c r="B3121" s="215">
        <v>6118</v>
      </c>
      <c r="C3121" s="215" t="s">
        <v>227</v>
      </c>
      <c r="D3121" s="215">
        <v>191364555</v>
      </c>
      <c r="E3121" s="215">
        <v>1060</v>
      </c>
      <c r="F3121" s="215">
        <v>1271</v>
      </c>
      <c r="G3121" s="215">
        <v>1004</v>
      </c>
      <c r="I3121" s="215" t="s">
        <v>14255</v>
      </c>
      <c r="J3121" s="215" t="s">
        <v>14256</v>
      </c>
      <c r="K3121" s="215" t="s">
        <v>8688</v>
      </c>
      <c r="L3121" s="215" t="s">
        <v>20871</v>
      </c>
      <c r="AD3121" s="216"/>
    </row>
    <row r="3122" spans="1:30" s="215" customFormat="1" x14ac:dyDescent="0.25">
      <c r="A3122" s="215" t="s">
        <v>160</v>
      </c>
      <c r="B3122" s="215">
        <v>6118</v>
      </c>
      <c r="C3122" s="215" t="s">
        <v>227</v>
      </c>
      <c r="D3122" s="215">
        <v>191364556</v>
      </c>
      <c r="E3122" s="215">
        <v>1020</v>
      </c>
      <c r="F3122" s="215">
        <v>1110</v>
      </c>
      <c r="G3122" s="215">
        <v>1004</v>
      </c>
      <c r="I3122" s="215" t="s">
        <v>14257</v>
      </c>
      <c r="J3122" s="215" t="s">
        <v>14258</v>
      </c>
      <c r="K3122" s="215" t="s">
        <v>8688</v>
      </c>
      <c r="L3122" s="215" t="s">
        <v>20872</v>
      </c>
      <c r="AD3122" s="216"/>
    </row>
    <row r="3123" spans="1:30" s="215" customFormat="1" x14ac:dyDescent="0.25">
      <c r="A3123" s="215" t="s">
        <v>160</v>
      </c>
      <c r="B3123" s="215">
        <v>6118</v>
      </c>
      <c r="C3123" s="215" t="s">
        <v>227</v>
      </c>
      <c r="D3123" s="215">
        <v>191365110</v>
      </c>
      <c r="E3123" s="215">
        <v>1020</v>
      </c>
      <c r="F3123" s="215">
        <v>1110</v>
      </c>
      <c r="G3123" s="215">
        <v>1004</v>
      </c>
      <c r="I3123" s="215" t="s">
        <v>14259</v>
      </c>
      <c r="J3123" s="215" t="s">
        <v>14260</v>
      </c>
      <c r="K3123" s="215" t="s">
        <v>8688</v>
      </c>
      <c r="L3123" s="215" t="s">
        <v>20873</v>
      </c>
      <c r="AD3123" s="216"/>
    </row>
    <row r="3124" spans="1:30" s="215" customFormat="1" x14ac:dyDescent="0.25">
      <c r="A3124" s="215" t="s">
        <v>160</v>
      </c>
      <c r="B3124" s="215">
        <v>6118</v>
      </c>
      <c r="C3124" s="215" t="s">
        <v>227</v>
      </c>
      <c r="D3124" s="215">
        <v>191365231</v>
      </c>
      <c r="E3124" s="215">
        <v>1020</v>
      </c>
      <c r="F3124" s="215">
        <v>1110</v>
      </c>
      <c r="G3124" s="215">
        <v>1004</v>
      </c>
      <c r="I3124" s="215" t="s">
        <v>3459</v>
      </c>
      <c r="J3124" s="215" t="s">
        <v>3460</v>
      </c>
      <c r="K3124" s="215" t="s">
        <v>328</v>
      </c>
      <c r="L3124" s="215" t="s">
        <v>6003</v>
      </c>
      <c r="AD3124" s="216"/>
    </row>
    <row r="3125" spans="1:30" s="215" customFormat="1" x14ac:dyDescent="0.25">
      <c r="A3125" s="215" t="s">
        <v>160</v>
      </c>
      <c r="B3125" s="215">
        <v>6118</v>
      </c>
      <c r="C3125" s="215" t="s">
        <v>227</v>
      </c>
      <c r="D3125" s="215">
        <v>191365250</v>
      </c>
      <c r="E3125" s="215">
        <v>1020</v>
      </c>
      <c r="F3125" s="215">
        <v>1110</v>
      </c>
      <c r="G3125" s="215">
        <v>1004</v>
      </c>
      <c r="I3125" s="215" t="s">
        <v>3461</v>
      </c>
      <c r="J3125" s="215" t="s">
        <v>3462</v>
      </c>
      <c r="K3125" s="215" t="s">
        <v>328</v>
      </c>
      <c r="L3125" s="215" t="s">
        <v>6003</v>
      </c>
      <c r="AD3125" s="216"/>
    </row>
    <row r="3126" spans="1:30" s="215" customFormat="1" x14ac:dyDescent="0.25">
      <c r="A3126" s="215" t="s">
        <v>160</v>
      </c>
      <c r="B3126" s="215">
        <v>6118</v>
      </c>
      <c r="C3126" s="215" t="s">
        <v>227</v>
      </c>
      <c r="D3126" s="215">
        <v>191438030</v>
      </c>
      <c r="E3126" s="215">
        <v>1060</v>
      </c>
      <c r="F3126" s="215">
        <v>1242</v>
      </c>
      <c r="G3126" s="215">
        <v>1004</v>
      </c>
      <c r="I3126" s="215" t="s">
        <v>14261</v>
      </c>
      <c r="J3126" s="215" t="s">
        <v>14262</v>
      </c>
      <c r="K3126" s="215" t="s">
        <v>8688</v>
      </c>
      <c r="L3126" s="215" t="s">
        <v>20874</v>
      </c>
      <c r="AD3126" s="216"/>
    </row>
    <row r="3127" spans="1:30" s="215" customFormat="1" x14ac:dyDescent="0.25">
      <c r="A3127" s="215" t="s">
        <v>160</v>
      </c>
      <c r="B3127" s="215">
        <v>6118</v>
      </c>
      <c r="C3127" s="215" t="s">
        <v>227</v>
      </c>
      <c r="D3127" s="215">
        <v>191478651</v>
      </c>
      <c r="E3127" s="215">
        <v>1060</v>
      </c>
      <c r="F3127" s="215">
        <v>1242</v>
      </c>
      <c r="G3127" s="215">
        <v>1004</v>
      </c>
      <c r="I3127" s="215" t="s">
        <v>14263</v>
      </c>
      <c r="J3127" s="215" t="s">
        <v>14264</v>
      </c>
      <c r="K3127" s="215" t="s">
        <v>8688</v>
      </c>
      <c r="L3127" s="215" t="s">
        <v>20875</v>
      </c>
      <c r="AD3127" s="216"/>
    </row>
    <row r="3128" spans="1:30" s="215" customFormat="1" x14ac:dyDescent="0.25">
      <c r="A3128" s="215" t="s">
        <v>160</v>
      </c>
      <c r="B3128" s="215">
        <v>6118</v>
      </c>
      <c r="C3128" s="215" t="s">
        <v>227</v>
      </c>
      <c r="D3128" s="215">
        <v>191511131</v>
      </c>
      <c r="E3128" s="215">
        <v>1060</v>
      </c>
      <c r="F3128" s="215">
        <v>1261</v>
      </c>
      <c r="G3128" s="215">
        <v>1004</v>
      </c>
      <c r="I3128" s="215" t="s">
        <v>14265</v>
      </c>
      <c r="J3128" s="215" t="s">
        <v>14266</v>
      </c>
      <c r="K3128" s="215" t="s">
        <v>8688</v>
      </c>
      <c r="L3128" s="215" t="s">
        <v>20876</v>
      </c>
      <c r="AD3128" s="216"/>
    </row>
    <row r="3129" spans="1:30" s="215" customFormat="1" x14ac:dyDescent="0.25">
      <c r="A3129" s="215" t="s">
        <v>160</v>
      </c>
      <c r="B3129" s="215">
        <v>6118</v>
      </c>
      <c r="C3129" s="215" t="s">
        <v>227</v>
      </c>
      <c r="D3129" s="215">
        <v>191511292</v>
      </c>
      <c r="E3129" s="215">
        <v>1060</v>
      </c>
      <c r="F3129" s="215">
        <v>1274</v>
      </c>
      <c r="G3129" s="215">
        <v>1004</v>
      </c>
      <c r="I3129" s="215" t="s">
        <v>14267</v>
      </c>
      <c r="J3129" s="215" t="s">
        <v>14268</v>
      </c>
      <c r="K3129" s="215" t="s">
        <v>8688</v>
      </c>
      <c r="L3129" s="215" t="s">
        <v>20877</v>
      </c>
      <c r="AD3129" s="216"/>
    </row>
    <row r="3130" spans="1:30" s="215" customFormat="1" x14ac:dyDescent="0.25">
      <c r="A3130" s="215" t="s">
        <v>160</v>
      </c>
      <c r="B3130" s="215">
        <v>6118</v>
      </c>
      <c r="C3130" s="215" t="s">
        <v>227</v>
      </c>
      <c r="D3130" s="215">
        <v>191511432</v>
      </c>
      <c r="E3130" s="215">
        <v>1020</v>
      </c>
      <c r="F3130" s="215">
        <v>1110</v>
      </c>
      <c r="G3130" s="215">
        <v>1004</v>
      </c>
      <c r="I3130" s="215" t="s">
        <v>3463</v>
      </c>
      <c r="J3130" s="215" t="s">
        <v>3464</v>
      </c>
      <c r="K3130" s="215" t="s">
        <v>328</v>
      </c>
      <c r="L3130" s="215" t="s">
        <v>6004</v>
      </c>
      <c r="AD3130" s="216"/>
    </row>
    <row r="3131" spans="1:30" s="215" customFormat="1" x14ac:dyDescent="0.25">
      <c r="A3131" s="215" t="s">
        <v>160</v>
      </c>
      <c r="B3131" s="215">
        <v>6118</v>
      </c>
      <c r="C3131" s="215" t="s">
        <v>227</v>
      </c>
      <c r="D3131" s="215">
        <v>191518831</v>
      </c>
      <c r="E3131" s="215">
        <v>1060</v>
      </c>
      <c r="F3131" s="215">
        <v>1242</v>
      </c>
      <c r="G3131" s="215">
        <v>1004</v>
      </c>
      <c r="I3131" s="215" t="s">
        <v>14269</v>
      </c>
      <c r="J3131" s="215" t="s">
        <v>14270</v>
      </c>
      <c r="K3131" s="215" t="s">
        <v>8688</v>
      </c>
      <c r="L3131" s="215" t="s">
        <v>20878</v>
      </c>
      <c r="AD3131" s="216"/>
    </row>
    <row r="3132" spans="1:30" s="215" customFormat="1" x14ac:dyDescent="0.25">
      <c r="A3132" s="215" t="s">
        <v>160</v>
      </c>
      <c r="B3132" s="215">
        <v>6118</v>
      </c>
      <c r="C3132" s="215" t="s">
        <v>227</v>
      </c>
      <c r="D3132" s="215">
        <v>191566314</v>
      </c>
      <c r="E3132" s="215">
        <v>1060</v>
      </c>
      <c r="F3132" s="215">
        <v>1251</v>
      </c>
      <c r="G3132" s="215">
        <v>1004</v>
      </c>
      <c r="I3132" s="215" t="s">
        <v>14271</v>
      </c>
      <c r="J3132" s="215" t="s">
        <v>14272</v>
      </c>
      <c r="K3132" s="215" t="s">
        <v>8688</v>
      </c>
      <c r="L3132" s="215" t="s">
        <v>20879</v>
      </c>
      <c r="AD3132" s="216"/>
    </row>
    <row r="3133" spans="1:30" s="215" customFormat="1" x14ac:dyDescent="0.25">
      <c r="A3133" s="215" t="s">
        <v>160</v>
      </c>
      <c r="B3133" s="215">
        <v>6118</v>
      </c>
      <c r="C3133" s="215" t="s">
        <v>227</v>
      </c>
      <c r="D3133" s="215">
        <v>191598144</v>
      </c>
      <c r="E3133" s="215">
        <v>1060</v>
      </c>
      <c r="F3133" s="215">
        <v>1110</v>
      </c>
      <c r="G3133" s="215">
        <v>1004</v>
      </c>
      <c r="I3133" s="215" t="s">
        <v>3465</v>
      </c>
      <c r="J3133" s="215" t="s">
        <v>3466</v>
      </c>
      <c r="K3133" s="215" t="s">
        <v>328</v>
      </c>
      <c r="L3133" s="215" t="s">
        <v>6004</v>
      </c>
      <c r="AD3133" s="216"/>
    </row>
    <row r="3134" spans="1:30" s="215" customFormat="1" x14ac:dyDescent="0.25">
      <c r="A3134" s="215" t="s">
        <v>160</v>
      </c>
      <c r="B3134" s="215">
        <v>6118</v>
      </c>
      <c r="C3134" s="215" t="s">
        <v>227</v>
      </c>
      <c r="D3134" s="215">
        <v>191684270</v>
      </c>
      <c r="E3134" s="215">
        <v>1060</v>
      </c>
      <c r="F3134" s="215">
        <v>1272</v>
      </c>
      <c r="G3134" s="215">
        <v>1004</v>
      </c>
      <c r="I3134" s="215" t="s">
        <v>14273</v>
      </c>
      <c r="J3134" s="215" t="s">
        <v>14274</v>
      </c>
      <c r="K3134" s="215" t="s">
        <v>8688</v>
      </c>
      <c r="L3134" s="215" t="s">
        <v>20880</v>
      </c>
      <c r="AD3134" s="216"/>
    </row>
    <row r="3135" spans="1:30" s="215" customFormat="1" x14ac:dyDescent="0.25">
      <c r="A3135" s="215" t="s">
        <v>160</v>
      </c>
      <c r="B3135" s="215">
        <v>6118</v>
      </c>
      <c r="C3135" s="215" t="s">
        <v>227</v>
      </c>
      <c r="D3135" s="215">
        <v>191719069</v>
      </c>
      <c r="E3135" s="215">
        <v>1030</v>
      </c>
      <c r="F3135" s="215">
        <v>1110</v>
      </c>
      <c r="G3135" s="215">
        <v>1004</v>
      </c>
      <c r="I3135" s="215" t="s">
        <v>14275</v>
      </c>
      <c r="J3135" s="215" t="s">
        <v>14276</v>
      </c>
      <c r="K3135" s="215" t="s">
        <v>8688</v>
      </c>
      <c r="L3135" s="215" t="s">
        <v>20881</v>
      </c>
      <c r="AD3135" s="216"/>
    </row>
    <row r="3136" spans="1:30" s="215" customFormat="1" x14ac:dyDescent="0.25">
      <c r="A3136" s="215" t="s">
        <v>160</v>
      </c>
      <c r="B3136" s="215">
        <v>6118</v>
      </c>
      <c r="C3136" s="215" t="s">
        <v>227</v>
      </c>
      <c r="D3136" s="215">
        <v>191725432</v>
      </c>
      <c r="E3136" s="215">
        <v>1020</v>
      </c>
      <c r="F3136" s="215">
        <v>1121</v>
      </c>
      <c r="G3136" s="215">
        <v>1004</v>
      </c>
      <c r="I3136" s="215" t="s">
        <v>14277</v>
      </c>
      <c r="J3136" s="215" t="s">
        <v>14278</v>
      </c>
      <c r="K3136" s="215" t="s">
        <v>8688</v>
      </c>
      <c r="L3136" s="215" t="s">
        <v>20882</v>
      </c>
      <c r="AD3136" s="216"/>
    </row>
    <row r="3137" spans="1:30" s="215" customFormat="1" x14ac:dyDescent="0.25">
      <c r="A3137" s="215" t="s">
        <v>160</v>
      </c>
      <c r="B3137" s="215">
        <v>6118</v>
      </c>
      <c r="C3137" s="215" t="s">
        <v>227</v>
      </c>
      <c r="D3137" s="215">
        <v>191736080</v>
      </c>
      <c r="E3137" s="215">
        <v>1020</v>
      </c>
      <c r="F3137" s="215">
        <v>1110</v>
      </c>
      <c r="G3137" s="215">
        <v>1004</v>
      </c>
      <c r="I3137" s="215" t="s">
        <v>14279</v>
      </c>
      <c r="J3137" s="215" t="s">
        <v>14280</v>
      </c>
      <c r="K3137" s="215" t="s">
        <v>8688</v>
      </c>
      <c r="L3137" s="215" t="s">
        <v>20883</v>
      </c>
      <c r="AD3137" s="216"/>
    </row>
    <row r="3138" spans="1:30" s="215" customFormat="1" x14ac:dyDescent="0.25">
      <c r="A3138" s="215" t="s">
        <v>160</v>
      </c>
      <c r="B3138" s="215">
        <v>6118</v>
      </c>
      <c r="C3138" s="215" t="s">
        <v>227</v>
      </c>
      <c r="D3138" s="215">
        <v>191858243</v>
      </c>
      <c r="E3138" s="215">
        <v>1020</v>
      </c>
      <c r="F3138" s="215">
        <v>1110</v>
      </c>
      <c r="G3138" s="215">
        <v>1004</v>
      </c>
      <c r="I3138" s="215" t="s">
        <v>14281</v>
      </c>
      <c r="J3138" s="215" t="s">
        <v>14282</v>
      </c>
      <c r="K3138" s="215" t="s">
        <v>8688</v>
      </c>
      <c r="L3138" s="215" t="s">
        <v>20884</v>
      </c>
      <c r="AD3138" s="216"/>
    </row>
    <row r="3139" spans="1:30" s="215" customFormat="1" x14ac:dyDescent="0.25">
      <c r="A3139" s="215" t="s">
        <v>160</v>
      </c>
      <c r="B3139" s="215">
        <v>6118</v>
      </c>
      <c r="C3139" s="215" t="s">
        <v>227</v>
      </c>
      <c r="D3139" s="215">
        <v>191885109</v>
      </c>
      <c r="E3139" s="215">
        <v>1020</v>
      </c>
      <c r="F3139" s="215">
        <v>1110</v>
      </c>
      <c r="G3139" s="215">
        <v>1004</v>
      </c>
      <c r="I3139" s="215" t="s">
        <v>14283</v>
      </c>
      <c r="J3139" s="215" t="s">
        <v>14284</v>
      </c>
      <c r="K3139" s="215" t="s">
        <v>8688</v>
      </c>
      <c r="L3139" s="215" t="s">
        <v>20885</v>
      </c>
      <c r="AD3139" s="216"/>
    </row>
    <row r="3140" spans="1:30" s="215" customFormat="1" x14ac:dyDescent="0.25">
      <c r="A3140" s="215" t="s">
        <v>160</v>
      </c>
      <c r="B3140" s="215">
        <v>6118</v>
      </c>
      <c r="C3140" s="215" t="s">
        <v>227</v>
      </c>
      <c r="D3140" s="215">
        <v>191888921</v>
      </c>
      <c r="E3140" s="215">
        <v>1020</v>
      </c>
      <c r="F3140" s="215">
        <v>1121</v>
      </c>
      <c r="G3140" s="215">
        <v>1004</v>
      </c>
      <c r="I3140" s="215" t="s">
        <v>14285</v>
      </c>
      <c r="J3140" s="215" t="s">
        <v>14286</v>
      </c>
      <c r="K3140" s="215" t="s">
        <v>8688</v>
      </c>
      <c r="L3140" s="215" t="s">
        <v>20886</v>
      </c>
      <c r="AD3140" s="216"/>
    </row>
    <row r="3141" spans="1:30" s="215" customFormat="1" x14ac:dyDescent="0.25">
      <c r="A3141" s="215" t="s">
        <v>160</v>
      </c>
      <c r="B3141" s="215">
        <v>6118</v>
      </c>
      <c r="C3141" s="215" t="s">
        <v>227</v>
      </c>
      <c r="D3141" s="215">
        <v>191951711</v>
      </c>
      <c r="E3141" s="215">
        <v>1020</v>
      </c>
      <c r="F3141" s="215">
        <v>1121</v>
      </c>
      <c r="G3141" s="215">
        <v>1004</v>
      </c>
      <c r="I3141" s="215" t="s">
        <v>14287</v>
      </c>
      <c r="J3141" s="215" t="s">
        <v>14288</v>
      </c>
      <c r="K3141" s="215" t="s">
        <v>8688</v>
      </c>
      <c r="L3141" s="215" t="s">
        <v>20887</v>
      </c>
      <c r="AD3141" s="216"/>
    </row>
    <row r="3142" spans="1:30" s="215" customFormat="1" x14ac:dyDescent="0.25">
      <c r="A3142" s="215" t="s">
        <v>160</v>
      </c>
      <c r="B3142" s="215">
        <v>6118</v>
      </c>
      <c r="C3142" s="215" t="s">
        <v>227</v>
      </c>
      <c r="D3142" s="215">
        <v>191978210</v>
      </c>
      <c r="E3142" s="215">
        <v>1020</v>
      </c>
      <c r="F3142" s="215">
        <v>1121</v>
      </c>
      <c r="G3142" s="215">
        <v>1004</v>
      </c>
      <c r="I3142" s="215" t="s">
        <v>14289</v>
      </c>
      <c r="J3142" s="215" t="s">
        <v>14290</v>
      </c>
      <c r="K3142" s="215" t="s">
        <v>8688</v>
      </c>
      <c r="L3142" s="215" t="s">
        <v>20888</v>
      </c>
      <c r="AD3142" s="216"/>
    </row>
    <row r="3143" spans="1:30" s="215" customFormat="1" x14ac:dyDescent="0.25">
      <c r="A3143" s="215" t="s">
        <v>160</v>
      </c>
      <c r="B3143" s="215">
        <v>6118</v>
      </c>
      <c r="C3143" s="215" t="s">
        <v>227</v>
      </c>
      <c r="D3143" s="215">
        <v>191980384</v>
      </c>
      <c r="E3143" s="215">
        <v>1020</v>
      </c>
      <c r="F3143" s="215">
        <v>1110</v>
      </c>
      <c r="G3143" s="215">
        <v>1004</v>
      </c>
      <c r="I3143" s="215" t="s">
        <v>25068</v>
      </c>
      <c r="J3143" s="215" t="s">
        <v>25069</v>
      </c>
      <c r="K3143" s="215" t="s">
        <v>8688</v>
      </c>
      <c r="L3143" s="215" t="s">
        <v>25114</v>
      </c>
      <c r="AD3143" s="216"/>
    </row>
    <row r="3144" spans="1:30" s="215" customFormat="1" x14ac:dyDescent="0.25">
      <c r="A3144" s="215" t="s">
        <v>160</v>
      </c>
      <c r="B3144" s="215">
        <v>6118</v>
      </c>
      <c r="C3144" s="215" t="s">
        <v>227</v>
      </c>
      <c r="D3144" s="215">
        <v>191985145</v>
      </c>
      <c r="E3144" s="215">
        <v>1020</v>
      </c>
      <c r="F3144" s="215">
        <v>1110</v>
      </c>
      <c r="G3144" s="215">
        <v>1004</v>
      </c>
      <c r="I3144" s="215" t="s">
        <v>25531</v>
      </c>
      <c r="J3144" s="215" t="s">
        <v>25532</v>
      </c>
      <c r="K3144" s="215" t="s">
        <v>8688</v>
      </c>
      <c r="L3144" s="215" t="s">
        <v>26081</v>
      </c>
      <c r="AD3144" s="216"/>
    </row>
    <row r="3145" spans="1:30" s="215" customFormat="1" x14ac:dyDescent="0.25">
      <c r="A3145" s="215" t="s">
        <v>160</v>
      </c>
      <c r="B3145" s="215">
        <v>6118</v>
      </c>
      <c r="C3145" s="215" t="s">
        <v>227</v>
      </c>
      <c r="D3145" s="215">
        <v>191991121</v>
      </c>
      <c r="E3145" s="215">
        <v>1020</v>
      </c>
      <c r="F3145" s="215">
        <v>1110</v>
      </c>
      <c r="G3145" s="215">
        <v>1004</v>
      </c>
      <c r="I3145" s="215" t="s">
        <v>25533</v>
      </c>
      <c r="J3145" s="215" t="s">
        <v>25534</v>
      </c>
      <c r="K3145" s="215" t="s">
        <v>8688</v>
      </c>
      <c r="L3145" s="215" t="s">
        <v>26082</v>
      </c>
      <c r="AD3145" s="216"/>
    </row>
    <row r="3146" spans="1:30" s="215" customFormat="1" x14ac:dyDescent="0.25">
      <c r="A3146" s="215" t="s">
        <v>160</v>
      </c>
      <c r="B3146" s="215">
        <v>6118</v>
      </c>
      <c r="C3146" s="215" t="s">
        <v>227</v>
      </c>
      <c r="D3146" s="215">
        <v>191992101</v>
      </c>
      <c r="E3146" s="215">
        <v>1020</v>
      </c>
      <c r="F3146" s="215">
        <v>1110</v>
      </c>
      <c r="G3146" s="215">
        <v>1004</v>
      </c>
      <c r="I3146" s="215" t="s">
        <v>25535</v>
      </c>
      <c r="J3146" s="215" t="s">
        <v>25536</v>
      </c>
      <c r="K3146" s="215" t="s">
        <v>8688</v>
      </c>
      <c r="L3146" s="215" t="s">
        <v>26083</v>
      </c>
      <c r="AD3146" s="216"/>
    </row>
    <row r="3147" spans="1:30" s="215" customFormat="1" x14ac:dyDescent="0.25">
      <c r="A3147" s="215" t="s">
        <v>160</v>
      </c>
      <c r="B3147" s="215">
        <v>6118</v>
      </c>
      <c r="C3147" s="215" t="s">
        <v>227</v>
      </c>
      <c r="D3147" s="215">
        <v>191993221</v>
      </c>
      <c r="E3147" s="215">
        <v>1020</v>
      </c>
      <c r="F3147" s="215">
        <v>1110</v>
      </c>
      <c r="G3147" s="215">
        <v>1004</v>
      </c>
      <c r="I3147" s="215" t="s">
        <v>26858</v>
      </c>
      <c r="J3147" s="215" t="s">
        <v>26859</v>
      </c>
      <c r="K3147" s="215" t="s">
        <v>8688</v>
      </c>
      <c r="L3147" s="215" t="s">
        <v>26923</v>
      </c>
      <c r="AD3147" s="216"/>
    </row>
    <row r="3148" spans="1:30" s="215" customFormat="1" x14ac:dyDescent="0.25">
      <c r="A3148" s="215" t="s">
        <v>160</v>
      </c>
      <c r="B3148" s="215">
        <v>6118</v>
      </c>
      <c r="C3148" s="215" t="s">
        <v>227</v>
      </c>
      <c r="D3148" s="215">
        <v>191993222</v>
      </c>
      <c r="E3148" s="215">
        <v>1020</v>
      </c>
      <c r="F3148" s="215">
        <v>1110</v>
      </c>
      <c r="G3148" s="215">
        <v>1004</v>
      </c>
      <c r="I3148" s="215" t="s">
        <v>14291</v>
      </c>
      <c r="J3148" s="215" t="s">
        <v>14292</v>
      </c>
      <c r="K3148" s="215" t="s">
        <v>8688</v>
      </c>
      <c r="L3148" s="215" t="s">
        <v>20889</v>
      </c>
      <c r="AD3148" s="216"/>
    </row>
    <row r="3149" spans="1:30" s="215" customFormat="1" x14ac:dyDescent="0.25">
      <c r="A3149" s="215" t="s">
        <v>160</v>
      </c>
      <c r="B3149" s="215">
        <v>6118</v>
      </c>
      <c r="C3149" s="215" t="s">
        <v>227</v>
      </c>
      <c r="D3149" s="215">
        <v>191996585</v>
      </c>
      <c r="E3149" s="215">
        <v>1020</v>
      </c>
      <c r="F3149" s="215">
        <v>1110</v>
      </c>
      <c r="G3149" s="215">
        <v>1004</v>
      </c>
      <c r="I3149" s="215" t="s">
        <v>25070</v>
      </c>
      <c r="J3149" s="215" t="s">
        <v>25071</v>
      </c>
      <c r="K3149" s="215" t="s">
        <v>8688</v>
      </c>
      <c r="L3149" s="215" t="s">
        <v>25115</v>
      </c>
      <c r="AD3149" s="216"/>
    </row>
    <row r="3150" spans="1:30" s="215" customFormat="1" x14ac:dyDescent="0.25">
      <c r="A3150" s="215" t="s">
        <v>160</v>
      </c>
      <c r="B3150" s="215">
        <v>6118</v>
      </c>
      <c r="C3150" s="215" t="s">
        <v>227</v>
      </c>
      <c r="D3150" s="215">
        <v>192001301</v>
      </c>
      <c r="E3150" s="215">
        <v>1020</v>
      </c>
      <c r="F3150" s="215">
        <v>1110</v>
      </c>
      <c r="G3150" s="215">
        <v>1004</v>
      </c>
      <c r="I3150" s="215" t="s">
        <v>28222</v>
      </c>
      <c r="J3150" s="215" t="s">
        <v>28223</v>
      </c>
      <c r="K3150" s="215" t="s">
        <v>8688</v>
      </c>
      <c r="L3150" s="215" t="s">
        <v>28276</v>
      </c>
      <c r="AD3150" s="216"/>
    </row>
    <row r="3151" spans="1:30" s="215" customFormat="1" x14ac:dyDescent="0.25">
      <c r="A3151" s="215" t="s">
        <v>160</v>
      </c>
      <c r="B3151" s="215">
        <v>6118</v>
      </c>
      <c r="C3151" s="215" t="s">
        <v>227</v>
      </c>
      <c r="D3151" s="215">
        <v>192044741</v>
      </c>
      <c r="E3151" s="215">
        <v>1060</v>
      </c>
      <c r="F3151" s="215">
        <v>1271</v>
      </c>
      <c r="G3151" s="215">
        <v>1004</v>
      </c>
      <c r="I3151" s="215" t="s">
        <v>28868</v>
      </c>
      <c r="J3151" s="215" t="s">
        <v>28869</v>
      </c>
      <c r="K3151" s="215" t="s">
        <v>8688</v>
      </c>
      <c r="L3151" s="215" t="s">
        <v>28955</v>
      </c>
      <c r="AD3151" s="216"/>
    </row>
    <row r="3152" spans="1:30" s="215" customFormat="1" x14ac:dyDescent="0.25">
      <c r="A3152" s="215" t="s">
        <v>160</v>
      </c>
      <c r="B3152" s="215">
        <v>6119</v>
      </c>
      <c r="C3152" s="215" t="s">
        <v>228</v>
      </c>
      <c r="D3152" s="215">
        <v>191983016</v>
      </c>
      <c r="E3152" s="215">
        <v>1060</v>
      </c>
      <c r="F3152" s="215">
        <v>1271</v>
      </c>
      <c r="G3152" s="215">
        <v>1004</v>
      </c>
      <c r="I3152" s="215" t="s">
        <v>14293</v>
      </c>
      <c r="J3152" s="215" t="s">
        <v>14294</v>
      </c>
      <c r="K3152" s="215" t="s">
        <v>8688</v>
      </c>
      <c r="L3152" s="215" t="s">
        <v>20890</v>
      </c>
      <c r="AD3152" s="216"/>
    </row>
    <row r="3153" spans="1:30" s="215" customFormat="1" x14ac:dyDescent="0.25">
      <c r="A3153" s="215" t="s">
        <v>160</v>
      </c>
      <c r="B3153" s="215">
        <v>6119</v>
      </c>
      <c r="C3153" s="215" t="s">
        <v>228</v>
      </c>
      <c r="D3153" s="215">
        <v>191983021</v>
      </c>
      <c r="E3153" s="215">
        <v>1060</v>
      </c>
      <c r="F3153" s="215">
        <v>1271</v>
      </c>
      <c r="G3153" s="215">
        <v>1004</v>
      </c>
      <c r="I3153" s="215" t="s">
        <v>14295</v>
      </c>
      <c r="J3153" s="215" t="s">
        <v>14296</v>
      </c>
      <c r="K3153" s="215" t="s">
        <v>8688</v>
      </c>
      <c r="L3153" s="215" t="s">
        <v>20891</v>
      </c>
      <c r="AD3153" s="216"/>
    </row>
    <row r="3154" spans="1:30" s="215" customFormat="1" x14ac:dyDescent="0.25">
      <c r="A3154" s="215" t="s">
        <v>160</v>
      </c>
      <c r="B3154" s="215">
        <v>6119</v>
      </c>
      <c r="C3154" s="215" t="s">
        <v>228</v>
      </c>
      <c r="D3154" s="215">
        <v>191983716</v>
      </c>
      <c r="E3154" s="215">
        <v>1060</v>
      </c>
      <c r="F3154" s="215">
        <v>1242</v>
      </c>
      <c r="G3154" s="215">
        <v>1004</v>
      </c>
      <c r="I3154" s="215" t="s">
        <v>14297</v>
      </c>
      <c r="J3154" s="215" t="s">
        <v>14298</v>
      </c>
      <c r="K3154" s="215" t="s">
        <v>8688</v>
      </c>
      <c r="L3154" s="215" t="s">
        <v>20892</v>
      </c>
      <c r="AD3154" s="216"/>
    </row>
    <row r="3155" spans="1:30" s="215" customFormat="1" x14ac:dyDescent="0.25">
      <c r="A3155" s="215" t="s">
        <v>160</v>
      </c>
      <c r="B3155" s="215">
        <v>6119</v>
      </c>
      <c r="C3155" s="215" t="s">
        <v>228</v>
      </c>
      <c r="D3155" s="215">
        <v>192000209</v>
      </c>
      <c r="E3155" s="215">
        <v>1060</v>
      </c>
      <c r="F3155" s="215">
        <v>1242</v>
      </c>
      <c r="G3155" s="215">
        <v>1004</v>
      </c>
      <c r="I3155" s="215" t="s">
        <v>31401</v>
      </c>
      <c r="J3155" s="215" t="s">
        <v>31402</v>
      </c>
      <c r="K3155" s="215" t="s">
        <v>8688</v>
      </c>
      <c r="L3155" s="215" t="s">
        <v>31488</v>
      </c>
      <c r="AD3155" s="216"/>
    </row>
    <row r="3156" spans="1:30" s="215" customFormat="1" x14ac:dyDescent="0.25">
      <c r="A3156" s="215" t="s">
        <v>160</v>
      </c>
      <c r="B3156" s="215">
        <v>6119</v>
      </c>
      <c r="C3156" s="215" t="s">
        <v>228</v>
      </c>
      <c r="D3156" s="215">
        <v>192000212</v>
      </c>
      <c r="E3156" s="215">
        <v>1020</v>
      </c>
      <c r="F3156" s="215">
        <v>1110</v>
      </c>
      <c r="G3156" s="215">
        <v>1004</v>
      </c>
      <c r="I3156" s="215" t="s">
        <v>29150</v>
      </c>
      <c r="J3156" s="215" t="s">
        <v>29151</v>
      </c>
      <c r="K3156" s="215" t="s">
        <v>8688</v>
      </c>
      <c r="L3156" s="215" t="s">
        <v>29178</v>
      </c>
      <c r="AD3156" s="216"/>
    </row>
    <row r="3157" spans="1:30" s="215" customFormat="1" x14ac:dyDescent="0.25">
      <c r="A3157" s="215" t="s">
        <v>160</v>
      </c>
      <c r="B3157" s="215">
        <v>6119</v>
      </c>
      <c r="C3157" s="215" t="s">
        <v>228</v>
      </c>
      <c r="D3157" s="215">
        <v>192047956</v>
      </c>
      <c r="E3157" s="215">
        <v>1060</v>
      </c>
      <c r="F3157" s="215">
        <v>1274</v>
      </c>
      <c r="G3157" s="215">
        <v>1004</v>
      </c>
      <c r="I3157" s="215" t="s">
        <v>31403</v>
      </c>
      <c r="J3157" s="215" t="s">
        <v>31404</v>
      </c>
      <c r="K3157" s="215" t="s">
        <v>8688</v>
      </c>
      <c r="L3157" s="215" t="s">
        <v>31489</v>
      </c>
      <c r="AD3157" s="216"/>
    </row>
    <row r="3158" spans="1:30" s="215" customFormat="1" x14ac:dyDescent="0.25">
      <c r="A3158" s="215" t="s">
        <v>160</v>
      </c>
      <c r="B3158" s="215">
        <v>6119</v>
      </c>
      <c r="C3158" s="215" t="s">
        <v>228</v>
      </c>
      <c r="D3158" s="215">
        <v>502245526</v>
      </c>
      <c r="E3158" s="215">
        <v>1060</v>
      </c>
      <c r="F3158" s="215">
        <v>1242</v>
      </c>
      <c r="G3158" s="215">
        <v>1004</v>
      </c>
      <c r="I3158" s="215" t="s">
        <v>14299</v>
      </c>
      <c r="J3158" s="215" t="s">
        <v>14300</v>
      </c>
      <c r="K3158" s="215" t="s">
        <v>8688</v>
      </c>
      <c r="L3158" s="215" t="s">
        <v>20893</v>
      </c>
      <c r="AD3158" s="216"/>
    </row>
    <row r="3159" spans="1:30" s="215" customFormat="1" x14ac:dyDescent="0.25">
      <c r="A3159" s="215" t="s">
        <v>160</v>
      </c>
      <c r="B3159" s="215">
        <v>6131</v>
      </c>
      <c r="C3159" s="215" t="s">
        <v>229</v>
      </c>
      <c r="D3159" s="215">
        <v>502345239</v>
      </c>
      <c r="E3159" s="215">
        <v>1060</v>
      </c>
      <c r="F3159" s="215">
        <v>1241</v>
      </c>
      <c r="G3159" s="215">
        <v>1004</v>
      </c>
      <c r="I3159" s="215" t="s">
        <v>29895</v>
      </c>
      <c r="J3159" s="215" t="s">
        <v>29896</v>
      </c>
      <c r="K3159" s="215" t="s">
        <v>8688</v>
      </c>
      <c r="L3159" s="215" t="s">
        <v>30929</v>
      </c>
      <c r="AD3159" s="216"/>
    </row>
    <row r="3160" spans="1:30" s="215" customFormat="1" x14ac:dyDescent="0.25">
      <c r="A3160" s="215" t="s">
        <v>160</v>
      </c>
      <c r="B3160" s="215">
        <v>6133</v>
      </c>
      <c r="C3160" s="215" t="s">
        <v>231</v>
      </c>
      <c r="D3160" s="215">
        <v>916581</v>
      </c>
      <c r="E3160" s="215">
        <v>1060</v>
      </c>
      <c r="F3160" s="215">
        <v>1252</v>
      </c>
      <c r="G3160" s="215">
        <v>1004</v>
      </c>
      <c r="I3160" s="215" t="s">
        <v>29897</v>
      </c>
      <c r="J3160" s="215" t="s">
        <v>29898</v>
      </c>
      <c r="K3160" s="215" t="s">
        <v>328</v>
      </c>
      <c r="L3160" s="215" t="s">
        <v>30708</v>
      </c>
      <c r="AD3160" s="216"/>
    </row>
    <row r="3161" spans="1:30" s="215" customFormat="1" x14ac:dyDescent="0.25">
      <c r="A3161" s="215" t="s">
        <v>160</v>
      </c>
      <c r="B3161" s="215">
        <v>6133</v>
      </c>
      <c r="C3161" s="215" t="s">
        <v>231</v>
      </c>
      <c r="D3161" s="215">
        <v>916582</v>
      </c>
      <c r="E3161" s="215">
        <v>1060</v>
      </c>
      <c r="F3161" s="215">
        <v>1252</v>
      </c>
      <c r="G3161" s="215">
        <v>1004</v>
      </c>
      <c r="I3161" s="215" t="s">
        <v>29899</v>
      </c>
      <c r="J3161" s="215" t="s">
        <v>29900</v>
      </c>
      <c r="K3161" s="215" t="s">
        <v>328</v>
      </c>
      <c r="L3161" s="215" t="s">
        <v>30708</v>
      </c>
      <c r="AD3161" s="216"/>
    </row>
    <row r="3162" spans="1:30" s="215" customFormat="1" x14ac:dyDescent="0.25">
      <c r="A3162" s="215" t="s">
        <v>160</v>
      </c>
      <c r="B3162" s="215">
        <v>6133</v>
      </c>
      <c r="C3162" s="215" t="s">
        <v>231</v>
      </c>
      <c r="D3162" s="215">
        <v>916725</v>
      </c>
      <c r="E3162" s="215">
        <v>1020</v>
      </c>
      <c r="F3162" s="215">
        <v>1110</v>
      </c>
      <c r="G3162" s="215">
        <v>1004</v>
      </c>
      <c r="I3162" s="215" t="s">
        <v>29901</v>
      </c>
      <c r="J3162" s="215" t="s">
        <v>29902</v>
      </c>
      <c r="K3162" s="215" t="s">
        <v>328</v>
      </c>
      <c r="L3162" s="215" t="s">
        <v>30709</v>
      </c>
      <c r="AD3162" s="216"/>
    </row>
    <row r="3163" spans="1:30" s="215" customFormat="1" x14ac:dyDescent="0.25">
      <c r="A3163" s="215" t="s">
        <v>160</v>
      </c>
      <c r="B3163" s="215">
        <v>6133</v>
      </c>
      <c r="C3163" s="215" t="s">
        <v>231</v>
      </c>
      <c r="D3163" s="215">
        <v>916726</v>
      </c>
      <c r="E3163" s="215">
        <v>1020</v>
      </c>
      <c r="F3163" s="215">
        <v>1110</v>
      </c>
      <c r="G3163" s="215">
        <v>1004</v>
      </c>
      <c r="I3163" s="215" t="s">
        <v>29901</v>
      </c>
      <c r="J3163" s="215" t="s">
        <v>29902</v>
      </c>
      <c r="K3163" s="215" t="s">
        <v>328</v>
      </c>
      <c r="L3163" s="215" t="s">
        <v>30709</v>
      </c>
      <c r="AD3163" s="216"/>
    </row>
    <row r="3164" spans="1:30" s="215" customFormat="1" x14ac:dyDescent="0.25">
      <c r="A3164" s="215" t="s">
        <v>160</v>
      </c>
      <c r="B3164" s="215">
        <v>6133</v>
      </c>
      <c r="C3164" s="215" t="s">
        <v>231</v>
      </c>
      <c r="D3164" s="215">
        <v>916745</v>
      </c>
      <c r="E3164" s="215">
        <v>1020</v>
      </c>
      <c r="F3164" s="215">
        <v>1110</v>
      </c>
      <c r="G3164" s="215">
        <v>1004</v>
      </c>
      <c r="I3164" s="215" t="s">
        <v>29903</v>
      </c>
      <c r="J3164" s="215" t="s">
        <v>29904</v>
      </c>
      <c r="K3164" s="215" t="s">
        <v>328</v>
      </c>
      <c r="L3164" s="215" t="s">
        <v>30710</v>
      </c>
      <c r="AD3164" s="216"/>
    </row>
    <row r="3165" spans="1:30" s="215" customFormat="1" x14ac:dyDescent="0.25">
      <c r="A3165" s="215" t="s">
        <v>160</v>
      </c>
      <c r="B3165" s="215">
        <v>6133</v>
      </c>
      <c r="C3165" s="215" t="s">
        <v>231</v>
      </c>
      <c r="D3165" s="215">
        <v>916746</v>
      </c>
      <c r="E3165" s="215">
        <v>1020</v>
      </c>
      <c r="F3165" s="215">
        <v>1110</v>
      </c>
      <c r="G3165" s="215">
        <v>1004</v>
      </c>
      <c r="I3165" s="215" t="s">
        <v>29903</v>
      </c>
      <c r="J3165" s="215" t="s">
        <v>29904</v>
      </c>
      <c r="K3165" s="215" t="s">
        <v>328</v>
      </c>
      <c r="L3165" s="215" t="s">
        <v>30710</v>
      </c>
      <c r="AD3165" s="216"/>
    </row>
    <row r="3166" spans="1:30" s="215" customFormat="1" x14ac:dyDescent="0.25">
      <c r="A3166" s="215" t="s">
        <v>160</v>
      </c>
      <c r="B3166" s="215">
        <v>6133</v>
      </c>
      <c r="C3166" s="215" t="s">
        <v>231</v>
      </c>
      <c r="D3166" s="215">
        <v>917053</v>
      </c>
      <c r="E3166" s="215">
        <v>1030</v>
      </c>
      <c r="F3166" s="215">
        <v>1121</v>
      </c>
      <c r="G3166" s="215">
        <v>1004</v>
      </c>
      <c r="I3166" s="215" t="s">
        <v>29905</v>
      </c>
      <c r="J3166" s="215" t="s">
        <v>29906</v>
      </c>
      <c r="K3166" s="215" t="s">
        <v>328</v>
      </c>
      <c r="L3166" s="215" t="s">
        <v>30711</v>
      </c>
      <c r="AD3166" s="216"/>
    </row>
    <row r="3167" spans="1:30" s="215" customFormat="1" x14ac:dyDescent="0.25">
      <c r="A3167" s="215" t="s">
        <v>160</v>
      </c>
      <c r="B3167" s="215">
        <v>6133</v>
      </c>
      <c r="C3167" s="215" t="s">
        <v>231</v>
      </c>
      <c r="D3167" s="215">
        <v>917054</v>
      </c>
      <c r="E3167" s="215">
        <v>1030</v>
      </c>
      <c r="F3167" s="215">
        <v>1121</v>
      </c>
      <c r="G3167" s="215">
        <v>1004</v>
      </c>
      <c r="I3167" s="215" t="s">
        <v>29907</v>
      </c>
      <c r="J3167" s="215" t="s">
        <v>29908</v>
      </c>
      <c r="K3167" s="215" t="s">
        <v>328</v>
      </c>
      <c r="L3167" s="215" t="s">
        <v>30711</v>
      </c>
      <c r="AD3167" s="216"/>
    </row>
    <row r="3168" spans="1:30" s="215" customFormat="1" x14ac:dyDescent="0.25">
      <c r="A3168" s="215" t="s">
        <v>160</v>
      </c>
      <c r="B3168" s="215">
        <v>6133</v>
      </c>
      <c r="C3168" s="215" t="s">
        <v>231</v>
      </c>
      <c r="D3168" s="215">
        <v>917137</v>
      </c>
      <c r="E3168" s="215">
        <v>1020</v>
      </c>
      <c r="F3168" s="215">
        <v>1110</v>
      </c>
      <c r="G3168" s="215">
        <v>1004</v>
      </c>
      <c r="I3168" s="215" t="s">
        <v>29909</v>
      </c>
      <c r="J3168" s="215" t="s">
        <v>29910</v>
      </c>
      <c r="K3168" s="215" t="s">
        <v>8741</v>
      </c>
      <c r="L3168" s="215" t="s">
        <v>31116</v>
      </c>
      <c r="AD3168" s="216"/>
    </row>
    <row r="3169" spans="1:30" s="215" customFormat="1" x14ac:dyDescent="0.25">
      <c r="A3169" s="215" t="s">
        <v>160</v>
      </c>
      <c r="B3169" s="215">
        <v>6133</v>
      </c>
      <c r="C3169" s="215" t="s">
        <v>231</v>
      </c>
      <c r="D3169" s="215">
        <v>917363</v>
      </c>
      <c r="E3169" s="215">
        <v>1060</v>
      </c>
      <c r="F3169" s="215">
        <v>1274</v>
      </c>
      <c r="G3169" s="215">
        <v>1004</v>
      </c>
      <c r="I3169" s="215" t="s">
        <v>29911</v>
      </c>
      <c r="J3169" s="215" t="s">
        <v>29912</v>
      </c>
      <c r="K3169" s="215" t="s">
        <v>8688</v>
      </c>
      <c r="L3169" s="215" t="s">
        <v>30930</v>
      </c>
      <c r="AD3169" s="216"/>
    </row>
    <row r="3170" spans="1:30" s="215" customFormat="1" x14ac:dyDescent="0.25">
      <c r="A3170" s="215" t="s">
        <v>160</v>
      </c>
      <c r="B3170" s="215">
        <v>6133</v>
      </c>
      <c r="C3170" s="215" t="s">
        <v>231</v>
      </c>
      <c r="D3170" s="215">
        <v>917459</v>
      </c>
      <c r="E3170" s="215">
        <v>1060</v>
      </c>
      <c r="F3170" s="215">
        <v>1274</v>
      </c>
      <c r="G3170" s="215">
        <v>1004</v>
      </c>
      <c r="I3170" s="215" t="s">
        <v>29913</v>
      </c>
      <c r="J3170" s="215" t="s">
        <v>29914</v>
      </c>
      <c r="K3170" s="215" t="s">
        <v>328</v>
      </c>
      <c r="L3170" s="215" t="s">
        <v>30712</v>
      </c>
      <c r="AD3170" s="216"/>
    </row>
    <row r="3171" spans="1:30" s="215" customFormat="1" x14ac:dyDescent="0.25">
      <c r="A3171" s="215" t="s">
        <v>160</v>
      </c>
      <c r="B3171" s="215">
        <v>6133</v>
      </c>
      <c r="C3171" s="215" t="s">
        <v>231</v>
      </c>
      <c r="D3171" s="215">
        <v>190124952</v>
      </c>
      <c r="E3171" s="215">
        <v>1060</v>
      </c>
      <c r="F3171" s="215">
        <v>1252</v>
      </c>
      <c r="G3171" s="215">
        <v>1004</v>
      </c>
      <c r="I3171" s="215" t="s">
        <v>29915</v>
      </c>
      <c r="J3171" s="215" t="s">
        <v>29916</v>
      </c>
      <c r="K3171" s="215" t="s">
        <v>328</v>
      </c>
      <c r="L3171" s="215" t="s">
        <v>30759</v>
      </c>
      <c r="AD3171" s="216"/>
    </row>
    <row r="3172" spans="1:30" s="215" customFormat="1" x14ac:dyDescent="0.25">
      <c r="A3172" s="215" t="s">
        <v>160</v>
      </c>
      <c r="B3172" s="215">
        <v>6133</v>
      </c>
      <c r="C3172" s="215" t="s">
        <v>231</v>
      </c>
      <c r="D3172" s="215">
        <v>190124953</v>
      </c>
      <c r="E3172" s="215">
        <v>1020</v>
      </c>
      <c r="F3172" s="215">
        <v>1252</v>
      </c>
      <c r="G3172" s="215">
        <v>1004</v>
      </c>
      <c r="I3172" s="215" t="s">
        <v>29917</v>
      </c>
      <c r="J3172" s="215" t="s">
        <v>29918</v>
      </c>
      <c r="K3172" s="215" t="s">
        <v>328</v>
      </c>
      <c r="L3172" s="215" t="s">
        <v>30760</v>
      </c>
      <c r="AD3172" s="216"/>
    </row>
    <row r="3173" spans="1:30" s="215" customFormat="1" x14ac:dyDescent="0.25">
      <c r="A3173" s="215" t="s">
        <v>160</v>
      </c>
      <c r="B3173" s="215">
        <v>6133</v>
      </c>
      <c r="C3173" s="215" t="s">
        <v>231</v>
      </c>
      <c r="D3173" s="215">
        <v>190150926</v>
      </c>
      <c r="E3173" s="215">
        <v>1060</v>
      </c>
      <c r="F3173" s="215">
        <v>1122</v>
      </c>
      <c r="G3173" s="215">
        <v>1004</v>
      </c>
      <c r="I3173" s="215" t="s">
        <v>29919</v>
      </c>
      <c r="J3173" s="215" t="s">
        <v>29920</v>
      </c>
      <c r="K3173" s="215" t="s">
        <v>328</v>
      </c>
      <c r="L3173" s="215" t="s">
        <v>30761</v>
      </c>
      <c r="AD3173" s="216"/>
    </row>
    <row r="3174" spans="1:30" s="215" customFormat="1" x14ac:dyDescent="0.25">
      <c r="A3174" s="215" t="s">
        <v>160</v>
      </c>
      <c r="B3174" s="215">
        <v>6133</v>
      </c>
      <c r="C3174" s="215" t="s">
        <v>231</v>
      </c>
      <c r="D3174" s="215">
        <v>190150929</v>
      </c>
      <c r="E3174" s="215">
        <v>1020</v>
      </c>
      <c r="F3174" s="215">
        <v>1122</v>
      </c>
      <c r="G3174" s="215">
        <v>1004</v>
      </c>
      <c r="I3174" s="215" t="s">
        <v>29921</v>
      </c>
      <c r="J3174" s="215" t="s">
        <v>29922</v>
      </c>
      <c r="K3174" s="215" t="s">
        <v>328</v>
      </c>
      <c r="L3174" s="215" t="s">
        <v>30762</v>
      </c>
      <c r="AD3174" s="216"/>
    </row>
    <row r="3175" spans="1:30" s="215" customFormat="1" x14ac:dyDescent="0.25">
      <c r="A3175" s="215" t="s">
        <v>160</v>
      </c>
      <c r="B3175" s="215">
        <v>6133</v>
      </c>
      <c r="C3175" s="215" t="s">
        <v>231</v>
      </c>
      <c r="D3175" s="215">
        <v>190915950</v>
      </c>
      <c r="E3175" s="215">
        <v>1020</v>
      </c>
      <c r="F3175" s="215">
        <v>1110</v>
      </c>
      <c r="G3175" s="215">
        <v>1004</v>
      </c>
      <c r="I3175" s="215" t="s">
        <v>29923</v>
      </c>
      <c r="J3175" s="215" t="s">
        <v>29924</v>
      </c>
      <c r="K3175" s="215" t="s">
        <v>8741</v>
      </c>
      <c r="L3175" s="215" t="s">
        <v>31117</v>
      </c>
      <c r="AD3175" s="216"/>
    </row>
    <row r="3176" spans="1:30" s="215" customFormat="1" x14ac:dyDescent="0.25">
      <c r="A3176" s="215" t="s">
        <v>160</v>
      </c>
      <c r="B3176" s="215">
        <v>6133</v>
      </c>
      <c r="C3176" s="215" t="s">
        <v>231</v>
      </c>
      <c r="D3176" s="215">
        <v>191153574</v>
      </c>
      <c r="E3176" s="215">
        <v>1020</v>
      </c>
      <c r="F3176" s="215">
        <v>1122</v>
      </c>
      <c r="G3176" s="215">
        <v>1004</v>
      </c>
      <c r="I3176" s="215" t="s">
        <v>29925</v>
      </c>
      <c r="J3176" s="215" t="s">
        <v>29926</v>
      </c>
      <c r="K3176" s="215" t="s">
        <v>8688</v>
      </c>
      <c r="L3176" s="215" t="s">
        <v>30931</v>
      </c>
      <c r="AD3176" s="216"/>
    </row>
    <row r="3177" spans="1:30" s="215" customFormat="1" x14ac:dyDescent="0.25">
      <c r="A3177" s="215" t="s">
        <v>160</v>
      </c>
      <c r="B3177" s="215">
        <v>6133</v>
      </c>
      <c r="C3177" s="215" t="s">
        <v>231</v>
      </c>
      <c r="D3177" s="215">
        <v>191463351</v>
      </c>
      <c r="E3177" s="215">
        <v>1020</v>
      </c>
      <c r="F3177" s="215">
        <v>1121</v>
      </c>
      <c r="G3177" s="215">
        <v>1004</v>
      </c>
      <c r="I3177" s="215" t="s">
        <v>29927</v>
      </c>
      <c r="J3177" s="215" t="s">
        <v>29928</v>
      </c>
      <c r="K3177" s="215" t="s">
        <v>328</v>
      </c>
      <c r="L3177" s="215" t="s">
        <v>30713</v>
      </c>
      <c r="AD3177" s="216"/>
    </row>
    <row r="3178" spans="1:30" s="215" customFormat="1" x14ac:dyDescent="0.25">
      <c r="A3178" s="215" t="s">
        <v>160</v>
      </c>
      <c r="B3178" s="215">
        <v>6133</v>
      </c>
      <c r="C3178" s="215" t="s">
        <v>231</v>
      </c>
      <c r="D3178" s="215">
        <v>191557411</v>
      </c>
      <c r="E3178" s="215">
        <v>1060</v>
      </c>
      <c r="F3178" s="215">
        <v>1261</v>
      </c>
      <c r="G3178" s="215">
        <v>1004</v>
      </c>
      <c r="I3178" s="215" t="s">
        <v>29929</v>
      </c>
      <c r="J3178" s="215" t="s">
        <v>29930</v>
      </c>
      <c r="K3178" s="215" t="s">
        <v>328</v>
      </c>
      <c r="L3178" s="215" t="s">
        <v>30714</v>
      </c>
      <c r="AD3178" s="216"/>
    </row>
    <row r="3179" spans="1:30" s="215" customFormat="1" x14ac:dyDescent="0.25">
      <c r="A3179" s="215" t="s">
        <v>160</v>
      </c>
      <c r="B3179" s="215">
        <v>6133</v>
      </c>
      <c r="C3179" s="215" t="s">
        <v>231</v>
      </c>
      <c r="D3179" s="215">
        <v>191589798</v>
      </c>
      <c r="E3179" s="215">
        <v>1060</v>
      </c>
      <c r="F3179" s="215">
        <v>1230</v>
      </c>
      <c r="G3179" s="215">
        <v>1004</v>
      </c>
      <c r="I3179" s="215" t="s">
        <v>29931</v>
      </c>
      <c r="J3179" s="215" t="s">
        <v>29932</v>
      </c>
      <c r="K3179" s="215" t="s">
        <v>328</v>
      </c>
      <c r="L3179" s="215" t="s">
        <v>30715</v>
      </c>
      <c r="AD3179" s="216"/>
    </row>
    <row r="3180" spans="1:30" s="215" customFormat="1" x14ac:dyDescent="0.25">
      <c r="A3180" s="215" t="s">
        <v>160</v>
      </c>
      <c r="B3180" s="215">
        <v>6133</v>
      </c>
      <c r="C3180" s="215" t="s">
        <v>231</v>
      </c>
      <c r="D3180" s="215">
        <v>191605084</v>
      </c>
      <c r="E3180" s="215">
        <v>1020</v>
      </c>
      <c r="F3180" s="215">
        <v>1110</v>
      </c>
      <c r="G3180" s="215">
        <v>1004</v>
      </c>
      <c r="I3180" s="215" t="s">
        <v>29933</v>
      </c>
      <c r="J3180" s="215" t="s">
        <v>29934</v>
      </c>
      <c r="K3180" s="215" t="s">
        <v>8688</v>
      </c>
      <c r="L3180" s="215" t="s">
        <v>30932</v>
      </c>
      <c r="AD3180" s="216"/>
    </row>
    <row r="3181" spans="1:30" s="215" customFormat="1" x14ac:dyDescent="0.25">
      <c r="A3181" s="215" t="s">
        <v>160</v>
      </c>
      <c r="B3181" s="215">
        <v>6133</v>
      </c>
      <c r="C3181" s="215" t="s">
        <v>231</v>
      </c>
      <c r="D3181" s="215">
        <v>191665738</v>
      </c>
      <c r="E3181" s="215">
        <v>1020</v>
      </c>
      <c r="F3181" s="215">
        <v>1110</v>
      </c>
      <c r="G3181" s="215">
        <v>1004</v>
      </c>
      <c r="I3181" s="215" t="s">
        <v>29935</v>
      </c>
      <c r="J3181" s="215" t="s">
        <v>29936</v>
      </c>
      <c r="K3181" s="215" t="s">
        <v>8688</v>
      </c>
      <c r="L3181" s="215" t="s">
        <v>30933</v>
      </c>
      <c r="AD3181" s="216"/>
    </row>
    <row r="3182" spans="1:30" s="215" customFormat="1" x14ac:dyDescent="0.25">
      <c r="A3182" s="215" t="s">
        <v>160</v>
      </c>
      <c r="B3182" s="215">
        <v>6133</v>
      </c>
      <c r="C3182" s="215" t="s">
        <v>231</v>
      </c>
      <c r="D3182" s="215">
        <v>191724535</v>
      </c>
      <c r="E3182" s="215">
        <v>1020</v>
      </c>
      <c r="F3182" s="215">
        <v>1110</v>
      </c>
      <c r="G3182" s="215">
        <v>1004</v>
      </c>
      <c r="I3182" s="215" t="s">
        <v>29937</v>
      </c>
      <c r="J3182" s="215" t="s">
        <v>29938</v>
      </c>
      <c r="K3182" s="215" t="s">
        <v>328</v>
      </c>
      <c r="L3182" s="215" t="s">
        <v>30716</v>
      </c>
      <c r="AD3182" s="216"/>
    </row>
    <row r="3183" spans="1:30" s="215" customFormat="1" x14ac:dyDescent="0.25">
      <c r="A3183" s="215" t="s">
        <v>160</v>
      </c>
      <c r="B3183" s="215">
        <v>6133</v>
      </c>
      <c r="C3183" s="215" t="s">
        <v>231</v>
      </c>
      <c r="D3183" s="215">
        <v>191724536</v>
      </c>
      <c r="E3183" s="215">
        <v>1020</v>
      </c>
      <c r="F3183" s="215">
        <v>1110</v>
      </c>
      <c r="G3183" s="215">
        <v>1004</v>
      </c>
      <c r="I3183" s="215" t="s">
        <v>29939</v>
      </c>
      <c r="J3183" s="215" t="s">
        <v>29940</v>
      </c>
      <c r="K3183" s="215" t="s">
        <v>328</v>
      </c>
      <c r="L3183" s="215" t="s">
        <v>30716</v>
      </c>
      <c r="AD3183" s="216"/>
    </row>
    <row r="3184" spans="1:30" s="215" customFormat="1" x14ac:dyDescent="0.25">
      <c r="A3184" s="215" t="s">
        <v>160</v>
      </c>
      <c r="B3184" s="215">
        <v>6133</v>
      </c>
      <c r="C3184" s="215" t="s">
        <v>231</v>
      </c>
      <c r="D3184" s="215">
        <v>191749792</v>
      </c>
      <c r="E3184" s="215">
        <v>1020</v>
      </c>
      <c r="F3184" s="215">
        <v>1110</v>
      </c>
      <c r="G3184" s="215">
        <v>1004</v>
      </c>
      <c r="I3184" s="215" t="s">
        <v>29941</v>
      </c>
      <c r="J3184" s="215" t="s">
        <v>29942</v>
      </c>
      <c r="K3184" s="215" t="s">
        <v>8688</v>
      </c>
      <c r="L3184" s="215" t="s">
        <v>30934</v>
      </c>
      <c r="AD3184" s="216"/>
    </row>
    <row r="3185" spans="1:30" s="215" customFormat="1" x14ac:dyDescent="0.25">
      <c r="A3185" s="215" t="s">
        <v>160</v>
      </c>
      <c r="B3185" s="215">
        <v>6133</v>
      </c>
      <c r="C3185" s="215" t="s">
        <v>231</v>
      </c>
      <c r="D3185" s="215">
        <v>191759513</v>
      </c>
      <c r="E3185" s="215">
        <v>1020</v>
      </c>
      <c r="F3185" s="215">
        <v>1122</v>
      </c>
      <c r="G3185" s="215">
        <v>1004</v>
      </c>
      <c r="I3185" s="215" t="s">
        <v>29943</v>
      </c>
      <c r="J3185" s="215" t="s">
        <v>29944</v>
      </c>
      <c r="K3185" s="215" t="s">
        <v>328</v>
      </c>
      <c r="L3185" s="215" t="s">
        <v>30717</v>
      </c>
      <c r="AD3185" s="216"/>
    </row>
    <row r="3186" spans="1:30" s="215" customFormat="1" x14ac:dyDescent="0.25">
      <c r="A3186" s="215" t="s">
        <v>160</v>
      </c>
      <c r="B3186" s="215">
        <v>6133</v>
      </c>
      <c r="C3186" s="215" t="s">
        <v>231</v>
      </c>
      <c r="D3186" s="215">
        <v>191762613</v>
      </c>
      <c r="E3186" s="215">
        <v>1020</v>
      </c>
      <c r="F3186" s="215">
        <v>1121</v>
      </c>
      <c r="G3186" s="215">
        <v>1004</v>
      </c>
      <c r="I3186" s="215" t="s">
        <v>29945</v>
      </c>
      <c r="J3186" s="215" t="s">
        <v>29946</v>
      </c>
      <c r="K3186" s="215" t="s">
        <v>8688</v>
      </c>
      <c r="L3186" s="215" t="s">
        <v>30935</v>
      </c>
      <c r="AD3186" s="216"/>
    </row>
    <row r="3187" spans="1:30" s="215" customFormat="1" x14ac:dyDescent="0.25">
      <c r="A3187" s="215" t="s">
        <v>160</v>
      </c>
      <c r="B3187" s="215">
        <v>6133</v>
      </c>
      <c r="C3187" s="215" t="s">
        <v>231</v>
      </c>
      <c r="D3187" s="215">
        <v>191778175</v>
      </c>
      <c r="E3187" s="215">
        <v>1020</v>
      </c>
      <c r="F3187" s="215">
        <v>1122</v>
      </c>
      <c r="G3187" s="215">
        <v>1004</v>
      </c>
      <c r="I3187" s="215" t="s">
        <v>29947</v>
      </c>
      <c r="J3187" s="215" t="s">
        <v>29948</v>
      </c>
      <c r="K3187" s="215" t="s">
        <v>328</v>
      </c>
      <c r="L3187" s="215" t="s">
        <v>30718</v>
      </c>
      <c r="AD3187" s="216"/>
    </row>
    <row r="3188" spans="1:30" s="215" customFormat="1" x14ac:dyDescent="0.25">
      <c r="A3188" s="215" t="s">
        <v>160</v>
      </c>
      <c r="B3188" s="215">
        <v>6133</v>
      </c>
      <c r="C3188" s="215" t="s">
        <v>231</v>
      </c>
      <c r="D3188" s="215">
        <v>191798636</v>
      </c>
      <c r="E3188" s="215">
        <v>1020</v>
      </c>
      <c r="F3188" s="215">
        <v>1110</v>
      </c>
      <c r="G3188" s="215">
        <v>1004</v>
      </c>
      <c r="I3188" s="215" t="s">
        <v>29949</v>
      </c>
      <c r="J3188" s="215" t="s">
        <v>29950</v>
      </c>
      <c r="K3188" s="215" t="s">
        <v>8688</v>
      </c>
      <c r="L3188" s="215" t="s">
        <v>30936</v>
      </c>
      <c r="AD3188" s="216"/>
    </row>
    <row r="3189" spans="1:30" s="215" customFormat="1" x14ac:dyDescent="0.25">
      <c r="A3189" s="215" t="s">
        <v>160</v>
      </c>
      <c r="B3189" s="215">
        <v>6133</v>
      </c>
      <c r="C3189" s="215" t="s">
        <v>231</v>
      </c>
      <c r="D3189" s="215">
        <v>191849081</v>
      </c>
      <c r="E3189" s="215">
        <v>1020</v>
      </c>
      <c r="F3189" s="215">
        <v>1252</v>
      </c>
      <c r="G3189" s="215">
        <v>1004</v>
      </c>
      <c r="I3189" s="215" t="s">
        <v>29951</v>
      </c>
      <c r="J3189" s="215" t="s">
        <v>29952</v>
      </c>
      <c r="K3189" s="215" t="s">
        <v>328</v>
      </c>
      <c r="L3189" s="215" t="s">
        <v>30719</v>
      </c>
      <c r="AD3189" s="216"/>
    </row>
    <row r="3190" spans="1:30" s="215" customFormat="1" x14ac:dyDescent="0.25">
      <c r="A3190" s="215" t="s">
        <v>160</v>
      </c>
      <c r="B3190" s="215">
        <v>6133</v>
      </c>
      <c r="C3190" s="215" t="s">
        <v>231</v>
      </c>
      <c r="D3190" s="215">
        <v>191869940</v>
      </c>
      <c r="E3190" s="215">
        <v>1060</v>
      </c>
      <c r="F3190" s="215">
        <v>1271</v>
      </c>
      <c r="G3190" s="215">
        <v>1004</v>
      </c>
      <c r="I3190" s="215" t="s">
        <v>29953</v>
      </c>
      <c r="J3190" s="215" t="s">
        <v>29954</v>
      </c>
      <c r="K3190" s="215" t="s">
        <v>328</v>
      </c>
      <c r="L3190" s="215" t="s">
        <v>30720</v>
      </c>
      <c r="AD3190" s="216"/>
    </row>
    <row r="3191" spans="1:30" s="215" customFormat="1" x14ac:dyDescent="0.25">
      <c r="A3191" s="215" t="s">
        <v>160</v>
      </c>
      <c r="B3191" s="215">
        <v>6133</v>
      </c>
      <c r="C3191" s="215" t="s">
        <v>231</v>
      </c>
      <c r="D3191" s="215">
        <v>191882283</v>
      </c>
      <c r="E3191" s="215">
        <v>1020</v>
      </c>
      <c r="F3191" s="215">
        <v>1122</v>
      </c>
      <c r="G3191" s="215">
        <v>1004</v>
      </c>
      <c r="I3191" s="215" t="s">
        <v>29955</v>
      </c>
      <c r="J3191" s="215" t="s">
        <v>29956</v>
      </c>
      <c r="K3191" s="215" t="s">
        <v>328</v>
      </c>
      <c r="L3191" s="215" t="s">
        <v>30718</v>
      </c>
      <c r="AD3191" s="216"/>
    </row>
    <row r="3192" spans="1:30" s="215" customFormat="1" x14ac:dyDescent="0.25">
      <c r="A3192" s="215" t="s">
        <v>160</v>
      </c>
      <c r="B3192" s="215">
        <v>6133</v>
      </c>
      <c r="C3192" s="215" t="s">
        <v>231</v>
      </c>
      <c r="D3192" s="215">
        <v>191882297</v>
      </c>
      <c r="E3192" s="215">
        <v>1020</v>
      </c>
      <c r="F3192" s="215">
        <v>1122</v>
      </c>
      <c r="G3192" s="215">
        <v>1004</v>
      </c>
      <c r="I3192" s="215" t="s">
        <v>29957</v>
      </c>
      <c r="J3192" s="215" t="s">
        <v>29958</v>
      </c>
      <c r="K3192" s="215" t="s">
        <v>8688</v>
      </c>
      <c r="L3192" s="215" t="s">
        <v>30937</v>
      </c>
      <c r="AD3192" s="216"/>
    </row>
    <row r="3193" spans="1:30" s="215" customFormat="1" x14ac:dyDescent="0.25">
      <c r="A3193" s="215" t="s">
        <v>160</v>
      </c>
      <c r="B3193" s="215">
        <v>6133</v>
      </c>
      <c r="C3193" s="215" t="s">
        <v>231</v>
      </c>
      <c r="D3193" s="215">
        <v>191962449</v>
      </c>
      <c r="E3193" s="215">
        <v>1020</v>
      </c>
      <c r="F3193" s="215">
        <v>1110</v>
      </c>
      <c r="G3193" s="215">
        <v>1004</v>
      </c>
      <c r="I3193" s="215" t="s">
        <v>29959</v>
      </c>
      <c r="J3193" s="215" t="s">
        <v>29960</v>
      </c>
      <c r="K3193" s="215" t="s">
        <v>8688</v>
      </c>
      <c r="L3193" s="215" t="s">
        <v>30938</v>
      </c>
      <c r="AD3193" s="216"/>
    </row>
    <row r="3194" spans="1:30" s="215" customFormat="1" x14ac:dyDescent="0.25">
      <c r="A3194" s="215" t="s">
        <v>160</v>
      </c>
      <c r="B3194" s="215">
        <v>6133</v>
      </c>
      <c r="C3194" s="215" t="s">
        <v>231</v>
      </c>
      <c r="D3194" s="215">
        <v>191962479</v>
      </c>
      <c r="E3194" s="215">
        <v>1020</v>
      </c>
      <c r="F3194" s="215">
        <v>1110</v>
      </c>
      <c r="G3194" s="215">
        <v>1003</v>
      </c>
      <c r="I3194" s="215" t="s">
        <v>29961</v>
      </c>
      <c r="J3194" s="215" t="s">
        <v>29962</v>
      </c>
      <c r="K3194" s="215" t="s">
        <v>8688</v>
      </c>
      <c r="L3194" s="215" t="s">
        <v>30939</v>
      </c>
      <c r="AD3194" s="216"/>
    </row>
    <row r="3195" spans="1:30" s="215" customFormat="1" x14ac:dyDescent="0.25">
      <c r="A3195" s="215" t="s">
        <v>160</v>
      </c>
      <c r="B3195" s="215">
        <v>6133</v>
      </c>
      <c r="C3195" s="215" t="s">
        <v>231</v>
      </c>
      <c r="D3195" s="215">
        <v>191962480</v>
      </c>
      <c r="E3195" s="215">
        <v>1020</v>
      </c>
      <c r="F3195" s="215">
        <v>1110</v>
      </c>
      <c r="G3195" s="215">
        <v>1003</v>
      </c>
      <c r="I3195" s="215" t="s">
        <v>29963</v>
      </c>
      <c r="J3195" s="215" t="s">
        <v>29964</v>
      </c>
      <c r="K3195" s="215" t="s">
        <v>8688</v>
      </c>
      <c r="L3195" s="215" t="s">
        <v>30940</v>
      </c>
      <c r="AD3195" s="216"/>
    </row>
    <row r="3196" spans="1:30" s="215" customFormat="1" x14ac:dyDescent="0.25">
      <c r="A3196" s="215" t="s">
        <v>160</v>
      </c>
      <c r="B3196" s="215">
        <v>6133</v>
      </c>
      <c r="C3196" s="215" t="s">
        <v>231</v>
      </c>
      <c r="D3196" s="215">
        <v>191962481</v>
      </c>
      <c r="E3196" s="215">
        <v>1020</v>
      </c>
      <c r="F3196" s="215">
        <v>1110</v>
      </c>
      <c r="G3196" s="215">
        <v>1004</v>
      </c>
      <c r="I3196" s="215" t="s">
        <v>29965</v>
      </c>
      <c r="J3196" s="215" t="s">
        <v>29966</v>
      </c>
      <c r="K3196" s="215" t="s">
        <v>8688</v>
      </c>
      <c r="L3196" s="215" t="s">
        <v>30941</v>
      </c>
      <c r="AD3196" s="216"/>
    </row>
    <row r="3197" spans="1:30" s="215" customFormat="1" x14ac:dyDescent="0.25">
      <c r="A3197" s="215" t="s">
        <v>160</v>
      </c>
      <c r="B3197" s="215">
        <v>6133</v>
      </c>
      <c r="C3197" s="215" t="s">
        <v>231</v>
      </c>
      <c r="D3197" s="215">
        <v>191963161</v>
      </c>
      <c r="E3197" s="215">
        <v>1020</v>
      </c>
      <c r="F3197" s="215">
        <v>1121</v>
      </c>
      <c r="G3197" s="215">
        <v>1004</v>
      </c>
      <c r="I3197" s="215" t="s">
        <v>29967</v>
      </c>
      <c r="J3197" s="215" t="s">
        <v>29968</v>
      </c>
      <c r="K3197" s="215" t="s">
        <v>8688</v>
      </c>
      <c r="L3197" s="215" t="s">
        <v>30942</v>
      </c>
      <c r="AD3197" s="216"/>
    </row>
    <row r="3198" spans="1:30" s="215" customFormat="1" x14ac:dyDescent="0.25">
      <c r="A3198" s="215" t="s">
        <v>160</v>
      </c>
      <c r="B3198" s="215">
        <v>6133</v>
      </c>
      <c r="C3198" s="215" t="s">
        <v>231</v>
      </c>
      <c r="D3198" s="215">
        <v>191963162</v>
      </c>
      <c r="E3198" s="215">
        <v>1020</v>
      </c>
      <c r="F3198" s="215">
        <v>1121</v>
      </c>
      <c r="G3198" s="215">
        <v>1004</v>
      </c>
      <c r="I3198" s="215" t="s">
        <v>29969</v>
      </c>
      <c r="J3198" s="215" t="s">
        <v>29970</v>
      </c>
      <c r="K3198" s="215" t="s">
        <v>8688</v>
      </c>
      <c r="L3198" s="215" t="s">
        <v>30943</v>
      </c>
      <c r="AD3198" s="216"/>
    </row>
    <row r="3199" spans="1:30" s="215" customFormat="1" x14ac:dyDescent="0.25">
      <c r="A3199" s="215" t="s">
        <v>160</v>
      </c>
      <c r="B3199" s="215">
        <v>6133</v>
      </c>
      <c r="C3199" s="215" t="s">
        <v>231</v>
      </c>
      <c r="D3199" s="215">
        <v>191964350</v>
      </c>
      <c r="E3199" s="215">
        <v>1060</v>
      </c>
      <c r="F3199" s="215">
        <v>1242</v>
      </c>
      <c r="G3199" s="215">
        <v>1004</v>
      </c>
      <c r="I3199" s="215" t="s">
        <v>29971</v>
      </c>
      <c r="J3199" s="215" t="s">
        <v>29972</v>
      </c>
      <c r="K3199" s="215" t="s">
        <v>8688</v>
      </c>
      <c r="L3199" s="215" t="s">
        <v>30944</v>
      </c>
      <c r="AD3199" s="216"/>
    </row>
    <row r="3200" spans="1:30" s="215" customFormat="1" x14ac:dyDescent="0.25">
      <c r="A3200" s="215" t="s">
        <v>160</v>
      </c>
      <c r="B3200" s="215">
        <v>6133</v>
      </c>
      <c r="C3200" s="215" t="s">
        <v>231</v>
      </c>
      <c r="D3200" s="215">
        <v>191966412</v>
      </c>
      <c r="E3200" s="215">
        <v>1020</v>
      </c>
      <c r="F3200" s="215">
        <v>1122</v>
      </c>
      <c r="G3200" s="215">
        <v>1004</v>
      </c>
      <c r="I3200" s="215" t="s">
        <v>29973</v>
      </c>
      <c r="J3200" s="215" t="s">
        <v>29974</v>
      </c>
      <c r="K3200" s="215" t="s">
        <v>8688</v>
      </c>
      <c r="L3200" s="215" t="s">
        <v>30945</v>
      </c>
      <c r="AD3200" s="216"/>
    </row>
    <row r="3201" spans="1:30" s="215" customFormat="1" x14ac:dyDescent="0.25">
      <c r="A3201" s="215" t="s">
        <v>160</v>
      </c>
      <c r="B3201" s="215">
        <v>6133</v>
      </c>
      <c r="C3201" s="215" t="s">
        <v>231</v>
      </c>
      <c r="D3201" s="215">
        <v>191968663</v>
      </c>
      <c r="E3201" s="215">
        <v>1060</v>
      </c>
      <c r="F3201" s="215">
        <v>1242</v>
      </c>
      <c r="G3201" s="215">
        <v>1004</v>
      </c>
      <c r="I3201" s="215" t="s">
        <v>29975</v>
      </c>
      <c r="J3201" s="215" t="s">
        <v>29976</v>
      </c>
      <c r="K3201" s="215" t="s">
        <v>328</v>
      </c>
      <c r="L3201" s="215" t="s">
        <v>30765</v>
      </c>
      <c r="AD3201" s="216"/>
    </row>
    <row r="3202" spans="1:30" s="215" customFormat="1" x14ac:dyDescent="0.25">
      <c r="A3202" s="215" t="s">
        <v>160</v>
      </c>
      <c r="B3202" s="215">
        <v>6133</v>
      </c>
      <c r="C3202" s="215" t="s">
        <v>231</v>
      </c>
      <c r="D3202" s="215">
        <v>191968678</v>
      </c>
      <c r="E3202" s="215">
        <v>1020</v>
      </c>
      <c r="F3202" s="215">
        <v>1121</v>
      </c>
      <c r="G3202" s="215">
        <v>1004</v>
      </c>
      <c r="I3202" s="215" t="s">
        <v>29977</v>
      </c>
      <c r="J3202" s="215" t="s">
        <v>29978</v>
      </c>
      <c r="K3202" s="215" t="s">
        <v>8688</v>
      </c>
      <c r="L3202" s="215" t="s">
        <v>30946</v>
      </c>
      <c r="AD3202" s="216"/>
    </row>
    <row r="3203" spans="1:30" s="215" customFormat="1" x14ac:dyDescent="0.25">
      <c r="A3203" s="215" t="s">
        <v>160</v>
      </c>
      <c r="B3203" s="215">
        <v>6133</v>
      </c>
      <c r="C3203" s="215" t="s">
        <v>231</v>
      </c>
      <c r="D3203" s="215">
        <v>191969824</v>
      </c>
      <c r="E3203" s="215">
        <v>1020</v>
      </c>
      <c r="F3203" s="215">
        <v>1110</v>
      </c>
      <c r="G3203" s="215">
        <v>1004</v>
      </c>
      <c r="I3203" s="215" t="s">
        <v>29979</v>
      </c>
      <c r="J3203" s="215" t="s">
        <v>29980</v>
      </c>
      <c r="K3203" s="215" t="s">
        <v>8688</v>
      </c>
      <c r="L3203" s="215" t="s">
        <v>30947</v>
      </c>
      <c r="AD3203" s="216"/>
    </row>
    <row r="3204" spans="1:30" s="215" customFormat="1" x14ac:dyDescent="0.25">
      <c r="A3204" s="215" t="s">
        <v>160</v>
      </c>
      <c r="B3204" s="215">
        <v>6133</v>
      </c>
      <c r="C3204" s="215" t="s">
        <v>231</v>
      </c>
      <c r="D3204" s="215">
        <v>191974154</v>
      </c>
      <c r="E3204" s="215">
        <v>1020</v>
      </c>
      <c r="F3204" s="215">
        <v>1110</v>
      </c>
      <c r="G3204" s="215">
        <v>1004</v>
      </c>
      <c r="I3204" s="215" t="s">
        <v>29981</v>
      </c>
      <c r="J3204" s="215" t="s">
        <v>29982</v>
      </c>
      <c r="K3204" s="215" t="s">
        <v>8688</v>
      </c>
      <c r="L3204" s="215" t="s">
        <v>30948</v>
      </c>
      <c r="AD3204" s="216"/>
    </row>
    <row r="3205" spans="1:30" s="215" customFormat="1" x14ac:dyDescent="0.25">
      <c r="A3205" s="215" t="s">
        <v>160</v>
      </c>
      <c r="B3205" s="215">
        <v>6133</v>
      </c>
      <c r="C3205" s="215" t="s">
        <v>231</v>
      </c>
      <c r="D3205" s="215">
        <v>191974158</v>
      </c>
      <c r="E3205" s="215">
        <v>1020</v>
      </c>
      <c r="F3205" s="215">
        <v>1110</v>
      </c>
      <c r="G3205" s="215">
        <v>1003</v>
      </c>
      <c r="I3205" s="215" t="s">
        <v>29983</v>
      </c>
      <c r="J3205" s="215" t="s">
        <v>29984</v>
      </c>
      <c r="K3205" s="215" t="s">
        <v>8688</v>
      </c>
      <c r="L3205" s="215" t="s">
        <v>30949</v>
      </c>
      <c r="AD3205" s="216"/>
    </row>
    <row r="3206" spans="1:30" s="215" customFormat="1" x14ac:dyDescent="0.25">
      <c r="A3206" s="215" t="s">
        <v>160</v>
      </c>
      <c r="B3206" s="215">
        <v>6133</v>
      </c>
      <c r="C3206" s="215" t="s">
        <v>231</v>
      </c>
      <c r="D3206" s="215">
        <v>191975304</v>
      </c>
      <c r="E3206" s="215">
        <v>1020</v>
      </c>
      <c r="F3206" s="215">
        <v>1110</v>
      </c>
      <c r="G3206" s="215">
        <v>1004</v>
      </c>
      <c r="I3206" s="215" t="s">
        <v>29985</v>
      </c>
      <c r="J3206" s="215" t="s">
        <v>29986</v>
      </c>
      <c r="K3206" s="215" t="s">
        <v>8688</v>
      </c>
      <c r="L3206" s="215" t="s">
        <v>30950</v>
      </c>
      <c r="AD3206" s="216"/>
    </row>
    <row r="3207" spans="1:30" s="215" customFormat="1" x14ac:dyDescent="0.25">
      <c r="A3207" s="215" t="s">
        <v>160</v>
      </c>
      <c r="B3207" s="215">
        <v>6133</v>
      </c>
      <c r="C3207" s="215" t="s">
        <v>231</v>
      </c>
      <c r="D3207" s="215">
        <v>191975947</v>
      </c>
      <c r="E3207" s="215">
        <v>1020</v>
      </c>
      <c r="F3207" s="215">
        <v>1110</v>
      </c>
      <c r="G3207" s="215">
        <v>1004</v>
      </c>
      <c r="I3207" s="215" t="s">
        <v>29987</v>
      </c>
      <c r="J3207" s="215" t="s">
        <v>29988</v>
      </c>
      <c r="K3207" s="215" t="s">
        <v>8688</v>
      </c>
      <c r="L3207" s="215" t="s">
        <v>30951</v>
      </c>
      <c r="AD3207" s="216"/>
    </row>
    <row r="3208" spans="1:30" s="215" customFormat="1" x14ac:dyDescent="0.25">
      <c r="A3208" s="215" t="s">
        <v>160</v>
      </c>
      <c r="B3208" s="215">
        <v>6133</v>
      </c>
      <c r="C3208" s="215" t="s">
        <v>231</v>
      </c>
      <c r="D3208" s="215">
        <v>191992309</v>
      </c>
      <c r="E3208" s="215">
        <v>1060</v>
      </c>
      <c r="F3208" s="215">
        <v>1252</v>
      </c>
      <c r="G3208" s="215">
        <v>1004</v>
      </c>
      <c r="I3208" s="215" t="s">
        <v>29989</v>
      </c>
      <c r="J3208" s="215" t="s">
        <v>29990</v>
      </c>
      <c r="K3208" s="215" t="s">
        <v>8688</v>
      </c>
      <c r="L3208" s="215" t="s">
        <v>30952</v>
      </c>
      <c r="AD3208" s="216"/>
    </row>
    <row r="3209" spans="1:30" s="215" customFormat="1" x14ac:dyDescent="0.25">
      <c r="A3209" s="215" t="s">
        <v>160</v>
      </c>
      <c r="B3209" s="215">
        <v>6133</v>
      </c>
      <c r="C3209" s="215" t="s">
        <v>231</v>
      </c>
      <c r="D3209" s="215">
        <v>191992310</v>
      </c>
      <c r="E3209" s="215">
        <v>1020</v>
      </c>
      <c r="F3209" s="215">
        <v>1110</v>
      </c>
      <c r="G3209" s="215">
        <v>1004</v>
      </c>
      <c r="I3209" s="215" t="s">
        <v>29991</v>
      </c>
      <c r="J3209" s="215" t="s">
        <v>29992</v>
      </c>
      <c r="K3209" s="215" t="s">
        <v>8688</v>
      </c>
      <c r="L3209" s="215" t="s">
        <v>30953</v>
      </c>
      <c r="AD3209" s="216"/>
    </row>
    <row r="3210" spans="1:30" s="215" customFormat="1" x14ac:dyDescent="0.25">
      <c r="A3210" s="215" t="s">
        <v>160</v>
      </c>
      <c r="B3210" s="215">
        <v>6133</v>
      </c>
      <c r="C3210" s="215" t="s">
        <v>231</v>
      </c>
      <c r="D3210" s="215">
        <v>191992328</v>
      </c>
      <c r="E3210" s="215">
        <v>1020</v>
      </c>
      <c r="F3210" s="215">
        <v>1110</v>
      </c>
      <c r="G3210" s="215">
        <v>1004</v>
      </c>
      <c r="I3210" s="215" t="s">
        <v>29993</v>
      </c>
      <c r="J3210" s="215" t="s">
        <v>29994</v>
      </c>
      <c r="K3210" s="215" t="s">
        <v>8688</v>
      </c>
      <c r="L3210" s="215" t="s">
        <v>30954</v>
      </c>
      <c r="AD3210" s="216"/>
    </row>
    <row r="3211" spans="1:30" s="215" customFormat="1" x14ac:dyDescent="0.25">
      <c r="A3211" s="215" t="s">
        <v>160</v>
      </c>
      <c r="B3211" s="215">
        <v>6133</v>
      </c>
      <c r="C3211" s="215" t="s">
        <v>231</v>
      </c>
      <c r="D3211" s="215">
        <v>191992338</v>
      </c>
      <c r="E3211" s="215">
        <v>1020</v>
      </c>
      <c r="F3211" s="215">
        <v>1110</v>
      </c>
      <c r="G3211" s="215">
        <v>1004</v>
      </c>
      <c r="I3211" s="215" t="s">
        <v>29995</v>
      </c>
      <c r="J3211" s="215" t="s">
        <v>29996</v>
      </c>
      <c r="K3211" s="215" t="s">
        <v>8688</v>
      </c>
      <c r="L3211" s="215" t="s">
        <v>30955</v>
      </c>
      <c r="AD3211" s="216"/>
    </row>
    <row r="3212" spans="1:30" s="215" customFormat="1" x14ac:dyDescent="0.25">
      <c r="A3212" s="215" t="s">
        <v>160</v>
      </c>
      <c r="B3212" s="215">
        <v>6133</v>
      </c>
      <c r="C3212" s="215" t="s">
        <v>231</v>
      </c>
      <c r="D3212" s="215">
        <v>191992344</v>
      </c>
      <c r="E3212" s="215">
        <v>1030</v>
      </c>
      <c r="F3212" s="215">
        <v>1122</v>
      </c>
      <c r="G3212" s="215">
        <v>1003</v>
      </c>
      <c r="I3212" s="215" t="s">
        <v>29997</v>
      </c>
      <c r="J3212" s="215" t="s">
        <v>29998</v>
      </c>
      <c r="K3212" s="215" t="s">
        <v>8688</v>
      </c>
      <c r="L3212" s="215" t="s">
        <v>30956</v>
      </c>
      <c r="AD3212" s="216"/>
    </row>
    <row r="3213" spans="1:30" s="215" customFormat="1" x14ac:dyDescent="0.25">
      <c r="A3213" s="215" t="s">
        <v>160</v>
      </c>
      <c r="B3213" s="215">
        <v>6133</v>
      </c>
      <c r="C3213" s="215" t="s">
        <v>231</v>
      </c>
      <c r="D3213" s="215">
        <v>192000138</v>
      </c>
      <c r="E3213" s="215">
        <v>1060</v>
      </c>
      <c r="F3213" s="215">
        <v>1252</v>
      </c>
      <c r="G3213" s="215">
        <v>1004</v>
      </c>
      <c r="I3213" s="215" t="s">
        <v>29999</v>
      </c>
      <c r="J3213" s="215" t="s">
        <v>30000</v>
      </c>
      <c r="K3213" s="215" t="s">
        <v>8741</v>
      </c>
      <c r="L3213" s="215" t="s">
        <v>31118</v>
      </c>
      <c r="AD3213" s="216"/>
    </row>
    <row r="3214" spans="1:30" s="215" customFormat="1" x14ac:dyDescent="0.25">
      <c r="A3214" s="215" t="s">
        <v>160</v>
      </c>
      <c r="B3214" s="215">
        <v>6133</v>
      </c>
      <c r="C3214" s="215" t="s">
        <v>231</v>
      </c>
      <c r="D3214" s="215">
        <v>192001941</v>
      </c>
      <c r="E3214" s="215">
        <v>1020</v>
      </c>
      <c r="F3214" s="215">
        <v>1110</v>
      </c>
      <c r="G3214" s="215">
        <v>1004</v>
      </c>
      <c r="I3214" s="215" t="s">
        <v>30001</v>
      </c>
      <c r="J3214" s="215" t="s">
        <v>30002</v>
      </c>
      <c r="K3214" s="215" t="s">
        <v>8688</v>
      </c>
      <c r="L3214" s="215" t="s">
        <v>30957</v>
      </c>
      <c r="AD3214" s="216"/>
    </row>
    <row r="3215" spans="1:30" s="215" customFormat="1" x14ac:dyDescent="0.25">
      <c r="A3215" s="215" t="s">
        <v>160</v>
      </c>
      <c r="B3215" s="215">
        <v>6133</v>
      </c>
      <c r="C3215" s="215" t="s">
        <v>231</v>
      </c>
      <c r="D3215" s="215">
        <v>192002082</v>
      </c>
      <c r="E3215" s="215">
        <v>1020</v>
      </c>
      <c r="F3215" s="215">
        <v>1122</v>
      </c>
      <c r="G3215" s="215">
        <v>1003</v>
      </c>
      <c r="I3215" s="215" t="s">
        <v>30003</v>
      </c>
      <c r="J3215" s="215" t="s">
        <v>30004</v>
      </c>
      <c r="K3215" s="215" t="s">
        <v>8688</v>
      </c>
      <c r="L3215" s="215" t="s">
        <v>30958</v>
      </c>
      <c r="AD3215" s="216"/>
    </row>
    <row r="3216" spans="1:30" s="215" customFormat="1" x14ac:dyDescent="0.25">
      <c r="A3216" s="215" t="s">
        <v>160</v>
      </c>
      <c r="B3216" s="215">
        <v>6133</v>
      </c>
      <c r="C3216" s="215" t="s">
        <v>231</v>
      </c>
      <c r="D3216" s="215">
        <v>192002089</v>
      </c>
      <c r="E3216" s="215">
        <v>1020</v>
      </c>
      <c r="F3216" s="215">
        <v>1122</v>
      </c>
      <c r="G3216" s="215">
        <v>1003</v>
      </c>
      <c r="I3216" s="215" t="s">
        <v>30005</v>
      </c>
      <c r="J3216" s="215" t="s">
        <v>30006</v>
      </c>
      <c r="K3216" s="215" t="s">
        <v>8688</v>
      </c>
      <c r="L3216" s="215" t="s">
        <v>30959</v>
      </c>
      <c r="AD3216" s="216"/>
    </row>
    <row r="3217" spans="1:30" s="215" customFormat="1" x14ac:dyDescent="0.25">
      <c r="A3217" s="215" t="s">
        <v>160</v>
      </c>
      <c r="B3217" s="215">
        <v>6133</v>
      </c>
      <c r="C3217" s="215" t="s">
        <v>231</v>
      </c>
      <c r="D3217" s="215">
        <v>192006577</v>
      </c>
      <c r="E3217" s="215">
        <v>1060</v>
      </c>
      <c r="F3217" s="215">
        <v>1252</v>
      </c>
      <c r="G3217" s="215">
        <v>1004</v>
      </c>
      <c r="I3217" s="215" t="s">
        <v>30007</v>
      </c>
      <c r="J3217" s="215" t="s">
        <v>30008</v>
      </c>
      <c r="K3217" s="215" t="s">
        <v>8688</v>
      </c>
      <c r="L3217" s="215" t="s">
        <v>30960</v>
      </c>
      <c r="AD3217" s="216"/>
    </row>
    <row r="3218" spans="1:30" s="215" customFormat="1" x14ac:dyDescent="0.25">
      <c r="A3218" s="215" t="s">
        <v>160</v>
      </c>
      <c r="B3218" s="215">
        <v>6133</v>
      </c>
      <c r="C3218" s="215" t="s">
        <v>231</v>
      </c>
      <c r="D3218" s="215">
        <v>192006608</v>
      </c>
      <c r="E3218" s="215">
        <v>1060</v>
      </c>
      <c r="F3218" s="215">
        <v>1252</v>
      </c>
      <c r="G3218" s="215">
        <v>1004</v>
      </c>
      <c r="I3218" s="215" t="s">
        <v>30009</v>
      </c>
      <c r="J3218" s="215" t="s">
        <v>30010</v>
      </c>
      <c r="K3218" s="215" t="s">
        <v>8688</v>
      </c>
      <c r="L3218" s="215" t="s">
        <v>30961</v>
      </c>
      <c r="AD3218" s="216"/>
    </row>
    <row r="3219" spans="1:30" s="215" customFormat="1" x14ac:dyDescent="0.25">
      <c r="A3219" s="215" t="s">
        <v>160</v>
      </c>
      <c r="B3219" s="215">
        <v>6133</v>
      </c>
      <c r="C3219" s="215" t="s">
        <v>231</v>
      </c>
      <c r="D3219" s="215">
        <v>192008361</v>
      </c>
      <c r="E3219" s="215">
        <v>1020</v>
      </c>
      <c r="F3219" s="215">
        <v>1110</v>
      </c>
      <c r="G3219" s="215">
        <v>1003</v>
      </c>
      <c r="I3219" s="215" t="s">
        <v>30011</v>
      </c>
      <c r="J3219" s="215" t="s">
        <v>30012</v>
      </c>
      <c r="K3219" s="215" t="s">
        <v>8688</v>
      </c>
      <c r="L3219" s="215" t="s">
        <v>30962</v>
      </c>
      <c r="AD3219" s="216"/>
    </row>
    <row r="3220" spans="1:30" s="215" customFormat="1" x14ac:dyDescent="0.25">
      <c r="A3220" s="215" t="s">
        <v>160</v>
      </c>
      <c r="B3220" s="215">
        <v>6133</v>
      </c>
      <c r="C3220" s="215" t="s">
        <v>231</v>
      </c>
      <c r="D3220" s="215">
        <v>192008362</v>
      </c>
      <c r="E3220" s="215">
        <v>1020</v>
      </c>
      <c r="F3220" s="215">
        <v>1110</v>
      </c>
      <c r="G3220" s="215">
        <v>1003</v>
      </c>
      <c r="I3220" s="215" t="s">
        <v>30013</v>
      </c>
      <c r="J3220" s="215" t="s">
        <v>30014</v>
      </c>
      <c r="K3220" s="215" t="s">
        <v>8688</v>
      </c>
      <c r="L3220" s="215" t="s">
        <v>30963</v>
      </c>
      <c r="AD3220" s="216"/>
    </row>
    <row r="3221" spans="1:30" s="215" customFormat="1" x14ac:dyDescent="0.25">
      <c r="A3221" s="215" t="s">
        <v>160</v>
      </c>
      <c r="B3221" s="215">
        <v>6133</v>
      </c>
      <c r="C3221" s="215" t="s">
        <v>231</v>
      </c>
      <c r="D3221" s="215">
        <v>192014965</v>
      </c>
      <c r="E3221" s="215">
        <v>1060</v>
      </c>
      <c r="F3221" s="215">
        <v>1271</v>
      </c>
      <c r="G3221" s="215">
        <v>1003</v>
      </c>
      <c r="I3221" s="215" t="s">
        <v>30015</v>
      </c>
      <c r="J3221" s="215" t="s">
        <v>30016</v>
      </c>
      <c r="K3221" s="215" t="s">
        <v>8688</v>
      </c>
      <c r="L3221" s="215" t="s">
        <v>30964</v>
      </c>
      <c r="AD3221" s="216"/>
    </row>
    <row r="3222" spans="1:30" s="215" customFormat="1" x14ac:dyDescent="0.25">
      <c r="A3222" s="215" t="s">
        <v>160</v>
      </c>
      <c r="B3222" s="215">
        <v>6133</v>
      </c>
      <c r="C3222" s="215" t="s">
        <v>231</v>
      </c>
      <c r="D3222" s="215">
        <v>192018637</v>
      </c>
      <c r="E3222" s="215">
        <v>1020</v>
      </c>
      <c r="F3222" s="215">
        <v>1110</v>
      </c>
      <c r="G3222" s="215">
        <v>1003</v>
      </c>
      <c r="I3222" s="215" t="s">
        <v>30017</v>
      </c>
      <c r="J3222" s="215" t="s">
        <v>30018</v>
      </c>
      <c r="K3222" s="215" t="s">
        <v>8688</v>
      </c>
      <c r="L3222" s="215" t="s">
        <v>30965</v>
      </c>
      <c r="AD3222" s="216"/>
    </row>
    <row r="3223" spans="1:30" s="215" customFormat="1" x14ac:dyDescent="0.25">
      <c r="A3223" s="215" t="s">
        <v>160</v>
      </c>
      <c r="B3223" s="215">
        <v>6133</v>
      </c>
      <c r="C3223" s="215" t="s">
        <v>231</v>
      </c>
      <c r="D3223" s="215">
        <v>192018638</v>
      </c>
      <c r="E3223" s="215">
        <v>1020</v>
      </c>
      <c r="F3223" s="215">
        <v>1121</v>
      </c>
      <c r="G3223" s="215">
        <v>1004</v>
      </c>
      <c r="I3223" s="215" t="s">
        <v>30019</v>
      </c>
      <c r="J3223" s="215" t="s">
        <v>30020</v>
      </c>
      <c r="K3223" s="215" t="s">
        <v>8688</v>
      </c>
      <c r="L3223" s="215" t="s">
        <v>30966</v>
      </c>
      <c r="AD3223" s="216"/>
    </row>
    <row r="3224" spans="1:30" s="215" customFormat="1" x14ac:dyDescent="0.25">
      <c r="A3224" s="215" t="s">
        <v>160</v>
      </c>
      <c r="B3224" s="215">
        <v>6133</v>
      </c>
      <c r="C3224" s="215" t="s">
        <v>231</v>
      </c>
      <c r="D3224" s="215">
        <v>192018639</v>
      </c>
      <c r="E3224" s="215">
        <v>1020</v>
      </c>
      <c r="F3224" s="215">
        <v>1121</v>
      </c>
      <c r="G3224" s="215">
        <v>1004</v>
      </c>
      <c r="I3224" s="215" t="s">
        <v>30021</v>
      </c>
      <c r="J3224" s="215" t="s">
        <v>30022</v>
      </c>
      <c r="K3224" s="215" t="s">
        <v>8688</v>
      </c>
      <c r="L3224" s="215" t="s">
        <v>30967</v>
      </c>
      <c r="AD3224" s="216"/>
    </row>
    <row r="3225" spans="1:30" s="215" customFormat="1" x14ac:dyDescent="0.25">
      <c r="A3225" s="215" t="s">
        <v>160</v>
      </c>
      <c r="B3225" s="215">
        <v>6133</v>
      </c>
      <c r="C3225" s="215" t="s">
        <v>231</v>
      </c>
      <c r="D3225" s="215">
        <v>192018648</v>
      </c>
      <c r="E3225" s="215">
        <v>1020</v>
      </c>
      <c r="F3225" s="215">
        <v>1110</v>
      </c>
      <c r="G3225" s="215">
        <v>1004</v>
      </c>
      <c r="I3225" s="215" t="s">
        <v>30023</v>
      </c>
      <c r="J3225" s="215" t="s">
        <v>30024</v>
      </c>
      <c r="K3225" s="215" t="s">
        <v>8688</v>
      </c>
      <c r="L3225" s="215" t="s">
        <v>30968</v>
      </c>
      <c r="AD3225" s="216"/>
    </row>
    <row r="3226" spans="1:30" s="215" customFormat="1" x14ac:dyDescent="0.25">
      <c r="A3226" s="215" t="s">
        <v>160</v>
      </c>
      <c r="B3226" s="215">
        <v>6133</v>
      </c>
      <c r="C3226" s="215" t="s">
        <v>231</v>
      </c>
      <c r="D3226" s="215">
        <v>192020452</v>
      </c>
      <c r="E3226" s="215">
        <v>1060</v>
      </c>
      <c r="F3226" s="215">
        <v>1271</v>
      </c>
      <c r="G3226" s="215">
        <v>1004</v>
      </c>
      <c r="I3226" s="215" t="s">
        <v>30025</v>
      </c>
      <c r="J3226" s="215" t="s">
        <v>30026</v>
      </c>
      <c r="K3226" s="215" t="s">
        <v>328</v>
      </c>
      <c r="L3226" s="215" t="s">
        <v>30721</v>
      </c>
      <c r="AD3226" s="216"/>
    </row>
    <row r="3227" spans="1:30" s="215" customFormat="1" x14ac:dyDescent="0.25">
      <c r="A3227" s="215" t="s">
        <v>160</v>
      </c>
      <c r="B3227" s="215">
        <v>6133</v>
      </c>
      <c r="C3227" s="215" t="s">
        <v>231</v>
      </c>
      <c r="D3227" s="215">
        <v>192022449</v>
      </c>
      <c r="E3227" s="215">
        <v>1060</v>
      </c>
      <c r="F3227" s="215">
        <v>1252</v>
      </c>
      <c r="G3227" s="215">
        <v>1004</v>
      </c>
      <c r="I3227" s="215" t="s">
        <v>30027</v>
      </c>
      <c r="J3227" s="215" t="s">
        <v>30028</v>
      </c>
      <c r="K3227" s="215" t="s">
        <v>8688</v>
      </c>
      <c r="L3227" s="215" t="s">
        <v>30969</v>
      </c>
      <c r="AD3227" s="216"/>
    </row>
    <row r="3228" spans="1:30" s="215" customFormat="1" x14ac:dyDescent="0.25">
      <c r="A3228" s="215" t="s">
        <v>160</v>
      </c>
      <c r="B3228" s="215">
        <v>6133</v>
      </c>
      <c r="C3228" s="215" t="s">
        <v>231</v>
      </c>
      <c r="D3228" s="215">
        <v>192022458</v>
      </c>
      <c r="E3228" s="215">
        <v>1060</v>
      </c>
      <c r="F3228" s="215">
        <v>1252</v>
      </c>
      <c r="G3228" s="215">
        <v>1004</v>
      </c>
      <c r="I3228" s="215" t="s">
        <v>30029</v>
      </c>
      <c r="J3228" s="215" t="s">
        <v>30030</v>
      </c>
      <c r="K3228" s="215" t="s">
        <v>8688</v>
      </c>
      <c r="L3228" s="215" t="s">
        <v>30970</v>
      </c>
      <c r="AD3228" s="216"/>
    </row>
    <row r="3229" spans="1:30" s="215" customFormat="1" x14ac:dyDescent="0.25">
      <c r="A3229" s="215" t="s">
        <v>160</v>
      </c>
      <c r="B3229" s="215">
        <v>6133</v>
      </c>
      <c r="C3229" s="215" t="s">
        <v>231</v>
      </c>
      <c r="D3229" s="215">
        <v>192024761</v>
      </c>
      <c r="E3229" s="215">
        <v>1060</v>
      </c>
      <c r="F3229" s="215">
        <v>1252</v>
      </c>
      <c r="G3229" s="215">
        <v>1004</v>
      </c>
      <c r="I3229" s="215" t="s">
        <v>31810</v>
      </c>
      <c r="J3229" s="215" t="s">
        <v>31811</v>
      </c>
      <c r="K3229" s="215" t="s">
        <v>8688</v>
      </c>
      <c r="L3229" s="215" t="s">
        <v>31944</v>
      </c>
      <c r="AD3229" s="216"/>
    </row>
    <row r="3230" spans="1:30" s="215" customFormat="1" x14ac:dyDescent="0.25">
      <c r="A3230" s="215" t="s">
        <v>160</v>
      </c>
      <c r="B3230" s="215">
        <v>6133</v>
      </c>
      <c r="C3230" s="215" t="s">
        <v>231</v>
      </c>
      <c r="D3230" s="215">
        <v>192028837</v>
      </c>
      <c r="E3230" s="215">
        <v>1060</v>
      </c>
      <c r="F3230" s="215">
        <v>1251</v>
      </c>
      <c r="G3230" s="215">
        <v>1004</v>
      </c>
      <c r="I3230" s="215" t="s">
        <v>30031</v>
      </c>
      <c r="J3230" s="215" t="s">
        <v>30032</v>
      </c>
      <c r="K3230" s="215" t="s">
        <v>8688</v>
      </c>
      <c r="L3230" s="215" t="s">
        <v>30971</v>
      </c>
      <c r="AD3230" s="216"/>
    </row>
    <row r="3231" spans="1:30" s="215" customFormat="1" x14ac:dyDescent="0.25">
      <c r="A3231" s="215" t="s">
        <v>160</v>
      </c>
      <c r="B3231" s="215">
        <v>6133</v>
      </c>
      <c r="C3231" s="215" t="s">
        <v>231</v>
      </c>
      <c r="D3231" s="215">
        <v>192028841</v>
      </c>
      <c r="E3231" s="215">
        <v>1020</v>
      </c>
      <c r="F3231" s="215">
        <v>1110</v>
      </c>
      <c r="G3231" s="215">
        <v>1004</v>
      </c>
      <c r="I3231" s="215" t="s">
        <v>30033</v>
      </c>
      <c r="J3231" s="215" t="s">
        <v>30034</v>
      </c>
      <c r="K3231" s="215" t="s">
        <v>8688</v>
      </c>
      <c r="L3231" s="215" t="s">
        <v>30972</v>
      </c>
      <c r="AD3231" s="216"/>
    </row>
    <row r="3232" spans="1:30" s="215" customFormat="1" x14ac:dyDescent="0.25">
      <c r="A3232" s="215" t="s">
        <v>160</v>
      </c>
      <c r="B3232" s="215">
        <v>6133</v>
      </c>
      <c r="C3232" s="215" t="s">
        <v>231</v>
      </c>
      <c r="D3232" s="215">
        <v>192034115</v>
      </c>
      <c r="E3232" s="215">
        <v>1060</v>
      </c>
      <c r="F3232" s="215">
        <v>1252</v>
      </c>
      <c r="G3232" s="215">
        <v>1004</v>
      </c>
      <c r="I3232" s="215" t="s">
        <v>30035</v>
      </c>
      <c r="J3232" s="215" t="s">
        <v>30036</v>
      </c>
      <c r="K3232" s="215" t="s">
        <v>8688</v>
      </c>
      <c r="L3232" s="215" t="s">
        <v>30973</v>
      </c>
      <c r="AD3232" s="216"/>
    </row>
    <row r="3233" spans="1:30" s="215" customFormat="1" x14ac:dyDescent="0.25">
      <c r="A3233" s="215" t="s">
        <v>160</v>
      </c>
      <c r="B3233" s="215">
        <v>6133</v>
      </c>
      <c r="C3233" s="215" t="s">
        <v>231</v>
      </c>
      <c r="D3233" s="215">
        <v>192035628</v>
      </c>
      <c r="E3233" s="215">
        <v>1020</v>
      </c>
      <c r="F3233" s="215">
        <v>1110</v>
      </c>
      <c r="G3233" s="215">
        <v>1003</v>
      </c>
      <c r="I3233" s="215" t="s">
        <v>30037</v>
      </c>
      <c r="J3233" s="215" t="s">
        <v>30038</v>
      </c>
      <c r="K3233" s="215" t="s">
        <v>8688</v>
      </c>
      <c r="L3233" s="215" t="s">
        <v>30974</v>
      </c>
      <c r="AD3233" s="216"/>
    </row>
    <row r="3234" spans="1:30" s="215" customFormat="1" x14ac:dyDescent="0.25">
      <c r="A3234" s="215" t="s">
        <v>160</v>
      </c>
      <c r="B3234" s="215">
        <v>6133</v>
      </c>
      <c r="C3234" s="215" t="s">
        <v>231</v>
      </c>
      <c r="D3234" s="215">
        <v>192035631</v>
      </c>
      <c r="E3234" s="215">
        <v>1020</v>
      </c>
      <c r="F3234" s="215">
        <v>1274</v>
      </c>
      <c r="G3234" s="215">
        <v>1003</v>
      </c>
      <c r="I3234" s="215" t="s">
        <v>30039</v>
      </c>
      <c r="J3234" s="215" t="s">
        <v>30040</v>
      </c>
      <c r="K3234" s="215" t="s">
        <v>328</v>
      </c>
      <c r="L3234" s="215" t="s">
        <v>30722</v>
      </c>
      <c r="AD3234" s="216"/>
    </row>
    <row r="3235" spans="1:30" s="215" customFormat="1" x14ac:dyDescent="0.25">
      <c r="A3235" s="215" t="s">
        <v>160</v>
      </c>
      <c r="B3235" s="215">
        <v>6133</v>
      </c>
      <c r="C3235" s="215" t="s">
        <v>231</v>
      </c>
      <c r="D3235" s="215">
        <v>192035643</v>
      </c>
      <c r="E3235" s="215">
        <v>1020</v>
      </c>
      <c r="F3235" s="215">
        <v>1110</v>
      </c>
      <c r="G3235" s="215">
        <v>1003</v>
      </c>
      <c r="I3235" s="215" t="s">
        <v>30041</v>
      </c>
      <c r="J3235" s="215" t="s">
        <v>30042</v>
      </c>
      <c r="K3235" s="215" t="s">
        <v>8688</v>
      </c>
      <c r="L3235" s="215" t="s">
        <v>30975</v>
      </c>
      <c r="AD3235" s="216"/>
    </row>
    <row r="3236" spans="1:30" s="215" customFormat="1" x14ac:dyDescent="0.25">
      <c r="A3236" s="215" t="s">
        <v>160</v>
      </c>
      <c r="B3236" s="215">
        <v>6133</v>
      </c>
      <c r="C3236" s="215" t="s">
        <v>231</v>
      </c>
      <c r="D3236" s="215">
        <v>192035645</v>
      </c>
      <c r="E3236" s="215">
        <v>1020</v>
      </c>
      <c r="F3236" s="215">
        <v>1110</v>
      </c>
      <c r="G3236" s="215">
        <v>1003</v>
      </c>
      <c r="I3236" s="215" t="s">
        <v>30043</v>
      </c>
      <c r="J3236" s="215" t="s">
        <v>30044</v>
      </c>
      <c r="K3236" s="215" t="s">
        <v>8688</v>
      </c>
      <c r="L3236" s="215" t="s">
        <v>30976</v>
      </c>
      <c r="AD3236" s="216"/>
    </row>
    <row r="3237" spans="1:30" s="215" customFormat="1" x14ac:dyDescent="0.25">
      <c r="A3237" s="215" t="s">
        <v>160</v>
      </c>
      <c r="B3237" s="215">
        <v>6133</v>
      </c>
      <c r="C3237" s="215" t="s">
        <v>231</v>
      </c>
      <c r="D3237" s="215">
        <v>192036002</v>
      </c>
      <c r="E3237" s="215">
        <v>1060</v>
      </c>
      <c r="F3237" s="215">
        <v>1271</v>
      </c>
      <c r="G3237" s="215">
        <v>1004</v>
      </c>
      <c r="I3237" s="215" t="s">
        <v>30045</v>
      </c>
      <c r="J3237" s="215" t="s">
        <v>30046</v>
      </c>
      <c r="K3237" s="215" t="s">
        <v>8688</v>
      </c>
      <c r="L3237" s="215" t="s">
        <v>30977</v>
      </c>
      <c r="AD3237" s="216"/>
    </row>
    <row r="3238" spans="1:30" s="215" customFormat="1" x14ac:dyDescent="0.25">
      <c r="A3238" s="215" t="s">
        <v>160</v>
      </c>
      <c r="B3238" s="215">
        <v>6133</v>
      </c>
      <c r="C3238" s="215" t="s">
        <v>231</v>
      </c>
      <c r="D3238" s="215">
        <v>500008307</v>
      </c>
      <c r="E3238" s="215">
        <v>1020</v>
      </c>
      <c r="F3238" s="215">
        <v>1121</v>
      </c>
      <c r="G3238" s="215">
        <v>1004</v>
      </c>
      <c r="I3238" s="215" t="s">
        <v>30047</v>
      </c>
      <c r="J3238" s="215" t="s">
        <v>30048</v>
      </c>
      <c r="K3238" s="215" t="s">
        <v>328</v>
      </c>
      <c r="L3238" s="215" t="s">
        <v>30713</v>
      </c>
      <c r="AD3238" s="216"/>
    </row>
    <row r="3239" spans="1:30" s="215" customFormat="1" x14ac:dyDescent="0.25">
      <c r="A3239" s="215" t="s">
        <v>160</v>
      </c>
      <c r="B3239" s="215">
        <v>6133</v>
      </c>
      <c r="C3239" s="215" t="s">
        <v>231</v>
      </c>
      <c r="D3239" s="215">
        <v>500008352</v>
      </c>
      <c r="E3239" s="215">
        <v>1020</v>
      </c>
      <c r="F3239" s="215">
        <v>1110</v>
      </c>
      <c r="G3239" s="215">
        <v>1004</v>
      </c>
      <c r="I3239" s="215" t="s">
        <v>30049</v>
      </c>
      <c r="J3239" s="215" t="s">
        <v>30050</v>
      </c>
      <c r="K3239" s="215" t="s">
        <v>328</v>
      </c>
      <c r="L3239" s="215" t="s">
        <v>30723</v>
      </c>
      <c r="AD3239" s="216"/>
    </row>
    <row r="3240" spans="1:30" s="215" customFormat="1" x14ac:dyDescent="0.25">
      <c r="A3240" s="215" t="s">
        <v>160</v>
      </c>
      <c r="B3240" s="215">
        <v>6133</v>
      </c>
      <c r="C3240" s="215" t="s">
        <v>231</v>
      </c>
      <c r="D3240" s="215">
        <v>500008378</v>
      </c>
      <c r="E3240" s="215">
        <v>1020</v>
      </c>
      <c r="F3240" s="215">
        <v>1122</v>
      </c>
      <c r="G3240" s="215">
        <v>1004</v>
      </c>
      <c r="I3240" s="215" t="s">
        <v>30051</v>
      </c>
      <c r="J3240" s="215" t="s">
        <v>30052</v>
      </c>
      <c r="K3240" s="215" t="s">
        <v>328</v>
      </c>
      <c r="L3240" s="215" t="s">
        <v>30717</v>
      </c>
      <c r="AD3240" s="216"/>
    </row>
    <row r="3241" spans="1:30" s="215" customFormat="1" x14ac:dyDescent="0.25">
      <c r="A3241" s="215" t="s">
        <v>160</v>
      </c>
      <c r="B3241" s="215">
        <v>6133</v>
      </c>
      <c r="C3241" s="215" t="s">
        <v>231</v>
      </c>
      <c r="D3241" s="215">
        <v>500008400</v>
      </c>
      <c r="E3241" s="215">
        <v>1040</v>
      </c>
      <c r="F3241" s="215">
        <v>1261</v>
      </c>
      <c r="G3241" s="215">
        <v>1004</v>
      </c>
      <c r="I3241" s="215" t="s">
        <v>30053</v>
      </c>
      <c r="J3241" s="215" t="s">
        <v>30054</v>
      </c>
      <c r="K3241" s="215" t="s">
        <v>328</v>
      </c>
      <c r="L3241" s="215" t="s">
        <v>30714</v>
      </c>
      <c r="AD3241" s="216"/>
    </row>
    <row r="3242" spans="1:30" s="215" customFormat="1" x14ac:dyDescent="0.25">
      <c r="A3242" s="215" t="s">
        <v>160</v>
      </c>
      <c r="B3242" s="215">
        <v>6133</v>
      </c>
      <c r="C3242" s="215" t="s">
        <v>231</v>
      </c>
      <c r="D3242" s="215">
        <v>504191458</v>
      </c>
      <c r="E3242" s="215">
        <v>1060</v>
      </c>
      <c r="F3242" s="215">
        <v>1274</v>
      </c>
      <c r="G3242" s="215">
        <v>1004</v>
      </c>
      <c r="I3242" s="215" t="s">
        <v>30055</v>
      </c>
      <c r="J3242" s="215" t="s">
        <v>30056</v>
      </c>
      <c r="K3242" s="215" t="s">
        <v>8688</v>
      </c>
      <c r="L3242" s="215" t="s">
        <v>30978</v>
      </c>
      <c r="AD3242" s="216"/>
    </row>
    <row r="3243" spans="1:30" s="215" customFormat="1" x14ac:dyDescent="0.25">
      <c r="A3243" s="215" t="s">
        <v>160</v>
      </c>
      <c r="B3243" s="215">
        <v>6133</v>
      </c>
      <c r="C3243" s="215" t="s">
        <v>231</v>
      </c>
      <c r="D3243" s="215">
        <v>504191840</v>
      </c>
      <c r="E3243" s="215">
        <v>1060</v>
      </c>
      <c r="F3243" s="215">
        <v>1271</v>
      </c>
      <c r="G3243" s="215">
        <v>1004</v>
      </c>
      <c r="I3243" s="215" t="s">
        <v>30057</v>
      </c>
      <c r="J3243" s="215" t="s">
        <v>30058</v>
      </c>
      <c r="K3243" s="215" t="s">
        <v>328</v>
      </c>
      <c r="L3243" s="215" t="s">
        <v>30720</v>
      </c>
      <c r="AD3243" s="216"/>
    </row>
    <row r="3244" spans="1:30" s="215" customFormat="1" x14ac:dyDescent="0.25">
      <c r="A3244" s="215" t="s">
        <v>160</v>
      </c>
      <c r="B3244" s="215">
        <v>6133</v>
      </c>
      <c r="C3244" s="215" t="s">
        <v>231</v>
      </c>
      <c r="D3244" s="215">
        <v>504191894</v>
      </c>
      <c r="E3244" s="215">
        <v>1060</v>
      </c>
      <c r="F3244" s="215">
        <v>1271</v>
      </c>
      <c r="G3244" s="215">
        <v>1004</v>
      </c>
      <c r="I3244" s="215" t="s">
        <v>30059</v>
      </c>
      <c r="J3244" s="215" t="s">
        <v>30060</v>
      </c>
      <c r="K3244" s="215" t="s">
        <v>328</v>
      </c>
      <c r="L3244" s="215" t="s">
        <v>30721</v>
      </c>
      <c r="AD3244" s="216"/>
    </row>
    <row r="3245" spans="1:30" s="215" customFormat="1" x14ac:dyDescent="0.25">
      <c r="A3245" s="215" t="s">
        <v>160</v>
      </c>
      <c r="B3245" s="215">
        <v>6133</v>
      </c>
      <c r="C3245" s="215" t="s">
        <v>231</v>
      </c>
      <c r="D3245" s="215">
        <v>504192074</v>
      </c>
      <c r="E3245" s="215">
        <v>1060</v>
      </c>
      <c r="F3245" s="215">
        <v>1274</v>
      </c>
      <c r="G3245" s="215">
        <v>1004</v>
      </c>
      <c r="I3245" s="215" t="s">
        <v>30061</v>
      </c>
      <c r="J3245" s="215" t="s">
        <v>30062</v>
      </c>
      <c r="K3245" s="215" t="s">
        <v>8688</v>
      </c>
      <c r="L3245" s="215" t="s">
        <v>30979</v>
      </c>
      <c r="AD3245" s="216"/>
    </row>
    <row r="3246" spans="1:30" s="215" customFormat="1" x14ac:dyDescent="0.25">
      <c r="A3246" s="215" t="s">
        <v>160</v>
      </c>
      <c r="B3246" s="215">
        <v>6133</v>
      </c>
      <c r="C3246" s="215" t="s">
        <v>231</v>
      </c>
      <c r="D3246" s="215">
        <v>504192076</v>
      </c>
      <c r="E3246" s="215">
        <v>1060</v>
      </c>
      <c r="F3246" s="215">
        <v>1274</v>
      </c>
      <c r="G3246" s="215">
        <v>1004</v>
      </c>
      <c r="I3246" s="215" t="s">
        <v>30063</v>
      </c>
      <c r="J3246" s="215" t="s">
        <v>30064</v>
      </c>
      <c r="K3246" s="215" t="s">
        <v>328</v>
      </c>
      <c r="L3246" s="215" t="s">
        <v>30712</v>
      </c>
      <c r="AD3246" s="216"/>
    </row>
    <row r="3247" spans="1:30" s="215" customFormat="1" x14ac:dyDescent="0.25">
      <c r="A3247" s="215" t="s">
        <v>160</v>
      </c>
      <c r="B3247" s="215">
        <v>6133</v>
      </c>
      <c r="C3247" s="215" t="s">
        <v>231</v>
      </c>
      <c r="D3247" s="215">
        <v>504192150</v>
      </c>
      <c r="E3247" s="215">
        <v>1060</v>
      </c>
      <c r="F3247" s="215">
        <v>1242</v>
      </c>
      <c r="G3247" s="215">
        <v>1004</v>
      </c>
      <c r="I3247" s="215" t="s">
        <v>30065</v>
      </c>
      <c r="J3247" s="215" t="s">
        <v>30066</v>
      </c>
      <c r="K3247" s="215" t="s">
        <v>328</v>
      </c>
      <c r="L3247" s="215" t="s">
        <v>30724</v>
      </c>
      <c r="AD3247" s="216"/>
    </row>
    <row r="3248" spans="1:30" s="215" customFormat="1" x14ac:dyDescent="0.25">
      <c r="A3248" s="215" t="s">
        <v>160</v>
      </c>
      <c r="B3248" s="215">
        <v>6133</v>
      </c>
      <c r="C3248" s="215" t="s">
        <v>231</v>
      </c>
      <c r="D3248" s="215">
        <v>504192151</v>
      </c>
      <c r="E3248" s="215">
        <v>1060</v>
      </c>
      <c r="F3248" s="215">
        <v>1242</v>
      </c>
      <c r="G3248" s="215">
        <v>1004</v>
      </c>
      <c r="I3248" s="215" t="s">
        <v>30067</v>
      </c>
      <c r="J3248" s="215" t="s">
        <v>30068</v>
      </c>
      <c r="K3248" s="215" t="s">
        <v>328</v>
      </c>
      <c r="L3248" s="215" t="s">
        <v>30725</v>
      </c>
      <c r="AD3248" s="216"/>
    </row>
    <row r="3249" spans="1:30" s="215" customFormat="1" x14ac:dyDescent="0.25">
      <c r="A3249" s="215" t="s">
        <v>160</v>
      </c>
      <c r="B3249" s="215">
        <v>6133</v>
      </c>
      <c r="C3249" s="215" t="s">
        <v>231</v>
      </c>
      <c r="D3249" s="215">
        <v>504192187</v>
      </c>
      <c r="E3249" s="215">
        <v>1060</v>
      </c>
      <c r="F3249" s="215">
        <v>1274</v>
      </c>
      <c r="G3249" s="215">
        <v>1004</v>
      </c>
      <c r="I3249" s="215" t="s">
        <v>30069</v>
      </c>
      <c r="J3249" s="215" t="s">
        <v>30070</v>
      </c>
      <c r="K3249" s="215" t="s">
        <v>328</v>
      </c>
      <c r="L3249" s="215" t="s">
        <v>30726</v>
      </c>
      <c r="AD3249" s="216"/>
    </row>
    <row r="3250" spans="1:30" s="215" customFormat="1" x14ac:dyDescent="0.25">
      <c r="A3250" s="215" t="s">
        <v>160</v>
      </c>
      <c r="B3250" s="215">
        <v>6134</v>
      </c>
      <c r="C3250" s="215" t="s">
        <v>232</v>
      </c>
      <c r="D3250" s="215">
        <v>917516</v>
      </c>
      <c r="E3250" s="215">
        <v>1020</v>
      </c>
      <c r="F3250" s="215">
        <v>1110</v>
      </c>
      <c r="G3250" s="215">
        <v>1004</v>
      </c>
      <c r="I3250" s="215" t="s">
        <v>30071</v>
      </c>
      <c r="J3250" s="215" t="s">
        <v>30072</v>
      </c>
      <c r="K3250" s="215" t="s">
        <v>328</v>
      </c>
      <c r="L3250" s="215" t="s">
        <v>30727</v>
      </c>
      <c r="AD3250" s="216"/>
    </row>
    <row r="3251" spans="1:30" s="215" customFormat="1" x14ac:dyDescent="0.25">
      <c r="A3251" s="215" t="s">
        <v>160</v>
      </c>
      <c r="B3251" s="215">
        <v>6134</v>
      </c>
      <c r="C3251" s="215" t="s">
        <v>232</v>
      </c>
      <c r="D3251" s="215">
        <v>917518</v>
      </c>
      <c r="E3251" s="215">
        <v>1020</v>
      </c>
      <c r="F3251" s="215">
        <v>1110</v>
      </c>
      <c r="G3251" s="215">
        <v>1004</v>
      </c>
      <c r="I3251" s="215" t="s">
        <v>30073</v>
      </c>
      <c r="J3251" s="215" t="s">
        <v>30074</v>
      </c>
      <c r="K3251" s="215" t="s">
        <v>328</v>
      </c>
      <c r="L3251" s="215" t="s">
        <v>30728</v>
      </c>
      <c r="AD3251" s="216"/>
    </row>
    <row r="3252" spans="1:30" s="215" customFormat="1" x14ac:dyDescent="0.25">
      <c r="A3252" s="215" t="s">
        <v>160</v>
      </c>
      <c r="B3252" s="215">
        <v>6134</v>
      </c>
      <c r="C3252" s="215" t="s">
        <v>232</v>
      </c>
      <c r="D3252" s="215">
        <v>917521</v>
      </c>
      <c r="E3252" s="215">
        <v>1020</v>
      </c>
      <c r="F3252" s="215">
        <v>1121</v>
      </c>
      <c r="G3252" s="215">
        <v>1004</v>
      </c>
      <c r="I3252" s="215" t="s">
        <v>30075</v>
      </c>
      <c r="J3252" s="215" t="s">
        <v>30076</v>
      </c>
      <c r="K3252" s="215" t="s">
        <v>328</v>
      </c>
      <c r="L3252" s="215" t="s">
        <v>30729</v>
      </c>
      <c r="AD3252" s="216"/>
    </row>
    <row r="3253" spans="1:30" s="215" customFormat="1" x14ac:dyDescent="0.25">
      <c r="A3253" s="215" t="s">
        <v>160</v>
      </c>
      <c r="B3253" s="215">
        <v>6134</v>
      </c>
      <c r="C3253" s="215" t="s">
        <v>232</v>
      </c>
      <c r="D3253" s="215">
        <v>917537</v>
      </c>
      <c r="E3253" s="215">
        <v>1020</v>
      </c>
      <c r="F3253" s="215">
        <v>1121</v>
      </c>
      <c r="G3253" s="215">
        <v>1004</v>
      </c>
      <c r="I3253" s="215" t="s">
        <v>30077</v>
      </c>
      <c r="J3253" s="215" t="s">
        <v>30078</v>
      </c>
      <c r="K3253" s="215" t="s">
        <v>328</v>
      </c>
      <c r="L3253" s="215" t="s">
        <v>30730</v>
      </c>
      <c r="AD3253" s="216"/>
    </row>
    <row r="3254" spans="1:30" s="215" customFormat="1" x14ac:dyDescent="0.25">
      <c r="A3254" s="215" t="s">
        <v>160</v>
      </c>
      <c r="B3254" s="215">
        <v>6134</v>
      </c>
      <c r="C3254" s="215" t="s">
        <v>232</v>
      </c>
      <c r="D3254" s="215">
        <v>917538</v>
      </c>
      <c r="E3254" s="215">
        <v>1020</v>
      </c>
      <c r="F3254" s="215">
        <v>1121</v>
      </c>
      <c r="G3254" s="215">
        <v>1004</v>
      </c>
      <c r="I3254" s="215" t="s">
        <v>30079</v>
      </c>
      <c r="J3254" s="215" t="s">
        <v>30080</v>
      </c>
      <c r="K3254" s="215" t="s">
        <v>328</v>
      </c>
      <c r="L3254" s="215" t="s">
        <v>30730</v>
      </c>
      <c r="AD3254" s="216"/>
    </row>
    <row r="3255" spans="1:30" s="215" customFormat="1" x14ac:dyDescent="0.25">
      <c r="A3255" s="215" t="s">
        <v>160</v>
      </c>
      <c r="B3255" s="215">
        <v>6134</v>
      </c>
      <c r="C3255" s="215" t="s">
        <v>232</v>
      </c>
      <c r="D3255" s="215">
        <v>917543</v>
      </c>
      <c r="E3255" s="215">
        <v>1020</v>
      </c>
      <c r="F3255" s="215">
        <v>1121</v>
      </c>
      <c r="G3255" s="215">
        <v>1004</v>
      </c>
      <c r="I3255" s="215" t="s">
        <v>30081</v>
      </c>
      <c r="J3255" s="215" t="s">
        <v>30082</v>
      </c>
      <c r="K3255" s="215" t="s">
        <v>328</v>
      </c>
      <c r="L3255" s="215" t="s">
        <v>30731</v>
      </c>
      <c r="AD3255" s="216"/>
    </row>
    <row r="3256" spans="1:30" s="215" customFormat="1" x14ac:dyDescent="0.25">
      <c r="A3256" s="215" t="s">
        <v>160</v>
      </c>
      <c r="B3256" s="215">
        <v>6134</v>
      </c>
      <c r="C3256" s="215" t="s">
        <v>232</v>
      </c>
      <c r="D3256" s="215">
        <v>917544</v>
      </c>
      <c r="E3256" s="215">
        <v>1020</v>
      </c>
      <c r="F3256" s="215">
        <v>1121</v>
      </c>
      <c r="G3256" s="215">
        <v>1004</v>
      </c>
      <c r="I3256" s="215" t="s">
        <v>30083</v>
      </c>
      <c r="J3256" s="215" t="s">
        <v>30084</v>
      </c>
      <c r="K3256" s="215" t="s">
        <v>328</v>
      </c>
      <c r="L3256" s="215" t="s">
        <v>30731</v>
      </c>
      <c r="AD3256" s="216"/>
    </row>
    <row r="3257" spans="1:30" s="215" customFormat="1" x14ac:dyDescent="0.25">
      <c r="A3257" s="215" t="s">
        <v>160</v>
      </c>
      <c r="B3257" s="215">
        <v>6134</v>
      </c>
      <c r="C3257" s="215" t="s">
        <v>232</v>
      </c>
      <c r="D3257" s="215">
        <v>917555</v>
      </c>
      <c r="E3257" s="215">
        <v>1020</v>
      </c>
      <c r="F3257" s="215">
        <v>1122</v>
      </c>
      <c r="G3257" s="215">
        <v>1004</v>
      </c>
      <c r="I3257" s="215" t="s">
        <v>30085</v>
      </c>
      <c r="J3257" s="215" t="s">
        <v>30086</v>
      </c>
      <c r="K3257" s="215" t="s">
        <v>328</v>
      </c>
      <c r="L3257" s="215" t="s">
        <v>30732</v>
      </c>
      <c r="AD3257" s="216"/>
    </row>
    <row r="3258" spans="1:30" s="215" customFormat="1" x14ac:dyDescent="0.25">
      <c r="A3258" s="215" t="s">
        <v>160</v>
      </c>
      <c r="B3258" s="215">
        <v>6134</v>
      </c>
      <c r="C3258" s="215" t="s">
        <v>232</v>
      </c>
      <c r="D3258" s="215">
        <v>917556</v>
      </c>
      <c r="E3258" s="215">
        <v>1020</v>
      </c>
      <c r="F3258" s="215">
        <v>1122</v>
      </c>
      <c r="G3258" s="215">
        <v>1004</v>
      </c>
      <c r="I3258" s="215" t="s">
        <v>30087</v>
      </c>
      <c r="J3258" s="215" t="s">
        <v>30088</v>
      </c>
      <c r="K3258" s="215" t="s">
        <v>328</v>
      </c>
      <c r="L3258" s="215" t="s">
        <v>30732</v>
      </c>
      <c r="AD3258" s="216"/>
    </row>
    <row r="3259" spans="1:30" s="215" customFormat="1" x14ac:dyDescent="0.25">
      <c r="A3259" s="215" t="s">
        <v>160</v>
      </c>
      <c r="B3259" s="215">
        <v>6134</v>
      </c>
      <c r="C3259" s="215" t="s">
        <v>232</v>
      </c>
      <c r="D3259" s="215">
        <v>917562</v>
      </c>
      <c r="E3259" s="215">
        <v>1020</v>
      </c>
      <c r="F3259" s="215">
        <v>1110</v>
      </c>
      <c r="G3259" s="215">
        <v>1004</v>
      </c>
      <c r="I3259" s="215" t="s">
        <v>30089</v>
      </c>
      <c r="J3259" s="215" t="s">
        <v>30090</v>
      </c>
      <c r="K3259" s="215" t="s">
        <v>328</v>
      </c>
      <c r="L3259" s="215" t="s">
        <v>30733</v>
      </c>
      <c r="AD3259" s="216"/>
    </row>
    <row r="3260" spans="1:30" s="215" customFormat="1" x14ac:dyDescent="0.25">
      <c r="A3260" s="215" t="s">
        <v>160</v>
      </c>
      <c r="B3260" s="215">
        <v>6134</v>
      </c>
      <c r="C3260" s="215" t="s">
        <v>232</v>
      </c>
      <c r="D3260" s="215">
        <v>917564</v>
      </c>
      <c r="E3260" s="215">
        <v>1020</v>
      </c>
      <c r="F3260" s="215">
        <v>1121</v>
      </c>
      <c r="G3260" s="215">
        <v>1004</v>
      </c>
      <c r="I3260" s="215" t="s">
        <v>30091</v>
      </c>
      <c r="J3260" s="215" t="s">
        <v>30092</v>
      </c>
      <c r="K3260" s="215" t="s">
        <v>328</v>
      </c>
      <c r="L3260" s="215" t="s">
        <v>30734</v>
      </c>
      <c r="AD3260" s="216"/>
    </row>
    <row r="3261" spans="1:30" s="215" customFormat="1" x14ac:dyDescent="0.25">
      <c r="A3261" s="215" t="s">
        <v>160</v>
      </c>
      <c r="B3261" s="215">
        <v>6134</v>
      </c>
      <c r="C3261" s="215" t="s">
        <v>232</v>
      </c>
      <c r="D3261" s="215">
        <v>917565</v>
      </c>
      <c r="E3261" s="215">
        <v>1020</v>
      </c>
      <c r="F3261" s="215">
        <v>1121</v>
      </c>
      <c r="G3261" s="215">
        <v>1004</v>
      </c>
      <c r="I3261" s="215" t="s">
        <v>30093</v>
      </c>
      <c r="J3261" s="215" t="s">
        <v>30094</v>
      </c>
      <c r="K3261" s="215" t="s">
        <v>328</v>
      </c>
      <c r="L3261" s="215" t="s">
        <v>30734</v>
      </c>
      <c r="AD3261" s="216"/>
    </row>
    <row r="3262" spans="1:30" s="215" customFormat="1" x14ac:dyDescent="0.25">
      <c r="A3262" s="215" t="s">
        <v>160</v>
      </c>
      <c r="B3262" s="215">
        <v>6134</v>
      </c>
      <c r="C3262" s="215" t="s">
        <v>232</v>
      </c>
      <c r="D3262" s="215">
        <v>917568</v>
      </c>
      <c r="E3262" s="215">
        <v>1040</v>
      </c>
      <c r="F3262" s="215">
        <v>1121</v>
      </c>
      <c r="G3262" s="215">
        <v>1004</v>
      </c>
      <c r="I3262" s="215" t="s">
        <v>30095</v>
      </c>
      <c r="J3262" s="215" t="s">
        <v>30096</v>
      </c>
      <c r="K3262" s="215" t="s">
        <v>328</v>
      </c>
      <c r="L3262" s="215" t="s">
        <v>30735</v>
      </c>
      <c r="AD3262" s="216"/>
    </row>
    <row r="3263" spans="1:30" s="215" customFormat="1" x14ac:dyDescent="0.25">
      <c r="A3263" s="215" t="s">
        <v>160</v>
      </c>
      <c r="B3263" s="215">
        <v>6134</v>
      </c>
      <c r="C3263" s="215" t="s">
        <v>232</v>
      </c>
      <c r="D3263" s="215">
        <v>917569</v>
      </c>
      <c r="E3263" s="215">
        <v>1020</v>
      </c>
      <c r="F3263" s="215">
        <v>1121</v>
      </c>
      <c r="G3263" s="215">
        <v>1004</v>
      </c>
      <c r="I3263" s="215" t="s">
        <v>30097</v>
      </c>
      <c r="J3263" s="215" t="s">
        <v>30098</v>
      </c>
      <c r="K3263" s="215" t="s">
        <v>328</v>
      </c>
      <c r="L3263" s="215" t="s">
        <v>30735</v>
      </c>
      <c r="AD3263" s="216"/>
    </row>
    <row r="3264" spans="1:30" s="215" customFormat="1" x14ac:dyDescent="0.25">
      <c r="A3264" s="215" t="s">
        <v>160</v>
      </c>
      <c r="B3264" s="215">
        <v>6134</v>
      </c>
      <c r="C3264" s="215" t="s">
        <v>232</v>
      </c>
      <c r="D3264" s="215">
        <v>917571</v>
      </c>
      <c r="E3264" s="215">
        <v>1020</v>
      </c>
      <c r="F3264" s="215">
        <v>1121</v>
      </c>
      <c r="G3264" s="215">
        <v>1004</v>
      </c>
      <c r="I3264" s="215" t="s">
        <v>30099</v>
      </c>
      <c r="J3264" s="215" t="s">
        <v>30100</v>
      </c>
      <c r="K3264" s="215" t="s">
        <v>328</v>
      </c>
      <c r="L3264" s="215" t="s">
        <v>30736</v>
      </c>
      <c r="AD3264" s="216"/>
    </row>
    <row r="3265" spans="1:30" s="215" customFormat="1" x14ac:dyDescent="0.25">
      <c r="A3265" s="215" t="s">
        <v>160</v>
      </c>
      <c r="B3265" s="215">
        <v>6134</v>
      </c>
      <c r="C3265" s="215" t="s">
        <v>232</v>
      </c>
      <c r="D3265" s="215">
        <v>917572</v>
      </c>
      <c r="E3265" s="215">
        <v>1020</v>
      </c>
      <c r="F3265" s="215">
        <v>1121</v>
      </c>
      <c r="G3265" s="215">
        <v>1004</v>
      </c>
      <c r="I3265" s="215" t="s">
        <v>30101</v>
      </c>
      <c r="J3265" s="215" t="s">
        <v>30102</v>
      </c>
      <c r="K3265" s="215" t="s">
        <v>328</v>
      </c>
      <c r="L3265" s="215" t="s">
        <v>30736</v>
      </c>
      <c r="AD3265" s="216"/>
    </row>
    <row r="3266" spans="1:30" s="215" customFormat="1" x14ac:dyDescent="0.25">
      <c r="A3266" s="215" t="s">
        <v>160</v>
      </c>
      <c r="B3266" s="215">
        <v>6134</v>
      </c>
      <c r="C3266" s="215" t="s">
        <v>232</v>
      </c>
      <c r="D3266" s="215">
        <v>917573</v>
      </c>
      <c r="E3266" s="215">
        <v>1020</v>
      </c>
      <c r="F3266" s="215">
        <v>1122</v>
      </c>
      <c r="G3266" s="215">
        <v>1004</v>
      </c>
      <c r="I3266" s="215" t="s">
        <v>30103</v>
      </c>
      <c r="J3266" s="215" t="s">
        <v>30104</v>
      </c>
      <c r="K3266" s="215" t="s">
        <v>328</v>
      </c>
      <c r="L3266" s="215" t="s">
        <v>30737</v>
      </c>
      <c r="AD3266" s="216"/>
    </row>
    <row r="3267" spans="1:30" s="215" customFormat="1" x14ac:dyDescent="0.25">
      <c r="A3267" s="215" t="s">
        <v>160</v>
      </c>
      <c r="B3267" s="215">
        <v>6134</v>
      </c>
      <c r="C3267" s="215" t="s">
        <v>232</v>
      </c>
      <c r="D3267" s="215">
        <v>917576</v>
      </c>
      <c r="E3267" s="215">
        <v>1020</v>
      </c>
      <c r="F3267" s="215">
        <v>1122</v>
      </c>
      <c r="G3267" s="215">
        <v>1004</v>
      </c>
      <c r="I3267" s="215" t="s">
        <v>30105</v>
      </c>
      <c r="J3267" s="215" t="s">
        <v>30106</v>
      </c>
      <c r="K3267" s="215" t="s">
        <v>328</v>
      </c>
      <c r="L3267" s="215" t="s">
        <v>30738</v>
      </c>
      <c r="AD3267" s="216"/>
    </row>
    <row r="3268" spans="1:30" s="215" customFormat="1" x14ac:dyDescent="0.25">
      <c r="A3268" s="215" t="s">
        <v>160</v>
      </c>
      <c r="B3268" s="215">
        <v>6134</v>
      </c>
      <c r="C3268" s="215" t="s">
        <v>232</v>
      </c>
      <c r="D3268" s="215">
        <v>917597</v>
      </c>
      <c r="E3268" s="215">
        <v>1020</v>
      </c>
      <c r="F3268" s="215">
        <v>1110</v>
      </c>
      <c r="G3268" s="215">
        <v>1004</v>
      </c>
      <c r="I3268" s="215" t="s">
        <v>30107</v>
      </c>
      <c r="J3268" s="215" t="s">
        <v>30108</v>
      </c>
      <c r="K3268" s="215" t="s">
        <v>328</v>
      </c>
      <c r="L3268" s="215" t="s">
        <v>30739</v>
      </c>
      <c r="AD3268" s="216"/>
    </row>
    <row r="3269" spans="1:30" s="215" customFormat="1" x14ac:dyDescent="0.25">
      <c r="A3269" s="215" t="s">
        <v>160</v>
      </c>
      <c r="B3269" s="215">
        <v>6134</v>
      </c>
      <c r="C3269" s="215" t="s">
        <v>232</v>
      </c>
      <c r="D3269" s="215">
        <v>917603</v>
      </c>
      <c r="E3269" s="215">
        <v>1020</v>
      </c>
      <c r="F3269" s="215">
        <v>1121</v>
      </c>
      <c r="G3269" s="215">
        <v>1004</v>
      </c>
      <c r="I3269" s="215" t="s">
        <v>30109</v>
      </c>
      <c r="J3269" s="215" t="s">
        <v>30110</v>
      </c>
      <c r="K3269" s="215" t="s">
        <v>328</v>
      </c>
      <c r="L3269" s="215" t="s">
        <v>30729</v>
      </c>
      <c r="AD3269" s="216"/>
    </row>
    <row r="3270" spans="1:30" s="215" customFormat="1" x14ac:dyDescent="0.25">
      <c r="A3270" s="215" t="s">
        <v>160</v>
      </c>
      <c r="B3270" s="215">
        <v>6134</v>
      </c>
      <c r="C3270" s="215" t="s">
        <v>232</v>
      </c>
      <c r="D3270" s="215">
        <v>917613</v>
      </c>
      <c r="E3270" s="215">
        <v>1020</v>
      </c>
      <c r="F3270" s="215">
        <v>1110</v>
      </c>
      <c r="G3270" s="215">
        <v>1004</v>
      </c>
      <c r="I3270" s="215" t="s">
        <v>30111</v>
      </c>
      <c r="J3270" s="215" t="s">
        <v>30112</v>
      </c>
      <c r="K3270" s="215" t="s">
        <v>328</v>
      </c>
      <c r="L3270" s="215" t="s">
        <v>30740</v>
      </c>
      <c r="AD3270" s="216"/>
    </row>
    <row r="3271" spans="1:30" s="215" customFormat="1" x14ac:dyDescent="0.25">
      <c r="A3271" s="215" t="s">
        <v>160</v>
      </c>
      <c r="B3271" s="215">
        <v>6134</v>
      </c>
      <c r="C3271" s="215" t="s">
        <v>232</v>
      </c>
      <c r="D3271" s="215">
        <v>917614</v>
      </c>
      <c r="E3271" s="215">
        <v>1020</v>
      </c>
      <c r="F3271" s="215">
        <v>1110</v>
      </c>
      <c r="G3271" s="215">
        <v>1004</v>
      </c>
      <c r="I3271" s="215" t="s">
        <v>30113</v>
      </c>
      <c r="J3271" s="215" t="s">
        <v>30114</v>
      </c>
      <c r="K3271" s="215" t="s">
        <v>328</v>
      </c>
      <c r="L3271" s="215" t="s">
        <v>30740</v>
      </c>
      <c r="AD3271" s="216"/>
    </row>
    <row r="3272" spans="1:30" s="215" customFormat="1" x14ac:dyDescent="0.25">
      <c r="A3272" s="215" t="s">
        <v>160</v>
      </c>
      <c r="B3272" s="215">
        <v>6134</v>
      </c>
      <c r="C3272" s="215" t="s">
        <v>232</v>
      </c>
      <c r="D3272" s="215">
        <v>917639</v>
      </c>
      <c r="E3272" s="215">
        <v>1060</v>
      </c>
      <c r="F3272" s="215">
        <v>1110</v>
      </c>
      <c r="G3272" s="215">
        <v>1004</v>
      </c>
      <c r="I3272" s="215" t="s">
        <v>30115</v>
      </c>
      <c r="J3272" s="215" t="s">
        <v>30116</v>
      </c>
      <c r="K3272" s="215" t="s">
        <v>328</v>
      </c>
      <c r="L3272" s="215" t="s">
        <v>30741</v>
      </c>
      <c r="AD3272" s="216"/>
    </row>
    <row r="3273" spans="1:30" s="215" customFormat="1" x14ac:dyDescent="0.25">
      <c r="A3273" s="215" t="s">
        <v>160</v>
      </c>
      <c r="B3273" s="215">
        <v>6134</v>
      </c>
      <c r="C3273" s="215" t="s">
        <v>232</v>
      </c>
      <c r="D3273" s="215">
        <v>917675</v>
      </c>
      <c r="E3273" s="215">
        <v>1020</v>
      </c>
      <c r="F3273" s="215">
        <v>1110</v>
      </c>
      <c r="G3273" s="215">
        <v>1004</v>
      </c>
      <c r="I3273" s="215" t="s">
        <v>30117</v>
      </c>
      <c r="J3273" s="215" t="s">
        <v>30118</v>
      </c>
      <c r="K3273" s="215" t="s">
        <v>328</v>
      </c>
      <c r="L3273" s="215" t="s">
        <v>30742</v>
      </c>
      <c r="AD3273" s="216"/>
    </row>
    <row r="3274" spans="1:30" s="215" customFormat="1" x14ac:dyDescent="0.25">
      <c r="A3274" s="215" t="s">
        <v>160</v>
      </c>
      <c r="B3274" s="215">
        <v>6134</v>
      </c>
      <c r="C3274" s="215" t="s">
        <v>232</v>
      </c>
      <c r="D3274" s="215">
        <v>917701</v>
      </c>
      <c r="E3274" s="215">
        <v>1020</v>
      </c>
      <c r="F3274" s="215">
        <v>1110</v>
      </c>
      <c r="G3274" s="215">
        <v>1004</v>
      </c>
      <c r="I3274" s="215" t="s">
        <v>30119</v>
      </c>
      <c r="J3274" s="215" t="s">
        <v>30120</v>
      </c>
      <c r="K3274" s="215" t="s">
        <v>328</v>
      </c>
      <c r="L3274" s="215" t="s">
        <v>30742</v>
      </c>
      <c r="AD3274" s="216"/>
    </row>
    <row r="3275" spans="1:30" s="215" customFormat="1" x14ac:dyDescent="0.25">
      <c r="A3275" s="215" t="s">
        <v>160</v>
      </c>
      <c r="B3275" s="215">
        <v>6134</v>
      </c>
      <c r="C3275" s="215" t="s">
        <v>232</v>
      </c>
      <c r="D3275" s="215">
        <v>917712</v>
      </c>
      <c r="E3275" s="215">
        <v>1020</v>
      </c>
      <c r="F3275" s="215">
        <v>1110</v>
      </c>
      <c r="G3275" s="215">
        <v>1004</v>
      </c>
      <c r="I3275" s="215" t="s">
        <v>30121</v>
      </c>
      <c r="J3275" s="215" t="s">
        <v>30122</v>
      </c>
      <c r="K3275" s="215" t="s">
        <v>328</v>
      </c>
      <c r="L3275" s="215" t="s">
        <v>30743</v>
      </c>
      <c r="AD3275" s="216"/>
    </row>
    <row r="3276" spans="1:30" s="215" customFormat="1" x14ac:dyDescent="0.25">
      <c r="A3276" s="215" t="s">
        <v>160</v>
      </c>
      <c r="B3276" s="215">
        <v>6134</v>
      </c>
      <c r="C3276" s="215" t="s">
        <v>232</v>
      </c>
      <c r="D3276" s="215">
        <v>917717</v>
      </c>
      <c r="E3276" s="215">
        <v>1020</v>
      </c>
      <c r="F3276" s="215">
        <v>1121</v>
      </c>
      <c r="G3276" s="215">
        <v>1004</v>
      </c>
      <c r="I3276" s="215" t="s">
        <v>30123</v>
      </c>
      <c r="J3276" s="215" t="s">
        <v>30124</v>
      </c>
      <c r="K3276" s="215" t="s">
        <v>328</v>
      </c>
      <c r="L3276" s="215" t="s">
        <v>30744</v>
      </c>
      <c r="AD3276" s="216"/>
    </row>
    <row r="3277" spans="1:30" s="215" customFormat="1" x14ac:dyDescent="0.25">
      <c r="A3277" s="215" t="s">
        <v>160</v>
      </c>
      <c r="B3277" s="215">
        <v>6134</v>
      </c>
      <c r="C3277" s="215" t="s">
        <v>232</v>
      </c>
      <c r="D3277" s="215">
        <v>917720</v>
      </c>
      <c r="E3277" s="215">
        <v>1020</v>
      </c>
      <c r="F3277" s="215">
        <v>1121</v>
      </c>
      <c r="G3277" s="215">
        <v>1004</v>
      </c>
      <c r="I3277" s="215" t="s">
        <v>30125</v>
      </c>
      <c r="J3277" s="215" t="s">
        <v>30126</v>
      </c>
      <c r="K3277" s="215" t="s">
        <v>328</v>
      </c>
      <c r="L3277" s="215" t="s">
        <v>30744</v>
      </c>
      <c r="AD3277" s="216"/>
    </row>
    <row r="3278" spans="1:30" s="215" customFormat="1" x14ac:dyDescent="0.25">
      <c r="A3278" s="215" t="s">
        <v>160</v>
      </c>
      <c r="B3278" s="215">
        <v>6134</v>
      </c>
      <c r="C3278" s="215" t="s">
        <v>232</v>
      </c>
      <c r="D3278" s="215">
        <v>917730</v>
      </c>
      <c r="E3278" s="215">
        <v>1020</v>
      </c>
      <c r="F3278" s="215">
        <v>1110</v>
      </c>
      <c r="G3278" s="215">
        <v>1004</v>
      </c>
      <c r="I3278" s="215" t="s">
        <v>30127</v>
      </c>
      <c r="J3278" s="215" t="s">
        <v>30128</v>
      </c>
      <c r="K3278" s="215" t="s">
        <v>328</v>
      </c>
      <c r="L3278" s="215" t="s">
        <v>30741</v>
      </c>
      <c r="AD3278" s="216"/>
    </row>
    <row r="3279" spans="1:30" s="215" customFormat="1" x14ac:dyDescent="0.25">
      <c r="A3279" s="215" t="s">
        <v>160</v>
      </c>
      <c r="B3279" s="215">
        <v>6134</v>
      </c>
      <c r="C3279" s="215" t="s">
        <v>232</v>
      </c>
      <c r="D3279" s="215">
        <v>917735</v>
      </c>
      <c r="E3279" s="215">
        <v>1020</v>
      </c>
      <c r="F3279" s="215">
        <v>1110</v>
      </c>
      <c r="G3279" s="215">
        <v>1004</v>
      </c>
      <c r="I3279" s="215" t="s">
        <v>30129</v>
      </c>
      <c r="J3279" s="215" t="s">
        <v>30130</v>
      </c>
      <c r="K3279" s="215" t="s">
        <v>328</v>
      </c>
      <c r="L3279" s="215" t="s">
        <v>30745</v>
      </c>
      <c r="AD3279" s="216"/>
    </row>
    <row r="3280" spans="1:30" s="215" customFormat="1" x14ac:dyDescent="0.25">
      <c r="A3280" s="215" t="s">
        <v>160</v>
      </c>
      <c r="B3280" s="215">
        <v>6134</v>
      </c>
      <c r="C3280" s="215" t="s">
        <v>232</v>
      </c>
      <c r="D3280" s="215">
        <v>917768</v>
      </c>
      <c r="E3280" s="215">
        <v>1020</v>
      </c>
      <c r="F3280" s="215">
        <v>1110</v>
      </c>
      <c r="G3280" s="215">
        <v>1004</v>
      </c>
      <c r="I3280" s="215" t="s">
        <v>30131</v>
      </c>
      <c r="J3280" s="215" t="s">
        <v>30132</v>
      </c>
      <c r="K3280" s="215" t="s">
        <v>328</v>
      </c>
      <c r="L3280" s="215" t="s">
        <v>30745</v>
      </c>
      <c r="AD3280" s="216"/>
    </row>
    <row r="3281" spans="1:30" s="215" customFormat="1" x14ac:dyDescent="0.25">
      <c r="A3281" s="215" t="s">
        <v>160</v>
      </c>
      <c r="B3281" s="215">
        <v>6134</v>
      </c>
      <c r="C3281" s="215" t="s">
        <v>232</v>
      </c>
      <c r="D3281" s="215">
        <v>3109150</v>
      </c>
      <c r="E3281" s="215">
        <v>1020</v>
      </c>
      <c r="F3281" s="215">
        <v>1110</v>
      </c>
      <c r="G3281" s="215">
        <v>1004</v>
      </c>
      <c r="I3281" s="215" t="s">
        <v>30133</v>
      </c>
      <c r="J3281" s="215" t="s">
        <v>30134</v>
      </c>
      <c r="K3281" s="215" t="s">
        <v>328</v>
      </c>
      <c r="L3281" s="215" t="s">
        <v>30733</v>
      </c>
      <c r="AD3281" s="216"/>
    </row>
    <row r="3282" spans="1:30" s="215" customFormat="1" x14ac:dyDescent="0.25">
      <c r="A3282" s="215" t="s">
        <v>160</v>
      </c>
      <c r="B3282" s="215">
        <v>6134</v>
      </c>
      <c r="C3282" s="215" t="s">
        <v>232</v>
      </c>
      <c r="D3282" s="215">
        <v>3109154</v>
      </c>
      <c r="E3282" s="215">
        <v>1020</v>
      </c>
      <c r="F3282" s="215">
        <v>1271</v>
      </c>
      <c r="G3282" s="215">
        <v>1004</v>
      </c>
      <c r="I3282" s="215" t="s">
        <v>30135</v>
      </c>
      <c r="J3282" s="215" t="s">
        <v>30136</v>
      </c>
      <c r="K3282" s="215" t="s">
        <v>328</v>
      </c>
      <c r="L3282" s="215" t="s">
        <v>30746</v>
      </c>
      <c r="AD3282" s="216"/>
    </row>
    <row r="3283" spans="1:30" s="215" customFormat="1" x14ac:dyDescent="0.25">
      <c r="A3283" s="215" t="s">
        <v>160</v>
      </c>
      <c r="B3283" s="215">
        <v>6134</v>
      </c>
      <c r="C3283" s="215" t="s">
        <v>232</v>
      </c>
      <c r="D3283" s="215">
        <v>3109159</v>
      </c>
      <c r="E3283" s="215">
        <v>1020</v>
      </c>
      <c r="F3283" s="215">
        <v>1122</v>
      </c>
      <c r="G3283" s="215">
        <v>1004</v>
      </c>
      <c r="I3283" s="215" t="s">
        <v>30137</v>
      </c>
      <c r="J3283" s="215" t="s">
        <v>30138</v>
      </c>
      <c r="K3283" s="215" t="s">
        <v>328</v>
      </c>
      <c r="L3283" s="215" t="s">
        <v>30738</v>
      </c>
      <c r="AD3283" s="216"/>
    </row>
    <row r="3284" spans="1:30" s="215" customFormat="1" x14ac:dyDescent="0.25">
      <c r="A3284" s="215" t="s">
        <v>160</v>
      </c>
      <c r="B3284" s="215">
        <v>6134</v>
      </c>
      <c r="C3284" s="215" t="s">
        <v>232</v>
      </c>
      <c r="D3284" s="215">
        <v>9038467</v>
      </c>
      <c r="E3284" s="215">
        <v>1020</v>
      </c>
      <c r="F3284" s="215">
        <v>1122</v>
      </c>
      <c r="G3284" s="215">
        <v>1004</v>
      </c>
      <c r="I3284" s="215" t="s">
        <v>30139</v>
      </c>
      <c r="J3284" s="215" t="s">
        <v>30140</v>
      </c>
      <c r="K3284" s="215" t="s">
        <v>328</v>
      </c>
      <c r="L3284" s="215" t="s">
        <v>30737</v>
      </c>
      <c r="AD3284" s="216"/>
    </row>
    <row r="3285" spans="1:30" s="215" customFormat="1" x14ac:dyDescent="0.25">
      <c r="A3285" s="215" t="s">
        <v>160</v>
      </c>
      <c r="B3285" s="215">
        <v>6134</v>
      </c>
      <c r="C3285" s="215" t="s">
        <v>232</v>
      </c>
      <c r="D3285" s="215">
        <v>9038474</v>
      </c>
      <c r="E3285" s="215">
        <v>1020</v>
      </c>
      <c r="F3285" s="215">
        <v>1110</v>
      </c>
      <c r="G3285" s="215">
        <v>1004</v>
      </c>
      <c r="I3285" s="215" t="s">
        <v>30141</v>
      </c>
      <c r="J3285" s="215" t="s">
        <v>30142</v>
      </c>
      <c r="K3285" s="215" t="s">
        <v>328</v>
      </c>
      <c r="L3285" s="215" t="s">
        <v>30728</v>
      </c>
      <c r="AD3285" s="216"/>
    </row>
    <row r="3286" spans="1:30" s="215" customFormat="1" x14ac:dyDescent="0.25">
      <c r="A3286" s="215" t="s">
        <v>160</v>
      </c>
      <c r="B3286" s="215">
        <v>6134</v>
      </c>
      <c r="C3286" s="215" t="s">
        <v>232</v>
      </c>
      <c r="D3286" s="215">
        <v>9072627</v>
      </c>
      <c r="E3286" s="215">
        <v>1060</v>
      </c>
      <c r="G3286" s="215">
        <v>1004</v>
      </c>
      <c r="I3286" s="215" t="s">
        <v>30143</v>
      </c>
      <c r="J3286" s="215" t="s">
        <v>30144</v>
      </c>
      <c r="K3286" s="215" t="s">
        <v>8688</v>
      </c>
      <c r="L3286" s="215" t="s">
        <v>30980</v>
      </c>
      <c r="AD3286" s="216"/>
    </row>
    <row r="3287" spans="1:30" s="215" customFormat="1" x14ac:dyDescent="0.25">
      <c r="A3287" s="215" t="s">
        <v>160</v>
      </c>
      <c r="B3287" s="215">
        <v>6134</v>
      </c>
      <c r="C3287" s="215" t="s">
        <v>232</v>
      </c>
      <c r="D3287" s="215">
        <v>190252113</v>
      </c>
      <c r="E3287" s="215">
        <v>1020</v>
      </c>
      <c r="F3287" s="215">
        <v>1110</v>
      </c>
      <c r="G3287" s="215">
        <v>1004</v>
      </c>
      <c r="I3287" s="215" t="s">
        <v>30145</v>
      </c>
      <c r="J3287" s="215" t="s">
        <v>30146</v>
      </c>
      <c r="K3287" s="215" t="s">
        <v>328</v>
      </c>
      <c r="L3287" s="215" t="s">
        <v>30743</v>
      </c>
      <c r="AD3287" s="216"/>
    </row>
    <row r="3288" spans="1:30" s="215" customFormat="1" x14ac:dyDescent="0.25">
      <c r="A3288" s="215" t="s">
        <v>160</v>
      </c>
      <c r="B3288" s="215">
        <v>6134</v>
      </c>
      <c r="C3288" s="215" t="s">
        <v>232</v>
      </c>
      <c r="D3288" s="215">
        <v>190257288</v>
      </c>
      <c r="E3288" s="215">
        <v>1020</v>
      </c>
      <c r="F3288" s="215">
        <v>1122</v>
      </c>
      <c r="G3288" s="215">
        <v>1004</v>
      </c>
      <c r="I3288" s="215" t="s">
        <v>30147</v>
      </c>
      <c r="J3288" s="215" t="s">
        <v>30148</v>
      </c>
      <c r="K3288" s="215" t="s">
        <v>328</v>
      </c>
      <c r="L3288" s="215" t="s">
        <v>30737</v>
      </c>
      <c r="AD3288" s="216"/>
    </row>
    <row r="3289" spans="1:30" s="215" customFormat="1" x14ac:dyDescent="0.25">
      <c r="A3289" s="215" t="s">
        <v>160</v>
      </c>
      <c r="B3289" s="215">
        <v>6134</v>
      </c>
      <c r="C3289" s="215" t="s">
        <v>232</v>
      </c>
      <c r="D3289" s="215">
        <v>190267528</v>
      </c>
      <c r="E3289" s="215">
        <v>1020</v>
      </c>
      <c r="F3289" s="215">
        <v>1110</v>
      </c>
      <c r="G3289" s="215">
        <v>1004</v>
      </c>
      <c r="I3289" s="215" t="s">
        <v>30149</v>
      </c>
      <c r="J3289" s="215" t="s">
        <v>30150</v>
      </c>
      <c r="K3289" s="215" t="s">
        <v>328</v>
      </c>
      <c r="L3289" s="215" t="s">
        <v>30739</v>
      </c>
      <c r="AD3289" s="216"/>
    </row>
    <row r="3290" spans="1:30" s="215" customFormat="1" x14ac:dyDescent="0.25">
      <c r="A3290" s="215" t="s">
        <v>160</v>
      </c>
      <c r="B3290" s="215">
        <v>6134</v>
      </c>
      <c r="C3290" s="215" t="s">
        <v>232</v>
      </c>
      <c r="D3290" s="215">
        <v>190614188</v>
      </c>
      <c r="E3290" s="215">
        <v>1020</v>
      </c>
      <c r="F3290" s="215">
        <v>1110</v>
      </c>
      <c r="G3290" s="215">
        <v>1004</v>
      </c>
      <c r="I3290" s="215" t="s">
        <v>30151</v>
      </c>
      <c r="J3290" s="215" t="s">
        <v>30152</v>
      </c>
      <c r="K3290" s="215" t="s">
        <v>328</v>
      </c>
      <c r="L3290" s="215" t="s">
        <v>30727</v>
      </c>
      <c r="AD3290" s="216"/>
    </row>
    <row r="3291" spans="1:30" s="215" customFormat="1" x14ac:dyDescent="0.25">
      <c r="A3291" s="215" t="s">
        <v>160</v>
      </c>
      <c r="B3291" s="215">
        <v>6134</v>
      </c>
      <c r="C3291" s="215" t="s">
        <v>232</v>
      </c>
      <c r="D3291" s="215">
        <v>190954809</v>
      </c>
      <c r="E3291" s="215">
        <v>1020</v>
      </c>
      <c r="F3291" s="215">
        <v>1110</v>
      </c>
      <c r="G3291" s="215">
        <v>1004</v>
      </c>
      <c r="I3291" s="215" t="s">
        <v>30153</v>
      </c>
      <c r="J3291" s="215" t="s">
        <v>30154</v>
      </c>
      <c r="K3291" s="215" t="s">
        <v>8688</v>
      </c>
      <c r="L3291" s="215" t="s">
        <v>30981</v>
      </c>
      <c r="AD3291" s="216"/>
    </row>
    <row r="3292" spans="1:30" s="215" customFormat="1" x14ac:dyDescent="0.25">
      <c r="A3292" s="215" t="s">
        <v>160</v>
      </c>
      <c r="B3292" s="215">
        <v>6134</v>
      </c>
      <c r="C3292" s="215" t="s">
        <v>232</v>
      </c>
      <c r="D3292" s="215">
        <v>191041991</v>
      </c>
      <c r="E3292" s="215">
        <v>1060</v>
      </c>
      <c r="F3292" s="215">
        <v>1274</v>
      </c>
      <c r="G3292" s="215">
        <v>1004</v>
      </c>
      <c r="I3292" s="215" t="s">
        <v>30155</v>
      </c>
      <c r="J3292" s="215" t="s">
        <v>30156</v>
      </c>
      <c r="K3292" s="215" t="s">
        <v>8688</v>
      </c>
      <c r="L3292" s="215" t="s">
        <v>30982</v>
      </c>
      <c r="AD3292" s="216"/>
    </row>
    <row r="3293" spans="1:30" s="215" customFormat="1" x14ac:dyDescent="0.25">
      <c r="A3293" s="215" t="s">
        <v>160</v>
      </c>
      <c r="B3293" s="215">
        <v>6134</v>
      </c>
      <c r="C3293" s="215" t="s">
        <v>232</v>
      </c>
      <c r="D3293" s="215">
        <v>191127414</v>
      </c>
      <c r="E3293" s="215">
        <v>1020</v>
      </c>
      <c r="F3293" s="215">
        <v>1110</v>
      </c>
      <c r="G3293" s="215">
        <v>1004</v>
      </c>
      <c r="I3293" s="215" t="s">
        <v>30157</v>
      </c>
      <c r="J3293" s="215" t="s">
        <v>30158</v>
      </c>
      <c r="K3293" s="215" t="s">
        <v>328</v>
      </c>
      <c r="L3293" s="215" t="s">
        <v>30747</v>
      </c>
      <c r="AD3293" s="216"/>
    </row>
    <row r="3294" spans="1:30" s="215" customFormat="1" x14ac:dyDescent="0.25">
      <c r="A3294" s="215" t="s">
        <v>160</v>
      </c>
      <c r="B3294" s="215">
        <v>6134</v>
      </c>
      <c r="C3294" s="215" t="s">
        <v>232</v>
      </c>
      <c r="D3294" s="215">
        <v>191127416</v>
      </c>
      <c r="E3294" s="215">
        <v>1020</v>
      </c>
      <c r="F3294" s="215">
        <v>1110</v>
      </c>
      <c r="G3294" s="215">
        <v>1004</v>
      </c>
      <c r="I3294" s="215" t="s">
        <v>30159</v>
      </c>
      <c r="J3294" s="215" t="s">
        <v>30160</v>
      </c>
      <c r="K3294" s="215" t="s">
        <v>328</v>
      </c>
      <c r="L3294" s="215" t="s">
        <v>30747</v>
      </c>
      <c r="AD3294" s="216"/>
    </row>
    <row r="3295" spans="1:30" s="215" customFormat="1" x14ac:dyDescent="0.25">
      <c r="A3295" s="215" t="s">
        <v>160</v>
      </c>
      <c r="B3295" s="215">
        <v>6134</v>
      </c>
      <c r="C3295" s="215" t="s">
        <v>232</v>
      </c>
      <c r="D3295" s="215">
        <v>191291831</v>
      </c>
      <c r="E3295" s="215">
        <v>1020</v>
      </c>
      <c r="F3295" s="215">
        <v>1110</v>
      </c>
      <c r="G3295" s="215">
        <v>1004</v>
      </c>
      <c r="I3295" s="215" t="s">
        <v>30161</v>
      </c>
      <c r="J3295" s="215" t="s">
        <v>30162</v>
      </c>
      <c r="K3295" s="215" t="s">
        <v>8688</v>
      </c>
      <c r="L3295" s="215" t="s">
        <v>30983</v>
      </c>
      <c r="AD3295" s="216"/>
    </row>
    <row r="3296" spans="1:30" s="215" customFormat="1" x14ac:dyDescent="0.25">
      <c r="A3296" s="215" t="s">
        <v>160</v>
      </c>
      <c r="B3296" s="215">
        <v>6134</v>
      </c>
      <c r="C3296" s="215" t="s">
        <v>232</v>
      </c>
      <c r="D3296" s="215">
        <v>191663101</v>
      </c>
      <c r="E3296" s="215">
        <v>1060</v>
      </c>
      <c r="F3296" s="215">
        <v>1271</v>
      </c>
      <c r="G3296" s="215">
        <v>1004</v>
      </c>
      <c r="I3296" s="215" t="s">
        <v>30163</v>
      </c>
      <c r="J3296" s="215" t="s">
        <v>30164</v>
      </c>
      <c r="K3296" s="215" t="s">
        <v>328</v>
      </c>
      <c r="L3296" s="215" t="s">
        <v>30746</v>
      </c>
      <c r="AD3296" s="216"/>
    </row>
    <row r="3297" spans="1:30" s="215" customFormat="1" x14ac:dyDescent="0.25">
      <c r="A3297" s="215" t="s">
        <v>160</v>
      </c>
      <c r="B3297" s="215">
        <v>6134</v>
      </c>
      <c r="C3297" s="215" t="s">
        <v>232</v>
      </c>
      <c r="D3297" s="215">
        <v>192037308</v>
      </c>
      <c r="E3297" s="215">
        <v>1020</v>
      </c>
      <c r="F3297" s="215">
        <v>1110</v>
      </c>
      <c r="G3297" s="215">
        <v>1004</v>
      </c>
      <c r="I3297" s="215" t="s">
        <v>30165</v>
      </c>
      <c r="J3297" s="215" t="s">
        <v>30166</v>
      </c>
      <c r="K3297" s="215" t="s">
        <v>8688</v>
      </c>
      <c r="L3297" s="215" t="s">
        <v>30984</v>
      </c>
      <c r="AD3297" s="216"/>
    </row>
    <row r="3298" spans="1:30" s="215" customFormat="1" x14ac:dyDescent="0.25">
      <c r="A3298" s="215" t="s">
        <v>160</v>
      </c>
      <c r="B3298" s="215">
        <v>6135</v>
      </c>
      <c r="C3298" s="215" t="s">
        <v>233</v>
      </c>
      <c r="D3298" s="215">
        <v>917817</v>
      </c>
      <c r="E3298" s="215">
        <v>1020</v>
      </c>
      <c r="F3298" s="215">
        <v>1110</v>
      </c>
      <c r="G3298" s="215">
        <v>1004</v>
      </c>
      <c r="I3298" s="215" t="s">
        <v>14301</v>
      </c>
      <c r="J3298" s="215" t="s">
        <v>14302</v>
      </c>
      <c r="K3298" s="215" t="s">
        <v>8741</v>
      </c>
      <c r="L3298" s="215" t="s">
        <v>22830</v>
      </c>
      <c r="AD3298" s="216"/>
    </row>
    <row r="3299" spans="1:30" s="215" customFormat="1" x14ac:dyDescent="0.25">
      <c r="A3299" s="215" t="s">
        <v>160</v>
      </c>
      <c r="B3299" s="215">
        <v>6135</v>
      </c>
      <c r="C3299" s="215" t="s">
        <v>233</v>
      </c>
      <c r="D3299" s="215">
        <v>917974</v>
      </c>
      <c r="E3299" s="215">
        <v>1020</v>
      </c>
      <c r="F3299" s="215">
        <v>1110</v>
      </c>
      <c r="G3299" s="215">
        <v>1004</v>
      </c>
      <c r="I3299" s="215" t="s">
        <v>14303</v>
      </c>
      <c r="J3299" s="215" t="s">
        <v>14304</v>
      </c>
      <c r="K3299" s="215" t="s">
        <v>8741</v>
      </c>
      <c r="L3299" s="215" t="s">
        <v>22831</v>
      </c>
      <c r="AD3299" s="216"/>
    </row>
    <row r="3300" spans="1:30" s="215" customFormat="1" x14ac:dyDescent="0.25">
      <c r="A3300" s="215" t="s">
        <v>160</v>
      </c>
      <c r="B3300" s="215">
        <v>6135</v>
      </c>
      <c r="C3300" s="215" t="s">
        <v>233</v>
      </c>
      <c r="D3300" s="215">
        <v>917976</v>
      </c>
      <c r="E3300" s="215">
        <v>1020</v>
      </c>
      <c r="F3300" s="215">
        <v>1110</v>
      </c>
      <c r="G3300" s="215">
        <v>1004</v>
      </c>
      <c r="I3300" s="215" t="s">
        <v>14305</v>
      </c>
      <c r="J3300" s="215" t="s">
        <v>14306</v>
      </c>
      <c r="K3300" s="215" t="s">
        <v>8688</v>
      </c>
      <c r="L3300" s="215" t="s">
        <v>20894</v>
      </c>
      <c r="AD3300" s="216"/>
    </row>
    <row r="3301" spans="1:30" s="215" customFormat="1" x14ac:dyDescent="0.25">
      <c r="A3301" s="215" t="s">
        <v>160</v>
      </c>
      <c r="B3301" s="215">
        <v>6135</v>
      </c>
      <c r="C3301" s="215" t="s">
        <v>233</v>
      </c>
      <c r="D3301" s="215">
        <v>917986</v>
      </c>
      <c r="E3301" s="215">
        <v>1020</v>
      </c>
      <c r="F3301" s="215">
        <v>1110</v>
      </c>
      <c r="G3301" s="215">
        <v>1004</v>
      </c>
      <c r="I3301" s="215" t="s">
        <v>14307</v>
      </c>
      <c r="J3301" s="215" t="s">
        <v>14308</v>
      </c>
      <c r="K3301" s="215" t="s">
        <v>8741</v>
      </c>
      <c r="L3301" s="215" t="s">
        <v>22832</v>
      </c>
      <c r="AD3301" s="216"/>
    </row>
    <row r="3302" spans="1:30" s="215" customFormat="1" x14ac:dyDescent="0.25">
      <c r="A3302" s="215" t="s">
        <v>160</v>
      </c>
      <c r="B3302" s="215">
        <v>6135</v>
      </c>
      <c r="C3302" s="215" t="s">
        <v>233</v>
      </c>
      <c r="D3302" s="215">
        <v>918112</v>
      </c>
      <c r="E3302" s="215">
        <v>1020</v>
      </c>
      <c r="F3302" s="215">
        <v>1110</v>
      </c>
      <c r="G3302" s="215">
        <v>1004</v>
      </c>
      <c r="I3302" s="215" t="s">
        <v>14309</v>
      </c>
      <c r="J3302" s="215" t="s">
        <v>14310</v>
      </c>
      <c r="K3302" s="215" t="s">
        <v>8741</v>
      </c>
      <c r="L3302" s="215" t="s">
        <v>22833</v>
      </c>
      <c r="AD3302" s="216"/>
    </row>
    <row r="3303" spans="1:30" s="215" customFormat="1" x14ac:dyDescent="0.25">
      <c r="A3303" s="215" t="s">
        <v>160</v>
      </c>
      <c r="B3303" s="215">
        <v>6135</v>
      </c>
      <c r="C3303" s="215" t="s">
        <v>233</v>
      </c>
      <c r="D3303" s="215">
        <v>918158</v>
      </c>
      <c r="E3303" s="215">
        <v>1020</v>
      </c>
      <c r="F3303" s="215">
        <v>1110</v>
      </c>
      <c r="G3303" s="215">
        <v>1004</v>
      </c>
      <c r="I3303" s="215" t="s">
        <v>14311</v>
      </c>
      <c r="J3303" s="215" t="s">
        <v>14312</v>
      </c>
      <c r="K3303" s="215" t="s">
        <v>8741</v>
      </c>
      <c r="L3303" s="215" t="s">
        <v>22834</v>
      </c>
      <c r="AD3303" s="216"/>
    </row>
    <row r="3304" spans="1:30" s="215" customFormat="1" x14ac:dyDescent="0.25">
      <c r="A3304" s="215" t="s">
        <v>160</v>
      </c>
      <c r="B3304" s="215">
        <v>6135</v>
      </c>
      <c r="C3304" s="215" t="s">
        <v>233</v>
      </c>
      <c r="D3304" s="215">
        <v>918160</v>
      </c>
      <c r="E3304" s="215">
        <v>1020</v>
      </c>
      <c r="F3304" s="215">
        <v>1110</v>
      </c>
      <c r="G3304" s="215">
        <v>1004</v>
      </c>
      <c r="I3304" s="215" t="s">
        <v>14313</v>
      </c>
      <c r="J3304" s="215" t="s">
        <v>14314</v>
      </c>
      <c r="K3304" s="215" t="s">
        <v>8688</v>
      </c>
      <c r="L3304" s="215" t="s">
        <v>20895</v>
      </c>
      <c r="AD3304" s="216"/>
    </row>
    <row r="3305" spans="1:30" s="215" customFormat="1" x14ac:dyDescent="0.25">
      <c r="A3305" s="215" t="s">
        <v>160</v>
      </c>
      <c r="B3305" s="215">
        <v>6135</v>
      </c>
      <c r="C3305" s="215" t="s">
        <v>233</v>
      </c>
      <c r="D3305" s="215">
        <v>918163</v>
      </c>
      <c r="E3305" s="215">
        <v>1020</v>
      </c>
      <c r="F3305" s="215">
        <v>1110</v>
      </c>
      <c r="G3305" s="215">
        <v>1004</v>
      </c>
      <c r="I3305" s="215" t="s">
        <v>14315</v>
      </c>
      <c r="J3305" s="215" t="s">
        <v>14316</v>
      </c>
      <c r="K3305" s="215" t="s">
        <v>8741</v>
      </c>
      <c r="L3305" s="215" t="s">
        <v>22835</v>
      </c>
      <c r="AD3305" s="216"/>
    </row>
    <row r="3306" spans="1:30" s="215" customFormat="1" x14ac:dyDescent="0.25">
      <c r="A3306" s="215" t="s">
        <v>160</v>
      </c>
      <c r="B3306" s="215">
        <v>6135</v>
      </c>
      <c r="C3306" s="215" t="s">
        <v>233</v>
      </c>
      <c r="D3306" s="215">
        <v>918165</v>
      </c>
      <c r="E3306" s="215">
        <v>1040</v>
      </c>
      <c r="G3306" s="215">
        <v>1004</v>
      </c>
      <c r="I3306" s="215" t="s">
        <v>14317</v>
      </c>
      <c r="J3306" s="215" t="s">
        <v>14318</v>
      </c>
      <c r="K3306" s="215" t="s">
        <v>8741</v>
      </c>
      <c r="L3306" s="215" t="s">
        <v>22836</v>
      </c>
      <c r="AD3306" s="216"/>
    </row>
    <row r="3307" spans="1:30" s="215" customFormat="1" x14ac:dyDescent="0.25">
      <c r="A3307" s="215" t="s">
        <v>160</v>
      </c>
      <c r="B3307" s="215">
        <v>6135</v>
      </c>
      <c r="C3307" s="215" t="s">
        <v>233</v>
      </c>
      <c r="D3307" s="215">
        <v>918210</v>
      </c>
      <c r="E3307" s="215">
        <v>1020</v>
      </c>
      <c r="F3307" s="215">
        <v>1110</v>
      </c>
      <c r="G3307" s="215">
        <v>1004</v>
      </c>
      <c r="I3307" s="215" t="s">
        <v>14319</v>
      </c>
      <c r="J3307" s="215" t="s">
        <v>14320</v>
      </c>
      <c r="K3307" s="215" t="s">
        <v>8741</v>
      </c>
      <c r="L3307" s="215" t="s">
        <v>22837</v>
      </c>
      <c r="AD3307" s="216"/>
    </row>
    <row r="3308" spans="1:30" s="215" customFormat="1" x14ac:dyDescent="0.25">
      <c r="A3308" s="215" t="s">
        <v>160</v>
      </c>
      <c r="B3308" s="215">
        <v>6135</v>
      </c>
      <c r="C3308" s="215" t="s">
        <v>233</v>
      </c>
      <c r="D3308" s="215">
        <v>918334</v>
      </c>
      <c r="E3308" s="215">
        <v>1020</v>
      </c>
      <c r="F3308" s="215">
        <v>1110</v>
      </c>
      <c r="G3308" s="215">
        <v>1004</v>
      </c>
      <c r="I3308" s="215" t="s">
        <v>14321</v>
      </c>
      <c r="J3308" s="215" t="s">
        <v>14322</v>
      </c>
      <c r="K3308" s="215" t="s">
        <v>8688</v>
      </c>
      <c r="L3308" s="215" t="s">
        <v>20896</v>
      </c>
      <c r="AD3308" s="216"/>
    </row>
    <row r="3309" spans="1:30" s="215" customFormat="1" x14ac:dyDescent="0.25">
      <c r="A3309" s="215" t="s">
        <v>160</v>
      </c>
      <c r="B3309" s="215">
        <v>6135</v>
      </c>
      <c r="C3309" s="215" t="s">
        <v>233</v>
      </c>
      <c r="D3309" s="215">
        <v>918344</v>
      </c>
      <c r="E3309" s="215">
        <v>1020</v>
      </c>
      <c r="F3309" s="215">
        <v>1110</v>
      </c>
      <c r="G3309" s="215">
        <v>1004</v>
      </c>
      <c r="I3309" s="215" t="s">
        <v>14323</v>
      </c>
      <c r="J3309" s="215" t="s">
        <v>14324</v>
      </c>
      <c r="K3309" s="215" t="s">
        <v>8741</v>
      </c>
      <c r="L3309" s="215" t="s">
        <v>22838</v>
      </c>
      <c r="AD3309" s="216"/>
    </row>
    <row r="3310" spans="1:30" s="215" customFormat="1" x14ac:dyDescent="0.25">
      <c r="A3310" s="215" t="s">
        <v>160</v>
      </c>
      <c r="B3310" s="215">
        <v>6135</v>
      </c>
      <c r="C3310" s="215" t="s">
        <v>233</v>
      </c>
      <c r="D3310" s="215">
        <v>918351</v>
      </c>
      <c r="E3310" s="215">
        <v>1020</v>
      </c>
      <c r="F3310" s="215">
        <v>1110</v>
      </c>
      <c r="G3310" s="215">
        <v>1004</v>
      </c>
      <c r="I3310" s="215" t="s">
        <v>14325</v>
      </c>
      <c r="J3310" s="215" t="s">
        <v>14326</v>
      </c>
      <c r="K3310" s="215" t="s">
        <v>8688</v>
      </c>
      <c r="L3310" s="215" t="s">
        <v>20897</v>
      </c>
      <c r="AD3310" s="216"/>
    </row>
    <row r="3311" spans="1:30" s="215" customFormat="1" x14ac:dyDescent="0.25">
      <c r="A3311" s="215" t="s">
        <v>160</v>
      </c>
      <c r="B3311" s="215">
        <v>6135</v>
      </c>
      <c r="C3311" s="215" t="s">
        <v>233</v>
      </c>
      <c r="D3311" s="215">
        <v>918451</v>
      </c>
      <c r="E3311" s="215">
        <v>1020</v>
      </c>
      <c r="F3311" s="215">
        <v>1110</v>
      </c>
      <c r="G3311" s="215">
        <v>1004</v>
      </c>
      <c r="I3311" s="215" t="s">
        <v>3467</v>
      </c>
      <c r="J3311" s="215" t="s">
        <v>3468</v>
      </c>
      <c r="K3311" s="215" t="s">
        <v>328</v>
      </c>
      <c r="L3311" s="215" t="s">
        <v>8473</v>
      </c>
      <c r="AD3311" s="216"/>
    </row>
    <row r="3312" spans="1:30" s="215" customFormat="1" x14ac:dyDescent="0.25">
      <c r="A3312" s="215" t="s">
        <v>160</v>
      </c>
      <c r="B3312" s="215">
        <v>6135</v>
      </c>
      <c r="C3312" s="215" t="s">
        <v>233</v>
      </c>
      <c r="D3312" s="215">
        <v>918452</v>
      </c>
      <c r="E3312" s="215">
        <v>1020</v>
      </c>
      <c r="F3312" s="215">
        <v>1110</v>
      </c>
      <c r="G3312" s="215">
        <v>1004</v>
      </c>
      <c r="I3312" s="215" t="s">
        <v>3469</v>
      </c>
      <c r="J3312" s="215" t="s">
        <v>3470</v>
      </c>
      <c r="K3312" s="215" t="s">
        <v>328</v>
      </c>
      <c r="L3312" s="215" t="s">
        <v>8474</v>
      </c>
      <c r="AD3312" s="216"/>
    </row>
    <row r="3313" spans="1:30" s="215" customFormat="1" x14ac:dyDescent="0.25">
      <c r="A3313" s="215" t="s">
        <v>160</v>
      </c>
      <c r="B3313" s="215">
        <v>6135</v>
      </c>
      <c r="C3313" s="215" t="s">
        <v>233</v>
      </c>
      <c r="D3313" s="215">
        <v>918531</v>
      </c>
      <c r="E3313" s="215">
        <v>1020</v>
      </c>
      <c r="F3313" s="215">
        <v>1121</v>
      </c>
      <c r="G3313" s="215">
        <v>1004</v>
      </c>
      <c r="I3313" s="215" t="s">
        <v>14327</v>
      </c>
      <c r="J3313" s="215" t="s">
        <v>14328</v>
      </c>
      <c r="K3313" s="215" t="s">
        <v>8741</v>
      </c>
      <c r="L3313" s="215" t="s">
        <v>22839</v>
      </c>
      <c r="AD3313" s="216"/>
    </row>
    <row r="3314" spans="1:30" s="215" customFormat="1" x14ac:dyDescent="0.25">
      <c r="A3314" s="215" t="s">
        <v>160</v>
      </c>
      <c r="B3314" s="215">
        <v>6135</v>
      </c>
      <c r="C3314" s="215" t="s">
        <v>233</v>
      </c>
      <c r="D3314" s="215">
        <v>918774</v>
      </c>
      <c r="E3314" s="215">
        <v>1020</v>
      </c>
      <c r="F3314" s="215">
        <v>1122</v>
      </c>
      <c r="G3314" s="215">
        <v>1004</v>
      </c>
      <c r="I3314" s="215" t="s">
        <v>14329</v>
      </c>
      <c r="J3314" s="215" t="s">
        <v>14330</v>
      </c>
      <c r="K3314" s="215" t="s">
        <v>8741</v>
      </c>
      <c r="L3314" s="215" t="s">
        <v>22840</v>
      </c>
      <c r="AD3314" s="216"/>
    </row>
    <row r="3315" spans="1:30" s="215" customFormat="1" x14ac:dyDescent="0.25">
      <c r="A3315" s="215" t="s">
        <v>160</v>
      </c>
      <c r="B3315" s="215">
        <v>6135</v>
      </c>
      <c r="C3315" s="215" t="s">
        <v>233</v>
      </c>
      <c r="D3315" s="215">
        <v>3129881</v>
      </c>
      <c r="E3315" s="215">
        <v>1020</v>
      </c>
      <c r="F3315" s="215">
        <v>1110</v>
      </c>
      <c r="G3315" s="215">
        <v>1004</v>
      </c>
      <c r="I3315" s="215" t="s">
        <v>14331</v>
      </c>
      <c r="J3315" s="215" t="s">
        <v>14332</v>
      </c>
      <c r="K3315" s="215" t="s">
        <v>8741</v>
      </c>
      <c r="L3315" s="215" t="s">
        <v>22841</v>
      </c>
      <c r="AD3315" s="216"/>
    </row>
    <row r="3316" spans="1:30" s="215" customFormat="1" x14ac:dyDescent="0.25">
      <c r="A3316" s="215" t="s">
        <v>160</v>
      </c>
      <c r="B3316" s="215">
        <v>6135</v>
      </c>
      <c r="C3316" s="215" t="s">
        <v>233</v>
      </c>
      <c r="D3316" s="215">
        <v>3130005</v>
      </c>
      <c r="E3316" s="215">
        <v>1020</v>
      </c>
      <c r="F3316" s="215">
        <v>1110</v>
      </c>
      <c r="G3316" s="215">
        <v>1004</v>
      </c>
      <c r="I3316" s="215" t="s">
        <v>14333</v>
      </c>
      <c r="J3316" s="215" t="s">
        <v>14334</v>
      </c>
      <c r="K3316" s="215" t="s">
        <v>8741</v>
      </c>
      <c r="L3316" s="215" t="s">
        <v>22842</v>
      </c>
      <c r="AD3316" s="216"/>
    </row>
    <row r="3317" spans="1:30" s="215" customFormat="1" x14ac:dyDescent="0.25">
      <c r="A3317" s="215" t="s">
        <v>160</v>
      </c>
      <c r="B3317" s="215">
        <v>6135</v>
      </c>
      <c r="C3317" s="215" t="s">
        <v>233</v>
      </c>
      <c r="D3317" s="215">
        <v>3130010</v>
      </c>
      <c r="E3317" s="215">
        <v>1020</v>
      </c>
      <c r="F3317" s="215">
        <v>1110</v>
      </c>
      <c r="G3317" s="215">
        <v>1004</v>
      </c>
      <c r="I3317" s="215" t="s">
        <v>14335</v>
      </c>
      <c r="J3317" s="215" t="s">
        <v>14336</v>
      </c>
      <c r="K3317" s="215" t="s">
        <v>8741</v>
      </c>
      <c r="L3317" s="215" t="s">
        <v>22831</v>
      </c>
      <c r="AD3317" s="216"/>
    </row>
    <row r="3318" spans="1:30" s="215" customFormat="1" x14ac:dyDescent="0.25">
      <c r="A3318" s="215" t="s">
        <v>160</v>
      </c>
      <c r="B3318" s="215">
        <v>6135</v>
      </c>
      <c r="C3318" s="215" t="s">
        <v>233</v>
      </c>
      <c r="D3318" s="215">
        <v>9038482</v>
      </c>
      <c r="E3318" s="215">
        <v>1030</v>
      </c>
      <c r="F3318" s="215">
        <v>1110</v>
      </c>
      <c r="G3318" s="215">
        <v>1004</v>
      </c>
      <c r="I3318" s="215" t="s">
        <v>14337</v>
      </c>
      <c r="J3318" s="215" t="s">
        <v>14338</v>
      </c>
      <c r="K3318" s="215" t="s">
        <v>8741</v>
      </c>
      <c r="L3318" s="215" t="s">
        <v>22843</v>
      </c>
      <c r="AD3318" s="216"/>
    </row>
    <row r="3319" spans="1:30" s="215" customFormat="1" x14ac:dyDescent="0.25">
      <c r="A3319" s="215" t="s">
        <v>160</v>
      </c>
      <c r="B3319" s="215">
        <v>6135</v>
      </c>
      <c r="C3319" s="215" t="s">
        <v>233</v>
      </c>
      <c r="D3319" s="215">
        <v>9038514</v>
      </c>
      <c r="E3319" s="215">
        <v>1060</v>
      </c>
      <c r="F3319" s="215">
        <v>1265</v>
      </c>
      <c r="G3319" s="215">
        <v>1004</v>
      </c>
      <c r="I3319" s="215" t="s">
        <v>14339</v>
      </c>
      <c r="J3319" s="215" t="s">
        <v>14340</v>
      </c>
      <c r="K3319" s="215" t="s">
        <v>8741</v>
      </c>
      <c r="L3319" s="215" t="s">
        <v>22844</v>
      </c>
      <c r="AD3319" s="216"/>
    </row>
    <row r="3320" spans="1:30" s="215" customFormat="1" x14ac:dyDescent="0.25">
      <c r="A3320" s="215" t="s">
        <v>160</v>
      </c>
      <c r="B3320" s="215">
        <v>6135</v>
      </c>
      <c r="C3320" s="215" t="s">
        <v>233</v>
      </c>
      <c r="D3320" s="215">
        <v>9038516</v>
      </c>
      <c r="E3320" s="215">
        <v>1060</v>
      </c>
      <c r="G3320" s="215">
        <v>1004</v>
      </c>
      <c r="I3320" s="215" t="s">
        <v>14341</v>
      </c>
      <c r="J3320" s="215" t="s">
        <v>14342</v>
      </c>
      <c r="K3320" s="215" t="s">
        <v>8741</v>
      </c>
      <c r="L3320" s="215" t="s">
        <v>22845</v>
      </c>
      <c r="AD3320" s="216"/>
    </row>
    <row r="3321" spans="1:30" s="215" customFormat="1" x14ac:dyDescent="0.25">
      <c r="A3321" s="215" t="s">
        <v>160</v>
      </c>
      <c r="B3321" s="215">
        <v>6135</v>
      </c>
      <c r="C3321" s="215" t="s">
        <v>233</v>
      </c>
      <c r="D3321" s="215">
        <v>190075829</v>
      </c>
      <c r="E3321" s="215">
        <v>1020</v>
      </c>
      <c r="F3321" s="215">
        <v>1122</v>
      </c>
      <c r="G3321" s="215">
        <v>1004</v>
      </c>
      <c r="I3321" s="215" t="s">
        <v>14343</v>
      </c>
      <c r="J3321" s="215" t="s">
        <v>14344</v>
      </c>
      <c r="K3321" s="215" t="s">
        <v>8741</v>
      </c>
      <c r="L3321" s="215" t="s">
        <v>22846</v>
      </c>
      <c r="AD3321" s="216"/>
    </row>
    <row r="3322" spans="1:30" s="215" customFormat="1" x14ac:dyDescent="0.25">
      <c r="A3322" s="215" t="s">
        <v>160</v>
      </c>
      <c r="B3322" s="215">
        <v>6135</v>
      </c>
      <c r="C3322" s="215" t="s">
        <v>233</v>
      </c>
      <c r="D3322" s="215">
        <v>190075830</v>
      </c>
      <c r="E3322" s="215">
        <v>1020</v>
      </c>
      <c r="F3322" s="215">
        <v>1122</v>
      </c>
      <c r="G3322" s="215">
        <v>1004</v>
      </c>
      <c r="I3322" s="215" t="s">
        <v>14345</v>
      </c>
      <c r="J3322" s="215" t="s">
        <v>14346</v>
      </c>
      <c r="K3322" s="215" t="s">
        <v>8741</v>
      </c>
      <c r="L3322" s="215" t="s">
        <v>22847</v>
      </c>
      <c r="AD3322" s="216"/>
    </row>
    <row r="3323" spans="1:30" s="215" customFormat="1" x14ac:dyDescent="0.25">
      <c r="A3323" s="215" t="s">
        <v>160</v>
      </c>
      <c r="B3323" s="215">
        <v>6135</v>
      </c>
      <c r="C3323" s="215" t="s">
        <v>233</v>
      </c>
      <c r="D3323" s="215">
        <v>190155976</v>
      </c>
      <c r="E3323" s="215">
        <v>1060</v>
      </c>
      <c r="F3323" s="215">
        <v>1220</v>
      </c>
      <c r="G3323" s="215">
        <v>1004</v>
      </c>
      <c r="I3323" s="215" t="s">
        <v>14347</v>
      </c>
      <c r="J3323" s="215" t="s">
        <v>14348</v>
      </c>
      <c r="K3323" s="215" t="s">
        <v>8688</v>
      </c>
      <c r="L3323" s="215" t="s">
        <v>20898</v>
      </c>
      <c r="AD3323" s="216"/>
    </row>
    <row r="3324" spans="1:30" s="215" customFormat="1" x14ac:dyDescent="0.25">
      <c r="A3324" s="215" t="s">
        <v>160</v>
      </c>
      <c r="B3324" s="215">
        <v>6135</v>
      </c>
      <c r="C3324" s="215" t="s">
        <v>233</v>
      </c>
      <c r="D3324" s="215">
        <v>190156144</v>
      </c>
      <c r="E3324" s="215">
        <v>1020</v>
      </c>
      <c r="F3324" s="215">
        <v>1121</v>
      </c>
      <c r="G3324" s="215">
        <v>1004</v>
      </c>
      <c r="I3324" s="215" t="s">
        <v>14349</v>
      </c>
      <c r="J3324" s="215" t="s">
        <v>14350</v>
      </c>
      <c r="K3324" s="215" t="s">
        <v>8741</v>
      </c>
      <c r="L3324" s="215" t="s">
        <v>22848</v>
      </c>
      <c r="AD3324" s="216"/>
    </row>
    <row r="3325" spans="1:30" s="215" customFormat="1" x14ac:dyDescent="0.25">
      <c r="A3325" s="215" t="s">
        <v>160</v>
      </c>
      <c r="B3325" s="215">
        <v>6135</v>
      </c>
      <c r="C3325" s="215" t="s">
        <v>233</v>
      </c>
      <c r="D3325" s="215">
        <v>190196326</v>
      </c>
      <c r="E3325" s="215">
        <v>1060</v>
      </c>
      <c r="F3325" s="215">
        <v>1261</v>
      </c>
      <c r="G3325" s="215">
        <v>1004</v>
      </c>
      <c r="I3325" s="215" t="s">
        <v>14351</v>
      </c>
      <c r="J3325" s="215" t="s">
        <v>14352</v>
      </c>
      <c r="K3325" s="215" t="s">
        <v>8741</v>
      </c>
      <c r="L3325" s="215" t="s">
        <v>22849</v>
      </c>
      <c r="AD3325" s="216"/>
    </row>
    <row r="3326" spans="1:30" s="215" customFormat="1" x14ac:dyDescent="0.25">
      <c r="A3326" s="215" t="s">
        <v>160</v>
      </c>
      <c r="B3326" s="215">
        <v>6135</v>
      </c>
      <c r="C3326" s="215" t="s">
        <v>233</v>
      </c>
      <c r="D3326" s="215">
        <v>190223548</v>
      </c>
      <c r="E3326" s="215">
        <v>1060</v>
      </c>
      <c r="F3326" s="215">
        <v>1242</v>
      </c>
      <c r="G3326" s="215">
        <v>1004</v>
      </c>
      <c r="I3326" s="215" t="s">
        <v>14353</v>
      </c>
      <c r="J3326" s="215" t="s">
        <v>14354</v>
      </c>
      <c r="K3326" s="215" t="s">
        <v>8741</v>
      </c>
      <c r="L3326" s="215" t="s">
        <v>22850</v>
      </c>
      <c r="AD3326" s="216"/>
    </row>
    <row r="3327" spans="1:30" s="215" customFormat="1" x14ac:dyDescent="0.25">
      <c r="A3327" s="215" t="s">
        <v>160</v>
      </c>
      <c r="B3327" s="215">
        <v>6135</v>
      </c>
      <c r="C3327" s="215" t="s">
        <v>233</v>
      </c>
      <c r="D3327" s="215">
        <v>191360552</v>
      </c>
      <c r="E3327" s="215">
        <v>1020</v>
      </c>
      <c r="F3327" s="215">
        <v>1110</v>
      </c>
      <c r="G3327" s="215">
        <v>1004</v>
      </c>
      <c r="I3327" s="215" t="s">
        <v>14355</v>
      </c>
      <c r="J3327" s="215" t="s">
        <v>14356</v>
      </c>
      <c r="K3327" s="215" t="s">
        <v>8741</v>
      </c>
      <c r="L3327" s="215" t="s">
        <v>22851</v>
      </c>
      <c r="AD3327" s="216"/>
    </row>
    <row r="3328" spans="1:30" s="215" customFormat="1" x14ac:dyDescent="0.25">
      <c r="A3328" s="215" t="s">
        <v>160</v>
      </c>
      <c r="B3328" s="215">
        <v>6135</v>
      </c>
      <c r="C3328" s="215" t="s">
        <v>233</v>
      </c>
      <c r="D3328" s="215">
        <v>191751178</v>
      </c>
      <c r="E3328" s="215">
        <v>1040</v>
      </c>
      <c r="F3328" s="215">
        <v>1251</v>
      </c>
      <c r="G3328" s="215">
        <v>1004</v>
      </c>
      <c r="I3328" s="215" t="s">
        <v>14357</v>
      </c>
      <c r="J3328" s="215" t="s">
        <v>14358</v>
      </c>
      <c r="K3328" s="215" t="s">
        <v>8688</v>
      </c>
      <c r="L3328" s="215" t="s">
        <v>20899</v>
      </c>
      <c r="AD3328" s="216"/>
    </row>
    <row r="3329" spans="1:30" s="215" customFormat="1" x14ac:dyDescent="0.25">
      <c r="A3329" s="215" t="s">
        <v>160</v>
      </c>
      <c r="B3329" s="215">
        <v>6135</v>
      </c>
      <c r="C3329" s="215" t="s">
        <v>233</v>
      </c>
      <c r="D3329" s="215">
        <v>191763775</v>
      </c>
      <c r="E3329" s="215">
        <v>1060</v>
      </c>
      <c r="F3329" s="215">
        <v>1242</v>
      </c>
      <c r="G3329" s="215">
        <v>1004</v>
      </c>
      <c r="I3329" s="215" t="s">
        <v>14359</v>
      </c>
      <c r="J3329" s="215" t="s">
        <v>14360</v>
      </c>
      <c r="K3329" s="215" t="s">
        <v>8688</v>
      </c>
      <c r="L3329" s="215" t="s">
        <v>20900</v>
      </c>
      <c r="AD3329" s="216"/>
    </row>
    <row r="3330" spans="1:30" s="215" customFormat="1" x14ac:dyDescent="0.25">
      <c r="A3330" s="215" t="s">
        <v>160</v>
      </c>
      <c r="B3330" s="215">
        <v>6135</v>
      </c>
      <c r="C3330" s="215" t="s">
        <v>233</v>
      </c>
      <c r="D3330" s="215">
        <v>191772123</v>
      </c>
      <c r="E3330" s="215">
        <v>1020</v>
      </c>
      <c r="F3330" s="215">
        <v>1122</v>
      </c>
      <c r="G3330" s="215">
        <v>1004</v>
      </c>
      <c r="I3330" s="215" t="s">
        <v>29015</v>
      </c>
      <c r="J3330" s="215" t="s">
        <v>29016</v>
      </c>
      <c r="K3330" s="215" t="s">
        <v>8688</v>
      </c>
      <c r="L3330" s="215" t="s">
        <v>29054</v>
      </c>
      <c r="AD3330" s="216"/>
    </row>
    <row r="3331" spans="1:30" s="215" customFormat="1" x14ac:dyDescent="0.25">
      <c r="A3331" s="215" t="s">
        <v>160</v>
      </c>
      <c r="B3331" s="215">
        <v>6135</v>
      </c>
      <c r="C3331" s="215" t="s">
        <v>233</v>
      </c>
      <c r="D3331" s="215">
        <v>191772135</v>
      </c>
      <c r="E3331" s="215">
        <v>1020</v>
      </c>
      <c r="F3331" s="215">
        <v>1122</v>
      </c>
      <c r="G3331" s="215">
        <v>1004</v>
      </c>
      <c r="I3331" s="215" t="s">
        <v>29017</v>
      </c>
      <c r="J3331" s="215" t="s">
        <v>29018</v>
      </c>
      <c r="K3331" s="215" t="s">
        <v>8688</v>
      </c>
      <c r="L3331" s="215" t="s">
        <v>29055</v>
      </c>
      <c r="AD3331" s="216"/>
    </row>
    <row r="3332" spans="1:30" s="215" customFormat="1" x14ac:dyDescent="0.25">
      <c r="A3332" s="215" t="s">
        <v>160</v>
      </c>
      <c r="B3332" s="215">
        <v>6135</v>
      </c>
      <c r="C3332" s="215" t="s">
        <v>233</v>
      </c>
      <c r="D3332" s="215">
        <v>191772138</v>
      </c>
      <c r="E3332" s="215">
        <v>1020</v>
      </c>
      <c r="F3332" s="215">
        <v>1122</v>
      </c>
      <c r="G3332" s="215">
        <v>1004</v>
      </c>
      <c r="I3332" s="215" t="s">
        <v>29015</v>
      </c>
      <c r="J3332" s="215" t="s">
        <v>29016</v>
      </c>
      <c r="K3332" s="215" t="s">
        <v>8688</v>
      </c>
      <c r="L3332" s="215" t="s">
        <v>29056</v>
      </c>
      <c r="AD3332" s="216"/>
    </row>
    <row r="3333" spans="1:30" s="215" customFormat="1" x14ac:dyDescent="0.25">
      <c r="A3333" s="215" t="s">
        <v>160</v>
      </c>
      <c r="B3333" s="215">
        <v>6135</v>
      </c>
      <c r="C3333" s="215" t="s">
        <v>233</v>
      </c>
      <c r="D3333" s="215">
        <v>191787433</v>
      </c>
      <c r="E3333" s="215">
        <v>1020</v>
      </c>
      <c r="F3333" s="215">
        <v>1110</v>
      </c>
      <c r="G3333" s="215">
        <v>1004</v>
      </c>
      <c r="I3333" s="215" t="s">
        <v>14361</v>
      </c>
      <c r="J3333" s="215" t="s">
        <v>14362</v>
      </c>
      <c r="K3333" s="215" t="s">
        <v>8688</v>
      </c>
      <c r="L3333" s="215" t="s">
        <v>20901</v>
      </c>
      <c r="AD3333" s="216"/>
    </row>
    <row r="3334" spans="1:30" s="215" customFormat="1" x14ac:dyDescent="0.25">
      <c r="A3334" s="215" t="s">
        <v>160</v>
      </c>
      <c r="B3334" s="215">
        <v>6135</v>
      </c>
      <c r="C3334" s="215" t="s">
        <v>233</v>
      </c>
      <c r="D3334" s="215">
        <v>191797711</v>
      </c>
      <c r="E3334" s="215">
        <v>1060</v>
      </c>
      <c r="F3334" s="215">
        <v>1274</v>
      </c>
      <c r="G3334" s="215">
        <v>1004</v>
      </c>
      <c r="I3334" s="215" t="s">
        <v>14363</v>
      </c>
      <c r="J3334" s="215" t="s">
        <v>14364</v>
      </c>
      <c r="K3334" s="215" t="s">
        <v>8688</v>
      </c>
      <c r="L3334" s="215" t="s">
        <v>20902</v>
      </c>
      <c r="AD3334" s="216"/>
    </row>
    <row r="3335" spans="1:30" s="215" customFormat="1" x14ac:dyDescent="0.25">
      <c r="A3335" s="215" t="s">
        <v>160</v>
      </c>
      <c r="B3335" s="215">
        <v>6135</v>
      </c>
      <c r="C3335" s="215" t="s">
        <v>233</v>
      </c>
      <c r="D3335" s="215">
        <v>191862977</v>
      </c>
      <c r="E3335" s="215">
        <v>1020</v>
      </c>
      <c r="F3335" s="215">
        <v>1110</v>
      </c>
      <c r="G3335" s="215">
        <v>1004</v>
      </c>
      <c r="I3335" s="215" t="s">
        <v>14365</v>
      </c>
      <c r="J3335" s="215" t="s">
        <v>14366</v>
      </c>
      <c r="K3335" s="215" t="s">
        <v>8688</v>
      </c>
      <c r="L3335" s="215" t="s">
        <v>20903</v>
      </c>
      <c r="AD3335" s="216"/>
    </row>
    <row r="3336" spans="1:30" s="215" customFormat="1" x14ac:dyDescent="0.25">
      <c r="A3336" s="215" t="s">
        <v>160</v>
      </c>
      <c r="B3336" s="215">
        <v>6135</v>
      </c>
      <c r="C3336" s="215" t="s">
        <v>233</v>
      </c>
      <c r="D3336" s="215">
        <v>191910313</v>
      </c>
      <c r="E3336" s="215">
        <v>1020</v>
      </c>
      <c r="F3336" s="215">
        <v>1110</v>
      </c>
      <c r="G3336" s="215">
        <v>1004</v>
      </c>
      <c r="I3336" s="215" t="s">
        <v>14367</v>
      </c>
      <c r="J3336" s="215" t="s">
        <v>14368</v>
      </c>
      <c r="K3336" s="215" t="s">
        <v>8688</v>
      </c>
      <c r="L3336" s="215" t="s">
        <v>20904</v>
      </c>
      <c r="AD3336" s="216"/>
    </row>
    <row r="3337" spans="1:30" s="215" customFormat="1" x14ac:dyDescent="0.25">
      <c r="A3337" s="215" t="s">
        <v>160</v>
      </c>
      <c r="B3337" s="215">
        <v>6135</v>
      </c>
      <c r="C3337" s="215" t="s">
        <v>233</v>
      </c>
      <c r="D3337" s="215">
        <v>191918101</v>
      </c>
      <c r="E3337" s="215">
        <v>1060</v>
      </c>
      <c r="F3337" s="215">
        <v>1261</v>
      </c>
      <c r="G3337" s="215">
        <v>1004</v>
      </c>
      <c r="I3337" s="215" t="s">
        <v>14369</v>
      </c>
      <c r="J3337" s="215" t="s">
        <v>14370</v>
      </c>
      <c r="K3337" s="215" t="s">
        <v>8688</v>
      </c>
      <c r="L3337" s="215" t="s">
        <v>20905</v>
      </c>
      <c r="AD3337" s="216"/>
    </row>
    <row r="3338" spans="1:30" s="215" customFormat="1" x14ac:dyDescent="0.25">
      <c r="A3338" s="215" t="s">
        <v>160</v>
      </c>
      <c r="B3338" s="215">
        <v>6135</v>
      </c>
      <c r="C3338" s="215" t="s">
        <v>233</v>
      </c>
      <c r="D3338" s="215">
        <v>191925873</v>
      </c>
      <c r="E3338" s="215">
        <v>1020</v>
      </c>
      <c r="F3338" s="215">
        <v>1121</v>
      </c>
      <c r="G3338" s="215">
        <v>1004</v>
      </c>
      <c r="I3338" s="215" t="s">
        <v>14371</v>
      </c>
      <c r="J3338" s="215" t="s">
        <v>14372</v>
      </c>
      <c r="K3338" s="215" t="s">
        <v>8688</v>
      </c>
      <c r="L3338" s="215" t="s">
        <v>20906</v>
      </c>
      <c r="AD3338" s="216"/>
    </row>
    <row r="3339" spans="1:30" s="215" customFormat="1" x14ac:dyDescent="0.25">
      <c r="A3339" s="215" t="s">
        <v>160</v>
      </c>
      <c r="B3339" s="215">
        <v>6135</v>
      </c>
      <c r="C3339" s="215" t="s">
        <v>233</v>
      </c>
      <c r="D3339" s="215">
        <v>191952842</v>
      </c>
      <c r="E3339" s="215">
        <v>1020</v>
      </c>
      <c r="F3339" s="215">
        <v>1110</v>
      </c>
      <c r="G3339" s="215">
        <v>1004</v>
      </c>
      <c r="I3339" s="215" t="s">
        <v>14373</v>
      </c>
      <c r="J3339" s="215" t="s">
        <v>14374</v>
      </c>
      <c r="K3339" s="215" t="s">
        <v>8688</v>
      </c>
      <c r="L3339" s="215" t="s">
        <v>20907</v>
      </c>
      <c r="AD3339" s="216"/>
    </row>
    <row r="3340" spans="1:30" s="215" customFormat="1" x14ac:dyDescent="0.25">
      <c r="A3340" s="215" t="s">
        <v>160</v>
      </c>
      <c r="B3340" s="215">
        <v>6135</v>
      </c>
      <c r="C3340" s="215" t="s">
        <v>233</v>
      </c>
      <c r="D3340" s="215">
        <v>191952844</v>
      </c>
      <c r="E3340" s="215">
        <v>1030</v>
      </c>
      <c r="F3340" s="215">
        <v>1110</v>
      </c>
      <c r="G3340" s="215">
        <v>1004</v>
      </c>
      <c r="I3340" s="215" t="s">
        <v>14375</v>
      </c>
      <c r="J3340" s="215" t="s">
        <v>14376</v>
      </c>
      <c r="K3340" s="215" t="s">
        <v>8688</v>
      </c>
      <c r="L3340" s="215" t="s">
        <v>20908</v>
      </c>
      <c r="AD3340" s="216"/>
    </row>
    <row r="3341" spans="1:30" s="215" customFormat="1" x14ac:dyDescent="0.25">
      <c r="A3341" s="215" t="s">
        <v>160</v>
      </c>
      <c r="B3341" s="215">
        <v>6135</v>
      </c>
      <c r="C3341" s="215" t="s">
        <v>233</v>
      </c>
      <c r="D3341" s="215">
        <v>191961822</v>
      </c>
      <c r="E3341" s="215">
        <v>1060</v>
      </c>
      <c r="F3341" s="215">
        <v>1252</v>
      </c>
      <c r="G3341" s="215">
        <v>1004</v>
      </c>
      <c r="I3341" s="215" t="s">
        <v>14377</v>
      </c>
      <c r="J3341" s="215" t="s">
        <v>14378</v>
      </c>
      <c r="K3341" s="215" t="s">
        <v>8688</v>
      </c>
      <c r="L3341" s="215" t="s">
        <v>20909</v>
      </c>
      <c r="AD3341" s="216"/>
    </row>
    <row r="3342" spans="1:30" s="215" customFormat="1" x14ac:dyDescent="0.25">
      <c r="A3342" s="215" t="s">
        <v>160</v>
      </c>
      <c r="B3342" s="215">
        <v>6135</v>
      </c>
      <c r="C3342" s="215" t="s">
        <v>233</v>
      </c>
      <c r="D3342" s="215">
        <v>191964374</v>
      </c>
      <c r="E3342" s="215">
        <v>1020</v>
      </c>
      <c r="F3342" s="215">
        <v>1122</v>
      </c>
      <c r="G3342" s="215">
        <v>1004</v>
      </c>
      <c r="I3342" s="215" t="s">
        <v>26860</v>
      </c>
      <c r="J3342" s="215" t="s">
        <v>26861</v>
      </c>
      <c r="K3342" s="215" t="s">
        <v>8688</v>
      </c>
      <c r="L3342" s="215" t="s">
        <v>26924</v>
      </c>
      <c r="AD3342" s="216"/>
    </row>
    <row r="3343" spans="1:30" s="215" customFormat="1" x14ac:dyDescent="0.25">
      <c r="A3343" s="215" t="s">
        <v>160</v>
      </c>
      <c r="B3343" s="215">
        <v>6135</v>
      </c>
      <c r="C3343" s="215" t="s">
        <v>233</v>
      </c>
      <c r="D3343" s="215">
        <v>191966037</v>
      </c>
      <c r="E3343" s="215">
        <v>1020</v>
      </c>
      <c r="F3343" s="215">
        <v>1110</v>
      </c>
      <c r="G3343" s="215">
        <v>1004</v>
      </c>
      <c r="I3343" s="215" t="s">
        <v>14379</v>
      </c>
      <c r="J3343" s="215" t="s">
        <v>14380</v>
      </c>
      <c r="K3343" s="215" t="s">
        <v>8688</v>
      </c>
      <c r="L3343" s="215" t="s">
        <v>20910</v>
      </c>
      <c r="AD3343" s="216"/>
    </row>
    <row r="3344" spans="1:30" s="215" customFormat="1" x14ac:dyDescent="0.25">
      <c r="A3344" s="215" t="s">
        <v>160</v>
      </c>
      <c r="B3344" s="215">
        <v>6135</v>
      </c>
      <c r="C3344" s="215" t="s">
        <v>233</v>
      </c>
      <c r="D3344" s="215">
        <v>191966047</v>
      </c>
      <c r="E3344" s="215">
        <v>1020</v>
      </c>
      <c r="F3344" s="215">
        <v>1110</v>
      </c>
      <c r="G3344" s="215">
        <v>1004</v>
      </c>
      <c r="I3344" s="215" t="s">
        <v>25072</v>
      </c>
      <c r="J3344" s="215" t="s">
        <v>25073</v>
      </c>
      <c r="K3344" s="215" t="s">
        <v>8688</v>
      </c>
      <c r="L3344" s="215" t="s">
        <v>25116</v>
      </c>
      <c r="AD3344" s="216"/>
    </row>
    <row r="3345" spans="1:30" s="215" customFormat="1" x14ac:dyDescent="0.25">
      <c r="A3345" s="215" t="s">
        <v>160</v>
      </c>
      <c r="B3345" s="215">
        <v>6135</v>
      </c>
      <c r="C3345" s="215" t="s">
        <v>233</v>
      </c>
      <c r="D3345" s="215">
        <v>191966050</v>
      </c>
      <c r="E3345" s="215">
        <v>1020</v>
      </c>
      <c r="F3345" s="215">
        <v>1110</v>
      </c>
      <c r="G3345" s="215">
        <v>1004</v>
      </c>
      <c r="I3345" s="215" t="s">
        <v>23746</v>
      </c>
      <c r="J3345" s="215" t="s">
        <v>23747</v>
      </c>
      <c r="K3345" s="215" t="s">
        <v>8688</v>
      </c>
      <c r="L3345" s="215" t="s">
        <v>23809</v>
      </c>
      <c r="AD3345" s="216"/>
    </row>
    <row r="3346" spans="1:30" s="215" customFormat="1" x14ac:dyDescent="0.25">
      <c r="A3346" s="215" t="s">
        <v>160</v>
      </c>
      <c r="B3346" s="215">
        <v>6135</v>
      </c>
      <c r="C3346" s="215" t="s">
        <v>233</v>
      </c>
      <c r="D3346" s="215">
        <v>191967024</v>
      </c>
      <c r="E3346" s="215">
        <v>1020</v>
      </c>
      <c r="F3346" s="215">
        <v>1110</v>
      </c>
      <c r="G3346" s="215">
        <v>1004</v>
      </c>
      <c r="I3346" s="215" t="s">
        <v>14381</v>
      </c>
      <c r="J3346" s="215" t="s">
        <v>14382</v>
      </c>
      <c r="K3346" s="215" t="s">
        <v>8688</v>
      </c>
      <c r="L3346" s="215" t="s">
        <v>20911</v>
      </c>
      <c r="AD3346" s="216"/>
    </row>
    <row r="3347" spans="1:30" s="215" customFormat="1" x14ac:dyDescent="0.25">
      <c r="A3347" s="215" t="s">
        <v>160</v>
      </c>
      <c r="B3347" s="215">
        <v>6135</v>
      </c>
      <c r="C3347" s="215" t="s">
        <v>233</v>
      </c>
      <c r="D3347" s="215">
        <v>191967036</v>
      </c>
      <c r="E3347" s="215">
        <v>1020</v>
      </c>
      <c r="F3347" s="215">
        <v>1110</v>
      </c>
      <c r="G3347" s="215">
        <v>1004</v>
      </c>
      <c r="I3347" s="215" t="s">
        <v>14383</v>
      </c>
      <c r="J3347" s="215" t="s">
        <v>14384</v>
      </c>
      <c r="K3347" s="215" t="s">
        <v>8688</v>
      </c>
      <c r="L3347" s="215" t="s">
        <v>20912</v>
      </c>
      <c r="AD3347" s="216"/>
    </row>
    <row r="3348" spans="1:30" s="215" customFormat="1" x14ac:dyDescent="0.25">
      <c r="A3348" s="215" t="s">
        <v>160</v>
      </c>
      <c r="B3348" s="215">
        <v>6135</v>
      </c>
      <c r="C3348" s="215" t="s">
        <v>233</v>
      </c>
      <c r="D3348" s="215">
        <v>191967045</v>
      </c>
      <c r="E3348" s="215">
        <v>1020</v>
      </c>
      <c r="F3348" s="215">
        <v>1110</v>
      </c>
      <c r="G3348" s="215">
        <v>1004</v>
      </c>
      <c r="I3348" s="215" t="s">
        <v>14385</v>
      </c>
      <c r="J3348" s="215" t="s">
        <v>14386</v>
      </c>
      <c r="K3348" s="215" t="s">
        <v>8688</v>
      </c>
      <c r="L3348" s="215" t="s">
        <v>20913</v>
      </c>
      <c r="AD3348" s="216"/>
    </row>
    <row r="3349" spans="1:30" s="215" customFormat="1" x14ac:dyDescent="0.25">
      <c r="A3349" s="215" t="s">
        <v>160</v>
      </c>
      <c r="B3349" s="215">
        <v>6135</v>
      </c>
      <c r="C3349" s="215" t="s">
        <v>233</v>
      </c>
      <c r="D3349" s="215">
        <v>191967068</v>
      </c>
      <c r="E3349" s="215">
        <v>1020</v>
      </c>
      <c r="F3349" s="215">
        <v>1110</v>
      </c>
      <c r="G3349" s="215">
        <v>1004</v>
      </c>
      <c r="I3349" s="215" t="s">
        <v>14387</v>
      </c>
      <c r="J3349" s="215" t="s">
        <v>14388</v>
      </c>
      <c r="K3349" s="215" t="s">
        <v>8688</v>
      </c>
      <c r="L3349" s="215" t="s">
        <v>20914</v>
      </c>
      <c r="AD3349" s="216"/>
    </row>
    <row r="3350" spans="1:30" s="215" customFormat="1" x14ac:dyDescent="0.25">
      <c r="A3350" s="215" t="s">
        <v>160</v>
      </c>
      <c r="B3350" s="215">
        <v>6135</v>
      </c>
      <c r="C3350" s="215" t="s">
        <v>233</v>
      </c>
      <c r="D3350" s="215">
        <v>191967107</v>
      </c>
      <c r="E3350" s="215">
        <v>1020</v>
      </c>
      <c r="F3350" s="215">
        <v>1110</v>
      </c>
      <c r="G3350" s="215">
        <v>1004</v>
      </c>
      <c r="I3350" s="215" t="s">
        <v>14389</v>
      </c>
      <c r="J3350" s="215" t="s">
        <v>14390</v>
      </c>
      <c r="K3350" s="215" t="s">
        <v>8688</v>
      </c>
      <c r="L3350" s="215" t="s">
        <v>20915</v>
      </c>
      <c r="AD3350" s="216"/>
    </row>
    <row r="3351" spans="1:30" s="215" customFormat="1" x14ac:dyDescent="0.25">
      <c r="A3351" s="215" t="s">
        <v>160</v>
      </c>
      <c r="B3351" s="215">
        <v>6135</v>
      </c>
      <c r="C3351" s="215" t="s">
        <v>233</v>
      </c>
      <c r="D3351" s="215">
        <v>191967160</v>
      </c>
      <c r="E3351" s="215">
        <v>1020</v>
      </c>
      <c r="F3351" s="215">
        <v>1110</v>
      </c>
      <c r="G3351" s="215">
        <v>1004</v>
      </c>
      <c r="I3351" s="215" t="s">
        <v>14391</v>
      </c>
      <c r="J3351" s="215" t="s">
        <v>14392</v>
      </c>
      <c r="K3351" s="215" t="s">
        <v>8688</v>
      </c>
      <c r="L3351" s="215" t="s">
        <v>20916</v>
      </c>
      <c r="AD3351" s="216"/>
    </row>
    <row r="3352" spans="1:30" s="215" customFormat="1" x14ac:dyDescent="0.25">
      <c r="A3352" s="215" t="s">
        <v>160</v>
      </c>
      <c r="B3352" s="215">
        <v>6135</v>
      </c>
      <c r="C3352" s="215" t="s">
        <v>233</v>
      </c>
      <c r="D3352" s="215">
        <v>191972133</v>
      </c>
      <c r="E3352" s="215">
        <v>1020</v>
      </c>
      <c r="F3352" s="215">
        <v>1110</v>
      </c>
      <c r="G3352" s="215">
        <v>1004</v>
      </c>
      <c r="I3352" s="215" t="s">
        <v>28870</v>
      </c>
      <c r="J3352" s="215" t="s">
        <v>28871</v>
      </c>
      <c r="K3352" s="215" t="s">
        <v>8688</v>
      </c>
      <c r="L3352" s="215" t="s">
        <v>28956</v>
      </c>
      <c r="AD3352" s="216"/>
    </row>
    <row r="3353" spans="1:30" s="215" customFormat="1" x14ac:dyDescent="0.25">
      <c r="A3353" s="215" t="s">
        <v>160</v>
      </c>
      <c r="B3353" s="215">
        <v>6135</v>
      </c>
      <c r="C3353" s="215" t="s">
        <v>233</v>
      </c>
      <c r="D3353" s="215">
        <v>191972268</v>
      </c>
      <c r="E3353" s="215">
        <v>1020</v>
      </c>
      <c r="F3353" s="215">
        <v>1121</v>
      </c>
      <c r="G3353" s="215">
        <v>1004</v>
      </c>
      <c r="I3353" s="215" t="s">
        <v>14393</v>
      </c>
      <c r="J3353" s="215" t="s">
        <v>14394</v>
      </c>
      <c r="K3353" s="215" t="s">
        <v>8688</v>
      </c>
      <c r="L3353" s="215" t="s">
        <v>20917</v>
      </c>
      <c r="AD3353" s="216"/>
    </row>
    <row r="3354" spans="1:30" s="215" customFormat="1" x14ac:dyDescent="0.25">
      <c r="A3354" s="215" t="s">
        <v>160</v>
      </c>
      <c r="B3354" s="215">
        <v>6135</v>
      </c>
      <c r="C3354" s="215" t="s">
        <v>233</v>
      </c>
      <c r="D3354" s="215">
        <v>191972833</v>
      </c>
      <c r="E3354" s="215">
        <v>1020</v>
      </c>
      <c r="F3354" s="215">
        <v>1110</v>
      </c>
      <c r="G3354" s="215">
        <v>1004</v>
      </c>
      <c r="I3354" s="215" t="s">
        <v>14395</v>
      </c>
      <c r="J3354" s="215" t="s">
        <v>14396</v>
      </c>
      <c r="K3354" s="215" t="s">
        <v>8688</v>
      </c>
      <c r="L3354" s="215" t="s">
        <v>20918</v>
      </c>
      <c r="AD3354" s="216"/>
    </row>
    <row r="3355" spans="1:30" s="215" customFormat="1" x14ac:dyDescent="0.25">
      <c r="A3355" s="215" t="s">
        <v>160</v>
      </c>
      <c r="B3355" s="215">
        <v>6135</v>
      </c>
      <c r="C3355" s="215" t="s">
        <v>233</v>
      </c>
      <c r="D3355" s="215">
        <v>191981865</v>
      </c>
      <c r="E3355" s="215">
        <v>1060</v>
      </c>
      <c r="F3355" s="215">
        <v>1271</v>
      </c>
      <c r="G3355" s="215">
        <v>1004</v>
      </c>
      <c r="I3355" s="215" t="s">
        <v>14397</v>
      </c>
      <c r="J3355" s="215" t="s">
        <v>14398</v>
      </c>
      <c r="K3355" s="215" t="s">
        <v>8688</v>
      </c>
      <c r="L3355" s="215" t="s">
        <v>20919</v>
      </c>
      <c r="AD3355" s="216"/>
    </row>
    <row r="3356" spans="1:30" s="215" customFormat="1" x14ac:dyDescent="0.25">
      <c r="A3356" s="215" t="s">
        <v>160</v>
      </c>
      <c r="B3356" s="215">
        <v>6135</v>
      </c>
      <c r="C3356" s="215" t="s">
        <v>233</v>
      </c>
      <c r="D3356" s="215">
        <v>191981963</v>
      </c>
      <c r="E3356" s="215">
        <v>1020</v>
      </c>
      <c r="F3356" s="215">
        <v>1110</v>
      </c>
      <c r="G3356" s="215">
        <v>1004</v>
      </c>
      <c r="I3356" s="215" t="s">
        <v>24003</v>
      </c>
      <c r="J3356" s="215" t="s">
        <v>24004</v>
      </c>
      <c r="K3356" s="215" t="s">
        <v>8688</v>
      </c>
      <c r="L3356" s="215" t="s">
        <v>24254</v>
      </c>
      <c r="AD3356" s="216"/>
    </row>
    <row r="3357" spans="1:30" s="215" customFormat="1" x14ac:dyDescent="0.25">
      <c r="A3357" s="215" t="s">
        <v>160</v>
      </c>
      <c r="B3357" s="215">
        <v>6135</v>
      </c>
      <c r="C3357" s="215" t="s">
        <v>233</v>
      </c>
      <c r="D3357" s="215">
        <v>191981984</v>
      </c>
      <c r="E3357" s="215">
        <v>1020</v>
      </c>
      <c r="F3357" s="215">
        <v>1110</v>
      </c>
      <c r="G3357" s="215">
        <v>1004</v>
      </c>
      <c r="I3357" s="215" t="s">
        <v>14399</v>
      </c>
      <c r="J3357" s="215" t="s">
        <v>14400</v>
      </c>
      <c r="K3357" s="215" t="s">
        <v>8688</v>
      </c>
      <c r="L3357" s="215" t="s">
        <v>20920</v>
      </c>
      <c r="AD3357" s="216"/>
    </row>
    <row r="3358" spans="1:30" s="215" customFormat="1" x14ac:dyDescent="0.25">
      <c r="A3358" s="215" t="s">
        <v>160</v>
      </c>
      <c r="B3358" s="215">
        <v>6135</v>
      </c>
      <c r="C3358" s="215" t="s">
        <v>233</v>
      </c>
      <c r="D3358" s="215">
        <v>191982256</v>
      </c>
      <c r="E3358" s="215">
        <v>1020</v>
      </c>
      <c r="F3358" s="215">
        <v>1122</v>
      </c>
      <c r="G3358" s="215">
        <v>1004</v>
      </c>
      <c r="I3358" s="215" t="s">
        <v>26862</v>
      </c>
      <c r="J3358" s="215" t="s">
        <v>26863</v>
      </c>
      <c r="K3358" s="215" t="s">
        <v>8688</v>
      </c>
      <c r="L3358" s="215" t="s">
        <v>26925</v>
      </c>
      <c r="AD3358" s="216"/>
    </row>
    <row r="3359" spans="1:30" s="215" customFormat="1" x14ac:dyDescent="0.25">
      <c r="A3359" s="215" t="s">
        <v>160</v>
      </c>
      <c r="B3359" s="215">
        <v>6135</v>
      </c>
      <c r="C3359" s="215" t="s">
        <v>233</v>
      </c>
      <c r="D3359" s="215">
        <v>191982299</v>
      </c>
      <c r="E3359" s="215">
        <v>1020</v>
      </c>
      <c r="F3359" s="215">
        <v>1122</v>
      </c>
      <c r="G3359" s="215">
        <v>1004</v>
      </c>
      <c r="I3359" s="215" t="s">
        <v>28224</v>
      </c>
      <c r="J3359" s="215" t="s">
        <v>28225</v>
      </c>
      <c r="K3359" s="215" t="s">
        <v>8688</v>
      </c>
      <c r="L3359" s="215" t="s">
        <v>28277</v>
      </c>
      <c r="AD3359" s="216"/>
    </row>
    <row r="3360" spans="1:30" s="215" customFormat="1" x14ac:dyDescent="0.25">
      <c r="A3360" s="215" t="s">
        <v>160</v>
      </c>
      <c r="B3360" s="215">
        <v>6135</v>
      </c>
      <c r="C3360" s="215" t="s">
        <v>233</v>
      </c>
      <c r="D3360" s="215">
        <v>191982300</v>
      </c>
      <c r="E3360" s="215">
        <v>1020</v>
      </c>
      <c r="F3360" s="215">
        <v>1122</v>
      </c>
      <c r="G3360" s="215">
        <v>1004</v>
      </c>
      <c r="I3360" s="215" t="s">
        <v>28226</v>
      </c>
      <c r="J3360" s="215" t="s">
        <v>28227</v>
      </c>
      <c r="K3360" s="215" t="s">
        <v>8688</v>
      </c>
      <c r="L3360" s="215" t="s">
        <v>28278</v>
      </c>
      <c r="AD3360" s="216"/>
    </row>
    <row r="3361" spans="1:30" s="215" customFormat="1" x14ac:dyDescent="0.25">
      <c r="A3361" s="215" t="s">
        <v>160</v>
      </c>
      <c r="B3361" s="215">
        <v>6135</v>
      </c>
      <c r="C3361" s="215" t="s">
        <v>233</v>
      </c>
      <c r="D3361" s="215">
        <v>191982323</v>
      </c>
      <c r="E3361" s="215">
        <v>1020</v>
      </c>
      <c r="F3361" s="215">
        <v>1110</v>
      </c>
      <c r="G3361" s="215">
        <v>1004</v>
      </c>
      <c r="I3361" s="215" t="s">
        <v>28138</v>
      </c>
      <c r="J3361" s="215" t="s">
        <v>28139</v>
      </c>
      <c r="K3361" s="215" t="s">
        <v>8688</v>
      </c>
      <c r="L3361" s="215" t="s">
        <v>28185</v>
      </c>
      <c r="AD3361" s="216"/>
    </row>
    <row r="3362" spans="1:30" s="215" customFormat="1" x14ac:dyDescent="0.25">
      <c r="A3362" s="215" t="s">
        <v>160</v>
      </c>
      <c r="B3362" s="215">
        <v>6135</v>
      </c>
      <c r="C3362" s="215" t="s">
        <v>233</v>
      </c>
      <c r="D3362" s="215">
        <v>191982353</v>
      </c>
      <c r="E3362" s="215">
        <v>1020</v>
      </c>
      <c r="F3362" s="215">
        <v>1110</v>
      </c>
      <c r="G3362" s="215">
        <v>1004</v>
      </c>
      <c r="I3362" s="215" t="s">
        <v>27075</v>
      </c>
      <c r="J3362" s="215" t="s">
        <v>27076</v>
      </c>
      <c r="K3362" s="215" t="s">
        <v>8688</v>
      </c>
      <c r="L3362" s="215" t="s">
        <v>27155</v>
      </c>
      <c r="AD3362" s="216"/>
    </row>
    <row r="3363" spans="1:30" s="215" customFormat="1" x14ac:dyDescent="0.25">
      <c r="A3363" s="215" t="s">
        <v>160</v>
      </c>
      <c r="B3363" s="215">
        <v>6135</v>
      </c>
      <c r="C3363" s="215" t="s">
        <v>233</v>
      </c>
      <c r="D3363" s="215">
        <v>191991639</v>
      </c>
      <c r="E3363" s="215">
        <v>1030</v>
      </c>
      <c r="F3363" s="215">
        <v>1122</v>
      </c>
      <c r="G3363" s="215">
        <v>1004</v>
      </c>
      <c r="I3363" s="215" t="s">
        <v>14401</v>
      </c>
      <c r="J3363" s="215" t="s">
        <v>14402</v>
      </c>
      <c r="K3363" s="215" t="s">
        <v>8688</v>
      </c>
      <c r="L3363" s="215" t="s">
        <v>20921</v>
      </c>
      <c r="AD3363" s="216"/>
    </row>
    <row r="3364" spans="1:30" s="215" customFormat="1" x14ac:dyDescent="0.25">
      <c r="A3364" s="215" t="s">
        <v>160</v>
      </c>
      <c r="B3364" s="215">
        <v>6135</v>
      </c>
      <c r="C3364" s="215" t="s">
        <v>233</v>
      </c>
      <c r="D3364" s="215">
        <v>191991806</v>
      </c>
      <c r="E3364" s="215">
        <v>1020</v>
      </c>
      <c r="F3364" s="215">
        <v>1110</v>
      </c>
      <c r="G3364" s="215">
        <v>1004</v>
      </c>
      <c r="I3364" s="215" t="s">
        <v>27077</v>
      </c>
      <c r="J3364" s="215" t="s">
        <v>27078</v>
      </c>
      <c r="K3364" s="215" t="s">
        <v>8688</v>
      </c>
      <c r="L3364" s="215" t="s">
        <v>27156</v>
      </c>
      <c r="AD3364" s="216"/>
    </row>
    <row r="3365" spans="1:30" s="215" customFormat="1" x14ac:dyDescent="0.25">
      <c r="A3365" s="215" t="s">
        <v>160</v>
      </c>
      <c r="B3365" s="215">
        <v>6135</v>
      </c>
      <c r="C3365" s="215" t="s">
        <v>233</v>
      </c>
      <c r="D3365" s="215">
        <v>191991814</v>
      </c>
      <c r="E3365" s="215">
        <v>1020</v>
      </c>
      <c r="F3365" s="215">
        <v>1110</v>
      </c>
      <c r="G3365" s="215">
        <v>1004</v>
      </c>
      <c r="I3365" s="215" t="s">
        <v>26336</v>
      </c>
      <c r="J3365" s="215" t="s">
        <v>26337</v>
      </c>
      <c r="K3365" s="215" t="s">
        <v>8688</v>
      </c>
      <c r="L3365" s="215" t="s">
        <v>26671</v>
      </c>
      <c r="AD3365" s="216"/>
    </row>
    <row r="3366" spans="1:30" s="215" customFormat="1" x14ac:dyDescent="0.25">
      <c r="A3366" s="215" t="s">
        <v>160</v>
      </c>
      <c r="B3366" s="215">
        <v>6135</v>
      </c>
      <c r="C3366" s="215" t="s">
        <v>233</v>
      </c>
      <c r="D3366" s="215">
        <v>191992616</v>
      </c>
      <c r="E3366" s="215">
        <v>1020</v>
      </c>
      <c r="F3366" s="215">
        <v>1110</v>
      </c>
      <c r="G3366" s="215">
        <v>1004</v>
      </c>
      <c r="I3366" s="215" t="s">
        <v>27228</v>
      </c>
      <c r="J3366" s="215" t="s">
        <v>27229</v>
      </c>
      <c r="K3366" s="215" t="s">
        <v>8688</v>
      </c>
      <c r="L3366" s="215" t="s">
        <v>27295</v>
      </c>
      <c r="AD3366" s="216"/>
    </row>
    <row r="3367" spans="1:30" s="215" customFormat="1" x14ac:dyDescent="0.25">
      <c r="A3367" s="215" t="s">
        <v>160</v>
      </c>
      <c r="B3367" s="215">
        <v>6135</v>
      </c>
      <c r="C3367" s="215" t="s">
        <v>233</v>
      </c>
      <c r="D3367" s="215">
        <v>192007650</v>
      </c>
      <c r="E3367" s="215">
        <v>1020</v>
      </c>
      <c r="F3367" s="215">
        <v>1122</v>
      </c>
      <c r="G3367" s="215">
        <v>1004</v>
      </c>
      <c r="I3367" s="215" t="s">
        <v>26953</v>
      </c>
      <c r="J3367" s="215" t="s">
        <v>26954</v>
      </c>
      <c r="K3367" s="215" t="s">
        <v>8688</v>
      </c>
      <c r="L3367" s="215" t="s">
        <v>27015</v>
      </c>
      <c r="AD3367" s="216"/>
    </row>
    <row r="3368" spans="1:30" s="215" customFormat="1" x14ac:dyDescent="0.25">
      <c r="A3368" s="215" t="s">
        <v>160</v>
      </c>
      <c r="B3368" s="215">
        <v>6135</v>
      </c>
      <c r="C3368" s="215" t="s">
        <v>233</v>
      </c>
      <c r="D3368" s="215">
        <v>192007699</v>
      </c>
      <c r="E3368" s="215">
        <v>1020</v>
      </c>
      <c r="F3368" s="215">
        <v>1122</v>
      </c>
      <c r="G3368" s="215">
        <v>1004</v>
      </c>
      <c r="I3368" s="215" t="s">
        <v>28872</v>
      </c>
      <c r="J3368" s="215" t="s">
        <v>28873</v>
      </c>
      <c r="K3368" s="215" t="s">
        <v>8688</v>
      </c>
      <c r="L3368" s="215" t="s">
        <v>28957</v>
      </c>
      <c r="AD3368" s="216"/>
    </row>
    <row r="3369" spans="1:30" s="215" customFormat="1" x14ac:dyDescent="0.25">
      <c r="A3369" s="215" t="s">
        <v>160</v>
      </c>
      <c r="B3369" s="215">
        <v>6135</v>
      </c>
      <c r="C3369" s="215" t="s">
        <v>233</v>
      </c>
      <c r="D3369" s="215">
        <v>192007706</v>
      </c>
      <c r="E3369" s="215">
        <v>1020</v>
      </c>
      <c r="F3369" s="215">
        <v>1122</v>
      </c>
      <c r="G3369" s="215">
        <v>1004</v>
      </c>
      <c r="I3369" s="215" t="s">
        <v>28874</v>
      </c>
      <c r="J3369" s="215" t="s">
        <v>28875</v>
      </c>
      <c r="K3369" s="215" t="s">
        <v>8688</v>
      </c>
      <c r="L3369" s="215" t="s">
        <v>28958</v>
      </c>
      <c r="AD3369" s="216"/>
    </row>
    <row r="3370" spans="1:30" s="215" customFormat="1" x14ac:dyDescent="0.25">
      <c r="A3370" s="215" t="s">
        <v>160</v>
      </c>
      <c r="B3370" s="215">
        <v>6135</v>
      </c>
      <c r="C3370" s="215" t="s">
        <v>233</v>
      </c>
      <c r="D3370" s="215">
        <v>192019245</v>
      </c>
      <c r="E3370" s="215">
        <v>1020</v>
      </c>
      <c r="F3370" s="215">
        <v>1122</v>
      </c>
      <c r="G3370" s="215">
        <v>1003</v>
      </c>
      <c r="I3370" s="215" t="s">
        <v>29152</v>
      </c>
      <c r="J3370" s="215" t="s">
        <v>29153</v>
      </c>
      <c r="K3370" s="215" t="s">
        <v>8688</v>
      </c>
      <c r="L3370" s="215" t="s">
        <v>29179</v>
      </c>
      <c r="AD3370" s="216"/>
    </row>
    <row r="3371" spans="1:30" s="215" customFormat="1" x14ac:dyDescent="0.25">
      <c r="A3371" s="215" t="s">
        <v>160</v>
      </c>
      <c r="B3371" s="215">
        <v>6135</v>
      </c>
      <c r="C3371" s="215" t="s">
        <v>233</v>
      </c>
      <c r="D3371" s="215">
        <v>192036032</v>
      </c>
      <c r="E3371" s="215">
        <v>1060</v>
      </c>
      <c r="F3371" s="215">
        <v>1263</v>
      </c>
      <c r="G3371" s="215">
        <v>1004</v>
      </c>
      <c r="I3371" s="215" t="s">
        <v>28876</v>
      </c>
      <c r="J3371" s="215" t="s">
        <v>28877</v>
      </c>
      <c r="K3371" s="215" t="s">
        <v>8688</v>
      </c>
      <c r="L3371" s="215" t="s">
        <v>28959</v>
      </c>
      <c r="AD3371" s="216"/>
    </row>
    <row r="3372" spans="1:30" s="215" customFormat="1" x14ac:dyDescent="0.25">
      <c r="A3372" s="215" t="s">
        <v>160</v>
      </c>
      <c r="B3372" s="215">
        <v>6135</v>
      </c>
      <c r="C3372" s="215" t="s">
        <v>233</v>
      </c>
      <c r="D3372" s="215">
        <v>192036039</v>
      </c>
      <c r="E3372" s="215">
        <v>1060</v>
      </c>
      <c r="F3372" s="215">
        <v>1263</v>
      </c>
      <c r="G3372" s="215">
        <v>1004</v>
      </c>
      <c r="I3372" s="215" t="s">
        <v>27382</v>
      </c>
      <c r="J3372" s="215" t="s">
        <v>27383</v>
      </c>
      <c r="K3372" s="215" t="s">
        <v>8688</v>
      </c>
      <c r="L3372" s="215" t="s">
        <v>28005</v>
      </c>
      <c r="AD3372" s="216"/>
    </row>
    <row r="3373" spans="1:30" s="215" customFormat="1" x14ac:dyDescent="0.25">
      <c r="A3373" s="215" t="s">
        <v>160</v>
      </c>
      <c r="B3373" s="215">
        <v>6136</v>
      </c>
      <c r="C3373" s="215" t="s">
        <v>234</v>
      </c>
      <c r="D3373" s="215">
        <v>915869</v>
      </c>
      <c r="E3373" s="215">
        <v>1020</v>
      </c>
      <c r="F3373" s="215">
        <v>1121</v>
      </c>
      <c r="G3373" s="215">
        <v>1004</v>
      </c>
      <c r="I3373" s="215" t="s">
        <v>3471</v>
      </c>
      <c r="J3373" s="215" t="s">
        <v>3472</v>
      </c>
      <c r="K3373" s="215" t="s">
        <v>328</v>
      </c>
      <c r="L3373" s="215" t="s">
        <v>7904</v>
      </c>
      <c r="AD3373" s="216"/>
    </row>
    <row r="3374" spans="1:30" s="215" customFormat="1" x14ac:dyDescent="0.25">
      <c r="A3374" s="215" t="s">
        <v>160</v>
      </c>
      <c r="B3374" s="215">
        <v>6136</v>
      </c>
      <c r="C3374" s="215" t="s">
        <v>234</v>
      </c>
      <c r="D3374" s="215">
        <v>915870</v>
      </c>
      <c r="E3374" s="215">
        <v>1020</v>
      </c>
      <c r="F3374" s="215">
        <v>1121</v>
      </c>
      <c r="G3374" s="215">
        <v>1004</v>
      </c>
      <c r="I3374" s="215" t="s">
        <v>3471</v>
      </c>
      <c r="J3374" s="215" t="s">
        <v>3472</v>
      </c>
      <c r="K3374" s="215" t="s">
        <v>328</v>
      </c>
      <c r="L3374" s="215" t="s">
        <v>7904</v>
      </c>
      <c r="AD3374" s="216"/>
    </row>
    <row r="3375" spans="1:30" s="215" customFormat="1" x14ac:dyDescent="0.25">
      <c r="A3375" s="215" t="s">
        <v>160</v>
      </c>
      <c r="B3375" s="215">
        <v>6136</v>
      </c>
      <c r="C3375" s="215" t="s">
        <v>234</v>
      </c>
      <c r="D3375" s="215">
        <v>915887</v>
      </c>
      <c r="E3375" s="215">
        <v>1020</v>
      </c>
      <c r="F3375" s="215">
        <v>1110</v>
      </c>
      <c r="G3375" s="215">
        <v>1004</v>
      </c>
      <c r="I3375" s="215" t="s">
        <v>6488</v>
      </c>
      <c r="J3375" s="215" t="s">
        <v>6489</v>
      </c>
      <c r="K3375" s="215" t="s">
        <v>328</v>
      </c>
      <c r="L3375" s="215" t="s">
        <v>7905</v>
      </c>
      <c r="AD3375" s="216"/>
    </row>
    <row r="3376" spans="1:30" s="215" customFormat="1" x14ac:dyDescent="0.25">
      <c r="A3376" s="215" t="s">
        <v>160</v>
      </c>
      <c r="B3376" s="215">
        <v>6136</v>
      </c>
      <c r="C3376" s="215" t="s">
        <v>234</v>
      </c>
      <c r="D3376" s="215">
        <v>915888</v>
      </c>
      <c r="E3376" s="215">
        <v>1020</v>
      </c>
      <c r="F3376" s="215">
        <v>1121</v>
      </c>
      <c r="G3376" s="215">
        <v>1004</v>
      </c>
      <c r="I3376" s="215" t="s">
        <v>3473</v>
      </c>
      <c r="J3376" s="215" t="s">
        <v>3474</v>
      </c>
      <c r="K3376" s="215" t="s">
        <v>328</v>
      </c>
      <c r="L3376" s="215" t="s">
        <v>7906</v>
      </c>
      <c r="AD3376" s="216"/>
    </row>
    <row r="3377" spans="1:30" s="215" customFormat="1" x14ac:dyDescent="0.25">
      <c r="A3377" s="215" t="s">
        <v>160</v>
      </c>
      <c r="B3377" s="215">
        <v>6136</v>
      </c>
      <c r="C3377" s="215" t="s">
        <v>234</v>
      </c>
      <c r="D3377" s="215">
        <v>915889</v>
      </c>
      <c r="E3377" s="215">
        <v>1030</v>
      </c>
      <c r="F3377" s="215">
        <v>1121</v>
      </c>
      <c r="G3377" s="215">
        <v>1004</v>
      </c>
      <c r="I3377" s="215" t="s">
        <v>3473</v>
      </c>
      <c r="J3377" s="215" t="s">
        <v>3474</v>
      </c>
      <c r="K3377" s="215" t="s">
        <v>328</v>
      </c>
      <c r="L3377" s="215" t="s">
        <v>7906</v>
      </c>
      <c r="AD3377" s="216"/>
    </row>
    <row r="3378" spans="1:30" s="215" customFormat="1" x14ac:dyDescent="0.25">
      <c r="A3378" s="215" t="s">
        <v>160</v>
      </c>
      <c r="B3378" s="215">
        <v>6136</v>
      </c>
      <c r="C3378" s="215" t="s">
        <v>234</v>
      </c>
      <c r="D3378" s="215">
        <v>915894</v>
      </c>
      <c r="E3378" s="215">
        <v>1020</v>
      </c>
      <c r="F3378" s="215">
        <v>1121</v>
      </c>
      <c r="G3378" s="215">
        <v>1004</v>
      </c>
      <c r="I3378" s="215" t="s">
        <v>3485</v>
      </c>
      <c r="J3378" s="215" t="s">
        <v>3486</v>
      </c>
      <c r="K3378" s="215" t="s">
        <v>328</v>
      </c>
      <c r="L3378" s="215" t="s">
        <v>7907</v>
      </c>
      <c r="AD3378" s="216"/>
    </row>
    <row r="3379" spans="1:30" s="215" customFormat="1" x14ac:dyDescent="0.25">
      <c r="A3379" s="215" t="s">
        <v>160</v>
      </c>
      <c r="B3379" s="215">
        <v>6136</v>
      </c>
      <c r="C3379" s="215" t="s">
        <v>234</v>
      </c>
      <c r="D3379" s="215">
        <v>915896</v>
      </c>
      <c r="E3379" s="215">
        <v>1040</v>
      </c>
      <c r="F3379" s="215">
        <v>1110</v>
      </c>
      <c r="G3379" s="215">
        <v>1004</v>
      </c>
      <c r="I3379" s="215" t="s">
        <v>3475</v>
      </c>
      <c r="J3379" s="215" t="s">
        <v>3476</v>
      </c>
      <c r="K3379" s="215" t="s">
        <v>328</v>
      </c>
      <c r="L3379" s="215" t="s">
        <v>7908</v>
      </c>
      <c r="AD3379" s="216"/>
    </row>
    <row r="3380" spans="1:30" s="215" customFormat="1" x14ac:dyDescent="0.25">
      <c r="A3380" s="215" t="s">
        <v>160</v>
      </c>
      <c r="B3380" s="215">
        <v>6136</v>
      </c>
      <c r="C3380" s="215" t="s">
        <v>234</v>
      </c>
      <c r="D3380" s="215">
        <v>915901</v>
      </c>
      <c r="E3380" s="215">
        <v>1030</v>
      </c>
      <c r="F3380" s="215">
        <v>1122</v>
      </c>
      <c r="G3380" s="215">
        <v>1004</v>
      </c>
      <c r="I3380" s="215" t="s">
        <v>3477</v>
      </c>
      <c r="J3380" s="215" t="s">
        <v>3478</v>
      </c>
      <c r="K3380" s="215" t="s">
        <v>328</v>
      </c>
      <c r="L3380" s="215" t="s">
        <v>7909</v>
      </c>
      <c r="AD3380" s="216"/>
    </row>
    <row r="3381" spans="1:30" s="215" customFormat="1" x14ac:dyDescent="0.25">
      <c r="A3381" s="215" t="s">
        <v>160</v>
      </c>
      <c r="B3381" s="215">
        <v>6136</v>
      </c>
      <c r="C3381" s="215" t="s">
        <v>234</v>
      </c>
      <c r="D3381" s="215">
        <v>915903</v>
      </c>
      <c r="E3381" s="215">
        <v>1020</v>
      </c>
      <c r="F3381" s="215">
        <v>1122</v>
      </c>
      <c r="G3381" s="215">
        <v>1004</v>
      </c>
      <c r="I3381" s="215" t="s">
        <v>6490</v>
      </c>
      <c r="J3381" s="215" t="s">
        <v>6491</v>
      </c>
      <c r="K3381" s="215" t="s">
        <v>328</v>
      </c>
      <c r="L3381" s="215" t="s">
        <v>7909</v>
      </c>
      <c r="AD3381" s="216"/>
    </row>
    <row r="3382" spans="1:30" s="215" customFormat="1" x14ac:dyDescent="0.25">
      <c r="A3382" s="215" t="s">
        <v>160</v>
      </c>
      <c r="B3382" s="215">
        <v>6136</v>
      </c>
      <c r="C3382" s="215" t="s">
        <v>234</v>
      </c>
      <c r="D3382" s="215">
        <v>915906</v>
      </c>
      <c r="E3382" s="215">
        <v>1020</v>
      </c>
      <c r="F3382" s="215">
        <v>1121</v>
      </c>
      <c r="G3382" s="215">
        <v>1004</v>
      </c>
      <c r="I3382" s="215" t="s">
        <v>3479</v>
      </c>
      <c r="J3382" s="215" t="s">
        <v>3480</v>
      </c>
      <c r="K3382" s="215" t="s">
        <v>328</v>
      </c>
      <c r="L3382" s="215" t="s">
        <v>7910</v>
      </c>
      <c r="AD3382" s="216"/>
    </row>
    <row r="3383" spans="1:30" s="215" customFormat="1" x14ac:dyDescent="0.25">
      <c r="A3383" s="215" t="s">
        <v>160</v>
      </c>
      <c r="B3383" s="215">
        <v>6136</v>
      </c>
      <c r="C3383" s="215" t="s">
        <v>234</v>
      </c>
      <c r="D3383" s="215">
        <v>915908</v>
      </c>
      <c r="E3383" s="215">
        <v>1020</v>
      </c>
      <c r="F3383" s="215">
        <v>1121</v>
      </c>
      <c r="G3383" s="215">
        <v>1004</v>
      </c>
      <c r="I3383" s="215" t="s">
        <v>6492</v>
      </c>
      <c r="J3383" s="215" t="s">
        <v>6493</v>
      </c>
      <c r="K3383" s="215" t="s">
        <v>328</v>
      </c>
      <c r="L3383" s="215" t="s">
        <v>7910</v>
      </c>
      <c r="AD3383" s="216"/>
    </row>
    <row r="3384" spans="1:30" s="215" customFormat="1" x14ac:dyDescent="0.25">
      <c r="A3384" s="215" t="s">
        <v>160</v>
      </c>
      <c r="B3384" s="215">
        <v>6136</v>
      </c>
      <c r="C3384" s="215" t="s">
        <v>234</v>
      </c>
      <c r="D3384" s="215">
        <v>915912</v>
      </c>
      <c r="E3384" s="215">
        <v>1020</v>
      </c>
      <c r="F3384" s="215">
        <v>1110</v>
      </c>
      <c r="G3384" s="215">
        <v>1004</v>
      </c>
      <c r="I3384" s="215" t="s">
        <v>3481</v>
      </c>
      <c r="J3384" s="215" t="s">
        <v>3482</v>
      </c>
      <c r="K3384" s="215" t="s">
        <v>328</v>
      </c>
      <c r="L3384" s="215" t="s">
        <v>7911</v>
      </c>
      <c r="AD3384" s="216"/>
    </row>
    <row r="3385" spans="1:30" s="215" customFormat="1" x14ac:dyDescent="0.25">
      <c r="A3385" s="215" t="s">
        <v>160</v>
      </c>
      <c r="B3385" s="215">
        <v>6136</v>
      </c>
      <c r="C3385" s="215" t="s">
        <v>234</v>
      </c>
      <c r="D3385" s="215">
        <v>915913</v>
      </c>
      <c r="E3385" s="215">
        <v>1020</v>
      </c>
      <c r="F3385" s="215">
        <v>1110</v>
      </c>
      <c r="G3385" s="215">
        <v>1004</v>
      </c>
      <c r="I3385" s="215" t="s">
        <v>3483</v>
      </c>
      <c r="J3385" s="215" t="s">
        <v>3484</v>
      </c>
      <c r="K3385" s="215" t="s">
        <v>328</v>
      </c>
      <c r="L3385" s="215" t="s">
        <v>7912</v>
      </c>
      <c r="AD3385" s="216"/>
    </row>
    <row r="3386" spans="1:30" s="215" customFormat="1" x14ac:dyDescent="0.25">
      <c r="A3386" s="215" t="s">
        <v>160</v>
      </c>
      <c r="B3386" s="215">
        <v>6136</v>
      </c>
      <c r="C3386" s="215" t="s">
        <v>234</v>
      </c>
      <c r="D3386" s="215">
        <v>915914</v>
      </c>
      <c r="E3386" s="215">
        <v>1020</v>
      </c>
      <c r="F3386" s="215">
        <v>1110</v>
      </c>
      <c r="G3386" s="215">
        <v>1004</v>
      </c>
      <c r="I3386" s="215" t="s">
        <v>3483</v>
      </c>
      <c r="J3386" s="215" t="s">
        <v>3484</v>
      </c>
      <c r="K3386" s="215" t="s">
        <v>328</v>
      </c>
      <c r="L3386" s="215" t="s">
        <v>7912</v>
      </c>
      <c r="AD3386" s="216"/>
    </row>
    <row r="3387" spans="1:30" s="215" customFormat="1" x14ac:dyDescent="0.25">
      <c r="A3387" s="215" t="s">
        <v>160</v>
      </c>
      <c r="B3387" s="215">
        <v>6136</v>
      </c>
      <c r="C3387" s="215" t="s">
        <v>234</v>
      </c>
      <c r="D3387" s="215">
        <v>915928</v>
      </c>
      <c r="E3387" s="215">
        <v>1020</v>
      </c>
      <c r="F3387" s="215">
        <v>1121</v>
      </c>
      <c r="G3387" s="215">
        <v>1004</v>
      </c>
      <c r="I3387" s="215" t="s">
        <v>3485</v>
      </c>
      <c r="J3387" s="215" t="s">
        <v>3486</v>
      </c>
      <c r="K3387" s="215" t="s">
        <v>328</v>
      </c>
      <c r="L3387" s="215" t="s">
        <v>7907</v>
      </c>
      <c r="AD3387" s="216"/>
    </row>
    <row r="3388" spans="1:30" s="215" customFormat="1" x14ac:dyDescent="0.25">
      <c r="A3388" s="215" t="s">
        <v>160</v>
      </c>
      <c r="B3388" s="215">
        <v>6136</v>
      </c>
      <c r="C3388" s="215" t="s">
        <v>234</v>
      </c>
      <c r="D3388" s="215">
        <v>915982</v>
      </c>
      <c r="E3388" s="215">
        <v>1030</v>
      </c>
      <c r="F3388" s="215">
        <v>1121</v>
      </c>
      <c r="G3388" s="215">
        <v>1004</v>
      </c>
      <c r="I3388" s="215" t="s">
        <v>3487</v>
      </c>
      <c r="J3388" s="215" t="s">
        <v>3488</v>
      </c>
      <c r="K3388" s="215" t="s">
        <v>328</v>
      </c>
      <c r="L3388" s="215" t="s">
        <v>7913</v>
      </c>
      <c r="AD3388" s="216"/>
    </row>
    <row r="3389" spans="1:30" s="215" customFormat="1" x14ac:dyDescent="0.25">
      <c r="A3389" s="215" t="s">
        <v>160</v>
      </c>
      <c r="B3389" s="215">
        <v>6136</v>
      </c>
      <c r="C3389" s="215" t="s">
        <v>234</v>
      </c>
      <c r="D3389" s="215">
        <v>916027</v>
      </c>
      <c r="E3389" s="215">
        <v>1060</v>
      </c>
      <c r="F3389" s="215">
        <v>1271</v>
      </c>
      <c r="G3389" s="215">
        <v>1004</v>
      </c>
      <c r="I3389" s="215" t="s">
        <v>6494</v>
      </c>
      <c r="J3389" s="215" t="s">
        <v>6495</v>
      </c>
      <c r="K3389" s="215" t="s">
        <v>328</v>
      </c>
      <c r="L3389" s="215" t="s">
        <v>7914</v>
      </c>
      <c r="AD3389" s="216"/>
    </row>
    <row r="3390" spans="1:30" s="215" customFormat="1" x14ac:dyDescent="0.25">
      <c r="A3390" s="215" t="s">
        <v>160</v>
      </c>
      <c r="B3390" s="215">
        <v>6136</v>
      </c>
      <c r="C3390" s="215" t="s">
        <v>234</v>
      </c>
      <c r="D3390" s="215">
        <v>916034</v>
      </c>
      <c r="E3390" s="215">
        <v>1060</v>
      </c>
      <c r="G3390" s="215">
        <v>1004</v>
      </c>
      <c r="I3390" s="215" t="s">
        <v>3489</v>
      </c>
      <c r="J3390" s="215" t="s">
        <v>3490</v>
      </c>
      <c r="K3390" s="215" t="s">
        <v>328</v>
      </c>
      <c r="L3390" s="215" t="s">
        <v>7915</v>
      </c>
      <c r="AD3390" s="216"/>
    </row>
    <row r="3391" spans="1:30" s="215" customFormat="1" x14ac:dyDescent="0.25">
      <c r="A3391" s="215" t="s">
        <v>160</v>
      </c>
      <c r="B3391" s="215">
        <v>6136</v>
      </c>
      <c r="C3391" s="215" t="s">
        <v>234</v>
      </c>
      <c r="D3391" s="215">
        <v>916050</v>
      </c>
      <c r="E3391" s="215">
        <v>1020</v>
      </c>
      <c r="F3391" s="215">
        <v>1110</v>
      </c>
      <c r="G3391" s="215">
        <v>1004</v>
      </c>
      <c r="I3391" s="215" t="s">
        <v>3491</v>
      </c>
      <c r="J3391" s="215" t="s">
        <v>3492</v>
      </c>
      <c r="K3391" s="215" t="s">
        <v>328</v>
      </c>
      <c r="L3391" s="215" t="s">
        <v>7916</v>
      </c>
      <c r="AD3391" s="216"/>
    </row>
    <row r="3392" spans="1:30" s="215" customFormat="1" x14ac:dyDescent="0.25">
      <c r="A3392" s="215" t="s">
        <v>160</v>
      </c>
      <c r="B3392" s="215">
        <v>6136</v>
      </c>
      <c r="C3392" s="215" t="s">
        <v>234</v>
      </c>
      <c r="D3392" s="215">
        <v>916052</v>
      </c>
      <c r="E3392" s="215">
        <v>1020</v>
      </c>
      <c r="F3392" s="215">
        <v>1110</v>
      </c>
      <c r="G3392" s="215">
        <v>1004</v>
      </c>
      <c r="I3392" s="215" t="s">
        <v>3493</v>
      </c>
      <c r="J3392" s="215" t="s">
        <v>3494</v>
      </c>
      <c r="K3392" s="215" t="s">
        <v>328</v>
      </c>
      <c r="L3392" s="215" t="s">
        <v>7917</v>
      </c>
      <c r="AD3392" s="216"/>
    </row>
    <row r="3393" spans="1:30" s="215" customFormat="1" x14ac:dyDescent="0.25">
      <c r="A3393" s="215" t="s">
        <v>160</v>
      </c>
      <c r="B3393" s="215">
        <v>6136</v>
      </c>
      <c r="C3393" s="215" t="s">
        <v>234</v>
      </c>
      <c r="D3393" s="215">
        <v>916053</v>
      </c>
      <c r="E3393" s="215">
        <v>1020</v>
      </c>
      <c r="F3393" s="215">
        <v>1110</v>
      </c>
      <c r="G3393" s="215">
        <v>1004</v>
      </c>
      <c r="I3393" s="215" t="s">
        <v>3493</v>
      </c>
      <c r="J3393" s="215" t="s">
        <v>3494</v>
      </c>
      <c r="K3393" s="215" t="s">
        <v>328</v>
      </c>
      <c r="L3393" s="215" t="s">
        <v>7917</v>
      </c>
      <c r="AD3393" s="216"/>
    </row>
    <row r="3394" spans="1:30" s="215" customFormat="1" x14ac:dyDescent="0.25">
      <c r="A3394" s="215" t="s">
        <v>160</v>
      </c>
      <c r="B3394" s="215">
        <v>6136</v>
      </c>
      <c r="C3394" s="215" t="s">
        <v>234</v>
      </c>
      <c r="D3394" s="215">
        <v>916054</v>
      </c>
      <c r="E3394" s="215">
        <v>1020</v>
      </c>
      <c r="F3394" s="215">
        <v>1121</v>
      </c>
      <c r="G3394" s="215">
        <v>1004</v>
      </c>
      <c r="I3394" s="215" t="s">
        <v>6496</v>
      </c>
      <c r="J3394" s="215" t="s">
        <v>6497</v>
      </c>
      <c r="K3394" s="215" t="s">
        <v>328</v>
      </c>
      <c r="L3394" s="215" t="s">
        <v>7918</v>
      </c>
      <c r="AD3394" s="216"/>
    </row>
    <row r="3395" spans="1:30" s="215" customFormat="1" x14ac:dyDescent="0.25">
      <c r="A3395" s="215" t="s">
        <v>160</v>
      </c>
      <c r="B3395" s="215">
        <v>6136</v>
      </c>
      <c r="C3395" s="215" t="s">
        <v>234</v>
      </c>
      <c r="D3395" s="215">
        <v>916066</v>
      </c>
      <c r="E3395" s="215">
        <v>1030</v>
      </c>
      <c r="F3395" s="215">
        <v>1110</v>
      </c>
      <c r="G3395" s="215">
        <v>1004</v>
      </c>
      <c r="I3395" s="215" t="s">
        <v>3495</v>
      </c>
      <c r="J3395" s="215" t="s">
        <v>3496</v>
      </c>
      <c r="K3395" s="215" t="s">
        <v>328</v>
      </c>
      <c r="L3395" s="215" t="s">
        <v>7919</v>
      </c>
      <c r="AD3395" s="216"/>
    </row>
    <row r="3396" spans="1:30" s="215" customFormat="1" x14ac:dyDescent="0.25">
      <c r="A3396" s="215" t="s">
        <v>160</v>
      </c>
      <c r="B3396" s="215">
        <v>6136</v>
      </c>
      <c r="C3396" s="215" t="s">
        <v>234</v>
      </c>
      <c r="D3396" s="215">
        <v>916067</v>
      </c>
      <c r="E3396" s="215">
        <v>1020</v>
      </c>
      <c r="F3396" s="215">
        <v>1110</v>
      </c>
      <c r="G3396" s="215">
        <v>1004</v>
      </c>
      <c r="I3396" s="215" t="s">
        <v>3495</v>
      </c>
      <c r="J3396" s="215" t="s">
        <v>3496</v>
      </c>
      <c r="K3396" s="215" t="s">
        <v>328</v>
      </c>
      <c r="L3396" s="215" t="s">
        <v>7919</v>
      </c>
      <c r="AD3396" s="216"/>
    </row>
    <row r="3397" spans="1:30" s="215" customFormat="1" x14ac:dyDescent="0.25">
      <c r="A3397" s="215" t="s">
        <v>160</v>
      </c>
      <c r="B3397" s="215">
        <v>6136</v>
      </c>
      <c r="C3397" s="215" t="s">
        <v>234</v>
      </c>
      <c r="D3397" s="215">
        <v>916070</v>
      </c>
      <c r="E3397" s="215">
        <v>1040</v>
      </c>
      <c r="F3397" s="215">
        <v>1110</v>
      </c>
      <c r="G3397" s="215">
        <v>1004</v>
      </c>
      <c r="I3397" s="215" t="s">
        <v>3497</v>
      </c>
      <c r="J3397" s="215" t="s">
        <v>3498</v>
      </c>
      <c r="K3397" s="215" t="s">
        <v>328</v>
      </c>
      <c r="L3397" s="215" t="s">
        <v>7920</v>
      </c>
      <c r="AD3397" s="216"/>
    </row>
    <row r="3398" spans="1:30" s="215" customFormat="1" x14ac:dyDescent="0.25">
      <c r="A3398" s="215" t="s">
        <v>160</v>
      </c>
      <c r="B3398" s="215">
        <v>6136</v>
      </c>
      <c r="C3398" s="215" t="s">
        <v>234</v>
      </c>
      <c r="D3398" s="215">
        <v>916074</v>
      </c>
      <c r="E3398" s="215">
        <v>1020</v>
      </c>
      <c r="F3398" s="215">
        <v>1110</v>
      </c>
      <c r="G3398" s="215">
        <v>1004</v>
      </c>
      <c r="I3398" s="215" t="s">
        <v>3499</v>
      </c>
      <c r="J3398" s="215" t="s">
        <v>3500</v>
      </c>
      <c r="K3398" s="215" t="s">
        <v>328</v>
      </c>
      <c r="L3398" s="215" t="s">
        <v>7921</v>
      </c>
      <c r="AD3398" s="216"/>
    </row>
    <row r="3399" spans="1:30" s="215" customFormat="1" x14ac:dyDescent="0.25">
      <c r="A3399" s="215" t="s">
        <v>160</v>
      </c>
      <c r="B3399" s="215">
        <v>6136</v>
      </c>
      <c r="C3399" s="215" t="s">
        <v>234</v>
      </c>
      <c r="D3399" s="215">
        <v>916075</v>
      </c>
      <c r="E3399" s="215">
        <v>1020</v>
      </c>
      <c r="F3399" s="215">
        <v>1110</v>
      </c>
      <c r="G3399" s="215">
        <v>1004</v>
      </c>
      <c r="I3399" s="215" t="s">
        <v>3499</v>
      </c>
      <c r="J3399" s="215" t="s">
        <v>3500</v>
      </c>
      <c r="K3399" s="215" t="s">
        <v>328</v>
      </c>
      <c r="L3399" s="215" t="s">
        <v>7921</v>
      </c>
      <c r="AD3399" s="216"/>
    </row>
    <row r="3400" spans="1:30" s="215" customFormat="1" x14ac:dyDescent="0.25">
      <c r="A3400" s="215" t="s">
        <v>160</v>
      </c>
      <c r="B3400" s="215">
        <v>6136</v>
      </c>
      <c r="C3400" s="215" t="s">
        <v>234</v>
      </c>
      <c r="D3400" s="215">
        <v>916097</v>
      </c>
      <c r="E3400" s="215">
        <v>1020</v>
      </c>
      <c r="F3400" s="215">
        <v>1110</v>
      </c>
      <c r="G3400" s="215">
        <v>1004</v>
      </c>
      <c r="I3400" s="215" t="s">
        <v>3501</v>
      </c>
      <c r="J3400" s="215" t="s">
        <v>3502</v>
      </c>
      <c r="K3400" s="215" t="s">
        <v>328</v>
      </c>
      <c r="L3400" s="215" t="s">
        <v>7922</v>
      </c>
      <c r="AD3400" s="216"/>
    </row>
    <row r="3401" spans="1:30" s="215" customFormat="1" x14ac:dyDescent="0.25">
      <c r="A3401" s="215" t="s">
        <v>160</v>
      </c>
      <c r="B3401" s="215">
        <v>6136</v>
      </c>
      <c r="C3401" s="215" t="s">
        <v>234</v>
      </c>
      <c r="D3401" s="215">
        <v>916099</v>
      </c>
      <c r="E3401" s="215">
        <v>1020</v>
      </c>
      <c r="F3401" s="215">
        <v>1110</v>
      </c>
      <c r="G3401" s="215">
        <v>1004</v>
      </c>
      <c r="I3401" s="215" t="s">
        <v>6498</v>
      </c>
      <c r="J3401" s="215" t="s">
        <v>6499</v>
      </c>
      <c r="K3401" s="215" t="s">
        <v>328</v>
      </c>
      <c r="L3401" s="215" t="s">
        <v>7922</v>
      </c>
      <c r="AD3401" s="216"/>
    </row>
    <row r="3402" spans="1:30" s="215" customFormat="1" x14ac:dyDescent="0.25">
      <c r="A3402" s="215" t="s">
        <v>160</v>
      </c>
      <c r="B3402" s="215">
        <v>6136</v>
      </c>
      <c r="C3402" s="215" t="s">
        <v>234</v>
      </c>
      <c r="D3402" s="215">
        <v>916106</v>
      </c>
      <c r="E3402" s="215">
        <v>1020</v>
      </c>
      <c r="F3402" s="215">
        <v>1110</v>
      </c>
      <c r="G3402" s="215">
        <v>1004</v>
      </c>
      <c r="I3402" s="215" t="s">
        <v>3503</v>
      </c>
      <c r="J3402" s="215" t="s">
        <v>3504</v>
      </c>
      <c r="K3402" s="215" t="s">
        <v>328</v>
      </c>
      <c r="L3402" s="215" t="s">
        <v>7923</v>
      </c>
      <c r="AD3402" s="216"/>
    </row>
    <row r="3403" spans="1:30" s="215" customFormat="1" x14ac:dyDescent="0.25">
      <c r="A3403" s="215" t="s">
        <v>160</v>
      </c>
      <c r="B3403" s="215">
        <v>6136</v>
      </c>
      <c r="C3403" s="215" t="s">
        <v>234</v>
      </c>
      <c r="D3403" s="215">
        <v>916107</v>
      </c>
      <c r="E3403" s="215">
        <v>1020</v>
      </c>
      <c r="F3403" s="215">
        <v>1110</v>
      </c>
      <c r="G3403" s="215">
        <v>1004</v>
      </c>
      <c r="I3403" s="215" t="s">
        <v>3503</v>
      </c>
      <c r="J3403" s="215" t="s">
        <v>3504</v>
      </c>
      <c r="K3403" s="215" t="s">
        <v>328</v>
      </c>
      <c r="L3403" s="215" t="s">
        <v>7923</v>
      </c>
      <c r="AD3403" s="216"/>
    </row>
    <row r="3404" spans="1:30" s="215" customFormat="1" x14ac:dyDescent="0.25">
      <c r="A3404" s="215" t="s">
        <v>160</v>
      </c>
      <c r="B3404" s="215">
        <v>6136</v>
      </c>
      <c r="C3404" s="215" t="s">
        <v>234</v>
      </c>
      <c r="D3404" s="215">
        <v>916115</v>
      </c>
      <c r="E3404" s="215">
        <v>1020</v>
      </c>
      <c r="F3404" s="215">
        <v>1110</v>
      </c>
      <c r="G3404" s="215">
        <v>1004</v>
      </c>
      <c r="I3404" s="215" t="s">
        <v>3505</v>
      </c>
      <c r="J3404" s="215" t="s">
        <v>3506</v>
      </c>
      <c r="K3404" s="215" t="s">
        <v>328</v>
      </c>
      <c r="L3404" s="215" t="s">
        <v>7924</v>
      </c>
      <c r="AD3404" s="216"/>
    </row>
    <row r="3405" spans="1:30" s="215" customFormat="1" x14ac:dyDescent="0.25">
      <c r="A3405" s="215" t="s">
        <v>160</v>
      </c>
      <c r="B3405" s="215">
        <v>6136</v>
      </c>
      <c r="C3405" s="215" t="s">
        <v>234</v>
      </c>
      <c r="D3405" s="215">
        <v>918791</v>
      </c>
      <c r="E3405" s="215">
        <v>1030</v>
      </c>
      <c r="F3405" s="215">
        <v>1121</v>
      </c>
      <c r="G3405" s="215">
        <v>1004</v>
      </c>
      <c r="I3405" s="215" t="s">
        <v>14403</v>
      </c>
      <c r="J3405" s="215" t="s">
        <v>14404</v>
      </c>
      <c r="K3405" s="215" t="s">
        <v>8741</v>
      </c>
      <c r="L3405" s="215" t="s">
        <v>22852</v>
      </c>
      <c r="AD3405" s="216"/>
    </row>
    <row r="3406" spans="1:30" s="215" customFormat="1" x14ac:dyDescent="0.25">
      <c r="A3406" s="215" t="s">
        <v>160</v>
      </c>
      <c r="B3406" s="215">
        <v>6136</v>
      </c>
      <c r="C3406" s="215" t="s">
        <v>234</v>
      </c>
      <c r="D3406" s="215">
        <v>918792</v>
      </c>
      <c r="E3406" s="215">
        <v>1030</v>
      </c>
      <c r="F3406" s="215">
        <v>1122</v>
      </c>
      <c r="G3406" s="215">
        <v>1004</v>
      </c>
      <c r="I3406" s="215" t="s">
        <v>14405</v>
      </c>
      <c r="J3406" s="215" t="s">
        <v>14406</v>
      </c>
      <c r="K3406" s="215" t="s">
        <v>8741</v>
      </c>
      <c r="L3406" s="215" t="s">
        <v>22852</v>
      </c>
      <c r="AD3406" s="216"/>
    </row>
    <row r="3407" spans="1:30" s="215" customFormat="1" x14ac:dyDescent="0.25">
      <c r="A3407" s="215" t="s">
        <v>160</v>
      </c>
      <c r="B3407" s="215">
        <v>6136</v>
      </c>
      <c r="C3407" s="215" t="s">
        <v>234</v>
      </c>
      <c r="D3407" s="215">
        <v>918833</v>
      </c>
      <c r="E3407" s="215">
        <v>1020</v>
      </c>
      <c r="F3407" s="215">
        <v>1110</v>
      </c>
      <c r="G3407" s="215">
        <v>1004</v>
      </c>
      <c r="I3407" s="215" t="s">
        <v>14407</v>
      </c>
      <c r="J3407" s="215" t="s">
        <v>14408</v>
      </c>
      <c r="K3407" s="215" t="s">
        <v>8741</v>
      </c>
      <c r="L3407" s="215" t="s">
        <v>22853</v>
      </c>
      <c r="AD3407" s="216"/>
    </row>
    <row r="3408" spans="1:30" s="215" customFormat="1" x14ac:dyDescent="0.25">
      <c r="A3408" s="215" t="s">
        <v>160</v>
      </c>
      <c r="B3408" s="215">
        <v>6136</v>
      </c>
      <c r="C3408" s="215" t="s">
        <v>234</v>
      </c>
      <c r="D3408" s="215">
        <v>918881</v>
      </c>
      <c r="E3408" s="215">
        <v>1020</v>
      </c>
      <c r="F3408" s="215">
        <v>1110</v>
      </c>
      <c r="G3408" s="215">
        <v>1004</v>
      </c>
      <c r="I3408" s="215" t="s">
        <v>14409</v>
      </c>
      <c r="J3408" s="215" t="s">
        <v>14410</v>
      </c>
      <c r="K3408" s="215" t="s">
        <v>8741</v>
      </c>
      <c r="L3408" s="215" t="s">
        <v>22854</v>
      </c>
      <c r="AD3408" s="216"/>
    </row>
    <row r="3409" spans="1:30" s="215" customFormat="1" x14ac:dyDescent="0.25">
      <c r="A3409" s="215" t="s">
        <v>160</v>
      </c>
      <c r="B3409" s="215">
        <v>6136</v>
      </c>
      <c r="C3409" s="215" t="s">
        <v>234</v>
      </c>
      <c r="D3409" s="215">
        <v>918886</v>
      </c>
      <c r="E3409" s="215">
        <v>1020</v>
      </c>
      <c r="F3409" s="215">
        <v>1110</v>
      </c>
      <c r="G3409" s="215">
        <v>1004</v>
      </c>
      <c r="I3409" s="215" t="s">
        <v>14411</v>
      </c>
      <c r="J3409" s="215" t="s">
        <v>14412</v>
      </c>
      <c r="K3409" s="215" t="s">
        <v>8741</v>
      </c>
      <c r="L3409" s="215" t="s">
        <v>22855</v>
      </c>
      <c r="AD3409" s="216"/>
    </row>
    <row r="3410" spans="1:30" s="215" customFormat="1" x14ac:dyDescent="0.25">
      <c r="A3410" s="215" t="s">
        <v>160</v>
      </c>
      <c r="B3410" s="215">
        <v>6136</v>
      </c>
      <c r="C3410" s="215" t="s">
        <v>234</v>
      </c>
      <c r="D3410" s="215">
        <v>918887</v>
      </c>
      <c r="E3410" s="215">
        <v>1020</v>
      </c>
      <c r="F3410" s="215">
        <v>1110</v>
      </c>
      <c r="G3410" s="215">
        <v>1004</v>
      </c>
      <c r="I3410" s="215" t="s">
        <v>14413</v>
      </c>
      <c r="J3410" s="215" t="s">
        <v>14414</v>
      </c>
      <c r="K3410" s="215" t="s">
        <v>8741</v>
      </c>
      <c r="L3410" s="215" t="s">
        <v>22855</v>
      </c>
      <c r="AD3410" s="216"/>
    </row>
    <row r="3411" spans="1:30" s="215" customFormat="1" x14ac:dyDescent="0.25">
      <c r="A3411" s="215" t="s">
        <v>160</v>
      </c>
      <c r="B3411" s="215">
        <v>6136</v>
      </c>
      <c r="C3411" s="215" t="s">
        <v>234</v>
      </c>
      <c r="D3411" s="215">
        <v>918928</v>
      </c>
      <c r="E3411" s="215">
        <v>1020</v>
      </c>
      <c r="F3411" s="215">
        <v>1110</v>
      </c>
      <c r="G3411" s="215">
        <v>1004</v>
      </c>
      <c r="I3411" s="215" t="s">
        <v>14415</v>
      </c>
      <c r="J3411" s="215" t="s">
        <v>14416</v>
      </c>
      <c r="K3411" s="215" t="s">
        <v>8741</v>
      </c>
      <c r="L3411" s="215" t="s">
        <v>22856</v>
      </c>
      <c r="AD3411" s="216"/>
    </row>
    <row r="3412" spans="1:30" s="215" customFormat="1" x14ac:dyDescent="0.25">
      <c r="A3412" s="215" t="s">
        <v>160</v>
      </c>
      <c r="B3412" s="215">
        <v>6136</v>
      </c>
      <c r="C3412" s="215" t="s">
        <v>234</v>
      </c>
      <c r="D3412" s="215">
        <v>918934</v>
      </c>
      <c r="E3412" s="215">
        <v>1020</v>
      </c>
      <c r="F3412" s="215">
        <v>1110</v>
      </c>
      <c r="G3412" s="215">
        <v>1004</v>
      </c>
      <c r="I3412" s="215" t="s">
        <v>14417</v>
      </c>
      <c r="J3412" s="215" t="s">
        <v>14418</v>
      </c>
      <c r="K3412" s="215" t="s">
        <v>8741</v>
      </c>
      <c r="L3412" s="215" t="s">
        <v>22857</v>
      </c>
      <c r="AD3412" s="216"/>
    </row>
    <row r="3413" spans="1:30" s="215" customFormat="1" x14ac:dyDescent="0.25">
      <c r="A3413" s="215" t="s">
        <v>160</v>
      </c>
      <c r="B3413" s="215">
        <v>6136</v>
      </c>
      <c r="C3413" s="215" t="s">
        <v>234</v>
      </c>
      <c r="D3413" s="215">
        <v>918935</v>
      </c>
      <c r="E3413" s="215">
        <v>1020</v>
      </c>
      <c r="F3413" s="215">
        <v>1110</v>
      </c>
      <c r="G3413" s="215">
        <v>1004</v>
      </c>
      <c r="I3413" s="215" t="s">
        <v>14419</v>
      </c>
      <c r="J3413" s="215" t="s">
        <v>14420</v>
      </c>
      <c r="K3413" s="215" t="s">
        <v>8741</v>
      </c>
      <c r="L3413" s="215" t="s">
        <v>22858</v>
      </c>
      <c r="AD3413" s="216"/>
    </row>
    <row r="3414" spans="1:30" s="215" customFormat="1" x14ac:dyDescent="0.25">
      <c r="A3414" s="215" t="s">
        <v>160</v>
      </c>
      <c r="B3414" s="215">
        <v>6136</v>
      </c>
      <c r="C3414" s="215" t="s">
        <v>234</v>
      </c>
      <c r="D3414" s="215">
        <v>919075</v>
      </c>
      <c r="E3414" s="215">
        <v>1020</v>
      </c>
      <c r="F3414" s="215">
        <v>1122</v>
      </c>
      <c r="G3414" s="215">
        <v>1004</v>
      </c>
      <c r="I3414" s="215" t="s">
        <v>14421</v>
      </c>
      <c r="J3414" s="215" t="s">
        <v>14422</v>
      </c>
      <c r="K3414" s="215" t="s">
        <v>8741</v>
      </c>
      <c r="L3414" s="215" t="s">
        <v>22859</v>
      </c>
      <c r="AD3414" s="216"/>
    </row>
    <row r="3415" spans="1:30" s="215" customFormat="1" x14ac:dyDescent="0.25">
      <c r="A3415" s="215" t="s">
        <v>160</v>
      </c>
      <c r="B3415" s="215">
        <v>6136</v>
      </c>
      <c r="C3415" s="215" t="s">
        <v>234</v>
      </c>
      <c r="D3415" s="215">
        <v>919104</v>
      </c>
      <c r="E3415" s="215">
        <v>1020</v>
      </c>
      <c r="F3415" s="215">
        <v>1110</v>
      </c>
      <c r="G3415" s="215">
        <v>1004</v>
      </c>
      <c r="I3415" s="215" t="s">
        <v>14423</v>
      </c>
      <c r="J3415" s="215" t="s">
        <v>14424</v>
      </c>
      <c r="K3415" s="215" t="s">
        <v>8741</v>
      </c>
      <c r="L3415" s="215" t="s">
        <v>22860</v>
      </c>
      <c r="AD3415" s="216"/>
    </row>
    <row r="3416" spans="1:30" s="215" customFormat="1" x14ac:dyDescent="0.25">
      <c r="A3416" s="215" t="s">
        <v>160</v>
      </c>
      <c r="B3416" s="215">
        <v>6136</v>
      </c>
      <c r="C3416" s="215" t="s">
        <v>234</v>
      </c>
      <c r="D3416" s="215">
        <v>919144</v>
      </c>
      <c r="E3416" s="215">
        <v>1020</v>
      </c>
      <c r="F3416" s="215">
        <v>1110</v>
      </c>
      <c r="G3416" s="215">
        <v>1004</v>
      </c>
      <c r="I3416" s="215" t="s">
        <v>14425</v>
      </c>
      <c r="J3416" s="215" t="s">
        <v>14426</v>
      </c>
      <c r="K3416" s="215" t="s">
        <v>8741</v>
      </c>
      <c r="L3416" s="215" t="s">
        <v>22861</v>
      </c>
      <c r="AD3416" s="216"/>
    </row>
    <row r="3417" spans="1:30" s="215" customFormat="1" x14ac:dyDescent="0.25">
      <c r="A3417" s="215" t="s">
        <v>160</v>
      </c>
      <c r="B3417" s="215">
        <v>6136</v>
      </c>
      <c r="C3417" s="215" t="s">
        <v>234</v>
      </c>
      <c r="D3417" s="215">
        <v>919167</v>
      </c>
      <c r="E3417" s="215">
        <v>1020</v>
      </c>
      <c r="F3417" s="215">
        <v>1110</v>
      </c>
      <c r="G3417" s="215">
        <v>1004</v>
      </c>
      <c r="I3417" s="215" t="s">
        <v>14427</v>
      </c>
      <c r="J3417" s="215" t="s">
        <v>14428</v>
      </c>
      <c r="K3417" s="215" t="s">
        <v>8741</v>
      </c>
      <c r="L3417" s="215" t="s">
        <v>22862</v>
      </c>
      <c r="AD3417" s="216"/>
    </row>
    <row r="3418" spans="1:30" s="215" customFormat="1" x14ac:dyDescent="0.25">
      <c r="A3418" s="215" t="s">
        <v>160</v>
      </c>
      <c r="B3418" s="215">
        <v>6136</v>
      </c>
      <c r="C3418" s="215" t="s">
        <v>234</v>
      </c>
      <c r="D3418" s="215">
        <v>919168</v>
      </c>
      <c r="E3418" s="215">
        <v>1020</v>
      </c>
      <c r="F3418" s="215">
        <v>1122</v>
      </c>
      <c r="G3418" s="215">
        <v>1004</v>
      </c>
      <c r="I3418" s="215" t="s">
        <v>14429</v>
      </c>
      <c r="J3418" s="215" t="s">
        <v>14430</v>
      </c>
      <c r="K3418" s="215" t="s">
        <v>8741</v>
      </c>
      <c r="L3418" s="215" t="s">
        <v>22863</v>
      </c>
      <c r="AD3418" s="216"/>
    </row>
    <row r="3419" spans="1:30" s="215" customFormat="1" x14ac:dyDescent="0.25">
      <c r="A3419" s="215" t="s">
        <v>160</v>
      </c>
      <c r="B3419" s="215">
        <v>6136</v>
      </c>
      <c r="C3419" s="215" t="s">
        <v>234</v>
      </c>
      <c r="D3419" s="215">
        <v>919174</v>
      </c>
      <c r="E3419" s="215">
        <v>1020</v>
      </c>
      <c r="F3419" s="215">
        <v>1122</v>
      </c>
      <c r="G3419" s="215">
        <v>1004</v>
      </c>
      <c r="I3419" s="215" t="s">
        <v>14431</v>
      </c>
      <c r="J3419" s="215" t="s">
        <v>14432</v>
      </c>
      <c r="K3419" s="215" t="s">
        <v>8741</v>
      </c>
      <c r="L3419" s="215" t="s">
        <v>22864</v>
      </c>
      <c r="AD3419" s="216"/>
    </row>
    <row r="3420" spans="1:30" s="215" customFormat="1" x14ac:dyDescent="0.25">
      <c r="A3420" s="215" t="s">
        <v>160</v>
      </c>
      <c r="B3420" s="215">
        <v>6136</v>
      </c>
      <c r="C3420" s="215" t="s">
        <v>234</v>
      </c>
      <c r="D3420" s="215">
        <v>919214</v>
      </c>
      <c r="E3420" s="215">
        <v>1030</v>
      </c>
      <c r="F3420" s="215">
        <v>1121</v>
      </c>
      <c r="G3420" s="215">
        <v>1004</v>
      </c>
      <c r="I3420" s="215" t="s">
        <v>14433</v>
      </c>
      <c r="J3420" s="215" t="s">
        <v>14434</v>
      </c>
      <c r="K3420" s="215" t="s">
        <v>8741</v>
      </c>
      <c r="L3420" s="215" t="s">
        <v>22865</v>
      </c>
      <c r="AD3420" s="216"/>
    </row>
    <row r="3421" spans="1:30" s="215" customFormat="1" x14ac:dyDescent="0.25">
      <c r="A3421" s="215" t="s">
        <v>160</v>
      </c>
      <c r="B3421" s="215">
        <v>6136</v>
      </c>
      <c r="C3421" s="215" t="s">
        <v>234</v>
      </c>
      <c r="D3421" s="215">
        <v>919221</v>
      </c>
      <c r="E3421" s="215">
        <v>1020</v>
      </c>
      <c r="F3421" s="215">
        <v>1110</v>
      </c>
      <c r="G3421" s="215">
        <v>1004</v>
      </c>
      <c r="I3421" s="215" t="s">
        <v>14435</v>
      </c>
      <c r="J3421" s="215" t="s">
        <v>14436</v>
      </c>
      <c r="K3421" s="215" t="s">
        <v>8741</v>
      </c>
      <c r="L3421" s="215" t="s">
        <v>22866</v>
      </c>
      <c r="AD3421" s="216"/>
    </row>
    <row r="3422" spans="1:30" s="215" customFormat="1" x14ac:dyDescent="0.25">
      <c r="A3422" s="215" t="s">
        <v>160</v>
      </c>
      <c r="B3422" s="215">
        <v>6136</v>
      </c>
      <c r="C3422" s="215" t="s">
        <v>234</v>
      </c>
      <c r="D3422" s="215">
        <v>919232</v>
      </c>
      <c r="E3422" s="215">
        <v>1020</v>
      </c>
      <c r="F3422" s="215">
        <v>1122</v>
      </c>
      <c r="G3422" s="215">
        <v>1004</v>
      </c>
      <c r="I3422" s="215" t="s">
        <v>14437</v>
      </c>
      <c r="J3422" s="215" t="s">
        <v>14438</v>
      </c>
      <c r="K3422" s="215" t="s">
        <v>8741</v>
      </c>
      <c r="L3422" s="215" t="s">
        <v>22867</v>
      </c>
      <c r="AD3422" s="216"/>
    </row>
    <row r="3423" spans="1:30" s="215" customFormat="1" x14ac:dyDescent="0.25">
      <c r="A3423" s="215" t="s">
        <v>160</v>
      </c>
      <c r="B3423" s="215">
        <v>6136</v>
      </c>
      <c r="C3423" s="215" t="s">
        <v>234</v>
      </c>
      <c r="D3423" s="215">
        <v>919294</v>
      </c>
      <c r="E3423" s="215">
        <v>1020</v>
      </c>
      <c r="F3423" s="215">
        <v>1110</v>
      </c>
      <c r="G3423" s="215">
        <v>1004</v>
      </c>
      <c r="I3423" s="215" t="s">
        <v>14439</v>
      </c>
      <c r="J3423" s="215" t="s">
        <v>14440</v>
      </c>
      <c r="K3423" s="215" t="s">
        <v>8741</v>
      </c>
      <c r="L3423" s="215" t="s">
        <v>22868</v>
      </c>
      <c r="AD3423" s="216"/>
    </row>
    <row r="3424" spans="1:30" s="215" customFormat="1" x14ac:dyDescent="0.25">
      <c r="A3424" s="215" t="s">
        <v>160</v>
      </c>
      <c r="B3424" s="215">
        <v>6136</v>
      </c>
      <c r="C3424" s="215" t="s">
        <v>234</v>
      </c>
      <c r="D3424" s="215">
        <v>919313</v>
      </c>
      <c r="E3424" s="215">
        <v>1020</v>
      </c>
      <c r="F3424" s="215">
        <v>1110</v>
      </c>
      <c r="G3424" s="215">
        <v>1004</v>
      </c>
      <c r="I3424" s="215" t="s">
        <v>14441</v>
      </c>
      <c r="J3424" s="215" t="s">
        <v>14442</v>
      </c>
      <c r="K3424" s="215" t="s">
        <v>8741</v>
      </c>
      <c r="L3424" s="215" t="s">
        <v>22869</v>
      </c>
      <c r="AD3424" s="216"/>
    </row>
    <row r="3425" spans="1:30" s="215" customFormat="1" x14ac:dyDescent="0.25">
      <c r="A3425" s="215" t="s">
        <v>160</v>
      </c>
      <c r="B3425" s="215">
        <v>6136</v>
      </c>
      <c r="C3425" s="215" t="s">
        <v>234</v>
      </c>
      <c r="D3425" s="215">
        <v>919341</v>
      </c>
      <c r="E3425" s="215">
        <v>1040</v>
      </c>
      <c r="G3425" s="215">
        <v>1004</v>
      </c>
      <c r="I3425" s="215" t="s">
        <v>14443</v>
      </c>
      <c r="J3425" s="215" t="s">
        <v>14444</v>
      </c>
      <c r="K3425" s="215" t="s">
        <v>8741</v>
      </c>
      <c r="L3425" s="215" t="s">
        <v>22870</v>
      </c>
      <c r="AD3425" s="216"/>
    </row>
    <row r="3426" spans="1:30" s="215" customFormat="1" x14ac:dyDescent="0.25">
      <c r="A3426" s="215" t="s">
        <v>160</v>
      </c>
      <c r="B3426" s="215">
        <v>6136</v>
      </c>
      <c r="C3426" s="215" t="s">
        <v>234</v>
      </c>
      <c r="D3426" s="215">
        <v>919359</v>
      </c>
      <c r="E3426" s="215">
        <v>1060</v>
      </c>
      <c r="F3426" s="215">
        <v>1272</v>
      </c>
      <c r="G3426" s="215">
        <v>1004</v>
      </c>
      <c r="I3426" s="215" t="s">
        <v>14445</v>
      </c>
      <c r="J3426" s="215" t="s">
        <v>14446</v>
      </c>
      <c r="K3426" s="215" t="s">
        <v>8741</v>
      </c>
      <c r="L3426" s="215" t="s">
        <v>22871</v>
      </c>
      <c r="AD3426" s="216"/>
    </row>
    <row r="3427" spans="1:30" s="215" customFormat="1" x14ac:dyDescent="0.25">
      <c r="A3427" s="215" t="s">
        <v>160</v>
      </c>
      <c r="B3427" s="215">
        <v>6136</v>
      </c>
      <c r="C3427" s="215" t="s">
        <v>234</v>
      </c>
      <c r="D3427" s="215">
        <v>919373</v>
      </c>
      <c r="E3427" s="215">
        <v>1030</v>
      </c>
      <c r="F3427" s="215">
        <v>1122</v>
      </c>
      <c r="G3427" s="215">
        <v>1004</v>
      </c>
      <c r="I3427" s="215" t="s">
        <v>14447</v>
      </c>
      <c r="J3427" s="215" t="s">
        <v>14448</v>
      </c>
      <c r="K3427" s="215" t="s">
        <v>8741</v>
      </c>
      <c r="L3427" s="215" t="s">
        <v>22872</v>
      </c>
      <c r="AD3427" s="216"/>
    </row>
    <row r="3428" spans="1:30" s="215" customFormat="1" x14ac:dyDescent="0.25">
      <c r="A3428" s="215" t="s">
        <v>160</v>
      </c>
      <c r="B3428" s="215">
        <v>6136</v>
      </c>
      <c r="C3428" s="215" t="s">
        <v>234</v>
      </c>
      <c r="D3428" s="215">
        <v>919374</v>
      </c>
      <c r="E3428" s="215">
        <v>1030</v>
      </c>
      <c r="F3428" s="215">
        <v>1122</v>
      </c>
      <c r="G3428" s="215">
        <v>1004</v>
      </c>
      <c r="I3428" s="215" t="s">
        <v>14449</v>
      </c>
      <c r="J3428" s="215" t="s">
        <v>14450</v>
      </c>
      <c r="K3428" s="215" t="s">
        <v>8741</v>
      </c>
      <c r="L3428" s="215" t="s">
        <v>22873</v>
      </c>
      <c r="AD3428" s="216"/>
    </row>
    <row r="3429" spans="1:30" s="215" customFormat="1" x14ac:dyDescent="0.25">
      <c r="A3429" s="215" t="s">
        <v>160</v>
      </c>
      <c r="B3429" s="215">
        <v>6136</v>
      </c>
      <c r="C3429" s="215" t="s">
        <v>234</v>
      </c>
      <c r="D3429" s="215">
        <v>919385</v>
      </c>
      <c r="E3429" s="215">
        <v>1060</v>
      </c>
      <c r="F3429" s="215">
        <v>1230</v>
      </c>
      <c r="G3429" s="215">
        <v>1004</v>
      </c>
      <c r="I3429" s="215" t="s">
        <v>14451</v>
      </c>
      <c r="J3429" s="215" t="s">
        <v>14452</v>
      </c>
      <c r="K3429" s="215" t="s">
        <v>8741</v>
      </c>
      <c r="L3429" s="215" t="s">
        <v>22874</v>
      </c>
      <c r="AD3429" s="216"/>
    </row>
    <row r="3430" spans="1:30" s="215" customFormat="1" x14ac:dyDescent="0.25">
      <c r="A3430" s="215" t="s">
        <v>160</v>
      </c>
      <c r="B3430" s="215">
        <v>6136</v>
      </c>
      <c r="C3430" s="215" t="s">
        <v>234</v>
      </c>
      <c r="D3430" s="215">
        <v>919396</v>
      </c>
      <c r="E3430" s="215">
        <v>1060</v>
      </c>
      <c r="F3430" s="215">
        <v>1220</v>
      </c>
      <c r="G3430" s="215">
        <v>1004</v>
      </c>
      <c r="I3430" s="215" t="s">
        <v>14453</v>
      </c>
      <c r="J3430" s="215" t="s">
        <v>14454</v>
      </c>
      <c r="K3430" s="215" t="s">
        <v>8741</v>
      </c>
      <c r="L3430" s="215" t="s">
        <v>22872</v>
      </c>
      <c r="AD3430" s="216"/>
    </row>
    <row r="3431" spans="1:30" s="215" customFormat="1" x14ac:dyDescent="0.25">
      <c r="A3431" s="215" t="s">
        <v>160</v>
      </c>
      <c r="B3431" s="215">
        <v>6136</v>
      </c>
      <c r="C3431" s="215" t="s">
        <v>234</v>
      </c>
      <c r="D3431" s="215">
        <v>919410</v>
      </c>
      <c r="E3431" s="215">
        <v>1020</v>
      </c>
      <c r="F3431" s="215">
        <v>1122</v>
      </c>
      <c r="G3431" s="215">
        <v>1004</v>
      </c>
      <c r="I3431" s="215" t="s">
        <v>23748</v>
      </c>
      <c r="J3431" s="215" t="s">
        <v>23749</v>
      </c>
      <c r="K3431" s="215" t="s">
        <v>8741</v>
      </c>
      <c r="L3431" s="215" t="s">
        <v>23824</v>
      </c>
      <c r="AD3431" s="216"/>
    </row>
    <row r="3432" spans="1:30" s="215" customFormat="1" x14ac:dyDescent="0.25">
      <c r="A3432" s="215" t="s">
        <v>160</v>
      </c>
      <c r="B3432" s="215">
        <v>6136</v>
      </c>
      <c r="C3432" s="215" t="s">
        <v>234</v>
      </c>
      <c r="D3432" s="215">
        <v>919460</v>
      </c>
      <c r="E3432" s="215">
        <v>1040</v>
      </c>
      <c r="G3432" s="215">
        <v>1004</v>
      </c>
      <c r="I3432" s="215" t="s">
        <v>14455</v>
      </c>
      <c r="J3432" s="215" t="s">
        <v>14456</v>
      </c>
      <c r="K3432" s="215" t="s">
        <v>8741</v>
      </c>
      <c r="L3432" s="215" t="s">
        <v>22875</v>
      </c>
      <c r="AD3432" s="216"/>
    </row>
    <row r="3433" spans="1:30" s="215" customFormat="1" x14ac:dyDescent="0.25">
      <c r="A3433" s="215" t="s">
        <v>160</v>
      </c>
      <c r="B3433" s="215">
        <v>6136</v>
      </c>
      <c r="C3433" s="215" t="s">
        <v>234</v>
      </c>
      <c r="D3433" s="215">
        <v>919464</v>
      </c>
      <c r="E3433" s="215">
        <v>1030</v>
      </c>
      <c r="F3433" s="215">
        <v>1122</v>
      </c>
      <c r="G3433" s="215">
        <v>1004</v>
      </c>
      <c r="I3433" s="215" t="s">
        <v>24627</v>
      </c>
      <c r="J3433" s="215" t="s">
        <v>24628</v>
      </c>
      <c r="K3433" s="215" t="s">
        <v>8688</v>
      </c>
      <c r="L3433" s="215" t="s">
        <v>24674</v>
      </c>
      <c r="AD3433" s="216"/>
    </row>
    <row r="3434" spans="1:30" s="215" customFormat="1" x14ac:dyDescent="0.25">
      <c r="A3434" s="215" t="s">
        <v>160</v>
      </c>
      <c r="B3434" s="215">
        <v>6136</v>
      </c>
      <c r="C3434" s="215" t="s">
        <v>234</v>
      </c>
      <c r="D3434" s="215">
        <v>919473</v>
      </c>
      <c r="E3434" s="215">
        <v>1030</v>
      </c>
      <c r="F3434" s="215">
        <v>1122</v>
      </c>
      <c r="G3434" s="215">
        <v>1004</v>
      </c>
      <c r="I3434" s="215" t="s">
        <v>14457</v>
      </c>
      <c r="J3434" s="215" t="s">
        <v>14458</v>
      </c>
      <c r="K3434" s="215" t="s">
        <v>8741</v>
      </c>
      <c r="L3434" s="215" t="s">
        <v>22876</v>
      </c>
      <c r="AD3434" s="216"/>
    </row>
    <row r="3435" spans="1:30" s="215" customFormat="1" x14ac:dyDescent="0.25">
      <c r="A3435" s="215" t="s">
        <v>160</v>
      </c>
      <c r="B3435" s="215">
        <v>6136</v>
      </c>
      <c r="C3435" s="215" t="s">
        <v>234</v>
      </c>
      <c r="D3435" s="215">
        <v>919474</v>
      </c>
      <c r="E3435" s="215">
        <v>1020</v>
      </c>
      <c r="F3435" s="215">
        <v>1122</v>
      </c>
      <c r="G3435" s="215">
        <v>1004</v>
      </c>
      <c r="I3435" s="215" t="s">
        <v>14457</v>
      </c>
      <c r="J3435" s="215" t="s">
        <v>14458</v>
      </c>
      <c r="K3435" s="215" t="s">
        <v>8741</v>
      </c>
      <c r="L3435" s="215" t="s">
        <v>22876</v>
      </c>
      <c r="AD3435" s="216"/>
    </row>
    <row r="3436" spans="1:30" s="215" customFormat="1" x14ac:dyDescent="0.25">
      <c r="A3436" s="215" t="s">
        <v>160</v>
      </c>
      <c r="B3436" s="215">
        <v>6136</v>
      </c>
      <c r="C3436" s="215" t="s">
        <v>234</v>
      </c>
      <c r="D3436" s="215">
        <v>919487</v>
      </c>
      <c r="E3436" s="215">
        <v>1030</v>
      </c>
      <c r="F3436" s="215">
        <v>1122</v>
      </c>
      <c r="G3436" s="215">
        <v>1004</v>
      </c>
      <c r="I3436" s="215" t="s">
        <v>14459</v>
      </c>
      <c r="J3436" s="215" t="s">
        <v>14460</v>
      </c>
      <c r="K3436" s="215" t="s">
        <v>8741</v>
      </c>
      <c r="L3436" s="215" t="s">
        <v>22877</v>
      </c>
      <c r="AD3436" s="216"/>
    </row>
    <row r="3437" spans="1:30" s="215" customFormat="1" x14ac:dyDescent="0.25">
      <c r="A3437" s="215" t="s">
        <v>160</v>
      </c>
      <c r="B3437" s="215">
        <v>6136</v>
      </c>
      <c r="C3437" s="215" t="s">
        <v>234</v>
      </c>
      <c r="D3437" s="215">
        <v>919507</v>
      </c>
      <c r="E3437" s="215">
        <v>1020</v>
      </c>
      <c r="F3437" s="215">
        <v>1121</v>
      </c>
      <c r="G3437" s="215">
        <v>1004</v>
      </c>
      <c r="I3437" s="215" t="s">
        <v>14461</v>
      </c>
      <c r="J3437" s="215" t="s">
        <v>14462</v>
      </c>
      <c r="K3437" s="215" t="s">
        <v>8741</v>
      </c>
      <c r="L3437" s="215" t="s">
        <v>22878</v>
      </c>
      <c r="AD3437" s="216"/>
    </row>
    <row r="3438" spans="1:30" s="215" customFormat="1" x14ac:dyDescent="0.25">
      <c r="A3438" s="215" t="s">
        <v>160</v>
      </c>
      <c r="B3438" s="215">
        <v>6136</v>
      </c>
      <c r="C3438" s="215" t="s">
        <v>234</v>
      </c>
      <c r="D3438" s="215">
        <v>919645</v>
      </c>
      <c r="E3438" s="215">
        <v>1020</v>
      </c>
      <c r="F3438" s="215">
        <v>1122</v>
      </c>
      <c r="G3438" s="215">
        <v>1004</v>
      </c>
      <c r="I3438" s="215" t="s">
        <v>14463</v>
      </c>
      <c r="J3438" s="215" t="s">
        <v>14464</v>
      </c>
      <c r="K3438" s="215" t="s">
        <v>8741</v>
      </c>
      <c r="L3438" s="215" t="s">
        <v>22879</v>
      </c>
      <c r="AD3438" s="216"/>
    </row>
    <row r="3439" spans="1:30" s="215" customFormat="1" x14ac:dyDescent="0.25">
      <c r="A3439" s="215" t="s">
        <v>160</v>
      </c>
      <c r="B3439" s="215">
        <v>6136</v>
      </c>
      <c r="C3439" s="215" t="s">
        <v>234</v>
      </c>
      <c r="D3439" s="215">
        <v>919650</v>
      </c>
      <c r="E3439" s="215">
        <v>1020</v>
      </c>
      <c r="F3439" s="215">
        <v>1122</v>
      </c>
      <c r="G3439" s="215">
        <v>1004</v>
      </c>
      <c r="I3439" s="215" t="s">
        <v>14465</v>
      </c>
      <c r="J3439" s="215" t="s">
        <v>14466</v>
      </c>
      <c r="K3439" s="215" t="s">
        <v>8741</v>
      </c>
      <c r="L3439" s="215" t="s">
        <v>22880</v>
      </c>
      <c r="AD3439" s="216"/>
    </row>
    <row r="3440" spans="1:30" s="215" customFormat="1" x14ac:dyDescent="0.25">
      <c r="A3440" s="215" t="s">
        <v>160</v>
      </c>
      <c r="B3440" s="215">
        <v>6136</v>
      </c>
      <c r="C3440" s="215" t="s">
        <v>234</v>
      </c>
      <c r="D3440" s="215">
        <v>919699</v>
      </c>
      <c r="E3440" s="215">
        <v>1030</v>
      </c>
      <c r="F3440" s="215">
        <v>1110</v>
      </c>
      <c r="G3440" s="215">
        <v>1004</v>
      </c>
      <c r="I3440" s="215" t="s">
        <v>14467</v>
      </c>
      <c r="J3440" s="215" t="s">
        <v>14468</v>
      </c>
      <c r="K3440" s="215" t="s">
        <v>8741</v>
      </c>
      <c r="L3440" s="215" t="s">
        <v>22881</v>
      </c>
      <c r="AD3440" s="216"/>
    </row>
    <row r="3441" spans="1:30" s="215" customFormat="1" x14ac:dyDescent="0.25">
      <c r="A3441" s="215" t="s">
        <v>160</v>
      </c>
      <c r="B3441" s="215">
        <v>6136</v>
      </c>
      <c r="C3441" s="215" t="s">
        <v>234</v>
      </c>
      <c r="D3441" s="215">
        <v>919720</v>
      </c>
      <c r="E3441" s="215">
        <v>1020</v>
      </c>
      <c r="F3441" s="215">
        <v>1110</v>
      </c>
      <c r="G3441" s="215">
        <v>1004</v>
      </c>
      <c r="I3441" s="215" t="s">
        <v>14469</v>
      </c>
      <c r="J3441" s="215" t="s">
        <v>14470</v>
      </c>
      <c r="K3441" s="215" t="s">
        <v>8741</v>
      </c>
      <c r="L3441" s="215" t="s">
        <v>22882</v>
      </c>
      <c r="AD3441" s="216"/>
    </row>
    <row r="3442" spans="1:30" s="215" customFormat="1" x14ac:dyDescent="0.25">
      <c r="A3442" s="215" t="s">
        <v>160</v>
      </c>
      <c r="B3442" s="215">
        <v>6136</v>
      </c>
      <c r="C3442" s="215" t="s">
        <v>234</v>
      </c>
      <c r="D3442" s="215">
        <v>919844</v>
      </c>
      <c r="E3442" s="215">
        <v>1020</v>
      </c>
      <c r="F3442" s="215">
        <v>1122</v>
      </c>
      <c r="G3442" s="215">
        <v>1004</v>
      </c>
      <c r="I3442" s="215" t="s">
        <v>14471</v>
      </c>
      <c r="J3442" s="215" t="s">
        <v>14472</v>
      </c>
      <c r="K3442" s="215" t="s">
        <v>8741</v>
      </c>
      <c r="L3442" s="215" t="s">
        <v>22883</v>
      </c>
      <c r="AD3442" s="216"/>
    </row>
    <row r="3443" spans="1:30" s="215" customFormat="1" x14ac:dyDescent="0.25">
      <c r="A3443" s="215" t="s">
        <v>160</v>
      </c>
      <c r="B3443" s="215">
        <v>6136</v>
      </c>
      <c r="C3443" s="215" t="s">
        <v>234</v>
      </c>
      <c r="D3443" s="215">
        <v>919846</v>
      </c>
      <c r="E3443" s="215">
        <v>1040</v>
      </c>
      <c r="G3443" s="215">
        <v>1004</v>
      </c>
      <c r="I3443" s="215" t="s">
        <v>14473</v>
      </c>
      <c r="J3443" s="215" t="s">
        <v>14474</v>
      </c>
      <c r="K3443" s="215" t="s">
        <v>8741</v>
      </c>
      <c r="L3443" s="215" t="s">
        <v>22884</v>
      </c>
      <c r="AD3443" s="216"/>
    </row>
    <row r="3444" spans="1:30" s="215" customFormat="1" x14ac:dyDescent="0.25">
      <c r="A3444" s="215" t="s">
        <v>160</v>
      </c>
      <c r="B3444" s="215">
        <v>6136</v>
      </c>
      <c r="C3444" s="215" t="s">
        <v>234</v>
      </c>
      <c r="D3444" s="215">
        <v>919898</v>
      </c>
      <c r="E3444" s="215">
        <v>1040</v>
      </c>
      <c r="G3444" s="215">
        <v>1004</v>
      </c>
      <c r="I3444" s="215" t="s">
        <v>14475</v>
      </c>
      <c r="J3444" s="215" t="s">
        <v>14476</v>
      </c>
      <c r="K3444" s="215" t="s">
        <v>8741</v>
      </c>
      <c r="L3444" s="215" t="s">
        <v>22885</v>
      </c>
      <c r="AD3444" s="216"/>
    </row>
    <row r="3445" spans="1:30" s="215" customFormat="1" x14ac:dyDescent="0.25">
      <c r="A3445" s="215" t="s">
        <v>160</v>
      </c>
      <c r="B3445" s="215">
        <v>6136</v>
      </c>
      <c r="C3445" s="215" t="s">
        <v>234</v>
      </c>
      <c r="D3445" s="215">
        <v>919948</v>
      </c>
      <c r="E3445" s="215">
        <v>1030</v>
      </c>
      <c r="F3445" s="215">
        <v>1122</v>
      </c>
      <c r="G3445" s="215">
        <v>1004</v>
      </c>
      <c r="I3445" s="215" t="s">
        <v>14477</v>
      </c>
      <c r="J3445" s="215" t="s">
        <v>14478</v>
      </c>
      <c r="K3445" s="215" t="s">
        <v>8741</v>
      </c>
      <c r="L3445" s="215" t="s">
        <v>22886</v>
      </c>
      <c r="AD3445" s="216"/>
    </row>
    <row r="3446" spans="1:30" s="215" customFormat="1" x14ac:dyDescent="0.25">
      <c r="A3446" s="215" t="s">
        <v>160</v>
      </c>
      <c r="B3446" s="215">
        <v>6136</v>
      </c>
      <c r="C3446" s="215" t="s">
        <v>234</v>
      </c>
      <c r="D3446" s="215">
        <v>919973</v>
      </c>
      <c r="E3446" s="215">
        <v>1020</v>
      </c>
      <c r="F3446" s="215">
        <v>1110</v>
      </c>
      <c r="G3446" s="215">
        <v>1004</v>
      </c>
      <c r="I3446" s="215" t="s">
        <v>14479</v>
      </c>
      <c r="J3446" s="215" t="s">
        <v>14480</v>
      </c>
      <c r="K3446" s="215" t="s">
        <v>8741</v>
      </c>
      <c r="L3446" s="215" t="s">
        <v>22887</v>
      </c>
      <c r="AD3446" s="216"/>
    </row>
    <row r="3447" spans="1:30" s="215" customFormat="1" x14ac:dyDescent="0.25">
      <c r="A3447" s="215" t="s">
        <v>160</v>
      </c>
      <c r="B3447" s="215">
        <v>6136</v>
      </c>
      <c r="C3447" s="215" t="s">
        <v>234</v>
      </c>
      <c r="D3447" s="215">
        <v>919977</v>
      </c>
      <c r="E3447" s="215">
        <v>1030</v>
      </c>
      <c r="F3447" s="215">
        <v>1122</v>
      </c>
      <c r="G3447" s="215">
        <v>1004</v>
      </c>
      <c r="I3447" s="215" t="s">
        <v>14481</v>
      </c>
      <c r="J3447" s="215" t="s">
        <v>14482</v>
      </c>
      <c r="K3447" s="215" t="s">
        <v>8741</v>
      </c>
      <c r="L3447" s="215" t="s">
        <v>22888</v>
      </c>
      <c r="AD3447" s="216"/>
    </row>
    <row r="3448" spans="1:30" s="215" customFormat="1" x14ac:dyDescent="0.25">
      <c r="A3448" s="215" t="s">
        <v>160</v>
      </c>
      <c r="B3448" s="215">
        <v>6136</v>
      </c>
      <c r="C3448" s="215" t="s">
        <v>234</v>
      </c>
      <c r="D3448" s="215">
        <v>919987</v>
      </c>
      <c r="E3448" s="215">
        <v>1030</v>
      </c>
      <c r="F3448" s="215">
        <v>1122</v>
      </c>
      <c r="G3448" s="215">
        <v>1004</v>
      </c>
      <c r="I3448" s="215" t="s">
        <v>14483</v>
      </c>
      <c r="J3448" s="215" t="s">
        <v>14484</v>
      </c>
      <c r="K3448" s="215" t="s">
        <v>8741</v>
      </c>
      <c r="L3448" s="215" t="s">
        <v>22889</v>
      </c>
      <c r="AD3448" s="216"/>
    </row>
    <row r="3449" spans="1:30" s="215" customFormat="1" x14ac:dyDescent="0.25">
      <c r="A3449" s="215" t="s">
        <v>160</v>
      </c>
      <c r="B3449" s="215">
        <v>6136</v>
      </c>
      <c r="C3449" s="215" t="s">
        <v>234</v>
      </c>
      <c r="D3449" s="215">
        <v>919993</v>
      </c>
      <c r="E3449" s="215">
        <v>1030</v>
      </c>
      <c r="F3449" s="215">
        <v>1122</v>
      </c>
      <c r="G3449" s="215">
        <v>1004</v>
      </c>
      <c r="I3449" s="215" t="s">
        <v>14485</v>
      </c>
      <c r="J3449" s="215" t="s">
        <v>14486</v>
      </c>
      <c r="K3449" s="215" t="s">
        <v>8741</v>
      </c>
      <c r="L3449" s="215" t="s">
        <v>22890</v>
      </c>
      <c r="AD3449" s="216"/>
    </row>
    <row r="3450" spans="1:30" s="215" customFormat="1" x14ac:dyDescent="0.25">
      <c r="A3450" s="215" t="s">
        <v>160</v>
      </c>
      <c r="B3450" s="215">
        <v>6136</v>
      </c>
      <c r="C3450" s="215" t="s">
        <v>234</v>
      </c>
      <c r="D3450" s="215">
        <v>920006</v>
      </c>
      <c r="E3450" s="215">
        <v>1020</v>
      </c>
      <c r="F3450" s="215">
        <v>1122</v>
      </c>
      <c r="G3450" s="215">
        <v>1004</v>
      </c>
      <c r="I3450" s="215" t="s">
        <v>14487</v>
      </c>
      <c r="J3450" s="215" t="s">
        <v>14488</v>
      </c>
      <c r="K3450" s="215" t="s">
        <v>8741</v>
      </c>
      <c r="L3450" s="215" t="s">
        <v>22891</v>
      </c>
      <c r="AD3450" s="216"/>
    </row>
    <row r="3451" spans="1:30" s="215" customFormat="1" x14ac:dyDescent="0.25">
      <c r="A3451" s="215" t="s">
        <v>160</v>
      </c>
      <c r="B3451" s="215">
        <v>6136</v>
      </c>
      <c r="C3451" s="215" t="s">
        <v>234</v>
      </c>
      <c r="D3451" s="215">
        <v>920010</v>
      </c>
      <c r="E3451" s="215">
        <v>1020</v>
      </c>
      <c r="F3451" s="215">
        <v>1122</v>
      </c>
      <c r="G3451" s="215">
        <v>1004</v>
      </c>
      <c r="I3451" s="215" t="s">
        <v>14489</v>
      </c>
      <c r="J3451" s="215" t="s">
        <v>14490</v>
      </c>
      <c r="K3451" s="215" t="s">
        <v>8741</v>
      </c>
      <c r="L3451" s="215" t="s">
        <v>22892</v>
      </c>
      <c r="AD3451" s="216"/>
    </row>
    <row r="3452" spans="1:30" s="215" customFormat="1" x14ac:dyDescent="0.25">
      <c r="A3452" s="215" t="s">
        <v>160</v>
      </c>
      <c r="B3452" s="215">
        <v>6136</v>
      </c>
      <c r="C3452" s="215" t="s">
        <v>234</v>
      </c>
      <c r="D3452" s="215">
        <v>920042</v>
      </c>
      <c r="E3452" s="215">
        <v>1020</v>
      </c>
      <c r="F3452" s="215">
        <v>1122</v>
      </c>
      <c r="G3452" s="215">
        <v>1004</v>
      </c>
      <c r="I3452" s="215" t="s">
        <v>14491</v>
      </c>
      <c r="J3452" s="215" t="s">
        <v>14492</v>
      </c>
      <c r="K3452" s="215" t="s">
        <v>8741</v>
      </c>
      <c r="L3452" s="215" t="s">
        <v>22893</v>
      </c>
      <c r="AD3452" s="216"/>
    </row>
    <row r="3453" spans="1:30" s="215" customFormat="1" x14ac:dyDescent="0.25">
      <c r="A3453" s="215" t="s">
        <v>160</v>
      </c>
      <c r="B3453" s="215">
        <v>6136</v>
      </c>
      <c r="C3453" s="215" t="s">
        <v>234</v>
      </c>
      <c r="D3453" s="215">
        <v>920048</v>
      </c>
      <c r="E3453" s="215">
        <v>1020</v>
      </c>
      <c r="F3453" s="215">
        <v>1122</v>
      </c>
      <c r="G3453" s="215">
        <v>1004</v>
      </c>
      <c r="I3453" s="215" t="s">
        <v>14493</v>
      </c>
      <c r="J3453" s="215" t="s">
        <v>14494</v>
      </c>
      <c r="K3453" s="215" t="s">
        <v>8741</v>
      </c>
      <c r="L3453" s="215" t="s">
        <v>22894</v>
      </c>
      <c r="AD3453" s="216"/>
    </row>
    <row r="3454" spans="1:30" s="215" customFormat="1" x14ac:dyDescent="0.25">
      <c r="A3454" s="215" t="s">
        <v>160</v>
      </c>
      <c r="B3454" s="215">
        <v>6136</v>
      </c>
      <c r="C3454" s="215" t="s">
        <v>234</v>
      </c>
      <c r="D3454" s="215">
        <v>920084</v>
      </c>
      <c r="E3454" s="215">
        <v>1020</v>
      </c>
      <c r="F3454" s="215">
        <v>1110</v>
      </c>
      <c r="G3454" s="215">
        <v>1004</v>
      </c>
      <c r="I3454" s="215" t="s">
        <v>14495</v>
      </c>
      <c r="J3454" s="215" t="s">
        <v>14496</v>
      </c>
      <c r="K3454" s="215" t="s">
        <v>8688</v>
      </c>
      <c r="L3454" s="215" t="s">
        <v>20922</v>
      </c>
      <c r="AD3454" s="216"/>
    </row>
    <row r="3455" spans="1:30" s="215" customFormat="1" x14ac:dyDescent="0.25">
      <c r="A3455" s="215" t="s">
        <v>160</v>
      </c>
      <c r="B3455" s="215">
        <v>6136</v>
      </c>
      <c r="C3455" s="215" t="s">
        <v>234</v>
      </c>
      <c r="D3455" s="215">
        <v>920085</v>
      </c>
      <c r="E3455" s="215">
        <v>1020</v>
      </c>
      <c r="F3455" s="215">
        <v>1110</v>
      </c>
      <c r="G3455" s="215">
        <v>1004</v>
      </c>
      <c r="I3455" s="215" t="s">
        <v>14497</v>
      </c>
      <c r="J3455" s="215" t="s">
        <v>14498</v>
      </c>
      <c r="K3455" s="215" t="s">
        <v>8741</v>
      </c>
      <c r="L3455" s="215" t="s">
        <v>22895</v>
      </c>
      <c r="AD3455" s="216"/>
    </row>
    <row r="3456" spans="1:30" s="215" customFormat="1" x14ac:dyDescent="0.25">
      <c r="A3456" s="215" t="s">
        <v>160</v>
      </c>
      <c r="B3456" s="215">
        <v>6136</v>
      </c>
      <c r="C3456" s="215" t="s">
        <v>234</v>
      </c>
      <c r="D3456" s="215">
        <v>920087</v>
      </c>
      <c r="E3456" s="215">
        <v>1020</v>
      </c>
      <c r="F3456" s="215">
        <v>1110</v>
      </c>
      <c r="G3456" s="215">
        <v>1004</v>
      </c>
      <c r="I3456" s="215" t="s">
        <v>14499</v>
      </c>
      <c r="J3456" s="215" t="s">
        <v>14500</v>
      </c>
      <c r="K3456" s="215" t="s">
        <v>8741</v>
      </c>
      <c r="L3456" s="215" t="s">
        <v>22896</v>
      </c>
      <c r="AD3456" s="216"/>
    </row>
    <row r="3457" spans="1:30" s="215" customFormat="1" x14ac:dyDescent="0.25">
      <c r="A3457" s="215" t="s">
        <v>160</v>
      </c>
      <c r="B3457" s="215">
        <v>6136</v>
      </c>
      <c r="C3457" s="215" t="s">
        <v>234</v>
      </c>
      <c r="D3457" s="215">
        <v>920088</v>
      </c>
      <c r="E3457" s="215">
        <v>1020</v>
      </c>
      <c r="F3457" s="215">
        <v>1110</v>
      </c>
      <c r="G3457" s="215">
        <v>1004</v>
      </c>
      <c r="I3457" s="215" t="s">
        <v>14501</v>
      </c>
      <c r="J3457" s="215" t="s">
        <v>14502</v>
      </c>
      <c r="K3457" s="215" t="s">
        <v>8688</v>
      </c>
      <c r="L3457" s="215" t="s">
        <v>20923</v>
      </c>
      <c r="AD3457" s="216"/>
    </row>
    <row r="3458" spans="1:30" s="215" customFormat="1" x14ac:dyDescent="0.25">
      <c r="A3458" s="215" t="s">
        <v>160</v>
      </c>
      <c r="B3458" s="215">
        <v>6136</v>
      </c>
      <c r="C3458" s="215" t="s">
        <v>234</v>
      </c>
      <c r="D3458" s="215">
        <v>920090</v>
      </c>
      <c r="E3458" s="215">
        <v>1020</v>
      </c>
      <c r="F3458" s="215">
        <v>1110</v>
      </c>
      <c r="G3458" s="215">
        <v>1004</v>
      </c>
      <c r="I3458" s="215" t="s">
        <v>14503</v>
      </c>
      <c r="J3458" s="215" t="s">
        <v>14504</v>
      </c>
      <c r="K3458" s="215" t="s">
        <v>8688</v>
      </c>
      <c r="L3458" s="215" t="s">
        <v>20924</v>
      </c>
      <c r="AD3458" s="216"/>
    </row>
    <row r="3459" spans="1:30" s="215" customFormat="1" x14ac:dyDescent="0.25">
      <c r="A3459" s="215" t="s">
        <v>160</v>
      </c>
      <c r="B3459" s="215">
        <v>6136</v>
      </c>
      <c r="C3459" s="215" t="s">
        <v>234</v>
      </c>
      <c r="D3459" s="215">
        <v>920094</v>
      </c>
      <c r="E3459" s="215">
        <v>1020</v>
      </c>
      <c r="F3459" s="215">
        <v>1110</v>
      </c>
      <c r="G3459" s="215">
        <v>1004</v>
      </c>
      <c r="I3459" s="215" t="s">
        <v>14505</v>
      </c>
      <c r="J3459" s="215" t="s">
        <v>14506</v>
      </c>
      <c r="K3459" s="215" t="s">
        <v>8688</v>
      </c>
      <c r="L3459" s="215" t="s">
        <v>20925</v>
      </c>
      <c r="AD3459" s="216"/>
    </row>
    <row r="3460" spans="1:30" s="215" customFormat="1" x14ac:dyDescent="0.25">
      <c r="A3460" s="215" t="s">
        <v>160</v>
      </c>
      <c r="B3460" s="215">
        <v>6136</v>
      </c>
      <c r="C3460" s="215" t="s">
        <v>234</v>
      </c>
      <c r="D3460" s="215">
        <v>920095</v>
      </c>
      <c r="E3460" s="215">
        <v>1020</v>
      </c>
      <c r="F3460" s="215">
        <v>1110</v>
      </c>
      <c r="G3460" s="215">
        <v>1004</v>
      </c>
      <c r="I3460" s="215" t="s">
        <v>14507</v>
      </c>
      <c r="J3460" s="215" t="s">
        <v>14508</v>
      </c>
      <c r="K3460" s="215" t="s">
        <v>8688</v>
      </c>
      <c r="L3460" s="215" t="s">
        <v>20926</v>
      </c>
      <c r="AD3460" s="216"/>
    </row>
    <row r="3461" spans="1:30" s="215" customFormat="1" x14ac:dyDescent="0.25">
      <c r="A3461" s="215" t="s">
        <v>160</v>
      </c>
      <c r="B3461" s="215">
        <v>6136</v>
      </c>
      <c r="C3461" s="215" t="s">
        <v>234</v>
      </c>
      <c r="D3461" s="215">
        <v>920116</v>
      </c>
      <c r="E3461" s="215">
        <v>1020</v>
      </c>
      <c r="F3461" s="215">
        <v>1110</v>
      </c>
      <c r="G3461" s="215">
        <v>1004</v>
      </c>
      <c r="I3461" s="215" t="s">
        <v>14509</v>
      </c>
      <c r="J3461" s="215" t="s">
        <v>14510</v>
      </c>
      <c r="K3461" s="215" t="s">
        <v>8741</v>
      </c>
      <c r="L3461" s="215" t="s">
        <v>22897</v>
      </c>
      <c r="AD3461" s="216"/>
    </row>
    <row r="3462" spans="1:30" s="215" customFormat="1" x14ac:dyDescent="0.25">
      <c r="A3462" s="215" t="s">
        <v>160</v>
      </c>
      <c r="B3462" s="215">
        <v>6136</v>
      </c>
      <c r="C3462" s="215" t="s">
        <v>234</v>
      </c>
      <c r="D3462" s="215">
        <v>920163</v>
      </c>
      <c r="E3462" s="215">
        <v>1020</v>
      </c>
      <c r="F3462" s="215">
        <v>1110</v>
      </c>
      <c r="G3462" s="215">
        <v>1004</v>
      </c>
      <c r="I3462" s="215" t="s">
        <v>14511</v>
      </c>
      <c r="J3462" s="215" t="s">
        <v>14512</v>
      </c>
      <c r="K3462" s="215" t="s">
        <v>8741</v>
      </c>
      <c r="L3462" s="215" t="s">
        <v>22898</v>
      </c>
      <c r="AD3462" s="216"/>
    </row>
    <row r="3463" spans="1:30" s="215" customFormat="1" x14ac:dyDescent="0.25">
      <c r="A3463" s="215" t="s">
        <v>160</v>
      </c>
      <c r="B3463" s="215">
        <v>6136</v>
      </c>
      <c r="C3463" s="215" t="s">
        <v>234</v>
      </c>
      <c r="D3463" s="215">
        <v>920165</v>
      </c>
      <c r="E3463" s="215">
        <v>1020</v>
      </c>
      <c r="F3463" s="215">
        <v>1110</v>
      </c>
      <c r="G3463" s="215">
        <v>1004</v>
      </c>
      <c r="I3463" s="215" t="s">
        <v>14513</v>
      </c>
      <c r="J3463" s="215" t="s">
        <v>14514</v>
      </c>
      <c r="K3463" s="215" t="s">
        <v>8741</v>
      </c>
      <c r="L3463" s="215" t="s">
        <v>22898</v>
      </c>
      <c r="AD3463" s="216"/>
    </row>
    <row r="3464" spans="1:30" s="215" customFormat="1" x14ac:dyDescent="0.25">
      <c r="A3464" s="215" t="s">
        <v>160</v>
      </c>
      <c r="B3464" s="215">
        <v>6136</v>
      </c>
      <c r="C3464" s="215" t="s">
        <v>234</v>
      </c>
      <c r="D3464" s="215">
        <v>920235</v>
      </c>
      <c r="E3464" s="215">
        <v>1060</v>
      </c>
      <c r="F3464" s="215">
        <v>1220</v>
      </c>
      <c r="G3464" s="215">
        <v>1004</v>
      </c>
      <c r="I3464" s="215" t="s">
        <v>14515</v>
      </c>
      <c r="J3464" s="215" t="s">
        <v>14516</v>
      </c>
      <c r="K3464" s="215" t="s">
        <v>8741</v>
      </c>
      <c r="L3464" s="215" t="s">
        <v>22899</v>
      </c>
      <c r="AD3464" s="216"/>
    </row>
    <row r="3465" spans="1:30" s="215" customFormat="1" x14ac:dyDescent="0.25">
      <c r="A3465" s="215" t="s">
        <v>160</v>
      </c>
      <c r="B3465" s="215">
        <v>6136</v>
      </c>
      <c r="C3465" s="215" t="s">
        <v>234</v>
      </c>
      <c r="D3465" s="215">
        <v>2382527</v>
      </c>
      <c r="E3465" s="215">
        <v>1060</v>
      </c>
      <c r="F3465" s="215">
        <v>1274</v>
      </c>
      <c r="G3465" s="215">
        <v>1004</v>
      </c>
      <c r="I3465" s="215" t="s">
        <v>14517</v>
      </c>
      <c r="J3465" s="215" t="s">
        <v>14518</v>
      </c>
      <c r="K3465" s="215" t="s">
        <v>8741</v>
      </c>
      <c r="L3465" s="215" t="s">
        <v>22900</v>
      </c>
      <c r="AD3465" s="216"/>
    </row>
    <row r="3466" spans="1:30" s="215" customFormat="1" x14ac:dyDescent="0.25">
      <c r="A3466" s="215" t="s">
        <v>160</v>
      </c>
      <c r="B3466" s="215">
        <v>6136</v>
      </c>
      <c r="C3466" s="215" t="s">
        <v>234</v>
      </c>
      <c r="D3466" s="215">
        <v>2382533</v>
      </c>
      <c r="E3466" s="215">
        <v>1020</v>
      </c>
      <c r="F3466" s="215">
        <v>1110</v>
      </c>
      <c r="G3466" s="215">
        <v>1004</v>
      </c>
      <c r="I3466" s="215" t="s">
        <v>3507</v>
      </c>
      <c r="J3466" s="215" t="s">
        <v>3508</v>
      </c>
      <c r="K3466" s="215" t="s">
        <v>328</v>
      </c>
      <c r="L3466" s="215" t="s">
        <v>6005</v>
      </c>
      <c r="AD3466" s="216"/>
    </row>
    <row r="3467" spans="1:30" s="215" customFormat="1" x14ac:dyDescent="0.25">
      <c r="A3467" s="215" t="s">
        <v>160</v>
      </c>
      <c r="B3467" s="215">
        <v>6136</v>
      </c>
      <c r="C3467" s="215" t="s">
        <v>234</v>
      </c>
      <c r="D3467" s="215">
        <v>2382610</v>
      </c>
      <c r="E3467" s="215">
        <v>1030</v>
      </c>
      <c r="F3467" s="215">
        <v>1110</v>
      </c>
      <c r="G3467" s="215">
        <v>1004</v>
      </c>
      <c r="I3467" s="215" t="s">
        <v>14519</v>
      </c>
      <c r="J3467" s="215" t="s">
        <v>14520</v>
      </c>
      <c r="K3467" s="215" t="s">
        <v>8741</v>
      </c>
      <c r="L3467" s="215" t="s">
        <v>22901</v>
      </c>
      <c r="AD3467" s="216"/>
    </row>
    <row r="3468" spans="1:30" s="215" customFormat="1" x14ac:dyDescent="0.25">
      <c r="A3468" s="215" t="s">
        <v>160</v>
      </c>
      <c r="B3468" s="215">
        <v>6136</v>
      </c>
      <c r="C3468" s="215" t="s">
        <v>234</v>
      </c>
      <c r="D3468" s="215">
        <v>2382672</v>
      </c>
      <c r="E3468" s="215">
        <v>1030</v>
      </c>
      <c r="F3468" s="215">
        <v>1122</v>
      </c>
      <c r="G3468" s="215">
        <v>1004</v>
      </c>
      <c r="I3468" s="215" t="s">
        <v>14521</v>
      </c>
      <c r="J3468" s="215" t="s">
        <v>14522</v>
      </c>
      <c r="K3468" s="215" t="s">
        <v>8741</v>
      </c>
      <c r="L3468" s="215" t="s">
        <v>22902</v>
      </c>
      <c r="AD3468" s="216"/>
    </row>
    <row r="3469" spans="1:30" s="215" customFormat="1" x14ac:dyDescent="0.25">
      <c r="A3469" s="215" t="s">
        <v>160</v>
      </c>
      <c r="B3469" s="215">
        <v>6136</v>
      </c>
      <c r="C3469" s="215" t="s">
        <v>234</v>
      </c>
      <c r="D3469" s="215">
        <v>2382698</v>
      </c>
      <c r="E3469" s="215">
        <v>1060</v>
      </c>
      <c r="F3469" s="215">
        <v>1274</v>
      </c>
      <c r="G3469" s="215">
        <v>1004</v>
      </c>
      <c r="I3469" s="215" t="s">
        <v>24629</v>
      </c>
      <c r="J3469" s="215" t="s">
        <v>24630</v>
      </c>
      <c r="K3469" s="215" t="s">
        <v>8688</v>
      </c>
      <c r="L3469" s="215" t="s">
        <v>24675</v>
      </c>
      <c r="AD3469" s="216"/>
    </row>
    <row r="3470" spans="1:30" s="215" customFormat="1" x14ac:dyDescent="0.25">
      <c r="A3470" s="215" t="s">
        <v>160</v>
      </c>
      <c r="B3470" s="215">
        <v>6136</v>
      </c>
      <c r="C3470" s="215" t="s">
        <v>234</v>
      </c>
      <c r="D3470" s="215">
        <v>2382700</v>
      </c>
      <c r="E3470" s="215">
        <v>1030</v>
      </c>
      <c r="F3470" s="215">
        <v>1110</v>
      </c>
      <c r="G3470" s="215">
        <v>1004</v>
      </c>
      <c r="I3470" s="215" t="s">
        <v>24631</v>
      </c>
      <c r="J3470" s="215" t="s">
        <v>24632</v>
      </c>
      <c r="K3470" s="215" t="s">
        <v>8688</v>
      </c>
      <c r="L3470" s="215" t="s">
        <v>24676</v>
      </c>
      <c r="AD3470" s="216"/>
    </row>
    <row r="3471" spans="1:30" s="215" customFormat="1" x14ac:dyDescent="0.25">
      <c r="A3471" s="215" t="s">
        <v>160</v>
      </c>
      <c r="B3471" s="215">
        <v>6136</v>
      </c>
      <c r="C3471" s="215" t="s">
        <v>234</v>
      </c>
      <c r="D3471" s="215">
        <v>2382719</v>
      </c>
      <c r="E3471" s="215">
        <v>1060</v>
      </c>
      <c r="F3471" s="215">
        <v>1230</v>
      </c>
      <c r="G3471" s="215">
        <v>1004</v>
      </c>
      <c r="I3471" s="215" t="s">
        <v>3509</v>
      </c>
      <c r="J3471" s="215" t="s">
        <v>3510</v>
      </c>
      <c r="K3471" s="215" t="s">
        <v>3252</v>
      </c>
      <c r="L3471" s="215" t="s">
        <v>30757</v>
      </c>
      <c r="AD3471" s="216"/>
    </row>
    <row r="3472" spans="1:30" s="215" customFormat="1" x14ac:dyDescent="0.25">
      <c r="A3472" s="215" t="s">
        <v>160</v>
      </c>
      <c r="B3472" s="215">
        <v>6136</v>
      </c>
      <c r="C3472" s="215" t="s">
        <v>234</v>
      </c>
      <c r="D3472" s="215">
        <v>2382724</v>
      </c>
      <c r="E3472" s="215">
        <v>1060</v>
      </c>
      <c r="G3472" s="215">
        <v>1004</v>
      </c>
      <c r="I3472" s="215" t="s">
        <v>14523</v>
      </c>
      <c r="J3472" s="215" t="s">
        <v>14524</v>
      </c>
      <c r="K3472" s="215" t="s">
        <v>8741</v>
      </c>
      <c r="L3472" s="215" t="s">
        <v>22894</v>
      </c>
      <c r="AD3472" s="216"/>
    </row>
    <row r="3473" spans="1:30" s="215" customFormat="1" x14ac:dyDescent="0.25">
      <c r="A3473" s="215" t="s">
        <v>160</v>
      </c>
      <c r="B3473" s="215">
        <v>6136</v>
      </c>
      <c r="C3473" s="215" t="s">
        <v>234</v>
      </c>
      <c r="D3473" s="215">
        <v>2382726</v>
      </c>
      <c r="E3473" s="215">
        <v>1060</v>
      </c>
      <c r="G3473" s="215">
        <v>1004</v>
      </c>
      <c r="I3473" s="215" t="s">
        <v>14525</v>
      </c>
      <c r="J3473" s="215" t="s">
        <v>14526</v>
      </c>
      <c r="K3473" s="215" t="s">
        <v>8688</v>
      </c>
      <c r="L3473" s="215" t="s">
        <v>20927</v>
      </c>
      <c r="AD3473" s="216"/>
    </row>
    <row r="3474" spans="1:30" s="215" customFormat="1" x14ac:dyDescent="0.25">
      <c r="A3474" s="215" t="s">
        <v>160</v>
      </c>
      <c r="B3474" s="215">
        <v>6136</v>
      </c>
      <c r="C3474" s="215" t="s">
        <v>234</v>
      </c>
      <c r="D3474" s="215">
        <v>2382760</v>
      </c>
      <c r="E3474" s="215">
        <v>1060</v>
      </c>
      <c r="G3474" s="215">
        <v>1004</v>
      </c>
      <c r="I3474" s="215" t="s">
        <v>14527</v>
      </c>
      <c r="J3474" s="215" t="s">
        <v>14528</v>
      </c>
      <c r="K3474" s="215" t="s">
        <v>8741</v>
      </c>
      <c r="L3474" s="215" t="s">
        <v>22903</v>
      </c>
      <c r="AD3474" s="216"/>
    </row>
    <row r="3475" spans="1:30" s="215" customFormat="1" x14ac:dyDescent="0.25">
      <c r="A3475" s="215" t="s">
        <v>160</v>
      </c>
      <c r="B3475" s="215">
        <v>6136</v>
      </c>
      <c r="C3475" s="215" t="s">
        <v>234</v>
      </c>
      <c r="D3475" s="215">
        <v>2382807</v>
      </c>
      <c r="E3475" s="215">
        <v>1020</v>
      </c>
      <c r="F3475" s="215">
        <v>1110</v>
      </c>
      <c r="G3475" s="215">
        <v>1004</v>
      </c>
      <c r="I3475" s="215" t="s">
        <v>14529</v>
      </c>
      <c r="J3475" s="215" t="s">
        <v>14530</v>
      </c>
      <c r="K3475" s="215" t="s">
        <v>8741</v>
      </c>
      <c r="L3475" s="215" t="s">
        <v>22904</v>
      </c>
      <c r="AD3475" s="216"/>
    </row>
    <row r="3476" spans="1:30" s="215" customFormat="1" x14ac:dyDescent="0.25">
      <c r="A3476" s="215" t="s">
        <v>160</v>
      </c>
      <c r="B3476" s="215">
        <v>6136</v>
      </c>
      <c r="C3476" s="215" t="s">
        <v>234</v>
      </c>
      <c r="D3476" s="215">
        <v>2382888</v>
      </c>
      <c r="E3476" s="215">
        <v>1030</v>
      </c>
      <c r="F3476" s="215">
        <v>1110</v>
      </c>
      <c r="G3476" s="215">
        <v>1004</v>
      </c>
      <c r="I3476" s="215" t="s">
        <v>14531</v>
      </c>
      <c r="J3476" s="215" t="s">
        <v>14532</v>
      </c>
      <c r="K3476" s="215" t="s">
        <v>8741</v>
      </c>
      <c r="L3476" s="215" t="s">
        <v>22905</v>
      </c>
      <c r="AD3476" s="216"/>
    </row>
    <row r="3477" spans="1:30" s="215" customFormat="1" x14ac:dyDescent="0.25">
      <c r="A3477" s="215" t="s">
        <v>160</v>
      </c>
      <c r="B3477" s="215">
        <v>6136</v>
      </c>
      <c r="C3477" s="215" t="s">
        <v>234</v>
      </c>
      <c r="D3477" s="215">
        <v>2382889</v>
      </c>
      <c r="E3477" s="215">
        <v>1060</v>
      </c>
      <c r="F3477" s="215">
        <v>1251</v>
      </c>
      <c r="G3477" s="215">
        <v>1004</v>
      </c>
      <c r="I3477" s="215" t="s">
        <v>14533</v>
      </c>
      <c r="J3477" s="215" t="s">
        <v>14534</v>
      </c>
      <c r="K3477" s="215" t="s">
        <v>8741</v>
      </c>
      <c r="L3477" s="215" t="s">
        <v>22905</v>
      </c>
      <c r="AD3477" s="216"/>
    </row>
    <row r="3478" spans="1:30" s="215" customFormat="1" x14ac:dyDescent="0.25">
      <c r="A3478" s="215" t="s">
        <v>160</v>
      </c>
      <c r="B3478" s="215">
        <v>6136</v>
      </c>
      <c r="C3478" s="215" t="s">
        <v>234</v>
      </c>
      <c r="D3478" s="215">
        <v>2382915</v>
      </c>
      <c r="E3478" s="215">
        <v>1020</v>
      </c>
      <c r="F3478" s="215">
        <v>1110</v>
      </c>
      <c r="G3478" s="215">
        <v>1004</v>
      </c>
      <c r="I3478" s="215" t="s">
        <v>14535</v>
      </c>
      <c r="J3478" s="215" t="s">
        <v>14536</v>
      </c>
      <c r="K3478" s="215" t="s">
        <v>8741</v>
      </c>
      <c r="L3478" s="215" t="s">
        <v>22906</v>
      </c>
      <c r="AD3478" s="216"/>
    </row>
    <row r="3479" spans="1:30" s="215" customFormat="1" x14ac:dyDescent="0.25">
      <c r="A3479" s="215" t="s">
        <v>160</v>
      </c>
      <c r="B3479" s="215">
        <v>6136</v>
      </c>
      <c r="C3479" s="215" t="s">
        <v>234</v>
      </c>
      <c r="D3479" s="215">
        <v>2382916</v>
      </c>
      <c r="E3479" s="215">
        <v>1020</v>
      </c>
      <c r="F3479" s="215">
        <v>1110</v>
      </c>
      <c r="G3479" s="215">
        <v>1004</v>
      </c>
      <c r="I3479" s="215" t="s">
        <v>14537</v>
      </c>
      <c r="J3479" s="215" t="s">
        <v>14538</v>
      </c>
      <c r="K3479" s="215" t="s">
        <v>8741</v>
      </c>
      <c r="L3479" s="215" t="s">
        <v>22907</v>
      </c>
      <c r="AD3479" s="216"/>
    </row>
    <row r="3480" spans="1:30" s="215" customFormat="1" x14ac:dyDescent="0.25">
      <c r="A3480" s="215" t="s">
        <v>160</v>
      </c>
      <c r="B3480" s="215">
        <v>6136</v>
      </c>
      <c r="C3480" s="215" t="s">
        <v>234</v>
      </c>
      <c r="D3480" s="215">
        <v>3108727</v>
      </c>
      <c r="E3480" s="215">
        <v>1060</v>
      </c>
      <c r="F3480" s="215">
        <v>1121</v>
      </c>
      <c r="G3480" s="215">
        <v>1004</v>
      </c>
      <c r="I3480" s="215" t="s">
        <v>3511</v>
      </c>
      <c r="J3480" s="215" t="s">
        <v>3512</v>
      </c>
      <c r="K3480" s="215" t="s">
        <v>328</v>
      </c>
      <c r="L3480" s="215" t="s">
        <v>7913</v>
      </c>
      <c r="AD3480" s="216"/>
    </row>
    <row r="3481" spans="1:30" s="215" customFormat="1" x14ac:dyDescent="0.25">
      <c r="A3481" s="215" t="s">
        <v>160</v>
      </c>
      <c r="B3481" s="215">
        <v>6136</v>
      </c>
      <c r="C3481" s="215" t="s">
        <v>234</v>
      </c>
      <c r="D3481" s="215">
        <v>3108730</v>
      </c>
      <c r="E3481" s="215">
        <v>1060</v>
      </c>
      <c r="G3481" s="215">
        <v>1004</v>
      </c>
      <c r="I3481" s="215" t="s">
        <v>3489</v>
      </c>
      <c r="J3481" s="215" t="s">
        <v>3490</v>
      </c>
      <c r="K3481" s="215" t="s">
        <v>328</v>
      </c>
      <c r="L3481" s="215" t="s">
        <v>7915</v>
      </c>
      <c r="AD3481" s="216"/>
    </row>
    <row r="3482" spans="1:30" s="215" customFormat="1" x14ac:dyDescent="0.25">
      <c r="A3482" s="215" t="s">
        <v>160</v>
      </c>
      <c r="B3482" s="215">
        <v>6136</v>
      </c>
      <c r="C3482" s="215" t="s">
        <v>234</v>
      </c>
      <c r="D3482" s="215">
        <v>3108752</v>
      </c>
      <c r="E3482" s="215">
        <v>1020</v>
      </c>
      <c r="F3482" s="215">
        <v>1110</v>
      </c>
      <c r="G3482" s="215">
        <v>1004</v>
      </c>
      <c r="I3482" s="215" t="s">
        <v>3513</v>
      </c>
      <c r="J3482" s="215" t="s">
        <v>3514</v>
      </c>
      <c r="K3482" s="215" t="s">
        <v>328</v>
      </c>
      <c r="L3482" s="215" t="s">
        <v>7925</v>
      </c>
      <c r="AD3482" s="216"/>
    </row>
    <row r="3483" spans="1:30" s="215" customFormat="1" x14ac:dyDescent="0.25">
      <c r="A3483" s="215" t="s">
        <v>160</v>
      </c>
      <c r="B3483" s="215">
        <v>6136</v>
      </c>
      <c r="C3483" s="215" t="s">
        <v>234</v>
      </c>
      <c r="D3483" s="215">
        <v>3108753</v>
      </c>
      <c r="E3483" s="215">
        <v>1020</v>
      </c>
      <c r="F3483" s="215">
        <v>1110</v>
      </c>
      <c r="G3483" s="215">
        <v>1004</v>
      </c>
      <c r="I3483" s="215" t="s">
        <v>3513</v>
      </c>
      <c r="J3483" s="215" t="s">
        <v>3514</v>
      </c>
      <c r="K3483" s="215" t="s">
        <v>328</v>
      </c>
      <c r="L3483" s="215" t="s">
        <v>7925</v>
      </c>
      <c r="AD3483" s="216"/>
    </row>
    <row r="3484" spans="1:30" s="215" customFormat="1" x14ac:dyDescent="0.25">
      <c r="A3484" s="215" t="s">
        <v>160</v>
      </c>
      <c r="B3484" s="215">
        <v>6136</v>
      </c>
      <c r="C3484" s="215" t="s">
        <v>234</v>
      </c>
      <c r="D3484" s="215">
        <v>3108772</v>
      </c>
      <c r="E3484" s="215">
        <v>1020</v>
      </c>
      <c r="F3484" s="215">
        <v>1110</v>
      </c>
      <c r="G3484" s="215">
        <v>1004</v>
      </c>
      <c r="I3484" s="215" t="s">
        <v>6500</v>
      </c>
      <c r="J3484" s="215" t="s">
        <v>6501</v>
      </c>
      <c r="K3484" s="215" t="s">
        <v>328</v>
      </c>
      <c r="L3484" s="215" t="s">
        <v>7926</v>
      </c>
      <c r="AD3484" s="216"/>
    </row>
    <row r="3485" spans="1:30" s="215" customFormat="1" x14ac:dyDescent="0.25">
      <c r="A3485" s="215" t="s">
        <v>160</v>
      </c>
      <c r="B3485" s="215">
        <v>6136</v>
      </c>
      <c r="C3485" s="215" t="s">
        <v>234</v>
      </c>
      <c r="D3485" s="215">
        <v>3108779</v>
      </c>
      <c r="E3485" s="215">
        <v>1060</v>
      </c>
      <c r="G3485" s="215">
        <v>1004</v>
      </c>
      <c r="I3485" s="215" t="s">
        <v>14539</v>
      </c>
      <c r="J3485" s="215" t="s">
        <v>14540</v>
      </c>
      <c r="K3485" s="215" t="s">
        <v>8688</v>
      </c>
      <c r="L3485" s="215" t="s">
        <v>20928</v>
      </c>
      <c r="AD3485" s="216"/>
    </row>
    <row r="3486" spans="1:30" s="215" customFormat="1" x14ac:dyDescent="0.25">
      <c r="A3486" s="215" t="s">
        <v>160</v>
      </c>
      <c r="B3486" s="215">
        <v>6136</v>
      </c>
      <c r="C3486" s="215" t="s">
        <v>234</v>
      </c>
      <c r="D3486" s="215">
        <v>3130091</v>
      </c>
      <c r="E3486" s="215">
        <v>1020</v>
      </c>
      <c r="F3486" s="215">
        <v>1110</v>
      </c>
      <c r="G3486" s="215">
        <v>1004</v>
      </c>
      <c r="I3486" s="215" t="s">
        <v>14541</v>
      </c>
      <c r="J3486" s="215" t="s">
        <v>14542</v>
      </c>
      <c r="K3486" s="215" t="s">
        <v>8741</v>
      </c>
      <c r="L3486" s="215" t="s">
        <v>22908</v>
      </c>
      <c r="AD3486" s="216"/>
    </row>
    <row r="3487" spans="1:30" s="215" customFormat="1" x14ac:dyDescent="0.25">
      <c r="A3487" s="215" t="s">
        <v>160</v>
      </c>
      <c r="B3487" s="215">
        <v>6136</v>
      </c>
      <c r="C3487" s="215" t="s">
        <v>234</v>
      </c>
      <c r="D3487" s="215">
        <v>3130092</v>
      </c>
      <c r="E3487" s="215">
        <v>1020</v>
      </c>
      <c r="F3487" s="215">
        <v>1110</v>
      </c>
      <c r="G3487" s="215">
        <v>1004</v>
      </c>
      <c r="I3487" s="215" t="s">
        <v>14543</v>
      </c>
      <c r="J3487" s="215" t="s">
        <v>14544</v>
      </c>
      <c r="K3487" s="215" t="s">
        <v>8741</v>
      </c>
      <c r="L3487" s="215" t="s">
        <v>22908</v>
      </c>
      <c r="AD3487" s="216"/>
    </row>
    <row r="3488" spans="1:30" s="215" customFormat="1" x14ac:dyDescent="0.25">
      <c r="A3488" s="215" t="s">
        <v>160</v>
      </c>
      <c r="B3488" s="215">
        <v>6136</v>
      </c>
      <c r="C3488" s="215" t="s">
        <v>234</v>
      </c>
      <c r="D3488" s="215">
        <v>3130098</v>
      </c>
      <c r="E3488" s="215">
        <v>1020</v>
      </c>
      <c r="F3488" s="215">
        <v>1122</v>
      </c>
      <c r="G3488" s="215">
        <v>1004</v>
      </c>
      <c r="I3488" s="215" t="s">
        <v>14545</v>
      </c>
      <c r="J3488" s="215" t="s">
        <v>14546</v>
      </c>
      <c r="K3488" s="215" t="s">
        <v>8741</v>
      </c>
      <c r="L3488" s="215" t="s">
        <v>22904</v>
      </c>
      <c r="AD3488" s="216"/>
    </row>
    <row r="3489" spans="1:30" s="215" customFormat="1" x14ac:dyDescent="0.25">
      <c r="A3489" s="215" t="s">
        <v>160</v>
      </c>
      <c r="B3489" s="215">
        <v>6136</v>
      </c>
      <c r="C3489" s="215" t="s">
        <v>234</v>
      </c>
      <c r="D3489" s="215">
        <v>3130133</v>
      </c>
      <c r="E3489" s="215">
        <v>1020</v>
      </c>
      <c r="F3489" s="215">
        <v>1110</v>
      </c>
      <c r="G3489" s="215">
        <v>1004</v>
      </c>
      <c r="I3489" s="215" t="s">
        <v>14547</v>
      </c>
      <c r="J3489" s="215" t="s">
        <v>14548</v>
      </c>
      <c r="K3489" s="215" t="s">
        <v>8688</v>
      </c>
      <c r="L3489" s="215" t="s">
        <v>20929</v>
      </c>
      <c r="AD3489" s="216"/>
    </row>
    <row r="3490" spans="1:30" s="215" customFormat="1" x14ac:dyDescent="0.25">
      <c r="A3490" s="215" t="s">
        <v>160</v>
      </c>
      <c r="B3490" s="215">
        <v>6136</v>
      </c>
      <c r="C3490" s="215" t="s">
        <v>234</v>
      </c>
      <c r="D3490" s="215">
        <v>3130134</v>
      </c>
      <c r="E3490" s="215">
        <v>1020</v>
      </c>
      <c r="F3490" s="215">
        <v>1110</v>
      </c>
      <c r="G3490" s="215">
        <v>1004</v>
      </c>
      <c r="I3490" s="215" t="s">
        <v>14549</v>
      </c>
      <c r="J3490" s="215" t="s">
        <v>14550</v>
      </c>
      <c r="K3490" s="215" t="s">
        <v>8741</v>
      </c>
      <c r="L3490" s="215" t="s">
        <v>22909</v>
      </c>
      <c r="AD3490" s="216"/>
    </row>
    <row r="3491" spans="1:30" s="215" customFormat="1" x14ac:dyDescent="0.25">
      <c r="A3491" s="215" t="s">
        <v>160</v>
      </c>
      <c r="B3491" s="215">
        <v>6136</v>
      </c>
      <c r="C3491" s="215" t="s">
        <v>234</v>
      </c>
      <c r="D3491" s="215">
        <v>3130136</v>
      </c>
      <c r="E3491" s="215">
        <v>1020</v>
      </c>
      <c r="F3491" s="215">
        <v>1110</v>
      </c>
      <c r="G3491" s="215">
        <v>1004</v>
      </c>
      <c r="I3491" s="215" t="s">
        <v>14551</v>
      </c>
      <c r="J3491" s="215" t="s">
        <v>14552</v>
      </c>
      <c r="K3491" s="215" t="s">
        <v>8688</v>
      </c>
      <c r="L3491" s="215" t="s">
        <v>20930</v>
      </c>
      <c r="AD3491" s="216"/>
    </row>
    <row r="3492" spans="1:30" s="215" customFormat="1" x14ac:dyDescent="0.25">
      <c r="A3492" s="215" t="s">
        <v>160</v>
      </c>
      <c r="B3492" s="215">
        <v>6136</v>
      </c>
      <c r="C3492" s="215" t="s">
        <v>234</v>
      </c>
      <c r="D3492" s="215">
        <v>3130137</v>
      </c>
      <c r="E3492" s="215">
        <v>1020</v>
      </c>
      <c r="F3492" s="215">
        <v>1110</v>
      </c>
      <c r="G3492" s="215">
        <v>1004</v>
      </c>
      <c r="I3492" s="215" t="s">
        <v>14553</v>
      </c>
      <c r="J3492" s="215" t="s">
        <v>14554</v>
      </c>
      <c r="K3492" s="215" t="s">
        <v>8741</v>
      </c>
      <c r="L3492" s="215" t="s">
        <v>22910</v>
      </c>
      <c r="AD3492" s="216"/>
    </row>
    <row r="3493" spans="1:30" s="215" customFormat="1" x14ac:dyDescent="0.25">
      <c r="A3493" s="215" t="s">
        <v>160</v>
      </c>
      <c r="B3493" s="215">
        <v>6136</v>
      </c>
      <c r="C3493" s="215" t="s">
        <v>234</v>
      </c>
      <c r="D3493" s="215">
        <v>3176380</v>
      </c>
      <c r="E3493" s="215">
        <v>1020</v>
      </c>
      <c r="F3493" s="215">
        <v>1110</v>
      </c>
      <c r="G3493" s="215">
        <v>1004</v>
      </c>
      <c r="I3493" s="215" t="s">
        <v>14555</v>
      </c>
      <c r="J3493" s="215" t="s">
        <v>14556</v>
      </c>
      <c r="K3493" s="215" t="s">
        <v>8688</v>
      </c>
      <c r="L3493" s="215" t="s">
        <v>20931</v>
      </c>
      <c r="AD3493" s="216"/>
    </row>
    <row r="3494" spans="1:30" s="215" customFormat="1" x14ac:dyDescent="0.25">
      <c r="A3494" s="215" t="s">
        <v>160</v>
      </c>
      <c r="B3494" s="215">
        <v>6136</v>
      </c>
      <c r="C3494" s="215" t="s">
        <v>234</v>
      </c>
      <c r="D3494" s="215">
        <v>9016027</v>
      </c>
      <c r="E3494" s="215">
        <v>1060</v>
      </c>
      <c r="G3494" s="215">
        <v>1004</v>
      </c>
      <c r="I3494" s="215" t="s">
        <v>14557</v>
      </c>
      <c r="J3494" s="215" t="s">
        <v>14558</v>
      </c>
      <c r="K3494" s="215" t="s">
        <v>8741</v>
      </c>
      <c r="L3494" s="215" t="s">
        <v>22911</v>
      </c>
      <c r="AD3494" s="216"/>
    </row>
    <row r="3495" spans="1:30" s="215" customFormat="1" x14ac:dyDescent="0.25">
      <c r="A3495" s="215" t="s">
        <v>160</v>
      </c>
      <c r="B3495" s="215">
        <v>6136</v>
      </c>
      <c r="C3495" s="215" t="s">
        <v>234</v>
      </c>
      <c r="D3495" s="215">
        <v>9038336</v>
      </c>
      <c r="E3495" s="215">
        <v>1030</v>
      </c>
      <c r="F3495" s="215">
        <v>1110</v>
      </c>
      <c r="G3495" s="215">
        <v>1004</v>
      </c>
      <c r="I3495" s="215" t="s">
        <v>3515</v>
      </c>
      <c r="J3495" s="215" t="s">
        <v>3516</v>
      </c>
      <c r="K3495" s="215" t="s">
        <v>328</v>
      </c>
      <c r="L3495" s="215" t="s">
        <v>7927</v>
      </c>
      <c r="AD3495" s="216"/>
    </row>
    <row r="3496" spans="1:30" s="215" customFormat="1" x14ac:dyDescent="0.25">
      <c r="A3496" s="215" t="s">
        <v>160</v>
      </c>
      <c r="B3496" s="215">
        <v>6136</v>
      </c>
      <c r="C3496" s="215" t="s">
        <v>234</v>
      </c>
      <c r="D3496" s="215">
        <v>9038337</v>
      </c>
      <c r="E3496" s="215">
        <v>1060</v>
      </c>
      <c r="F3496" s="215">
        <v>1110</v>
      </c>
      <c r="G3496" s="215">
        <v>1004</v>
      </c>
      <c r="I3496" s="215" t="s">
        <v>3515</v>
      </c>
      <c r="J3496" s="215" t="s">
        <v>3516</v>
      </c>
      <c r="K3496" s="215" t="s">
        <v>328</v>
      </c>
      <c r="L3496" s="215" t="s">
        <v>7927</v>
      </c>
      <c r="AD3496" s="216"/>
    </row>
    <row r="3497" spans="1:30" s="215" customFormat="1" x14ac:dyDescent="0.25">
      <c r="A3497" s="215" t="s">
        <v>160</v>
      </c>
      <c r="B3497" s="215">
        <v>6136</v>
      </c>
      <c r="C3497" s="215" t="s">
        <v>234</v>
      </c>
      <c r="D3497" s="215">
        <v>9038339</v>
      </c>
      <c r="E3497" s="215">
        <v>1060</v>
      </c>
      <c r="F3497" s="215">
        <v>1271</v>
      </c>
      <c r="G3497" s="215">
        <v>1004</v>
      </c>
      <c r="I3497" s="215" t="s">
        <v>3517</v>
      </c>
      <c r="J3497" s="215" t="s">
        <v>3518</v>
      </c>
      <c r="K3497" s="215" t="s">
        <v>328</v>
      </c>
      <c r="L3497" s="215" t="s">
        <v>7928</v>
      </c>
      <c r="AD3497" s="216"/>
    </row>
    <row r="3498" spans="1:30" s="215" customFormat="1" x14ac:dyDescent="0.25">
      <c r="A3498" s="215" t="s">
        <v>160</v>
      </c>
      <c r="B3498" s="215">
        <v>6136</v>
      </c>
      <c r="C3498" s="215" t="s">
        <v>234</v>
      </c>
      <c r="D3498" s="215">
        <v>9038340</v>
      </c>
      <c r="E3498" s="215">
        <v>1060</v>
      </c>
      <c r="F3498" s="215">
        <v>1271</v>
      </c>
      <c r="G3498" s="215">
        <v>1004</v>
      </c>
      <c r="I3498" s="215" t="s">
        <v>3517</v>
      </c>
      <c r="J3498" s="215" t="s">
        <v>3518</v>
      </c>
      <c r="K3498" s="215" t="s">
        <v>328</v>
      </c>
      <c r="L3498" s="215" t="s">
        <v>7928</v>
      </c>
      <c r="AD3498" s="216"/>
    </row>
    <row r="3499" spans="1:30" s="215" customFormat="1" x14ac:dyDescent="0.25">
      <c r="A3499" s="215" t="s">
        <v>160</v>
      </c>
      <c r="B3499" s="215">
        <v>6136</v>
      </c>
      <c r="C3499" s="215" t="s">
        <v>234</v>
      </c>
      <c r="D3499" s="215">
        <v>9038342</v>
      </c>
      <c r="E3499" s="215">
        <v>1060</v>
      </c>
      <c r="F3499" s="215">
        <v>1110</v>
      </c>
      <c r="G3499" s="215">
        <v>1004</v>
      </c>
      <c r="I3499" s="215" t="s">
        <v>3519</v>
      </c>
      <c r="J3499" s="215" t="s">
        <v>3520</v>
      </c>
      <c r="K3499" s="215" t="s">
        <v>328</v>
      </c>
      <c r="L3499" s="215" t="s">
        <v>7929</v>
      </c>
      <c r="AD3499" s="216"/>
    </row>
    <row r="3500" spans="1:30" s="215" customFormat="1" x14ac:dyDescent="0.25">
      <c r="A3500" s="215" t="s">
        <v>160</v>
      </c>
      <c r="B3500" s="215">
        <v>6136</v>
      </c>
      <c r="C3500" s="215" t="s">
        <v>234</v>
      </c>
      <c r="D3500" s="215">
        <v>9038343</v>
      </c>
      <c r="E3500" s="215">
        <v>1020</v>
      </c>
      <c r="F3500" s="215">
        <v>1110</v>
      </c>
      <c r="G3500" s="215">
        <v>1004</v>
      </c>
      <c r="I3500" s="215" t="s">
        <v>6502</v>
      </c>
      <c r="J3500" s="215" t="s">
        <v>6503</v>
      </c>
      <c r="K3500" s="215" t="s">
        <v>328</v>
      </c>
      <c r="L3500" s="215" t="s">
        <v>7929</v>
      </c>
      <c r="AD3500" s="216"/>
    </row>
    <row r="3501" spans="1:30" s="215" customFormat="1" x14ac:dyDescent="0.25">
      <c r="A3501" s="215" t="s">
        <v>160</v>
      </c>
      <c r="B3501" s="215">
        <v>6136</v>
      </c>
      <c r="C3501" s="215" t="s">
        <v>234</v>
      </c>
      <c r="D3501" s="215">
        <v>9038352</v>
      </c>
      <c r="E3501" s="215">
        <v>1060</v>
      </c>
      <c r="F3501" s="215">
        <v>1110</v>
      </c>
      <c r="G3501" s="215">
        <v>1004</v>
      </c>
      <c r="I3501" s="215" t="s">
        <v>3481</v>
      </c>
      <c r="J3501" s="215" t="s">
        <v>3482</v>
      </c>
      <c r="K3501" s="215" t="s">
        <v>328</v>
      </c>
      <c r="L3501" s="215" t="s">
        <v>7911</v>
      </c>
      <c r="AD3501" s="216"/>
    </row>
    <row r="3502" spans="1:30" s="215" customFormat="1" x14ac:dyDescent="0.25">
      <c r="A3502" s="215" t="s">
        <v>160</v>
      </c>
      <c r="B3502" s="215">
        <v>6136</v>
      </c>
      <c r="C3502" s="215" t="s">
        <v>234</v>
      </c>
      <c r="D3502" s="215">
        <v>9051241</v>
      </c>
      <c r="E3502" s="215">
        <v>1060</v>
      </c>
      <c r="F3502" s="215">
        <v>1252</v>
      </c>
      <c r="G3502" s="215">
        <v>1004</v>
      </c>
      <c r="I3502" s="215" t="s">
        <v>6504</v>
      </c>
      <c r="J3502" s="215" t="s">
        <v>6505</v>
      </c>
      <c r="K3502" s="215" t="s">
        <v>328</v>
      </c>
      <c r="L3502" s="215" t="s">
        <v>7930</v>
      </c>
      <c r="AD3502" s="216"/>
    </row>
    <row r="3503" spans="1:30" s="215" customFormat="1" x14ac:dyDescent="0.25">
      <c r="A3503" s="215" t="s">
        <v>160</v>
      </c>
      <c r="B3503" s="215">
        <v>6136</v>
      </c>
      <c r="C3503" s="215" t="s">
        <v>234</v>
      </c>
      <c r="D3503" s="215">
        <v>101165234</v>
      </c>
      <c r="E3503" s="215">
        <v>1020</v>
      </c>
      <c r="F3503" s="215">
        <v>1110</v>
      </c>
      <c r="G3503" s="215">
        <v>1004</v>
      </c>
      <c r="I3503" s="215" t="s">
        <v>14559</v>
      </c>
      <c r="J3503" s="215" t="s">
        <v>14560</v>
      </c>
      <c r="K3503" s="215" t="s">
        <v>8688</v>
      </c>
      <c r="L3503" s="215" t="s">
        <v>20932</v>
      </c>
      <c r="AD3503" s="216"/>
    </row>
    <row r="3504" spans="1:30" s="215" customFormat="1" x14ac:dyDescent="0.25">
      <c r="A3504" s="215" t="s">
        <v>160</v>
      </c>
      <c r="B3504" s="215">
        <v>6136</v>
      </c>
      <c r="C3504" s="215" t="s">
        <v>234</v>
      </c>
      <c r="D3504" s="215">
        <v>101165235</v>
      </c>
      <c r="E3504" s="215">
        <v>1020</v>
      </c>
      <c r="F3504" s="215">
        <v>1110</v>
      </c>
      <c r="G3504" s="215">
        <v>1004</v>
      </c>
      <c r="I3504" s="215" t="s">
        <v>14561</v>
      </c>
      <c r="J3504" s="215" t="s">
        <v>14562</v>
      </c>
      <c r="K3504" s="215" t="s">
        <v>8688</v>
      </c>
      <c r="L3504" s="215" t="s">
        <v>20933</v>
      </c>
      <c r="AD3504" s="216"/>
    </row>
    <row r="3505" spans="1:30" s="215" customFormat="1" x14ac:dyDescent="0.25">
      <c r="A3505" s="215" t="s">
        <v>160</v>
      </c>
      <c r="B3505" s="215">
        <v>6136</v>
      </c>
      <c r="C3505" s="215" t="s">
        <v>234</v>
      </c>
      <c r="D3505" s="215">
        <v>101165236</v>
      </c>
      <c r="E3505" s="215">
        <v>1020</v>
      </c>
      <c r="F3505" s="215">
        <v>1110</v>
      </c>
      <c r="G3505" s="215">
        <v>1004</v>
      </c>
      <c r="I3505" s="215" t="s">
        <v>14563</v>
      </c>
      <c r="J3505" s="215" t="s">
        <v>14564</v>
      </c>
      <c r="K3505" s="215" t="s">
        <v>8741</v>
      </c>
      <c r="L3505" s="215" t="s">
        <v>22912</v>
      </c>
      <c r="AD3505" s="216"/>
    </row>
    <row r="3506" spans="1:30" s="215" customFormat="1" x14ac:dyDescent="0.25">
      <c r="A3506" s="215" t="s">
        <v>160</v>
      </c>
      <c r="B3506" s="215">
        <v>6136</v>
      </c>
      <c r="C3506" s="215" t="s">
        <v>234</v>
      </c>
      <c r="D3506" s="215">
        <v>101165237</v>
      </c>
      <c r="E3506" s="215">
        <v>1020</v>
      </c>
      <c r="F3506" s="215">
        <v>1110</v>
      </c>
      <c r="G3506" s="215">
        <v>1004</v>
      </c>
      <c r="I3506" s="215" t="s">
        <v>14565</v>
      </c>
      <c r="J3506" s="215" t="s">
        <v>14566</v>
      </c>
      <c r="K3506" s="215" t="s">
        <v>8741</v>
      </c>
      <c r="L3506" s="215" t="s">
        <v>22912</v>
      </c>
      <c r="AD3506" s="216"/>
    </row>
    <row r="3507" spans="1:30" s="215" customFormat="1" x14ac:dyDescent="0.25">
      <c r="A3507" s="215" t="s">
        <v>160</v>
      </c>
      <c r="B3507" s="215">
        <v>6136</v>
      </c>
      <c r="C3507" s="215" t="s">
        <v>234</v>
      </c>
      <c r="D3507" s="215">
        <v>101165238</v>
      </c>
      <c r="E3507" s="215">
        <v>1020</v>
      </c>
      <c r="F3507" s="215">
        <v>1110</v>
      </c>
      <c r="G3507" s="215">
        <v>1004</v>
      </c>
      <c r="I3507" s="215" t="s">
        <v>14567</v>
      </c>
      <c r="J3507" s="215" t="s">
        <v>14568</v>
      </c>
      <c r="K3507" s="215" t="s">
        <v>8741</v>
      </c>
      <c r="L3507" s="215" t="s">
        <v>22912</v>
      </c>
      <c r="AD3507" s="216"/>
    </row>
    <row r="3508" spans="1:30" s="215" customFormat="1" x14ac:dyDescent="0.25">
      <c r="A3508" s="215" t="s">
        <v>160</v>
      </c>
      <c r="B3508" s="215">
        <v>6136</v>
      </c>
      <c r="C3508" s="215" t="s">
        <v>234</v>
      </c>
      <c r="D3508" s="215">
        <v>101165239</v>
      </c>
      <c r="E3508" s="215">
        <v>1020</v>
      </c>
      <c r="F3508" s="215">
        <v>1110</v>
      </c>
      <c r="G3508" s="215">
        <v>1004</v>
      </c>
      <c r="I3508" s="215" t="s">
        <v>14569</v>
      </c>
      <c r="J3508" s="215" t="s">
        <v>14570</v>
      </c>
      <c r="K3508" s="215" t="s">
        <v>8688</v>
      </c>
      <c r="L3508" s="215" t="s">
        <v>20934</v>
      </c>
      <c r="AD3508" s="216"/>
    </row>
    <row r="3509" spans="1:30" s="215" customFormat="1" x14ac:dyDescent="0.25">
      <c r="A3509" s="215" t="s">
        <v>160</v>
      </c>
      <c r="B3509" s="215">
        <v>6136</v>
      </c>
      <c r="C3509" s="215" t="s">
        <v>234</v>
      </c>
      <c r="D3509" s="215">
        <v>101165240</v>
      </c>
      <c r="E3509" s="215">
        <v>1020</v>
      </c>
      <c r="F3509" s="215">
        <v>1110</v>
      </c>
      <c r="G3509" s="215">
        <v>1004</v>
      </c>
      <c r="I3509" s="215" t="s">
        <v>14571</v>
      </c>
      <c r="J3509" s="215" t="s">
        <v>14572</v>
      </c>
      <c r="K3509" s="215" t="s">
        <v>8688</v>
      </c>
      <c r="L3509" s="215" t="s">
        <v>20935</v>
      </c>
      <c r="AD3509" s="216"/>
    </row>
    <row r="3510" spans="1:30" s="215" customFormat="1" x14ac:dyDescent="0.25">
      <c r="A3510" s="215" t="s">
        <v>160</v>
      </c>
      <c r="B3510" s="215">
        <v>6136</v>
      </c>
      <c r="C3510" s="215" t="s">
        <v>234</v>
      </c>
      <c r="D3510" s="215">
        <v>190021501</v>
      </c>
      <c r="E3510" s="215">
        <v>1020</v>
      </c>
      <c r="F3510" s="215">
        <v>1110</v>
      </c>
      <c r="G3510" s="215">
        <v>1004</v>
      </c>
      <c r="I3510" s="215" t="s">
        <v>6506</v>
      </c>
      <c r="J3510" s="215" t="s">
        <v>6507</v>
      </c>
      <c r="K3510" s="215" t="s">
        <v>328</v>
      </c>
      <c r="L3510" s="215" t="s">
        <v>7931</v>
      </c>
      <c r="AD3510" s="216"/>
    </row>
    <row r="3511" spans="1:30" s="215" customFormat="1" x14ac:dyDescent="0.25">
      <c r="A3511" s="215" t="s">
        <v>160</v>
      </c>
      <c r="B3511" s="215">
        <v>6136</v>
      </c>
      <c r="C3511" s="215" t="s">
        <v>234</v>
      </c>
      <c r="D3511" s="215">
        <v>190021504</v>
      </c>
      <c r="E3511" s="215">
        <v>1020</v>
      </c>
      <c r="F3511" s="215">
        <v>1110</v>
      </c>
      <c r="G3511" s="215">
        <v>1004</v>
      </c>
      <c r="I3511" s="215" t="s">
        <v>3505</v>
      </c>
      <c r="J3511" s="215" t="s">
        <v>3506</v>
      </c>
      <c r="K3511" s="215" t="s">
        <v>328</v>
      </c>
      <c r="L3511" s="215" t="s">
        <v>7924</v>
      </c>
      <c r="AD3511" s="216"/>
    </row>
    <row r="3512" spans="1:30" s="215" customFormat="1" x14ac:dyDescent="0.25">
      <c r="A3512" s="215" t="s">
        <v>160</v>
      </c>
      <c r="B3512" s="215">
        <v>6136</v>
      </c>
      <c r="C3512" s="215" t="s">
        <v>234</v>
      </c>
      <c r="D3512" s="215">
        <v>190129895</v>
      </c>
      <c r="E3512" s="215">
        <v>1020</v>
      </c>
      <c r="F3512" s="215">
        <v>1110</v>
      </c>
      <c r="G3512" s="215">
        <v>1004</v>
      </c>
      <c r="I3512" s="215" t="s">
        <v>14573</v>
      </c>
      <c r="J3512" s="215" t="s">
        <v>14574</v>
      </c>
      <c r="K3512" s="215" t="s">
        <v>8741</v>
      </c>
      <c r="L3512" s="215" t="s">
        <v>22913</v>
      </c>
      <c r="AD3512" s="216"/>
    </row>
    <row r="3513" spans="1:30" s="215" customFormat="1" x14ac:dyDescent="0.25">
      <c r="A3513" s="215" t="s">
        <v>160</v>
      </c>
      <c r="B3513" s="215">
        <v>6136</v>
      </c>
      <c r="C3513" s="215" t="s">
        <v>234</v>
      </c>
      <c r="D3513" s="215">
        <v>190132113</v>
      </c>
      <c r="E3513" s="215">
        <v>1020</v>
      </c>
      <c r="F3513" s="215">
        <v>1121</v>
      </c>
      <c r="G3513" s="215">
        <v>1004</v>
      </c>
      <c r="I3513" s="215" t="s">
        <v>3487</v>
      </c>
      <c r="J3513" s="215" t="s">
        <v>3488</v>
      </c>
      <c r="K3513" s="215" t="s">
        <v>328</v>
      </c>
      <c r="L3513" s="215" t="s">
        <v>7913</v>
      </c>
      <c r="AD3513" s="216"/>
    </row>
    <row r="3514" spans="1:30" s="215" customFormat="1" x14ac:dyDescent="0.25">
      <c r="A3514" s="215" t="s">
        <v>160</v>
      </c>
      <c r="B3514" s="215">
        <v>6136</v>
      </c>
      <c r="C3514" s="215" t="s">
        <v>234</v>
      </c>
      <c r="D3514" s="215">
        <v>190140102</v>
      </c>
      <c r="E3514" s="215">
        <v>1020</v>
      </c>
      <c r="F3514" s="215">
        <v>1110</v>
      </c>
      <c r="G3514" s="215">
        <v>1004</v>
      </c>
      <c r="I3514" s="215" t="s">
        <v>14575</v>
      </c>
      <c r="J3514" s="215" t="s">
        <v>14576</v>
      </c>
      <c r="K3514" s="215" t="s">
        <v>8741</v>
      </c>
      <c r="L3514" s="215" t="s">
        <v>22856</v>
      </c>
      <c r="AD3514" s="216"/>
    </row>
    <row r="3515" spans="1:30" s="215" customFormat="1" x14ac:dyDescent="0.25">
      <c r="A3515" s="215" t="s">
        <v>160</v>
      </c>
      <c r="B3515" s="215">
        <v>6136</v>
      </c>
      <c r="C3515" s="215" t="s">
        <v>234</v>
      </c>
      <c r="D3515" s="215">
        <v>190140104</v>
      </c>
      <c r="E3515" s="215">
        <v>1020</v>
      </c>
      <c r="F3515" s="215">
        <v>1110</v>
      </c>
      <c r="G3515" s="215">
        <v>1004</v>
      </c>
      <c r="I3515" s="215" t="s">
        <v>14577</v>
      </c>
      <c r="J3515" s="215" t="s">
        <v>14578</v>
      </c>
      <c r="K3515" s="215" t="s">
        <v>8741</v>
      </c>
      <c r="L3515" s="215" t="s">
        <v>22856</v>
      </c>
      <c r="AD3515" s="216"/>
    </row>
    <row r="3516" spans="1:30" s="215" customFormat="1" x14ac:dyDescent="0.25">
      <c r="A3516" s="215" t="s">
        <v>160</v>
      </c>
      <c r="B3516" s="215">
        <v>6136</v>
      </c>
      <c r="C3516" s="215" t="s">
        <v>234</v>
      </c>
      <c r="D3516" s="215">
        <v>190140109</v>
      </c>
      <c r="E3516" s="215">
        <v>1020</v>
      </c>
      <c r="F3516" s="215">
        <v>1110</v>
      </c>
      <c r="G3516" s="215">
        <v>1004</v>
      </c>
      <c r="I3516" s="215" t="s">
        <v>14579</v>
      </c>
      <c r="J3516" s="215" t="s">
        <v>14580</v>
      </c>
      <c r="K3516" s="215" t="s">
        <v>8741</v>
      </c>
      <c r="L3516" s="215" t="s">
        <v>22856</v>
      </c>
      <c r="AD3516" s="216"/>
    </row>
    <row r="3517" spans="1:30" s="215" customFormat="1" x14ac:dyDescent="0.25">
      <c r="A3517" s="215" t="s">
        <v>160</v>
      </c>
      <c r="B3517" s="215">
        <v>6136</v>
      </c>
      <c r="C3517" s="215" t="s">
        <v>234</v>
      </c>
      <c r="D3517" s="215">
        <v>190140110</v>
      </c>
      <c r="E3517" s="215">
        <v>1020</v>
      </c>
      <c r="F3517" s="215">
        <v>1110</v>
      </c>
      <c r="G3517" s="215">
        <v>1004</v>
      </c>
      <c r="I3517" s="215" t="s">
        <v>14415</v>
      </c>
      <c r="J3517" s="215" t="s">
        <v>14416</v>
      </c>
      <c r="K3517" s="215" t="s">
        <v>8741</v>
      </c>
      <c r="L3517" s="215" t="s">
        <v>22856</v>
      </c>
      <c r="AD3517" s="216"/>
    </row>
    <row r="3518" spans="1:30" s="215" customFormat="1" x14ac:dyDescent="0.25">
      <c r="A3518" s="215" t="s">
        <v>160</v>
      </c>
      <c r="B3518" s="215">
        <v>6136</v>
      </c>
      <c r="C3518" s="215" t="s">
        <v>234</v>
      </c>
      <c r="D3518" s="215">
        <v>190141685</v>
      </c>
      <c r="E3518" s="215">
        <v>1020</v>
      </c>
      <c r="F3518" s="215">
        <v>1110</v>
      </c>
      <c r="G3518" s="215">
        <v>1004</v>
      </c>
      <c r="I3518" s="215" t="s">
        <v>14581</v>
      </c>
      <c r="J3518" s="215" t="s">
        <v>14582</v>
      </c>
      <c r="K3518" s="215" t="s">
        <v>8741</v>
      </c>
      <c r="L3518" s="215" t="s">
        <v>22914</v>
      </c>
      <c r="AD3518" s="216"/>
    </row>
    <row r="3519" spans="1:30" s="215" customFormat="1" x14ac:dyDescent="0.25">
      <c r="A3519" s="215" t="s">
        <v>160</v>
      </c>
      <c r="B3519" s="215">
        <v>6136</v>
      </c>
      <c r="C3519" s="215" t="s">
        <v>234</v>
      </c>
      <c r="D3519" s="215">
        <v>190141686</v>
      </c>
      <c r="E3519" s="215">
        <v>1020</v>
      </c>
      <c r="F3519" s="215">
        <v>1110</v>
      </c>
      <c r="G3519" s="215">
        <v>1004</v>
      </c>
      <c r="I3519" s="215" t="s">
        <v>14583</v>
      </c>
      <c r="J3519" s="215" t="s">
        <v>14584</v>
      </c>
      <c r="K3519" s="215" t="s">
        <v>8741</v>
      </c>
      <c r="L3519" s="215" t="s">
        <v>22914</v>
      </c>
      <c r="AD3519" s="216"/>
    </row>
    <row r="3520" spans="1:30" s="215" customFormat="1" x14ac:dyDescent="0.25">
      <c r="A3520" s="215" t="s">
        <v>160</v>
      </c>
      <c r="B3520" s="215">
        <v>6136</v>
      </c>
      <c r="C3520" s="215" t="s">
        <v>234</v>
      </c>
      <c r="D3520" s="215">
        <v>190141690</v>
      </c>
      <c r="E3520" s="215">
        <v>1020</v>
      </c>
      <c r="F3520" s="215">
        <v>1121</v>
      </c>
      <c r="G3520" s="215">
        <v>1004</v>
      </c>
      <c r="I3520" s="215" t="s">
        <v>14581</v>
      </c>
      <c r="J3520" s="215" t="s">
        <v>14582</v>
      </c>
      <c r="K3520" s="215" t="s">
        <v>8741</v>
      </c>
      <c r="L3520" s="215" t="s">
        <v>22914</v>
      </c>
      <c r="AD3520" s="216"/>
    </row>
    <row r="3521" spans="1:30" s="215" customFormat="1" x14ac:dyDescent="0.25">
      <c r="A3521" s="215" t="s">
        <v>160</v>
      </c>
      <c r="B3521" s="215">
        <v>6136</v>
      </c>
      <c r="C3521" s="215" t="s">
        <v>234</v>
      </c>
      <c r="D3521" s="215">
        <v>190141700</v>
      </c>
      <c r="E3521" s="215">
        <v>1020</v>
      </c>
      <c r="F3521" s="215">
        <v>1110</v>
      </c>
      <c r="G3521" s="215">
        <v>1004</v>
      </c>
      <c r="I3521" s="215" t="s">
        <v>14585</v>
      </c>
      <c r="J3521" s="215" t="s">
        <v>14586</v>
      </c>
      <c r="K3521" s="215" t="s">
        <v>8741</v>
      </c>
      <c r="L3521" s="215" t="s">
        <v>22915</v>
      </c>
      <c r="AD3521" s="216"/>
    </row>
    <row r="3522" spans="1:30" s="215" customFormat="1" x14ac:dyDescent="0.25">
      <c r="A3522" s="215" t="s">
        <v>160</v>
      </c>
      <c r="B3522" s="215">
        <v>6136</v>
      </c>
      <c r="C3522" s="215" t="s">
        <v>234</v>
      </c>
      <c r="D3522" s="215">
        <v>190141701</v>
      </c>
      <c r="E3522" s="215">
        <v>1020</v>
      </c>
      <c r="F3522" s="215">
        <v>1110</v>
      </c>
      <c r="G3522" s="215">
        <v>1004</v>
      </c>
      <c r="I3522" s="215" t="s">
        <v>14587</v>
      </c>
      <c r="J3522" s="215" t="s">
        <v>14588</v>
      </c>
      <c r="K3522" s="215" t="s">
        <v>8741</v>
      </c>
      <c r="L3522" s="215" t="s">
        <v>22915</v>
      </c>
      <c r="AD3522" s="216"/>
    </row>
    <row r="3523" spans="1:30" s="215" customFormat="1" x14ac:dyDescent="0.25">
      <c r="A3523" s="215" t="s">
        <v>160</v>
      </c>
      <c r="B3523" s="215">
        <v>6136</v>
      </c>
      <c r="C3523" s="215" t="s">
        <v>234</v>
      </c>
      <c r="D3523" s="215">
        <v>190141703</v>
      </c>
      <c r="E3523" s="215">
        <v>1020</v>
      </c>
      <c r="F3523" s="215">
        <v>1110</v>
      </c>
      <c r="G3523" s="215">
        <v>1004</v>
      </c>
      <c r="I3523" s="215" t="s">
        <v>14585</v>
      </c>
      <c r="J3523" s="215" t="s">
        <v>14586</v>
      </c>
      <c r="K3523" s="215" t="s">
        <v>8741</v>
      </c>
      <c r="L3523" s="215" t="s">
        <v>22915</v>
      </c>
      <c r="AD3523" s="216"/>
    </row>
    <row r="3524" spans="1:30" s="215" customFormat="1" x14ac:dyDescent="0.25">
      <c r="A3524" s="215" t="s">
        <v>160</v>
      </c>
      <c r="B3524" s="215">
        <v>6136</v>
      </c>
      <c r="C3524" s="215" t="s">
        <v>234</v>
      </c>
      <c r="D3524" s="215">
        <v>190143460</v>
      </c>
      <c r="E3524" s="215">
        <v>1020</v>
      </c>
      <c r="F3524" s="215">
        <v>1121</v>
      </c>
      <c r="G3524" s="215">
        <v>1004</v>
      </c>
      <c r="I3524" s="215" t="s">
        <v>6508</v>
      </c>
      <c r="J3524" s="215" t="s">
        <v>6509</v>
      </c>
      <c r="K3524" s="215" t="s">
        <v>328</v>
      </c>
      <c r="L3524" s="215" t="s">
        <v>7482</v>
      </c>
      <c r="AD3524" s="216"/>
    </row>
    <row r="3525" spans="1:30" s="215" customFormat="1" x14ac:dyDescent="0.25">
      <c r="A3525" s="215" t="s">
        <v>160</v>
      </c>
      <c r="B3525" s="215">
        <v>6136</v>
      </c>
      <c r="C3525" s="215" t="s">
        <v>234</v>
      </c>
      <c r="D3525" s="215">
        <v>190168936</v>
      </c>
      <c r="E3525" s="215">
        <v>1020</v>
      </c>
      <c r="F3525" s="215">
        <v>1110</v>
      </c>
      <c r="G3525" s="215">
        <v>1004</v>
      </c>
      <c r="I3525" s="215" t="s">
        <v>3521</v>
      </c>
      <c r="J3525" s="215" t="s">
        <v>3522</v>
      </c>
      <c r="K3525" s="215" t="s">
        <v>328</v>
      </c>
      <c r="L3525" s="215" t="s">
        <v>7932</v>
      </c>
      <c r="AD3525" s="216"/>
    </row>
    <row r="3526" spans="1:30" s="215" customFormat="1" x14ac:dyDescent="0.25">
      <c r="A3526" s="215" t="s">
        <v>160</v>
      </c>
      <c r="B3526" s="215">
        <v>6136</v>
      </c>
      <c r="C3526" s="215" t="s">
        <v>234</v>
      </c>
      <c r="D3526" s="215">
        <v>190185975</v>
      </c>
      <c r="E3526" s="215">
        <v>1020</v>
      </c>
      <c r="F3526" s="215">
        <v>1110</v>
      </c>
      <c r="G3526" s="215">
        <v>1004</v>
      </c>
      <c r="I3526" s="215" t="s">
        <v>14589</v>
      </c>
      <c r="J3526" s="215" t="s">
        <v>14590</v>
      </c>
      <c r="K3526" s="215" t="s">
        <v>8741</v>
      </c>
      <c r="L3526" s="215" t="s">
        <v>22916</v>
      </c>
      <c r="AD3526" s="216"/>
    </row>
    <row r="3527" spans="1:30" s="215" customFormat="1" x14ac:dyDescent="0.25">
      <c r="A3527" s="215" t="s">
        <v>160</v>
      </c>
      <c r="B3527" s="215">
        <v>6136</v>
      </c>
      <c r="C3527" s="215" t="s">
        <v>234</v>
      </c>
      <c r="D3527" s="215">
        <v>190186035</v>
      </c>
      <c r="E3527" s="215">
        <v>1020</v>
      </c>
      <c r="F3527" s="215">
        <v>1110</v>
      </c>
      <c r="G3527" s="215">
        <v>1004</v>
      </c>
      <c r="I3527" s="215" t="s">
        <v>14591</v>
      </c>
      <c r="J3527" s="215" t="s">
        <v>14592</v>
      </c>
      <c r="K3527" s="215" t="s">
        <v>8741</v>
      </c>
      <c r="L3527" s="215" t="s">
        <v>22917</v>
      </c>
      <c r="AD3527" s="216"/>
    </row>
    <row r="3528" spans="1:30" s="215" customFormat="1" x14ac:dyDescent="0.25">
      <c r="A3528" s="215" t="s">
        <v>160</v>
      </c>
      <c r="B3528" s="215">
        <v>6136</v>
      </c>
      <c r="C3528" s="215" t="s">
        <v>234</v>
      </c>
      <c r="D3528" s="215">
        <v>190186155</v>
      </c>
      <c r="E3528" s="215">
        <v>1060</v>
      </c>
      <c r="F3528" s="215">
        <v>1274</v>
      </c>
      <c r="G3528" s="215">
        <v>1004</v>
      </c>
      <c r="I3528" s="215" t="s">
        <v>14593</v>
      </c>
      <c r="J3528" s="215" t="s">
        <v>14594</v>
      </c>
      <c r="K3528" s="215" t="s">
        <v>8741</v>
      </c>
      <c r="L3528" s="215" t="s">
        <v>22918</v>
      </c>
      <c r="AD3528" s="216"/>
    </row>
    <row r="3529" spans="1:30" s="215" customFormat="1" x14ac:dyDescent="0.25">
      <c r="A3529" s="215" t="s">
        <v>160</v>
      </c>
      <c r="B3529" s="215">
        <v>6136</v>
      </c>
      <c r="C3529" s="215" t="s">
        <v>234</v>
      </c>
      <c r="D3529" s="215">
        <v>190188327</v>
      </c>
      <c r="E3529" s="215">
        <v>1020</v>
      </c>
      <c r="F3529" s="215">
        <v>1110</v>
      </c>
      <c r="G3529" s="215">
        <v>1004</v>
      </c>
      <c r="I3529" s="215" t="s">
        <v>3523</v>
      </c>
      <c r="J3529" s="215" t="s">
        <v>3524</v>
      </c>
      <c r="K3529" s="215" t="s">
        <v>328</v>
      </c>
      <c r="L3529" s="215" t="s">
        <v>7933</v>
      </c>
      <c r="AD3529" s="216"/>
    </row>
    <row r="3530" spans="1:30" s="215" customFormat="1" x14ac:dyDescent="0.25">
      <c r="A3530" s="215" t="s">
        <v>160</v>
      </c>
      <c r="B3530" s="215">
        <v>6136</v>
      </c>
      <c r="C3530" s="215" t="s">
        <v>234</v>
      </c>
      <c r="D3530" s="215">
        <v>190188354</v>
      </c>
      <c r="E3530" s="215">
        <v>1020</v>
      </c>
      <c r="F3530" s="215">
        <v>1110</v>
      </c>
      <c r="G3530" s="215">
        <v>1004</v>
      </c>
      <c r="I3530" s="215" t="s">
        <v>3523</v>
      </c>
      <c r="J3530" s="215" t="s">
        <v>3524</v>
      </c>
      <c r="K3530" s="215" t="s">
        <v>328</v>
      </c>
      <c r="L3530" s="215" t="s">
        <v>7933</v>
      </c>
      <c r="AD3530" s="216"/>
    </row>
    <row r="3531" spans="1:30" s="215" customFormat="1" x14ac:dyDescent="0.25">
      <c r="A3531" s="215" t="s">
        <v>160</v>
      </c>
      <c r="B3531" s="215">
        <v>6136</v>
      </c>
      <c r="C3531" s="215" t="s">
        <v>234</v>
      </c>
      <c r="D3531" s="215">
        <v>190189949</v>
      </c>
      <c r="E3531" s="215">
        <v>1060</v>
      </c>
      <c r="F3531" s="215">
        <v>1251</v>
      </c>
      <c r="G3531" s="215">
        <v>1004</v>
      </c>
      <c r="I3531" s="215" t="s">
        <v>3547</v>
      </c>
      <c r="J3531" s="215" t="s">
        <v>3548</v>
      </c>
      <c r="K3531" s="215" t="s">
        <v>328</v>
      </c>
      <c r="L3531" s="215" t="s">
        <v>7934</v>
      </c>
      <c r="AD3531" s="216"/>
    </row>
    <row r="3532" spans="1:30" s="215" customFormat="1" x14ac:dyDescent="0.25">
      <c r="A3532" s="215" t="s">
        <v>160</v>
      </c>
      <c r="B3532" s="215">
        <v>6136</v>
      </c>
      <c r="C3532" s="215" t="s">
        <v>234</v>
      </c>
      <c r="D3532" s="215">
        <v>190192307</v>
      </c>
      <c r="E3532" s="215">
        <v>1060</v>
      </c>
      <c r="F3532" s="215">
        <v>1110</v>
      </c>
      <c r="G3532" s="215">
        <v>1004</v>
      </c>
      <c r="I3532" s="215" t="s">
        <v>3525</v>
      </c>
      <c r="J3532" s="215" t="s">
        <v>3526</v>
      </c>
      <c r="K3532" s="215" t="s">
        <v>328</v>
      </c>
      <c r="L3532" s="215" t="s">
        <v>7905</v>
      </c>
      <c r="AD3532" s="216"/>
    </row>
    <row r="3533" spans="1:30" s="215" customFormat="1" x14ac:dyDescent="0.25">
      <c r="A3533" s="215" t="s">
        <v>160</v>
      </c>
      <c r="B3533" s="215">
        <v>6136</v>
      </c>
      <c r="C3533" s="215" t="s">
        <v>234</v>
      </c>
      <c r="D3533" s="215">
        <v>190193287</v>
      </c>
      <c r="E3533" s="215">
        <v>1020</v>
      </c>
      <c r="F3533" s="215">
        <v>1110</v>
      </c>
      <c r="G3533" s="215">
        <v>1004</v>
      </c>
      <c r="I3533" s="215" t="s">
        <v>3475</v>
      </c>
      <c r="J3533" s="215" t="s">
        <v>3476</v>
      </c>
      <c r="K3533" s="215" t="s">
        <v>328</v>
      </c>
      <c r="L3533" s="215" t="s">
        <v>7908</v>
      </c>
      <c r="AD3533" s="216"/>
    </row>
    <row r="3534" spans="1:30" s="215" customFormat="1" x14ac:dyDescent="0.25">
      <c r="A3534" s="215" t="s">
        <v>160</v>
      </c>
      <c r="B3534" s="215">
        <v>6136</v>
      </c>
      <c r="C3534" s="215" t="s">
        <v>234</v>
      </c>
      <c r="D3534" s="215">
        <v>190193764</v>
      </c>
      <c r="E3534" s="215">
        <v>1020</v>
      </c>
      <c r="F3534" s="215">
        <v>1110</v>
      </c>
      <c r="G3534" s="215">
        <v>1004</v>
      </c>
      <c r="I3534" s="215" t="s">
        <v>3491</v>
      </c>
      <c r="J3534" s="215" t="s">
        <v>3492</v>
      </c>
      <c r="K3534" s="215" t="s">
        <v>328</v>
      </c>
      <c r="L3534" s="215" t="s">
        <v>7916</v>
      </c>
      <c r="AD3534" s="216"/>
    </row>
    <row r="3535" spans="1:30" s="215" customFormat="1" x14ac:dyDescent="0.25">
      <c r="A3535" s="215" t="s">
        <v>160</v>
      </c>
      <c r="B3535" s="215">
        <v>6136</v>
      </c>
      <c r="C3535" s="215" t="s">
        <v>234</v>
      </c>
      <c r="D3535" s="215">
        <v>190204813</v>
      </c>
      <c r="E3535" s="215">
        <v>1020</v>
      </c>
      <c r="F3535" s="215">
        <v>1110</v>
      </c>
      <c r="G3535" s="215">
        <v>1004</v>
      </c>
      <c r="I3535" s="215" t="s">
        <v>3527</v>
      </c>
      <c r="J3535" s="215" t="s">
        <v>3528</v>
      </c>
      <c r="K3535" s="215" t="s">
        <v>328</v>
      </c>
      <c r="L3535" s="215" t="s">
        <v>7935</v>
      </c>
      <c r="AD3535" s="216"/>
    </row>
    <row r="3536" spans="1:30" s="215" customFormat="1" x14ac:dyDescent="0.25">
      <c r="A3536" s="215" t="s">
        <v>160</v>
      </c>
      <c r="B3536" s="215">
        <v>6136</v>
      </c>
      <c r="C3536" s="215" t="s">
        <v>234</v>
      </c>
      <c r="D3536" s="215">
        <v>190204818</v>
      </c>
      <c r="E3536" s="215">
        <v>1020</v>
      </c>
      <c r="F3536" s="215">
        <v>1110</v>
      </c>
      <c r="G3536" s="215">
        <v>1004</v>
      </c>
      <c r="I3536" s="215" t="s">
        <v>3527</v>
      </c>
      <c r="J3536" s="215" t="s">
        <v>3528</v>
      </c>
      <c r="K3536" s="215" t="s">
        <v>328</v>
      </c>
      <c r="L3536" s="215" t="s">
        <v>7935</v>
      </c>
      <c r="AD3536" s="216"/>
    </row>
    <row r="3537" spans="1:30" s="215" customFormat="1" x14ac:dyDescent="0.25">
      <c r="A3537" s="215" t="s">
        <v>160</v>
      </c>
      <c r="B3537" s="215">
        <v>6136</v>
      </c>
      <c r="C3537" s="215" t="s">
        <v>234</v>
      </c>
      <c r="D3537" s="215">
        <v>190207476</v>
      </c>
      <c r="E3537" s="215">
        <v>1020</v>
      </c>
      <c r="F3537" s="215">
        <v>1110</v>
      </c>
      <c r="G3537" s="215">
        <v>1004</v>
      </c>
      <c r="I3537" s="215" t="s">
        <v>3529</v>
      </c>
      <c r="J3537" s="215" t="s">
        <v>3530</v>
      </c>
      <c r="K3537" s="215" t="s">
        <v>328</v>
      </c>
      <c r="L3537" s="215" t="s">
        <v>7932</v>
      </c>
      <c r="AD3537" s="216"/>
    </row>
    <row r="3538" spans="1:30" s="215" customFormat="1" x14ac:dyDescent="0.25">
      <c r="A3538" s="215" t="s">
        <v>160</v>
      </c>
      <c r="B3538" s="215">
        <v>6136</v>
      </c>
      <c r="C3538" s="215" t="s">
        <v>234</v>
      </c>
      <c r="D3538" s="215">
        <v>190207478</v>
      </c>
      <c r="E3538" s="215">
        <v>1020</v>
      </c>
      <c r="F3538" s="215">
        <v>1110</v>
      </c>
      <c r="G3538" s="215">
        <v>1004</v>
      </c>
      <c r="I3538" s="215" t="s">
        <v>3521</v>
      </c>
      <c r="J3538" s="215" t="s">
        <v>3522</v>
      </c>
      <c r="K3538" s="215" t="s">
        <v>328</v>
      </c>
      <c r="L3538" s="215" t="s">
        <v>7932</v>
      </c>
      <c r="AD3538" s="216"/>
    </row>
    <row r="3539" spans="1:30" s="215" customFormat="1" x14ac:dyDescent="0.25">
      <c r="A3539" s="215" t="s">
        <v>160</v>
      </c>
      <c r="B3539" s="215">
        <v>6136</v>
      </c>
      <c r="C3539" s="215" t="s">
        <v>234</v>
      </c>
      <c r="D3539" s="215">
        <v>190236568</v>
      </c>
      <c r="E3539" s="215">
        <v>1030</v>
      </c>
      <c r="F3539" s="215">
        <v>1122</v>
      </c>
      <c r="G3539" s="215">
        <v>1004</v>
      </c>
      <c r="I3539" s="215" t="s">
        <v>24005</v>
      </c>
      <c r="J3539" s="215" t="s">
        <v>24006</v>
      </c>
      <c r="K3539" s="215" t="s">
        <v>8741</v>
      </c>
      <c r="L3539" s="215" t="s">
        <v>24262</v>
      </c>
      <c r="AD3539" s="216"/>
    </row>
    <row r="3540" spans="1:30" s="215" customFormat="1" x14ac:dyDescent="0.25">
      <c r="A3540" s="215" t="s">
        <v>160</v>
      </c>
      <c r="B3540" s="215">
        <v>6136</v>
      </c>
      <c r="C3540" s="215" t="s">
        <v>234</v>
      </c>
      <c r="D3540" s="215">
        <v>190243410</v>
      </c>
      <c r="E3540" s="215">
        <v>1020</v>
      </c>
      <c r="F3540" s="215">
        <v>1110</v>
      </c>
      <c r="G3540" s="215">
        <v>1004</v>
      </c>
      <c r="I3540" s="215" t="s">
        <v>14595</v>
      </c>
      <c r="J3540" s="215" t="s">
        <v>14596</v>
      </c>
      <c r="K3540" s="215" t="s">
        <v>8741</v>
      </c>
      <c r="L3540" s="215" t="s">
        <v>22919</v>
      </c>
      <c r="AD3540" s="216"/>
    </row>
    <row r="3541" spans="1:30" s="215" customFormat="1" x14ac:dyDescent="0.25">
      <c r="A3541" s="215" t="s">
        <v>160</v>
      </c>
      <c r="B3541" s="215">
        <v>6136</v>
      </c>
      <c r="C3541" s="215" t="s">
        <v>234</v>
      </c>
      <c r="D3541" s="215">
        <v>190294029</v>
      </c>
      <c r="E3541" s="215">
        <v>1020</v>
      </c>
      <c r="F3541" s="215">
        <v>1110</v>
      </c>
      <c r="G3541" s="215">
        <v>1004</v>
      </c>
      <c r="I3541" s="215" t="s">
        <v>14597</v>
      </c>
      <c r="J3541" s="215" t="s">
        <v>14598</v>
      </c>
      <c r="K3541" s="215" t="s">
        <v>8688</v>
      </c>
      <c r="L3541" s="215" t="s">
        <v>20936</v>
      </c>
      <c r="AD3541" s="216"/>
    </row>
    <row r="3542" spans="1:30" s="215" customFormat="1" x14ac:dyDescent="0.25">
      <c r="A3542" s="215" t="s">
        <v>160</v>
      </c>
      <c r="B3542" s="215">
        <v>6136</v>
      </c>
      <c r="C3542" s="215" t="s">
        <v>234</v>
      </c>
      <c r="D3542" s="215">
        <v>190346908</v>
      </c>
      <c r="E3542" s="215">
        <v>1020</v>
      </c>
      <c r="F3542" s="215">
        <v>1110</v>
      </c>
      <c r="G3542" s="215">
        <v>1004</v>
      </c>
      <c r="I3542" s="215" t="s">
        <v>14599</v>
      </c>
      <c r="J3542" s="215" t="s">
        <v>14600</v>
      </c>
      <c r="K3542" s="215" t="s">
        <v>8688</v>
      </c>
      <c r="L3542" s="215" t="s">
        <v>20937</v>
      </c>
      <c r="AD3542" s="216"/>
    </row>
    <row r="3543" spans="1:30" s="215" customFormat="1" x14ac:dyDescent="0.25">
      <c r="A3543" s="215" t="s">
        <v>160</v>
      </c>
      <c r="B3543" s="215">
        <v>6136</v>
      </c>
      <c r="C3543" s="215" t="s">
        <v>234</v>
      </c>
      <c r="D3543" s="215">
        <v>190366248</v>
      </c>
      <c r="E3543" s="215">
        <v>1020</v>
      </c>
      <c r="F3543" s="215">
        <v>1110</v>
      </c>
      <c r="G3543" s="215">
        <v>1004</v>
      </c>
      <c r="I3543" s="215" t="s">
        <v>3531</v>
      </c>
      <c r="J3543" s="215" t="s">
        <v>3532</v>
      </c>
      <c r="K3543" s="215" t="s">
        <v>328</v>
      </c>
      <c r="L3543" s="215" t="s">
        <v>6006</v>
      </c>
      <c r="AD3543" s="216"/>
    </row>
    <row r="3544" spans="1:30" s="215" customFormat="1" x14ac:dyDescent="0.25">
      <c r="A3544" s="215" t="s">
        <v>160</v>
      </c>
      <c r="B3544" s="215">
        <v>6136</v>
      </c>
      <c r="C3544" s="215" t="s">
        <v>234</v>
      </c>
      <c r="D3544" s="215">
        <v>190366270</v>
      </c>
      <c r="E3544" s="215">
        <v>1020</v>
      </c>
      <c r="F3544" s="215">
        <v>1110</v>
      </c>
      <c r="G3544" s="215">
        <v>1004</v>
      </c>
      <c r="I3544" s="215" t="s">
        <v>3531</v>
      </c>
      <c r="J3544" s="215" t="s">
        <v>3532</v>
      </c>
      <c r="K3544" s="215" t="s">
        <v>328</v>
      </c>
      <c r="L3544" s="215" t="s">
        <v>6006</v>
      </c>
      <c r="AD3544" s="216"/>
    </row>
    <row r="3545" spans="1:30" s="215" customFormat="1" x14ac:dyDescent="0.25">
      <c r="A3545" s="215" t="s">
        <v>160</v>
      </c>
      <c r="B3545" s="215">
        <v>6136</v>
      </c>
      <c r="C3545" s="215" t="s">
        <v>234</v>
      </c>
      <c r="D3545" s="215">
        <v>190366289</v>
      </c>
      <c r="E3545" s="215">
        <v>1020</v>
      </c>
      <c r="F3545" s="215">
        <v>1110</v>
      </c>
      <c r="G3545" s="215">
        <v>1004</v>
      </c>
      <c r="I3545" s="215" t="s">
        <v>3531</v>
      </c>
      <c r="J3545" s="215" t="s">
        <v>3532</v>
      </c>
      <c r="K3545" s="215" t="s">
        <v>328</v>
      </c>
      <c r="L3545" s="215" t="s">
        <v>6006</v>
      </c>
      <c r="AD3545" s="216"/>
    </row>
    <row r="3546" spans="1:30" s="215" customFormat="1" x14ac:dyDescent="0.25">
      <c r="A3546" s="215" t="s">
        <v>160</v>
      </c>
      <c r="B3546" s="215">
        <v>6136</v>
      </c>
      <c r="C3546" s="215" t="s">
        <v>234</v>
      </c>
      <c r="D3546" s="215">
        <v>190366292</v>
      </c>
      <c r="E3546" s="215">
        <v>1020</v>
      </c>
      <c r="F3546" s="215">
        <v>1110</v>
      </c>
      <c r="G3546" s="215">
        <v>1004</v>
      </c>
      <c r="I3546" s="215" t="s">
        <v>3531</v>
      </c>
      <c r="J3546" s="215" t="s">
        <v>3532</v>
      </c>
      <c r="K3546" s="215" t="s">
        <v>328</v>
      </c>
      <c r="L3546" s="215" t="s">
        <v>6006</v>
      </c>
      <c r="AD3546" s="216"/>
    </row>
    <row r="3547" spans="1:30" s="215" customFormat="1" x14ac:dyDescent="0.25">
      <c r="A3547" s="215" t="s">
        <v>160</v>
      </c>
      <c r="B3547" s="215">
        <v>6136</v>
      </c>
      <c r="C3547" s="215" t="s">
        <v>234</v>
      </c>
      <c r="D3547" s="215">
        <v>190366308</v>
      </c>
      <c r="E3547" s="215">
        <v>1020</v>
      </c>
      <c r="F3547" s="215">
        <v>1110</v>
      </c>
      <c r="G3547" s="215">
        <v>1004</v>
      </c>
      <c r="I3547" s="215" t="s">
        <v>3531</v>
      </c>
      <c r="J3547" s="215" t="s">
        <v>3532</v>
      </c>
      <c r="K3547" s="215" t="s">
        <v>328</v>
      </c>
      <c r="L3547" s="215" t="s">
        <v>6006</v>
      </c>
      <c r="AD3547" s="216"/>
    </row>
    <row r="3548" spans="1:30" s="215" customFormat="1" x14ac:dyDescent="0.25">
      <c r="A3548" s="215" t="s">
        <v>160</v>
      </c>
      <c r="B3548" s="215">
        <v>6136</v>
      </c>
      <c r="C3548" s="215" t="s">
        <v>234</v>
      </c>
      <c r="D3548" s="215">
        <v>190366310</v>
      </c>
      <c r="E3548" s="215">
        <v>1020</v>
      </c>
      <c r="F3548" s="215">
        <v>1110</v>
      </c>
      <c r="G3548" s="215">
        <v>1004</v>
      </c>
      <c r="I3548" s="215" t="s">
        <v>3531</v>
      </c>
      <c r="J3548" s="215" t="s">
        <v>3532</v>
      </c>
      <c r="K3548" s="215" t="s">
        <v>328</v>
      </c>
      <c r="L3548" s="215" t="s">
        <v>6006</v>
      </c>
      <c r="AD3548" s="216"/>
    </row>
    <row r="3549" spans="1:30" s="215" customFormat="1" x14ac:dyDescent="0.25">
      <c r="A3549" s="215" t="s">
        <v>160</v>
      </c>
      <c r="B3549" s="215">
        <v>6136</v>
      </c>
      <c r="C3549" s="215" t="s">
        <v>234</v>
      </c>
      <c r="D3549" s="215">
        <v>190366388</v>
      </c>
      <c r="E3549" s="215">
        <v>1020</v>
      </c>
      <c r="F3549" s="215">
        <v>1110</v>
      </c>
      <c r="G3549" s="215">
        <v>1004</v>
      </c>
      <c r="I3549" s="215" t="s">
        <v>3531</v>
      </c>
      <c r="J3549" s="215" t="s">
        <v>3532</v>
      </c>
      <c r="K3549" s="215" t="s">
        <v>328</v>
      </c>
      <c r="L3549" s="215" t="s">
        <v>6006</v>
      </c>
      <c r="AD3549" s="216"/>
    </row>
    <row r="3550" spans="1:30" s="215" customFormat="1" x14ac:dyDescent="0.25">
      <c r="A3550" s="215" t="s">
        <v>160</v>
      </c>
      <c r="B3550" s="215">
        <v>6136</v>
      </c>
      <c r="C3550" s="215" t="s">
        <v>234</v>
      </c>
      <c r="D3550" s="215">
        <v>190366408</v>
      </c>
      <c r="E3550" s="215">
        <v>1020</v>
      </c>
      <c r="F3550" s="215">
        <v>1110</v>
      </c>
      <c r="G3550" s="215">
        <v>1004</v>
      </c>
      <c r="I3550" s="215" t="s">
        <v>3531</v>
      </c>
      <c r="J3550" s="215" t="s">
        <v>3532</v>
      </c>
      <c r="K3550" s="215" t="s">
        <v>328</v>
      </c>
      <c r="L3550" s="215" t="s">
        <v>6006</v>
      </c>
      <c r="AD3550" s="216"/>
    </row>
    <row r="3551" spans="1:30" s="215" customFormat="1" x14ac:dyDescent="0.25">
      <c r="A3551" s="215" t="s">
        <v>160</v>
      </c>
      <c r="B3551" s="215">
        <v>6136</v>
      </c>
      <c r="C3551" s="215" t="s">
        <v>234</v>
      </c>
      <c r="D3551" s="215">
        <v>190366428</v>
      </c>
      <c r="E3551" s="215">
        <v>1020</v>
      </c>
      <c r="F3551" s="215">
        <v>1110</v>
      </c>
      <c r="G3551" s="215">
        <v>1004</v>
      </c>
      <c r="I3551" s="215" t="s">
        <v>3531</v>
      </c>
      <c r="J3551" s="215" t="s">
        <v>3532</v>
      </c>
      <c r="K3551" s="215" t="s">
        <v>328</v>
      </c>
      <c r="L3551" s="215" t="s">
        <v>6006</v>
      </c>
      <c r="AD3551" s="216"/>
    </row>
    <row r="3552" spans="1:30" s="215" customFormat="1" x14ac:dyDescent="0.25">
      <c r="A3552" s="215" t="s">
        <v>160</v>
      </c>
      <c r="B3552" s="215">
        <v>6136</v>
      </c>
      <c r="C3552" s="215" t="s">
        <v>234</v>
      </c>
      <c r="D3552" s="215">
        <v>190366448</v>
      </c>
      <c r="E3552" s="215">
        <v>1020</v>
      </c>
      <c r="F3552" s="215">
        <v>1110</v>
      </c>
      <c r="G3552" s="215">
        <v>1004</v>
      </c>
      <c r="I3552" s="215" t="s">
        <v>3531</v>
      </c>
      <c r="J3552" s="215" t="s">
        <v>3532</v>
      </c>
      <c r="K3552" s="215" t="s">
        <v>328</v>
      </c>
      <c r="L3552" s="215" t="s">
        <v>6006</v>
      </c>
      <c r="AD3552" s="216"/>
    </row>
    <row r="3553" spans="1:30" s="215" customFormat="1" x14ac:dyDescent="0.25">
      <c r="A3553" s="215" t="s">
        <v>160</v>
      </c>
      <c r="B3553" s="215">
        <v>6136</v>
      </c>
      <c r="C3553" s="215" t="s">
        <v>234</v>
      </c>
      <c r="D3553" s="215">
        <v>190366449</v>
      </c>
      <c r="E3553" s="215">
        <v>1020</v>
      </c>
      <c r="F3553" s="215">
        <v>1110</v>
      </c>
      <c r="G3553" s="215">
        <v>1004</v>
      </c>
      <c r="I3553" s="215" t="s">
        <v>3531</v>
      </c>
      <c r="J3553" s="215" t="s">
        <v>3532</v>
      </c>
      <c r="K3553" s="215" t="s">
        <v>328</v>
      </c>
      <c r="L3553" s="215" t="s">
        <v>6006</v>
      </c>
      <c r="AD3553" s="216"/>
    </row>
    <row r="3554" spans="1:30" s="215" customFormat="1" x14ac:dyDescent="0.25">
      <c r="A3554" s="215" t="s">
        <v>160</v>
      </c>
      <c r="B3554" s="215">
        <v>6136</v>
      </c>
      <c r="C3554" s="215" t="s">
        <v>234</v>
      </c>
      <c r="D3554" s="215">
        <v>190366450</v>
      </c>
      <c r="E3554" s="215">
        <v>1020</v>
      </c>
      <c r="F3554" s="215">
        <v>1110</v>
      </c>
      <c r="G3554" s="215">
        <v>1004</v>
      </c>
      <c r="I3554" s="215" t="s">
        <v>3531</v>
      </c>
      <c r="J3554" s="215" t="s">
        <v>3532</v>
      </c>
      <c r="K3554" s="215" t="s">
        <v>328</v>
      </c>
      <c r="L3554" s="215" t="s">
        <v>6006</v>
      </c>
      <c r="AD3554" s="216"/>
    </row>
    <row r="3555" spans="1:30" s="215" customFormat="1" x14ac:dyDescent="0.25">
      <c r="A3555" s="215" t="s">
        <v>160</v>
      </c>
      <c r="B3555" s="215">
        <v>6136</v>
      </c>
      <c r="C3555" s="215" t="s">
        <v>234</v>
      </c>
      <c r="D3555" s="215">
        <v>190366468</v>
      </c>
      <c r="E3555" s="215">
        <v>1020</v>
      </c>
      <c r="F3555" s="215">
        <v>1110</v>
      </c>
      <c r="G3555" s="215">
        <v>1004</v>
      </c>
      <c r="I3555" s="215" t="s">
        <v>3531</v>
      </c>
      <c r="J3555" s="215" t="s">
        <v>3532</v>
      </c>
      <c r="K3555" s="215" t="s">
        <v>328</v>
      </c>
      <c r="L3555" s="215" t="s">
        <v>6006</v>
      </c>
      <c r="AD3555" s="216"/>
    </row>
    <row r="3556" spans="1:30" s="215" customFormat="1" x14ac:dyDescent="0.25">
      <c r="A3556" s="215" t="s">
        <v>160</v>
      </c>
      <c r="B3556" s="215">
        <v>6136</v>
      </c>
      <c r="C3556" s="215" t="s">
        <v>234</v>
      </c>
      <c r="D3556" s="215">
        <v>190366488</v>
      </c>
      <c r="E3556" s="215">
        <v>1020</v>
      </c>
      <c r="F3556" s="215">
        <v>1110</v>
      </c>
      <c r="G3556" s="215">
        <v>1004</v>
      </c>
      <c r="I3556" s="215" t="s">
        <v>3531</v>
      </c>
      <c r="J3556" s="215" t="s">
        <v>3532</v>
      </c>
      <c r="K3556" s="215" t="s">
        <v>328</v>
      </c>
      <c r="L3556" s="215" t="s">
        <v>6006</v>
      </c>
      <c r="AD3556" s="216"/>
    </row>
    <row r="3557" spans="1:30" s="215" customFormat="1" x14ac:dyDescent="0.25">
      <c r="A3557" s="215" t="s">
        <v>160</v>
      </c>
      <c r="B3557" s="215">
        <v>6136</v>
      </c>
      <c r="C3557" s="215" t="s">
        <v>234</v>
      </c>
      <c r="D3557" s="215">
        <v>190366489</v>
      </c>
      <c r="E3557" s="215">
        <v>1020</v>
      </c>
      <c r="F3557" s="215">
        <v>1110</v>
      </c>
      <c r="G3557" s="215">
        <v>1004</v>
      </c>
      <c r="I3557" s="215" t="s">
        <v>3531</v>
      </c>
      <c r="J3557" s="215" t="s">
        <v>3532</v>
      </c>
      <c r="K3557" s="215" t="s">
        <v>328</v>
      </c>
      <c r="L3557" s="215" t="s">
        <v>6006</v>
      </c>
      <c r="AD3557" s="216"/>
    </row>
    <row r="3558" spans="1:30" s="215" customFormat="1" x14ac:dyDescent="0.25">
      <c r="A3558" s="215" t="s">
        <v>160</v>
      </c>
      <c r="B3558" s="215">
        <v>6136</v>
      </c>
      <c r="C3558" s="215" t="s">
        <v>234</v>
      </c>
      <c r="D3558" s="215">
        <v>190366508</v>
      </c>
      <c r="E3558" s="215">
        <v>1020</v>
      </c>
      <c r="F3558" s="215">
        <v>1110</v>
      </c>
      <c r="G3558" s="215">
        <v>1004</v>
      </c>
      <c r="I3558" s="215" t="s">
        <v>3531</v>
      </c>
      <c r="J3558" s="215" t="s">
        <v>3532</v>
      </c>
      <c r="K3558" s="215" t="s">
        <v>328</v>
      </c>
      <c r="L3558" s="215" t="s">
        <v>6006</v>
      </c>
      <c r="AD3558" s="216"/>
    </row>
    <row r="3559" spans="1:30" s="215" customFormat="1" x14ac:dyDescent="0.25">
      <c r="A3559" s="215" t="s">
        <v>160</v>
      </c>
      <c r="B3559" s="215">
        <v>6136</v>
      </c>
      <c r="C3559" s="215" t="s">
        <v>234</v>
      </c>
      <c r="D3559" s="215">
        <v>190366509</v>
      </c>
      <c r="E3559" s="215">
        <v>1020</v>
      </c>
      <c r="F3559" s="215">
        <v>1110</v>
      </c>
      <c r="G3559" s="215">
        <v>1004</v>
      </c>
      <c r="I3559" s="215" t="s">
        <v>3531</v>
      </c>
      <c r="J3559" s="215" t="s">
        <v>3532</v>
      </c>
      <c r="K3559" s="215" t="s">
        <v>328</v>
      </c>
      <c r="L3559" s="215" t="s">
        <v>6006</v>
      </c>
      <c r="AD3559" s="216"/>
    </row>
    <row r="3560" spans="1:30" s="215" customFormat="1" x14ac:dyDescent="0.25">
      <c r="A3560" s="215" t="s">
        <v>160</v>
      </c>
      <c r="B3560" s="215">
        <v>6136</v>
      </c>
      <c r="C3560" s="215" t="s">
        <v>234</v>
      </c>
      <c r="D3560" s="215">
        <v>190366510</v>
      </c>
      <c r="E3560" s="215">
        <v>1020</v>
      </c>
      <c r="F3560" s="215">
        <v>1110</v>
      </c>
      <c r="G3560" s="215">
        <v>1004</v>
      </c>
      <c r="I3560" s="215" t="s">
        <v>3531</v>
      </c>
      <c r="J3560" s="215" t="s">
        <v>3532</v>
      </c>
      <c r="K3560" s="215" t="s">
        <v>328</v>
      </c>
      <c r="L3560" s="215" t="s">
        <v>6006</v>
      </c>
      <c r="AD3560" s="216"/>
    </row>
    <row r="3561" spans="1:30" s="215" customFormat="1" x14ac:dyDescent="0.25">
      <c r="A3561" s="215" t="s">
        <v>160</v>
      </c>
      <c r="B3561" s="215">
        <v>6136</v>
      </c>
      <c r="C3561" s="215" t="s">
        <v>234</v>
      </c>
      <c r="D3561" s="215">
        <v>190371868</v>
      </c>
      <c r="E3561" s="215">
        <v>1020</v>
      </c>
      <c r="F3561" s="215">
        <v>1110</v>
      </c>
      <c r="G3561" s="215">
        <v>1004</v>
      </c>
      <c r="I3561" s="215" t="s">
        <v>3497</v>
      </c>
      <c r="J3561" s="215" t="s">
        <v>3498</v>
      </c>
      <c r="K3561" s="215" t="s">
        <v>328</v>
      </c>
      <c r="L3561" s="215" t="s">
        <v>7920</v>
      </c>
      <c r="AD3561" s="216"/>
    </row>
    <row r="3562" spans="1:30" s="215" customFormat="1" x14ac:dyDescent="0.25">
      <c r="A3562" s="215" t="s">
        <v>160</v>
      </c>
      <c r="B3562" s="215">
        <v>6136</v>
      </c>
      <c r="C3562" s="215" t="s">
        <v>234</v>
      </c>
      <c r="D3562" s="215">
        <v>190803589</v>
      </c>
      <c r="E3562" s="215">
        <v>1020</v>
      </c>
      <c r="F3562" s="215">
        <v>1110</v>
      </c>
      <c r="G3562" s="215">
        <v>1004</v>
      </c>
      <c r="I3562" s="215" t="s">
        <v>14601</v>
      </c>
      <c r="J3562" s="215" t="s">
        <v>14602</v>
      </c>
      <c r="K3562" s="215" t="s">
        <v>8741</v>
      </c>
      <c r="L3562" s="215" t="s">
        <v>22921</v>
      </c>
      <c r="AD3562" s="216"/>
    </row>
    <row r="3563" spans="1:30" s="215" customFormat="1" x14ac:dyDescent="0.25">
      <c r="A3563" s="215" t="s">
        <v>160</v>
      </c>
      <c r="B3563" s="215">
        <v>6136</v>
      </c>
      <c r="C3563" s="215" t="s">
        <v>234</v>
      </c>
      <c r="D3563" s="215">
        <v>190823369</v>
      </c>
      <c r="E3563" s="215">
        <v>1020</v>
      </c>
      <c r="F3563" s="215">
        <v>1110</v>
      </c>
      <c r="G3563" s="215">
        <v>1004</v>
      </c>
      <c r="I3563" s="215" t="s">
        <v>3533</v>
      </c>
      <c r="J3563" s="215" t="s">
        <v>3534</v>
      </c>
      <c r="K3563" s="215" t="s">
        <v>328</v>
      </c>
      <c r="L3563" s="215" t="s">
        <v>7936</v>
      </c>
      <c r="AD3563" s="216"/>
    </row>
    <row r="3564" spans="1:30" s="215" customFormat="1" x14ac:dyDescent="0.25">
      <c r="A3564" s="215" t="s">
        <v>160</v>
      </c>
      <c r="B3564" s="215">
        <v>6136</v>
      </c>
      <c r="C3564" s="215" t="s">
        <v>234</v>
      </c>
      <c r="D3564" s="215">
        <v>190823391</v>
      </c>
      <c r="E3564" s="215">
        <v>1020</v>
      </c>
      <c r="F3564" s="215">
        <v>1110</v>
      </c>
      <c r="G3564" s="215">
        <v>1004</v>
      </c>
      <c r="I3564" s="215" t="s">
        <v>3533</v>
      </c>
      <c r="J3564" s="215" t="s">
        <v>3534</v>
      </c>
      <c r="K3564" s="215" t="s">
        <v>328</v>
      </c>
      <c r="L3564" s="215" t="s">
        <v>7936</v>
      </c>
      <c r="AD3564" s="216"/>
    </row>
    <row r="3565" spans="1:30" s="215" customFormat="1" x14ac:dyDescent="0.25">
      <c r="A3565" s="215" t="s">
        <v>160</v>
      </c>
      <c r="B3565" s="215">
        <v>6136</v>
      </c>
      <c r="C3565" s="215" t="s">
        <v>234</v>
      </c>
      <c r="D3565" s="215">
        <v>190840410</v>
      </c>
      <c r="E3565" s="215">
        <v>1060</v>
      </c>
      <c r="F3565" s="215">
        <v>1251</v>
      </c>
      <c r="G3565" s="215">
        <v>1004</v>
      </c>
      <c r="I3565" s="215" t="s">
        <v>14603</v>
      </c>
      <c r="J3565" s="215" t="s">
        <v>14604</v>
      </c>
      <c r="K3565" s="215" t="s">
        <v>8741</v>
      </c>
      <c r="L3565" s="215" t="s">
        <v>22922</v>
      </c>
      <c r="AD3565" s="216"/>
    </row>
    <row r="3566" spans="1:30" s="215" customFormat="1" x14ac:dyDescent="0.25">
      <c r="A3566" s="215" t="s">
        <v>160</v>
      </c>
      <c r="B3566" s="215">
        <v>6136</v>
      </c>
      <c r="C3566" s="215" t="s">
        <v>234</v>
      </c>
      <c r="D3566" s="215">
        <v>190855973</v>
      </c>
      <c r="E3566" s="215">
        <v>1020</v>
      </c>
      <c r="F3566" s="215">
        <v>1110</v>
      </c>
      <c r="G3566" s="215">
        <v>1004</v>
      </c>
      <c r="I3566" s="215" t="s">
        <v>14605</v>
      </c>
      <c r="J3566" s="215" t="s">
        <v>14606</v>
      </c>
      <c r="K3566" s="215" t="s">
        <v>8688</v>
      </c>
      <c r="L3566" s="215" t="s">
        <v>20938</v>
      </c>
      <c r="AD3566" s="216"/>
    </row>
    <row r="3567" spans="1:30" s="215" customFormat="1" x14ac:dyDescent="0.25">
      <c r="A3567" s="215" t="s">
        <v>160</v>
      </c>
      <c r="B3567" s="215">
        <v>6136</v>
      </c>
      <c r="C3567" s="215" t="s">
        <v>234</v>
      </c>
      <c r="D3567" s="215">
        <v>190855976</v>
      </c>
      <c r="E3567" s="215">
        <v>1020</v>
      </c>
      <c r="F3567" s="215">
        <v>1110</v>
      </c>
      <c r="G3567" s="215">
        <v>1004</v>
      </c>
      <c r="I3567" s="215" t="s">
        <v>14607</v>
      </c>
      <c r="J3567" s="215" t="s">
        <v>14608</v>
      </c>
      <c r="K3567" s="215" t="s">
        <v>8688</v>
      </c>
      <c r="L3567" s="215" t="s">
        <v>20939</v>
      </c>
      <c r="AD3567" s="216"/>
    </row>
    <row r="3568" spans="1:30" s="215" customFormat="1" x14ac:dyDescent="0.25">
      <c r="A3568" s="215" t="s">
        <v>160</v>
      </c>
      <c r="B3568" s="215">
        <v>6136</v>
      </c>
      <c r="C3568" s="215" t="s">
        <v>234</v>
      </c>
      <c r="D3568" s="215">
        <v>190855989</v>
      </c>
      <c r="E3568" s="215">
        <v>1020</v>
      </c>
      <c r="F3568" s="215">
        <v>1110</v>
      </c>
      <c r="G3568" s="215">
        <v>1004</v>
      </c>
      <c r="I3568" s="215" t="s">
        <v>14609</v>
      </c>
      <c r="J3568" s="215" t="s">
        <v>14610</v>
      </c>
      <c r="K3568" s="215" t="s">
        <v>8688</v>
      </c>
      <c r="L3568" s="215" t="s">
        <v>20940</v>
      </c>
      <c r="AD3568" s="216"/>
    </row>
    <row r="3569" spans="1:30" s="215" customFormat="1" x14ac:dyDescent="0.25">
      <c r="A3569" s="215" t="s">
        <v>160</v>
      </c>
      <c r="B3569" s="215">
        <v>6136</v>
      </c>
      <c r="C3569" s="215" t="s">
        <v>234</v>
      </c>
      <c r="D3569" s="215">
        <v>190865049</v>
      </c>
      <c r="E3569" s="215">
        <v>1020</v>
      </c>
      <c r="F3569" s="215">
        <v>1110</v>
      </c>
      <c r="G3569" s="215">
        <v>1004</v>
      </c>
      <c r="I3569" s="215" t="s">
        <v>14611</v>
      </c>
      <c r="J3569" s="215" t="s">
        <v>14612</v>
      </c>
      <c r="K3569" s="215" t="s">
        <v>8688</v>
      </c>
      <c r="L3569" s="215" t="s">
        <v>20941</v>
      </c>
      <c r="AD3569" s="216"/>
    </row>
    <row r="3570" spans="1:30" s="215" customFormat="1" x14ac:dyDescent="0.25">
      <c r="A3570" s="215" t="s">
        <v>160</v>
      </c>
      <c r="B3570" s="215">
        <v>6136</v>
      </c>
      <c r="C3570" s="215" t="s">
        <v>234</v>
      </c>
      <c r="D3570" s="215">
        <v>190865089</v>
      </c>
      <c r="E3570" s="215">
        <v>1020</v>
      </c>
      <c r="F3570" s="215">
        <v>1110</v>
      </c>
      <c r="G3570" s="215">
        <v>1004</v>
      </c>
      <c r="I3570" s="215" t="s">
        <v>14613</v>
      </c>
      <c r="J3570" s="215" t="s">
        <v>14614</v>
      </c>
      <c r="K3570" s="215" t="s">
        <v>8688</v>
      </c>
      <c r="L3570" s="215" t="s">
        <v>20942</v>
      </c>
      <c r="AD3570" s="216"/>
    </row>
    <row r="3571" spans="1:30" s="215" customFormat="1" x14ac:dyDescent="0.25">
      <c r="A3571" s="215" t="s">
        <v>160</v>
      </c>
      <c r="B3571" s="215">
        <v>6136</v>
      </c>
      <c r="C3571" s="215" t="s">
        <v>234</v>
      </c>
      <c r="D3571" s="215">
        <v>190865109</v>
      </c>
      <c r="E3571" s="215">
        <v>1020</v>
      </c>
      <c r="F3571" s="215">
        <v>1110</v>
      </c>
      <c r="G3571" s="215">
        <v>1004</v>
      </c>
      <c r="I3571" s="215" t="s">
        <v>14615</v>
      </c>
      <c r="J3571" s="215" t="s">
        <v>14616</v>
      </c>
      <c r="K3571" s="215" t="s">
        <v>8688</v>
      </c>
      <c r="L3571" s="215" t="s">
        <v>20943</v>
      </c>
      <c r="AD3571" s="216"/>
    </row>
    <row r="3572" spans="1:30" s="215" customFormat="1" x14ac:dyDescent="0.25">
      <c r="A3572" s="215" t="s">
        <v>160</v>
      </c>
      <c r="B3572" s="215">
        <v>6136</v>
      </c>
      <c r="C3572" s="215" t="s">
        <v>234</v>
      </c>
      <c r="D3572" s="215">
        <v>191025250</v>
      </c>
      <c r="E3572" s="215">
        <v>1020</v>
      </c>
      <c r="F3572" s="215">
        <v>1110</v>
      </c>
      <c r="G3572" s="215">
        <v>1004</v>
      </c>
      <c r="I3572" s="215" t="s">
        <v>14617</v>
      </c>
      <c r="J3572" s="215" t="s">
        <v>14618</v>
      </c>
      <c r="K3572" s="215" t="s">
        <v>8688</v>
      </c>
      <c r="L3572" s="215" t="s">
        <v>20944</v>
      </c>
      <c r="AD3572" s="216"/>
    </row>
    <row r="3573" spans="1:30" s="215" customFormat="1" x14ac:dyDescent="0.25">
      <c r="A3573" s="215" t="s">
        <v>160</v>
      </c>
      <c r="B3573" s="215">
        <v>6136</v>
      </c>
      <c r="C3573" s="215" t="s">
        <v>234</v>
      </c>
      <c r="D3573" s="215">
        <v>191058390</v>
      </c>
      <c r="E3573" s="215">
        <v>1060</v>
      </c>
      <c r="F3573" s="215">
        <v>1230</v>
      </c>
      <c r="G3573" s="215">
        <v>1004</v>
      </c>
      <c r="I3573" s="215" t="s">
        <v>14619</v>
      </c>
      <c r="J3573" s="215" t="s">
        <v>14620</v>
      </c>
      <c r="K3573" s="215" t="s">
        <v>8741</v>
      </c>
      <c r="L3573" s="215" t="s">
        <v>22923</v>
      </c>
      <c r="AD3573" s="216"/>
    </row>
    <row r="3574" spans="1:30" s="215" customFormat="1" x14ac:dyDescent="0.25">
      <c r="A3574" s="215" t="s">
        <v>160</v>
      </c>
      <c r="B3574" s="215">
        <v>6136</v>
      </c>
      <c r="C3574" s="215" t="s">
        <v>234</v>
      </c>
      <c r="D3574" s="215">
        <v>191077030</v>
      </c>
      <c r="E3574" s="215">
        <v>1060</v>
      </c>
      <c r="F3574" s="215">
        <v>1261</v>
      </c>
      <c r="G3574" s="215">
        <v>1004</v>
      </c>
      <c r="I3574" s="215" t="s">
        <v>14621</v>
      </c>
      <c r="J3574" s="215" t="s">
        <v>14622</v>
      </c>
      <c r="K3574" s="215" t="s">
        <v>8741</v>
      </c>
      <c r="L3574" s="215" t="s">
        <v>22924</v>
      </c>
      <c r="AD3574" s="216"/>
    </row>
    <row r="3575" spans="1:30" s="215" customFormat="1" x14ac:dyDescent="0.25">
      <c r="A3575" s="215" t="s">
        <v>160</v>
      </c>
      <c r="B3575" s="215">
        <v>6136</v>
      </c>
      <c r="C3575" s="215" t="s">
        <v>234</v>
      </c>
      <c r="D3575" s="215">
        <v>191131010</v>
      </c>
      <c r="E3575" s="215">
        <v>1020</v>
      </c>
      <c r="F3575" s="215">
        <v>1121</v>
      </c>
      <c r="G3575" s="215">
        <v>1004</v>
      </c>
      <c r="I3575" s="215" t="s">
        <v>3535</v>
      </c>
      <c r="J3575" s="215" t="s">
        <v>3536</v>
      </c>
      <c r="K3575" s="215" t="s">
        <v>328</v>
      </c>
      <c r="L3575" s="215" t="s">
        <v>7918</v>
      </c>
      <c r="AD3575" s="216"/>
    </row>
    <row r="3576" spans="1:30" s="215" customFormat="1" x14ac:dyDescent="0.25">
      <c r="A3576" s="215" t="s">
        <v>160</v>
      </c>
      <c r="B3576" s="215">
        <v>6136</v>
      </c>
      <c r="C3576" s="215" t="s">
        <v>234</v>
      </c>
      <c r="D3576" s="215">
        <v>191196790</v>
      </c>
      <c r="E3576" s="215">
        <v>1030</v>
      </c>
      <c r="F3576" s="215">
        <v>1122</v>
      </c>
      <c r="G3576" s="215">
        <v>1004</v>
      </c>
      <c r="I3576" s="215" t="s">
        <v>14623</v>
      </c>
      <c r="J3576" s="215" t="s">
        <v>14624</v>
      </c>
      <c r="K3576" s="215" t="s">
        <v>8688</v>
      </c>
      <c r="L3576" s="215" t="s">
        <v>20945</v>
      </c>
      <c r="AD3576" s="216"/>
    </row>
    <row r="3577" spans="1:30" s="215" customFormat="1" x14ac:dyDescent="0.25">
      <c r="A3577" s="215" t="s">
        <v>160</v>
      </c>
      <c r="B3577" s="215">
        <v>6136</v>
      </c>
      <c r="C3577" s="215" t="s">
        <v>234</v>
      </c>
      <c r="D3577" s="215">
        <v>191197890</v>
      </c>
      <c r="E3577" s="215">
        <v>1060</v>
      </c>
      <c r="F3577" s="215">
        <v>1220</v>
      </c>
      <c r="G3577" s="215">
        <v>1004</v>
      </c>
      <c r="I3577" s="215" t="s">
        <v>14625</v>
      </c>
      <c r="J3577" s="215" t="s">
        <v>14626</v>
      </c>
      <c r="K3577" s="215" t="s">
        <v>8688</v>
      </c>
      <c r="L3577" s="215" t="s">
        <v>20946</v>
      </c>
      <c r="AD3577" s="216"/>
    </row>
    <row r="3578" spans="1:30" s="215" customFormat="1" x14ac:dyDescent="0.25">
      <c r="A3578" s="215" t="s">
        <v>160</v>
      </c>
      <c r="B3578" s="215">
        <v>6136</v>
      </c>
      <c r="C3578" s="215" t="s">
        <v>234</v>
      </c>
      <c r="D3578" s="215">
        <v>191206870</v>
      </c>
      <c r="E3578" s="215">
        <v>1060</v>
      </c>
      <c r="F3578" s="215">
        <v>1251</v>
      </c>
      <c r="G3578" s="215">
        <v>1004</v>
      </c>
      <c r="I3578" s="215" t="s">
        <v>6510</v>
      </c>
      <c r="J3578" s="215" t="s">
        <v>6511</v>
      </c>
      <c r="K3578" s="215" t="s">
        <v>328</v>
      </c>
      <c r="L3578" s="215" t="s">
        <v>7937</v>
      </c>
      <c r="AD3578" s="216"/>
    </row>
    <row r="3579" spans="1:30" s="215" customFormat="1" x14ac:dyDescent="0.25">
      <c r="A3579" s="215" t="s">
        <v>160</v>
      </c>
      <c r="B3579" s="215">
        <v>6136</v>
      </c>
      <c r="C3579" s="215" t="s">
        <v>234</v>
      </c>
      <c r="D3579" s="215">
        <v>191372097</v>
      </c>
      <c r="E3579" s="215">
        <v>1060</v>
      </c>
      <c r="F3579" s="215">
        <v>1242</v>
      </c>
      <c r="G3579" s="215">
        <v>1004</v>
      </c>
      <c r="I3579" s="215" t="s">
        <v>14627</v>
      </c>
      <c r="J3579" s="215" t="s">
        <v>14628</v>
      </c>
      <c r="K3579" s="215" t="s">
        <v>8688</v>
      </c>
      <c r="L3579" s="215" t="s">
        <v>20947</v>
      </c>
      <c r="AD3579" s="216"/>
    </row>
    <row r="3580" spans="1:30" s="215" customFormat="1" x14ac:dyDescent="0.25">
      <c r="A3580" s="215" t="s">
        <v>160</v>
      </c>
      <c r="B3580" s="215">
        <v>6136</v>
      </c>
      <c r="C3580" s="215" t="s">
        <v>234</v>
      </c>
      <c r="D3580" s="215">
        <v>191415470</v>
      </c>
      <c r="E3580" s="215">
        <v>1030</v>
      </c>
      <c r="F3580" s="215">
        <v>1122</v>
      </c>
      <c r="G3580" s="215">
        <v>1004</v>
      </c>
      <c r="I3580" s="215" t="s">
        <v>14629</v>
      </c>
      <c r="J3580" s="215" t="s">
        <v>14630</v>
      </c>
      <c r="K3580" s="215" t="s">
        <v>8688</v>
      </c>
      <c r="L3580" s="215" t="s">
        <v>20948</v>
      </c>
      <c r="AD3580" s="216"/>
    </row>
    <row r="3581" spans="1:30" s="215" customFormat="1" x14ac:dyDescent="0.25">
      <c r="A3581" s="215" t="s">
        <v>160</v>
      </c>
      <c r="B3581" s="215">
        <v>6136</v>
      </c>
      <c r="C3581" s="215" t="s">
        <v>234</v>
      </c>
      <c r="D3581" s="215">
        <v>191472231</v>
      </c>
      <c r="E3581" s="215">
        <v>1020</v>
      </c>
      <c r="F3581" s="215">
        <v>1122</v>
      </c>
      <c r="G3581" s="215">
        <v>1004</v>
      </c>
      <c r="I3581" s="215" t="s">
        <v>14631</v>
      </c>
      <c r="J3581" s="215" t="s">
        <v>14632</v>
      </c>
      <c r="K3581" s="215" t="s">
        <v>8688</v>
      </c>
      <c r="L3581" s="215" t="s">
        <v>20949</v>
      </c>
      <c r="AD3581" s="216"/>
    </row>
    <row r="3582" spans="1:30" s="215" customFormat="1" x14ac:dyDescent="0.25">
      <c r="A3582" s="215" t="s">
        <v>160</v>
      </c>
      <c r="B3582" s="215">
        <v>6136</v>
      </c>
      <c r="C3582" s="215" t="s">
        <v>234</v>
      </c>
      <c r="D3582" s="215">
        <v>191472811</v>
      </c>
      <c r="E3582" s="215">
        <v>1020</v>
      </c>
      <c r="F3582" s="215">
        <v>1122</v>
      </c>
      <c r="G3582" s="215">
        <v>1004</v>
      </c>
      <c r="I3582" s="215" t="s">
        <v>14631</v>
      </c>
      <c r="J3582" s="215" t="s">
        <v>14632</v>
      </c>
      <c r="K3582" s="215" t="s">
        <v>8688</v>
      </c>
      <c r="L3582" s="215" t="s">
        <v>20950</v>
      </c>
      <c r="AD3582" s="216"/>
    </row>
    <row r="3583" spans="1:30" s="215" customFormat="1" x14ac:dyDescent="0.25">
      <c r="A3583" s="215" t="s">
        <v>160</v>
      </c>
      <c r="B3583" s="215">
        <v>6136</v>
      </c>
      <c r="C3583" s="215" t="s">
        <v>234</v>
      </c>
      <c r="D3583" s="215">
        <v>191472871</v>
      </c>
      <c r="E3583" s="215">
        <v>1020</v>
      </c>
      <c r="F3583" s="215">
        <v>1122</v>
      </c>
      <c r="G3583" s="215">
        <v>1004</v>
      </c>
      <c r="I3583" s="215" t="s">
        <v>14631</v>
      </c>
      <c r="J3583" s="215" t="s">
        <v>14632</v>
      </c>
      <c r="K3583" s="215" t="s">
        <v>8688</v>
      </c>
      <c r="L3583" s="215" t="s">
        <v>20951</v>
      </c>
      <c r="AD3583" s="216"/>
    </row>
    <row r="3584" spans="1:30" s="215" customFormat="1" x14ac:dyDescent="0.25">
      <c r="A3584" s="215" t="s">
        <v>160</v>
      </c>
      <c r="B3584" s="215">
        <v>6136</v>
      </c>
      <c r="C3584" s="215" t="s">
        <v>234</v>
      </c>
      <c r="D3584" s="215">
        <v>191472911</v>
      </c>
      <c r="E3584" s="215">
        <v>1020</v>
      </c>
      <c r="F3584" s="215">
        <v>1122</v>
      </c>
      <c r="G3584" s="215">
        <v>1004</v>
      </c>
      <c r="I3584" s="215" t="s">
        <v>14631</v>
      </c>
      <c r="J3584" s="215" t="s">
        <v>14632</v>
      </c>
      <c r="K3584" s="215" t="s">
        <v>8688</v>
      </c>
      <c r="L3584" s="215" t="s">
        <v>20952</v>
      </c>
      <c r="AD3584" s="216"/>
    </row>
    <row r="3585" spans="1:30" s="215" customFormat="1" x14ac:dyDescent="0.25">
      <c r="A3585" s="215" t="s">
        <v>160</v>
      </c>
      <c r="B3585" s="215">
        <v>6136</v>
      </c>
      <c r="C3585" s="215" t="s">
        <v>234</v>
      </c>
      <c r="D3585" s="215">
        <v>191472931</v>
      </c>
      <c r="E3585" s="215">
        <v>1020</v>
      </c>
      <c r="F3585" s="215">
        <v>1122</v>
      </c>
      <c r="G3585" s="215">
        <v>1004</v>
      </c>
      <c r="I3585" s="215" t="s">
        <v>14631</v>
      </c>
      <c r="J3585" s="215" t="s">
        <v>14632</v>
      </c>
      <c r="K3585" s="215" t="s">
        <v>8688</v>
      </c>
      <c r="L3585" s="215" t="s">
        <v>20953</v>
      </c>
      <c r="AD3585" s="216"/>
    </row>
    <row r="3586" spans="1:30" s="215" customFormat="1" x14ac:dyDescent="0.25">
      <c r="A3586" s="215" t="s">
        <v>160</v>
      </c>
      <c r="B3586" s="215">
        <v>6136</v>
      </c>
      <c r="C3586" s="215" t="s">
        <v>234</v>
      </c>
      <c r="D3586" s="215">
        <v>191490992</v>
      </c>
      <c r="E3586" s="215">
        <v>1020</v>
      </c>
      <c r="F3586" s="215">
        <v>1110</v>
      </c>
      <c r="G3586" s="215">
        <v>1004</v>
      </c>
      <c r="I3586" s="215" t="s">
        <v>14633</v>
      </c>
      <c r="J3586" s="215" t="s">
        <v>14634</v>
      </c>
      <c r="K3586" s="215" t="s">
        <v>8688</v>
      </c>
      <c r="L3586" s="215" t="s">
        <v>20954</v>
      </c>
      <c r="AD3586" s="216"/>
    </row>
    <row r="3587" spans="1:30" s="215" customFormat="1" x14ac:dyDescent="0.25">
      <c r="A3587" s="215" t="s">
        <v>160</v>
      </c>
      <c r="B3587" s="215">
        <v>6136</v>
      </c>
      <c r="C3587" s="215" t="s">
        <v>234</v>
      </c>
      <c r="D3587" s="215">
        <v>191491011</v>
      </c>
      <c r="E3587" s="215">
        <v>1020</v>
      </c>
      <c r="F3587" s="215">
        <v>1110</v>
      </c>
      <c r="G3587" s="215">
        <v>1004</v>
      </c>
      <c r="I3587" s="215" t="s">
        <v>14633</v>
      </c>
      <c r="J3587" s="215" t="s">
        <v>14634</v>
      </c>
      <c r="K3587" s="215" t="s">
        <v>8688</v>
      </c>
      <c r="L3587" s="215" t="s">
        <v>20955</v>
      </c>
      <c r="AD3587" s="216"/>
    </row>
    <row r="3588" spans="1:30" s="215" customFormat="1" x14ac:dyDescent="0.25">
      <c r="A3588" s="215" t="s">
        <v>160</v>
      </c>
      <c r="B3588" s="215">
        <v>6136</v>
      </c>
      <c r="C3588" s="215" t="s">
        <v>234</v>
      </c>
      <c r="D3588" s="215">
        <v>191491012</v>
      </c>
      <c r="E3588" s="215">
        <v>1020</v>
      </c>
      <c r="F3588" s="215">
        <v>1110</v>
      </c>
      <c r="G3588" s="215">
        <v>1004</v>
      </c>
      <c r="I3588" s="215" t="s">
        <v>14633</v>
      </c>
      <c r="J3588" s="215" t="s">
        <v>14634</v>
      </c>
      <c r="K3588" s="215" t="s">
        <v>8688</v>
      </c>
      <c r="L3588" s="215" t="s">
        <v>20956</v>
      </c>
      <c r="AD3588" s="216"/>
    </row>
    <row r="3589" spans="1:30" s="215" customFormat="1" x14ac:dyDescent="0.25">
      <c r="A3589" s="215" t="s">
        <v>160</v>
      </c>
      <c r="B3589" s="215">
        <v>6136</v>
      </c>
      <c r="C3589" s="215" t="s">
        <v>234</v>
      </c>
      <c r="D3589" s="215">
        <v>191491136</v>
      </c>
      <c r="E3589" s="215">
        <v>1020</v>
      </c>
      <c r="F3589" s="215">
        <v>1110</v>
      </c>
      <c r="G3589" s="215">
        <v>1004</v>
      </c>
      <c r="I3589" s="215" t="s">
        <v>3537</v>
      </c>
      <c r="J3589" s="215" t="s">
        <v>3538</v>
      </c>
      <c r="K3589" s="215" t="s">
        <v>328</v>
      </c>
      <c r="L3589" s="215" t="s">
        <v>7141</v>
      </c>
      <c r="AD3589" s="216"/>
    </row>
    <row r="3590" spans="1:30" s="215" customFormat="1" x14ac:dyDescent="0.25">
      <c r="A3590" s="215" t="s">
        <v>160</v>
      </c>
      <c r="B3590" s="215">
        <v>6136</v>
      </c>
      <c r="C3590" s="215" t="s">
        <v>234</v>
      </c>
      <c r="D3590" s="215">
        <v>191491154</v>
      </c>
      <c r="E3590" s="215">
        <v>1020</v>
      </c>
      <c r="F3590" s="215">
        <v>1110</v>
      </c>
      <c r="G3590" s="215">
        <v>1004</v>
      </c>
      <c r="I3590" s="215" t="s">
        <v>3537</v>
      </c>
      <c r="J3590" s="215" t="s">
        <v>3538</v>
      </c>
      <c r="K3590" s="215" t="s">
        <v>328</v>
      </c>
      <c r="L3590" s="215" t="s">
        <v>7141</v>
      </c>
      <c r="AD3590" s="216"/>
    </row>
    <row r="3591" spans="1:30" s="215" customFormat="1" x14ac:dyDescent="0.25">
      <c r="A3591" s="215" t="s">
        <v>160</v>
      </c>
      <c r="B3591" s="215">
        <v>6136</v>
      </c>
      <c r="C3591" s="215" t="s">
        <v>234</v>
      </c>
      <c r="D3591" s="215">
        <v>191491171</v>
      </c>
      <c r="E3591" s="215">
        <v>1020</v>
      </c>
      <c r="F3591" s="215">
        <v>1110</v>
      </c>
      <c r="G3591" s="215">
        <v>1004</v>
      </c>
      <c r="I3591" s="215" t="s">
        <v>3537</v>
      </c>
      <c r="J3591" s="215" t="s">
        <v>3538</v>
      </c>
      <c r="K3591" s="215" t="s">
        <v>328</v>
      </c>
      <c r="L3591" s="215" t="s">
        <v>7141</v>
      </c>
      <c r="AD3591" s="216"/>
    </row>
    <row r="3592" spans="1:30" s="215" customFormat="1" x14ac:dyDescent="0.25">
      <c r="A3592" s="215" t="s">
        <v>160</v>
      </c>
      <c r="B3592" s="215">
        <v>6136</v>
      </c>
      <c r="C3592" s="215" t="s">
        <v>234</v>
      </c>
      <c r="D3592" s="215">
        <v>191491176</v>
      </c>
      <c r="E3592" s="215">
        <v>1020</v>
      </c>
      <c r="F3592" s="215">
        <v>1110</v>
      </c>
      <c r="G3592" s="215">
        <v>1004</v>
      </c>
      <c r="I3592" s="215" t="s">
        <v>3537</v>
      </c>
      <c r="J3592" s="215" t="s">
        <v>3538</v>
      </c>
      <c r="K3592" s="215" t="s">
        <v>328</v>
      </c>
      <c r="L3592" s="215" t="s">
        <v>7141</v>
      </c>
      <c r="AD3592" s="216"/>
    </row>
    <row r="3593" spans="1:30" s="215" customFormat="1" x14ac:dyDescent="0.25">
      <c r="A3593" s="215" t="s">
        <v>160</v>
      </c>
      <c r="B3593" s="215">
        <v>6136</v>
      </c>
      <c r="C3593" s="215" t="s">
        <v>234</v>
      </c>
      <c r="D3593" s="215">
        <v>191491179</v>
      </c>
      <c r="E3593" s="215">
        <v>1020</v>
      </c>
      <c r="F3593" s="215">
        <v>1110</v>
      </c>
      <c r="G3593" s="215">
        <v>1004</v>
      </c>
      <c r="I3593" s="215" t="s">
        <v>3537</v>
      </c>
      <c r="J3593" s="215" t="s">
        <v>3538</v>
      </c>
      <c r="K3593" s="215" t="s">
        <v>328</v>
      </c>
      <c r="L3593" s="215" t="s">
        <v>7141</v>
      </c>
      <c r="AD3593" s="216"/>
    </row>
    <row r="3594" spans="1:30" s="215" customFormat="1" x14ac:dyDescent="0.25">
      <c r="A3594" s="215" t="s">
        <v>160</v>
      </c>
      <c r="B3594" s="215">
        <v>6136</v>
      </c>
      <c r="C3594" s="215" t="s">
        <v>234</v>
      </c>
      <c r="D3594" s="215">
        <v>191491180</v>
      </c>
      <c r="E3594" s="215">
        <v>1020</v>
      </c>
      <c r="F3594" s="215">
        <v>1110</v>
      </c>
      <c r="G3594" s="215">
        <v>1004</v>
      </c>
      <c r="I3594" s="215" t="s">
        <v>6512</v>
      </c>
      <c r="J3594" s="215" t="s">
        <v>6513</v>
      </c>
      <c r="K3594" s="215" t="s">
        <v>328</v>
      </c>
      <c r="L3594" s="215" t="s">
        <v>7141</v>
      </c>
      <c r="AD3594" s="216"/>
    </row>
    <row r="3595" spans="1:30" s="215" customFormat="1" x14ac:dyDescent="0.25">
      <c r="A3595" s="215" t="s">
        <v>160</v>
      </c>
      <c r="B3595" s="215">
        <v>6136</v>
      </c>
      <c r="C3595" s="215" t="s">
        <v>234</v>
      </c>
      <c r="D3595" s="215">
        <v>191494231</v>
      </c>
      <c r="E3595" s="215">
        <v>1020</v>
      </c>
      <c r="F3595" s="215">
        <v>1110</v>
      </c>
      <c r="G3595" s="215">
        <v>1004</v>
      </c>
      <c r="I3595" s="215" t="s">
        <v>14635</v>
      </c>
      <c r="J3595" s="215" t="s">
        <v>14636</v>
      </c>
      <c r="K3595" s="215" t="s">
        <v>8741</v>
      </c>
      <c r="L3595" s="215" t="s">
        <v>22925</v>
      </c>
      <c r="AD3595" s="216"/>
    </row>
    <row r="3596" spans="1:30" s="215" customFormat="1" x14ac:dyDescent="0.25">
      <c r="A3596" s="215" t="s">
        <v>160</v>
      </c>
      <c r="B3596" s="215">
        <v>6136</v>
      </c>
      <c r="C3596" s="215" t="s">
        <v>234</v>
      </c>
      <c r="D3596" s="215">
        <v>191494251</v>
      </c>
      <c r="E3596" s="215">
        <v>1020</v>
      </c>
      <c r="F3596" s="215">
        <v>1110</v>
      </c>
      <c r="G3596" s="215">
        <v>1004</v>
      </c>
      <c r="I3596" s="215" t="s">
        <v>14637</v>
      </c>
      <c r="J3596" s="215" t="s">
        <v>14638</v>
      </c>
      <c r="K3596" s="215" t="s">
        <v>8741</v>
      </c>
      <c r="L3596" s="215" t="s">
        <v>22925</v>
      </c>
      <c r="AD3596" s="216"/>
    </row>
    <row r="3597" spans="1:30" s="215" customFormat="1" x14ac:dyDescent="0.25">
      <c r="A3597" s="215" t="s">
        <v>160</v>
      </c>
      <c r="B3597" s="215">
        <v>6136</v>
      </c>
      <c r="C3597" s="215" t="s">
        <v>234</v>
      </c>
      <c r="D3597" s="215">
        <v>191495471</v>
      </c>
      <c r="E3597" s="215">
        <v>1060</v>
      </c>
      <c r="F3597" s="215">
        <v>1274</v>
      </c>
      <c r="G3597" s="215">
        <v>1004</v>
      </c>
      <c r="I3597" s="215" t="s">
        <v>3539</v>
      </c>
      <c r="J3597" s="215" t="s">
        <v>3540</v>
      </c>
      <c r="K3597" s="215" t="s">
        <v>328</v>
      </c>
      <c r="L3597" s="215" t="s">
        <v>6007</v>
      </c>
      <c r="AD3597" s="216"/>
    </row>
    <row r="3598" spans="1:30" s="215" customFormat="1" x14ac:dyDescent="0.25">
      <c r="A3598" s="215" t="s">
        <v>160</v>
      </c>
      <c r="B3598" s="215">
        <v>6136</v>
      </c>
      <c r="C3598" s="215" t="s">
        <v>234</v>
      </c>
      <c r="D3598" s="215">
        <v>191558952</v>
      </c>
      <c r="E3598" s="215">
        <v>1020</v>
      </c>
      <c r="F3598" s="215">
        <v>1122</v>
      </c>
      <c r="G3598" s="215">
        <v>1004</v>
      </c>
      <c r="I3598" s="215" t="s">
        <v>14639</v>
      </c>
      <c r="J3598" s="215" t="s">
        <v>14640</v>
      </c>
      <c r="K3598" s="215" t="s">
        <v>8688</v>
      </c>
      <c r="L3598" s="215" t="s">
        <v>20957</v>
      </c>
      <c r="AD3598" s="216"/>
    </row>
    <row r="3599" spans="1:30" s="215" customFormat="1" x14ac:dyDescent="0.25">
      <c r="A3599" s="215" t="s">
        <v>160</v>
      </c>
      <c r="B3599" s="215">
        <v>6136</v>
      </c>
      <c r="C3599" s="215" t="s">
        <v>234</v>
      </c>
      <c r="D3599" s="215">
        <v>191559311</v>
      </c>
      <c r="E3599" s="215">
        <v>1020</v>
      </c>
      <c r="F3599" s="215">
        <v>1122</v>
      </c>
      <c r="G3599" s="215">
        <v>1004</v>
      </c>
      <c r="I3599" s="215" t="s">
        <v>14641</v>
      </c>
      <c r="J3599" s="215" t="s">
        <v>14642</v>
      </c>
      <c r="K3599" s="215" t="s">
        <v>8688</v>
      </c>
      <c r="L3599" s="215" t="s">
        <v>20958</v>
      </c>
      <c r="AD3599" s="216"/>
    </row>
    <row r="3600" spans="1:30" s="215" customFormat="1" x14ac:dyDescent="0.25">
      <c r="A3600" s="215" t="s">
        <v>160</v>
      </c>
      <c r="B3600" s="215">
        <v>6136</v>
      </c>
      <c r="C3600" s="215" t="s">
        <v>234</v>
      </c>
      <c r="D3600" s="215">
        <v>191570331</v>
      </c>
      <c r="E3600" s="215">
        <v>1020</v>
      </c>
      <c r="F3600" s="215">
        <v>1110</v>
      </c>
      <c r="G3600" s="215">
        <v>1004</v>
      </c>
      <c r="I3600" s="215" t="s">
        <v>14643</v>
      </c>
      <c r="J3600" s="215" t="s">
        <v>14644</v>
      </c>
      <c r="K3600" s="215" t="s">
        <v>8688</v>
      </c>
      <c r="L3600" s="215" t="s">
        <v>20959</v>
      </c>
      <c r="AD3600" s="216"/>
    </row>
    <row r="3601" spans="1:30" s="215" customFormat="1" x14ac:dyDescent="0.25">
      <c r="A3601" s="215" t="s">
        <v>160</v>
      </c>
      <c r="B3601" s="215">
        <v>6136</v>
      </c>
      <c r="C3601" s="215" t="s">
        <v>234</v>
      </c>
      <c r="D3601" s="215">
        <v>191587471</v>
      </c>
      <c r="E3601" s="215">
        <v>1020</v>
      </c>
      <c r="F3601" s="215">
        <v>1110</v>
      </c>
      <c r="G3601" s="215">
        <v>1004</v>
      </c>
      <c r="I3601" s="215" t="s">
        <v>3541</v>
      </c>
      <c r="J3601" s="215" t="s">
        <v>3542</v>
      </c>
      <c r="K3601" s="215" t="s">
        <v>328</v>
      </c>
      <c r="L3601" s="215" t="s">
        <v>7926</v>
      </c>
      <c r="AD3601" s="216"/>
    </row>
    <row r="3602" spans="1:30" s="215" customFormat="1" x14ac:dyDescent="0.25">
      <c r="A3602" s="215" t="s">
        <v>160</v>
      </c>
      <c r="B3602" s="215">
        <v>6136</v>
      </c>
      <c r="C3602" s="215" t="s">
        <v>234</v>
      </c>
      <c r="D3602" s="215">
        <v>191595454</v>
      </c>
      <c r="E3602" s="215">
        <v>1020</v>
      </c>
      <c r="F3602" s="215">
        <v>1110</v>
      </c>
      <c r="G3602" s="215">
        <v>1004</v>
      </c>
      <c r="I3602" s="215" t="s">
        <v>3543</v>
      </c>
      <c r="J3602" s="215" t="s">
        <v>3544</v>
      </c>
      <c r="K3602" s="215" t="s">
        <v>328</v>
      </c>
      <c r="L3602" s="215" t="s">
        <v>6008</v>
      </c>
      <c r="AD3602" s="216"/>
    </row>
    <row r="3603" spans="1:30" s="215" customFormat="1" x14ac:dyDescent="0.25">
      <c r="A3603" s="215" t="s">
        <v>160</v>
      </c>
      <c r="B3603" s="215">
        <v>6136</v>
      </c>
      <c r="C3603" s="215" t="s">
        <v>234</v>
      </c>
      <c r="D3603" s="215">
        <v>191595455</v>
      </c>
      <c r="E3603" s="215">
        <v>1020</v>
      </c>
      <c r="F3603" s="215">
        <v>1110</v>
      </c>
      <c r="G3603" s="215">
        <v>1004</v>
      </c>
      <c r="I3603" s="215" t="s">
        <v>3543</v>
      </c>
      <c r="J3603" s="215" t="s">
        <v>3544</v>
      </c>
      <c r="K3603" s="215" t="s">
        <v>328</v>
      </c>
      <c r="L3603" s="215" t="s">
        <v>6008</v>
      </c>
      <c r="AD3603" s="216"/>
    </row>
    <row r="3604" spans="1:30" s="215" customFormat="1" x14ac:dyDescent="0.25">
      <c r="A3604" s="215" t="s">
        <v>160</v>
      </c>
      <c r="B3604" s="215">
        <v>6136</v>
      </c>
      <c r="C3604" s="215" t="s">
        <v>234</v>
      </c>
      <c r="D3604" s="215">
        <v>191595458</v>
      </c>
      <c r="E3604" s="215">
        <v>1020</v>
      </c>
      <c r="F3604" s="215">
        <v>1110</v>
      </c>
      <c r="G3604" s="215">
        <v>1004</v>
      </c>
      <c r="I3604" s="215" t="s">
        <v>3543</v>
      </c>
      <c r="J3604" s="215" t="s">
        <v>3544</v>
      </c>
      <c r="K3604" s="215" t="s">
        <v>328</v>
      </c>
      <c r="L3604" s="215" t="s">
        <v>6008</v>
      </c>
      <c r="AD3604" s="216"/>
    </row>
    <row r="3605" spans="1:30" s="215" customFormat="1" x14ac:dyDescent="0.25">
      <c r="A3605" s="215" t="s">
        <v>160</v>
      </c>
      <c r="B3605" s="215">
        <v>6136</v>
      </c>
      <c r="C3605" s="215" t="s">
        <v>234</v>
      </c>
      <c r="D3605" s="215">
        <v>191595461</v>
      </c>
      <c r="E3605" s="215">
        <v>1020</v>
      </c>
      <c r="F3605" s="215">
        <v>1110</v>
      </c>
      <c r="G3605" s="215">
        <v>1004</v>
      </c>
      <c r="I3605" s="215" t="s">
        <v>3543</v>
      </c>
      <c r="J3605" s="215" t="s">
        <v>3544</v>
      </c>
      <c r="K3605" s="215" t="s">
        <v>328</v>
      </c>
      <c r="L3605" s="215" t="s">
        <v>6008</v>
      </c>
      <c r="AD3605" s="216"/>
    </row>
    <row r="3606" spans="1:30" s="215" customFormat="1" x14ac:dyDescent="0.25">
      <c r="A3606" s="215" t="s">
        <v>160</v>
      </c>
      <c r="B3606" s="215">
        <v>6136</v>
      </c>
      <c r="C3606" s="215" t="s">
        <v>234</v>
      </c>
      <c r="D3606" s="215">
        <v>191595462</v>
      </c>
      <c r="E3606" s="215">
        <v>1020</v>
      </c>
      <c r="F3606" s="215">
        <v>1110</v>
      </c>
      <c r="G3606" s="215">
        <v>1004</v>
      </c>
      <c r="I3606" s="215" t="s">
        <v>3543</v>
      </c>
      <c r="J3606" s="215" t="s">
        <v>3544</v>
      </c>
      <c r="K3606" s="215" t="s">
        <v>328</v>
      </c>
      <c r="L3606" s="215" t="s">
        <v>6008</v>
      </c>
      <c r="AD3606" s="216"/>
    </row>
    <row r="3607" spans="1:30" s="215" customFormat="1" x14ac:dyDescent="0.25">
      <c r="A3607" s="215" t="s">
        <v>160</v>
      </c>
      <c r="B3607" s="215">
        <v>6136</v>
      </c>
      <c r="C3607" s="215" t="s">
        <v>234</v>
      </c>
      <c r="D3607" s="215">
        <v>191595463</v>
      </c>
      <c r="E3607" s="215">
        <v>1020</v>
      </c>
      <c r="F3607" s="215">
        <v>1110</v>
      </c>
      <c r="G3607" s="215">
        <v>1004</v>
      </c>
      <c r="I3607" s="215" t="s">
        <v>3543</v>
      </c>
      <c r="J3607" s="215" t="s">
        <v>3544</v>
      </c>
      <c r="K3607" s="215" t="s">
        <v>328</v>
      </c>
      <c r="L3607" s="215" t="s">
        <v>6008</v>
      </c>
      <c r="AD3607" s="216"/>
    </row>
    <row r="3608" spans="1:30" s="215" customFormat="1" x14ac:dyDescent="0.25">
      <c r="A3608" s="215" t="s">
        <v>160</v>
      </c>
      <c r="B3608" s="215">
        <v>6136</v>
      </c>
      <c r="C3608" s="215" t="s">
        <v>234</v>
      </c>
      <c r="D3608" s="215">
        <v>191598512</v>
      </c>
      <c r="E3608" s="215">
        <v>1060</v>
      </c>
      <c r="F3608" s="215">
        <v>1274</v>
      </c>
      <c r="G3608" s="215">
        <v>1004</v>
      </c>
      <c r="I3608" s="215" t="s">
        <v>14645</v>
      </c>
      <c r="J3608" s="215" t="s">
        <v>14646</v>
      </c>
      <c r="K3608" s="215" t="s">
        <v>8741</v>
      </c>
      <c r="L3608" s="215" t="s">
        <v>22926</v>
      </c>
      <c r="AD3608" s="216"/>
    </row>
    <row r="3609" spans="1:30" s="215" customFormat="1" x14ac:dyDescent="0.25">
      <c r="A3609" s="215" t="s">
        <v>160</v>
      </c>
      <c r="B3609" s="215">
        <v>6136</v>
      </c>
      <c r="C3609" s="215" t="s">
        <v>234</v>
      </c>
      <c r="D3609" s="215">
        <v>191598513</v>
      </c>
      <c r="E3609" s="215">
        <v>1060</v>
      </c>
      <c r="F3609" s="215">
        <v>1274</v>
      </c>
      <c r="G3609" s="215">
        <v>1004</v>
      </c>
      <c r="I3609" s="215" t="s">
        <v>28369</v>
      </c>
      <c r="J3609" s="215" t="s">
        <v>28370</v>
      </c>
      <c r="K3609" s="215" t="s">
        <v>8688</v>
      </c>
      <c r="L3609" s="215" t="s">
        <v>28421</v>
      </c>
      <c r="AD3609" s="216"/>
    </row>
    <row r="3610" spans="1:30" s="215" customFormat="1" x14ac:dyDescent="0.25">
      <c r="A3610" s="215" t="s">
        <v>160</v>
      </c>
      <c r="B3610" s="215">
        <v>6136</v>
      </c>
      <c r="C3610" s="215" t="s">
        <v>234</v>
      </c>
      <c r="D3610" s="215">
        <v>191598533</v>
      </c>
      <c r="E3610" s="215">
        <v>1060</v>
      </c>
      <c r="F3610" s="215">
        <v>1251</v>
      </c>
      <c r="G3610" s="215">
        <v>1004</v>
      </c>
      <c r="I3610" s="215" t="s">
        <v>28371</v>
      </c>
      <c r="J3610" s="215" t="s">
        <v>28372</v>
      </c>
      <c r="K3610" s="215" t="s">
        <v>8688</v>
      </c>
      <c r="L3610" s="215" t="s">
        <v>28422</v>
      </c>
      <c r="AD3610" s="216"/>
    </row>
    <row r="3611" spans="1:30" s="215" customFormat="1" x14ac:dyDescent="0.25">
      <c r="A3611" s="215" t="s">
        <v>160</v>
      </c>
      <c r="B3611" s="215">
        <v>6136</v>
      </c>
      <c r="C3611" s="215" t="s">
        <v>234</v>
      </c>
      <c r="D3611" s="215">
        <v>191600660</v>
      </c>
      <c r="E3611" s="215">
        <v>1020</v>
      </c>
      <c r="F3611" s="215">
        <v>1110</v>
      </c>
      <c r="G3611" s="215">
        <v>1004</v>
      </c>
      <c r="I3611" s="215" t="s">
        <v>28878</v>
      </c>
      <c r="J3611" s="215" t="s">
        <v>28879</v>
      </c>
      <c r="K3611" s="215" t="s">
        <v>8688</v>
      </c>
      <c r="L3611" s="215" t="s">
        <v>20960</v>
      </c>
      <c r="AD3611" s="216"/>
    </row>
    <row r="3612" spans="1:30" s="215" customFormat="1" x14ac:dyDescent="0.25">
      <c r="A3612" s="215" t="s">
        <v>160</v>
      </c>
      <c r="B3612" s="215">
        <v>6136</v>
      </c>
      <c r="C3612" s="215" t="s">
        <v>234</v>
      </c>
      <c r="D3612" s="215">
        <v>191600662</v>
      </c>
      <c r="E3612" s="215">
        <v>1020</v>
      </c>
      <c r="F3612" s="215">
        <v>1110</v>
      </c>
      <c r="G3612" s="215">
        <v>1004</v>
      </c>
      <c r="I3612" s="215" t="s">
        <v>14647</v>
      </c>
      <c r="J3612" s="215" t="s">
        <v>14648</v>
      </c>
      <c r="K3612" s="215" t="s">
        <v>8688</v>
      </c>
      <c r="L3612" s="215" t="s">
        <v>20961</v>
      </c>
      <c r="AD3612" s="216"/>
    </row>
    <row r="3613" spans="1:30" s="215" customFormat="1" x14ac:dyDescent="0.25">
      <c r="A3613" s="215" t="s">
        <v>160</v>
      </c>
      <c r="B3613" s="215">
        <v>6136</v>
      </c>
      <c r="C3613" s="215" t="s">
        <v>234</v>
      </c>
      <c r="D3613" s="215">
        <v>191600664</v>
      </c>
      <c r="E3613" s="215">
        <v>1020</v>
      </c>
      <c r="F3613" s="215">
        <v>1121</v>
      </c>
      <c r="G3613" s="215">
        <v>1004</v>
      </c>
      <c r="I3613" s="215" t="s">
        <v>14649</v>
      </c>
      <c r="J3613" s="215" t="s">
        <v>14650</v>
      </c>
      <c r="K3613" s="215" t="s">
        <v>8688</v>
      </c>
      <c r="L3613" s="215" t="s">
        <v>20962</v>
      </c>
      <c r="AD3613" s="216"/>
    </row>
    <row r="3614" spans="1:30" s="215" customFormat="1" x14ac:dyDescent="0.25">
      <c r="A3614" s="215" t="s">
        <v>160</v>
      </c>
      <c r="B3614" s="215">
        <v>6136</v>
      </c>
      <c r="C3614" s="215" t="s">
        <v>234</v>
      </c>
      <c r="D3614" s="215">
        <v>191603459</v>
      </c>
      <c r="E3614" s="215">
        <v>1060</v>
      </c>
      <c r="F3614" s="215">
        <v>1252</v>
      </c>
      <c r="G3614" s="215">
        <v>1004</v>
      </c>
      <c r="I3614" s="215" t="s">
        <v>14651</v>
      </c>
      <c r="J3614" s="215" t="s">
        <v>14652</v>
      </c>
      <c r="K3614" s="215" t="s">
        <v>8688</v>
      </c>
      <c r="L3614" s="215" t="s">
        <v>20963</v>
      </c>
      <c r="AD3614" s="216"/>
    </row>
    <row r="3615" spans="1:30" s="215" customFormat="1" x14ac:dyDescent="0.25">
      <c r="A3615" s="215" t="s">
        <v>160</v>
      </c>
      <c r="B3615" s="215">
        <v>6136</v>
      </c>
      <c r="C3615" s="215" t="s">
        <v>234</v>
      </c>
      <c r="D3615" s="215">
        <v>191618894</v>
      </c>
      <c r="E3615" s="215">
        <v>1020</v>
      </c>
      <c r="F3615" s="215">
        <v>1122</v>
      </c>
      <c r="G3615" s="215">
        <v>1004</v>
      </c>
      <c r="I3615" s="215" t="s">
        <v>14653</v>
      </c>
      <c r="J3615" s="215" t="s">
        <v>14654</v>
      </c>
      <c r="K3615" s="215" t="s">
        <v>8688</v>
      </c>
      <c r="L3615" s="215" t="s">
        <v>20964</v>
      </c>
      <c r="AD3615" s="216"/>
    </row>
    <row r="3616" spans="1:30" s="215" customFormat="1" x14ac:dyDescent="0.25">
      <c r="A3616" s="215" t="s">
        <v>160</v>
      </c>
      <c r="B3616" s="215">
        <v>6136</v>
      </c>
      <c r="C3616" s="215" t="s">
        <v>234</v>
      </c>
      <c r="D3616" s="215">
        <v>191618912</v>
      </c>
      <c r="E3616" s="215">
        <v>1020</v>
      </c>
      <c r="F3616" s="215">
        <v>1122</v>
      </c>
      <c r="G3616" s="215">
        <v>1004</v>
      </c>
      <c r="I3616" s="215" t="s">
        <v>14653</v>
      </c>
      <c r="J3616" s="215" t="s">
        <v>14654</v>
      </c>
      <c r="K3616" s="215" t="s">
        <v>8688</v>
      </c>
      <c r="L3616" s="215" t="s">
        <v>20965</v>
      </c>
      <c r="AD3616" s="216"/>
    </row>
    <row r="3617" spans="1:30" s="215" customFormat="1" x14ac:dyDescent="0.25">
      <c r="A3617" s="215" t="s">
        <v>160</v>
      </c>
      <c r="B3617" s="215">
        <v>6136</v>
      </c>
      <c r="C3617" s="215" t="s">
        <v>234</v>
      </c>
      <c r="D3617" s="215">
        <v>191619051</v>
      </c>
      <c r="E3617" s="215">
        <v>1020</v>
      </c>
      <c r="F3617" s="215">
        <v>1122</v>
      </c>
      <c r="G3617" s="215">
        <v>1004</v>
      </c>
      <c r="I3617" s="215" t="s">
        <v>14653</v>
      </c>
      <c r="J3617" s="215" t="s">
        <v>14654</v>
      </c>
      <c r="K3617" s="215" t="s">
        <v>8688</v>
      </c>
      <c r="L3617" s="215" t="s">
        <v>20966</v>
      </c>
      <c r="AD3617" s="216"/>
    </row>
    <row r="3618" spans="1:30" s="215" customFormat="1" x14ac:dyDescent="0.25">
      <c r="A3618" s="215" t="s">
        <v>160</v>
      </c>
      <c r="B3618" s="215">
        <v>6136</v>
      </c>
      <c r="C3618" s="215" t="s">
        <v>234</v>
      </c>
      <c r="D3618" s="215">
        <v>191619054</v>
      </c>
      <c r="E3618" s="215">
        <v>1020</v>
      </c>
      <c r="F3618" s="215">
        <v>1122</v>
      </c>
      <c r="G3618" s="215">
        <v>1004</v>
      </c>
      <c r="I3618" s="215" t="s">
        <v>14653</v>
      </c>
      <c r="J3618" s="215" t="s">
        <v>14654</v>
      </c>
      <c r="K3618" s="215" t="s">
        <v>8688</v>
      </c>
      <c r="L3618" s="215" t="s">
        <v>20967</v>
      </c>
      <c r="AD3618" s="216"/>
    </row>
    <row r="3619" spans="1:30" s="215" customFormat="1" x14ac:dyDescent="0.25">
      <c r="A3619" s="215" t="s">
        <v>160</v>
      </c>
      <c r="B3619" s="215">
        <v>6136</v>
      </c>
      <c r="C3619" s="215" t="s">
        <v>234</v>
      </c>
      <c r="D3619" s="215">
        <v>191626080</v>
      </c>
      <c r="E3619" s="215">
        <v>1020</v>
      </c>
      <c r="F3619" s="215">
        <v>1110</v>
      </c>
      <c r="G3619" s="215">
        <v>1004</v>
      </c>
      <c r="I3619" s="215" t="s">
        <v>14655</v>
      </c>
      <c r="J3619" s="215" t="s">
        <v>14656</v>
      </c>
      <c r="K3619" s="215" t="s">
        <v>8688</v>
      </c>
      <c r="L3619" s="215" t="s">
        <v>20968</v>
      </c>
      <c r="AD3619" s="216"/>
    </row>
    <row r="3620" spans="1:30" s="215" customFormat="1" x14ac:dyDescent="0.25">
      <c r="A3620" s="215" t="s">
        <v>160</v>
      </c>
      <c r="B3620" s="215">
        <v>6136</v>
      </c>
      <c r="C3620" s="215" t="s">
        <v>234</v>
      </c>
      <c r="D3620" s="215">
        <v>191630301</v>
      </c>
      <c r="E3620" s="215">
        <v>1060</v>
      </c>
      <c r="F3620" s="215">
        <v>1252</v>
      </c>
      <c r="G3620" s="215">
        <v>1004</v>
      </c>
      <c r="I3620" s="215" t="s">
        <v>31812</v>
      </c>
      <c r="J3620" s="215" t="s">
        <v>31813</v>
      </c>
      <c r="K3620" s="215" t="s">
        <v>8688</v>
      </c>
      <c r="L3620" s="215" t="s">
        <v>20969</v>
      </c>
      <c r="AD3620" s="216"/>
    </row>
    <row r="3621" spans="1:30" s="215" customFormat="1" x14ac:dyDescent="0.25">
      <c r="A3621" s="215" t="s">
        <v>160</v>
      </c>
      <c r="B3621" s="215">
        <v>6136</v>
      </c>
      <c r="C3621" s="215" t="s">
        <v>234</v>
      </c>
      <c r="D3621" s="215">
        <v>191631340</v>
      </c>
      <c r="E3621" s="215">
        <v>1060</v>
      </c>
      <c r="F3621" s="215">
        <v>1242</v>
      </c>
      <c r="G3621" s="215">
        <v>1004</v>
      </c>
      <c r="I3621" s="215" t="s">
        <v>14657</v>
      </c>
      <c r="J3621" s="215" t="s">
        <v>14658</v>
      </c>
      <c r="K3621" s="215" t="s">
        <v>8741</v>
      </c>
      <c r="L3621" s="215" t="s">
        <v>22927</v>
      </c>
      <c r="AD3621" s="216"/>
    </row>
    <row r="3622" spans="1:30" s="215" customFormat="1" x14ac:dyDescent="0.25">
      <c r="A3622" s="215" t="s">
        <v>160</v>
      </c>
      <c r="B3622" s="215">
        <v>6136</v>
      </c>
      <c r="C3622" s="215" t="s">
        <v>234</v>
      </c>
      <c r="D3622" s="215">
        <v>191631352</v>
      </c>
      <c r="E3622" s="215">
        <v>1060</v>
      </c>
      <c r="F3622" s="215">
        <v>1251</v>
      </c>
      <c r="G3622" s="215">
        <v>1004</v>
      </c>
      <c r="I3622" s="215" t="s">
        <v>14659</v>
      </c>
      <c r="J3622" s="215" t="s">
        <v>14660</v>
      </c>
      <c r="K3622" s="215" t="s">
        <v>8741</v>
      </c>
      <c r="L3622" s="215" t="s">
        <v>22928</v>
      </c>
      <c r="AD3622" s="216"/>
    </row>
    <row r="3623" spans="1:30" s="215" customFormat="1" x14ac:dyDescent="0.25">
      <c r="A3623" s="215" t="s">
        <v>160</v>
      </c>
      <c r="B3623" s="215">
        <v>6136</v>
      </c>
      <c r="C3623" s="215" t="s">
        <v>234</v>
      </c>
      <c r="D3623" s="215">
        <v>191631356</v>
      </c>
      <c r="E3623" s="215">
        <v>1060</v>
      </c>
      <c r="F3623" s="215">
        <v>1251</v>
      </c>
      <c r="G3623" s="215">
        <v>1004</v>
      </c>
      <c r="I3623" s="215" t="s">
        <v>14661</v>
      </c>
      <c r="J3623" s="215" t="s">
        <v>14662</v>
      </c>
      <c r="K3623" s="215" t="s">
        <v>8688</v>
      </c>
      <c r="L3623" s="215" t="s">
        <v>20970</v>
      </c>
      <c r="AD3623" s="216"/>
    </row>
    <row r="3624" spans="1:30" s="215" customFormat="1" x14ac:dyDescent="0.25">
      <c r="A3624" s="215" t="s">
        <v>160</v>
      </c>
      <c r="B3624" s="215">
        <v>6136</v>
      </c>
      <c r="C3624" s="215" t="s">
        <v>234</v>
      </c>
      <c r="D3624" s="215">
        <v>191632752</v>
      </c>
      <c r="E3624" s="215">
        <v>1060</v>
      </c>
      <c r="F3624" s="215">
        <v>1274</v>
      </c>
      <c r="G3624" s="215">
        <v>1004</v>
      </c>
      <c r="I3624" s="215" t="s">
        <v>14663</v>
      </c>
      <c r="J3624" s="215" t="s">
        <v>14664</v>
      </c>
      <c r="K3624" s="215" t="s">
        <v>8688</v>
      </c>
      <c r="L3624" s="215" t="s">
        <v>20971</v>
      </c>
      <c r="AD3624" s="216"/>
    </row>
    <row r="3625" spans="1:30" s="215" customFormat="1" x14ac:dyDescent="0.25">
      <c r="A3625" s="215" t="s">
        <v>160</v>
      </c>
      <c r="B3625" s="215">
        <v>6136</v>
      </c>
      <c r="C3625" s="215" t="s">
        <v>234</v>
      </c>
      <c r="D3625" s="215">
        <v>191637559</v>
      </c>
      <c r="E3625" s="215">
        <v>1020</v>
      </c>
      <c r="F3625" s="215">
        <v>1110</v>
      </c>
      <c r="G3625" s="215">
        <v>1004</v>
      </c>
      <c r="I3625" s="215" t="s">
        <v>31405</v>
      </c>
      <c r="J3625" s="215" t="s">
        <v>31406</v>
      </c>
      <c r="K3625" s="215" t="s">
        <v>8688</v>
      </c>
      <c r="L3625" s="215" t="s">
        <v>31490</v>
      </c>
      <c r="AD3625" s="216"/>
    </row>
    <row r="3626" spans="1:30" s="215" customFormat="1" x14ac:dyDescent="0.25">
      <c r="A3626" s="215" t="s">
        <v>160</v>
      </c>
      <c r="B3626" s="215">
        <v>6136</v>
      </c>
      <c r="C3626" s="215" t="s">
        <v>234</v>
      </c>
      <c r="D3626" s="215">
        <v>191642779</v>
      </c>
      <c r="E3626" s="215">
        <v>1020</v>
      </c>
      <c r="F3626" s="215">
        <v>1110</v>
      </c>
      <c r="G3626" s="215">
        <v>1004</v>
      </c>
      <c r="I3626" s="215" t="s">
        <v>3545</v>
      </c>
      <c r="J3626" s="215" t="s">
        <v>3546</v>
      </c>
      <c r="K3626" s="215" t="s">
        <v>328</v>
      </c>
      <c r="L3626" s="215" t="s">
        <v>6009</v>
      </c>
      <c r="AD3626" s="216"/>
    </row>
    <row r="3627" spans="1:30" s="215" customFormat="1" x14ac:dyDescent="0.25">
      <c r="A3627" s="215" t="s">
        <v>160</v>
      </c>
      <c r="B3627" s="215">
        <v>6136</v>
      </c>
      <c r="C3627" s="215" t="s">
        <v>234</v>
      </c>
      <c r="D3627" s="215">
        <v>191642780</v>
      </c>
      <c r="E3627" s="215">
        <v>1020</v>
      </c>
      <c r="F3627" s="215">
        <v>1110</v>
      </c>
      <c r="G3627" s="215">
        <v>1004</v>
      </c>
      <c r="I3627" s="215" t="s">
        <v>3545</v>
      </c>
      <c r="J3627" s="215" t="s">
        <v>3546</v>
      </c>
      <c r="K3627" s="215" t="s">
        <v>328</v>
      </c>
      <c r="L3627" s="215" t="s">
        <v>6009</v>
      </c>
      <c r="AD3627" s="216"/>
    </row>
    <row r="3628" spans="1:30" s="215" customFormat="1" x14ac:dyDescent="0.25">
      <c r="A3628" s="215" t="s">
        <v>160</v>
      </c>
      <c r="B3628" s="215">
        <v>6136</v>
      </c>
      <c r="C3628" s="215" t="s">
        <v>234</v>
      </c>
      <c r="D3628" s="215">
        <v>191642781</v>
      </c>
      <c r="E3628" s="215">
        <v>1020</v>
      </c>
      <c r="F3628" s="215">
        <v>1110</v>
      </c>
      <c r="G3628" s="215">
        <v>1004</v>
      </c>
      <c r="I3628" s="215" t="s">
        <v>3545</v>
      </c>
      <c r="J3628" s="215" t="s">
        <v>3546</v>
      </c>
      <c r="K3628" s="215" t="s">
        <v>328</v>
      </c>
      <c r="L3628" s="215" t="s">
        <v>6009</v>
      </c>
      <c r="AD3628" s="216"/>
    </row>
    <row r="3629" spans="1:30" s="215" customFormat="1" x14ac:dyDescent="0.25">
      <c r="A3629" s="215" t="s">
        <v>160</v>
      </c>
      <c r="B3629" s="215">
        <v>6136</v>
      </c>
      <c r="C3629" s="215" t="s">
        <v>234</v>
      </c>
      <c r="D3629" s="215">
        <v>191642782</v>
      </c>
      <c r="E3629" s="215">
        <v>1020</v>
      </c>
      <c r="F3629" s="215">
        <v>1110</v>
      </c>
      <c r="G3629" s="215">
        <v>1004</v>
      </c>
      <c r="I3629" s="215" t="s">
        <v>3545</v>
      </c>
      <c r="J3629" s="215" t="s">
        <v>3546</v>
      </c>
      <c r="K3629" s="215" t="s">
        <v>328</v>
      </c>
      <c r="L3629" s="215" t="s">
        <v>6009</v>
      </c>
      <c r="AD3629" s="216"/>
    </row>
    <row r="3630" spans="1:30" s="215" customFormat="1" x14ac:dyDescent="0.25">
      <c r="A3630" s="215" t="s">
        <v>160</v>
      </c>
      <c r="B3630" s="215">
        <v>6136</v>
      </c>
      <c r="C3630" s="215" t="s">
        <v>234</v>
      </c>
      <c r="D3630" s="215">
        <v>191642783</v>
      </c>
      <c r="E3630" s="215">
        <v>1020</v>
      </c>
      <c r="F3630" s="215">
        <v>1110</v>
      </c>
      <c r="G3630" s="215">
        <v>1004</v>
      </c>
      <c r="I3630" s="215" t="s">
        <v>3545</v>
      </c>
      <c r="J3630" s="215" t="s">
        <v>3546</v>
      </c>
      <c r="K3630" s="215" t="s">
        <v>328</v>
      </c>
      <c r="L3630" s="215" t="s">
        <v>6009</v>
      </c>
      <c r="AD3630" s="216"/>
    </row>
    <row r="3631" spans="1:30" s="215" customFormat="1" x14ac:dyDescent="0.25">
      <c r="A3631" s="215" t="s">
        <v>160</v>
      </c>
      <c r="B3631" s="215">
        <v>6136</v>
      </c>
      <c r="C3631" s="215" t="s">
        <v>234</v>
      </c>
      <c r="D3631" s="215">
        <v>191642784</v>
      </c>
      <c r="E3631" s="215">
        <v>1020</v>
      </c>
      <c r="F3631" s="215">
        <v>1110</v>
      </c>
      <c r="G3631" s="215">
        <v>1004</v>
      </c>
      <c r="I3631" s="215" t="s">
        <v>3545</v>
      </c>
      <c r="J3631" s="215" t="s">
        <v>3546</v>
      </c>
      <c r="K3631" s="215" t="s">
        <v>328</v>
      </c>
      <c r="L3631" s="215" t="s">
        <v>6009</v>
      </c>
      <c r="AD3631" s="216"/>
    </row>
    <row r="3632" spans="1:30" s="215" customFormat="1" x14ac:dyDescent="0.25">
      <c r="A3632" s="215" t="s">
        <v>160</v>
      </c>
      <c r="B3632" s="215">
        <v>6136</v>
      </c>
      <c r="C3632" s="215" t="s">
        <v>234</v>
      </c>
      <c r="D3632" s="215">
        <v>191642785</v>
      </c>
      <c r="E3632" s="215">
        <v>1020</v>
      </c>
      <c r="F3632" s="215">
        <v>1110</v>
      </c>
      <c r="G3632" s="215">
        <v>1004</v>
      </c>
      <c r="I3632" s="215" t="s">
        <v>3545</v>
      </c>
      <c r="J3632" s="215" t="s">
        <v>3546</v>
      </c>
      <c r="K3632" s="215" t="s">
        <v>328</v>
      </c>
      <c r="L3632" s="215" t="s">
        <v>6009</v>
      </c>
      <c r="AD3632" s="216"/>
    </row>
    <row r="3633" spans="1:30" s="215" customFormat="1" x14ac:dyDescent="0.25">
      <c r="A3633" s="215" t="s">
        <v>160</v>
      </c>
      <c r="B3633" s="215">
        <v>6136</v>
      </c>
      <c r="C3633" s="215" t="s">
        <v>234</v>
      </c>
      <c r="D3633" s="215">
        <v>191642786</v>
      </c>
      <c r="E3633" s="215">
        <v>1020</v>
      </c>
      <c r="F3633" s="215">
        <v>1110</v>
      </c>
      <c r="G3633" s="215">
        <v>1004</v>
      </c>
      <c r="I3633" s="215" t="s">
        <v>3545</v>
      </c>
      <c r="J3633" s="215" t="s">
        <v>3546</v>
      </c>
      <c r="K3633" s="215" t="s">
        <v>328</v>
      </c>
      <c r="L3633" s="215" t="s">
        <v>6009</v>
      </c>
      <c r="AD3633" s="216"/>
    </row>
    <row r="3634" spans="1:30" s="215" customFormat="1" x14ac:dyDescent="0.25">
      <c r="A3634" s="215" t="s">
        <v>160</v>
      </c>
      <c r="B3634" s="215">
        <v>6136</v>
      </c>
      <c r="C3634" s="215" t="s">
        <v>234</v>
      </c>
      <c r="D3634" s="215">
        <v>191642787</v>
      </c>
      <c r="E3634" s="215">
        <v>1020</v>
      </c>
      <c r="F3634" s="215">
        <v>1110</v>
      </c>
      <c r="G3634" s="215">
        <v>1004</v>
      </c>
      <c r="I3634" s="215" t="s">
        <v>3545</v>
      </c>
      <c r="J3634" s="215" t="s">
        <v>3546</v>
      </c>
      <c r="K3634" s="215" t="s">
        <v>328</v>
      </c>
      <c r="L3634" s="215" t="s">
        <v>6009</v>
      </c>
      <c r="AD3634" s="216"/>
    </row>
    <row r="3635" spans="1:30" s="215" customFormat="1" x14ac:dyDescent="0.25">
      <c r="A3635" s="215" t="s">
        <v>160</v>
      </c>
      <c r="B3635" s="215">
        <v>6136</v>
      </c>
      <c r="C3635" s="215" t="s">
        <v>234</v>
      </c>
      <c r="D3635" s="215">
        <v>191642788</v>
      </c>
      <c r="E3635" s="215">
        <v>1020</v>
      </c>
      <c r="F3635" s="215">
        <v>1110</v>
      </c>
      <c r="G3635" s="215">
        <v>1004</v>
      </c>
      <c r="I3635" s="215" t="s">
        <v>3545</v>
      </c>
      <c r="J3635" s="215" t="s">
        <v>3546</v>
      </c>
      <c r="K3635" s="215" t="s">
        <v>328</v>
      </c>
      <c r="L3635" s="215" t="s">
        <v>6009</v>
      </c>
      <c r="AD3635" s="216"/>
    </row>
    <row r="3636" spans="1:30" s="215" customFormat="1" x14ac:dyDescent="0.25">
      <c r="A3636" s="215" t="s">
        <v>160</v>
      </c>
      <c r="B3636" s="215">
        <v>6136</v>
      </c>
      <c r="C3636" s="215" t="s">
        <v>234</v>
      </c>
      <c r="D3636" s="215">
        <v>191642790</v>
      </c>
      <c r="E3636" s="215">
        <v>1020</v>
      </c>
      <c r="F3636" s="215">
        <v>1110</v>
      </c>
      <c r="G3636" s="215">
        <v>1004</v>
      </c>
      <c r="I3636" s="215" t="s">
        <v>3545</v>
      </c>
      <c r="J3636" s="215" t="s">
        <v>3546</v>
      </c>
      <c r="K3636" s="215" t="s">
        <v>328</v>
      </c>
      <c r="L3636" s="215" t="s">
        <v>6009</v>
      </c>
      <c r="AD3636" s="216"/>
    </row>
    <row r="3637" spans="1:30" s="215" customFormat="1" x14ac:dyDescent="0.25">
      <c r="A3637" s="215" t="s">
        <v>160</v>
      </c>
      <c r="B3637" s="215">
        <v>6136</v>
      </c>
      <c r="C3637" s="215" t="s">
        <v>234</v>
      </c>
      <c r="D3637" s="215">
        <v>191642792</v>
      </c>
      <c r="E3637" s="215">
        <v>1020</v>
      </c>
      <c r="F3637" s="215">
        <v>1110</v>
      </c>
      <c r="G3637" s="215">
        <v>1004</v>
      </c>
      <c r="I3637" s="215" t="s">
        <v>3545</v>
      </c>
      <c r="J3637" s="215" t="s">
        <v>3546</v>
      </c>
      <c r="K3637" s="215" t="s">
        <v>328</v>
      </c>
      <c r="L3637" s="215" t="s">
        <v>6009</v>
      </c>
      <c r="AD3637" s="216"/>
    </row>
    <row r="3638" spans="1:30" s="215" customFormat="1" x14ac:dyDescent="0.25">
      <c r="A3638" s="215" t="s">
        <v>160</v>
      </c>
      <c r="B3638" s="215">
        <v>6136</v>
      </c>
      <c r="C3638" s="215" t="s">
        <v>234</v>
      </c>
      <c r="D3638" s="215">
        <v>191642794</v>
      </c>
      <c r="E3638" s="215">
        <v>1020</v>
      </c>
      <c r="F3638" s="215">
        <v>1110</v>
      </c>
      <c r="G3638" s="215">
        <v>1004</v>
      </c>
      <c r="I3638" s="215" t="s">
        <v>3545</v>
      </c>
      <c r="J3638" s="215" t="s">
        <v>3546</v>
      </c>
      <c r="K3638" s="215" t="s">
        <v>328</v>
      </c>
      <c r="L3638" s="215" t="s">
        <v>6009</v>
      </c>
      <c r="AD3638" s="216"/>
    </row>
    <row r="3639" spans="1:30" s="215" customFormat="1" x14ac:dyDescent="0.25">
      <c r="A3639" s="215" t="s">
        <v>160</v>
      </c>
      <c r="B3639" s="215">
        <v>6136</v>
      </c>
      <c r="C3639" s="215" t="s">
        <v>234</v>
      </c>
      <c r="D3639" s="215">
        <v>191642795</v>
      </c>
      <c r="E3639" s="215">
        <v>1020</v>
      </c>
      <c r="F3639" s="215">
        <v>1110</v>
      </c>
      <c r="G3639" s="215">
        <v>1004</v>
      </c>
      <c r="I3639" s="215" t="s">
        <v>3545</v>
      </c>
      <c r="J3639" s="215" t="s">
        <v>3546</v>
      </c>
      <c r="K3639" s="215" t="s">
        <v>328</v>
      </c>
      <c r="L3639" s="215" t="s">
        <v>6009</v>
      </c>
      <c r="AD3639" s="216"/>
    </row>
    <row r="3640" spans="1:30" s="215" customFormat="1" x14ac:dyDescent="0.25">
      <c r="A3640" s="215" t="s">
        <v>160</v>
      </c>
      <c r="B3640" s="215">
        <v>6136</v>
      </c>
      <c r="C3640" s="215" t="s">
        <v>234</v>
      </c>
      <c r="D3640" s="215">
        <v>191642796</v>
      </c>
      <c r="E3640" s="215">
        <v>1020</v>
      </c>
      <c r="F3640" s="215">
        <v>1110</v>
      </c>
      <c r="G3640" s="215">
        <v>1004</v>
      </c>
      <c r="I3640" s="215" t="s">
        <v>3545</v>
      </c>
      <c r="J3640" s="215" t="s">
        <v>3546</v>
      </c>
      <c r="K3640" s="215" t="s">
        <v>328</v>
      </c>
      <c r="L3640" s="215" t="s">
        <v>6009</v>
      </c>
      <c r="AD3640" s="216"/>
    </row>
    <row r="3641" spans="1:30" s="215" customFormat="1" x14ac:dyDescent="0.25">
      <c r="A3641" s="215" t="s">
        <v>160</v>
      </c>
      <c r="B3641" s="215">
        <v>6136</v>
      </c>
      <c r="C3641" s="215" t="s">
        <v>234</v>
      </c>
      <c r="D3641" s="215">
        <v>191656555</v>
      </c>
      <c r="E3641" s="215">
        <v>1020</v>
      </c>
      <c r="F3641" s="215">
        <v>1122</v>
      </c>
      <c r="G3641" s="215">
        <v>1004</v>
      </c>
      <c r="I3641" s="215" t="s">
        <v>14665</v>
      </c>
      <c r="J3641" s="215" t="s">
        <v>14666</v>
      </c>
      <c r="K3641" s="215" t="s">
        <v>8688</v>
      </c>
      <c r="L3641" s="215" t="s">
        <v>20972</v>
      </c>
      <c r="AD3641" s="216"/>
    </row>
    <row r="3642" spans="1:30" s="215" customFormat="1" x14ac:dyDescent="0.25">
      <c r="A3642" s="215" t="s">
        <v>160</v>
      </c>
      <c r="B3642" s="215">
        <v>6136</v>
      </c>
      <c r="C3642" s="215" t="s">
        <v>234</v>
      </c>
      <c r="D3642" s="215">
        <v>191656593</v>
      </c>
      <c r="E3642" s="215">
        <v>1020</v>
      </c>
      <c r="F3642" s="215">
        <v>1122</v>
      </c>
      <c r="G3642" s="215">
        <v>1004</v>
      </c>
      <c r="I3642" s="215" t="s">
        <v>14667</v>
      </c>
      <c r="J3642" s="215" t="s">
        <v>14668</v>
      </c>
      <c r="K3642" s="215" t="s">
        <v>8688</v>
      </c>
      <c r="L3642" s="215" t="s">
        <v>20973</v>
      </c>
      <c r="AD3642" s="216"/>
    </row>
    <row r="3643" spans="1:30" s="215" customFormat="1" x14ac:dyDescent="0.25">
      <c r="A3643" s="215" t="s">
        <v>160</v>
      </c>
      <c r="B3643" s="215">
        <v>6136</v>
      </c>
      <c r="C3643" s="215" t="s">
        <v>234</v>
      </c>
      <c r="D3643" s="215">
        <v>191656612</v>
      </c>
      <c r="E3643" s="215">
        <v>1020</v>
      </c>
      <c r="F3643" s="215">
        <v>1122</v>
      </c>
      <c r="G3643" s="215">
        <v>1004</v>
      </c>
      <c r="I3643" s="215" t="s">
        <v>28072</v>
      </c>
      <c r="J3643" s="215" t="s">
        <v>28073</v>
      </c>
      <c r="K3643" s="215" t="s">
        <v>8688</v>
      </c>
      <c r="L3643" s="215" t="s">
        <v>20974</v>
      </c>
      <c r="AD3643" s="216"/>
    </row>
    <row r="3644" spans="1:30" s="215" customFormat="1" x14ac:dyDescent="0.25">
      <c r="A3644" s="215" t="s">
        <v>160</v>
      </c>
      <c r="B3644" s="215">
        <v>6136</v>
      </c>
      <c r="C3644" s="215" t="s">
        <v>234</v>
      </c>
      <c r="D3644" s="215">
        <v>191656637</v>
      </c>
      <c r="E3644" s="215">
        <v>1020</v>
      </c>
      <c r="F3644" s="215">
        <v>1122</v>
      </c>
      <c r="G3644" s="215">
        <v>1004</v>
      </c>
      <c r="I3644" s="215" t="s">
        <v>28074</v>
      </c>
      <c r="J3644" s="215" t="s">
        <v>28075</v>
      </c>
      <c r="K3644" s="215" t="s">
        <v>8688</v>
      </c>
      <c r="L3644" s="215" t="s">
        <v>20975</v>
      </c>
      <c r="AD3644" s="216"/>
    </row>
    <row r="3645" spans="1:30" s="215" customFormat="1" x14ac:dyDescent="0.25">
      <c r="A3645" s="215" t="s">
        <v>160</v>
      </c>
      <c r="B3645" s="215">
        <v>6136</v>
      </c>
      <c r="C3645" s="215" t="s">
        <v>234</v>
      </c>
      <c r="D3645" s="215">
        <v>191656994</v>
      </c>
      <c r="E3645" s="215">
        <v>1020</v>
      </c>
      <c r="F3645" s="215">
        <v>1110</v>
      </c>
      <c r="G3645" s="215">
        <v>1004</v>
      </c>
      <c r="I3645" s="215" t="s">
        <v>14669</v>
      </c>
      <c r="J3645" s="215" t="s">
        <v>14670</v>
      </c>
      <c r="K3645" s="215" t="s">
        <v>8688</v>
      </c>
      <c r="L3645" s="215" t="s">
        <v>20976</v>
      </c>
      <c r="AD3645" s="216"/>
    </row>
    <row r="3646" spans="1:30" s="215" customFormat="1" x14ac:dyDescent="0.25">
      <c r="A3646" s="215" t="s">
        <v>160</v>
      </c>
      <c r="B3646" s="215">
        <v>6136</v>
      </c>
      <c r="C3646" s="215" t="s">
        <v>234</v>
      </c>
      <c r="D3646" s="215">
        <v>191669076</v>
      </c>
      <c r="E3646" s="215">
        <v>1020</v>
      </c>
      <c r="F3646" s="215">
        <v>1122</v>
      </c>
      <c r="G3646" s="215">
        <v>1004</v>
      </c>
      <c r="I3646" s="215" t="s">
        <v>23836</v>
      </c>
      <c r="J3646" s="215" t="s">
        <v>23837</v>
      </c>
      <c r="K3646" s="215" t="s">
        <v>8688</v>
      </c>
      <c r="L3646" s="215" t="s">
        <v>23861</v>
      </c>
      <c r="AD3646" s="216"/>
    </row>
    <row r="3647" spans="1:30" s="215" customFormat="1" x14ac:dyDescent="0.25">
      <c r="A3647" s="215" t="s">
        <v>160</v>
      </c>
      <c r="B3647" s="215">
        <v>6136</v>
      </c>
      <c r="C3647" s="215" t="s">
        <v>234</v>
      </c>
      <c r="D3647" s="215">
        <v>191669135</v>
      </c>
      <c r="E3647" s="215">
        <v>1020</v>
      </c>
      <c r="F3647" s="215">
        <v>1122</v>
      </c>
      <c r="G3647" s="215">
        <v>1004</v>
      </c>
      <c r="I3647" s="215" t="s">
        <v>26128</v>
      </c>
      <c r="J3647" s="215" t="s">
        <v>26129</v>
      </c>
      <c r="K3647" s="215" t="s">
        <v>8688</v>
      </c>
      <c r="L3647" s="215" t="s">
        <v>23978</v>
      </c>
      <c r="AD3647" s="216"/>
    </row>
    <row r="3648" spans="1:30" s="215" customFormat="1" x14ac:dyDescent="0.25">
      <c r="A3648" s="215" t="s">
        <v>160</v>
      </c>
      <c r="B3648" s="215">
        <v>6136</v>
      </c>
      <c r="C3648" s="215" t="s">
        <v>234</v>
      </c>
      <c r="D3648" s="215">
        <v>191673981</v>
      </c>
      <c r="E3648" s="215">
        <v>1020</v>
      </c>
      <c r="F3648" s="215">
        <v>1110</v>
      </c>
      <c r="G3648" s="215">
        <v>1004</v>
      </c>
      <c r="I3648" s="215" t="s">
        <v>14671</v>
      </c>
      <c r="J3648" s="215" t="s">
        <v>14672</v>
      </c>
      <c r="K3648" s="215" t="s">
        <v>8741</v>
      </c>
      <c r="L3648" s="215" t="s">
        <v>22920</v>
      </c>
      <c r="AD3648" s="216"/>
    </row>
    <row r="3649" spans="1:30" s="215" customFormat="1" x14ac:dyDescent="0.25">
      <c r="A3649" s="215" t="s">
        <v>160</v>
      </c>
      <c r="B3649" s="215">
        <v>6136</v>
      </c>
      <c r="C3649" s="215" t="s">
        <v>234</v>
      </c>
      <c r="D3649" s="215">
        <v>191680934</v>
      </c>
      <c r="E3649" s="215">
        <v>1020</v>
      </c>
      <c r="F3649" s="215">
        <v>1122</v>
      </c>
      <c r="G3649" s="215">
        <v>1003</v>
      </c>
      <c r="I3649" s="215" t="s">
        <v>28076</v>
      </c>
      <c r="J3649" s="215" t="s">
        <v>28077</v>
      </c>
      <c r="K3649" s="215" t="s">
        <v>8688</v>
      </c>
      <c r="L3649" s="215" t="s">
        <v>28117</v>
      </c>
      <c r="AD3649" s="216"/>
    </row>
    <row r="3650" spans="1:30" s="215" customFormat="1" x14ac:dyDescent="0.25">
      <c r="A3650" s="215" t="s">
        <v>160</v>
      </c>
      <c r="B3650" s="215">
        <v>6136</v>
      </c>
      <c r="C3650" s="215" t="s">
        <v>234</v>
      </c>
      <c r="D3650" s="215">
        <v>191680937</v>
      </c>
      <c r="E3650" s="215">
        <v>1020</v>
      </c>
      <c r="F3650" s="215">
        <v>1122</v>
      </c>
      <c r="G3650" s="215">
        <v>1003</v>
      </c>
      <c r="I3650" s="215" t="s">
        <v>28078</v>
      </c>
      <c r="J3650" s="215" t="s">
        <v>28079</v>
      </c>
      <c r="K3650" s="215" t="s">
        <v>8688</v>
      </c>
      <c r="L3650" s="215" t="s">
        <v>28118</v>
      </c>
      <c r="AD3650" s="216"/>
    </row>
    <row r="3651" spans="1:30" s="215" customFormat="1" x14ac:dyDescent="0.25">
      <c r="A3651" s="215" t="s">
        <v>160</v>
      </c>
      <c r="B3651" s="215">
        <v>6136</v>
      </c>
      <c r="C3651" s="215" t="s">
        <v>234</v>
      </c>
      <c r="D3651" s="215">
        <v>191683171</v>
      </c>
      <c r="E3651" s="215">
        <v>1060</v>
      </c>
      <c r="F3651" s="215">
        <v>1271</v>
      </c>
      <c r="G3651" s="215">
        <v>1004</v>
      </c>
      <c r="I3651" s="215" t="s">
        <v>14673</v>
      </c>
      <c r="J3651" s="215" t="s">
        <v>14674</v>
      </c>
      <c r="K3651" s="215" t="s">
        <v>8688</v>
      </c>
      <c r="L3651" s="215" t="s">
        <v>20977</v>
      </c>
      <c r="AD3651" s="216"/>
    </row>
    <row r="3652" spans="1:30" s="215" customFormat="1" x14ac:dyDescent="0.25">
      <c r="A3652" s="215" t="s">
        <v>160</v>
      </c>
      <c r="B3652" s="215">
        <v>6136</v>
      </c>
      <c r="C3652" s="215" t="s">
        <v>234</v>
      </c>
      <c r="D3652" s="215">
        <v>191684853</v>
      </c>
      <c r="E3652" s="215">
        <v>1060</v>
      </c>
      <c r="F3652" s="215">
        <v>1251</v>
      </c>
      <c r="G3652" s="215">
        <v>1004</v>
      </c>
      <c r="I3652" s="215" t="s">
        <v>3547</v>
      </c>
      <c r="J3652" s="215" t="s">
        <v>3548</v>
      </c>
      <c r="K3652" s="215" t="s">
        <v>328</v>
      </c>
      <c r="L3652" s="215" t="s">
        <v>7934</v>
      </c>
      <c r="AD3652" s="216"/>
    </row>
    <row r="3653" spans="1:30" s="215" customFormat="1" x14ac:dyDescent="0.25">
      <c r="A3653" s="215" t="s">
        <v>160</v>
      </c>
      <c r="B3653" s="215">
        <v>6136</v>
      </c>
      <c r="C3653" s="215" t="s">
        <v>234</v>
      </c>
      <c r="D3653" s="215">
        <v>191687278</v>
      </c>
      <c r="E3653" s="215">
        <v>1020</v>
      </c>
      <c r="F3653" s="215">
        <v>1121</v>
      </c>
      <c r="G3653" s="215">
        <v>1004</v>
      </c>
      <c r="I3653" s="215" t="s">
        <v>14675</v>
      </c>
      <c r="J3653" s="215" t="s">
        <v>14676</v>
      </c>
      <c r="K3653" s="215" t="s">
        <v>8688</v>
      </c>
      <c r="L3653" s="215" t="s">
        <v>20978</v>
      </c>
      <c r="AD3653" s="216"/>
    </row>
    <row r="3654" spans="1:30" s="215" customFormat="1" x14ac:dyDescent="0.25">
      <c r="A3654" s="215" t="s">
        <v>160</v>
      </c>
      <c r="B3654" s="215">
        <v>6136</v>
      </c>
      <c r="C3654" s="215" t="s">
        <v>234</v>
      </c>
      <c r="D3654" s="215">
        <v>191687283</v>
      </c>
      <c r="E3654" s="215">
        <v>1020</v>
      </c>
      <c r="F3654" s="215">
        <v>1110</v>
      </c>
      <c r="G3654" s="215">
        <v>1004</v>
      </c>
      <c r="I3654" s="215" t="s">
        <v>14677</v>
      </c>
      <c r="J3654" s="215" t="s">
        <v>14678</v>
      </c>
      <c r="K3654" s="215" t="s">
        <v>8688</v>
      </c>
      <c r="L3654" s="215" t="s">
        <v>20979</v>
      </c>
      <c r="AD3654" s="216"/>
    </row>
    <row r="3655" spans="1:30" s="215" customFormat="1" x14ac:dyDescent="0.25">
      <c r="A3655" s="215" t="s">
        <v>160</v>
      </c>
      <c r="B3655" s="215">
        <v>6136</v>
      </c>
      <c r="C3655" s="215" t="s">
        <v>234</v>
      </c>
      <c r="D3655" s="215">
        <v>191687289</v>
      </c>
      <c r="E3655" s="215">
        <v>1020</v>
      </c>
      <c r="F3655" s="215">
        <v>1110</v>
      </c>
      <c r="G3655" s="215">
        <v>1004</v>
      </c>
      <c r="I3655" s="215" t="s">
        <v>14679</v>
      </c>
      <c r="J3655" s="215" t="s">
        <v>14680</v>
      </c>
      <c r="K3655" s="215" t="s">
        <v>8688</v>
      </c>
      <c r="L3655" s="215" t="s">
        <v>20980</v>
      </c>
      <c r="AD3655" s="216"/>
    </row>
    <row r="3656" spans="1:30" s="215" customFormat="1" x14ac:dyDescent="0.25">
      <c r="A3656" s="215" t="s">
        <v>160</v>
      </c>
      <c r="B3656" s="215">
        <v>6136</v>
      </c>
      <c r="C3656" s="215" t="s">
        <v>234</v>
      </c>
      <c r="D3656" s="215">
        <v>191690522</v>
      </c>
      <c r="E3656" s="215">
        <v>1030</v>
      </c>
      <c r="F3656" s="215">
        <v>1122</v>
      </c>
      <c r="G3656" s="215">
        <v>1004</v>
      </c>
      <c r="I3656" s="215" t="s">
        <v>14681</v>
      </c>
      <c r="J3656" s="215" t="s">
        <v>14682</v>
      </c>
      <c r="K3656" s="215" t="s">
        <v>8688</v>
      </c>
      <c r="L3656" s="215" t="s">
        <v>20981</v>
      </c>
      <c r="AD3656" s="216"/>
    </row>
    <row r="3657" spans="1:30" s="215" customFormat="1" x14ac:dyDescent="0.25">
      <c r="A3657" s="215" t="s">
        <v>160</v>
      </c>
      <c r="B3657" s="215">
        <v>6136</v>
      </c>
      <c r="C3657" s="215" t="s">
        <v>234</v>
      </c>
      <c r="D3657" s="215">
        <v>191691133</v>
      </c>
      <c r="E3657" s="215">
        <v>1020</v>
      </c>
      <c r="F3657" s="215">
        <v>1122</v>
      </c>
      <c r="G3657" s="215">
        <v>1004</v>
      </c>
      <c r="I3657" s="215" t="s">
        <v>14683</v>
      </c>
      <c r="J3657" s="215" t="s">
        <v>14684</v>
      </c>
      <c r="K3657" s="215" t="s">
        <v>8688</v>
      </c>
      <c r="L3657" s="215" t="s">
        <v>20982</v>
      </c>
      <c r="AD3657" s="216"/>
    </row>
    <row r="3658" spans="1:30" s="215" customFormat="1" x14ac:dyDescent="0.25">
      <c r="A3658" s="215" t="s">
        <v>160</v>
      </c>
      <c r="B3658" s="215">
        <v>6136</v>
      </c>
      <c r="C3658" s="215" t="s">
        <v>234</v>
      </c>
      <c r="D3658" s="215">
        <v>191691136</v>
      </c>
      <c r="E3658" s="215">
        <v>1020</v>
      </c>
      <c r="F3658" s="215">
        <v>1122</v>
      </c>
      <c r="G3658" s="215">
        <v>1004</v>
      </c>
      <c r="I3658" s="215" t="s">
        <v>14685</v>
      </c>
      <c r="J3658" s="215" t="s">
        <v>14686</v>
      </c>
      <c r="K3658" s="215" t="s">
        <v>8741</v>
      </c>
      <c r="L3658" s="215" t="s">
        <v>22902</v>
      </c>
      <c r="AD3658" s="216"/>
    </row>
    <row r="3659" spans="1:30" s="215" customFormat="1" x14ac:dyDescent="0.25">
      <c r="A3659" s="215" t="s">
        <v>160</v>
      </c>
      <c r="B3659" s="215">
        <v>6136</v>
      </c>
      <c r="C3659" s="215" t="s">
        <v>234</v>
      </c>
      <c r="D3659" s="215">
        <v>191692902</v>
      </c>
      <c r="E3659" s="215">
        <v>1060</v>
      </c>
      <c r="F3659" s="215">
        <v>1251</v>
      </c>
      <c r="G3659" s="215">
        <v>1004</v>
      </c>
      <c r="I3659" s="215" t="s">
        <v>14687</v>
      </c>
      <c r="J3659" s="215" t="s">
        <v>14688</v>
      </c>
      <c r="K3659" s="215" t="s">
        <v>8741</v>
      </c>
      <c r="L3659" s="215" t="s">
        <v>22929</v>
      </c>
      <c r="AD3659" s="216"/>
    </row>
    <row r="3660" spans="1:30" s="215" customFormat="1" x14ac:dyDescent="0.25">
      <c r="A3660" s="215" t="s">
        <v>160</v>
      </c>
      <c r="B3660" s="215">
        <v>6136</v>
      </c>
      <c r="C3660" s="215" t="s">
        <v>234</v>
      </c>
      <c r="D3660" s="215">
        <v>191698192</v>
      </c>
      <c r="E3660" s="215">
        <v>1060</v>
      </c>
      <c r="F3660" s="215">
        <v>1242</v>
      </c>
      <c r="G3660" s="215">
        <v>1004</v>
      </c>
      <c r="I3660" s="215" t="s">
        <v>14689</v>
      </c>
      <c r="J3660" s="215" t="s">
        <v>14690</v>
      </c>
      <c r="K3660" s="215" t="s">
        <v>8741</v>
      </c>
      <c r="L3660" s="215" t="s">
        <v>22930</v>
      </c>
      <c r="AD3660" s="216"/>
    </row>
    <row r="3661" spans="1:30" s="215" customFormat="1" x14ac:dyDescent="0.25">
      <c r="A3661" s="215" t="s">
        <v>160</v>
      </c>
      <c r="B3661" s="215">
        <v>6136</v>
      </c>
      <c r="C3661" s="215" t="s">
        <v>234</v>
      </c>
      <c r="D3661" s="215">
        <v>191702854</v>
      </c>
      <c r="E3661" s="215">
        <v>1060</v>
      </c>
      <c r="F3661" s="215">
        <v>1274</v>
      </c>
      <c r="G3661" s="215">
        <v>1004</v>
      </c>
      <c r="I3661" s="215" t="s">
        <v>3549</v>
      </c>
      <c r="J3661" s="215" t="s">
        <v>3550</v>
      </c>
      <c r="K3661" s="215" t="s">
        <v>328</v>
      </c>
      <c r="L3661" s="215" t="s">
        <v>6007</v>
      </c>
      <c r="AD3661" s="216"/>
    </row>
    <row r="3662" spans="1:30" s="215" customFormat="1" x14ac:dyDescent="0.25">
      <c r="A3662" s="215" t="s">
        <v>160</v>
      </c>
      <c r="B3662" s="215">
        <v>6136</v>
      </c>
      <c r="C3662" s="215" t="s">
        <v>234</v>
      </c>
      <c r="D3662" s="215">
        <v>191703497</v>
      </c>
      <c r="E3662" s="215">
        <v>1020</v>
      </c>
      <c r="F3662" s="215">
        <v>1122</v>
      </c>
      <c r="G3662" s="215">
        <v>1004</v>
      </c>
      <c r="I3662" s="215" t="s">
        <v>14691</v>
      </c>
      <c r="J3662" s="215" t="s">
        <v>14692</v>
      </c>
      <c r="K3662" s="215" t="s">
        <v>8688</v>
      </c>
      <c r="L3662" s="215" t="s">
        <v>20983</v>
      </c>
      <c r="AD3662" s="216"/>
    </row>
    <row r="3663" spans="1:30" s="215" customFormat="1" x14ac:dyDescent="0.25">
      <c r="A3663" s="215" t="s">
        <v>160</v>
      </c>
      <c r="B3663" s="215">
        <v>6136</v>
      </c>
      <c r="C3663" s="215" t="s">
        <v>234</v>
      </c>
      <c r="D3663" s="215">
        <v>191703571</v>
      </c>
      <c r="E3663" s="215">
        <v>1020</v>
      </c>
      <c r="F3663" s="215">
        <v>1122</v>
      </c>
      <c r="G3663" s="215">
        <v>1004</v>
      </c>
      <c r="I3663" s="215" t="s">
        <v>14693</v>
      </c>
      <c r="J3663" s="215" t="s">
        <v>14694</v>
      </c>
      <c r="K3663" s="215" t="s">
        <v>8688</v>
      </c>
      <c r="L3663" s="215" t="s">
        <v>20984</v>
      </c>
      <c r="AD3663" s="216"/>
    </row>
    <row r="3664" spans="1:30" s="215" customFormat="1" x14ac:dyDescent="0.25">
      <c r="A3664" s="215" t="s">
        <v>160</v>
      </c>
      <c r="B3664" s="215">
        <v>6136</v>
      </c>
      <c r="C3664" s="215" t="s">
        <v>234</v>
      </c>
      <c r="D3664" s="215">
        <v>191703591</v>
      </c>
      <c r="E3664" s="215">
        <v>1020</v>
      </c>
      <c r="F3664" s="215">
        <v>1122</v>
      </c>
      <c r="G3664" s="215">
        <v>1004</v>
      </c>
      <c r="I3664" s="215" t="s">
        <v>14695</v>
      </c>
      <c r="J3664" s="215" t="s">
        <v>14696</v>
      </c>
      <c r="K3664" s="215" t="s">
        <v>8688</v>
      </c>
      <c r="L3664" s="215" t="s">
        <v>20985</v>
      </c>
      <c r="AD3664" s="216"/>
    </row>
    <row r="3665" spans="1:30" s="215" customFormat="1" x14ac:dyDescent="0.25">
      <c r="A3665" s="215" t="s">
        <v>160</v>
      </c>
      <c r="B3665" s="215">
        <v>6136</v>
      </c>
      <c r="C3665" s="215" t="s">
        <v>234</v>
      </c>
      <c r="D3665" s="215">
        <v>191703593</v>
      </c>
      <c r="E3665" s="215">
        <v>1020</v>
      </c>
      <c r="F3665" s="215">
        <v>1110</v>
      </c>
      <c r="G3665" s="215">
        <v>1004</v>
      </c>
      <c r="I3665" s="215" t="s">
        <v>27384</v>
      </c>
      <c r="J3665" s="215" t="s">
        <v>27385</v>
      </c>
      <c r="K3665" s="215" t="s">
        <v>328</v>
      </c>
      <c r="L3665" s="215" t="s">
        <v>27953</v>
      </c>
      <c r="AD3665" s="216"/>
    </row>
    <row r="3666" spans="1:30" s="215" customFormat="1" x14ac:dyDescent="0.25">
      <c r="A3666" s="215" t="s">
        <v>160</v>
      </c>
      <c r="B3666" s="215">
        <v>6136</v>
      </c>
      <c r="C3666" s="215" t="s">
        <v>234</v>
      </c>
      <c r="D3666" s="215">
        <v>191703598</v>
      </c>
      <c r="E3666" s="215">
        <v>1020</v>
      </c>
      <c r="F3666" s="215">
        <v>1121</v>
      </c>
      <c r="G3666" s="215">
        <v>1004</v>
      </c>
      <c r="I3666" s="215" t="s">
        <v>14697</v>
      </c>
      <c r="J3666" s="215" t="s">
        <v>14698</v>
      </c>
      <c r="K3666" s="215" t="s">
        <v>8688</v>
      </c>
      <c r="L3666" s="215" t="s">
        <v>20986</v>
      </c>
      <c r="AD3666" s="216"/>
    </row>
    <row r="3667" spans="1:30" s="215" customFormat="1" x14ac:dyDescent="0.25">
      <c r="A3667" s="215" t="s">
        <v>160</v>
      </c>
      <c r="B3667" s="215">
        <v>6136</v>
      </c>
      <c r="C3667" s="215" t="s">
        <v>234</v>
      </c>
      <c r="D3667" s="215">
        <v>191716131</v>
      </c>
      <c r="E3667" s="215">
        <v>1020</v>
      </c>
      <c r="F3667" s="215">
        <v>1122</v>
      </c>
      <c r="G3667" s="215">
        <v>1004</v>
      </c>
      <c r="I3667" s="215" t="s">
        <v>14699</v>
      </c>
      <c r="J3667" s="215" t="s">
        <v>14700</v>
      </c>
      <c r="K3667" s="215" t="s">
        <v>8688</v>
      </c>
      <c r="L3667" s="215" t="s">
        <v>20987</v>
      </c>
      <c r="AD3667" s="216"/>
    </row>
    <row r="3668" spans="1:30" s="215" customFormat="1" x14ac:dyDescent="0.25">
      <c r="A3668" s="215" t="s">
        <v>160</v>
      </c>
      <c r="B3668" s="215">
        <v>6136</v>
      </c>
      <c r="C3668" s="215" t="s">
        <v>234</v>
      </c>
      <c r="D3668" s="215">
        <v>191721265</v>
      </c>
      <c r="E3668" s="215">
        <v>1060</v>
      </c>
      <c r="F3668" s="215">
        <v>1271</v>
      </c>
      <c r="G3668" s="215">
        <v>1004</v>
      </c>
      <c r="I3668" s="215" t="s">
        <v>14701</v>
      </c>
      <c r="J3668" s="215" t="s">
        <v>14702</v>
      </c>
      <c r="K3668" s="215" t="s">
        <v>8688</v>
      </c>
      <c r="L3668" s="215" t="s">
        <v>20988</v>
      </c>
      <c r="AD3668" s="216"/>
    </row>
    <row r="3669" spans="1:30" s="215" customFormat="1" x14ac:dyDescent="0.25">
      <c r="A3669" s="215" t="s">
        <v>160</v>
      </c>
      <c r="B3669" s="215">
        <v>6136</v>
      </c>
      <c r="C3669" s="215" t="s">
        <v>234</v>
      </c>
      <c r="D3669" s="215">
        <v>191722113</v>
      </c>
      <c r="E3669" s="215">
        <v>1020</v>
      </c>
      <c r="F3669" s="215">
        <v>1110</v>
      </c>
      <c r="G3669" s="215">
        <v>1004</v>
      </c>
      <c r="I3669" s="215" t="s">
        <v>14703</v>
      </c>
      <c r="J3669" s="215" t="s">
        <v>14704</v>
      </c>
      <c r="K3669" s="215" t="s">
        <v>8688</v>
      </c>
      <c r="L3669" s="215" t="s">
        <v>20989</v>
      </c>
      <c r="AD3669" s="216"/>
    </row>
    <row r="3670" spans="1:30" s="215" customFormat="1" x14ac:dyDescent="0.25">
      <c r="A3670" s="215" t="s">
        <v>160</v>
      </c>
      <c r="B3670" s="215">
        <v>6136</v>
      </c>
      <c r="C3670" s="215" t="s">
        <v>234</v>
      </c>
      <c r="D3670" s="215">
        <v>191723651</v>
      </c>
      <c r="E3670" s="215">
        <v>1060</v>
      </c>
      <c r="F3670" s="215">
        <v>1274</v>
      </c>
      <c r="G3670" s="215">
        <v>1004</v>
      </c>
      <c r="I3670" s="215" t="s">
        <v>3551</v>
      </c>
      <c r="J3670" s="215" t="s">
        <v>3552</v>
      </c>
      <c r="K3670" s="215" t="s">
        <v>328</v>
      </c>
      <c r="L3670" s="215" t="s">
        <v>6010</v>
      </c>
      <c r="AD3670" s="216"/>
    </row>
    <row r="3671" spans="1:30" s="215" customFormat="1" x14ac:dyDescent="0.25">
      <c r="A3671" s="215" t="s">
        <v>160</v>
      </c>
      <c r="B3671" s="215">
        <v>6136</v>
      </c>
      <c r="C3671" s="215" t="s">
        <v>234</v>
      </c>
      <c r="D3671" s="215">
        <v>191723734</v>
      </c>
      <c r="E3671" s="215">
        <v>1060</v>
      </c>
      <c r="F3671" s="215">
        <v>1274</v>
      </c>
      <c r="G3671" s="215">
        <v>1004</v>
      </c>
      <c r="I3671" s="215" t="s">
        <v>3553</v>
      </c>
      <c r="J3671" s="215" t="s">
        <v>3554</v>
      </c>
      <c r="K3671" s="215" t="s">
        <v>328</v>
      </c>
      <c r="L3671" s="215" t="s">
        <v>6010</v>
      </c>
      <c r="AD3671" s="216"/>
    </row>
    <row r="3672" spans="1:30" s="215" customFormat="1" x14ac:dyDescent="0.25">
      <c r="A3672" s="215" t="s">
        <v>160</v>
      </c>
      <c r="B3672" s="215">
        <v>6136</v>
      </c>
      <c r="C3672" s="215" t="s">
        <v>234</v>
      </c>
      <c r="D3672" s="215">
        <v>191731391</v>
      </c>
      <c r="E3672" s="215">
        <v>1060</v>
      </c>
      <c r="F3672" s="215">
        <v>1242</v>
      </c>
      <c r="G3672" s="215">
        <v>1004</v>
      </c>
      <c r="I3672" s="215" t="s">
        <v>14705</v>
      </c>
      <c r="J3672" s="215" t="s">
        <v>14706</v>
      </c>
      <c r="K3672" s="215" t="s">
        <v>8688</v>
      </c>
      <c r="L3672" s="215" t="s">
        <v>20990</v>
      </c>
      <c r="AD3672" s="216"/>
    </row>
    <row r="3673" spans="1:30" s="215" customFormat="1" x14ac:dyDescent="0.25">
      <c r="A3673" s="215" t="s">
        <v>160</v>
      </c>
      <c r="B3673" s="215">
        <v>6136</v>
      </c>
      <c r="C3673" s="215" t="s">
        <v>234</v>
      </c>
      <c r="D3673" s="215">
        <v>191742201</v>
      </c>
      <c r="E3673" s="215">
        <v>1060</v>
      </c>
      <c r="F3673" s="215">
        <v>1110</v>
      </c>
      <c r="G3673" s="215">
        <v>1004</v>
      </c>
      <c r="I3673" s="215" t="s">
        <v>3555</v>
      </c>
      <c r="J3673" s="215" t="s">
        <v>3556</v>
      </c>
      <c r="K3673" s="215" t="s">
        <v>328</v>
      </c>
      <c r="L3673" s="215" t="s">
        <v>6005</v>
      </c>
      <c r="AD3673" s="216"/>
    </row>
    <row r="3674" spans="1:30" s="215" customFormat="1" x14ac:dyDescent="0.25">
      <c r="A3674" s="215" t="s">
        <v>160</v>
      </c>
      <c r="B3674" s="215">
        <v>6136</v>
      </c>
      <c r="C3674" s="215" t="s">
        <v>234</v>
      </c>
      <c r="D3674" s="215">
        <v>191746752</v>
      </c>
      <c r="E3674" s="215">
        <v>1080</v>
      </c>
      <c r="F3674" s="215">
        <v>1274</v>
      </c>
      <c r="G3674" s="215">
        <v>1004</v>
      </c>
      <c r="I3674" s="215" t="s">
        <v>3557</v>
      </c>
      <c r="J3674" s="215" t="s">
        <v>3558</v>
      </c>
      <c r="K3674" s="215" t="s">
        <v>328</v>
      </c>
      <c r="L3674" s="215" t="s">
        <v>5868</v>
      </c>
      <c r="AD3674" s="216"/>
    </row>
    <row r="3675" spans="1:30" s="215" customFormat="1" x14ac:dyDescent="0.25">
      <c r="A3675" s="215" t="s">
        <v>160</v>
      </c>
      <c r="B3675" s="215">
        <v>6136</v>
      </c>
      <c r="C3675" s="215" t="s">
        <v>234</v>
      </c>
      <c r="D3675" s="215">
        <v>191748055</v>
      </c>
      <c r="E3675" s="215">
        <v>1020</v>
      </c>
      <c r="F3675" s="215">
        <v>1121</v>
      </c>
      <c r="G3675" s="215">
        <v>1004</v>
      </c>
      <c r="I3675" s="215" t="s">
        <v>14707</v>
      </c>
      <c r="J3675" s="215" t="s">
        <v>14708</v>
      </c>
      <c r="K3675" s="215" t="s">
        <v>8688</v>
      </c>
      <c r="L3675" s="215" t="s">
        <v>20991</v>
      </c>
      <c r="AD3675" s="216"/>
    </row>
    <row r="3676" spans="1:30" s="215" customFormat="1" x14ac:dyDescent="0.25">
      <c r="A3676" s="215" t="s">
        <v>160</v>
      </c>
      <c r="B3676" s="215">
        <v>6136</v>
      </c>
      <c r="C3676" s="215" t="s">
        <v>234</v>
      </c>
      <c r="D3676" s="215">
        <v>191748057</v>
      </c>
      <c r="E3676" s="215">
        <v>1020</v>
      </c>
      <c r="F3676" s="215">
        <v>1121</v>
      </c>
      <c r="G3676" s="215">
        <v>1004</v>
      </c>
      <c r="I3676" s="215" t="s">
        <v>14709</v>
      </c>
      <c r="J3676" s="215" t="s">
        <v>14710</v>
      </c>
      <c r="K3676" s="215" t="s">
        <v>8688</v>
      </c>
      <c r="L3676" s="215" t="s">
        <v>20992</v>
      </c>
      <c r="AD3676" s="216"/>
    </row>
    <row r="3677" spans="1:30" s="215" customFormat="1" x14ac:dyDescent="0.25">
      <c r="A3677" s="215" t="s">
        <v>160</v>
      </c>
      <c r="B3677" s="215">
        <v>6136</v>
      </c>
      <c r="C3677" s="215" t="s">
        <v>234</v>
      </c>
      <c r="D3677" s="215">
        <v>191748059</v>
      </c>
      <c r="E3677" s="215">
        <v>1020</v>
      </c>
      <c r="F3677" s="215">
        <v>1121</v>
      </c>
      <c r="G3677" s="215">
        <v>1004</v>
      </c>
      <c r="I3677" s="215" t="s">
        <v>14711</v>
      </c>
      <c r="J3677" s="215" t="s">
        <v>14712</v>
      </c>
      <c r="K3677" s="215" t="s">
        <v>8688</v>
      </c>
      <c r="L3677" s="215" t="s">
        <v>20993</v>
      </c>
      <c r="AD3677" s="216"/>
    </row>
    <row r="3678" spans="1:30" s="215" customFormat="1" x14ac:dyDescent="0.25">
      <c r="A3678" s="215" t="s">
        <v>160</v>
      </c>
      <c r="B3678" s="215">
        <v>6136</v>
      </c>
      <c r="C3678" s="215" t="s">
        <v>234</v>
      </c>
      <c r="D3678" s="215">
        <v>191752571</v>
      </c>
      <c r="E3678" s="215">
        <v>1020</v>
      </c>
      <c r="F3678" s="215">
        <v>1110</v>
      </c>
      <c r="G3678" s="215">
        <v>1004</v>
      </c>
      <c r="I3678" s="215" t="s">
        <v>14713</v>
      </c>
      <c r="J3678" s="215" t="s">
        <v>14714</v>
      </c>
      <c r="K3678" s="215" t="s">
        <v>8688</v>
      </c>
      <c r="L3678" s="215" t="s">
        <v>20994</v>
      </c>
      <c r="AD3678" s="216"/>
    </row>
    <row r="3679" spans="1:30" s="215" customFormat="1" x14ac:dyDescent="0.25">
      <c r="A3679" s="215" t="s">
        <v>160</v>
      </c>
      <c r="B3679" s="215">
        <v>6136</v>
      </c>
      <c r="C3679" s="215" t="s">
        <v>234</v>
      </c>
      <c r="D3679" s="215">
        <v>191752592</v>
      </c>
      <c r="E3679" s="215">
        <v>1020</v>
      </c>
      <c r="F3679" s="215">
        <v>1110</v>
      </c>
      <c r="G3679" s="215">
        <v>1004</v>
      </c>
      <c r="I3679" s="215" t="s">
        <v>14715</v>
      </c>
      <c r="J3679" s="215" t="s">
        <v>14716</v>
      </c>
      <c r="K3679" s="215" t="s">
        <v>8688</v>
      </c>
      <c r="L3679" s="215" t="s">
        <v>20995</v>
      </c>
      <c r="AD3679" s="216"/>
    </row>
    <row r="3680" spans="1:30" s="215" customFormat="1" x14ac:dyDescent="0.25">
      <c r="A3680" s="215" t="s">
        <v>160</v>
      </c>
      <c r="B3680" s="215">
        <v>6136</v>
      </c>
      <c r="C3680" s="215" t="s">
        <v>234</v>
      </c>
      <c r="D3680" s="215">
        <v>191752775</v>
      </c>
      <c r="E3680" s="215">
        <v>1020</v>
      </c>
      <c r="F3680" s="215">
        <v>1110</v>
      </c>
      <c r="G3680" s="215">
        <v>1004</v>
      </c>
      <c r="I3680" s="215" t="s">
        <v>14717</v>
      </c>
      <c r="J3680" s="215" t="s">
        <v>14718</v>
      </c>
      <c r="K3680" s="215" t="s">
        <v>8688</v>
      </c>
      <c r="L3680" s="215" t="s">
        <v>20996</v>
      </c>
      <c r="AD3680" s="216"/>
    </row>
    <row r="3681" spans="1:30" s="215" customFormat="1" x14ac:dyDescent="0.25">
      <c r="A3681" s="215" t="s">
        <v>160</v>
      </c>
      <c r="B3681" s="215">
        <v>6136</v>
      </c>
      <c r="C3681" s="215" t="s">
        <v>234</v>
      </c>
      <c r="D3681" s="215">
        <v>191752776</v>
      </c>
      <c r="E3681" s="215">
        <v>1020</v>
      </c>
      <c r="F3681" s="215">
        <v>1110</v>
      </c>
      <c r="G3681" s="215">
        <v>1004</v>
      </c>
      <c r="I3681" s="215" t="s">
        <v>14719</v>
      </c>
      <c r="J3681" s="215" t="s">
        <v>14720</v>
      </c>
      <c r="K3681" s="215" t="s">
        <v>8688</v>
      </c>
      <c r="L3681" s="215" t="s">
        <v>20997</v>
      </c>
      <c r="AD3681" s="216"/>
    </row>
    <row r="3682" spans="1:30" s="215" customFormat="1" x14ac:dyDescent="0.25">
      <c r="A3682" s="215" t="s">
        <v>160</v>
      </c>
      <c r="B3682" s="215">
        <v>6136</v>
      </c>
      <c r="C3682" s="215" t="s">
        <v>234</v>
      </c>
      <c r="D3682" s="215">
        <v>191752777</v>
      </c>
      <c r="E3682" s="215">
        <v>1020</v>
      </c>
      <c r="F3682" s="215">
        <v>1110</v>
      </c>
      <c r="G3682" s="215">
        <v>1004</v>
      </c>
      <c r="I3682" s="215" t="s">
        <v>14721</v>
      </c>
      <c r="J3682" s="215" t="s">
        <v>14722</v>
      </c>
      <c r="K3682" s="215" t="s">
        <v>8688</v>
      </c>
      <c r="L3682" s="215" t="s">
        <v>20998</v>
      </c>
      <c r="AD3682" s="216"/>
    </row>
    <row r="3683" spans="1:30" s="215" customFormat="1" x14ac:dyDescent="0.25">
      <c r="A3683" s="215" t="s">
        <v>160</v>
      </c>
      <c r="B3683" s="215">
        <v>6136</v>
      </c>
      <c r="C3683" s="215" t="s">
        <v>234</v>
      </c>
      <c r="D3683" s="215">
        <v>191752851</v>
      </c>
      <c r="E3683" s="215">
        <v>1020</v>
      </c>
      <c r="F3683" s="215">
        <v>1110</v>
      </c>
      <c r="G3683" s="215">
        <v>1004</v>
      </c>
      <c r="I3683" s="215" t="s">
        <v>14723</v>
      </c>
      <c r="J3683" s="215" t="s">
        <v>14724</v>
      </c>
      <c r="K3683" s="215" t="s">
        <v>8688</v>
      </c>
      <c r="L3683" s="215" t="s">
        <v>20999</v>
      </c>
      <c r="AD3683" s="216"/>
    </row>
    <row r="3684" spans="1:30" s="215" customFormat="1" x14ac:dyDescent="0.25">
      <c r="A3684" s="215" t="s">
        <v>160</v>
      </c>
      <c r="B3684" s="215">
        <v>6136</v>
      </c>
      <c r="C3684" s="215" t="s">
        <v>234</v>
      </c>
      <c r="D3684" s="215">
        <v>191752852</v>
      </c>
      <c r="E3684" s="215">
        <v>1020</v>
      </c>
      <c r="F3684" s="215">
        <v>1110</v>
      </c>
      <c r="G3684" s="215">
        <v>1004</v>
      </c>
      <c r="I3684" s="215" t="s">
        <v>14725</v>
      </c>
      <c r="J3684" s="215" t="s">
        <v>14726</v>
      </c>
      <c r="K3684" s="215" t="s">
        <v>8688</v>
      </c>
      <c r="L3684" s="215" t="s">
        <v>21000</v>
      </c>
      <c r="AD3684" s="216"/>
    </row>
    <row r="3685" spans="1:30" s="215" customFormat="1" x14ac:dyDescent="0.25">
      <c r="A3685" s="215" t="s">
        <v>160</v>
      </c>
      <c r="B3685" s="215">
        <v>6136</v>
      </c>
      <c r="C3685" s="215" t="s">
        <v>234</v>
      </c>
      <c r="D3685" s="215">
        <v>191752853</v>
      </c>
      <c r="E3685" s="215">
        <v>1020</v>
      </c>
      <c r="F3685" s="215">
        <v>1110</v>
      </c>
      <c r="G3685" s="215">
        <v>1004</v>
      </c>
      <c r="I3685" s="215" t="s">
        <v>14727</v>
      </c>
      <c r="J3685" s="215" t="s">
        <v>14728</v>
      </c>
      <c r="K3685" s="215" t="s">
        <v>8688</v>
      </c>
      <c r="L3685" s="215" t="s">
        <v>21001</v>
      </c>
      <c r="AD3685" s="216"/>
    </row>
    <row r="3686" spans="1:30" s="215" customFormat="1" x14ac:dyDescent="0.25">
      <c r="A3686" s="215" t="s">
        <v>160</v>
      </c>
      <c r="B3686" s="215">
        <v>6136</v>
      </c>
      <c r="C3686" s="215" t="s">
        <v>234</v>
      </c>
      <c r="D3686" s="215">
        <v>191752855</v>
      </c>
      <c r="E3686" s="215">
        <v>1020</v>
      </c>
      <c r="F3686" s="215">
        <v>1110</v>
      </c>
      <c r="G3686" s="215">
        <v>1004</v>
      </c>
      <c r="I3686" s="215" t="s">
        <v>14729</v>
      </c>
      <c r="J3686" s="215" t="s">
        <v>14730</v>
      </c>
      <c r="K3686" s="215" t="s">
        <v>8688</v>
      </c>
      <c r="L3686" s="215" t="s">
        <v>21002</v>
      </c>
      <c r="AD3686" s="216"/>
    </row>
    <row r="3687" spans="1:30" s="215" customFormat="1" x14ac:dyDescent="0.25">
      <c r="A3687" s="215" t="s">
        <v>160</v>
      </c>
      <c r="B3687" s="215">
        <v>6136</v>
      </c>
      <c r="C3687" s="215" t="s">
        <v>234</v>
      </c>
      <c r="D3687" s="215">
        <v>191752856</v>
      </c>
      <c r="E3687" s="215">
        <v>1020</v>
      </c>
      <c r="F3687" s="215">
        <v>1110</v>
      </c>
      <c r="G3687" s="215">
        <v>1004</v>
      </c>
      <c r="I3687" s="215" t="s">
        <v>14731</v>
      </c>
      <c r="J3687" s="215" t="s">
        <v>14732</v>
      </c>
      <c r="K3687" s="215" t="s">
        <v>8688</v>
      </c>
      <c r="L3687" s="215" t="s">
        <v>21003</v>
      </c>
      <c r="AD3687" s="216"/>
    </row>
    <row r="3688" spans="1:30" s="215" customFormat="1" x14ac:dyDescent="0.25">
      <c r="A3688" s="215" t="s">
        <v>160</v>
      </c>
      <c r="B3688" s="215">
        <v>6136</v>
      </c>
      <c r="C3688" s="215" t="s">
        <v>234</v>
      </c>
      <c r="D3688" s="215">
        <v>191752859</v>
      </c>
      <c r="E3688" s="215">
        <v>1020</v>
      </c>
      <c r="F3688" s="215">
        <v>1110</v>
      </c>
      <c r="G3688" s="215">
        <v>1004</v>
      </c>
      <c r="I3688" s="215" t="s">
        <v>14733</v>
      </c>
      <c r="J3688" s="215" t="s">
        <v>14734</v>
      </c>
      <c r="K3688" s="215" t="s">
        <v>8688</v>
      </c>
      <c r="L3688" s="215" t="s">
        <v>24498</v>
      </c>
      <c r="AD3688" s="216"/>
    </row>
    <row r="3689" spans="1:30" s="215" customFormat="1" x14ac:dyDescent="0.25">
      <c r="A3689" s="215" t="s">
        <v>160</v>
      </c>
      <c r="B3689" s="215">
        <v>6136</v>
      </c>
      <c r="C3689" s="215" t="s">
        <v>234</v>
      </c>
      <c r="D3689" s="215">
        <v>191752861</v>
      </c>
      <c r="E3689" s="215">
        <v>1020</v>
      </c>
      <c r="F3689" s="215">
        <v>1110</v>
      </c>
      <c r="G3689" s="215">
        <v>1004</v>
      </c>
      <c r="I3689" s="215" t="s">
        <v>14735</v>
      </c>
      <c r="J3689" s="215" t="s">
        <v>14736</v>
      </c>
      <c r="K3689" s="215" t="s">
        <v>8688</v>
      </c>
      <c r="L3689" s="215" t="s">
        <v>21004</v>
      </c>
      <c r="AD3689" s="216"/>
    </row>
    <row r="3690" spans="1:30" s="215" customFormat="1" x14ac:dyDescent="0.25">
      <c r="A3690" s="215" t="s">
        <v>160</v>
      </c>
      <c r="B3690" s="215">
        <v>6136</v>
      </c>
      <c r="C3690" s="215" t="s">
        <v>234</v>
      </c>
      <c r="D3690" s="215">
        <v>191752862</v>
      </c>
      <c r="E3690" s="215">
        <v>1020</v>
      </c>
      <c r="F3690" s="215">
        <v>1110</v>
      </c>
      <c r="G3690" s="215">
        <v>1004</v>
      </c>
      <c r="I3690" s="215" t="s">
        <v>14737</v>
      </c>
      <c r="J3690" s="215" t="s">
        <v>14738</v>
      </c>
      <c r="K3690" s="215" t="s">
        <v>8688</v>
      </c>
      <c r="L3690" s="215" t="s">
        <v>21005</v>
      </c>
      <c r="AD3690" s="216"/>
    </row>
    <row r="3691" spans="1:30" s="215" customFormat="1" x14ac:dyDescent="0.25">
      <c r="A3691" s="215" t="s">
        <v>160</v>
      </c>
      <c r="B3691" s="215">
        <v>6136</v>
      </c>
      <c r="C3691" s="215" t="s">
        <v>234</v>
      </c>
      <c r="D3691" s="215">
        <v>191752864</v>
      </c>
      <c r="E3691" s="215">
        <v>1020</v>
      </c>
      <c r="F3691" s="215">
        <v>1110</v>
      </c>
      <c r="G3691" s="215">
        <v>1004</v>
      </c>
      <c r="I3691" s="215" t="s">
        <v>14739</v>
      </c>
      <c r="J3691" s="215" t="s">
        <v>14740</v>
      </c>
      <c r="K3691" s="215" t="s">
        <v>8688</v>
      </c>
      <c r="L3691" s="215" t="s">
        <v>23979</v>
      </c>
      <c r="AD3691" s="216"/>
    </row>
    <row r="3692" spans="1:30" s="215" customFormat="1" x14ac:dyDescent="0.25">
      <c r="A3692" s="215" t="s">
        <v>160</v>
      </c>
      <c r="B3692" s="215">
        <v>6136</v>
      </c>
      <c r="C3692" s="215" t="s">
        <v>234</v>
      </c>
      <c r="D3692" s="215">
        <v>191754871</v>
      </c>
      <c r="E3692" s="215">
        <v>1060</v>
      </c>
      <c r="F3692" s="215">
        <v>1274</v>
      </c>
      <c r="G3692" s="215">
        <v>1004</v>
      </c>
      <c r="I3692" s="215" t="s">
        <v>14741</v>
      </c>
      <c r="J3692" s="215" t="s">
        <v>14742</v>
      </c>
      <c r="K3692" s="215" t="s">
        <v>8688</v>
      </c>
      <c r="L3692" s="215" t="s">
        <v>21006</v>
      </c>
      <c r="AD3692" s="216"/>
    </row>
    <row r="3693" spans="1:30" s="215" customFormat="1" x14ac:dyDescent="0.25">
      <c r="A3693" s="215" t="s">
        <v>160</v>
      </c>
      <c r="B3693" s="215">
        <v>6136</v>
      </c>
      <c r="C3693" s="215" t="s">
        <v>234</v>
      </c>
      <c r="D3693" s="215">
        <v>191754874</v>
      </c>
      <c r="E3693" s="215">
        <v>1060</v>
      </c>
      <c r="F3693" s="215">
        <v>1274</v>
      </c>
      <c r="G3693" s="215">
        <v>1004</v>
      </c>
      <c r="I3693" s="215" t="s">
        <v>14743</v>
      </c>
      <c r="J3693" s="215" t="s">
        <v>14744</v>
      </c>
      <c r="K3693" s="215" t="s">
        <v>8688</v>
      </c>
      <c r="L3693" s="215" t="s">
        <v>21007</v>
      </c>
      <c r="AD3693" s="216"/>
    </row>
    <row r="3694" spans="1:30" s="215" customFormat="1" x14ac:dyDescent="0.25">
      <c r="A3694" s="215" t="s">
        <v>160</v>
      </c>
      <c r="B3694" s="215">
        <v>6136</v>
      </c>
      <c r="C3694" s="215" t="s">
        <v>234</v>
      </c>
      <c r="D3694" s="215">
        <v>191782469</v>
      </c>
      <c r="E3694" s="215">
        <v>1020</v>
      </c>
      <c r="F3694" s="215">
        <v>1110</v>
      </c>
      <c r="G3694" s="215">
        <v>1004</v>
      </c>
      <c r="I3694" s="215" t="s">
        <v>14745</v>
      </c>
      <c r="J3694" s="215" t="s">
        <v>14746</v>
      </c>
      <c r="K3694" s="215" t="s">
        <v>8688</v>
      </c>
      <c r="L3694" s="215" t="s">
        <v>21008</v>
      </c>
      <c r="AD3694" s="216"/>
    </row>
    <row r="3695" spans="1:30" s="215" customFormat="1" x14ac:dyDescent="0.25">
      <c r="A3695" s="215" t="s">
        <v>160</v>
      </c>
      <c r="B3695" s="215">
        <v>6136</v>
      </c>
      <c r="C3695" s="215" t="s">
        <v>234</v>
      </c>
      <c r="D3695" s="215">
        <v>191789052</v>
      </c>
      <c r="E3695" s="215">
        <v>1060</v>
      </c>
      <c r="F3695" s="215">
        <v>1242</v>
      </c>
      <c r="G3695" s="215">
        <v>1004</v>
      </c>
      <c r="I3695" s="215" t="s">
        <v>24633</v>
      </c>
      <c r="J3695" s="215" t="s">
        <v>24634</v>
      </c>
      <c r="K3695" s="215" t="s">
        <v>8688</v>
      </c>
      <c r="L3695" s="215" t="s">
        <v>24677</v>
      </c>
      <c r="AD3695" s="216"/>
    </row>
    <row r="3696" spans="1:30" s="215" customFormat="1" x14ac:dyDescent="0.25">
      <c r="A3696" s="215" t="s">
        <v>160</v>
      </c>
      <c r="B3696" s="215">
        <v>6136</v>
      </c>
      <c r="C3696" s="215" t="s">
        <v>234</v>
      </c>
      <c r="D3696" s="215">
        <v>191789331</v>
      </c>
      <c r="E3696" s="215">
        <v>1060</v>
      </c>
      <c r="G3696" s="215">
        <v>1004</v>
      </c>
      <c r="I3696" s="215" t="s">
        <v>28373</v>
      </c>
      <c r="J3696" s="215" t="s">
        <v>28374</v>
      </c>
      <c r="K3696" s="215" t="s">
        <v>8688</v>
      </c>
      <c r="L3696" s="215" t="s">
        <v>28423</v>
      </c>
      <c r="AD3696" s="216"/>
    </row>
    <row r="3697" spans="1:30" s="215" customFormat="1" x14ac:dyDescent="0.25">
      <c r="A3697" s="215" t="s">
        <v>160</v>
      </c>
      <c r="B3697" s="215">
        <v>6136</v>
      </c>
      <c r="C3697" s="215" t="s">
        <v>234</v>
      </c>
      <c r="D3697" s="215">
        <v>191790021</v>
      </c>
      <c r="E3697" s="215">
        <v>1060</v>
      </c>
      <c r="F3697" s="215">
        <v>1242</v>
      </c>
      <c r="G3697" s="215">
        <v>1004</v>
      </c>
      <c r="I3697" s="215" t="s">
        <v>14747</v>
      </c>
      <c r="J3697" s="215" t="s">
        <v>14748</v>
      </c>
      <c r="K3697" s="215" t="s">
        <v>8688</v>
      </c>
      <c r="L3697" s="215" t="s">
        <v>21009</v>
      </c>
      <c r="AD3697" s="216"/>
    </row>
    <row r="3698" spans="1:30" s="215" customFormat="1" x14ac:dyDescent="0.25">
      <c r="A3698" s="215" t="s">
        <v>160</v>
      </c>
      <c r="B3698" s="215">
        <v>6136</v>
      </c>
      <c r="C3698" s="215" t="s">
        <v>234</v>
      </c>
      <c r="D3698" s="215">
        <v>191797851</v>
      </c>
      <c r="E3698" s="215">
        <v>1060</v>
      </c>
      <c r="F3698" s="215">
        <v>1274</v>
      </c>
      <c r="G3698" s="215">
        <v>1004</v>
      </c>
      <c r="I3698" s="215" t="s">
        <v>14749</v>
      </c>
      <c r="J3698" s="215" t="s">
        <v>14750</v>
      </c>
      <c r="K3698" s="215" t="s">
        <v>8688</v>
      </c>
      <c r="L3698" s="215" t="s">
        <v>21010</v>
      </c>
      <c r="AD3698" s="216"/>
    </row>
    <row r="3699" spans="1:30" s="215" customFormat="1" x14ac:dyDescent="0.25">
      <c r="A3699" s="215" t="s">
        <v>160</v>
      </c>
      <c r="B3699" s="215">
        <v>6136</v>
      </c>
      <c r="C3699" s="215" t="s">
        <v>234</v>
      </c>
      <c r="D3699" s="215">
        <v>191817535</v>
      </c>
      <c r="E3699" s="215">
        <v>1060</v>
      </c>
      <c r="F3699" s="215">
        <v>1242</v>
      </c>
      <c r="G3699" s="215">
        <v>1004</v>
      </c>
      <c r="I3699" s="215" t="s">
        <v>14751</v>
      </c>
      <c r="J3699" s="215" t="s">
        <v>14752</v>
      </c>
      <c r="K3699" s="215" t="s">
        <v>8688</v>
      </c>
      <c r="L3699" s="215" t="s">
        <v>21011</v>
      </c>
      <c r="AD3699" s="216"/>
    </row>
    <row r="3700" spans="1:30" s="215" customFormat="1" x14ac:dyDescent="0.25">
      <c r="A3700" s="215" t="s">
        <v>160</v>
      </c>
      <c r="B3700" s="215">
        <v>6136</v>
      </c>
      <c r="C3700" s="215" t="s">
        <v>234</v>
      </c>
      <c r="D3700" s="215">
        <v>191818422</v>
      </c>
      <c r="E3700" s="215">
        <v>1060</v>
      </c>
      <c r="F3700" s="215">
        <v>1274</v>
      </c>
      <c r="G3700" s="215">
        <v>1004</v>
      </c>
      <c r="I3700" s="215" t="s">
        <v>3559</v>
      </c>
      <c r="J3700" s="215" t="s">
        <v>3560</v>
      </c>
      <c r="K3700" s="215" t="s">
        <v>328</v>
      </c>
      <c r="L3700" s="215" t="s">
        <v>6011</v>
      </c>
      <c r="AD3700" s="216"/>
    </row>
    <row r="3701" spans="1:30" s="215" customFormat="1" x14ac:dyDescent="0.25">
      <c r="A3701" s="215" t="s">
        <v>160</v>
      </c>
      <c r="B3701" s="215">
        <v>6136</v>
      </c>
      <c r="C3701" s="215" t="s">
        <v>234</v>
      </c>
      <c r="D3701" s="215">
        <v>191820134</v>
      </c>
      <c r="E3701" s="215">
        <v>1020</v>
      </c>
      <c r="F3701" s="215">
        <v>1271</v>
      </c>
      <c r="G3701" s="215">
        <v>1004</v>
      </c>
      <c r="I3701" s="215" t="s">
        <v>3561</v>
      </c>
      <c r="J3701" s="215" t="s">
        <v>3562</v>
      </c>
      <c r="K3701" s="215" t="s">
        <v>328</v>
      </c>
      <c r="L3701" s="215" t="s">
        <v>7914</v>
      </c>
      <c r="AD3701" s="216"/>
    </row>
    <row r="3702" spans="1:30" s="215" customFormat="1" x14ac:dyDescent="0.25">
      <c r="A3702" s="215" t="s">
        <v>160</v>
      </c>
      <c r="B3702" s="215">
        <v>6136</v>
      </c>
      <c r="C3702" s="215" t="s">
        <v>234</v>
      </c>
      <c r="D3702" s="215">
        <v>191823075</v>
      </c>
      <c r="E3702" s="215">
        <v>1060</v>
      </c>
      <c r="F3702" s="215">
        <v>1252</v>
      </c>
      <c r="G3702" s="215">
        <v>1004</v>
      </c>
      <c r="I3702" s="215" t="s">
        <v>3563</v>
      </c>
      <c r="J3702" s="215" t="s">
        <v>3564</v>
      </c>
      <c r="K3702" s="215" t="s">
        <v>328</v>
      </c>
      <c r="L3702" s="215" t="s">
        <v>7930</v>
      </c>
      <c r="AD3702" s="216"/>
    </row>
    <row r="3703" spans="1:30" s="215" customFormat="1" x14ac:dyDescent="0.25">
      <c r="A3703" s="215" t="s">
        <v>160</v>
      </c>
      <c r="B3703" s="215">
        <v>6136</v>
      </c>
      <c r="C3703" s="215" t="s">
        <v>234</v>
      </c>
      <c r="D3703" s="215">
        <v>191823076</v>
      </c>
      <c r="E3703" s="215">
        <v>1060</v>
      </c>
      <c r="F3703" s="215">
        <v>1252</v>
      </c>
      <c r="G3703" s="215">
        <v>1004</v>
      </c>
      <c r="I3703" s="215" t="s">
        <v>3565</v>
      </c>
      <c r="J3703" s="215" t="s">
        <v>3566</v>
      </c>
      <c r="K3703" s="215" t="s">
        <v>328</v>
      </c>
      <c r="L3703" s="215" t="s">
        <v>7930</v>
      </c>
      <c r="AD3703" s="216"/>
    </row>
    <row r="3704" spans="1:30" s="215" customFormat="1" x14ac:dyDescent="0.25">
      <c r="A3704" s="215" t="s">
        <v>160</v>
      </c>
      <c r="B3704" s="215">
        <v>6136</v>
      </c>
      <c r="C3704" s="215" t="s">
        <v>234</v>
      </c>
      <c r="D3704" s="215">
        <v>191824876</v>
      </c>
      <c r="E3704" s="215">
        <v>1060</v>
      </c>
      <c r="F3704" s="215">
        <v>1274</v>
      </c>
      <c r="G3704" s="215">
        <v>1004</v>
      </c>
      <c r="I3704" s="215" t="s">
        <v>14753</v>
      </c>
      <c r="J3704" s="215" t="s">
        <v>14754</v>
      </c>
      <c r="K3704" s="215" t="s">
        <v>8688</v>
      </c>
      <c r="L3704" s="215" t="s">
        <v>21012</v>
      </c>
      <c r="AD3704" s="216"/>
    </row>
    <row r="3705" spans="1:30" s="215" customFormat="1" x14ac:dyDescent="0.25">
      <c r="A3705" s="215" t="s">
        <v>160</v>
      </c>
      <c r="B3705" s="215">
        <v>6136</v>
      </c>
      <c r="C3705" s="215" t="s">
        <v>234</v>
      </c>
      <c r="D3705" s="215">
        <v>191826220</v>
      </c>
      <c r="E3705" s="215">
        <v>1060</v>
      </c>
      <c r="F3705" s="215">
        <v>1242</v>
      </c>
      <c r="G3705" s="215">
        <v>1004</v>
      </c>
      <c r="I3705" s="215" t="s">
        <v>14755</v>
      </c>
      <c r="J3705" s="215" t="s">
        <v>14756</v>
      </c>
      <c r="K3705" s="215" t="s">
        <v>8688</v>
      </c>
      <c r="L3705" s="215" t="s">
        <v>21013</v>
      </c>
      <c r="AD3705" s="216"/>
    </row>
    <row r="3706" spans="1:30" s="215" customFormat="1" x14ac:dyDescent="0.25">
      <c r="A3706" s="215" t="s">
        <v>160</v>
      </c>
      <c r="B3706" s="215">
        <v>6136</v>
      </c>
      <c r="C3706" s="215" t="s">
        <v>234</v>
      </c>
      <c r="D3706" s="215">
        <v>191847776</v>
      </c>
      <c r="E3706" s="215">
        <v>1020</v>
      </c>
      <c r="F3706" s="215">
        <v>1110</v>
      </c>
      <c r="G3706" s="215">
        <v>1004</v>
      </c>
      <c r="I3706" s="215" t="s">
        <v>14757</v>
      </c>
      <c r="J3706" s="215" t="s">
        <v>14758</v>
      </c>
      <c r="K3706" s="215" t="s">
        <v>8688</v>
      </c>
      <c r="L3706" s="215" t="s">
        <v>21014</v>
      </c>
      <c r="AD3706" s="216"/>
    </row>
    <row r="3707" spans="1:30" s="215" customFormat="1" x14ac:dyDescent="0.25">
      <c r="A3707" s="215" t="s">
        <v>160</v>
      </c>
      <c r="B3707" s="215">
        <v>6136</v>
      </c>
      <c r="C3707" s="215" t="s">
        <v>234</v>
      </c>
      <c r="D3707" s="215">
        <v>191848073</v>
      </c>
      <c r="E3707" s="215">
        <v>1020</v>
      </c>
      <c r="F3707" s="215">
        <v>1110</v>
      </c>
      <c r="G3707" s="215">
        <v>1004</v>
      </c>
      <c r="I3707" s="215" t="s">
        <v>14759</v>
      </c>
      <c r="J3707" s="215" t="s">
        <v>14760</v>
      </c>
      <c r="K3707" s="215" t="s">
        <v>8688</v>
      </c>
      <c r="L3707" s="215" t="s">
        <v>21015</v>
      </c>
      <c r="AD3707" s="216"/>
    </row>
    <row r="3708" spans="1:30" s="215" customFormat="1" x14ac:dyDescent="0.25">
      <c r="A3708" s="215" t="s">
        <v>160</v>
      </c>
      <c r="B3708" s="215">
        <v>6136</v>
      </c>
      <c r="C3708" s="215" t="s">
        <v>234</v>
      </c>
      <c r="D3708" s="215">
        <v>191848382</v>
      </c>
      <c r="E3708" s="215">
        <v>1060</v>
      </c>
      <c r="F3708" s="215">
        <v>1251</v>
      </c>
      <c r="G3708" s="215">
        <v>1004</v>
      </c>
      <c r="I3708" s="215" t="s">
        <v>14761</v>
      </c>
      <c r="J3708" s="215" t="s">
        <v>14762</v>
      </c>
      <c r="K3708" s="215" t="s">
        <v>8688</v>
      </c>
      <c r="L3708" s="215" t="s">
        <v>21016</v>
      </c>
      <c r="AD3708" s="216"/>
    </row>
    <row r="3709" spans="1:30" s="215" customFormat="1" x14ac:dyDescent="0.25">
      <c r="A3709" s="215" t="s">
        <v>160</v>
      </c>
      <c r="B3709" s="215">
        <v>6136</v>
      </c>
      <c r="C3709" s="215" t="s">
        <v>234</v>
      </c>
      <c r="D3709" s="215">
        <v>191849058</v>
      </c>
      <c r="E3709" s="215">
        <v>1060</v>
      </c>
      <c r="F3709" s="215">
        <v>1242</v>
      </c>
      <c r="G3709" s="215">
        <v>1004</v>
      </c>
      <c r="I3709" s="215" t="s">
        <v>27386</v>
      </c>
      <c r="J3709" s="215" t="s">
        <v>27387</v>
      </c>
      <c r="K3709" s="215" t="s">
        <v>8688</v>
      </c>
      <c r="L3709" s="215" t="s">
        <v>21017</v>
      </c>
      <c r="AD3709" s="216"/>
    </row>
    <row r="3710" spans="1:30" s="215" customFormat="1" x14ac:dyDescent="0.25">
      <c r="A3710" s="215" t="s">
        <v>160</v>
      </c>
      <c r="B3710" s="215">
        <v>6136</v>
      </c>
      <c r="C3710" s="215" t="s">
        <v>234</v>
      </c>
      <c r="D3710" s="215">
        <v>191862424</v>
      </c>
      <c r="E3710" s="215">
        <v>1020</v>
      </c>
      <c r="F3710" s="215">
        <v>1122</v>
      </c>
      <c r="G3710" s="215">
        <v>1004</v>
      </c>
      <c r="I3710" s="215" t="s">
        <v>14763</v>
      </c>
      <c r="J3710" s="215" t="s">
        <v>14764</v>
      </c>
      <c r="K3710" s="215" t="s">
        <v>8688</v>
      </c>
      <c r="L3710" s="215" t="s">
        <v>21018</v>
      </c>
      <c r="AD3710" s="216"/>
    </row>
    <row r="3711" spans="1:30" s="215" customFormat="1" x14ac:dyDescent="0.25">
      <c r="A3711" s="215" t="s">
        <v>160</v>
      </c>
      <c r="B3711" s="215">
        <v>6136</v>
      </c>
      <c r="C3711" s="215" t="s">
        <v>234</v>
      </c>
      <c r="D3711" s="215">
        <v>191862428</v>
      </c>
      <c r="E3711" s="215">
        <v>1020</v>
      </c>
      <c r="F3711" s="215">
        <v>1122</v>
      </c>
      <c r="G3711" s="215">
        <v>1004</v>
      </c>
      <c r="I3711" s="215" t="s">
        <v>14765</v>
      </c>
      <c r="J3711" s="215" t="s">
        <v>14766</v>
      </c>
      <c r="K3711" s="215" t="s">
        <v>8688</v>
      </c>
      <c r="L3711" s="215" t="s">
        <v>21019</v>
      </c>
      <c r="AD3711" s="216"/>
    </row>
    <row r="3712" spans="1:30" s="215" customFormat="1" x14ac:dyDescent="0.25">
      <c r="A3712" s="215" t="s">
        <v>160</v>
      </c>
      <c r="B3712" s="215">
        <v>6136</v>
      </c>
      <c r="C3712" s="215" t="s">
        <v>234</v>
      </c>
      <c r="D3712" s="215">
        <v>191862441</v>
      </c>
      <c r="E3712" s="215">
        <v>1020</v>
      </c>
      <c r="F3712" s="215">
        <v>1122</v>
      </c>
      <c r="G3712" s="215">
        <v>1004</v>
      </c>
      <c r="I3712" s="215" t="s">
        <v>14767</v>
      </c>
      <c r="J3712" s="215" t="s">
        <v>14768</v>
      </c>
      <c r="K3712" s="215" t="s">
        <v>8688</v>
      </c>
      <c r="L3712" s="215" t="s">
        <v>21020</v>
      </c>
      <c r="AD3712" s="216"/>
    </row>
    <row r="3713" spans="1:30" s="215" customFormat="1" x14ac:dyDescent="0.25">
      <c r="A3713" s="215" t="s">
        <v>160</v>
      </c>
      <c r="B3713" s="215">
        <v>6136</v>
      </c>
      <c r="C3713" s="215" t="s">
        <v>234</v>
      </c>
      <c r="D3713" s="215">
        <v>191863713</v>
      </c>
      <c r="E3713" s="215">
        <v>1020</v>
      </c>
      <c r="F3713" s="215">
        <v>1110</v>
      </c>
      <c r="G3713" s="215">
        <v>1004</v>
      </c>
      <c r="I3713" s="215" t="s">
        <v>14769</v>
      </c>
      <c r="J3713" s="215" t="s">
        <v>14770</v>
      </c>
      <c r="K3713" s="215" t="s">
        <v>8688</v>
      </c>
      <c r="L3713" s="215" t="s">
        <v>21021</v>
      </c>
      <c r="AD3713" s="216"/>
    </row>
    <row r="3714" spans="1:30" s="215" customFormat="1" x14ac:dyDescent="0.25">
      <c r="A3714" s="215" t="s">
        <v>160</v>
      </c>
      <c r="B3714" s="215">
        <v>6136</v>
      </c>
      <c r="C3714" s="215" t="s">
        <v>234</v>
      </c>
      <c r="D3714" s="215">
        <v>191863716</v>
      </c>
      <c r="E3714" s="215">
        <v>1020</v>
      </c>
      <c r="F3714" s="215">
        <v>1110</v>
      </c>
      <c r="G3714" s="215">
        <v>1004</v>
      </c>
      <c r="I3714" s="215" t="s">
        <v>14771</v>
      </c>
      <c r="J3714" s="215" t="s">
        <v>14772</v>
      </c>
      <c r="K3714" s="215" t="s">
        <v>8688</v>
      </c>
      <c r="L3714" s="215" t="s">
        <v>21022</v>
      </c>
      <c r="AD3714" s="216"/>
    </row>
    <row r="3715" spans="1:30" s="215" customFormat="1" x14ac:dyDescent="0.25">
      <c r="A3715" s="215" t="s">
        <v>160</v>
      </c>
      <c r="B3715" s="215">
        <v>6136</v>
      </c>
      <c r="C3715" s="215" t="s">
        <v>234</v>
      </c>
      <c r="D3715" s="215">
        <v>191863810</v>
      </c>
      <c r="E3715" s="215">
        <v>1020</v>
      </c>
      <c r="F3715" s="215">
        <v>1122</v>
      </c>
      <c r="G3715" s="215">
        <v>1004</v>
      </c>
      <c r="I3715" s="215" t="s">
        <v>14773</v>
      </c>
      <c r="J3715" s="215" t="s">
        <v>14774</v>
      </c>
      <c r="K3715" s="215" t="s">
        <v>8688</v>
      </c>
      <c r="L3715" s="215" t="s">
        <v>21023</v>
      </c>
      <c r="AD3715" s="216"/>
    </row>
    <row r="3716" spans="1:30" s="215" customFormat="1" x14ac:dyDescent="0.25">
      <c r="A3716" s="215" t="s">
        <v>160</v>
      </c>
      <c r="B3716" s="215">
        <v>6136</v>
      </c>
      <c r="C3716" s="215" t="s">
        <v>234</v>
      </c>
      <c r="D3716" s="215">
        <v>191864187</v>
      </c>
      <c r="E3716" s="215">
        <v>1020</v>
      </c>
      <c r="F3716" s="215">
        <v>1110</v>
      </c>
      <c r="G3716" s="215">
        <v>1004</v>
      </c>
      <c r="I3716" s="215" t="s">
        <v>14775</v>
      </c>
      <c r="J3716" s="215" t="s">
        <v>14776</v>
      </c>
      <c r="K3716" s="215" t="s">
        <v>8688</v>
      </c>
      <c r="L3716" s="215" t="s">
        <v>21024</v>
      </c>
      <c r="AD3716" s="216"/>
    </row>
    <row r="3717" spans="1:30" s="215" customFormat="1" x14ac:dyDescent="0.25">
      <c r="A3717" s="215" t="s">
        <v>160</v>
      </c>
      <c r="B3717" s="215">
        <v>6136</v>
      </c>
      <c r="C3717" s="215" t="s">
        <v>234</v>
      </c>
      <c r="D3717" s="215">
        <v>191864191</v>
      </c>
      <c r="E3717" s="215">
        <v>1020</v>
      </c>
      <c r="F3717" s="215">
        <v>1110</v>
      </c>
      <c r="G3717" s="215">
        <v>1004</v>
      </c>
      <c r="I3717" s="215" t="s">
        <v>14777</v>
      </c>
      <c r="J3717" s="215" t="s">
        <v>14778</v>
      </c>
      <c r="K3717" s="215" t="s">
        <v>8688</v>
      </c>
      <c r="L3717" s="215" t="s">
        <v>21025</v>
      </c>
      <c r="AD3717" s="216"/>
    </row>
    <row r="3718" spans="1:30" s="215" customFormat="1" x14ac:dyDescent="0.25">
      <c r="A3718" s="215" t="s">
        <v>160</v>
      </c>
      <c r="B3718" s="215">
        <v>6136</v>
      </c>
      <c r="C3718" s="215" t="s">
        <v>234</v>
      </c>
      <c r="D3718" s="215">
        <v>191866316</v>
      </c>
      <c r="E3718" s="215">
        <v>1020</v>
      </c>
      <c r="F3718" s="215">
        <v>1122</v>
      </c>
      <c r="G3718" s="215">
        <v>1004</v>
      </c>
      <c r="I3718" s="215" t="s">
        <v>26130</v>
      </c>
      <c r="J3718" s="215" t="s">
        <v>26131</v>
      </c>
      <c r="K3718" s="215" t="s">
        <v>8688</v>
      </c>
      <c r="L3718" s="215" t="s">
        <v>28279</v>
      </c>
      <c r="AD3718" s="216"/>
    </row>
    <row r="3719" spans="1:30" s="215" customFormat="1" x14ac:dyDescent="0.25">
      <c r="A3719" s="215" t="s">
        <v>160</v>
      </c>
      <c r="B3719" s="215">
        <v>6136</v>
      </c>
      <c r="C3719" s="215" t="s">
        <v>234</v>
      </c>
      <c r="D3719" s="215">
        <v>191866356</v>
      </c>
      <c r="E3719" s="215">
        <v>1020</v>
      </c>
      <c r="F3719" s="215">
        <v>1122</v>
      </c>
      <c r="G3719" s="215">
        <v>1004</v>
      </c>
      <c r="I3719" s="215" t="s">
        <v>26132</v>
      </c>
      <c r="J3719" s="215" t="s">
        <v>26133</v>
      </c>
      <c r="K3719" s="215" t="s">
        <v>8688</v>
      </c>
      <c r="L3719" s="215" t="s">
        <v>28280</v>
      </c>
      <c r="AD3719" s="216"/>
    </row>
    <row r="3720" spans="1:30" s="215" customFormat="1" x14ac:dyDescent="0.25">
      <c r="A3720" s="215" t="s">
        <v>160</v>
      </c>
      <c r="B3720" s="215">
        <v>6136</v>
      </c>
      <c r="C3720" s="215" t="s">
        <v>234</v>
      </c>
      <c r="D3720" s="215">
        <v>191866728</v>
      </c>
      <c r="E3720" s="215">
        <v>1020</v>
      </c>
      <c r="F3720" s="215">
        <v>1110</v>
      </c>
      <c r="G3720" s="215">
        <v>1004</v>
      </c>
      <c r="I3720" s="215" t="s">
        <v>14779</v>
      </c>
      <c r="J3720" s="215" t="s">
        <v>14780</v>
      </c>
      <c r="K3720" s="215" t="s">
        <v>8688</v>
      </c>
      <c r="L3720" s="215" t="s">
        <v>26240</v>
      </c>
      <c r="AD3720" s="216"/>
    </row>
    <row r="3721" spans="1:30" s="215" customFormat="1" x14ac:dyDescent="0.25">
      <c r="A3721" s="215" t="s">
        <v>160</v>
      </c>
      <c r="B3721" s="215">
        <v>6136</v>
      </c>
      <c r="C3721" s="215" t="s">
        <v>234</v>
      </c>
      <c r="D3721" s="215">
        <v>191866729</v>
      </c>
      <c r="E3721" s="215">
        <v>1020</v>
      </c>
      <c r="F3721" s="215">
        <v>1110</v>
      </c>
      <c r="G3721" s="215">
        <v>1004</v>
      </c>
      <c r="I3721" s="215" t="s">
        <v>14781</v>
      </c>
      <c r="J3721" s="215" t="s">
        <v>14782</v>
      </c>
      <c r="K3721" s="215" t="s">
        <v>8688</v>
      </c>
      <c r="L3721" s="215" t="s">
        <v>25371</v>
      </c>
      <c r="AD3721" s="216"/>
    </row>
    <row r="3722" spans="1:30" s="215" customFormat="1" x14ac:dyDescent="0.25">
      <c r="A3722" s="215" t="s">
        <v>160</v>
      </c>
      <c r="B3722" s="215">
        <v>6136</v>
      </c>
      <c r="C3722" s="215" t="s">
        <v>234</v>
      </c>
      <c r="D3722" s="215">
        <v>191866730</v>
      </c>
      <c r="E3722" s="215">
        <v>1020</v>
      </c>
      <c r="F3722" s="215">
        <v>1110</v>
      </c>
      <c r="G3722" s="215">
        <v>1004</v>
      </c>
      <c r="I3722" s="215" t="s">
        <v>14783</v>
      </c>
      <c r="J3722" s="215" t="s">
        <v>14784</v>
      </c>
      <c r="K3722" s="215" t="s">
        <v>8688</v>
      </c>
      <c r="L3722" s="215" t="s">
        <v>26241</v>
      </c>
      <c r="AD3722" s="216"/>
    </row>
    <row r="3723" spans="1:30" s="215" customFormat="1" x14ac:dyDescent="0.25">
      <c r="A3723" s="215" t="s">
        <v>160</v>
      </c>
      <c r="B3723" s="215">
        <v>6136</v>
      </c>
      <c r="C3723" s="215" t="s">
        <v>234</v>
      </c>
      <c r="D3723" s="215">
        <v>191866731</v>
      </c>
      <c r="E3723" s="215">
        <v>1020</v>
      </c>
      <c r="F3723" s="215">
        <v>1110</v>
      </c>
      <c r="G3723" s="215">
        <v>1004</v>
      </c>
      <c r="I3723" s="215" t="s">
        <v>14785</v>
      </c>
      <c r="J3723" s="215" t="s">
        <v>14786</v>
      </c>
      <c r="K3723" s="215" t="s">
        <v>8688</v>
      </c>
      <c r="L3723" s="215" t="s">
        <v>26242</v>
      </c>
      <c r="AD3723" s="216"/>
    </row>
    <row r="3724" spans="1:30" s="215" customFormat="1" x14ac:dyDescent="0.25">
      <c r="A3724" s="215" t="s">
        <v>160</v>
      </c>
      <c r="B3724" s="215">
        <v>6136</v>
      </c>
      <c r="C3724" s="215" t="s">
        <v>234</v>
      </c>
      <c r="D3724" s="215">
        <v>191867448</v>
      </c>
      <c r="E3724" s="215">
        <v>1020</v>
      </c>
      <c r="F3724" s="215">
        <v>1110</v>
      </c>
      <c r="G3724" s="215">
        <v>1004</v>
      </c>
      <c r="I3724" s="215" t="s">
        <v>14787</v>
      </c>
      <c r="J3724" s="215" t="s">
        <v>14788</v>
      </c>
      <c r="K3724" s="215" t="s">
        <v>8688</v>
      </c>
      <c r="L3724" s="215" t="s">
        <v>21026</v>
      </c>
      <c r="AD3724" s="216"/>
    </row>
    <row r="3725" spans="1:30" s="215" customFormat="1" x14ac:dyDescent="0.25">
      <c r="A3725" s="215" t="s">
        <v>160</v>
      </c>
      <c r="B3725" s="215">
        <v>6136</v>
      </c>
      <c r="C3725" s="215" t="s">
        <v>234</v>
      </c>
      <c r="D3725" s="215">
        <v>191871671</v>
      </c>
      <c r="E3725" s="215">
        <v>1030</v>
      </c>
      <c r="F3725" s="215">
        <v>1122</v>
      </c>
      <c r="G3725" s="215">
        <v>1004</v>
      </c>
      <c r="I3725" s="215" t="s">
        <v>28080</v>
      </c>
      <c r="J3725" s="215" t="s">
        <v>28081</v>
      </c>
      <c r="K3725" s="215" t="s">
        <v>8688</v>
      </c>
      <c r="L3725" s="215" t="s">
        <v>28119</v>
      </c>
      <c r="AD3725" s="216"/>
    </row>
    <row r="3726" spans="1:30" s="215" customFormat="1" x14ac:dyDescent="0.25">
      <c r="A3726" s="215" t="s">
        <v>160</v>
      </c>
      <c r="B3726" s="215">
        <v>6136</v>
      </c>
      <c r="C3726" s="215" t="s">
        <v>234</v>
      </c>
      <c r="D3726" s="215">
        <v>191872398</v>
      </c>
      <c r="E3726" s="215">
        <v>1020</v>
      </c>
      <c r="F3726" s="215">
        <v>1121</v>
      </c>
      <c r="G3726" s="215">
        <v>1004</v>
      </c>
      <c r="I3726" s="215" t="s">
        <v>14789</v>
      </c>
      <c r="J3726" s="215" t="s">
        <v>14790</v>
      </c>
      <c r="K3726" s="215" t="s">
        <v>8688</v>
      </c>
      <c r="L3726" s="215" t="s">
        <v>21027</v>
      </c>
      <c r="AD3726" s="216"/>
    </row>
    <row r="3727" spans="1:30" s="215" customFormat="1" x14ac:dyDescent="0.25">
      <c r="A3727" s="215" t="s">
        <v>160</v>
      </c>
      <c r="B3727" s="215">
        <v>6136</v>
      </c>
      <c r="C3727" s="215" t="s">
        <v>234</v>
      </c>
      <c r="D3727" s="215">
        <v>191872844</v>
      </c>
      <c r="E3727" s="215">
        <v>1060</v>
      </c>
      <c r="F3727" s="215">
        <v>1261</v>
      </c>
      <c r="G3727" s="215">
        <v>1004</v>
      </c>
      <c r="I3727" s="215" t="s">
        <v>28082</v>
      </c>
      <c r="J3727" s="215" t="s">
        <v>28083</v>
      </c>
      <c r="K3727" s="215" t="s">
        <v>8688</v>
      </c>
      <c r="L3727" s="215" t="s">
        <v>21028</v>
      </c>
      <c r="AD3727" s="216"/>
    </row>
    <row r="3728" spans="1:30" s="215" customFormat="1" x14ac:dyDescent="0.25">
      <c r="A3728" s="215" t="s">
        <v>160</v>
      </c>
      <c r="B3728" s="215">
        <v>6136</v>
      </c>
      <c r="C3728" s="215" t="s">
        <v>234</v>
      </c>
      <c r="D3728" s="215">
        <v>191872849</v>
      </c>
      <c r="E3728" s="215">
        <v>1060</v>
      </c>
      <c r="F3728" s="215">
        <v>1251</v>
      </c>
      <c r="G3728" s="215">
        <v>1004</v>
      </c>
      <c r="I3728" s="215" t="s">
        <v>14791</v>
      </c>
      <c r="J3728" s="215" t="s">
        <v>14792</v>
      </c>
      <c r="K3728" s="215" t="s">
        <v>8688</v>
      </c>
      <c r="L3728" s="215" t="s">
        <v>21029</v>
      </c>
      <c r="AD3728" s="216"/>
    </row>
    <row r="3729" spans="1:30" s="215" customFormat="1" x14ac:dyDescent="0.25">
      <c r="A3729" s="215" t="s">
        <v>160</v>
      </c>
      <c r="B3729" s="215">
        <v>6136</v>
      </c>
      <c r="C3729" s="215" t="s">
        <v>234</v>
      </c>
      <c r="D3729" s="215">
        <v>191878835</v>
      </c>
      <c r="E3729" s="215">
        <v>1020</v>
      </c>
      <c r="F3729" s="215">
        <v>1122</v>
      </c>
      <c r="G3729" s="215">
        <v>1004</v>
      </c>
      <c r="I3729" s="215" t="s">
        <v>14793</v>
      </c>
      <c r="J3729" s="215" t="s">
        <v>14794</v>
      </c>
      <c r="K3729" s="215" t="s">
        <v>8688</v>
      </c>
      <c r="L3729" s="215" t="s">
        <v>21030</v>
      </c>
      <c r="AD3729" s="216"/>
    </row>
    <row r="3730" spans="1:30" s="215" customFormat="1" x14ac:dyDescent="0.25">
      <c r="A3730" s="215" t="s">
        <v>160</v>
      </c>
      <c r="B3730" s="215">
        <v>6136</v>
      </c>
      <c r="C3730" s="215" t="s">
        <v>234</v>
      </c>
      <c r="D3730" s="215">
        <v>191885802</v>
      </c>
      <c r="E3730" s="215">
        <v>1020</v>
      </c>
      <c r="F3730" s="215">
        <v>1110</v>
      </c>
      <c r="G3730" s="215">
        <v>1004</v>
      </c>
      <c r="I3730" s="215" t="s">
        <v>3567</v>
      </c>
      <c r="J3730" s="215" t="s">
        <v>3568</v>
      </c>
      <c r="K3730" s="215" t="s">
        <v>328</v>
      </c>
      <c r="L3730" s="215" t="s">
        <v>7924</v>
      </c>
      <c r="AD3730" s="216"/>
    </row>
    <row r="3731" spans="1:30" s="215" customFormat="1" x14ac:dyDescent="0.25">
      <c r="A3731" s="215" t="s">
        <v>160</v>
      </c>
      <c r="B3731" s="215">
        <v>6136</v>
      </c>
      <c r="C3731" s="215" t="s">
        <v>234</v>
      </c>
      <c r="D3731" s="215">
        <v>191887423</v>
      </c>
      <c r="E3731" s="215">
        <v>1020</v>
      </c>
      <c r="F3731" s="215">
        <v>1121</v>
      </c>
      <c r="G3731" s="215">
        <v>1004</v>
      </c>
      <c r="I3731" s="215" t="s">
        <v>24561</v>
      </c>
      <c r="J3731" s="215" t="s">
        <v>24562</v>
      </c>
      <c r="K3731" s="215" t="s">
        <v>8688</v>
      </c>
      <c r="L3731" s="215" t="s">
        <v>21031</v>
      </c>
      <c r="AD3731" s="216"/>
    </row>
    <row r="3732" spans="1:30" s="215" customFormat="1" x14ac:dyDescent="0.25">
      <c r="A3732" s="215" t="s">
        <v>160</v>
      </c>
      <c r="B3732" s="215">
        <v>6136</v>
      </c>
      <c r="C3732" s="215" t="s">
        <v>234</v>
      </c>
      <c r="D3732" s="215">
        <v>191889375</v>
      </c>
      <c r="E3732" s="215">
        <v>1020</v>
      </c>
      <c r="F3732" s="215">
        <v>1122</v>
      </c>
      <c r="G3732" s="215">
        <v>1004</v>
      </c>
      <c r="I3732" s="215" t="s">
        <v>14795</v>
      </c>
      <c r="J3732" s="215" t="s">
        <v>14796</v>
      </c>
      <c r="K3732" s="215" t="s">
        <v>8688</v>
      </c>
      <c r="L3732" s="215" t="s">
        <v>21032</v>
      </c>
      <c r="AD3732" s="216"/>
    </row>
    <row r="3733" spans="1:30" s="215" customFormat="1" x14ac:dyDescent="0.25">
      <c r="A3733" s="215" t="s">
        <v>160</v>
      </c>
      <c r="B3733" s="215">
        <v>6136</v>
      </c>
      <c r="C3733" s="215" t="s">
        <v>234</v>
      </c>
      <c r="D3733" s="215">
        <v>191895843</v>
      </c>
      <c r="E3733" s="215">
        <v>1060</v>
      </c>
      <c r="F3733" s="215">
        <v>1252</v>
      </c>
      <c r="G3733" s="215">
        <v>1004</v>
      </c>
      <c r="I3733" s="215" t="s">
        <v>31814</v>
      </c>
      <c r="J3733" s="215" t="s">
        <v>31815</v>
      </c>
      <c r="K3733" s="215" t="s">
        <v>8688</v>
      </c>
      <c r="L3733" s="215" t="s">
        <v>21033</v>
      </c>
      <c r="AD3733" s="216"/>
    </row>
    <row r="3734" spans="1:30" s="215" customFormat="1" x14ac:dyDescent="0.25">
      <c r="A3734" s="215" t="s">
        <v>160</v>
      </c>
      <c r="B3734" s="215">
        <v>6136</v>
      </c>
      <c r="C3734" s="215" t="s">
        <v>234</v>
      </c>
      <c r="D3734" s="215">
        <v>191895912</v>
      </c>
      <c r="E3734" s="215">
        <v>1020</v>
      </c>
      <c r="F3734" s="215">
        <v>1110</v>
      </c>
      <c r="G3734" s="215">
        <v>1004</v>
      </c>
      <c r="I3734" s="215" t="s">
        <v>14797</v>
      </c>
      <c r="J3734" s="215" t="s">
        <v>14798</v>
      </c>
      <c r="K3734" s="215" t="s">
        <v>8688</v>
      </c>
      <c r="L3734" s="215" t="s">
        <v>21034</v>
      </c>
      <c r="AD3734" s="216"/>
    </row>
    <row r="3735" spans="1:30" s="215" customFormat="1" x14ac:dyDescent="0.25">
      <c r="A3735" s="215" t="s">
        <v>160</v>
      </c>
      <c r="B3735" s="215">
        <v>6136</v>
      </c>
      <c r="C3735" s="215" t="s">
        <v>234</v>
      </c>
      <c r="D3735" s="215">
        <v>191901492</v>
      </c>
      <c r="E3735" s="215">
        <v>1030</v>
      </c>
      <c r="F3735" s="215">
        <v>1110</v>
      </c>
      <c r="G3735" s="215">
        <v>1004</v>
      </c>
      <c r="I3735" s="215" t="s">
        <v>14799</v>
      </c>
      <c r="J3735" s="215" t="s">
        <v>14800</v>
      </c>
      <c r="K3735" s="215" t="s">
        <v>8688</v>
      </c>
      <c r="L3735" s="215" t="s">
        <v>21035</v>
      </c>
      <c r="AD3735" s="216"/>
    </row>
    <row r="3736" spans="1:30" s="215" customFormat="1" x14ac:dyDescent="0.25">
      <c r="A3736" s="215" t="s">
        <v>160</v>
      </c>
      <c r="B3736" s="215">
        <v>6136</v>
      </c>
      <c r="C3736" s="215" t="s">
        <v>234</v>
      </c>
      <c r="D3736" s="215">
        <v>191901493</v>
      </c>
      <c r="E3736" s="215">
        <v>1020</v>
      </c>
      <c r="F3736" s="215">
        <v>1110</v>
      </c>
      <c r="G3736" s="215">
        <v>1004</v>
      </c>
      <c r="I3736" s="215" t="s">
        <v>14801</v>
      </c>
      <c r="J3736" s="215" t="s">
        <v>14802</v>
      </c>
      <c r="K3736" s="215" t="s">
        <v>8688</v>
      </c>
      <c r="L3736" s="215" t="s">
        <v>21036</v>
      </c>
      <c r="AD3736" s="216"/>
    </row>
    <row r="3737" spans="1:30" s="215" customFormat="1" x14ac:dyDescent="0.25">
      <c r="A3737" s="215" t="s">
        <v>160</v>
      </c>
      <c r="B3737" s="215">
        <v>6136</v>
      </c>
      <c r="C3737" s="215" t="s">
        <v>234</v>
      </c>
      <c r="D3737" s="215">
        <v>191901845</v>
      </c>
      <c r="E3737" s="215">
        <v>1020</v>
      </c>
      <c r="F3737" s="215">
        <v>1121</v>
      </c>
      <c r="G3737" s="215">
        <v>1004</v>
      </c>
      <c r="I3737" s="215" t="s">
        <v>14803</v>
      </c>
      <c r="J3737" s="215" t="s">
        <v>14804</v>
      </c>
      <c r="K3737" s="215" t="s">
        <v>8688</v>
      </c>
      <c r="L3737" s="215" t="s">
        <v>21037</v>
      </c>
      <c r="AD3737" s="216"/>
    </row>
    <row r="3738" spans="1:30" s="215" customFormat="1" x14ac:dyDescent="0.25">
      <c r="A3738" s="215" t="s">
        <v>160</v>
      </c>
      <c r="B3738" s="215">
        <v>6136</v>
      </c>
      <c r="C3738" s="215" t="s">
        <v>234</v>
      </c>
      <c r="D3738" s="215">
        <v>191903212</v>
      </c>
      <c r="E3738" s="215">
        <v>1060</v>
      </c>
      <c r="F3738" s="215">
        <v>1271</v>
      </c>
      <c r="G3738" s="215">
        <v>1004</v>
      </c>
      <c r="I3738" s="215" t="s">
        <v>24521</v>
      </c>
      <c r="J3738" s="215" t="s">
        <v>24522</v>
      </c>
      <c r="K3738" s="215" t="s">
        <v>8688</v>
      </c>
      <c r="L3738" s="215" t="s">
        <v>21038</v>
      </c>
      <c r="AD3738" s="216"/>
    </row>
    <row r="3739" spans="1:30" s="215" customFormat="1" x14ac:dyDescent="0.25">
      <c r="A3739" s="215" t="s">
        <v>160</v>
      </c>
      <c r="B3739" s="215">
        <v>6136</v>
      </c>
      <c r="C3739" s="215" t="s">
        <v>234</v>
      </c>
      <c r="D3739" s="215">
        <v>191906524</v>
      </c>
      <c r="E3739" s="215">
        <v>1060</v>
      </c>
      <c r="F3739" s="215">
        <v>1242</v>
      </c>
      <c r="G3739" s="215">
        <v>1004</v>
      </c>
      <c r="I3739" s="215" t="s">
        <v>14805</v>
      </c>
      <c r="J3739" s="215" t="s">
        <v>14806</v>
      </c>
      <c r="K3739" s="215" t="s">
        <v>8688</v>
      </c>
      <c r="L3739" s="215" t="s">
        <v>21039</v>
      </c>
      <c r="AD3739" s="216"/>
    </row>
    <row r="3740" spans="1:30" s="215" customFormat="1" x14ac:dyDescent="0.25">
      <c r="A3740" s="215" t="s">
        <v>160</v>
      </c>
      <c r="B3740" s="215">
        <v>6136</v>
      </c>
      <c r="C3740" s="215" t="s">
        <v>234</v>
      </c>
      <c r="D3740" s="215">
        <v>191906631</v>
      </c>
      <c r="E3740" s="215">
        <v>1020</v>
      </c>
      <c r="F3740" s="215">
        <v>1122</v>
      </c>
      <c r="G3740" s="215">
        <v>1004</v>
      </c>
      <c r="I3740" s="215" t="s">
        <v>14807</v>
      </c>
      <c r="J3740" s="215" t="s">
        <v>14808</v>
      </c>
      <c r="K3740" s="215" t="s">
        <v>8688</v>
      </c>
      <c r="L3740" s="215" t="s">
        <v>21040</v>
      </c>
      <c r="AD3740" s="216"/>
    </row>
    <row r="3741" spans="1:30" s="215" customFormat="1" x14ac:dyDescent="0.25">
      <c r="A3741" s="215" t="s">
        <v>160</v>
      </c>
      <c r="B3741" s="215">
        <v>6136</v>
      </c>
      <c r="C3741" s="215" t="s">
        <v>234</v>
      </c>
      <c r="D3741" s="215">
        <v>191906632</v>
      </c>
      <c r="E3741" s="215">
        <v>1020</v>
      </c>
      <c r="F3741" s="215">
        <v>1122</v>
      </c>
      <c r="G3741" s="215">
        <v>1004</v>
      </c>
      <c r="I3741" s="215" t="s">
        <v>14809</v>
      </c>
      <c r="J3741" s="215" t="s">
        <v>14810</v>
      </c>
      <c r="K3741" s="215" t="s">
        <v>8688</v>
      </c>
      <c r="L3741" s="215" t="s">
        <v>21041</v>
      </c>
      <c r="AD3741" s="216"/>
    </row>
    <row r="3742" spans="1:30" s="215" customFormat="1" x14ac:dyDescent="0.25">
      <c r="A3742" s="215" t="s">
        <v>160</v>
      </c>
      <c r="B3742" s="215">
        <v>6136</v>
      </c>
      <c r="C3742" s="215" t="s">
        <v>234</v>
      </c>
      <c r="D3742" s="215">
        <v>191906799</v>
      </c>
      <c r="E3742" s="215">
        <v>1020</v>
      </c>
      <c r="F3742" s="215">
        <v>1122</v>
      </c>
      <c r="G3742" s="215">
        <v>1004</v>
      </c>
      <c r="I3742" s="215" t="s">
        <v>14811</v>
      </c>
      <c r="J3742" s="215" t="s">
        <v>14812</v>
      </c>
      <c r="K3742" s="215" t="s">
        <v>8688</v>
      </c>
      <c r="L3742" s="215" t="s">
        <v>21042</v>
      </c>
      <c r="AD3742" s="216"/>
    </row>
    <row r="3743" spans="1:30" s="215" customFormat="1" x14ac:dyDescent="0.25">
      <c r="A3743" s="215" t="s">
        <v>160</v>
      </c>
      <c r="B3743" s="215">
        <v>6136</v>
      </c>
      <c r="C3743" s="215" t="s">
        <v>234</v>
      </c>
      <c r="D3743" s="215">
        <v>191907490</v>
      </c>
      <c r="E3743" s="215">
        <v>1060</v>
      </c>
      <c r="F3743" s="215">
        <v>1252</v>
      </c>
      <c r="G3743" s="215">
        <v>1004</v>
      </c>
      <c r="I3743" s="215" t="s">
        <v>14813</v>
      </c>
      <c r="J3743" s="215" t="s">
        <v>14814</v>
      </c>
      <c r="K3743" s="215" t="s">
        <v>8688</v>
      </c>
      <c r="L3743" s="215" t="s">
        <v>21043</v>
      </c>
      <c r="AD3743" s="216"/>
    </row>
    <row r="3744" spans="1:30" s="215" customFormat="1" x14ac:dyDescent="0.25">
      <c r="A3744" s="215" t="s">
        <v>160</v>
      </c>
      <c r="B3744" s="215">
        <v>6136</v>
      </c>
      <c r="C3744" s="215" t="s">
        <v>234</v>
      </c>
      <c r="D3744" s="215">
        <v>191908381</v>
      </c>
      <c r="E3744" s="215">
        <v>1060</v>
      </c>
      <c r="F3744" s="215">
        <v>1121</v>
      </c>
      <c r="G3744" s="215">
        <v>1004</v>
      </c>
      <c r="I3744" s="215" t="s">
        <v>3569</v>
      </c>
      <c r="J3744" s="215" t="s">
        <v>3570</v>
      </c>
      <c r="K3744" s="215" t="s">
        <v>328</v>
      </c>
      <c r="L3744" s="215" t="s">
        <v>7483</v>
      </c>
      <c r="AD3744" s="216"/>
    </row>
    <row r="3745" spans="1:30" s="215" customFormat="1" x14ac:dyDescent="0.25">
      <c r="A3745" s="215" t="s">
        <v>160</v>
      </c>
      <c r="B3745" s="215">
        <v>6136</v>
      </c>
      <c r="C3745" s="215" t="s">
        <v>234</v>
      </c>
      <c r="D3745" s="215">
        <v>191910365</v>
      </c>
      <c r="E3745" s="215">
        <v>1060</v>
      </c>
      <c r="F3745" s="215">
        <v>1271</v>
      </c>
      <c r="G3745" s="215">
        <v>1004</v>
      </c>
      <c r="I3745" s="215" t="s">
        <v>14815</v>
      </c>
      <c r="J3745" s="215" t="s">
        <v>14816</v>
      </c>
      <c r="K3745" s="215" t="s">
        <v>8688</v>
      </c>
      <c r="L3745" s="215" t="s">
        <v>21044</v>
      </c>
      <c r="AD3745" s="216"/>
    </row>
    <row r="3746" spans="1:30" s="215" customFormat="1" x14ac:dyDescent="0.25">
      <c r="A3746" s="215" t="s">
        <v>160</v>
      </c>
      <c r="B3746" s="215">
        <v>6136</v>
      </c>
      <c r="C3746" s="215" t="s">
        <v>234</v>
      </c>
      <c r="D3746" s="215">
        <v>191916675</v>
      </c>
      <c r="E3746" s="215">
        <v>1060</v>
      </c>
      <c r="F3746" s="215">
        <v>1271</v>
      </c>
      <c r="G3746" s="215">
        <v>1004</v>
      </c>
      <c r="I3746" s="215" t="s">
        <v>14817</v>
      </c>
      <c r="J3746" s="215" t="s">
        <v>14818</v>
      </c>
      <c r="K3746" s="215" t="s">
        <v>8688</v>
      </c>
      <c r="L3746" s="215" t="s">
        <v>21045</v>
      </c>
      <c r="AD3746" s="216"/>
    </row>
    <row r="3747" spans="1:30" s="215" customFormat="1" x14ac:dyDescent="0.25">
      <c r="A3747" s="215" t="s">
        <v>160</v>
      </c>
      <c r="B3747" s="215">
        <v>6136</v>
      </c>
      <c r="C3747" s="215" t="s">
        <v>234</v>
      </c>
      <c r="D3747" s="215">
        <v>191918529</v>
      </c>
      <c r="E3747" s="215">
        <v>1060</v>
      </c>
      <c r="F3747" s="215">
        <v>1274</v>
      </c>
      <c r="G3747" s="215">
        <v>1004</v>
      </c>
      <c r="I3747" s="215" t="s">
        <v>14819</v>
      </c>
      <c r="J3747" s="215" t="s">
        <v>14820</v>
      </c>
      <c r="K3747" s="215" t="s">
        <v>8688</v>
      </c>
      <c r="L3747" s="215" t="s">
        <v>21046</v>
      </c>
      <c r="AD3747" s="216"/>
    </row>
    <row r="3748" spans="1:30" s="215" customFormat="1" x14ac:dyDescent="0.25">
      <c r="A3748" s="215" t="s">
        <v>160</v>
      </c>
      <c r="B3748" s="215">
        <v>6136</v>
      </c>
      <c r="C3748" s="215" t="s">
        <v>234</v>
      </c>
      <c r="D3748" s="215">
        <v>191918545</v>
      </c>
      <c r="E3748" s="215">
        <v>1060</v>
      </c>
      <c r="F3748" s="215">
        <v>1242</v>
      </c>
      <c r="G3748" s="215">
        <v>1004</v>
      </c>
      <c r="I3748" s="215" t="s">
        <v>14821</v>
      </c>
      <c r="J3748" s="215" t="s">
        <v>14822</v>
      </c>
      <c r="K3748" s="215" t="s">
        <v>8688</v>
      </c>
      <c r="L3748" s="215" t="s">
        <v>21047</v>
      </c>
      <c r="AD3748" s="216"/>
    </row>
    <row r="3749" spans="1:30" s="215" customFormat="1" x14ac:dyDescent="0.25">
      <c r="A3749" s="215" t="s">
        <v>160</v>
      </c>
      <c r="B3749" s="215">
        <v>6136</v>
      </c>
      <c r="C3749" s="215" t="s">
        <v>234</v>
      </c>
      <c r="D3749" s="215">
        <v>191919210</v>
      </c>
      <c r="E3749" s="215">
        <v>1020</v>
      </c>
      <c r="F3749" s="215">
        <v>1110</v>
      </c>
      <c r="G3749" s="215">
        <v>1004</v>
      </c>
      <c r="I3749" s="215" t="s">
        <v>27079</v>
      </c>
      <c r="J3749" s="215" t="s">
        <v>27080</v>
      </c>
      <c r="K3749" s="215" t="s">
        <v>8688</v>
      </c>
      <c r="L3749" s="215" t="s">
        <v>27157</v>
      </c>
      <c r="AD3749" s="216"/>
    </row>
    <row r="3750" spans="1:30" s="215" customFormat="1" x14ac:dyDescent="0.25">
      <c r="A3750" s="215" t="s">
        <v>160</v>
      </c>
      <c r="B3750" s="215">
        <v>6136</v>
      </c>
      <c r="C3750" s="215" t="s">
        <v>234</v>
      </c>
      <c r="D3750" s="215">
        <v>191919260</v>
      </c>
      <c r="E3750" s="215">
        <v>1020</v>
      </c>
      <c r="F3750" s="215">
        <v>1110</v>
      </c>
      <c r="G3750" s="215">
        <v>1004</v>
      </c>
      <c r="I3750" s="215" t="s">
        <v>27081</v>
      </c>
      <c r="J3750" s="215" t="s">
        <v>27082</v>
      </c>
      <c r="K3750" s="215" t="s">
        <v>8688</v>
      </c>
      <c r="L3750" s="215" t="s">
        <v>27158</v>
      </c>
      <c r="AD3750" s="216"/>
    </row>
    <row r="3751" spans="1:30" s="215" customFormat="1" x14ac:dyDescent="0.25">
      <c r="A3751" s="215" t="s">
        <v>160</v>
      </c>
      <c r="B3751" s="215">
        <v>6136</v>
      </c>
      <c r="C3751" s="215" t="s">
        <v>234</v>
      </c>
      <c r="D3751" s="215">
        <v>191919262</v>
      </c>
      <c r="E3751" s="215">
        <v>1020</v>
      </c>
      <c r="F3751" s="215">
        <v>1110</v>
      </c>
      <c r="G3751" s="215">
        <v>1004</v>
      </c>
      <c r="I3751" s="215" t="s">
        <v>27083</v>
      </c>
      <c r="J3751" s="215" t="s">
        <v>27084</v>
      </c>
      <c r="K3751" s="215" t="s">
        <v>8688</v>
      </c>
      <c r="L3751" s="215" t="s">
        <v>27159</v>
      </c>
      <c r="AD3751" s="216"/>
    </row>
    <row r="3752" spans="1:30" s="215" customFormat="1" x14ac:dyDescent="0.25">
      <c r="A3752" s="215" t="s">
        <v>160</v>
      </c>
      <c r="B3752" s="215">
        <v>6136</v>
      </c>
      <c r="C3752" s="215" t="s">
        <v>234</v>
      </c>
      <c r="D3752" s="215">
        <v>191919308</v>
      </c>
      <c r="E3752" s="215">
        <v>1020</v>
      </c>
      <c r="F3752" s="215">
        <v>1110</v>
      </c>
      <c r="G3752" s="215">
        <v>1004</v>
      </c>
      <c r="I3752" s="215" t="s">
        <v>27085</v>
      </c>
      <c r="J3752" s="215" t="s">
        <v>27086</v>
      </c>
      <c r="K3752" s="215" t="s">
        <v>8688</v>
      </c>
      <c r="L3752" s="215" t="s">
        <v>27160</v>
      </c>
      <c r="AD3752" s="216"/>
    </row>
    <row r="3753" spans="1:30" s="215" customFormat="1" x14ac:dyDescent="0.25">
      <c r="A3753" s="215" t="s">
        <v>160</v>
      </c>
      <c r="B3753" s="215">
        <v>6136</v>
      </c>
      <c r="C3753" s="215" t="s">
        <v>234</v>
      </c>
      <c r="D3753" s="215">
        <v>191922361</v>
      </c>
      <c r="E3753" s="215">
        <v>1060</v>
      </c>
      <c r="F3753" s="215">
        <v>1220</v>
      </c>
      <c r="G3753" s="215">
        <v>1004</v>
      </c>
      <c r="I3753" s="215" t="s">
        <v>14823</v>
      </c>
      <c r="J3753" s="215" t="s">
        <v>14824</v>
      </c>
      <c r="K3753" s="215" t="s">
        <v>8688</v>
      </c>
      <c r="L3753" s="215" t="s">
        <v>21048</v>
      </c>
      <c r="AD3753" s="216"/>
    </row>
    <row r="3754" spans="1:30" s="215" customFormat="1" x14ac:dyDescent="0.25">
      <c r="A3754" s="215" t="s">
        <v>160</v>
      </c>
      <c r="B3754" s="215">
        <v>6136</v>
      </c>
      <c r="C3754" s="215" t="s">
        <v>234</v>
      </c>
      <c r="D3754" s="215">
        <v>191922368</v>
      </c>
      <c r="E3754" s="215">
        <v>1060</v>
      </c>
      <c r="F3754" s="215">
        <v>1271</v>
      </c>
      <c r="G3754" s="215">
        <v>1004</v>
      </c>
      <c r="I3754" s="215" t="s">
        <v>14825</v>
      </c>
      <c r="J3754" s="215" t="s">
        <v>14826</v>
      </c>
      <c r="K3754" s="215" t="s">
        <v>8688</v>
      </c>
      <c r="L3754" s="215" t="s">
        <v>21049</v>
      </c>
      <c r="AD3754" s="216"/>
    </row>
    <row r="3755" spans="1:30" s="215" customFormat="1" x14ac:dyDescent="0.25">
      <c r="A3755" s="215" t="s">
        <v>160</v>
      </c>
      <c r="B3755" s="215">
        <v>6136</v>
      </c>
      <c r="C3755" s="215" t="s">
        <v>234</v>
      </c>
      <c r="D3755" s="215">
        <v>191923321</v>
      </c>
      <c r="E3755" s="215">
        <v>1020</v>
      </c>
      <c r="F3755" s="215">
        <v>1110</v>
      </c>
      <c r="G3755" s="215">
        <v>1004</v>
      </c>
      <c r="I3755" s="215" t="s">
        <v>14827</v>
      </c>
      <c r="J3755" s="215" t="s">
        <v>14828</v>
      </c>
      <c r="K3755" s="215" t="s">
        <v>8688</v>
      </c>
      <c r="L3755" s="215" t="s">
        <v>21050</v>
      </c>
      <c r="AD3755" s="216"/>
    </row>
    <row r="3756" spans="1:30" s="215" customFormat="1" x14ac:dyDescent="0.25">
      <c r="A3756" s="215" t="s">
        <v>160</v>
      </c>
      <c r="B3756" s="215">
        <v>6136</v>
      </c>
      <c r="C3756" s="215" t="s">
        <v>234</v>
      </c>
      <c r="D3756" s="215">
        <v>191933471</v>
      </c>
      <c r="E3756" s="215">
        <v>1020</v>
      </c>
      <c r="F3756" s="215">
        <v>1110</v>
      </c>
      <c r="G3756" s="215">
        <v>1004</v>
      </c>
      <c r="I3756" s="215" t="s">
        <v>14829</v>
      </c>
      <c r="J3756" s="215" t="s">
        <v>14830</v>
      </c>
      <c r="K3756" s="215" t="s">
        <v>8688</v>
      </c>
      <c r="L3756" s="215" t="s">
        <v>21051</v>
      </c>
      <c r="AD3756" s="216"/>
    </row>
    <row r="3757" spans="1:30" s="215" customFormat="1" x14ac:dyDescent="0.25">
      <c r="A3757" s="215" t="s">
        <v>160</v>
      </c>
      <c r="B3757" s="215">
        <v>6136</v>
      </c>
      <c r="C3757" s="215" t="s">
        <v>234</v>
      </c>
      <c r="D3757" s="215">
        <v>191933624</v>
      </c>
      <c r="E3757" s="215">
        <v>1020</v>
      </c>
      <c r="F3757" s="215">
        <v>1110</v>
      </c>
      <c r="G3757" s="215">
        <v>1004</v>
      </c>
      <c r="I3757" s="215" t="s">
        <v>14831</v>
      </c>
      <c r="J3757" s="215" t="s">
        <v>14832</v>
      </c>
      <c r="K3757" s="215" t="s">
        <v>8741</v>
      </c>
      <c r="L3757" s="215" t="s">
        <v>22931</v>
      </c>
      <c r="AD3757" s="216"/>
    </row>
    <row r="3758" spans="1:30" s="215" customFormat="1" x14ac:dyDescent="0.25">
      <c r="A3758" s="215" t="s">
        <v>160</v>
      </c>
      <c r="B3758" s="215">
        <v>6136</v>
      </c>
      <c r="C3758" s="215" t="s">
        <v>234</v>
      </c>
      <c r="D3758" s="215">
        <v>191936888</v>
      </c>
      <c r="E3758" s="215">
        <v>1020</v>
      </c>
      <c r="F3758" s="215">
        <v>1122</v>
      </c>
      <c r="G3758" s="215">
        <v>1004</v>
      </c>
      <c r="I3758" s="215" t="s">
        <v>14833</v>
      </c>
      <c r="J3758" s="215" t="s">
        <v>14834</v>
      </c>
      <c r="K3758" s="215" t="s">
        <v>8688</v>
      </c>
      <c r="L3758" s="215" t="s">
        <v>28569</v>
      </c>
      <c r="AD3758" s="216"/>
    </row>
    <row r="3759" spans="1:30" s="215" customFormat="1" x14ac:dyDescent="0.25">
      <c r="A3759" s="215" t="s">
        <v>160</v>
      </c>
      <c r="B3759" s="215">
        <v>6136</v>
      </c>
      <c r="C3759" s="215" t="s">
        <v>234</v>
      </c>
      <c r="D3759" s="215">
        <v>191936957</v>
      </c>
      <c r="E3759" s="215">
        <v>1020</v>
      </c>
      <c r="F3759" s="215">
        <v>1122</v>
      </c>
      <c r="G3759" s="215">
        <v>1004</v>
      </c>
      <c r="I3759" s="215" t="s">
        <v>14835</v>
      </c>
      <c r="J3759" s="215" t="s">
        <v>14836</v>
      </c>
      <c r="K3759" s="215" t="s">
        <v>8688</v>
      </c>
      <c r="L3759" s="215" t="s">
        <v>28570</v>
      </c>
      <c r="AD3759" s="216"/>
    </row>
    <row r="3760" spans="1:30" s="215" customFormat="1" x14ac:dyDescent="0.25">
      <c r="A3760" s="215" t="s">
        <v>160</v>
      </c>
      <c r="B3760" s="215">
        <v>6136</v>
      </c>
      <c r="C3760" s="215" t="s">
        <v>234</v>
      </c>
      <c r="D3760" s="215">
        <v>191954181</v>
      </c>
      <c r="E3760" s="215">
        <v>1060</v>
      </c>
      <c r="F3760" s="215">
        <v>1263</v>
      </c>
      <c r="G3760" s="215">
        <v>1004</v>
      </c>
      <c r="I3760" s="215" t="s">
        <v>14837</v>
      </c>
      <c r="J3760" s="215" t="s">
        <v>14838</v>
      </c>
      <c r="K3760" s="215" t="s">
        <v>8688</v>
      </c>
      <c r="L3760" s="215" t="s">
        <v>21052</v>
      </c>
      <c r="AD3760" s="216"/>
    </row>
    <row r="3761" spans="1:30" s="215" customFormat="1" x14ac:dyDescent="0.25">
      <c r="A3761" s="215" t="s">
        <v>160</v>
      </c>
      <c r="B3761" s="215">
        <v>6136</v>
      </c>
      <c r="C3761" s="215" t="s">
        <v>234</v>
      </c>
      <c r="D3761" s="215">
        <v>191954598</v>
      </c>
      <c r="E3761" s="215">
        <v>1060</v>
      </c>
      <c r="F3761" s="215">
        <v>1242</v>
      </c>
      <c r="G3761" s="215">
        <v>1004</v>
      </c>
      <c r="I3761" s="215" t="s">
        <v>28228</v>
      </c>
      <c r="J3761" s="215" t="s">
        <v>28229</v>
      </c>
      <c r="K3761" s="215" t="s">
        <v>8688</v>
      </c>
      <c r="L3761" s="215" t="s">
        <v>28281</v>
      </c>
      <c r="AD3761" s="216"/>
    </row>
    <row r="3762" spans="1:30" s="215" customFormat="1" x14ac:dyDescent="0.25">
      <c r="A3762" s="215" t="s">
        <v>160</v>
      </c>
      <c r="B3762" s="215">
        <v>6136</v>
      </c>
      <c r="C3762" s="215" t="s">
        <v>234</v>
      </c>
      <c r="D3762" s="215">
        <v>191954602</v>
      </c>
      <c r="E3762" s="215">
        <v>1020</v>
      </c>
      <c r="F3762" s="215">
        <v>1110</v>
      </c>
      <c r="G3762" s="215">
        <v>1004</v>
      </c>
      <c r="I3762" s="215" t="s">
        <v>14839</v>
      </c>
      <c r="J3762" s="215" t="s">
        <v>14840</v>
      </c>
      <c r="K3762" s="215" t="s">
        <v>8688</v>
      </c>
      <c r="L3762" s="215" t="s">
        <v>21053</v>
      </c>
      <c r="AD3762" s="216"/>
    </row>
    <row r="3763" spans="1:30" s="215" customFormat="1" x14ac:dyDescent="0.25">
      <c r="A3763" s="215" t="s">
        <v>160</v>
      </c>
      <c r="B3763" s="215">
        <v>6136</v>
      </c>
      <c r="C3763" s="215" t="s">
        <v>234</v>
      </c>
      <c r="D3763" s="215">
        <v>191954608</v>
      </c>
      <c r="E3763" s="215">
        <v>1020</v>
      </c>
      <c r="F3763" s="215">
        <v>1110</v>
      </c>
      <c r="G3763" s="215">
        <v>1004</v>
      </c>
      <c r="I3763" s="215" t="s">
        <v>14841</v>
      </c>
      <c r="J3763" s="215" t="s">
        <v>14842</v>
      </c>
      <c r="K3763" s="215" t="s">
        <v>8688</v>
      </c>
      <c r="L3763" s="215" t="s">
        <v>21054</v>
      </c>
      <c r="AD3763" s="216"/>
    </row>
    <row r="3764" spans="1:30" s="215" customFormat="1" x14ac:dyDescent="0.25">
      <c r="A3764" s="215" t="s">
        <v>160</v>
      </c>
      <c r="B3764" s="215">
        <v>6136</v>
      </c>
      <c r="C3764" s="215" t="s">
        <v>234</v>
      </c>
      <c r="D3764" s="215">
        <v>191955349</v>
      </c>
      <c r="E3764" s="215">
        <v>1060</v>
      </c>
      <c r="F3764" s="215">
        <v>1274</v>
      </c>
      <c r="G3764" s="215">
        <v>1004</v>
      </c>
      <c r="I3764" s="215" t="s">
        <v>14843</v>
      </c>
      <c r="J3764" s="215" t="s">
        <v>14844</v>
      </c>
      <c r="K3764" s="215" t="s">
        <v>8688</v>
      </c>
      <c r="L3764" s="215" t="s">
        <v>21055</v>
      </c>
      <c r="AD3764" s="216"/>
    </row>
    <row r="3765" spans="1:30" s="215" customFormat="1" x14ac:dyDescent="0.25">
      <c r="A3765" s="215" t="s">
        <v>160</v>
      </c>
      <c r="B3765" s="215">
        <v>6136</v>
      </c>
      <c r="C3765" s="215" t="s">
        <v>234</v>
      </c>
      <c r="D3765" s="215">
        <v>191955356</v>
      </c>
      <c r="E3765" s="215">
        <v>1060</v>
      </c>
      <c r="F3765" s="215">
        <v>1274</v>
      </c>
      <c r="G3765" s="215">
        <v>1004</v>
      </c>
      <c r="I3765" s="215" t="s">
        <v>14845</v>
      </c>
      <c r="J3765" s="215" t="s">
        <v>14846</v>
      </c>
      <c r="K3765" s="215" t="s">
        <v>8688</v>
      </c>
      <c r="L3765" s="215" t="s">
        <v>21056</v>
      </c>
      <c r="AD3765" s="216"/>
    </row>
    <row r="3766" spans="1:30" s="215" customFormat="1" x14ac:dyDescent="0.25">
      <c r="A3766" s="215" t="s">
        <v>160</v>
      </c>
      <c r="B3766" s="215">
        <v>6136</v>
      </c>
      <c r="C3766" s="215" t="s">
        <v>234</v>
      </c>
      <c r="D3766" s="215">
        <v>191955472</v>
      </c>
      <c r="E3766" s="215">
        <v>1060</v>
      </c>
      <c r="F3766" s="215">
        <v>1271</v>
      </c>
      <c r="G3766" s="215">
        <v>1004</v>
      </c>
      <c r="I3766" s="215" t="s">
        <v>14847</v>
      </c>
      <c r="J3766" s="215" t="s">
        <v>14848</v>
      </c>
      <c r="K3766" s="215" t="s">
        <v>8688</v>
      </c>
      <c r="L3766" s="215" t="s">
        <v>21057</v>
      </c>
      <c r="AD3766" s="216"/>
    </row>
    <row r="3767" spans="1:30" s="215" customFormat="1" x14ac:dyDescent="0.25">
      <c r="A3767" s="215" t="s">
        <v>160</v>
      </c>
      <c r="B3767" s="215">
        <v>6136</v>
      </c>
      <c r="C3767" s="215" t="s">
        <v>234</v>
      </c>
      <c r="D3767" s="215">
        <v>191955500</v>
      </c>
      <c r="E3767" s="215">
        <v>1020</v>
      </c>
      <c r="F3767" s="215">
        <v>1121</v>
      </c>
      <c r="G3767" s="215">
        <v>1003</v>
      </c>
      <c r="I3767" s="215" t="s">
        <v>14849</v>
      </c>
      <c r="J3767" s="215" t="s">
        <v>14850</v>
      </c>
      <c r="K3767" s="215" t="s">
        <v>8688</v>
      </c>
      <c r="L3767" s="215" t="s">
        <v>21058</v>
      </c>
      <c r="AD3767" s="216"/>
    </row>
    <row r="3768" spans="1:30" s="215" customFormat="1" x14ac:dyDescent="0.25">
      <c r="A3768" s="215" t="s">
        <v>160</v>
      </c>
      <c r="B3768" s="215">
        <v>6136</v>
      </c>
      <c r="C3768" s="215" t="s">
        <v>234</v>
      </c>
      <c r="D3768" s="215">
        <v>191955503</v>
      </c>
      <c r="E3768" s="215">
        <v>1020</v>
      </c>
      <c r="F3768" s="215">
        <v>1110</v>
      </c>
      <c r="G3768" s="215">
        <v>1004</v>
      </c>
      <c r="I3768" s="215" t="s">
        <v>14851</v>
      </c>
      <c r="J3768" s="215" t="s">
        <v>14852</v>
      </c>
      <c r="K3768" s="215" t="s">
        <v>8688</v>
      </c>
      <c r="L3768" s="215" t="s">
        <v>23810</v>
      </c>
      <c r="AD3768" s="216"/>
    </row>
    <row r="3769" spans="1:30" s="215" customFormat="1" x14ac:dyDescent="0.25">
      <c r="A3769" s="215" t="s">
        <v>160</v>
      </c>
      <c r="B3769" s="215">
        <v>6136</v>
      </c>
      <c r="C3769" s="215" t="s">
        <v>234</v>
      </c>
      <c r="D3769" s="215">
        <v>191955738</v>
      </c>
      <c r="E3769" s="215">
        <v>1020</v>
      </c>
      <c r="F3769" s="215">
        <v>1110</v>
      </c>
      <c r="G3769" s="215">
        <v>1004</v>
      </c>
      <c r="I3769" s="215" t="s">
        <v>14853</v>
      </c>
      <c r="J3769" s="215" t="s">
        <v>14854</v>
      </c>
      <c r="K3769" s="215" t="s">
        <v>8688</v>
      </c>
      <c r="L3769" s="215" t="s">
        <v>25197</v>
      </c>
      <c r="AD3769" s="216"/>
    </row>
    <row r="3770" spans="1:30" s="215" customFormat="1" x14ac:dyDescent="0.25">
      <c r="A3770" s="215" t="s">
        <v>160</v>
      </c>
      <c r="B3770" s="215">
        <v>6136</v>
      </c>
      <c r="C3770" s="215" t="s">
        <v>234</v>
      </c>
      <c r="D3770" s="215">
        <v>191955740</v>
      </c>
      <c r="E3770" s="215">
        <v>1020</v>
      </c>
      <c r="F3770" s="215">
        <v>1110</v>
      </c>
      <c r="G3770" s="215">
        <v>1004</v>
      </c>
      <c r="I3770" s="215" t="s">
        <v>14855</v>
      </c>
      <c r="J3770" s="215" t="s">
        <v>14856</v>
      </c>
      <c r="K3770" s="215" t="s">
        <v>8688</v>
      </c>
      <c r="L3770" s="215" t="s">
        <v>25198</v>
      </c>
      <c r="AD3770" s="216"/>
    </row>
    <row r="3771" spans="1:30" s="215" customFormat="1" x14ac:dyDescent="0.25">
      <c r="A3771" s="215" t="s">
        <v>160</v>
      </c>
      <c r="B3771" s="215">
        <v>6136</v>
      </c>
      <c r="C3771" s="215" t="s">
        <v>234</v>
      </c>
      <c r="D3771" s="215">
        <v>191955825</v>
      </c>
      <c r="E3771" s="215">
        <v>1020</v>
      </c>
      <c r="F3771" s="215">
        <v>1110</v>
      </c>
      <c r="G3771" s="215">
        <v>1004</v>
      </c>
      <c r="I3771" s="215" t="s">
        <v>14857</v>
      </c>
      <c r="J3771" s="215" t="s">
        <v>14858</v>
      </c>
      <c r="K3771" s="215" t="s">
        <v>8688</v>
      </c>
      <c r="L3771" s="215" t="s">
        <v>25199</v>
      </c>
      <c r="AD3771" s="216"/>
    </row>
    <row r="3772" spans="1:30" s="215" customFormat="1" x14ac:dyDescent="0.25">
      <c r="A3772" s="215" t="s">
        <v>160</v>
      </c>
      <c r="B3772" s="215">
        <v>6136</v>
      </c>
      <c r="C3772" s="215" t="s">
        <v>234</v>
      </c>
      <c r="D3772" s="215">
        <v>191955967</v>
      </c>
      <c r="E3772" s="215">
        <v>1060</v>
      </c>
      <c r="F3772" s="215">
        <v>1274</v>
      </c>
      <c r="G3772" s="215">
        <v>1004</v>
      </c>
      <c r="I3772" s="215" t="s">
        <v>14859</v>
      </c>
      <c r="J3772" s="215" t="s">
        <v>14860</v>
      </c>
      <c r="K3772" s="215" t="s">
        <v>8741</v>
      </c>
      <c r="L3772" s="215" t="s">
        <v>22932</v>
      </c>
      <c r="AD3772" s="216"/>
    </row>
    <row r="3773" spans="1:30" s="215" customFormat="1" x14ac:dyDescent="0.25">
      <c r="A3773" s="215" t="s">
        <v>160</v>
      </c>
      <c r="B3773" s="215">
        <v>6136</v>
      </c>
      <c r="C3773" s="215" t="s">
        <v>234</v>
      </c>
      <c r="D3773" s="215">
        <v>191956121</v>
      </c>
      <c r="E3773" s="215">
        <v>1020</v>
      </c>
      <c r="F3773" s="215">
        <v>1121</v>
      </c>
      <c r="G3773" s="215">
        <v>1004</v>
      </c>
      <c r="I3773" s="215" t="s">
        <v>14861</v>
      </c>
      <c r="J3773" s="215" t="s">
        <v>14862</v>
      </c>
      <c r="K3773" s="215" t="s">
        <v>8688</v>
      </c>
      <c r="L3773" s="215" t="s">
        <v>21059</v>
      </c>
      <c r="AD3773" s="216"/>
    </row>
    <row r="3774" spans="1:30" s="215" customFormat="1" x14ac:dyDescent="0.25">
      <c r="A3774" s="215" t="s">
        <v>160</v>
      </c>
      <c r="B3774" s="215">
        <v>6136</v>
      </c>
      <c r="C3774" s="215" t="s">
        <v>234</v>
      </c>
      <c r="D3774" s="215">
        <v>191959116</v>
      </c>
      <c r="E3774" s="215">
        <v>1020</v>
      </c>
      <c r="F3774" s="215">
        <v>1110</v>
      </c>
      <c r="G3774" s="215">
        <v>1004</v>
      </c>
      <c r="I3774" s="215" t="s">
        <v>14863</v>
      </c>
      <c r="J3774" s="215" t="s">
        <v>14864</v>
      </c>
      <c r="K3774" s="215" t="s">
        <v>8688</v>
      </c>
      <c r="L3774" s="215" t="s">
        <v>21060</v>
      </c>
      <c r="AD3774" s="216"/>
    </row>
    <row r="3775" spans="1:30" s="215" customFormat="1" x14ac:dyDescent="0.25">
      <c r="A3775" s="215" t="s">
        <v>160</v>
      </c>
      <c r="B3775" s="215">
        <v>6136</v>
      </c>
      <c r="C3775" s="215" t="s">
        <v>234</v>
      </c>
      <c r="D3775" s="215">
        <v>191961808</v>
      </c>
      <c r="E3775" s="215">
        <v>1020</v>
      </c>
      <c r="F3775" s="215">
        <v>1110</v>
      </c>
      <c r="G3775" s="215">
        <v>1004</v>
      </c>
      <c r="I3775" s="215" t="s">
        <v>27388</v>
      </c>
      <c r="J3775" s="215" t="s">
        <v>27389</v>
      </c>
      <c r="K3775" s="215" t="s">
        <v>8688</v>
      </c>
      <c r="L3775" s="215" t="s">
        <v>28006</v>
      </c>
      <c r="AD3775" s="216"/>
    </row>
    <row r="3776" spans="1:30" s="215" customFormat="1" x14ac:dyDescent="0.25">
      <c r="A3776" s="215" t="s">
        <v>160</v>
      </c>
      <c r="B3776" s="215">
        <v>6136</v>
      </c>
      <c r="C3776" s="215" t="s">
        <v>234</v>
      </c>
      <c r="D3776" s="215">
        <v>191961862</v>
      </c>
      <c r="E3776" s="215">
        <v>1020</v>
      </c>
      <c r="F3776" s="215">
        <v>1110</v>
      </c>
      <c r="G3776" s="215">
        <v>1004</v>
      </c>
      <c r="I3776" s="215" t="s">
        <v>14865</v>
      </c>
      <c r="J3776" s="215" t="s">
        <v>14866</v>
      </c>
      <c r="K3776" s="215" t="s">
        <v>8688</v>
      </c>
      <c r="L3776" s="215" t="s">
        <v>21061</v>
      </c>
      <c r="AD3776" s="216"/>
    </row>
    <row r="3777" spans="1:30" s="215" customFormat="1" x14ac:dyDescent="0.25">
      <c r="A3777" s="215" t="s">
        <v>160</v>
      </c>
      <c r="B3777" s="215">
        <v>6136</v>
      </c>
      <c r="C3777" s="215" t="s">
        <v>234</v>
      </c>
      <c r="D3777" s="215">
        <v>191961864</v>
      </c>
      <c r="E3777" s="215">
        <v>1060</v>
      </c>
      <c r="F3777" s="215">
        <v>1241</v>
      </c>
      <c r="G3777" s="215">
        <v>1004</v>
      </c>
      <c r="I3777" s="215" t="s">
        <v>14867</v>
      </c>
      <c r="J3777" s="215" t="s">
        <v>14868</v>
      </c>
      <c r="K3777" s="215" t="s">
        <v>8688</v>
      </c>
      <c r="L3777" s="215" t="s">
        <v>21062</v>
      </c>
      <c r="AD3777" s="216"/>
    </row>
    <row r="3778" spans="1:30" s="215" customFormat="1" x14ac:dyDescent="0.25">
      <c r="A3778" s="215" t="s">
        <v>160</v>
      </c>
      <c r="B3778" s="215">
        <v>6136</v>
      </c>
      <c r="C3778" s="215" t="s">
        <v>234</v>
      </c>
      <c r="D3778" s="215">
        <v>191961902</v>
      </c>
      <c r="E3778" s="215">
        <v>1020</v>
      </c>
      <c r="F3778" s="215">
        <v>1110</v>
      </c>
      <c r="G3778" s="215">
        <v>1004</v>
      </c>
      <c r="I3778" s="215" t="s">
        <v>14869</v>
      </c>
      <c r="J3778" s="215" t="s">
        <v>14870</v>
      </c>
      <c r="K3778" s="215" t="s">
        <v>8688</v>
      </c>
      <c r="L3778" s="215" t="s">
        <v>24550</v>
      </c>
      <c r="AD3778" s="216"/>
    </row>
    <row r="3779" spans="1:30" s="215" customFormat="1" x14ac:dyDescent="0.25">
      <c r="A3779" s="215" t="s">
        <v>160</v>
      </c>
      <c r="B3779" s="215">
        <v>6136</v>
      </c>
      <c r="C3779" s="215" t="s">
        <v>234</v>
      </c>
      <c r="D3779" s="215">
        <v>191962855</v>
      </c>
      <c r="E3779" s="215">
        <v>1020</v>
      </c>
      <c r="F3779" s="215">
        <v>1110</v>
      </c>
      <c r="G3779" s="215">
        <v>1004</v>
      </c>
      <c r="I3779" s="215" t="s">
        <v>14871</v>
      </c>
      <c r="J3779" s="215" t="s">
        <v>14872</v>
      </c>
      <c r="K3779" s="215" t="s">
        <v>8688</v>
      </c>
      <c r="L3779" s="215" t="s">
        <v>21063</v>
      </c>
      <c r="AD3779" s="216"/>
    </row>
    <row r="3780" spans="1:30" s="215" customFormat="1" x14ac:dyDescent="0.25">
      <c r="A3780" s="215" t="s">
        <v>160</v>
      </c>
      <c r="B3780" s="215">
        <v>6136</v>
      </c>
      <c r="C3780" s="215" t="s">
        <v>234</v>
      </c>
      <c r="D3780" s="215">
        <v>191962861</v>
      </c>
      <c r="E3780" s="215">
        <v>1060</v>
      </c>
      <c r="F3780" s="215">
        <v>1272</v>
      </c>
      <c r="G3780" s="215">
        <v>1004</v>
      </c>
      <c r="I3780" s="215" t="s">
        <v>28084</v>
      </c>
      <c r="J3780" s="215" t="s">
        <v>28085</v>
      </c>
      <c r="K3780" s="215" t="s">
        <v>8688</v>
      </c>
      <c r="L3780" s="215" t="s">
        <v>21064</v>
      </c>
      <c r="AD3780" s="216"/>
    </row>
    <row r="3781" spans="1:30" s="215" customFormat="1" x14ac:dyDescent="0.25">
      <c r="A3781" s="215" t="s">
        <v>160</v>
      </c>
      <c r="B3781" s="215">
        <v>6136</v>
      </c>
      <c r="C3781" s="215" t="s">
        <v>234</v>
      </c>
      <c r="D3781" s="215">
        <v>191963001</v>
      </c>
      <c r="E3781" s="215">
        <v>1020</v>
      </c>
      <c r="F3781" s="215">
        <v>1110</v>
      </c>
      <c r="G3781" s="215">
        <v>1003</v>
      </c>
      <c r="I3781" s="215" t="s">
        <v>28086</v>
      </c>
      <c r="J3781" s="215" t="s">
        <v>28087</v>
      </c>
      <c r="K3781" s="215" t="s">
        <v>8688</v>
      </c>
      <c r="L3781" s="215" t="s">
        <v>28120</v>
      </c>
      <c r="AD3781" s="216"/>
    </row>
    <row r="3782" spans="1:30" s="215" customFormat="1" x14ac:dyDescent="0.25">
      <c r="A3782" s="215" t="s">
        <v>160</v>
      </c>
      <c r="B3782" s="215">
        <v>6136</v>
      </c>
      <c r="C3782" s="215" t="s">
        <v>234</v>
      </c>
      <c r="D3782" s="215">
        <v>191963003</v>
      </c>
      <c r="E3782" s="215">
        <v>1020</v>
      </c>
      <c r="F3782" s="215">
        <v>1110</v>
      </c>
      <c r="G3782" s="215">
        <v>1003</v>
      </c>
      <c r="I3782" s="215" t="s">
        <v>28088</v>
      </c>
      <c r="J3782" s="215" t="s">
        <v>28089</v>
      </c>
      <c r="K3782" s="215" t="s">
        <v>8688</v>
      </c>
      <c r="L3782" s="215" t="s">
        <v>28121</v>
      </c>
      <c r="AD3782" s="216"/>
    </row>
    <row r="3783" spans="1:30" s="215" customFormat="1" x14ac:dyDescent="0.25">
      <c r="A3783" s="215" t="s">
        <v>160</v>
      </c>
      <c r="B3783" s="215">
        <v>6136</v>
      </c>
      <c r="C3783" s="215" t="s">
        <v>234</v>
      </c>
      <c r="D3783" s="215">
        <v>191963004</v>
      </c>
      <c r="E3783" s="215">
        <v>1020</v>
      </c>
      <c r="F3783" s="215">
        <v>1110</v>
      </c>
      <c r="G3783" s="215">
        <v>1003</v>
      </c>
      <c r="I3783" s="215" t="s">
        <v>28090</v>
      </c>
      <c r="J3783" s="215" t="s">
        <v>28091</v>
      </c>
      <c r="K3783" s="215" t="s">
        <v>8688</v>
      </c>
      <c r="L3783" s="215" t="s">
        <v>28122</v>
      </c>
      <c r="AD3783" s="216"/>
    </row>
    <row r="3784" spans="1:30" s="215" customFormat="1" x14ac:dyDescent="0.25">
      <c r="A3784" s="215" t="s">
        <v>160</v>
      </c>
      <c r="B3784" s="215">
        <v>6136</v>
      </c>
      <c r="C3784" s="215" t="s">
        <v>234</v>
      </c>
      <c r="D3784" s="215">
        <v>191963368</v>
      </c>
      <c r="E3784" s="215">
        <v>1060</v>
      </c>
      <c r="F3784" s="215">
        <v>1252</v>
      </c>
      <c r="G3784" s="215">
        <v>1004</v>
      </c>
      <c r="I3784" s="215" t="s">
        <v>14873</v>
      </c>
      <c r="J3784" s="215" t="s">
        <v>14874</v>
      </c>
      <c r="K3784" s="215" t="s">
        <v>8688</v>
      </c>
      <c r="L3784" s="215" t="s">
        <v>21065</v>
      </c>
      <c r="AD3784" s="216"/>
    </row>
    <row r="3785" spans="1:30" s="215" customFormat="1" x14ac:dyDescent="0.25">
      <c r="A3785" s="215" t="s">
        <v>160</v>
      </c>
      <c r="B3785" s="215">
        <v>6136</v>
      </c>
      <c r="C3785" s="215" t="s">
        <v>234</v>
      </c>
      <c r="D3785" s="215">
        <v>191963640</v>
      </c>
      <c r="E3785" s="215">
        <v>1060</v>
      </c>
      <c r="F3785" s="215">
        <v>1274</v>
      </c>
      <c r="G3785" s="215">
        <v>1004</v>
      </c>
      <c r="I3785" s="215" t="s">
        <v>14875</v>
      </c>
      <c r="J3785" s="215" t="s">
        <v>14876</v>
      </c>
      <c r="K3785" s="215" t="s">
        <v>8688</v>
      </c>
      <c r="L3785" s="215" t="s">
        <v>21066</v>
      </c>
      <c r="AD3785" s="216"/>
    </row>
    <row r="3786" spans="1:30" s="215" customFormat="1" x14ac:dyDescent="0.25">
      <c r="A3786" s="215" t="s">
        <v>160</v>
      </c>
      <c r="B3786" s="215">
        <v>6136</v>
      </c>
      <c r="C3786" s="215" t="s">
        <v>234</v>
      </c>
      <c r="D3786" s="215">
        <v>191965746</v>
      </c>
      <c r="E3786" s="215">
        <v>1020</v>
      </c>
      <c r="F3786" s="215">
        <v>1122</v>
      </c>
      <c r="G3786" s="215">
        <v>1004</v>
      </c>
      <c r="I3786" s="215" t="s">
        <v>28528</v>
      </c>
      <c r="J3786" s="215" t="s">
        <v>28529</v>
      </c>
      <c r="K3786" s="215" t="s">
        <v>8688</v>
      </c>
      <c r="L3786" s="215" t="s">
        <v>28571</v>
      </c>
      <c r="AD3786" s="216"/>
    </row>
    <row r="3787" spans="1:30" s="215" customFormat="1" x14ac:dyDescent="0.25">
      <c r="A3787" s="215" t="s">
        <v>160</v>
      </c>
      <c r="B3787" s="215">
        <v>6136</v>
      </c>
      <c r="C3787" s="215" t="s">
        <v>234</v>
      </c>
      <c r="D3787" s="215">
        <v>191965761</v>
      </c>
      <c r="E3787" s="215">
        <v>1020</v>
      </c>
      <c r="F3787" s="215">
        <v>1110</v>
      </c>
      <c r="G3787" s="215">
        <v>1004</v>
      </c>
      <c r="I3787" s="215" t="s">
        <v>14877</v>
      </c>
      <c r="J3787" s="215" t="s">
        <v>14878</v>
      </c>
      <c r="K3787" s="215" t="s">
        <v>8688</v>
      </c>
      <c r="L3787" s="215" t="s">
        <v>24255</v>
      </c>
      <c r="AD3787" s="216"/>
    </row>
    <row r="3788" spans="1:30" s="215" customFormat="1" x14ac:dyDescent="0.25">
      <c r="A3788" s="215" t="s">
        <v>160</v>
      </c>
      <c r="B3788" s="215">
        <v>6136</v>
      </c>
      <c r="C3788" s="215" t="s">
        <v>234</v>
      </c>
      <c r="D3788" s="215">
        <v>191966184</v>
      </c>
      <c r="E3788" s="215">
        <v>1060</v>
      </c>
      <c r="F3788" s="215">
        <v>1251</v>
      </c>
      <c r="G3788" s="215">
        <v>1004</v>
      </c>
      <c r="I3788" s="215" t="s">
        <v>14879</v>
      </c>
      <c r="J3788" s="215" t="s">
        <v>14880</v>
      </c>
      <c r="K3788" s="215" t="s">
        <v>8688</v>
      </c>
      <c r="L3788" s="215" t="s">
        <v>21067</v>
      </c>
      <c r="AD3788" s="216"/>
    </row>
    <row r="3789" spans="1:30" s="215" customFormat="1" x14ac:dyDescent="0.25">
      <c r="A3789" s="215" t="s">
        <v>160</v>
      </c>
      <c r="B3789" s="215">
        <v>6136</v>
      </c>
      <c r="C3789" s="215" t="s">
        <v>234</v>
      </c>
      <c r="D3789" s="215">
        <v>191967344</v>
      </c>
      <c r="E3789" s="215">
        <v>1020</v>
      </c>
      <c r="F3789" s="215">
        <v>1110</v>
      </c>
      <c r="G3789" s="215">
        <v>1004</v>
      </c>
      <c r="I3789" s="215" t="s">
        <v>3571</v>
      </c>
      <c r="J3789" s="215" t="s">
        <v>3572</v>
      </c>
      <c r="K3789" s="215" t="s">
        <v>328</v>
      </c>
      <c r="L3789" s="215" t="s">
        <v>7931</v>
      </c>
      <c r="AD3789" s="216"/>
    </row>
    <row r="3790" spans="1:30" s="215" customFormat="1" x14ac:dyDescent="0.25">
      <c r="A3790" s="215" t="s">
        <v>160</v>
      </c>
      <c r="B3790" s="215">
        <v>6136</v>
      </c>
      <c r="C3790" s="215" t="s">
        <v>234</v>
      </c>
      <c r="D3790" s="215">
        <v>191969360</v>
      </c>
      <c r="E3790" s="215">
        <v>1060</v>
      </c>
      <c r="F3790" s="215">
        <v>1263</v>
      </c>
      <c r="G3790" s="215">
        <v>1004</v>
      </c>
      <c r="I3790" s="215" t="s">
        <v>27390</v>
      </c>
      <c r="J3790" s="215" t="s">
        <v>27391</v>
      </c>
      <c r="K3790" s="215" t="s">
        <v>8688</v>
      </c>
      <c r="L3790" s="215" t="s">
        <v>28007</v>
      </c>
      <c r="AD3790" s="216"/>
    </row>
    <row r="3791" spans="1:30" s="215" customFormat="1" x14ac:dyDescent="0.25">
      <c r="A3791" s="215" t="s">
        <v>160</v>
      </c>
      <c r="B3791" s="215">
        <v>6136</v>
      </c>
      <c r="C3791" s="215" t="s">
        <v>234</v>
      </c>
      <c r="D3791" s="215">
        <v>191973235</v>
      </c>
      <c r="E3791" s="215">
        <v>1020</v>
      </c>
      <c r="F3791" s="215">
        <v>1110</v>
      </c>
      <c r="G3791" s="215">
        <v>1004</v>
      </c>
      <c r="I3791" s="215" t="s">
        <v>14881</v>
      </c>
      <c r="J3791" s="215" t="s">
        <v>14882</v>
      </c>
      <c r="K3791" s="215" t="s">
        <v>8688</v>
      </c>
      <c r="L3791" s="215" t="s">
        <v>28477</v>
      </c>
      <c r="AD3791" s="216"/>
    </row>
    <row r="3792" spans="1:30" s="215" customFormat="1" x14ac:dyDescent="0.25">
      <c r="A3792" s="215" t="s">
        <v>160</v>
      </c>
      <c r="B3792" s="215">
        <v>6136</v>
      </c>
      <c r="C3792" s="215" t="s">
        <v>234</v>
      </c>
      <c r="D3792" s="215">
        <v>191973239</v>
      </c>
      <c r="E3792" s="215">
        <v>1020</v>
      </c>
      <c r="F3792" s="215">
        <v>1110</v>
      </c>
      <c r="G3792" s="215">
        <v>1004</v>
      </c>
      <c r="I3792" s="215" t="s">
        <v>24635</v>
      </c>
      <c r="J3792" s="215" t="s">
        <v>24636</v>
      </c>
      <c r="K3792" s="215" t="s">
        <v>8688</v>
      </c>
      <c r="L3792" s="215" t="s">
        <v>28282</v>
      </c>
      <c r="AD3792" s="216"/>
    </row>
    <row r="3793" spans="1:30" s="215" customFormat="1" x14ac:dyDescent="0.25">
      <c r="A3793" s="215" t="s">
        <v>160</v>
      </c>
      <c r="B3793" s="215">
        <v>6136</v>
      </c>
      <c r="C3793" s="215" t="s">
        <v>234</v>
      </c>
      <c r="D3793" s="215">
        <v>191973252</v>
      </c>
      <c r="E3793" s="215">
        <v>1020</v>
      </c>
      <c r="F3793" s="215">
        <v>1110</v>
      </c>
      <c r="G3793" s="215">
        <v>1004</v>
      </c>
      <c r="I3793" s="215" t="s">
        <v>24637</v>
      </c>
      <c r="J3793" s="215" t="s">
        <v>24638</v>
      </c>
      <c r="K3793" s="215" t="s">
        <v>8688</v>
      </c>
      <c r="L3793" s="215" t="s">
        <v>28283</v>
      </c>
      <c r="AD3793" s="216"/>
    </row>
    <row r="3794" spans="1:30" s="215" customFormat="1" x14ac:dyDescent="0.25">
      <c r="A3794" s="215" t="s">
        <v>160</v>
      </c>
      <c r="B3794" s="215">
        <v>6136</v>
      </c>
      <c r="C3794" s="215" t="s">
        <v>234</v>
      </c>
      <c r="D3794" s="215">
        <v>191973255</v>
      </c>
      <c r="E3794" s="215">
        <v>1020</v>
      </c>
      <c r="F3794" s="215">
        <v>1110</v>
      </c>
      <c r="G3794" s="215">
        <v>1004</v>
      </c>
      <c r="I3794" s="215" t="s">
        <v>24639</v>
      </c>
      <c r="J3794" s="215" t="s">
        <v>24640</v>
      </c>
      <c r="K3794" s="215" t="s">
        <v>8688</v>
      </c>
      <c r="L3794" s="215" t="s">
        <v>31335</v>
      </c>
      <c r="AD3794" s="216"/>
    </row>
    <row r="3795" spans="1:30" s="215" customFormat="1" x14ac:dyDescent="0.25">
      <c r="A3795" s="215" t="s">
        <v>160</v>
      </c>
      <c r="B3795" s="215">
        <v>6136</v>
      </c>
      <c r="C3795" s="215" t="s">
        <v>234</v>
      </c>
      <c r="D3795" s="215">
        <v>191973257</v>
      </c>
      <c r="E3795" s="215">
        <v>1020</v>
      </c>
      <c r="F3795" s="215">
        <v>1110</v>
      </c>
      <c r="G3795" s="215">
        <v>1004</v>
      </c>
      <c r="I3795" s="215" t="s">
        <v>24641</v>
      </c>
      <c r="J3795" s="215" t="s">
        <v>24642</v>
      </c>
      <c r="K3795" s="215" t="s">
        <v>8688</v>
      </c>
      <c r="L3795" s="215" t="s">
        <v>28737</v>
      </c>
      <c r="AD3795" s="216"/>
    </row>
    <row r="3796" spans="1:30" s="215" customFormat="1" x14ac:dyDescent="0.25">
      <c r="A3796" s="215" t="s">
        <v>160</v>
      </c>
      <c r="B3796" s="215">
        <v>6136</v>
      </c>
      <c r="C3796" s="215" t="s">
        <v>234</v>
      </c>
      <c r="D3796" s="215">
        <v>191973260</v>
      </c>
      <c r="E3796" s="215">
        <v>1020</v>
      </c>
      <c r="F3796" s="215">
        <v>1110</v>
      </c>
      <c r="G3796" s="215">
        <v>1004</v>
      </c>
      <c r="I3796" s="215" t="s">
        <v>28665</v>
      </c>
      <c r="J3796" s="215" t="s">
        <v>28666</v>
      </c>
      <c r="K3796" s="215" t="s">
        <v>8688</v>
      </c>
      <c r="L3796" s="215" t="s">
        <v>28738</v>
      </c>
      <c r="AD3796" s="216"/>
    </row>
    <row r="3797" spans="1:30" s="215" customFormat="1" x14ac:dyDescent="0.25">
      <c r="A3797" s="215" t="s">
        <v>160</v>
      </c>
      <c r="B3797" s="215">
        <v>6136</v>
      </c>
      <c r="C3797" s="215" t="s">
        <v>234</v>
      </c>
      <c r="D3797" s="215">
        <v>191974416</v>
      </c>
      <c r="E3797" s="215">
        <v>1060</v>
      </c>
      <c r="F3797" s="215">
        <v>1242</v>
      </c>
      <c r="G3797" s="215">
        <v>1004</v>
      </c>
      <c r="I3797" s="215" t="s">
        <v>14883</v>
      </c>
      <c r="J3797" s="215" t="s">
        <v>14884</v>
      </c>
      <c r="K3797" s="215" t="s">
        <v>8688</v>
      </c>
      <c r="L3797" s="215" t="s">
        <v>21068</v>
      </c>
      <c r="AD3797" s="216"/>
    </row>
    <row r="3798" spans="1:30" s="215" customFormat="1" x14ac:dyDescent="0.25">
      <c r="A3798" s="215" t="s">
        <v>160</v>
      </c>
      <c r="B3798" s="215">
        <v>6136</v>
      </c>
      <c r="C3798" s="215" t="s">
        <v>234</v>
      </c>
      <c r="D3798" s="215">
        <v>191974843</v>
      </c>
      <c r="E3798" s="215">
        <v>1060</v>
      </c>
      <c r="F3798" s="215">
        <v>1274</v>
      </c>
      <c r="G3798" s="215">
        <v>1004</v>
      </c>
      <c r="I3798" s="215" t="s">
        <v>5769</v>
      </c>
      <c r="J3798" s="215" t="s">
        <v>5770</v>
      </c>
      <c r="K3798" s="215" t="s">
        <v>328</v>
      </c>
      <c r="L3798" s="215" t="s">
        <v>6012</v>
      </c>
      <c r="AD3798" s="216"/>
    </row>
    <row r="3799" spans="1:30" s="215" customFormat="1" x14ac:dyDescent="0.25">
      <c r="A3799" s="215" t="s">
        <v>160</v>
      </c>
      <c r="B3799" s="215">
        <v>6136</v>
      </c>
      <c r="C3799" s="215" t="s">
        <v>234</v>
      </c>
      <c r="D3799" s="215">
        <v>191974844</v>
      </c>
      <c r="E3799" s="215">
        <v>1060</v>
      </c>
      <c r="F3799" s="215">
        <v>1274</v>
      </c>
      <c r="G3799" s="215">
        <v>1004</v>
      </c>
      <c r="I3799" s="215" t="s">
        <v>5769</v>
      </c>
      <c r="J3799" s="215" t="s">
        <v>5770</v>
      </c>
      <c r="K3799" s="215" t="s">
        <v>328</v>
      </c>
      <c r="L3799" s="215" t="s">
        <v>6012</v>
      </c>
      <c r="AD3799" s="216"/>
    </row>
    <row r="3800" spans="1:30" s="215" customFormat="1" x14ac:dyDescent="0.25">
      <c r="A3800" s="215" t="s">
        <v>160</v>
      </c>
      <c r="B3800" s="215">
        <v>6136</v>
      </c>
      <c r="C3800" s="215" t="s">
        <v>234</v>
      </c>
      <c r="D3800" s="215">
        <v>191975603</v>
      </c>
      <c r="E3800" s="215">
        <v>1020</v>
      </c>
      <c r="F3800" s="215">
        <v>1110</v>
      </c>
      <c r="G3800" s="215">
        <v>1004</v>
      </c>
      <c r="I3800" s="215" t="s">
        <v>25257</v>
      </c>
      <c r="J3800" s="215" t="s">
        <v>25258</v>
      </c>
      <c r="K3800" s="215" t="s">
        <v>8688</v>
      </c>
      <c r="L3800" s="215" t="s">
        <v>25270</v>
      </c>
      <c r="AD3800" s="216"/>
    </row>
    <row r="3801" spans="1:30" s="215" customFormat="1" x14ac:dyDescent="0.25">
      <c r="A3801" s="215" t="s">
        <v>160</v>
      </c>
      <c r="B3801" s="215">
        <v>6136</v>
      </c>
      <c r="C3801" s="215" t="s">
        <v>234</v>
      </c>
      <c r="D3801" s="215">
        <v>191976447</v>
      </c>
      <c r="E3801" s="215">
        <v>1020</v>
      </c>
      <c r="F3801" s="215">
        <v>1110</v>
      </c>
      <c r="G3801" s="215">
        <v>1004</v>
      </c>
      <c r="I3801" s="215" t="s">
        <v>27230</v>
      </c>
      <c r="J3801" s="215" t="s">
        <v>27231</v>
      </c>
      <c r="K3801" s="215" t="s">
        <v>8688</v>
      </c>
      <c r="L3801" s="215" t="s">
        <v>27296</v>
      </c>
      <c r="AD3801" s="216"/>
    </row>
    <row r="3802" spans="1:30" s="215" customFormat="1" x14ac:dyDescent="0.25">
      <c r="A3802" s="215" t="s">
        <v>160</v>
      </c>
      <c r="B3802" s="215">
        <v>6136</v>
      </c>
      <c r="C3802" s="215" t="s">
        <v>234</v>
      </c>
      <c r="D3802" s="215">
        <v>191976622</v>
      </c>
      <c r="E3802" s="215">
        <v>1020</v>
      </c>
      <c r="F3802" s="215">
        <v>1110</v>
      </c>
      <c r="G3802" s="215">
        <v>1004</v>
      </c>
      <c r="I3802" s="215" t="s">
        <v>24793</v>
      </c>
      <c r="J3802" s="215" t="s">
        <v>24794</v>
      </c>
      <c r="K3802" s="215" t="s">
        <v>8688</v>
      </c>
      <c r="L3802" s="215" t="s">
        <v>26302</v>
      </c>
      <c r="AD3802" s="216"/>
    </row>
    <row r="3803" spans="1:30" s="215" customFormat="1" x14ac:dyDescent="0.25">
      <c r="A3803" s="215" t="s">
        <v>160</v>
      </c>
      <c r="B3803" s="215">
        <v>6136</v>
      </c>
      <c r="C3803" s="215" t="s">
        <v>234</v>
      </c>
      <c r="D3803" s="215">
        <v>191976623</v>
      </c>
      <c r="E3803" s="215">
        <v>1020</v>
      </c>
      <c r="F3803" s="215">
        <v>1110</v>
      </c>
      <c r="G3803" s="215">
        <v>1004</v>
      </c>
      <c r="I3803" s="215" t="s">
        <v>24795</v>
      </c>
      <c r="J3803" s="215" t="s">
        <v>24796</v>
      </c>
      <c r="K3803" s="215" t="s">
        <v>8688</v>
      </c>
      <c r="L3803" s="215" t="s">
        <v>26303</v>
      </c>
      <c r="AD3803" s="216"/>
    </row>
    <row r="3804" spans="1:30" s="215" customFormat="1" x14ac:dyDescent="0.25">
      <c r="A3804" s="215" t="s">
        <v>160</v>
      </c>
      <c r="B3804" s="215">
        <v>6136</v>
      </c>
      <c r="C3804" s="215" t="s">
        <v>234</v>
      </c>
      <c r="D3804" s="215">
        <v>191976626</v>
      </c>
      <c r="E3804" s="215">
        <v>1020</v>
      </c>
      <c r="F3804" s="215">
        <v>1110</v>
      </c>
      <c r="G3804" s="215">
        <v>1004</v>
      </c>
      <c r="I3804" s="215" t="s">
        <v>24797</v>
      </c>
      <c r="J3804" s="215" t="s">
        <v>24798</v>
      </c>
      <c r="K3804" s="215" t="s">
        <v>8688</v>
      </c>
      <c r="L3804" s="215" t="s">
        <v>26304</v>
      </c>
      <c r="AD3804" s="216"/>
    </row>
    <row r="3805" spans="1:30" s="215" customFormat="1" x14ac:dyDescent="0.25">
      <c r="A3805" s="215" t="s">
        <v>160</v>
      </c>
      <c r="B3805" s="215">
        <v>6136</v>
      </c>
      <c r="C3805" s="215" t="s">
        <v>234</v>
      </c>
      <c r="D3805" s="215">
        <v>191979027</v>
      </c>
      <c r="E3805" s="215">
        <v>1060</v>
      </c>
      <c r="F3805" s="215">
        <v>1274</v>
      </c>
      <c r="G3805" s="215">
        <v>1004</v>
      </c>
      <c r="I3805" s="215" t="s">
        <v>14885</v>
      </c>
      <c r="J3805" s="215" t="s">
        <v>14886</v>
      </c>
      <c r="K3805" s="215" t="s">
        <v>8688</v>
      </c>
      <c r="L3805" s="215" t="s">
        <v>21069</v>
      </c>
      <c r="AD3805" s="216"/>
    </row>
    <row r="3806" spans="1:30" s="215" customFormat="1" x14ac:dyDescent="0.25">
      <c r="A3806" s="215" t="s">
        <v>160</v>
      </c>
      <c r="B3806" s="215">
        <v>6136</v>
      </c>
      <c r="C3806" s="215" t="s">
        <v>234</v>
      </c>
      <c r="D3806" s="215">
        <v>191981152</v>
      </c>
      <c r="E3806" s="215">
        <v>1020</v>
      </c>
      <c r="F3806" s="215">
        <v>1110</v>
      </c>
      <c r="G3806" s="215">
        <v>1004</v>
      </c>
      <c r="I3806" s="215" t="s">
        <v>27087</v>
      </c>
      <c r="J3806" s="215" t="s">
        <v>27088</v>
      </c>
      <c r="K3806" s="215" t="s">
        <v>8688</v>
      </c>
      <c r="L3806" s="215" t="s">
        <v>27161</v>
      </c>
      <c r="AD3806" s="216"/>
    </row>
    <row r="3807" spans="1:30" s="215" customFormat="1" x14ac:dyDescent="0.25">
      <c r="A3807" s="215" t="s">
        <v>160</v>
      </c>
      <c r="B3807" s="215">
        <v>6136</v>
      </c>
      <c r="C3807" s="215" t="s">
        <v>234</v>
      </c>
      <c r="D3807" s="215">
        <v>191982029</v>
      </c>
      <c r="E3807" s="215">
        <v>1060</v>
      </c>
      <c r="F3807" s="215">
        <v>1251</v>
      </c>
      <c r="G3807" s="215">
        <v>1004</v>
      </c>
      <c r="I3807" s="215" t="s">
        <v>5931</v>
      </c>
      <c r="J3807" s="215" t="s">
        <v>5932</v>
      </c>
      <c r="K3807" s="215" t="s">
        <v>328</v>
      </c>
      <c r="L3807" s="215" t="s">
        <v>7937</v>
      </c>
      <c r="AD3807" s="216"/>
    </row>
    <row r="3808" spans="1:30" s="215" customFormat="1" x14ac:dyDescent="0.25">
      <c r="A3808" s="215" t="s">
        <v>160</v>
      </c>
      <c r="B3808" s="215">
        <v>6136</v>
      </c>
      <c r="C3808" s="215" t="s">
        <v>234</v>
      </c>
      <c r="D3808" s="215">
        <v>191982653</v>
      </c>
      <c r="E3808" s="215">
        <v>1030</v>
      </c>
      <c r="F3808" s="215">
        <v>1122</v>
      </c>
      <c r="G3808" s="215">
        <v>1003</v>
      </c>
      <c r="I3808" s="215" t="s">
        <v>28530</v>
      </c>
      <c r="J3808" s="215" t="s">
        <v>28531</v>
      </c>
      <c r="K3808" s="215" t="s">
        <v>8741</v>
      </c>
      <c r="L3808" s="215" t="s">
        <v>28586</v>
      </c>
      <c r="AD3808" s="216"/>
    </row>
    <row r="3809" spans="1:30" s="215" customFormat="1" x14ac:dyDescent="0.25">
      <c r="A3809" s="215" t="s">
        <v>160</v>
      </c>
      <c r="B3809" s="215">
        <v>6136</v>
      </c>
      <c r="C3809" s="215" t="s">
        <v>234</v>
      </c>
      <c r="D3809" s="215">
        <v>191985218</v>
      </c>
      <c r="E3809" s="215">
        <v>1060</v>
      </c>
      <c r="F3809" s="215">
        <v>1274</v>
      </c>
      <c r="G3809" s="215">
        <v>1004</v>
      </c>
      <c r="I3809" s="215" t="s">
        <v>14887</v>
      </c>
      <c r="J3809" s="215" t="s">
        <v>14888</v>
      </c>
      <c r="K3809" s="215" t="s">
        <v>8688</v>
      </c>
      <c r="L3809" s="215" t="s">
        <v>21070</v>
      </c>
      <c r="AD3809" s="216"/>
    </row>
    <row r="3810" spans="1:30" s="215" customFormat="1" x14ac:dyDescent="0.25">
      <c r="A3810" s="215" t="s">
        <v>160</v>
      </c>
      <c r="B3810" s="215">
        <v>6136</v>
      </c>
      <c r="C3810" s="215" t="s">
        <v>234</v>
      </c>
      <c r="D3810" s="215">
        <v>191991917</v>
      </c>
      <c r="E3810" s="215">
        <v>1060</v>
      </c>
      <c r="F3810" s="215">
        <v>1274</v>
      </c>
      <c r="G3810" s="215">
        <v>1004</v>
      </c>
      <c r="I3810" s="215" t="s">
        <v>14889</v>
      </c>
      <c r="J3810" s="215" t="s">
        <v>14890</v>
      </c>
      <c r="K3810" s="215" t="s">
        <v>8688</v>
      </c>
      <c r="L3810" s="215" t="s">
        <v>21071</v>
      </c>
      <c r="AD3810" s="216"/>
    </row>
    <row r="3811" spans="1:30" s="215" customFormat="1" x14ac:dyDescent="0.25">
      <c r="A3811" s="215" t="s">
        <v>160</v>
      </c>
      <c r="B3811" s="215">
        <v>6136</v>
      </c>
      <c r="C3811" s="215" t="s">
        <v>234</v>
      </c>
      <c r="D3811" s="215">
        <v>191998866</v>
      </c>
      <c r="E3811" s="215">
        <v>1060</v>
      </c>
      <c r="F3811" s="215">
        <v>1274</v>
      </c>
      <c r="G3811" s="215">
        <v>1004</v>
      </c>
      <c r="I3811" s="215" t="s">
        <v>14891</v>
      </c>
      <c r="J3811" s="215" t="s">
        <v>14892</v>
      </c>
      <c r="K3811" s="215" t="s">
        <v>8688</v>
      </c>
      <c r="L3811" s="215" t="s">
        <v>21072</v>
      </c>
      <c r="AD3811" s="216"/>
    </row>
    <row r="3812" spans="1:30" s="215" customFormat="1" x14ac:dyDescent="0.25">
      <c r="A3812" s="215" t="s">
        <v>160</v>
      </c>
      <c r="B3812" s="215">
        <v>6136</v>
      </c>
      <c r="C3812" s="215" t="s">
        <v>234</v>
      </c>
      <c r="D3812" s="215">
        <v>191998869</v>
      </c>
      <c r="E3812" s="215">
        <v>1060</v>
      </c>
      <c r="F3812" s="215">
        <v>1274</v>
      </c>
      <c r="G3812" s="215">
        <v>1004</v>
      </c>
      <c r="I3812" s="215" t="s">
        <v>14893</v>
      </c>
      <c r="J3812" s="215" t="s">
        <v>14894</v>
      </c>
      <c r="K3812" s="215" t="s">
        <v>8688</v>
      </c>
      <c r="L3812" s="215" t="s">
        <v>21073</v>
      </c>
      <c r="AD3812" s="216"/>
    </row>
    <row r="3813" spans="1:30" s="215" customFormat="1" x14ac:dyDescent="0.25">
      <c r="A3813" s="215" t="s">
        <v>160</v>
      </c>
      <c r="B3813" s="215">
        <v>6136</v>
      </c>
      <c r="C3813" s="215" t="s">
        <v>234</v>
      </c>
      <c r="D3813" s="215">
        <v>191998905</v>
      </c>
      <c r="E3813" s="215">
        <v>1080</v>
      </c>
      <c r="F3813" s="215">
        <v>1274</v>
      </c>
      <c r="G3813" s="215">
        <v>1004</v>
      </c>
      <c r="I3813" s="215" t="s">
        <v>14895</v>
      </c>
      <c r="J3813" s="215" t="s">
        <v>14896</v>
      </c>
      <c r="K3813" s="215" t="s">
        <v>8688</v>
      </c>
      <c r="L3813" s="215" t="s">
        <v>21074</v>
      </c>
      <c r="AD3813" s="216"/>
    </row>
    <row r="3814" spans="1:30" s="215" customFormat="1" x14ac:dyDescent="0.25">
      <c r="A3814" s="215" t="s">
        <v>160</v>
      </c>
      <c r="B3814" s="215">
        <v>6136</v>
      </c>
      <c r="C3814" s="215" t="s">
        <v>234</v>
      </c>
      <c r="D3814" s="215">
        <v>191998907</v>
      </c>
      <c r="E3814" s="215">
        <v>1060</v>
      </c>
      <c r="F3814" s="215">
        <v>1274</v>
      </c>
      <c r="G3814" s="215">
        <v>1004</v>
      </c>
      <c r="I3814" s="215" t="s">
        <v>14897</v>
      </c>
      <c r="J3814" s="215" t="s">
        <v>14898</v>
      </c>
      <c r="K3814" s="215" t="s">
        <v>8688</v>
      </c>
      <c r="L3814" s="215" t="s">
        <v>21075</v>
      </c>
      <c r="AD3814" s="216"/>
    </row>
    <row r="3815" spans="1:30" s="215" customFormat="1" x14ac:dyDescent="0.25">
      <c r="A3815" s="215" t="s">
        <v>160</v>
      </c>
      <c r="B3815" s="215">
        <v>6136</v>
      </c>
      <c r="C3815" s="215" t="s">
        <v>234</v>
      </c>
      <c r="D3815" s="215">
        <v>191998949</v>
      </c>
      <c r="E3815" s="215">
        <v>1060</v>
      </c>
      <c r="F3815" s="215">
        <v>1251</v>
      </c>
      <c r="G3815" s="215">
        <v>1004</v>
      </c>
      <c r="I3815" s="215" t="s">
        <v>14899</v>
      </c>
      <c r="J3815" s="215" t="s">
        <v>14900</v>
      </c>
      <c r="K3815" s="215" t="s">
        <v>8688</v>
      </c>
      <c r="L3815" s="215" t="s">
        <v>21076</v>
      </c>
      <c r="AD3815" s="216"/>
    </row>
    <row r="3816" spans="1:30" s="215" customFormat="1" x14ac:dyDescent="0.25">
      <c r="A3816" s="215" t="s">
        <v>160</v>
      </c>
      <c r="B3816" s="215">
        <v>6136</v>
      </c>
      <c r="C3816" s="215" t="s">
        <v>234</v>
      </c>
      <c r="D3816" s="215">
        <v>191998951</v>
      </c>
      <c r="E3816" s="215">
        <v>1060</v>
      </c>
      <c r="F3816" s="215">
        <v>1251</v>
      </c>
      <c r="G3816" s="215">
        <v>1004</v>
      </c>
      <c r="I3816" s="215" t="s">
        <v>14901</v>
      </c>
      <c r="J3816" s="215" t="s">
        <v>14902</v>
      </c>
      <c r="K3816" s="215" t="s">
        <v>8688</v>
      </c>
      <c r="L3816" s="215" t="s">
        <v>21077</v>
      </c>
      <c r="AD3816" s="216"/>
    </row>
    <row r="3817" spans="1:30" s="215" customFormat="1" x14ac:dyDescent="0.25">
      <c r="A3817" s="215" t="s">
        <v>160</v>
      </c>
      <c r="B3817" s="215">
        <v>6136</v>
      </c>
      <c r="C3817" s="215" t="s">
        <v>234</v>
      </c>
      <c r="D3817" s="215">
        <v>191999537</v>
      </c>
      <c r="E3817" s="215">
        <v>1060</v>
      </c>
      <c r="F3817" s="215">
        <v>1274</v>
      </c>
      <c r="G3817" s="215">
        <v>1004</v>
      </c>
      <c r="I3817" s="215" t="s">
        <v>14903</v>
      </c>
      <c r="J3817" s="215" t="s">
        <v>14904</v>
      </c>
      <c r="K3817" s="215" t="s">
        <v>8688</v>
      </c>
      <c r="L3817" s="215" t="s">
        <v>21078</v>
      </c>
      <c r="AD3817" s="216"/>
    </row>
    <row r="3818" spans="1:30" s="215" customFormat="1" x14ac:dyDescent="0.25">
      <c r="A3818" s="215" t="s">
        <v>160</v>
      </c>
      <c r="B3818" s="215">
        <v>6136</v>
      </c>
      <c r="C3818" s="215" t="s">
        <v>234</v>
      </c>
      <c r="D3818" s="215">
        <v>191999546</v>
      </c>
      <c r="E3818" s="215">
        <v>1060</v>
      </c>
      <c r="F3818" s="215">
        <v>1274</v>
      </c>
      <c r="G3818" s="215">
        <v>1004</v>
      </c>
      <c r="I3818" s="215" t="s">
        <v>14905</v>
      </c>
      <c r="J3818" s="215" t="s">
        <v>14906</v>
      </c>
      <c r="K3818" s="215" t="s">
        <v>8688</v>
      </c>
      <c r="L3818" s="215" t="s">
        <v>21079</v>
      </c>
      <c r="AD3818" s="216"/>
    </row>
    <row r="3819" spans="1:30" s="215" customFormat="1" x14ac:dyDescent="0.25">
      <c r="A3819" s="215" t="s">
        <v>160</v>
      </c>
      <c r="B3819" s="215">
        <v>6136</v>
      </c>
      <c r="C3819" s="215" t="s">
        <v>234</v>
      </c>
      <c r="D3819" s="215">
        <v>191999552</v>
      </c>
      <c r="E3819" s="215">
        <v>1060</v>
      </c>
      <c r="F3819" s="215">
        <v>1274</v>
      </c>
      <c r="G3819" s="215">
        <v>1004</v>
      </c>
      <c r="I3819" s="215" t="s">
        <v>8514</v>
      </c>
      <c r="J3819" s="215" t="s">
        <v>8608</v>
      </c>
      <c r="K3819" s="215" t="s">
        <v>328</v>
      </c>
      <c r="L3819" s="215" t="s">
        <v>24747</v>
      </c>
      <c r="AD3819" s="216"/>
    </row>
    <row r="3820" spans="1:30" s="215" customFormat="1" x14ac:dyDescent="0.25">
      <c r="A3820" s="215" t="s">
        <v>160</v>
      </c>
      <c r="B3820" s="215">
        <v>6136</v>
      </c>
      <c r="C3820" s="215" t="s">
        <v>234</v>
      </c>
      <c r="D3820" s="215">
        <v>191999562</v>
      </c>
      <c r="E3820" s="215">
        <v>1060</v>
      </c>
      <c r="F3820" s="215">
        <v>1274</v>
      </c>
      <c r="G3820" s="215">
        <v>1004</v>
      </c>
      <c r="I3820" s="215" t="s">
        <v>14907</v>
      </c>
      <c r="J3820" s="215" t="s">
        <v>14908</v>
      </c>
      <c r="K3820" s="215" t="s">
        <v>8688</v>
      </c>
      <c r="L3820" s="215" t="s">
        <v>21080</v>
      </c>
      <c r="AD3820" s="216"/>
    </row>
    <row r="3821" spans="1:30" s="215" customFormat="1" x14ac:dyDescent="0.25">
      <c r="A3821" s="215" t="s">
        <v>160</v>
      </c>
      <c r="B3821" s="215">
        <v>6136</v>
      </c>
      <c r="C3821" s="215" t="s">
        <v>234</v>
      </c>
      <c r="D3821" s="215">
        <v>191999566</v>
      </c>
      <c r="E3821" s="215">
        <v>1060</v>
      </c>
      <c r="F3821" s="215">
        <v>1274</v>
      </c>
      <c r="G3821" s="215">
        <v>1004</v>
      </c>
      <c r="I3821" s="215" t="s">
        <v>14909</v>
      </c>
      <c r="J3821" s="215" t="s">
        <v>14910</v>
      </c>
      <c r="K3821" s="215" t="s">
        <v>8688</v>
      </c>
      <c r="L3821" s="215" t="s">
        <v>21081</v>
      </c>
      <c r="AD3821" s="216"/>
    </row>
    <row r="3822" spans="1:30" s="215" customFormat="1" x14ac:dyDescent="0.25">
      <c r="A3822" s="215" t="s">
        <v>160</v>
      </c>
      <c r="B3822" s="215">
        <v>6136</v>
      </c>
      <c r="C3822" s="215" t="s">
        <v>234</v>
      </c>
      <c r="D3822" s="215">
        <v>191999571</v>
      </c>
      <c r="E3822" s="215">
        <v>1060</v>
      </c>
      <c r="F3822" s="215">
        <v>1274</v>
      </c>
      <c r="G3822" s="215">
        <v>1004</v>
      </c>
      <c r="I3822" s="215" t="s">
        <v>14911</v>
      </c>
      <c r="J3822" s="215" t="s">
        <v>14912</v>
      </c>
      <c r="K3822" s="215" t="s">
        <v>8688</v>
      </c>
      <c r="L3822" s="215" t="s">
        <v>21082</v>
      </c>
      <c r="AD3822" s="216"/>
    </row>
    <row r="3823" spans="1:30" s="215" customFormat="1" x14ac:dyDescent="0.25">
      <c r="A3823" s="215" t="s">
        <v>160</v>
      </c>
      <c r="B3823" s="215">
        <v>6136</v>
      </c>
      <c r="C3823" s="215" t="s">
        <v>234</v>
      </c>
      <c r="D3823" s="215">
        <v>191999575</v>
      </c>
      <c r="E3823" s="215">
        <v>1060</v>
      </c>
      <c r="F3823" s="215">
        <v>1274</v>
      </c>
      <c r="G3823" s="215">
        <v>1004</v>
      </c>
      <c r="I3823" s="215" t="s">
        <v>14913</v>
      </c>
      <c r="J3823" s="215" t="s">
        <v>14914</v>
      </c>
      <c r="K3823" s="215" t="s">
        <v>8688</v>
      </c>
      <c r="L3823" s="215" t="s">
        <v>21083</v>
      </c>
      <c r="AD3823" s="216"/>
    </row>
    <row r="3824" spans="1:30" s="215" customFormat="1" x14ac:dyDescent="0.25">
      <c r="A3824" s="215" t="s">
        <v>160</v>
      </c>
      <c r="B3824" s="215">
        <v>6136</v>
      </c>
      <c r="C3824" s="215" t="s">
        <v>234</v>
      </c>
      <c r="D3824" s="215">
        <v>191999576</v>
      </c>
      <c r="E3824" s="215">
        <v>1060</v>
      </c>
      <c r="F3824" s="215">
        <v>1274</v>
      </c>
      <c r="G3824" s="215">
        <v>1004</v>
      </c>
      <c r="I3824" s="215" t="s">
        <v>14915</v>
      </c>
      <c r="J3824" s="215" t="s">
        <v>14916</v>
      </c>
      <c r="K3824" s="215" t="s">
        <v>8688</v>
      </c>
      <c r="L3824" s="215" t="s">
        <v>21084</v>
      </c>
      <c r="AD3824" s="216"/>
    </row>
    <row r="3825" spans="1:30" s="215" customFormat="1" x14ac:dyDescent="0.25">
      <c r="A3825" s="215" t="s">
        <v>160</v>
      </c>
      <c r="B3825" s="215">
        <v>6136</v>
      </c>
      <c r="C3825" s="215" t="s">
        <v>234</v>
      </c>
      <c r="D3825" s="215">
        <v>191999578</v>
      </c>
      <c r="E3825" s="215">
        <v>1060</v>
      </c>
      <c r="F3825" s="215">
        <v>1274</v>
      </c>
      <c r="G3825" s="215">
        <v>1004</v>
      </c>
      <c r="I3825" s="215" t="s">
        <v>14917</v>
      </c>
      <c r="J3825" s="215" t="s">
        <v>14918</v>
      </c>
      <c r="K3825" s="215" t="s">
        <v>8688</v>
      </c>
      <c r="L3825" s="215" t="s">
        <v>21085</v>
      </c>
      <c r="AD3825" s="216"/>
    </row>
    <row r="3826" spans="1:30" s="215" customFormat="1" x14ac:dyDescent="0.25">
      <c r="A3826" s="215" t="s">
        <v>160</v>
      </c>
      <c r="B3826" s="215">
        <v>6136</v>
      </c>
      <c r="C3826" s="215" t="s">
        <v>234</v>
      </c>
      <c r="D3826" s="215">
        <v>191999608</v>
      </c>
      <c r="E3826" s="215">
        <v>1060</v>
      </c>
      <c r="F3826" s="215">
        <v>1274</v>
      </c>
      <c r="G3826" s="215">
        <v>1004</v>
      </c>
      <c r="I3826" s="215" t="s">
        <v>14919</v>
      </c>
      <c r="J3826" s="215" t="s">
        <v>14920</v>
      </c>
      <c r="K3826" s="215" t="s">
        <v>8688</v>
      </c>
      <c r="L3826" s="215" t="s">
        <v>21086</v>
      </c>
      <c r="AD3826" s="216"/>
    </row>
    <row r="3827" spans="1:30" s="215" customFormat="1" x14ac:dyDescent="0.25">
      <c r="A3827" s="215" t="s">
        <v>160</v>
      </c>
      <c r="B3827" s="215">
        <v>6136</v>
      </c>
      <c r="C3827" s="215" t="s">
        <v>234</v>
      </c>
      <c r="D3827" s="215">
        <v>191999611</v>
      </c>
      <c r="E3827" s="215">
        <v>1060</v>
      </c>
      <c r="F3827" s="215">
        <v>1274</v>
      </c>
      <c r="G3827" s="215">
        <v>1004</v>
      </c>
      <c r="I3827" s="215" t="s">
        <v>14921</v>
      </c>
      <c r="J3827" s="215" t="s">
        <v>14922</v>
      </c>
      <c r="K3827" s="215" t="s">
        <v>8688</v>
      </c>
      <c r="L3827" s="215" t="s">
        <v>21087</v>
      </c>
      <c r="AD3827" s="216"/>
    </row>
    <row r="3828" spans="1:30" s="215" customFormat="1" x14ac:dyDescent="0.25">
      <c r="A3828" s="215" t="s">
        <v>160</v>
      </c>
      <c r="B3828" s="215">
        <v>6136</v>
      </c>
      <c r="C3828" s="215" t="s">
        <v>234</v>
      </c>
      <c r="D3828" s="215">
        <v>192000245</v>
      </c>
      <c r="E3828" s="215">
        <v>1060</v>
      </c>
      <c r="F3828" s="215">
        <v>1274</v>
      </c>
      <c r="G3828" s="215">
        <v>1004</v>
      </c>
      <c r="I3828" s="215" t="s">
        <v>14923</v>
      </c>
      <c r="J3828" s="215" t="s">
        <v>14924</v>
      </c>
      <c r="K3828" s="215" t="s">
        <v>8688</v>
      </c>
      <c r="L3828" s="215" t="s">
        <v>21088</v>
      </c>
      <c r="AD3828" s="216"/>
    </row>
    <row r="3829" spans="1:30" s="215" customFormat="1" x14ac:dyDescent="0.25">
      <c r="A3829" s="215" t="s">
        <v>160</v>
      </c>
      <c r="B3829" s="215">
        <v>6136</v>
      </c>
      <c r="C3829" s="215" t="s">
        <v>234</v>
      </c>
      <c r="D3829" s="215">
        <v>192001512</v>
      </c>
      <c r="E3829" s="215">
        <v>1060</v>
      </c>
      <c r="F3829" s="215">
        <v>1242</v>
      </c>
      <c r="G3829" s="215">
        <v>1004</v>
      </c>
      <c r="I3829" s="215" t="s">
        <v>25259</v>
      </c>
      <c r="J3829" s="215" t="s">
        <v>25260</v>
      </c>
      <c r="K3829" s="215" t="s">
        <v>8688</v>
      </c>
      <c r="L3829" s="215" t="s">
        <v>25271</v>
      </c>
      <c r="AD3829" s="216"/>
    </row>
    <row r="3830" spans="1:30" s="215" customFormat="1" x14ac:dyDescent="0.25">
      <c r="A3830" s="215" t="s">
        <v>160</v>
      </c>
      <c r="B3830" s="215">
        <v>6136</v>
      </c>
      <c r="C3830" s="215" t="s">
        <v>234</v>
      </c>
      <c r="D3830" s="215">
        <v>192001760</v>
      </c>
      <c r="E3830" s="215">
        <v>1080</v>
      </c>
      <c r="F3830" s="215">
        <v>1274</v>
      </c>
      <c r="G3830" s="215">
        <v>1004</v>
      </c>
      <c r="I3830" s="215" t="s">
        <v>8609</v>
      </c>
      <c r="J3830" s="215" t="s">
        <v>8610</v>
      </c>
      <c r="K3830" s="215" t="s">
        <v>328</v>
      </c>
      <c r="L3830" s="215" t="s">
        <v>24738</v>
      </c>
      <c r="AD3830" s="216"/>
    </row>
    <row r="3831" spans="1:30" s="215" customFormat="1" x14ac:dyDescent="0.25">
      <c r="A3831" s="215" t="s">
        <v>160</v>
      </c>
      <c r="B3831" s="215">
        <v>6136</v>
      </c>
      <c r="C3831" s="215" t="s">
        <v>234</v>
      </c>
      <c r="D3831" s="215">
        <v>192002434</v>
      </c>
      <c r="E3831" s="215">
        <v>1020</v>
      </c>
      <c r="F3831" s="215">
        <v>1122</v>
      </c>
      <c r="G3831" s="215">
        <v>1003</v>
      </c>
      <c r="I3831" s="215" t="s">
        <v>29293</v>
      </c>
      <c r="J3831" s="215" t="s">
        <v>29294</v>
      </c>
      <c r="K3831" s="215" t="s">
        <v>8688</v>
      </c>
      <c r="L3831" s="215" t="s">
        <v>29334</v>
      </c>
      <c r="AD3831" s="216"/>
    </row>
    <row r="3832" spans="1:30" s="215" customFormat="1" x14ac:dyDescent="0.25">
      <c r="A3832" s="215" t="s">
        <v>160</v>
      </c>
      <c r="B3832" s="215">
        <v>6136</v>
      </c>
      <c r="C3832" s="215" t="s">
        <v>234</v>
      </c>
      <c r="D3832" s="215">
        <v>192002450</v>
      </c>
      <c r="E3832" s="215">
        <v>1020</v>
      </c>
      <c r="F3832" s="215">
        <v>1122</v>
      </c>
      <c r="G3832" s="215">
        <v>1003</v>
      </c>
      <c r="I3832" s="215" t="s">
        <v>29295</v>
      </c>
      <c r="J3832" s="215" t="s">
        <v>29296</v>
      </c>
      <c r="K3832" s="215" t="s">
        <v>8688</v>
      </c>
      <c r="L3832" s="215" t="s">
        <v>29335</v>
      </c>
      <c r="AD3832" s="216"/>
    </row>
    <row r="3833" spans="1:30" s="215" customFormat="1" x14ac:dyDescent="0.25">
      <c r="A3833" s="215" t="s">
        <v>160</v>
      </c>
      <c r="B3833" s="215">
        <v>6136</v>
      </c>
      <c r="C3833" s="215" t="s">
        <v>234</v>
      </c>
      <c r="D3833" s="215">
        <v>192002453</v>
      </c>
      <c r="E3833" s="215">
        <v>1020</v>
      </c>
      <c r="F3833" s="215">
        <v>1122</v>
      </c>
      <c r="G3833" s="215">
        <v>1003</v>
      </c>
      <c r="I3833" s="215" t="s">
        <v>29297</v>
      </c>
      <c r="J3833" s="215" t="s">
        <v>29298</v>
      </c>
      <c r="K3833" s="215" t="s">
        <v>8688</v>
      </c>
      <c r="L3833" s="215" t="s">
        <v>29336</v>
      </c>
      <c r="AD3833" s="216"/>
    </row>
    <row r="3834" spans="1:30" s="215" customFormat="1" x14ac:dyDescent="0.25">
      <c r="A3834" s="215" t="s">
        <v>160</v>
      </c>
      <c r="B3834" s="215">
        <v>6136</v>
      </c>
      <c r="C3834" s="215" t="s">
        <v>234</v>
      </c>
      <c r="D3834" s="215">
        <v>192005987</v>
      </c>
      <c r="E3834" s="215">
        <v>1080</v>
      </c>
      <c r="F3834" s="215">
        <v>1274</v>
      </c>
      <c r="G3834" s="215">
        <v>1004</v>
      </c>
      <c r="I3834" s="215" t="s">
        <v>28880</v>
      </c>
      <c r="J3834" s="215" t="s">
        <v>28881</v>
      </c>
      <c r="K3834" s="215" t="s">
        <v>8688</v>
      </c>
      <c r="L3834" s="215" t="s">
        <v>28960</v>
      </c>
      <c r="AD3834" s="216"/>
    </row>
    <row r="3835" spans="1:30" s="215" customFormat="1" x14ac:dyDescent="0.25">
      <c r="A3835" s="215" t="s">
        <v>160</v>
      </c>
      <c r="B3835" s="215">
        <v>6136</v>
      </c>
      <c r="C3835" s="215" t="s">
        <v>234</v>
      </c>
      <c r="D3835" s="215">
        <v>192005988</v>
      </c>
      <c r="E3835" s="215">
        <v>1080</v>
      </c>
      <c r="F3835" s="215">
        <v>1274</v>
      </c>
      <c r="G3835" s="215">
        <v>1004</v>
      </c>
      <c r="I3835" s="215" t="s">
        <v>28882</v>
      </c>
      <c r="J3835" s="215" t="s">
        <v>28883</v>
      </c>
      <c r="K3835" s="215" t="s">
        <v>8688</v>
      </c>
      <c r="L3835" s="215" t="s">
        <v>28961</v>
      </c>
      <c r="AD3835" s="216"/>
    </row>
    <row r="3836" spans="1:30" s="215" customFormat="1" x14ac:dyDescent="0.25">
      <c r="A3836" s="215" t="s">
        <v>160</v>
      </c>
      <c r="B3836" s="215">
        <v>6136</v>
      </c>
      <c r="C3836" s="215" t="s">
        <v>234</v>
      </c>
      <c r="D3836" s="215">
        <v>192007617</v>
      </c>
      <c r="E3836" s="215">
        <v>1060</v>
      </c>
      <c r="F3836" s="215">
        <v>1274</v>
      </c>
      <c r="G3836" s="215">
        <v>1004</v>
      </c>
      <c r="I3836" s="215" t="s">
        <v>14925</v>
      </c>
      <c r="J3836" s="215" t="s">
        <v>14926</v>
      </c>
      <c r="K3836" s="215" t="s">
        <v>8688</v>
      </c>
      <c r="L3836" s="215" t="s">
        <v>21089</v>
      </c>
      <c r="AD3836" s="216"/>
    </row>
    <row r="3837" spans="1:30" s="215" customFormat="1" x14ac:dyDescent="0.25">
      <c r="A3837" s="215" t="s">
        <v>160</v>
      </c>
      <c r="B3837" s="215">
        <v>6136</v>
      </c>
      <c r="C3837" s="215" t="s">
        <v>234</v>
      </c>
      <c r="D3837" s="215">
        <v>192008191</v>
      </c>
      <c r="E3837" s="215">
        <v>1060</v>
      </c>
      <c r="F3837" s="215">
        <v>1274</v>
      </c>
      <c r="G3837" s="215">
        <v>1004</v>
      </c>
      <c r="I3837" s="215" t="s">
        <v>14927</v>
      </c>
      <c r="J3837" s="215" t="s">
        <v>14928</v>
      </c>
      <c r="K3837" s="215" t="s">
        <v>8688</v>
      </c>
      <c r="L3837" s="215" t="s">
        <v>21090</v>
      </c>
      <c r="AD3837" s="216"/>
    </row>
    <row r="3838" spans="1:30" s="215" customFormat="1" x14ac:dyDescent="0.25">
      <c r="A3838" s="215" t="s">
        <v>160</v>
      </c>
      <c r="B3838" s="215">
        <v>6136</v>
      </c>
      <c r="C3838" s="215" t="s">
        <v>234</v>
      </c>
      <c r="D3838" s="215">
        <v>192008499</v>
      </c>
      <c r="E3838" s="215">
        <v>1060</v>
      </c>
      <c r="F3838" s="215">
        <v>1274</v>
      </c>
      <c r="G3838" s="215">
        <v>1004</v>
      </c>
      <c r="I3838" s="215" t="s">
        <v>14929</v>
      </c>
      <c r="J3838" s="215" t="s">
        <v>14930</v>
      </c>
      <c r="K3838" s="215" t="s">
        <v>8688</v>
      </c>
      <c r="L3838" s="215" t="s">
        <v>21091</v>
      </c>
      <c r="AD3838" s="216"/>
    </row>
    <row r="3839" spans="1:30" s="215" customFormat="1" x14ac:dyDescent="0.25">
      <c r="A3839" s="215" t="s">
        <v>160</v>
      </c>
      <c r="B3839" s="215">
        <v>6136</v>
      </c>
      <c r="C3839" s="215" t="s">
        <v>234</v>
      </c>
      <c r="D3839" s="215">
        <v>192008572</v>
      </c>
      <c r="E3839" s="215">
        <v>1060</v>
      </c>
      <c r="F3839" s="215">
        <v>1274</v>
      </c>
      <c r="G3839" s="215">
        <v>1004</v>
      </c>
      <c r="I3839" s="215" t="s">
        <v>14931</v>
      </c>
      <c r="J3839" s="215" t="s">
        <v>14932</v>
      </c>
      <c r="K3839" s="215" t="s">
        <v>8688</v>
      </c>
      <c r="L3839" s="215" t="s">
        <v>21092</v>
      </c>
      <c r="AD3839" s="216"/>
    </row>
    <row r="3840" spans="1:30" s="215" customFormat="1" x14ac:dyDescent="0.25">
      <c r="A3840" s="215" t="s">
        <v>160</v>
      </c>
      <c r="B3840" s="215">
        <v>6136</v>
      </c>
      <c r="C3840" s="215" t="s">
        <v>234</v>
      </c>
      <c r="D3840" s="215">
        <v>192008576</v>
      </c>
      <c r="E3840" s="215">
        <v>1060</v>
      </c>
      <c r="F3840" s="215">
        <v>1274</v>
      </c>
      <c r="G3840" s="215">
        <v>1004</v>
      </c>
      <c r="I3840" s="215" t="s">
        <v>14933</v>
      </c>
      <c r="J3840" s="215" t="s">
        <v>14934</v>
      </c>
      <c r="K3840" s="215" t="s">
        <v>8688</v>
      </c>
      <c r="L3840" s="215" t="s">
        <v>21093</v>
      </c>
      <c r="AD3840" s="216"/>
    </row>
    <row r="3841" spans="1:30" s="215" customFormat="1" x14ac:dyDescent="0.25">
      <c r="A3841" s="215" t="s">
        <v>160</v>
      </c>
      <c r="B3841" s="215">
        <v>6136</v>
      </c>
      <c r="C3841" s="215" t="s">
        <v>234</v>
      </c>
      <c r="D3841" s="215">
        <v>192008578</v>
      </c>
      <c r="E3841" s="215">
        <v>1060</v>
      </c>
      <c r="F3841" s="215">
        <v>1274</v>
      </c>
      <c r="G3841" s="215">
        <v>1004</v>
      </c>
      <c r="I3841" s="215" t="s">
        <v>14935</v>
      </c>
      <c r="J3841" s="215" t="s">
        <v>14936</v>
      </c>
      <c r="K3841" s="215" t="s">
        <v>8688</v>
      </c>
      <c r="L3841" s="215" t="s">
        <v>21094</v>
      </c>
      <c r="AD3841" s="216"/>
    </row>
    <row r="3842" spans="1:30" s="215" customFormat="1" x14ac:dyDescent="0.25">
      <c r="A3842" s="215" t="s">
        <v>160</v>
      </c>
      <c r="B3842" s="215">
        <v>6136</v>
      </c>
      <c r="C3842" s="215" t="s">
        <v>234</v>
      </c>
      <c r="D3842" s="215">
        <v>192008667</v>
      </c>
      <c r="E3842" s="215">
        <v>1060</v>
      </c>
      <c r="F3842" s="215">
        <v>1274</v>
      </c>
      <c r="G3842" s="215">
        <v>1004</v>
      </c>
      <c r="I3842" s="215" t="s">
        <v>14937</v>
      </c>
      <c r="J3842" s="215" t="s">
        <v>14938</v>
      </c>
      <c r="K3842" s="215" t="s">
        <v>8688</v>
      </c>
      <c r="L3842" s="215" t="s">
        <v>21095</v>
      </c>
      <c r="AD3842" s="216"/>
    </row>
    <row r="3843" spans="1:30" s="215" customFormat="1" x14ac:dyDescent="0.25">
      <c r="A3843" s="215" t="s">
        <v>160</v>
      </c>
      <c r="B3843" s="215">
        <v>6136</v>
      </c>
      <c r="C3843" s="215" t="s">
        <v>234</v>
      </c>
      <c r="D3843" s="215">
        <v>192008832</v>
      </c>
      <c r="E3843" s="215">
        <v>1060</v>
      </c>
      <c r="F3843" s="215">
        <v>1274</v>
      </c>
      <c r="G3843" s="215">
        <v>1004</v>
      </c>
      <c r="I3843" s="215" t="s">
        <v>14939</v>
      </c>
      <c r="J3843" s="215" t="s">
        <v>14940</v>
      </c>
      <c r="K3843" s="215" t="s">
        <v>8688</v>
      </c>
      <c r="L3843" s="215" t="s">
        <v>21096</v>
      </c>
      <c r="AD3843" s="216"/>
    </row>
    <row r="3844" spans="1:30" s="215" customFormat="1" x14ac:dyDescent="0.25">
      <c r="A3844" s="215" t="s">
        <v>160</v>
      </c>
      <c r="B3844" s="215">
        <v>6136</v>
      </c>
      <c r="C3844" s="215" t="s">
        <v>234</v>
      </c>
      <c r="D3844" s="215">
        <v>192008833</v>
      </c>
      <c r="E3844" s="215">
        <v>1060</v>
      </c>
      <c r="F3844" s="215">
        <v>1274</v>
      </c>
      <c r="G3844" s="215">
        <v>1004</v>
      </c>
      <c r="I3844" s="215" t="s">
        <v>14941</v>
      </c>
      <c r="J3844" s="215" t="s">
        <v>14942</v>
      </c>
      <c r="K3844" s="215" t="s">
        <v>8688</v>
      </c>
      <c r="L3844" s="215" t="s">
        <v>21097</v>
      </c>
      <c r="AD3844" s="216"/>
    </row>
    <row r="3845" spans="1:30" s="215" customFormat="1" x14ac:dyDescent="0.25">
      <c r="A3845" s="215" t="s">
        <v>160</v>
      </c>
      <c r="B3845" s="215">
        <v>6136</v>
      </c>
      <c r="C3845" s="215" t="s">
        <v>234</v>
      </c>
      <c r="D3845" s="215">
        <v>192008834</v>
      </c>
      <c r="E3845" s="215">
        <v>1060</v>
      </c>
      <c r="F3845" s="215">
        <v>1274</v>
      </c>
      <c r="G3845" s="215">
        <v>1004</v>
      </c>
      <c r="I3845" s="215" t="s">
        <v>14943</v>
      </c>
      <c r="J3845" s="215" t="s">
        <v>14944</v>
      </c>
      <c r="K3845" s="215" t="s">
        <v>8688</v>
      </c>
      <c r="L3845" s="215" t="s">
        <v>21098</v>
      </c>
      <c r="AD3845" s="216"/>
    </row>
    <row r="3846" spans="1:30" s="215" customFormat="1" x14ac:dyDescent="0.25">
      <c r="A3846" s="215" t="s">
        <v>160</v>
      </c>
      <c r="B3846" s="215">
        <v>6136</v>
      </c>
      <c r="C3846" s="215" t="s">
        <v>234</v>
      </c>
      <c r="D3846" s="215">
        <v>192008856</v>
      </c>
      <c r="E3846" s="215">
        <v>1060</v>
      </c>
      <c r="F3846" s="215">
        <v>1271</v>
      </c>
      <c r="G3846" s="215">
        <v>1004</v>
      </c>
      <c r="I3846" s="215" t="s">
        <v>14945</v>
      </c>
      <c r="J3846" s="215" t="s">
        <v>14946</v>
      </c>
      <c r="K3846" s="215" t="s">
        <v>8688</v>
      </c>
      <c r="L3846" s="215" t="s">
        <v>21099</v>
      </c>
      <c r="AD3846" s="216"/>
    </row>
    <row r="3847" spans="1:30" s="215" customFormat="1" x14ac:dyDescent="0.25">
      <c r="A3847" s="215" t="s">
        <v>160</v>
      </c>
      <c r="B3847" s="215">
        <v>6136</v>
      </c>
      <c r="C3847" s="215" t="s">
        <v>234</v>
      </c>
      <c r="D3847" s="215">
        <v>192009316</v>
      </c>
      <c r="E3847" s="215">
        <v>1060</v>
      </c>
      <c r="F3847" s="215">
        <v>1274</v>
      </c>
      <c r="G3847" s="215">
        <v>1004</v>
      </c>
      <c r="I3847" s="215" t="s">
        <v>25160</v>
      </c>
      <c r="J3847" s="215" t="s">
        <v>25161</v>
      </c>
      <c r="K3847" s="215" t="s">
        <v>8688</v>
      </c>
      <c r="L3847" s="215" t="s">
        <v>25200</v>
      </c>
      <c r="AD3847" s="216"/>
    </row>
    <row r="3848" spans="1:30" s="215" customFormat="1" x14ac:dyDescent="0.25">
      <c r="A3848" s="215" t="s">
        <v>160</v>
      </c>
      <c r="B3848" s="215">
        <v>6136</v>
      </c>
      <c r="C3848" s="215" t="s">
        <v>234</v>
      </c>
      <c r="D3848" s="215">
        <v>192009509</v>
      </c>
      <c r="E3848" s="215">
        <v>1060</v>
      </c>
      <c r="F3848" s="215">
        <v>1274</v>
      </c>
      <c r="G3848" s="215">
        <v>1004</v>
      </c>
      <c r="I3848" s="215" t="s">
        <v>14947</v>
      </c>
      <c r="J3848" s="215" t="s">
        <v>14948</v>
      </c>
      <c r="K3848" s="215" t="s">
        <v>8688</v>
      </c>
      <c r="L3848" s="215" t="s">
        <v>21100</v>
      </c>
      <c r="AD3848" s="216"/>
    </row>
    <row r="3849" spans="1:30" s="215" customFormat="1" x14ac:dyDescent="0.25">
      <c r="A3849" s="215" t="s">
        <v>160</v>
      </c>
      <c r="B3849" s="215">
        <v>6136</v>
      </c>
      <c r="C3849" s="215" t="s">
        <v>234</v>
      </c>
      <c r="D3849" s="215">
        <v>192009865</v>
      </c>
      <c r="E3849" s="215">
        <v>1060</v>
      </c>
      <c r="F3849" s="215">
        <v>1274</v>
      </c>
      <c r="G3849" s="215">
        <v>1004</v>
      </c>
      <c r="I3849" s="215" t="s">
        <v>14949</v>
      </c>
      <c r="J3849" s="215" t="s">
        <v>14950</v>
      </c>
      <c r="K3849" s="215" t="s">
        <v>8688</v>
      </c>
      <c r="L3849" s="215" t="s">
        <v>21101</v>
      </c>
      <c r="AD3849" s="216"/>
    </row>
    <row r="3850" spans="1:30" s="215" customFormat="1" x14ac:dyDescent="0.25">
      <c r="A3850" s="215" t="s">
        <v>160</v>
      </c>
      <c r="B3850" s="215">
        <v>6136</v>
      </c>
      <c r="C3850" s="215" t="s">
        <v>234</v>
      </c>
      <c r="D3850" s="215">
        <v>192009991</v>
      </c>
      <c r="E3850" s="215">
        <v>1060</v>
      </c>
      <c r="F3850" s="215">
        <v>1274</v>
      </c>
      <c r="G3850" s="215">
        <v>1004</v>
      </c>
      <c r="I3850" s="215" t="s">
        <v>14951</v>
      </c>
      <c r="J3850" s="215" t="s">
        <v>14952</v>
      </c>
      <c r="K3850" s="215" t="s">
        <v>8688</v>
      </c>
      <c r="L3850" s="215" t="s">
        <v>21102</v>
      </c>
      <c r="AD3850" s="216"/>
    </row>
    <row r="3851" spans="1:30" s="215" customFormat="1" x14ac:dyDescent="0.25">
      <c r="A3851" s="215" t="s">
        <v>160</v>
      </c>
      <c r="B3851" s="215">
        <v>6136</v>
      </c>
      <c r="C3851" s="215" t="s">
        <v>234</v>
      </c>
      <c r="D3851" s="215">
        <v>192012582</v>
      </c>
      <c r="E3851" s="215">
        <v>1060</v>
      </c>
      <c r="F3851" s="215">
        <v>1271</v>
      </c>
      <c r="G3851" s="215">
        <v>1004</v>
      </c>
      <c r="I3851" s="215" t="s">
        <v>27232</v>
      </c>
      <c r="J3851" s="215" t="s">
        <v>27233</v>
      </c>
      <c r="K3851" s="215" t="s">
        <v>8688</v>
      </c>
      <c r="L3851" s="215" t="s">
        <v>27297</v>
      </c>
      <c r="AD3851" s="216"/>
    </row>
    <row r="3852" spans="1:30" s="215" customFormat="1" x14ac:dyDescent="0.25">
      <c r="A3852" s="215" t="s">
        <v>160</v>
      </c>
      <c r="B3852" s="215">
        <v>6136</v>
      </c>
      <c r="C3852" s="215" t="s">
        <v>234</v>
      </c>
      <c r="D3852" s="215">
        <v>192013938</v>
      </c>
      <c r="E3852" s="215">
        <v>1080</v>
      </c>
      <c r="F3852" s="215">
        <v>1274</v>
      </c>
      <c r="G3852" s="215">
        <v>1004</v>
      </c>
      <c r="I3852" s="215" t="s">
        <v>28092</v>
      </c>
      <c r="J3852" s="215" t="s">
        <v>28093</v>
      </c>
      <c r="K3852" s="215" t="s">
        <v>8688</v>
      </c>
      <c r="L3852" s="215" t="s">
        <v>28123</v>
      </c>
      <c r="AD3852" s="216"/>
    </row>
    <row r="3853" spans="1:30" s="215" customFormat="1" x14ac:dyDescent="0.25">
      <c r="A3853" s="215" t="s">
        <v>160</v>
      </c>
      <c r="B3853" s="215">
        <v>6136</v>
      </c>
      <c r="C3853" s="215" t="s">
        <v>234</v>
      </c>
      <c r="D3853" s="215">
        <v>192019589</v>
      </c>
      <c r="E3853" s="215">
        <v>1080</v>
      </c>
      <c r="F3853" s="215">
        <v>1274</v>
      </c>
      <c r="G3853" s="215">
        <v>1004</v>
      </c>
      <c r="I3853" s="215" t="s">
        <v>27392</v>
      </c>
      <c r="J3853" s="215" t="s">
        <v>27393</v>
      </c>
      <c r="K3853" s="215" t="s">
        <v>8688</v>
      </c>
      <c r="L3853" s="215" t="s">
        <v>28478</v>
      </c>
      <c r="AD3853" s="216"/>
    </row>
    <row r="3854" spans="1:30" s="215" customFormat="1" x14ac:dyDescent="0.25">
      <c r="A3854" s="215" t="s">
        <v>160</v>
      </c>
      <c r="B3854" s="215">
        <v>6136</v>
      </c>
      <c r="C3854" s="215" t="s">
        <v>234</v>
      </c>
      <c r="D3854" s="215">
        <v>192020566</v>
      </c>
      <c r="E3854" s="215">
        <v>1060</v>
      </c>
      <c r="F3854" s="215">
        <v>1271</v>
      </c>
      <c r="G3854" s="215">
        <v>1004</v>
      </c>
      <c r="I3854" s="215" t="s">
        <v>24523</v>
      </c>
      <c r="J3854" s="215" t="s">
        <v>24524</v>
      </c>
      <c r="K3854" s="215" t="s">
        <v>8688</v>
      </c>
      <c r="L3854" s="215" t="s">
        <v>24551</v>
      </c>
      <c r="AD3854" s="216"/>
    </row>
    <row r="3855" spans="1:30" s="215" customFormat="1" x14ac:dyDescent="0.25">
      <c r="A3855" s="215" t="s">
        <v>160</v>
      </c>
      <c r="B3855" s="215">
        <v>6136</v>
      </c>
      <c r="C3855" s="215" t="s">
        <v>234</v>
      </c>
      <c r="D3855" s="215">
        <v>192023754</v>
      </c>
      <c r="E3855" s="215">
        <v>1060</v>
      </c>
      <c r="F3855" s="215">
        <v>1252</v>
      </c>
      <c r="G3855" s="215">
        <v>1004</v>
      </c>
      <c r="I3855" s="215" t="s">
        <v>24799</v>
      </c>
      <c r="J3855" s="215" t="s">
        <v>24800</v>
      </c>
      <c r="K3855" s="215" t="s">
        <v>8688</v>
      </c>
      <c r="L3855" s="215" t="s">
        <v>24900</v>
      </c>
      <c r="AD3855" s="216"/>
    </row>
    <row r="3856" spans="1:30" s="215" customFormat="1" x14ac:dyDescent="0.25">
      <c r="A3856" s="215" t="s">
        <v>160</v>
      </c>
      <c r="B3856" s="215">
        <v>6136</v>
      </c>
      <c r="C3856" s="215" t="s">
        <v>234</v>
      </c>
      <c r="D3856" s="215">
        <v>192023756</v>
      </c>
      <c r="E3856" s="215">
        <v>1060</v>
      </c>
      <c r="F3856" s="215">
        <v>1251</v>
      </c>
      <c r="G3856" s="215">
        <v>1003</v>
      </c>
      <c r="I3856" s="215" t="s">
        <v>27394</v>
      </c>
      <c r="J3856" s="215" t="s">
        <v>27395</v>
      </c>
      <c r="K3856" s="215" t="s">
        <v>8688</v>
      </c>
      <c r="L3856" s="215" t="s">
        <v>28008</v>
      </c>
      <c r="AD3856" s="216"/>
    </row>
    <row r="3857" spans="1:30" s="215" customFormat="1" x14ac:dyDescent="0.25">
      <c r="A3857" s="215" t="s">
        <v>160</v>
      </c>
      <c r="B3857" s="215">
        <v>6136</v>
      </c>
      <c r="C3857" s="215" t="s">
        <v>234</v>
      </c>
      <c r="D3857" s="215">
        <v>192030307</v>
      </c>
      <c r="E3857" s="215">
        <v>1080</v>
      </c>
      <c r="F3857" s="215">
        <v>1274</v>
      </c>
      <c r="G3857" s="215">
        <v>1004</v>
      </c>
      <c r="I3857" s="215" t="s">
        <v>30167</v>
      </c>
      <c r="J3857" s="215" t="s">
        <v>30168</v>
      </c>
      <c r="K3857" s="215" t="s">
        <v>8688</v>
      </c>
      <c r="L3857" s="215" t="s">
        <v>30985</v>
      </c>
      <c r="AD3857" s="216"/>
    </row>
    <row r="3858" spans="1:30" s="215" customFormat="1" x14ac:dyDescent="0.25">
      <c r="A3858" s="215" t="s">
        <v>160</v>
      </c>
      <c r="B3858" s="215">
        <v>6136</v>
      </c>
      <c r="C3858" s="215" t="s">
        <v>234</v>
      </c>
      <c r="D3858" s="215">
        <v>192030557</v>
      </c>
      <c r="E3858" s="215">
        <v>1060</v>
      </c>
      <c r="F3858" s="215">
        <v>1220</v>
      </c>
      <c r="G3858" s="215">
        <v>1004</v>
      </c>
      <c r="I3858" s="215" t="s">
        <v>26224</v>
      </c>
      <c r="J3858" s="215" t="s">
        <v>26225</v>
      </c>
      <c r="K3858" s="215" t="s">
        <v>8741</v>
      </c>
      <c r="L3858" s="215" t="s">
        <v>26250</v>
      </c>
      <c r="AD3858" s="216"/>
    </row>
    <row r="3859" spans="1:30" s="215" customFormat="1" x14ac:dyDescent="0.25">
      <c r="A3859" s="215" t="s">
        <v>160</v>
      </c>
      <c r="B3859" s="215">
        <v>6136</v>
      </c>
      <c r="C3859" s="215" t="s">
        <v>234</v>
      </c>
      <c r="D3859" s="215">
        <v>192035410</v>
      </c>
      <c r="E3859" s="215">
        <v>1080</v>
      </c>
      <c r="F3859" s="215">
        <v>1274</v>
      </c>
      <c r="G3859" s="215">
        <v>1003</v>
      </c>
      <c r="I3859" s="215" t="s">
        <v>28094</v>
      </c>
      <c r="J3859" s="215" t="s">
        <v>28095</v>
      </c>
      <c r="K3859" s="215" t="s">
        <v>8688</v>
      </c>
      <c r="L3859" s="215" t="s">
        <v>28124</v>
      </c>
      <c r="AD3859" s="216"/>
    </row>
    <row r="3860" spans="1:30" s="215" customFormat="1" x14ac:dyDescent="0.25">
      <c r="A3860" s="215" t="s">
        <v>160</v>
      </c>
      <c r="B3860" s="215">
        <v>6136</v>
      </c>
      <c r="C3860" s="215" t="s">
        <v>234</v>
      </c>
      <c r="D3860" s="215">
        <v>192036064</v>
      </c>
      <c r="E3860" s="215">
        <v>1020</v>
      </c>
      <c r="F3860" s="215">
        <v>1110</v>
      </c>
      <c r="G3860" s="215">
        <v>1004</v>
      </c>
      <c r="I3860" s="215" t="s">
        <v>27396</v>
      </c>
      <c r="J3860" s="215" t="s">
        <v>27397</v>
      </c>
      <c r="K3860" s="215" t="s">
        <v>328</v>
      </c>
      <c r="L3860" s="215" t="s">
        <v>27953</v>
      </c>
      <c r="AD3860" s="216"/>
    </row>
    <row r="3861" spans="1:30" s="215" customFormat="1" x14ac:dyDescent="0.25">
      <c r="A3861" s="215" t="s">
        <v>160</v>
      </c>
      <c r="B3861" s="215">
        <v>6136</v>
      </c>
      <c r="C3861" s="215" t="s">
        <v>234</v>
      </c>
      <c r="D3861" s="215">
        <v>192036073</v>
      </c>
      <c r="E3861" s="215">
        <v>1060</v>
      </c>
      <c r="F3861" s="215">
        <v>1263</v>
      </c>
      <c r="G3861" s="215">
        <v>1004</v>
      </c>
      <c r="I3861" s="215" t="s">
        <v>27398</v>
      </c>
      <c r="J3861" s="215" t="s">
        <v>27399</v>
      </c>
      <c r="K3861" s="215" t="s">
        <v>8688</v>
      </c>
      <c r="L3861" s="215" t="s">
        <v>28009</v>
      </c>
      <c r="AD3861" s="216"/>
    </row>
    <row r="3862" spans="1:30" s="215" customFormat="1" x14ac:dyDescent="0.25">
      <c r="A3862" s="215" t="s">
        <v>160</v>
      </c>
      <c r="B3862" s="215">
        <v>6136</v>
      </c>
      <c r="C3862" s="215" t="s">
        <v>234</v>
      </c>
      <c r="D3862" s="215">
        <v>192047536</v>
      </c>
      <c r="E3862" s="215">
        <v>1020</v>
      </c>
      <c r="F3862" s="215">
        <v>1122</v>
      </c>
      <c r="G3862" s="215">
        <v>1003</v>
      </c>
      <c r="I3862" s="215" t="s">
        <v>30169</v>
      </c>
      <c r="J3862" s="215" t="s">
        <v>30170</v>
      </c>
      <c r="K3862" s="215" t="s">
        <v>8688</v>
      </c>
      <c r="L3862" s="215" t="s">
        <v>30986</v>
      </c>
      <c r="AD3862" s="216"/>
    </row>
    <row r="3863" spans="1:30" s="215" customFormat="1" x14ac:dyDescent="0.25">
      <c r="A3863" s="215" t="s">
        <v>160</v>
      </c>
      <c r="B3863" s="215">
        <v>6136</v>
      </c>
      <c r="C3863" s="215" t="s">
        <v>234</v>
      </c>
      <c r="D3863" s="215">
        <v>192047562</v>
      </c>
      <c r="E3863" s="215">
        <v>1040</v>
      </c>
      <c r="F3863" s="215">
        <v>1264</v>
      </c>
      <c r="G3863" s="215">
        <v>1003</v>
      </c>
      <c r="I3863" s="215" t="s">
        <v>31407</v>
      </c>
      <c r="J3863" s="215" t="s">
        <v>31408</v>
      </c>
      <c r="K3863" s="215" t="s">
        <v>8688</v>
      </c>
      <c r="L3863" s="215" t="s">
        <v>31491</v>
      </c>
      <c r="AD3863" s="216"/>
    </row>
    <row r="3864" spans="1:30" s="215" customFormat="1" x14ac:dyDescent="0.25">
      <c r="A3864" s="215" t="s">
        <v>160</v>
      </c>
      <c r="B3864" s="215">
        <v>6136</v>
      </c>
      <c r="C3864" s="215" t="s">
        <v>234</v>
      </c>
      <c r="D3864" s="215">
        <v>192048722</v>
      </c>
      <c r="E3864" s="215">
        <v>1080</v>
      </c>
      <c r="F3864" s="215">
        <v>1274</v>
      </c>
      <c r="G3864" s="215">
        <v>1004</v>
      </c>
      <c r="I3864" s="215" t="s">
        <v>30171</v>
      </c>
      <c r="J3864" s="215" t="s">
        <v>30172</v>
      </c>
      <c r="K3864" s="215" t="s">
        <v>8688</v>
      </c>
      <c r="L3864" s="215" t="s">
        <v>30987</v>
      </c>
      <c r="AD3864" s="216"/>
    </row>
    <row r="3865" spans="1:30" s="215" customFormat="1" x14ac:dyDescent="0.25">
      <c r="A3865" s="215" t="s">
        <v>160</v>
      </c>
      <c r="B3865" s="215">
        <v>6136</v>
      </c>
      <c r="C3865" s="215" t="s">
        <v>234</v>
      </c>
      <c r="D3865" s="215">
        <v>192048723</v>
      </c>
      <c r="E3865" s="215">
        <v>1060</v>
      </c>
      <c r="F3865" s="215">
        <v>1252</v>
      </c>
      <c r="G3865" s="215">
        <v>1004</v>
      </c>
      <c r="I3865" s="215" t="s">
        <v>30173</v>
      </c>
      <c r="J3865" s="215" t="s">
        <v>30174</v>
      </c>
      <c r="K3865" s="215" t="s">
        <v>8688</v>
      </c>
      <c r="L3865" s="215" t="s">
        <v>30988</v>
      </c>
      <c r="AD3865" s="216"/>
    </row>
    <row r="3866" spans="1:30" s="215" customFormat="1" x14ac:dyDescent="0.25">
      <c r="A3866" s="215" t="s">
        <v>160</v>
      </c>
      <c r="B3866" s="215">
        <v>6136</v>
      </c>
      <c r="C3866" s="215" t="s">
        <v>234</v>
      </c>
      <c r="D3866" s="215">
        <v>192048725</v>
      </c>
      <c r="E3866" s="215">
        <v>1080</v>
      </c>
      <c r="F3866" s="215">
        <v>1274</v>
      </c>
      <c r="G3866" s="215">
        <v>1004</v>
      </c>
      <c r="I3866" s="215" t="s">
        <v>30175</v>
      </c>
      <c r="J3866" s="215" t="s">
        <v>30176</v>
      </c>
      <c r="K3866" s="215" t="s">
        <v>8688</v>
      </c>
      <c r="L3866" s="215" t="s">
        <v>30989</v>
      </c>
      <c r="AD3866" s="216"/>
    </row>
    <row r="3867" spans="1:30" s="215" customFormat="1" x14ac:dyDescent="0.25">
      <c r="A3867" s="215" t="s">
        <v>160</v>
      </c>
      <c r="B3867" s="215">
        <v>6136</v>
      </c>
      <c r="C3867" s="215" t="s">
        <v>234</v>
      </c>
      <c r="D3867" s="215">
        <v>192048739</v>
      </c>
      <c r="E3867" s="215">
        <v>1080</v>
      </c>
      <c r="F3867" s="215">
        <v>1274</v>
      </c>
      <c r="G3867" s="215">
        <v>1004</v>
      </c>
      <c r="I3867" s="215" t="s">
        <v>30177</v>
      </c>
      <c r="J3867" s="215" t="s">
        <v>30178</v>
      </c>
      <c r="K3867" s="215" t="s">
        <v>8688</v>
      </c>
      <c r="L3867" s="215" t="s">
        <v>30990</v>
      </c>
      <c r="AD3867" s="216"/>
    </row>
    <row r="3868" spans="1:30" s="215" customFormat="1" x14ac:dyDescent="0.25">
      <c r="A3868" s="215" t="s">
        <v>160</v>
      </c>
      <c r="B3868" s="215">
        <v>6136</v>
      </c>
      <c r="C3868" s="215" t="s">
        <v>234</v>
      </c>
      <c r="D3868" s="215">
        <v>192048740</v>
      </c>
      <c r="E3868" s="215">
        <v>1060</v>
      </c>
      <c r="F3868" s="215">
        <v>1252</v>
      </c>
      <c r="G3868" s="215">
        <v>1004</v>
      </c>
      <c r="I3868" s="215" t="s">
        <v>30179</v>
      </c>
      <c r="J3868" s="215" t="s">
        <v>30180</v>
      </c>
      <c r="K3868" s="215" t="s">
        <v>8688</v>
      </c>
      <c r="L3868" s="215" t="s">
        <v>30991</v>
      </c>
      <c r="AD3868" s="216"/>
    </row>
    <row r="3869" spans="1:30" s="215" customFormat="1" x14ac:dyDescent="0.25">
      <c r="A3869" s="215" t="s">
        <v>160</v>
      </c>
      <c r="B3869" s="215">
        <v>6136</v>
      </c>
      <c r="C3869" s="215" t="s">
        <v>234</v>
      </c>
      <c r="D3869" s="215">
        <v>192050137</v>
      </c>
      <c r="E3869" s="215">
        <v>1080</v>
      </c>
      <c r="F3869" s="215">
        <v>1274</v>
      </c>
      <c r="G3869" s="215">
        <v>1004</v>
      </c>
      <c r="I3869" s="215" t="s">
        <v>31409</v>
      </c>
      <c r="J3869" s="215" t="s">
        <v>31410</v>
      </c>
      <c r="K3869" s="215" t="s">
        <v>8688</v>
      </c>
      <c r="L3869" s="215" t="s">
        <v>31492</v>
      </c>
      <c r="AD3869" s="216"/>
    </row>
    <row r="3870" spans="1:30" s="215" customFormat="1" x14ac:dyDescent="0.25">
      <c r="A3870" s="215" t="s">
        <v>160</v>
      </c>
      <c r="B3870" s="215">
        <v>6136</v>
      </c>
      <c r="C3870" s="215" t="s">
        <v>234</v>
      </c>
      <c r="D3870" s="215">
        <v>192050588</v>
      </c>
      <c r="E3870" s="215">
        <v>1060</v>
      </c>
      <c r="F3870" s="215">
        <v>1242</v>
      </c>
      <c r="G3870" s="215">
        <v>1004</v>
      </c>
      <c r="I3870" s="215" t="s">
        <v>31411</v>
      </c>
      <c r="J3870" s="215" t="s">
        <v>31412</v>
      </c>
      <c r="K3870" s="215" t="s">
        <v>8688</v>
      </c>
      <c r="L3870" s="215" t="s">
        <v>31493</v>
      </c>
      <c r="AD3870" s="216"/>
    </row>
    <row r="3871" spans="1:30" s="215" customFormat="1" x14ac:dyDescent="0.25">
      <c r="A3871" s="215" t="s">
        <v>160</v>
      </c>
      <c r="B3871" s="215">
        <v>6136</v>
      </c>
      <c r="C3871" s="215" t="s">
        <v>234</v>
      </c>
      <c r="D3871" s="215">
        <v>192050591</v>
      </c>
      <c r="E3871" s="215">
        <v>1060</v>
      </c>
      <c r="F3871" s="215">
        <v>1242</v>
      </c>
      <c r="G3871" s="215">
        <v>1004</v>
      </c>
      <c r="I3871" s="215" t="s">
        <v>31413</v>
      </c>
      <c r="J3871" s="215" t="s">
        <v>31414</v>
      </c>
      <c r="K3871" s="215" t="s">
        <v>8688</v>
      </c>
      <c r="L3871" s="215" t="s">
        <v>31494</v>
      </c>
      <c r="AD3871" s="216"/>
    </row>
    <row r="3872" spans="1:30" s="215" customFormat="1" x14ac:dyDescent="0.25">
      <c r="A3872" s="215" t="s">
        <v>160</v>
      </c>
      <c r="B3872" s="215">
        <v>6136</v>
      </c>
      <c r="C3872" s="215" t="s">
        <v>234</v>
      </c>
      <c r="D3872" s="215">
        <v>192050593</v>
      </c>
      <c r="E3872" s="215">
        <v>1060</v>
      </c>
      <c r="F3872" s="215">
        <v>1242</v>
      </c>
      <c r="G3872" s="215">
        <v>1004</v>
      </c>
      <c r="I3872" s="215" t="s">
        <v>31415</v>
      </c>
      <c r="J3872" s="215" t="s">
        <v>31416</v>
      </c>
      <c r="K3872" s="215" t="s">
        <v>8688</v>
      </c>
      <c r="L3872" s="215" t="s">
        <v>31495</v>
      </c>
      <c r="AD3872" s="216"/>
    </row>
    <row r="3873" spans="1:30" s="215" customFormat="1" x14ac:dyDescent="0.25">
      <c r="A3873" s="215" t="s">
        <v>160</v>
      </c>
      <c r="B3873" s="215">
        <v>6136</v>
      </c>
      <c r="C3873" s="215" t="s">
        <v>234</v>
      </c>
      <c r="D3873" s="215">
        <v>192050595</v>
      </c>
      <c r="E3873" s="215">
        <v>1060</v>
      </c>
      <c r="F3873" s="215">
        <v>1242</v>
      </c>
      <c r="G3873" s="215">
        <v>1004</v>
      </c>
      <c r="I3873" s="215" t="s">
        <v>31417</v>
      </c>
      <c r="J3873" s="215" t="s">
        <v>31418</v>
      </c>
      <c r="K3873" s="215" t="s">
        <v>8688</v>
      </c>
      <c r="L3873" s="215" t="s">
        <v>31496</v>
      </c>
      <c r="AD3873" s="216"/>
    </row>
    <row r="3874" spans="1:30" s="215" customFormat="1" x14ac:dyDescent="0.25">
      <c r="A3874" s="215" t="s">
        <v>160</v>
      </c>
      <c r="B3874" s="215">
        <v>6136</v>
      </c>
      <c r="C3874" s="215" t="s">
        <v>234</v>
      </c>
      <c r="D3874" s="215">
        <v>192050597</v>
      </c>
      <c r="E3874" s="215">
        <v>1060</v>
      </c>
      <c r="F3874" s="215">
        <v>1242</v>
      </c>
      <c r="G3874" s="215">
        <v>1004</v>
      </c>
      <c r="I3874" s="215" t="s">
        <v>31419</v>
      </c>
      <c r="J3874" s="215" t="s">
        <v>31420</v>
      </c>
      <c r="K3874" s="215" t="s">
        <v>8688</v>
      </c>
      <c r="L3874" s="215" t="s">
        <v>31497</v>
      </c>
      <c r="AD3874" s="216"/>
    </row>
    <row r="3875" spans="1:30" s="215" customFormat="1" x14ac:dyDescent="0.25">
      <c r="A3875" s="215" t="s">
        <v>160</v>
      </c>
      <c r="B3875" s="215">
        <v>6136</v>
      </c>
      <c r="C3875" s="215" t="s">
        <v>234</v>
      </c>
      <c r="D3875" s="215">
        <v>192050604</v>
      </c>
      <c r="E3875" s="215">
        <v>1080</v>
      </c>
      <c r="F3875" s="215">
        <v>1274</v>
      </c>
      <c r="G3875" s="215">
        <v>1004</v>
      </c>
      <c r="I3875" s="215" t="s">
        <v>31421</v>
      </c>
      <c r="J3875" s="215" t="s">
        <v>31422</v>
      </c>
      <c r="K3875" s="215" t="s">
        <v>8688</v>
      </c>
      <c r="L3875" s="215" t="s">
        <v>31498</v>
      </c>
      <c r="AD3875" s="216"/>
    </row>
    <row r="3876" spans="1:30" s="215" customFormat="1" x14ac:dyDescent="0.25">
      <c r="A3876" s="215" t="s">
        <v>160</v>
      </c>
      <c r="B3876" s="215">
        <v>6136</v>
      </c>
      <c r="C3876" s="215" t="s">
        <v>234</v>
      </c>
      <c r="D3876" s="215">
        <v>192050605</v>
      </c>
      <c r="E3876" s="215">
        <v>1080</v>
      </c>
      <c r="F3876" s="215">
        <v>1274</v>
      </c>
      <c r="G3876" s="215">
        <v>1004</v>
      </c>
      <c r="I3876" s="215" t="s">
        <v>31423</v>
      </c>
      <c r="J3876" s="215" t="s">
        <v>31424</v>
      </c>
      <c r="K3876" s="215" t="s">
        <v>8688</v>
      </c>
      <c r="L3876" s="215" t="s">
        <v>31499</v>
      </c>
      <c r="AD3876" s="216"/>
    </row>
    <row r="3877" spans="1:30" s="215" customFormat="1" x14ac:dyDescent="0.25">
      <c r="A3877" s="215" t="s">
        <v>160</v>
      </c>
      <c r="B3877" s="215">
        <v>6136</v>
      </c>
      <c r="C3877" s="215" t="s">
        <v>234</v>
      </c>
      <c r="D3877" s="215">
        <v>192050608</v>
      </c>
      <c r="E3877" s="215">
        <v>1080</v>
      </c>
      <c r="F3877" s="215">
        <v>1274</v>
      </c>
      <c r="G3877" s="215">
        <v>1004</v>
      </c>
      <c r="I3877" s="215" t="s">
        <v>31425</v>
      </c>
      <c r="J3877" s="215" t="s">
        <v>31426</v>
      </c>
      <c r="K3877" s="215" t="s">
        <v>8688</v>
      </c>
      <c r="L3877" s="215" t="s">
        <v>31500</v>
      </c>
      <c r="AD3877" s="216"/>
    </row>
    <row r="3878" spans="1:30" s="215" customFormat="1" x14ac:dyDescent="0.25">
      <c r="A3878" s="215" t="s">
        <v>160</v>
      </c>
      <c r="B3878" s="215">
        <v>6136</v>
      </c>
      <c r="C3878" s="215" t="s">
        <v>234</v>
      </c>
      <c r="D3878" s="215">
        <v>192050612</v>
      </c>
      <c r="E3878" s="215">
        <v>1080</v>
      </c>
      <c r="F3878" s="215">
        <v>1274</v>
      </c>
      <c r="G3878" s="215">
        <v>1004</v>
      </c>
      <c r="I3878" s="215" t="s">
        <v>31427</v>
      </c>
      <c r="J3878" s="215" t="s">
        <v>31428</v>
      </c>
      <c r="K3878" s="215" t="s">
        <v>8688</v>
      </c>
      <c r="L3878" s="215" t="s">
        <v>31501</v>
      </c>
      <c r="AD3878" s="216"/>
    </row>
    <row r="3879" spans="1:30" s="215" customFormat="1" x14ac:dyDescent="0.25">
      <c r="A3879" s="215" t="s">
        <v>160</v>
      </c>
      <c r="B3879" s="215">
        <v>6136</v>
      </c>
      <c r="C3879" s="215" t="s">
        <v>234</v>
      </c>
      <c r="D3879" s="215">
        <v>192050618</v>
      </c>
      <c r="E3879" s="215">
        <v>1080</v>
      </c>
      <c r="F3879" s="215">
        <v>1274</v>
      </c>
      <c r="G3879" s="215">
        <v>1004</v>
      </c>
      <c r="I3879" s="215" t="s">
        <v>31429</v>
      </c>
      <c r="J3879" s="215" t="s">
        <v>31430</v>
      </c>
      <c r="K3879" s="215" t="s">
        <v>8688</v>
      </c>
      <c r="L3879" s="215" t="s">
        <v>31502</v>
      </c>
      <c r="AD3879" s="216"/>
    </row>
    <row r="3880" spans="1:30" s="215" customFormat="1" x14ac:dyDescent="0.25">
      <c r="A3880" s="215" t="s">
        <v>160</v>
      </c>
      <c r="B3880" s="215">
        <v>6136</v>
      </c>
      <c r="C3880" s="215" t="s">
        <v>234</v>
      </c>
      <c r="D3880" s="215">
        <v>192050621</v>
      </c>
      <c r="E3880" s="215">
        <v>1080</v>
      </c>
      <c r="F3880" s="215">
        <v>1274</v>
      </c>
      <c r="G3880" s="215">
        <v>1004</v>
      </c>
      <c r="I3880" s="215" t="s">
        <v>31431</v>
      </c>
      <c r="J3880" s="215" t="s">
        <v>31432</v>
      </c>
      <c r="K3880" s="215" t="s">
        <v>8688</v>
      </c>
      <c r="L3880" s="215" t="s">
        <v>31503</v>
      </c>
      <c r="AD3880" s="216"/>
    </row>
    <row r="3881" spans="1:30" s="215" customFormat="1" x14ac:dyDescent="0.25">
      <c r="A3881" s="215" t="s">
        <v>160</v>
      </c>
      <c r="B3881" s="215">
        <v>6136</v>
      </c>
      <c r="C3881" s="215" t="s">
        <v>234</v>
      </c>
      <c r="D3881" s="215">
        <v>192050623</v>
      </c>
      <c r="E3881" s="215">
        <v>1060</v>
      </c>
      <c r="F3881" s="215">
        <v>1252</v>
      </c>
      <c r="G3881" s="215">
        <v>1004</v>
      </c>
      <c r="I3881" s="215" t="s">
        <v>31433</v>
      </c>
      <c r="J3881" s="215" t="s">
        <v>31434</v>
      </c>
      <c r="K3881" s="215" t="s">
        <v>8688</v>
      </c>
      <c r="L3881" s="215" t="s">
        <v>31504</v>
      </c>
      <c r="AD3881" s="216"/>
    </row>
    <row r="3882" spans="1:30" s="215" customFormat="1" x14ac:dyDescent="0.25">
      <c r="A3882" s="215" t="s">
        <v>160</v>
      </c>
      <c r="B3882" s="215">
        <v>6136</v>
      </c>
      <c r="C3882" s="215" t="s">
        <v>234</v>
      </c>
      <c r="D3882" s="215">
        <v>192050625</v>
      </c>
      <c r="E3882" s="215">
        <v>1080</v>
      </c>
      <c r="F3882" s="215">
        <v>1274</v>
      </c>
      <c r="G3882" s="215">
        <v>1004</v>
      </c>
      <c r="I3882" s="215" t="s">
        <v>31435</v>
      </c>
      <c r="J3882" s="215" t="s">
        <v>31436</v>
      </c>
      <c r="K3882" s="215" t="s">
        <v>8688</v>
      </c>
      <c r="L3882" s="215" t="s">
        <v>31505</v>
      </c>
      <c r="AD3882" s="216"/>
    </row>
    <row r="3883" spans="1:30" s="215" customFormat="1" x14ac:dyDescent="0.25">
      <c r="A3883" s="215" t="s">
        <v>160</v>
      </c>
      <c r="B3883" s="215">
        <v>6136</v>
      </c>
      <c r="C3883" s="215" t="s">
        <v>234</v>
      </c>
      <c r="D3883" s="215">
        <v>192050631</v>
      </c>
      <c r="E3883" s="215">
        <v>1080</v>
      </c>
      <c r="F3883" s="215">
        <v>1274</v>
      </c>
      <c r="G3883" s="215">
        <v>1004</v>
      </c>
      <c r="I3883" s="215" t="s">
        <v>31437</v>
      </c>
      <c r="J3883" s="215" t="s">
        <v>31438</v>
      </c>
      <c r="K3883" s="215" t="s">
        <v>8688</v>
      </c>
      <c r="L3883" s="215" t="s">
        <v>31506</v>
      </c>
      <c r="AD3883" s="216"/>
    </row>
    <row r="3884" spans="1:30" s="215" customFormat="1" x14ac:dyDescent="0.25">
      <c r="A3884" s="215" t="s">
        <v>160</v>
      </c>
      <c r="B3884" s="215">
        <v>6136</v>
      </c>
      <c r="C3884" s="215" t="s">
        <v>234</v>
      </c>
      <c r="D3884" s="215">
        <v>192050660</v>
      </c>
      <c r="E3884" s="215">
        <v>1060</v>
      </c>
      <c r="F3884" s="215">
        <v>1274</v>
      </c>
      <c r="G3884" s="215">
        <v>1004</v>
      </c>
      <c r="I3884" s="215" t="s">
        <v>31439</v>
      </c>
      <c r="J3884" s="215" t="s">
        <v>31440</v>
      </c>
      <c r="K3884" s="215" t="s">
        <v>8688</v>
      </c>
      <c r="L3884" s="215" t="s">
        <v>31507</v>
      </c>
      <c r="AD3884" s="216"/>
    </row>
    <row r="3885" spans="1:30" s="215" customFormat="1" x14ac:dyDescent="0.25">
      <c r="A3885" s="215" t="s">
        <v>160</v>
      </c>
      <c r="B3885" s="215">
        <v>6136</v>
      </c>
      <c r="C3885" s="215" t="s">
        <v>234</v>
      </c>
      <c r="D3885" s="215">
        <v>192050693</v>
      </c>
      <c r="E3885" s="215">
        <v>1030</v>
      </c>
      <c r="F3885" s="215">
        <v>1252</v>
      </c>
      <c r="G3885" s="215">
        <v>1004</v>
      </c>
      <c r="I3885" s="215" t="s">
        <v>31441</v>
      </c>
      <c r="J3885" s="215" t="s">
        <v>31442</v>
      </c>
      <c r="K3885" s="215" t="s">
        <v>328</v>
      </c>
      <c r="L3885" s="215" t="s">
        <v>31904</v>
      </c>
      <c r="AD3885" s="216"/>
    </row>
    <row r="3886" spans="1:30" s="215" customFormat="1" x14ac:dyDescent="0.25">
      <c r="A3886" s="215" t="s">
        <v>160</v>
      </c>
      <c r="B3886" s="215">
        <v>6136</v>
      </c>
      <c r="C3886" s="215" t="s">
        <v>234</v>
      </c>
      <c r="D3886" s="215">
        <v>192050708</v>
      </c>
      <c r="E3886" s="215">
        <v>1060</v>
      </c>
      <c r="F3886" s="215">
        <v>1252</v>
      </c>
      <c r="G3886" s="215">
        <v>1004</v>
      </c>
      <c r="I3886" s="215" t="s">
        <v>31443</v>
      </c>
      <c r="J3886" s="215" t="s">
        <v>31444</v>
      </c>
      <c r="K3886" s="215" t="s">
        <v>328</v>
      </c>
      <c r="L3886" s="215" t="s">
        <v>31905</v>
      </c>
      <c r="AD3886" s="216"/>
    </row>
    <row r="3887" spans="1:30" s="215" customFormat="1" x14ac:dyDescent="0.25">
      <c r="A3887" s="215" t="s">
        <v>160</v>
      </c>
      <c r="B3887" s="215">
        <v>6136</v>
      </c>
      <c r="C3887" s="215" t="s">
        <v>234</v>
      </c>
      <c r="D3887" s="215">
        <v>192051660</v>
      </c>
      <c r="E3887" s="215">
        <v>1060</v>
      </c>
      <c r="F3887" s="215">
        <v>1274</v>
      </c>
      <c r="G3887" s="215">
        <v>1004</v>
      </c>
      <c r="I3887" s="215" t="s">
        <v>31816</v>
      </c>
      <c r="J3887" s="215" t="s">
        <v>31817</v>
      </c>
      <c r="K3887" s="215" t="s">
        <v>8688</v>
      </c>
      <c r="L3887" s="215" t="s">
        <v>31945</v>
      </c>
      <c r="AD3887" s="216"/>
    </row>
    <row r="3888" spans="1:30" s="215" customFormat="1" x14ac:dyDescent="0.25">
      <c r="A3888" s="215" t="s">
        <v>160</v>
      </c>
      <c r="B3888" s="215">
        <v>6136</v>
      </c>
      <c r="C3888" s="215" t="s">
        <v>234</v>
      </c>
      <c r="D3888" s="215">
        <v>192051661</v>
      </c>
      <c r="E3888" s="215">
        <v>1060</v>
      </c>
      <c r="F3888" s="215">
        <v>1242</v>
      </c>
      <c r="G3888" s="215">
        <v>1004</v>
      </c>
      <c r="I3888" s="215" t="s">
        <v>31818</v>
      </c>
      <c r="J3888" s="215" t="s">
        <v>31819</v>
      </c>
      <c r="K3888" s="215" t="s">
        <v>8688</v>
      </c>
      <c r="L3888" s="215" t="s">
        <v>31946</v>
      </c>
      <c r="AD3888" s="216"/>
    </row>
    <row r="3889" spans="1:30" s="215" customFormat="1" x14ac:dyDescent="0.25">
      <c r="A3889" s="215" t="s">
        <v>160</v>
      </c>
      <c r="B3889" s="215">
        <v>6136</v>
      </c>
      <c r="C3889" s="215" t="s">
        <v>234</v>
      </c>
      <c r="D3889" s="215">
        <v>192051662</v>
      </c>
      <c r="E3889" s="215">
        <v>1060</v>
      </c>
      <c r="F3889" s="215">
        <v>1242</v>
      </c>
      <c r="G3889" s="215">
        <v>1004</v>
      </c>
      <c r="I3889" s="215" t="s">
        <v>31820</v>
      </c>
      <c r="J3889" s="215" t="s">
        <v>31821</v>
      </c>
      <c r="K3889" s="215" t="s">
        <v>8688</v>
      </c>
      <c r="L3889" s="215" t="s">
        <v>31947</v>
      </c>
      <c r="AD3889" s="216"/>
    </row>
    <row r="3890" spans="1:30" s="215" customFormat="1" x14ac:dyDescent="0.25">
      <c r="A3890" s="215" t="s">
        <v>160</v>
      </c>
      <c r="B3890" s="215">
        <v>6136</v>
      </c>
      <c r="C3890" s="215" t="s">
        <v>234</v>
      </c>
      <c r="D3890" s="215">
        <v>192051663</v>
      </c>
      <c r="E3890" s="215">
        <v>1060</v>
      </c>
      <c r="F3890" s="215">
        <v>1242</v>
      </c>
      <c r="G3890" s="215">
        <v>1004</v>
      </c>
      <c r="I3890" s="215" t="s">
        <v>31822</v>
      </c>
      <c r="J3890" s="215" t="s">
        <v>31823</v>
      </c>
      <c r="K3890" s="215" t="s">
        <v>8688</v>
      </c>
      <c r="L3890" s="215" t="s">
        <v>31948</v>
      </c>
      <c r="AD3890" s="216"/>
    </row>
    <row r="3891" spans="1:30" s="215" customFormat="1" x14ac:dyDescent="0.25">
      <c r="A3891" s="215" t="s">
        <v>160</v>
      </c>
      <c r="B3891" s="215">
        <v>6136</v>
      </c>
      <c r="C3891" s="215" t="s">
        <v>234</v>
      </c>
      <c r="D3891" s="215">
        <v>192051664</v>
      </c>
      <c r="E3891" s="215">
        <v>1060</v>
      </c>
      <c r="F3891" s="215">
        <v>1242</v>
      </c>
      <c r="G3891" s="215">
        <v>1004</v>
      </c>
      <c r="I3891" s="215" t="s">
        <v>31824</v>
      </c>
      <c r="J3891" s="215" t="s">
        <v>31825</v>
      </c>
      <c r="K3891" s="215" t="s">
        <v>8688</v>
      </c>
      <c r="L3891" s="215" t="s">
        <v>31949</v>
      </c>
      <c r="AD3891" s="216"/>
    </row>
    <row r="3892" spans="1:30" s="215" customFormat="1" x14ac:dyDescent="0.25">
      <c r="A3892" s="215" t="s">
        <v>160</v>
      </c>
      <c r="B3892" s="215">
        <v>6136</v>
      </c>
      <c r="C3892" s="215" t="s">
        <v>234</v>
      </c>
      <c r="D3892" s="215">
        <v>192051665</v>
      </c>
      <c r="E3892" s="215">
        <v>1060</v>
      </c>
      <c r="F3892" s="215">
        <v>1242</v>
      </c>
      <c r="G3892" s="215">
        <v>1004</v>
      </c>
      <c r="I3892" s="215" t="s">
        <v>31826</v>
      </c>
      <c r="J3892" s="215" t="s">
        <v>31827</v>
      </c>
      <c r="K3892" s="215" t="s">
        <v>8688</v>
      </c>
      <c r="L3892" s="215" t="s">
        <v>31950</v>
      </c>
      <c r="AD3892" s="216"/>
    </row>
    <row r="3893" spans="1:30" s="215" customFormat="1" x14ac:dyDescent="0.25">
      <c r="A3893" s="215" t="s">
        <v>160</v>
      </c>
      <c r="B3893" s="215">
        <v>6136</v>
      </c>
      <c r="C3893" s="215" t="s">
        <v>234</v>
      </c>
      <c r="D3893" s="215">
        <v>192051666</v>
      </c>
      <c r="E3893" s="215">
        <v>1060</v>
      </c>
      <c r="F3893" s="215">
        <v>1242</v>
      </c>
      <c r="G3893" s="215">
        <v>1004</v>
      </c>
      <c r="I3893" s="215" t="s">
        <v>31828</v>
      </c>
      <c r="J3893" s="215" t="s">
        <v>31829</v>
      </c>
      <c r="K3893" s="215" t="s">
        <v>8688</v>
      </c>
      <c r="L3893" s="215" t="s">
        <v>31951</v>
      </c>
      <c r="AD3893" s="216"/>
    </row>
    <row r="3894" spans="1:30" s="215" customFormat="1" x14ac:dyDescent="0.25">
      <c r="A3894" s="215" t="s">
        <v>160</v>
      </c>
      <c r="B3894" s="215">
        <v>6136</v>
      </c>
      <c r="C3894" s="215" t="s">
        <v>234</v>
      </c>
      <c r="D3894" s="215">
        <v>192051667</v>
      </c>
      <c r="E3894" s="215">
        <v>1060</v>
      </c>
      <c r="F3894" s="215">
        <v>1242</v>
      </c>
      <c r="G3894" s="215">
        <v>1004</v>
      </c>
      <c r="I3894" s="215" t="s">
        <v>31830</v>
      </c>
      <c r="J3894" s="215" t="s">
        <v>31831</v>
      </c>
      <c r="K3894" s="215" t="s">
        <v>8688</v>
      </c>
      <c r="L3894" s="215" t="s">
        <v>31952</v>
      </c>
      <c r="AD3894" s="216"/>
    </row>
    <row r="3895" spans="1:30" s="215" customFormat="1" x14ac:dyDescent="0.25">
      <c r="A3895" s="215" t="s">
        <v>160</v>
      </c>
      <c r="B3895" s="215">
        <v>6136</v>
      </c>
      <c r="C3895" s="215" t="s">
        <v>234</v>
      </c>
      <c r="D3895" s="215">
        <v>192051668</v>
      </c>
      <c r="E3895" s="215">
        <v>1060</v>
      </c>
      <c r="F3895" s="215">
        <v>1242</v>
      </c>
      <c r="G3895" s="215">
        <v>1004</v>
      </c>
      <c r="I3895" s="215" t="s">
        <v>31832</v>
      </c>
      <c r="J3895" s="215" t="s">
        <v>31833</v>
      </c>
      <c r="K3895" s="215" t="s">
        <v>8688</v>
      </c>
      <c r="L3895" s="215" t="s">
        <v>31953</v>
      </c>
      <c r="AD3895" s="216"/>
    </row>
    <row r="3896" spans="1:30" s="215" customFormat="1" x14ac:dyDescent="0.25">
      <c r="A3896" s="215" t="s">
        <v>160</v>
      </c>
      <c r="B3896" s="215">
        <v>6136</v>
      </c>
      <c r="C3896" s="215" t="s">
        <v>234</v>
      </c>
      <c r="D3896" s="215">
        <v>192051669</v>
      </c>
      <c r="E3896" s="215">
        <v>1060</v>
      </c>
      <c r="F3896" s="215">
        <v>1242</v>
      </c>
      <c r="G3896" s="215">
        <v>1004</v>
      </c>
      <c r="I3896" s="215" t="s">
        <v>31834</v>
      </c>
      <c r="J3896" s="215" t="s">
        <v>31835</v>
      </c>
      <c r="K3896" s="215" t="s">
        <v>8688</v>
      </c>
      <c r="L3896" s="215" t="s">
        <v>31954</v>
      </c>
      <c r="AD3896" s="216"/>
    </row>
    <row r="3897" spans="1:30" s="215" customFormat="1" x14ac:dyDescent="0.25">
      <c r="A3897" s="215" t="s">
        <v>160</v>
      </c>
      <c r="B3897" s="215">
        <v>6136</v>
      </c>
      <c r="C3897" s="215" t="s">
        <v>234</v>
      </c>
      <c r="D3897" s="215">
        <v>192051670</v>
      </c>
      <c r="E3897" s="215">
        <v>1060</v>
      </c>
      <c r="F3897" s="215">
        <v>1242</v>
      </c>
      <c r="G3897" s="215">
        <v>1004</v>
      </c>
      <c r="I3897" s="215" t="s">
        <v>31836</v>
      </c>
      <c r="J3897" s="215" t="s">
        <v>31837</v>
      </c>
      <c r="K3897" s="215" t="s">
        <v>8688</v>
      </c>
      <c r="L3897" s="215" t="s">
        <v>31955</v>
      </c>
      <c r="AD3897" s="216"/>
    </row>
    <row r="3898" spans="1:30" s="215" customFormat="1" x14ac:dyDescent="0.25">
      <c r="A3898" s="215" t="s">
        <v>160</v>
      </c>
      <c r="B3898" s="215">
        <v>6136</v>
      </c>
      <c r="C3898" s="215" t="s">
        <v>234</v>
      </c>
      <c r="D3898" s="215">
        <v>192051671</v>
      </c>
      <c r="E3898" s="215">
        <v>1060</v>
      </c>
      <c r="F3898" s="215">
        <v>1242</v>
      </c>
      <c r="G3898" s="215">
        <v>1004</v>
      </c>
      <c r="I3898" s="215" t="s">
        <v>31838</v>
      </c>
      <c r="J3898" s="215" t="s">
        <v>31839</v>
      </c>
      <c r="K3898" s="215" t="s">
        <v>8688</v>
      </c>
      <c r="L3898" s="215" t="s">
        <v>31956</v>
      </c>
      <c r="AD3898" s="216"/>
    </row>
    <row r="3899" spans="1:30" s="215" customFormat="1" x14ac:dyDescent="0.25">
      <c r="A3899" s="215" t="s">
        <v>160</v>
      </c>
      <c r="B3899" s="215">
        <v>6136</v>
      </c>
      <c r="C3899" s="215" t="s">
        <v>234</v>
      </c>
      <c r="D3899" s="215">
        <v>192051672</v>
      </c>
      <c r="E3899" s="215">
        <v>1060</v>
      </c>
      <c r="F3899" s="215">
        <v>1242</v>
      </c>
      <c r="G3899" s="215">
        <v>1004</v>
      </c>
      <c r="I3899" s="215" t="s">
        <v>31840</v>
      </c>
      <c r="J3899" s="215" t="s">
        <v>31841</v>
      </c>
      <c r="K3899" s="215" t="s">
        <v>8688</v>
      </c>
      <c r="L3899" s="215" t="s">
        <v>31957</v>
      </c>
      <c r="AD3899" s="216"/>
    </row>
    <row r="3900" spans="1:30" s="215" customFormat="1" x14ac:dyDescent="0.25">
      <c r="A3900" s="215" t="s">
        <v>160</v>
      </c>
      <c r="B3900" s="215">
        <v>6136</v>
      </c>
      <c r="C3900" s="215" t="s">
        <v>234</v>
      </c>
      <c r="D3900" s="215">
        <v>192051673</v>
      </c>
      <c r="E3900" s="215">
        <v>1060</v>
      </c>
      <c r="F3900" s="215">
        <v>1242</v>
      </c>
      <c r="G3900" s="215">
        <v>1004</v>
      </c>
      <c r="I3900" s="215" t="s">
        <v>31842</v>
      </c>
      <c r="J3900" s="215" t="s">
        <v>31843</v>
      </c>
      <c r="K3900" s="215" t="s">
        <v>8688</v>
      </c>
      <c r="L3900" s="215" t="s">
        <v>31958</v>
      </c>
      <c r="AD3900" s="216"/>
    </row>
    <row r="3901" spans="1:30" s="215" customFormat="1" x14ac:dyDescent="0.25">
      <c r="A3901" s="215" t="s">
        <v>160</v>
      </c>
      <c r="B3901" s="215">
        <v>6136</v>
      </c>
      <c r="C3901" s="215" t="s">
        <v>234</v>
      </c>
      <c r="D3901" s="215">
        <v>192051674</v>
      </c>
      <c r="E3901" s="215">
        <v>1060</v>
      </c>
      <c r="F3901" s="215">
        <v>1242</v>
      </c>
      <c r="G3901" s="215">
        <v>1004</v>
      </c>
      <c r="I3901" s="215" t="s">
        <v>31844</v>
      </c>
      <c r="J3901" s="215" t="s">
        <v>31845</v>
      </c>
      <c r="K3901" s="215" t="s">
        <v>8688</v>
      </c>
      <c r="L3901" s="215" t="s">
        <v>31959</v>
      </c>
      <c r="AD3901" s="216"/>
    </row>
    <row r="3902" spans="1:30" s="215" customFormat="1" x14ac:dyDescent="0.25">
      <c r="A3902" s="215" t="s">
        <v>160</v>
      </c>
      <c r="B3902" s="215">
        <v>6136</v>
      </c>
      <c r="C3902" s="215" t="s">
        <v>234</v>
      </c>
      <c r="D3902" s="215">
        <v>192051675</v>
      </c>
      <c r="E3902" s="215">
        <v>1060</v>
      </c>
      <c r="F3902" s="215">
        <v>1242</v>
      </c>
      <c r="G3902" s="215">
        <v>1004</v>
      </c>
      <c r="I3902" s="215" t="s">
        <v>31846</v>
      </c>
      <c r="J3902" s="215" t="s">
        <v>31847</v>
      </c>
      <c r="K3902" s="215" t="s">
        <v>8688</v>
      </c>
      <c r="L3902" s="215" t="s">
        <v>31960</v>
      </c>
      <c r="AD3902" s="216"/>
    </row>
    <row r="3903" spans="1:30" s="215" customFormat="1" x14ac:dyDescent="0.25">
      <c r="A3903" s="215" t="s">
        <v>160</v>
      </c>
      <c r="B3903" s="215">
        <v>6136</v>
      </c>
      <c r="C3903" s="215" t="s">
        <v>234</v>
      </c>
      <c r="D3903" s="215">
        <v>192051676</v>
      </c>
      <c r="E3903" s="215">
        <v>1060</v>
      </c>
      <c r="F3903" s="215">
        <v>1274</v>
      </c>
      <c r="G3903" s="215">
        <v>1004</v>
      </c>
      <c r="I3903" s="215" t="s">
        <v>31848</v>
      </c>
      <c r="J3903" s="215" t="s">
        <v>31849</v>
      </c>
      <c r="K3903" s="215" t="s">
        <v>8688</v>
      </c>
      <c r="L3903" s="215" t="s">
        <v>31961</v>
      </c>
      <c r="AD3903" s="216"/>
    </row>
    <row r="3904" spans="1:30" s="215" customFormat="1" x14ac:dyDescent="0.25">
      <c r="A3904" s="215" t="s">
        <v>160</v>
      </c>
      <c r="B3904" s="215">
        <v>6136</v>
      </c>
      <c r="C3904" s="215" t="s">
        <v>234</v>
      </c>
      <c r="D3904" s="215">
        <v>192051718</v>
      </c>
      <c r="E3904" s="215">
        <v>1060</v>
      </c>
      <c r="F3904" s="215">
        <v>1252</v>
      </c>
      <c r="G3904" s="215">
        <v>1004</v>
      </c>
      <c r="I3904" s="215" t="s">
        <v>31850</v>
      </c>
      <c r="J3904" s="215" t="s">
        <v>31851</v>
      </c>
      <c r="K3904" s="215" t="s">
        <v>8688</v>
      </c>
      <c r="L3904" s="215" t="s">
        <v>31962</v>
      </c>
      <c r="AD3904" s="216"/>
    </row>
    <row r="3905" spans="1:30" s="215" customFormat="1" x14ac:dyDescent="0.25">
      <c r="A3905" s="215" t="s">
        <v>160</v>
      </c>
      <c r="B3905" s="215">
        <v>6137</v>
      </c>
      <c r="C3905" s="215" t="s">
        <v>235</v>
      </c>
      <c r="D3905" s="215">
        <v>920294</v>
      </c>
      <c r="E3905" s="215">
        <v>1020</v>
      </c>
      <c r="F3905" s="215">
        <v>1110</v>
      </c>
      <c r="G3905" s="215">
        <v>1004</v>
      </c>
      <c r="I3905" s="215" t="s">
        <v>3637</v>
      </c>
      <c r="J3905" s="215" t="s">
        <v>3638</v>
      </c>
      <c r="K3905" s="215" t="s">
        <v>328</v>
      </c>
      <c r="L3905" s="215" t="s">
        <v>8413</v>
      </c>
      <c r="AD3905" s="216"/>
    </row>
    <row r="3906" spans="1:30" s="215" customFormat="1" x14ac:dyDescent="0.25">
      <c r="A3906" s="215" t="s">
        <v>160</v>
      </c>
      <c r="B3906" s="215">
        <v>6137</v>
      </c>
      <c r="C3906" s="215" t="s">
        <v>235</v>
      </c>
      <c r="D3906" s="215">
        <v>920367</v>
      </c>
      <c r="E3906" s="215">
        <v>1020</v>
      </c>
      <c r="F3906" s="215">
        <v>1121</v>
      </c>
      <c r="G3906" s="215">
        <v>1004</v>
      </c>
      <c r="I3906" s="215" t="s">
        <v>6514</v>
      </c>
      <c r="J3906" s="215" t="s">
        <v>6515</v>
      </c>
      <c r="K3906" s="215" t="s">
        <v>328</v>
      </c>
      <c r="L3906" s="215" t="s">
        <v>8414</v>
      </c>
      <c r="AD3906" s="216"/>
    </row>
    <row r="3907" spans="1:30" s="215" customFormat="1" x14ac:dyDescent="0.25">
      <c r="A3907" s="215" t="s">
        <v>160</v>
      </c>
      <c r="B3907" s="215">
        <v>6137</v>
      </c>
      <c r="C3907" s="215" t="s">
        <v>235</v>
      </c>
      <c r="D3907" s="215">
        <v>920368</v>
      </c>
      <c r="E3907" s="215">
        <v>1020</v>
      </c>
      <c r="F3907" s="215">
        <v>1121</v>
      </c>
      <c r="G3907" s="215">
        <v>1004</v>
      </c>
      <c r="I3907" s="215" t="s">
        <v>6516</v>
      </c>
      <c r="J3907" s="215" t="s">
        <v>6517</v>
      </c>
      <c r="K3907" s="215" t="s">
        <v>328</v>
      </c>
      <c r="L3907" s="215" t="s">
        <v>8414</v>
      </c>
      <c r="AD3907" s="216"/>
    </row>
    <row r="3908" spans="1:30" s="215" customFormat="1" x14ac:dyDescent="0.25">
      <c r="A3908" s="215" t="s">
        <v>160</v>
      </c>
      <c r="B3908" s="215">
        <v>6137</v>
      </c>
      <c r="C3908" s="215" t="s">
        <v>235</v>
      </c>
      <c r="D3908" s="215">
        <v>920385</v>
      </c>
      <c r="E3908" s="215">
        <v>1020</v>
      </c>
      <c r="F3908" s="215">
        <v>1110</v>
      </c>
      <c r="G3908" s="215">
        <v>1004</v>
      </c>
      <c r="I3908" s="215" t="s">
        <v>3573</v>
      </c>
      <c r="J3908" s="215" t="s">
        <v>3574</v>
      </c>
      <c r="K3908" s="215" t="s">
        <v>328</v>
      </c>
      <c r="L3908" s="215" t="s">
        <v>8415</v>
      </c>
      <c r="AD3908" s="216"/>
    </row>
    <row r="3909" spans="1:30" s="215" customFormat="1" x14ac:dyDescent="0.25">
      <c r="A3909" s="215" t="s">
        <v>160</v>
      </c>
      <c r="B3909" s="215">
        <v>6137</v>
      </c>
      <c r="C3909" s="215" t="s">
        <v>235</v>
      </c>
      <c r="D3909" s="215">
        <v>920519</v>
      </c>
      <c r="E3909" s="215">
        <v>1020</v>
      </c>
      <c r="F3909" s="215">
        <v>1110</v>
      </c>
      <c r="G3909" s="215">
        <v>1004</v>
      </c>
      <c r="I3909" s="215" t="s">
        <v>8504</v>
      </c>
      <c r="J3909" s="215" t="s">
        <v>8505</v>
      </c>
      <c r="K3909" s="215" t="s">
        <v>328</v>
      </c>
      <c r="L3909" s="215" t="s">
        <v>8508</v>
      </c>
      <c r="AD3909" s="216"/>
    </row>
    <row r="3910" spans="1:30" s="215" customFormat="1" x14ac:dyDescent="0.25">
      <c r="A3910" s="215" t="s">
        <v>160</v>
      </c>
      <c r="B3910" s="215">
        <v>6137</v>
      </c>
      <c r="C3910" s="215" t="s">
        <v>235</v>
      </c>
      <c r="D3910" s="215">
        <v>920544</v>
      </c>
      <c r="E3910" s="215">
        <v>1020</v>
      </c>
      <c r="F3910" s="215">
        <v>1110</v>
      </c>
      <c r="G3910" s="215">
        <v>1004</v>
      </c>
      <c r="I3910" s="215" t="s">
        <v>3575</v>
      </c>
      <c r="J3910" s="215" t="s">
        <v>3576</v>
      </c>
      <c r="K3910" s="215" t="s">
        <v>328</v>
      </c>
      <c r="L3910" s="215" t="s">
        <v>8416</v>
      </c>
      <c r="AD3910" s="216"/>
    </row>
    <row r="3911" spans="1:30" s="215" customFormat="1" x14ac:dyDescent="0.25">
      <c r="A3911" s="215" t="s">
        <v>160</v>
      </c>
      <c r="B3911" s="215">
        <v>6137</v>
      </c>
      <c r="C3911" s="215" t="s">
        <v>235</v>
      </c>
      <c r="D3911" s="215">
        <v>920545</v>
      </c>
      <c r="E3911" s="215">
        <v>1020</v>
      </c>
      <c r="F3911" s="215">
        <v>1110</v>
      </c>
      <c r="G3911" s="215">
        <v>1004</v>
      </c>
      <c r="I3911" s="215" t="s">
        <v>3575</v>
      </c>
      <c r="J3911" s="215" t="s">
        <v>3576</v>
      </c>
      <c r="K3911" s="215" t="s">
        <v>328</v>
      </c>
      <c r="L3911" s="215" t="s">
        <v>8416</v>
      </c>
      <c r="AD3911" s="216"/>
    </row>
    <row r="3912" spans="1:30" s="215" customFormat="1" x14ac:dyDescent="0.25">
      <c r="A3912" s="215" t="s">
        <v>160</v>
      </c>
      <c r="B3912" s="215">
        <v>6137</v>
      </c>
      <c r="C3912" s="215" t="s">
        <v>235</v>
      </c>
      <c r="D3912" s="215">
        <v>920562</v>
      </c>
      <c r="E3912" s="215">
        <v>1020</v>
      </c>
      <c r="F3912" s="215">
        <v>1110</v>
      </c>
      <c r="G3912" s="215">
        <v>1004</v>
      </c>
      <c r="I3912" s="215" t="s">
        <v>6518</v>
      </c>
      <c r="J3912" s="215" t="s">
        <v>6519</v>
      </c>
      <c r="K3912" s="215" t="s">
        <v>328</v>
      </c>
      <c r="L3912" s="215" t="s">
        <v>8417</v>
      </c>
      <c r="AD3912" s="216"/>
    </row>
    <row r="3913" spans="1:30" s="215" customFormat="1" x14ac:dyDescent="0.25">
      <c r="A3913" s="215" t="s">
        <v>160</v>
      </c>
      <c r="B3913" s="215">
        <v>6137</v>
      </c>
      <c r="C3913" s="215" t="s">
        <v>235</v>
      </c>
      <c r="D3913" s="215">
        <v>920563</v>
      </c>
      <c r="E3913" s="215">
        <v>1060</v>
      </c>
      <c r="F3913" s="215">
        <v>1110</v>
      </c>
      <c r="G3913" s="215">
        <v>1004</v>
      </c>
      <c r="I3913" s="215" t="s">
        <v>3577</v>
      </c>
      <c r="J3913" s="215" t="s">
        <v>3578</v>
      </c>
      <c r="K3913" s="215" t="s">
        <v>328</v>
      </c>
      <c r="L3913" s="215" t="s">
        <v>8417</v>
      </c>
      <c r="AD3913" s="216"/>
    </row>
    <row r="3914" spans="1:30" s="215" customFormat="1" x14ac:dyDescent="0.25">
      <c r="A3914" s="215" t="s">
        <v>160</v>
      </c>
      <c r="B3914" s="215">
        <v>6137</v>
      </c>
      <c r="C3914" s="215" t="s">
        <v>235</v>
      </c>
      <c r="D3914" s="215">
        <v>920580</v>
      </c>
      <c r="E3914" s="215">
        <v>1020</v>
      </c>
      <c r="F3914" s="215">
        <v>1110</v>
      </c>
      <c r="G3914" s="215">
        <v>1004</v>
      </c>
      <c r="I3914" s="215" t="s">
        <v>3579</v>
      </c>
      <c r="J3914" s="215" t="s">
        <v>3580</v>
      </c>
      <c r="K3914" s="215" t="s">
        <v>328</v>
      </c>
      <c r="L3914" s="215" t="s">
        <v>8418</v>
      </c>
      <c r="AD3914" s="216"/>
    </row>
    <row r="3915" spans="1:30" s="215" customFormat="1" x14ac:dyDescent="0.25">
      <c r="A3915" s="215" t="s">
        <v>160</v>
      </c>
      <c r="B3915" s="215">
        <v>6137</v>
      </c>
      <c r="C3915" s="215" t="s">
        <v>235</v>
      </c>
      <c r="D3915" s="215">
        <v>920581</v>
      </c>
      <c r="E3915" s="215">
        <v>1020</v>
      </c>
      <c r="F3915" s="215">
        <v>1110</v>
      </c>
      <c r="G3915" s="215">
        <v>1004</v>
      </c>
      <c r="I3915" s="215" t="s">
        <v>3579</v>
      </c>
      <c r="J3915" s="215" t="s">
        <v>3580</v>
      </c>
      <c r="K3915" s="215" t="s">
        <v>328</v>
      </c>
      <c r="L3915" s="215" t="s">
        <v>8418</v>
      </c>
      <c r="AD3915" s="216"/>
    </row>
    <row r="3916" spans="1:30" s="215" customFormat="1" x14ac:dyDescent="0.25">
      <c r="A3916" s="215" t="s">
        <v>160</v>
      </c>
      <c r="B3916" s="215">
        <v>6137</v>
      </c>
      <c r="C3916" s="215" t="s">
        <v>235</v>
      </c>
      <c r="D3916" s="215">
        <v>920606</v>
      </c>
      <c r="E3916" s="215">
        <v>1020</v>
      </c>
      <c r="F3916" s="215">
        <v>1110</v>
      </c>
      <c r="G3916" s="215">
        <v>1004</v>
      </c>
      <c r="I3916" s="215" t="s">
        <v>3581</v>
      </c>
      <c r="J3916" s="215" t="s">
        <v>3582</v>
      </c>
      <c r="K3916" s="215" t="s">
        <v>328</v>
      </c>
      <c r="L3916" s="215" t="s">
        <v>8419</v>
      </c>
      <c r="AD3916" s="216"/>
    </row>
    <row r="3917" spans="1:30" s="215" customFormat="1" x14ac:dyDescent="0.25">
      <c r="A3917" s="215" t="s">
        <v>160</v>
      </c>
      <c r="B3917" s="215">
        <v>6137</v>
      </c>
      <c r="C3917" s="215" t="s">
        <v>235</v>
      </c>
      <c r="D3917" s="215">
        <v>920607</v>
      </c>
      <c r="E3917" s="215">
        <v>1020</v>
      </c>
      <c r="F3917" s="215">
        <v>1110</v>
      </c>
      <c r="G3917" s="215">
        <v>1004</v>
      </c>
      <c r="I3917" s="215" t="s">
        <v>3581</v>
      </c>
      <c r="J3917" s="215" t="s">
        <v>3582</v>
      </c>
      <c r="K3917" s="215" t="s">
        <v>328</v>
      </c>
      <c r="L3917" s="215" t="s">
        <v>8419</v>
      </c>
      <c r="AD3917" s="216"/>
    </row>
    <row r="3918" spans="1:30" s="215" customFormat="1" x14ac:dyDescent="0.25">
      <c r="A3918" s="215" t="s">
        <v>160</v>
      </c>
      <c r="B3918" s="215">
        <v>6137</v>
      </c>
      <c r="C3918" s="215" t="s">
        <v>235</v>
      </c>
      <c r="D3918" s="215">
        <v>920641</v>
      </c>
      <c r="E3918" s="215">
        <v>1020</v>
      </c>
      <c r="F3918" s="215">
        <v>1110</v>
      </c>
      <c r="G3918" s="215">
        <v>1004</v>
      </c>
      <c r="I3918" s="215" t="s">
        <v>3583</v>
      </c>
      <c r="J3918" s="215" t="s">
        <v>3584</v>
      </c>
      <c r="K3918" s="215" t="s">
        <v>328</v>
      </c>
      <c r="L3918" s="215" t="s">
        <v>8420</v>
      </c>
      <c r="AD3918" s="216"/>
    </row>
    <row r="3919" spans="1:30" s="215" customFormat="1" x14ac:dyDescent="0.25">
      <c r="A3919" s="215" t="s">
        <v>160</v>
      </c>
      <c r="B3919" s="215">
        <v>6137</v>
      </c>
      <c r="C3919" s="215" t="s">
        <v>235</v>
      </c>
      <c r="D3919" s="215">
        <v>920646</v>
      </c>
      <c r="E3919" s="215">
        <v>1020</v>
      </c>
      <c r="F3919" s="215">
        <v>1121</v>
      </c>
      <c r="G3919" s="215">
        <v>1004</v>
      </c>
      <c r="I3919" s="215" t="s">
        <v>3585</v>
      </c>
      <c r="J3919" s="215" t="s">
        <v>3586</v>
      </c>
      <c r="K3919" s="215" t="s">
        <v>328</v>
      </c>
      <c r="L3919" s="215" t="s">
        <v>8421</v>
      </c>
      <c r="AD3919" s="216"/>
    </row>
    <row r="3920" spans="1:30" s="215" customFormat="1" x14ac:dyDescent="0.25">
      <c r="A3920" s="215" t="s">
        <v>160</v>
      </c>
      <c r="B3920" s="215">
        <v>6137</v>
      </c>
      <c r="C3920" s="215" t="s">
        <v>235</v>
      </c>
      <c r="D3920" s="215">
        <v>920647</v>
      </c>
      <c r="E3920" s="215">
        <v>1020</v>
      </c>
      <c r="F3920" s="215">
        <v>1121</v>
      </c>
      <c r="G3920" s="215">
        <v>1004</v>
      </c>
      <c r="I3920" s="215" t="s">
        <v>3585</v>
      </c>
      <c r="J3920" s="215" t="s">
        <v>3586</v>
      </c>
      <c r="K3920" s="215" t="s">
        <v>328</v>
      </c>
      <c r="L3920" s="215" t="s">
        <v>8421</v>
      </c>
      <c r="AD3920" s="216"/>
    </row>
    <row r="3921" spans="1:30" s="215" customFormat="1" x14ac:dyDescent="0.25">
      <c r="A3921" s="215" t="s">
        <v>160</v>
      </c>
      <c r="B3921" s="215">
        <v>6137</v>
      </c>
      <c r="C3921" s="215" t="s">
        <v>235</v>
      </c>
      <c r="D3921" s="215">
        <v>920648</v>
      </c>
      <c r="E3921" s="215">
        <v>1020</v>
      </c>
      <c r="F3921" s="215">
        <v>1121</v>
      </c>
      <c r="G3921" s="215">
        <v>1004</v>
      </c>
      <c r="I3921" s="215" t="s">
        <v>3587</v>
      </c>
      <c r="J3921" s="215" t="s">
        <v>3588</v>
      </c>
      <c r="K3921" s="215" t="s">
        <v>328</v>
      </c>
      <c r="L3921" s="215" t="s">
        <v>8422</v>
      </c>
      <c r="AD3921" s="216"/>
    </row>
    <row r="3922" spans="1:30" s="215" customFormat="1" x14ac:dyDescent="0.25">
      <c r="A3922" s="215" t="s">
        <v>160</v>
      </c>
      <c r="B3922" s="215">
        <v>6137</v>
      </c>
      <c r="C3922" s="215" t="s">
        <v>235</v>
      </c>
      <c r="D3922" s="215">
        <v>920649</v>
      </c>
      <c r="E3922" s="215">
        <v>1020</v>
      </c>
      <c r="F3922" s="215">
        <v>1121</v>
      </c>
      <c r="G3922" s="215">
        <v>1004</v>
      </c>
      <c r="I3922" s="215" t="s">
        <v>3587</v>
      </c>
      <c r="J3922" s="215" t="s">
        <v>3588</v>
      </c>
      <c r="K3922" s="215" t="s">
        <v>328</v>
      </c>
      <c r="L3922" s="215" t="s">
        <v>8422</v>
      </c>
      <c r="AD3922" s="216"/>
    </row>
    <row r="3923" spans="1:30" s="215" customFormat="1" x14ac:dyDescent="0.25">
      <c r="A3923" s="215" t="s">
        <v>160</v>
      </c>
      <c r="B3923" s="215">
        <v>6137</v>
      </c>
      <c r="C3923" s="215" t="s">
        <v>235</v>
      </c>
      <c r="D3923" s="215">
        <v>920654</v>
      </c>
      <c r="E3923" s="215">
        <v>1020</v>
      </c>
      <c r="F3923" s="215">
        <v>1121</v>
      </c>
      <c r="G3923" s="215">
        <v>1004</v>
      </c>
      <c r="I3923" s="215" t="s">
        <v>3589</v>
      </c>
      <c r="J3923" s="215" t="s">
        <v>3590</v>
      </c>
      <c r="K3923" s="215" t="s">
        <v>328</v>
      </c>
      <c r="L3923" s="215" t="s">
        <v>8423</v>
      </c>
      <c r="AD3923" s="216"/>
    </row>
    <row r="3924" spans="1:30" s="215" customFormat="1" x14ac:dyDescent="0.25">
      <c r="A3924" s="215" t="s">
        <v>160</v>
      </c>
      <c r="B3924" s="215">
        <v>6137</v>
      </c>
      <c r="C3924" s="215" t="s">
        <v>235</v>
      </c>
      <c r="D3924" s="215">
        <v>920655</v>
      </c>
      <c r="E3924" s="215">
        <v>1020</v>
      </c>
      <c r="F3924" s="215">
        <v>1121</v>
      </c>
      <c r="G3924" s="215">
        <v>1004</v>
      </c>
      <c r="I3924" s="215" t="s">
        <v>3589</v>
      </c>
      <c r="J3924" s="215" t="s">
        <v>3590</v>
      </c>
      <c r="K3924" s="215" t="s">
        <v>328</v>
      </c>
      <c r="L3924" s="215" t="s">
        <v>8423</v>
      </c>
      <c r="AD3924" s="216"/>
    </row>
    <row r="3925" spans="1:30" s="215" customFormat="1" x14ac:dyDescent="0.25">
      <c r="A3925" s="215" t="s">
        <v>160</v>
      </c>
      <c r="B3925" s="215">
        <v>6137</v>
      </c>
      <c r="C3925" s="215" t="s">
        <v>235</v>
      </c>
      <c r="D3925" s="215">
        <v>920676</v>
      </c>
      <c r="E3925" s="215">
        <v>1060</v>
      </c>
      <c r="F3925" s="215">
        <v>1110</v>
      </c>
      <c r="G3925" s="215">
        <v>1004</v>
      </c>
      <c r="I3925" s="215" t="s">
        <v>3591</v>
      </c>
      <c r="J3925" s="215" t="s">
        <v>3592</v>
      </c>
      <c r="K3925" s="215" t="s">
        <v>328</v>
      </c>
      <c r="L3925" s="215" t="s">
        <v>8424</v>
      </c>
      <c r="AD3925" s="216"/>
    </row>
    <row r="3926" spans="1:30" s="215" customFormat="1" x14ac:dyDescent="0.25">
      <c r="A3926" s="215" t="s">
        <v>160</v>
      </c>
      <c r="B3926" s="215">
        <v>6137</v>
      </c>
      <c r="C3926" s="215" t="s">
        <v>235</v>
      </c>
      <c r="D3926" s="215">
        <v>920677</v>
      </c>
      <c r="E3926" s="215">
        <v>1020</v>
      </c>
      <c r="F3926" s="215">
        <v>1110</v>
      </c>
      <c r="G3926" s="215">
        <v>1004</v>
      </c>
      <c r="I3926" s="215" t="s">
        <v>3591</v>
      </c>
      <c r="J3926" s="215" t="s">
        <v>3592</v>
      </c>
      <c r="K3926" s="215" t="s">
        <v>328</v>
      </c>
      <c r="L3926" s="215" t="s">
        <v>8424</v>
      </c>
      <c r="AD3926" s="216"/>
    </row>
    <row r="3927" spans="1:30" s="215" customFormat="1" x14ac:dyDescent="0.25">
      <c r="A3927" s="215" t="s">
        <v>160</v>
      </c>
      <c r="B3927" s="215">
        <v>6137</v>
      </c>
      <c r="C3927" s="215" t="s">
        <v>235</v>
      </c>
      <c r="D3927" s="215">
        <v>920780</v>
      </c>
      <c r="E3927" s="215">
        <v>1020</v>
      </c>
      <c r="F3927" s="215">
        <v>1110</v>
      </c>
      <c r="G3927" s="215">
        <v>1004</v>
      </c>
      <c r="I3927" s="215" t="s">
        <v>3593</v>
      </c>
      <c r="J3927" s="215" t="s">
        <v>3594</v>
      </c>
      <c r="K3927" s="215" t="s">
        <v>328</v>
      </c>
      <c r="L3927" s="215" t="s">
        <v>8425</v>
      </c>
      <c r="AD3927" s="216"/>
    </row>
    <row r="3928" spans="1:30" s="215" customFormat="1" x14ac:dyDescent="0.25">
      <c r="A3928" s="215" t="s">
        <v>160</v>
      </c>
      <c r="B3928" s="215">
        <v>6137</v>
      </c>
      <c r="C3928" s="215" t="s">
        <v>235</v>
      </c>
      <c r="D3928" s="215">
        <v>920781</v>
      </c>
      <c r="E3928" s="215">
        <v>1020</v>
      </c>
      <c r="F3928" s="215">
        <v>1110</v>
      </c>
      <c r="G3928" s="215">
        <v>1004</v>
      </c>
      <c r="I3928" s="215" t="s">
        <v>3593</v>
      </c>
      <c r="J3928" s="215" t="s">
        <v>3594</v>
      </c>
      <c r="K3928" s="215" t="s">
        <v>328</v>
      </c>
      <c r="L3928" s="215" t="s">
        <v>8425</v>
      </c>
      <c r="AD3928" s="216"/>
    </row>
    <row r="3929" spans="1:30" s="215" customFormat="1" x14ac:dyDescent="0.25">
      <c r="A3929" s="215" t="s">
        <v>160</v>
      </c>
      <c r="B3929" s="215">
        <v>6137</v>
      </c>
      <c r="C3929" s="215" t="s">
        <v>235</v>
      </c>
      <c r="D3929" s="215">
        <v>920782</v>
      </c>
      <c r="E3929" s="215">
        <v>1020</v>
      </c>
      <c r="F3929" s="215">
        <v>1110</v>
      </c>
      <c r="G3929" s="215">
        <v>1004</v>
      </c>
      <c r="I3929" s="215" t="s">
        <v>3595</v>
      </c>
      <c r="J3929" s="215" t="s">
        <v>3596</v>
      </c>
      <c r="K3929" s="215" t="s">
        <v>328</v>
      </c>
      <c r="L3929" s="215" t="s">
        <v>8426</v>
      </c>
      <c r="AD3929" s="216"/>
    </row>
    <row r="3930" spans="1:30" s="215" customFormat="1" x14ac:dyDescent="0.25">
      <c r="A3930" s="215" t="s">
        <v>160</v>
      </c>
      <c r="B3930" s="215">
        <v>6137</v>
      </c>
      <c r="C3930" s="215" t="s">
        <v>235</v>
      </c>
      <c r="D3930" s="215">
        <v>920783</v>
      </c>
      <c r="E3930" s="215">
        <v>1020</v>
      </c>
      <c r="F3930" s="215">
        <v>1110</v>
      </c>
      <c r="G3930" s="215">
        <v>1004</v>
      </c>
      <c r="I3930" s="215" t="s">
        <v>3595</v>
      </c>
      <c r="J3930" s="215" t="s">
        <v>3596</v>
      </c>
      <c r="K3930" s="215" t="s">
        <v>328</v>
      </c>
      <c r="L3930" s="215" t="s">
        <v>8426</v>
      </c>
      <c r="AD3930" s="216"/>
    </row>
    <row r="3931" spans="1:30" s="215" customFormat="1" x14ac:dyDescent="0.25">
      <c r="A3931" s="215" t="s">
        <v>160</v>
      </c>
      <c r="B3931" s="215">
        <v>6137</v>
      </c>
      <c r="C3931" s="215" t="s">
        <v>235</v>
      </c>
      <c r="D3931" s="215">
        <v>920821</v>
      </c>
      <c r="E3931" s="215">
        <v>1020</v>
      </c>
      <c r="F3931" s="215">
        <v>1110</v>
      </c>
      <c r="G3931" s="215">
        <v>1004</v>
      </c>
      <c r="I3931" s="215" t="s">
        <v>3597</v>
      </c>
      <c r="J3931" s="215" t="s">
        <v>3598</v>
      </c>
      <c r="K3931" s="215" t="s">
        <v>328</v>
      </c>
      <c r="L3931" s="215" t="s">
        <v>8427</v>
      </c>
      <c r="AD3931" s="216"/>
    </row>
    <row r="3932" spans="1:30" s="215" customFormat="1" x14ac:dyDescent="0.25">
      <c r="A3932" s="215" t="s">
        <v>160</v>
      </c>
      <c r="B3932" s="215">
        <v>6137</v>
      </c>
      <c r="C3932" s="215" t="s">
        <v>235</v>
      </c>
      <c r="D3932" s="215">
        <v>920823</v>
      </c>
      <c r="E3932" s="215">
        <v>1020</v>
      </c>
      <c r="F3932" s="215">
        <v>1110</v>
      </c>
      <c r="G3932" s="215">
        <v>1004</v>
      </c>
      <c r="I3932" s="215" t="s">
        <v>14953</v>
      </c>
      <c r="J3932" s="215" t="s">
        <v>14954</v>
      </c>
      <c r="K3932" s="215" t="s">
        <v>8688</v>
      </c>
      <c r="L3932" s="215" t="s">
        <v>21103</v>
      </c>
      <c r="AD3932" s="216"/>
    </row>
    <row r="3933" spans="1:30" s="215" customFormat="1" x14ac:dyDescent="0.25">
      <c r="A3933" s="215" t="s">
        <v>160</v>
      </c>
      <c r="B3933" s="215">
        <v>6137</v>
      </c>
      <c r="C3933" s="215" t="s">
        <v>235</v>
      </c>
      <c r="D3933" s="215">
        <v>920833</v>
      </c>
      <c r="E3933" s="215">
        <v>1020</v>
      </c>
      <c r="F3933" s="215">
        <v>1110</v>
      </c>
      <c r="G3933" s="215">
        <v>1004</v>
      </c>
      <c r="I3933" s="215" t="s">
        <v>14955</v>
      </c>
      <c r="J3933" s="215" t="s">
        <v>14956</v>
      </c>
      <c r="K3933" s="215" t="s">
        <v>8688</v>
      </c>
      <c r="L3933" s="215" t="s">
        <v>21104</v>
      </c>
      <c r="AD3933" s="216"/>
    </row>
    <row r="3934" spans="1:30" s="215" customFormat="1" x14ac:dyDescent="0.25">
      <c r="A3934" s="215" t="s">
        <v>160</v>
      </c>
      <c r="B3934" s="215">
        <v>6137</v>
      </c>
      <c r="C3934" s="215" t="s">
        <v>235</v>
      </c>
      <c r="D3934" s="215">
        <v>920843</v>
      </c>
      <c r="E3934" s="215">
        <v>1060</v>
      </c>
      <c r="F3934" s="215">
        <v>1274</v>
      </c>
      <c r="G3934" s="215">
        <v>1004</v>
      </c>
      <c r="I3934" s="215" t="s">
        <v>6520</v>
      </c>
      <c r="J3934" s="215" t="s">
        <v>6521</v>
      </c>
      <c r="K3934" s="215" t="s">
        <v>328</v>
      </c>
      <c r="L3934" s="215" t="s">
        <v>8428</v>
      </c>
      <c r="AD3934" s="216"/>
    </row>
    <row r="3935" spans="1:30" s="215" customFormat="1" x14ac:dyDescent="0.25">
      <c r="A3935" s="215" t="s">
        <v>160</v>
      </c>
      <c r="B3935" s="215">
        <v>6137</v>
      </c>
      <c r="C3935" s="215" t="s">
        <v>235</v>
      </c>
      <c r="D3935" s="215">
        <v>920850</v>
      </c>
      <c r="E3935" s="215">
        <v>1020</v>
      </c>
      <c r="F3935" s="215">
        <v>1121</v>
      </c>
      <c r="G3935" s="215">
        <v>1004</v>
      </c>
      <c r="I3935" s="215" t="s">
        <v>3599</v>
      </c>
      <c r="J3935" s="215" t="s">
        <v>3600</v>
      </c>
      <c r="K3935" s="215" t="s">
        <v>328</v>
      </c>
      <c r="L3935" s="215" t="s">
        <v>8429</v>
      </c>
      <c r="AD3935" s="216"/>
    </row>
    <row r="3936" spans="1:30" s="215" customFormat="1" x14ac:dyDescent="0.25">
      <c r="A3936" s="215" t="s">
        <v>160</v>
      </c>
      <c r="B3936" s="215">
        <v>6137</v>
      </c>
      <c r="C3936" s="215" t="s">
        <v>235</v>
      </c>
      <c r="D3936" s="215">
        <v>920851</v>
      </c>
      <c r="E3936" s="215">
        <v>1020</v>
      </c>
      <c r="F3936" s="215">
        <v>1121</v>
      </c>
      <c r="G3936" s="215">
        <v>1004</v>
      </c>
      <c r="I3936" s="215" t="s">
        <v>3601</v>
      </c>
      <c r="J3936" s="215" t="s">
        <v>3602</v>
      </c>
      <c r="K3936" s="215" t="s">
        <v>328</v>
      </c>
      <c r="L3936" s="215" t="s">
        <v>8429</v>
      </c>
      <c r="AD3936" s="216"/>
    </row>
    <row r="3937" spans="1:30" s="215" customFormat="1" x14ac:dyDescent="0.25">
      <c r="A3937" s="215" t="s">
        <v>160</v>
      </c>
      <c r="B3937" s="215">
        <v>6137</v>
      </c>
      <c r="C3937" s="215" t="s">
        <v>235</v>
      </c>
      <c r="D3937" s="215">
        <v>920854</v>
      </c>
      <c r="E3937" s="215">
        <v>1020</v>
      </c>
      <c r="F3937" s="215">
        <v>1110</v>
      </c>
      <c r="G3937" s="215">
        <v>1004</v>
      </c>
      <c r="I3937" s="215" t="s">
        <v>6522</v>
      </c>
      <c r="J3937" s="215" t="s">
        <v>6523</v>
      </c>
      <c r="K3937" s="215" t="s">
        <v>328</v>
      </c>
      <c r="L3937" s="215" t="s">
        <v>8430</v>
      </c>
      <c r="AD3937" s="216"/>
    </row>
    <row r="3938" spans="1:30" s="215" customFormat="1" x14ac:dyDescent="0.25">
      <c r="A3938" s="215" t="s">
        <v>160</v>
      </c>
      <c r="B3938" s="215">
        <v>6137</v>
      </c>
      <c r="C3938" s="215" t="s">
        <v>235</v>
      </c>
      <c r="D3938" s="215">
        <v>920862</v>
      </c>
      <c r="E3938" s="215">
        <v>1040</v>
      </c>
      <c r="F3938" s="215">
        <v>1274</v>
      </c>
      <c r="G3938" s="215">
        <v>1004</v>
      </c>
      <c r="I3938" s="215" t="s">
        <v>3603</v>
      </c>
      <c r="J3938" s="215" t="s">
        <v>3604</v>
      </c>
      <c r="K3938" s="215" t="s">
        <v>328</v>
      </c>
      <c r="L3938" s="215" t="s">
        <v>8431</v>
      </c>
      <c r="AD3938" s="216"/>
    </row>
    <row r="3939" spans="1:30" s="215" customFormat="1" x14ac:dyDescent="0.25">
      <c r="A3939" s="215" t="s">
        <v>160</v>
      </c>
      <c r="B3939" s="215">
        <v>6137</v>
      </c>
      <c r="C3939" s="215" t="s">
        <v>235</v>
      </c>
      <c r="D3939" s="215">
        <v>920894</v>
      </c>
      <c r="E3939" s="215">
        <v>1020</v>
      </c>
      <c r="F3939" s="215">
        <v>1110</v>
      </c>
      <c r="G3939" s="215">
        <v>1004</v>
      </c>
      <c r="I3939" s="215" t="s">
        <v>3605</v>
      </c>
      <c r="J3939" s="215" t="s">
        <v>3606</v>
      </c>
      <c r="K3939" s="215" t="s">
        <v>328</v>
      </c>
      <c r="L3939" s="215" t="s">
        <v>8432</v>
      </c>
      <c r="AD3939" s="216"/>
    </row>
    <row r="3940" spans="1:30" s="215" customFormat="1" x14ac:dyDescent="0.25">
      <c r="A3940" s="215" t="s">
        <v>160</v>
      </c>
      <c r="B3940" s="215">
        <v>6137</v>
      </c>
      <c r="C3940" s="215" t="s">
        <v>235</v>
      </c>
      <c r="D3940" s="215">
        <v>920908</v>
      </c>
      <c r="E3940" s="215">
        <v>1060</v>
      </c>
      <c r="F3940" s="215">
        <v>1110</v>
      </c>
      <c r="G3940" s="215">
        <v>1004</v>
      </c>
      <c r="I3940" s="215" t="s">
        <v>3607</v>
      </c>
      <c r="J3940" s="215" t="s">
        <v>3608</v>
      </c>
      <c r="K3940" s="215" t="s">
        <v>328</v>
      </c>
      <c r="L3940" s="215" t="s">
        <v>8433</v>
      </c>
      <c r="AD3940" s="216"/>
    </row>
    <row r="3941" spans="1:30" s="215" customFormat="1" x14ac:dyDescent="0.25">
      <c r="A3941" s="215" t="s">
        <v>160</v>
      </c>
      <c r="B3941" s="215">
        <v>6137</v>
      </c>
      <c r="C3941" s="215" t="s">
        <v>235</v>
      </c>
      <c r="D3941" s="215">
        <v>920946</v>
      </c>
      <c r="E3941" s="215">
        <v>1060</v>
      </c>
      <c r="F3941" s="215">
        <v>1271</v>
      </c>
      <c r="G3941" s="215">
        <v>1004</v>
      </c>
      <c r="I3941" s="215" t="s">
        <v>3609</v>
      </c>
      <c r="J3941" s="215" t="s">
        <v>3610</v>
      </c>
      <c r="K3941" s="215" t="s">
        <v>328</v>
      </c>
      <c r="L3941" s="215" t="s">
        <v>8434</v>
      </c>
      <c r="AD3941" s="216"/>
    </row>
    <row r="3942" spans="1:30" s="215" customFormat="1" x14ac:dyDescent="0.25">
      <c r="A3942" s="215" t="s">
        <v>160</v>
      </c>
      <c r="B3942" s="215">
        <v>6137</v>
      </c>
      <c r="C3942" s="215" t="s">
        <v>235</v>
      </c>
      <c r="D3942" s="215">
        <v>920947</v>
      </c>
      <c r="E3942" s="215">
        <v>1060</v>
      </c>
      <c r="F3942" s="215">
        <v>1271</v>
      </c>
      <c r="G3942" s="215">
        <v>1004</v>
      </c>
      <c r="I3942" s="215" t="s">
        <v>3611</v>
      </c>
      <c r="J3942" s="215" t="s">
        <v>3612</v>
      </c>
      <c r="K3942" s="215" t="s">
        <v>328</v>
      </c>
      <c r="L3942" s="215" t="s">
        <v>8434</v>
      </c>
      <c r="AD3942" s="216"/>
    </row>
    <row r="3943" spans="1:30" s="215" customFormat="1" x14ac:dyDescent="0.25">
      <c r="A3943" s="215" t="s">
        <v>160</v>
      </c>
      <c r="B3943" s="215">
        <v>6137</v>
      </c>
      <c r="C3943" s="215" t="s">
        <v>235</v>
      </c>
      <c r="D3943" s="215">
        <v>920948</v>
      </c>
      <c r="E3943" s="215">
        <v>1060</v>
      </c>
      <c r="F3943" s="215">
        <v>1274</v>
      </c>
      <c r="G3943" s="215">
        <v>1004</v>
      </c>
      <c r="I3943" s="215" t="s">
        <v>3613</v>
      </c>
      <c r="J3943" s="215" t="s">
        <v>3614</v>
      </c>
      <c r="K3943" s="215" t="s">
        <v>328</v>
      </c>
      <c r="L3943" s="215" t="s">
        <v>8435</v>
      </c>
      <c r="AD3943" s="216"/>
    </row>
    <row r="3944" spans="1:30" s="215" customFormat="1" x14ac:dyDescent="0.25">
      <c r="A3944" s="215" t="s">
        <v>160</v>
      </c>
      <c r="B3944" s="215">
        <v>6137</v>
      </c>
      <c r="C3944" s="215" t="s">
        <v>235</v>
      </c>
      <c r="D3944" s="215">
        <v>920949</v>
      </c>
      <c r="E3944" s="215">
        <v>1060</v>
      </c>
      <c r="F3944" s="215">
        <v>1274</v>
      </c>
      <c r="G3944" s="215">
        <v>1004</v>
      </c>
      <c r="I3944" s="215" t="s">
        <v>3615</v>
      </c>
      <c r="J3944" s="215" t="s">
        <v>3616</v>
      </c>
      <c r="K3944" s="215" t="s">
        <v>328</v>
      </c>
      <c r="L3944" s="215" t="s">
        <v>8435</v>
      </c>
      <c r="AD3944" s="216"/>
    </row>
    <row r="3945" spans="1:30" s="215" customFormat="1" x14ac:dyDescent="0.25">
      <c r="A3945" s="215" t="s">
        <v>160</v>
      </c>
      <c r="B3945" s="215">
        <v>6137</v>
      </c>
      <c r="C3945" s="215" t="s">
        <v>235</v>
      </c>
      <c r="D3945" s="215">
        <v>920959</v>
      </c>
      <c r="E3945" s="215">
        <v>1020</v>
      </c>
      <c r="F3945" s="215">
        <v>1110</v>
      </c>
      <c r="G3945" s="215">
        <v>1004</v>
      </c>
      <c r="I3945" s="215" t="s">
        <v>14957</v>
      </c>
      <c r="J3945" s="215" t="s">
        <v>14958</v>
      </c>
      <c r="K3945" s="215" t="s">
        <v>8688</v>
      </c>
      <c r="L3945" s="215" t="s">
        <v>21105</v>
      </c>
      <c r="AD3945" s="216"/>
    </row>
    <row r="3946" spans="1:30" s="215" customFormat="1" x14ac:dyDescent="0.25">
      <c r="A3946" s="215" t="s">
        <v>160</v>
      </c>
      <c r="B3946" s="215">
        <v>6137</v>
      </c>
      <c r="C3946" s="215" t="s">
        <v>235</v>
      </c>
      <c r="D3946" s="215">
        <v>920962</v>
      </c>
      <c r="E3946" s="215">
        <v>1020</v>
      </c>
      <c r="F3946" s="215">
        <v>1110</v>
      </c>
      <c r="G3946" s="215">
        <v>1004</v>
      </c>
      <c r="I3946" s="215" t="s">
        <v>14959</v>
      </c>
      <c r="J3946" s="215" t="s">
        <v>14960</v>
      </c>
      <c r="K3946" s="215" t="s">
        <v>8688</v>
      </c>
      <c r="L3946" s="215" t="s">
        <v>21106</v>
      </c>
      <c r="AD3946" s="216"/>
    </row>
    <row r="3947" spans="1:30" s="215" customFormat="1" x14ac:dyDescent="0.25">
      <c r="A3947" s="215" t="s">
        <v>160</v>
      </c>
      <c r="B3947" s="215">
        <v>6137</v>
      </c>
      <c r="C3947" s="215" t="s">
        <v>235</v>
      </c>
      <c r="D3947" s="215">
        <v>920966</v>
      </c>
      <c r="E3947" s="215">
        <v>1060</v>
      </c>
      <c r="F3947" s="215">
        <v>1274</v>
      </c>
      <c r="G3947" s="215">
        <v>1004</v>
      </c>
      <c r="I3947" s="215" t="s">
        <v>14961</v>
      </c>
      <c r="J3947" s="215" t="s">
        <v>14962</v>
      </c>
      <c r="K3947" s="215" t="s">
        <v>8688</v>
      </c>
      <c r="L3947" s="215" t="s">
        <v>21107</v>
      </c>
      <c r="AD3947" s="216"/>
    </row>
    <row r="3948" spans="1:30" s="215" customFormat="1" x14ac:dyDescent="0.25">
      <c r="A3948" s="215" t="s">
        <v>160</v>
      </c>
      <c r="B3948" s="215">
        <v>6137</v>
      </c>
      <c r="C3948" s="215" t="s">
        <v>235</v>
      </c>
      <c r="D3948" s="215">
        <v>920976</v>
      </c>
      <c r="E3948" s="215">
        <v>1020</v>
      </c>
      <c r="F3948" s="215">
        <v>1110</v>
      </c>
      <c r="G3948" s="215">
        <v>1004</v>
      </c>
      <c r="I3948" s="215" t="s">
        <v>3617</v>
      </c>
      <c r="J3948" s="215" t="s">
        <v>3618</v>
      </c>
      <c r="K3948" s="215" t="s">
        <v>328</v>
      </c>
      <c r="L3948" s="215" t="s">
        <v>8436</v>
      </c>
      <c r="AD3948" s="216"/>
    </row>
    <row r="3949" spans="1:30" s="215" customFormat="1" x14ac:dyDescent="0.25">
      <c r="A3949" s="215" t="s">
        <v>160</v>
      </c>
      <c r="B3949" s="215">
        <v>6137</v>
      </c>
      <c r="C3949" s="215" t="s">
        <v>235</v>
      </c>
      <c r="D3949" s="215">
        <v>920987</v>
      </c>
      <c r="E3949" s="215">
        <v>1020</v>
      </c>
      <c r="F3949" s="215">
        <v>1110</v>
      </c>
      <c r="G3949" s="215">
        <v>1004</v>
      </c>
      <c r="I3949" s="215" t="s">
        <v>3619</v>
      </c>
      <c r="J3949" s="215" t="s">
        <v>3620</v>
      </c>
      <c r="K3949" s="215" t="s">
        <v>328</v>
      </c>
      <c r="L3949" s="215" t="s">
        <v>8436</v>
      </c>
      <c r="AD3949" s="216"/>
    </row>
    <row r="3950" spans="1:30" s="215" customFormat="1" x14ac:dyDescent="0.25">
      <c r="A3950" s="215" t="s">
        <v>160</v>
      </c>
      <c r="B3950" s="215">
        <v>6137</v>
      </c>
      <c r="C3950" s="215" t="s">
        <v>235</v>
      </c>
      <c r="D3950" s="215">
        <v>920995</v>
      </c>
      <c r="E3950" s="215">
        <v>1020</v>
      </c>
      <c r="F3950" s="215">
        <v>1110</v>
      </c>
      <c r="G3950" s="215">
        <v>1004</v>
      </c>
      <c r="I3950" s="215" t="s">
        <v>14963</v>
      </c>
      <c r="J3950" s="215" t="s">
        <v>14964</v>
      </c>
      <c r="K3950" s="215" t="s">
        <v>8688</v>
      </c>
      <c r="L3950" s="215" t="s">
        <v>21108</v>
      </c>
      <c r="AD3950" s="216"/>
    </row>
    <row r="3951" spans="1:30" s="215" customFormat="1" x14ac:dyDescent="0.25">
      <c r="A3951" s="215" t="s">
        <v>160</v>
      </c>
      <c r="B3951" s="215">
        <v>6137</v>
      </c>
      <c r="C3951" s="215" t="s">
        <v>235</v>
      </c>
      <c r="D3951" s="215">
        <v>920998</v>
      </c>
      <c r="E3951" s="215">
        <v>1020</v>
      </c>
      <c r="F3951" s="215">
        <v>1110</v>
      </c>
      <c r="G3951" s="215">
        <v>1004</v>
      </c>
      <c r="I3951" s="215" t="s">
        <v>14965</v>
      </c>
      <c r="J3951" s="215" t="s">
        <v>14966</v>
      </c>
      <c r="K3951" s="215" t="s">
        <v>8688</v>
      </c>
      <c r="L3951" s="215" t="s">
        <v>21109</v>
      </c>
      <c r="AD3951" s="216"/>
    </row>
    <row r="3952" spans="1:30" s="215" customFormat="1" x14ac:dyDescent="0.25">
      <c r="A3952" s="215" t="s">
        <v>160</v>
      </c>
      <c r="B3952" s="215">
        <v>6137</v>
      </c>
      <c r="C3952" s="215" t="s">
        <v>235</v>
      </c>
      <c r="D3952" s="215">
        <v>921001</v>
      </c>
      <c r="E3952" s="215">
        <v>1020</v>
      </c>
      <c r="F3952" s="215">
        <v>1110</v>
      </c>
      <c r="G3952" s="215">
        <v>1004</v>
      </c>
      <c r="I3952" s="215" t="s">
        <v>14967</v>
      </c>
      <c r="J3952" s="215" t="s">
        <v>14968</v>
      </c>
      <c r="K3952" s="215" t="s">
        <v>8688</v>
      </c>
      <c r="L3952" s="215" t="s">
        <v>21110</v>
      </c>
      <c r="AD3952" s="216"/>
    </row>
    <row r="3953" spans="1:30" s="215" customFormat="1" x14ac:dyDescent="0.25">
      <c r="A3953" s="215" t="s">
        <v>160</v>
      </c>
      <c r="B3953" s="215">
        <v>6137</v>
      </c>
      <c r="C3953" s="215" t="s">
        <v>235</v>
      </c>
      <c r="D3953" s="215">
        <v>921002</v>
      </c>
      <c r="E3953" s="215">
        <v>1020</v>
      </c>
      <c r="F3953" s="215">
        <v>1110</v>
      </c>
      <c r="G3953" s="215">
        <v>1004</v>
      </c>
      <c r="I3953" s="215" t="s">
        <v>3621</v>
      </c>
      <c r="J3953" s="215" t="s">
        <v>3622</v>
      </c>
      <c r="K3953" s="215" t="s">
        <v>328</v>
      </c>
      <c r="L3953" s="215" t="s">
        <v>8437</v>
      </c>
      <c r="AD3953" s="216"/>
    </row>
    <row r="3954" spans="1:30" s="215" customFormat="1" x14ac:dyDescent="0.25">
      <c r="A3954" s="215" t="s">
        <v>160</v>
      </c>
      <c r="B3954" s="215">
        <v>6137</v>
      </c>
      <c r="C3954" s="215" t="s">
        <v>235</v>
      </c>
      <c r="D3954" s="215">
        <v>921012</v>
      </c>
      <c r="E3954" s="215">
        <v>1020</v>
      </c>
      <c r="F3954" s="215">
        <v>1110</v>
      </c>
      <c r="G3954" s="215">
        <v>1004</v>
      </c>
      <c r="I3954" s="215" t="s">
        <v>14969</v>
      </c>
      <c r="J3954" s="215" t="s">
        <v>14970</v>
      </c>
      <c r="K3954" s="215" t="s">
        <v>8688</v>
      </c>
      <c r="L3954" s="215" t="s">
        <v>21111</v>
      </c>
      <c r="AD3954" s="216"/>
    </row>
    <row r="3955" spans="1:30" s="215" customFormat="1" x14ac:dyDescent="0.25">
      <c r="A3955" s="215" t="s">
        <v>160</v>
      </c>
      <c r="B3955" s="215">
        <v>6137</v>
      </c>
      <c r="C3955" s="215" t="s">
        <v>235</v>
      </c>
      <c r="D3955" s="215">
        <v>921016</v>
      </c>
      <c r="E3955" s="215">
        <v>1060</v>
      </c>
      <c r="F3955" s="215">
        <v>1274</v>
      </c>
      <c r="G3955" s="215">
        <v>1004</v>
      </c>
      <c r="I3955" s="215" t="s">
        <v>14971</v>
      </c>
      <c r="J3955" s="215" t="s">
        <v>14972</v>
      </c>
      <c r="K3955" s="215" t="s">
        <v>8688</v>
      </c>
      <c r="L3955" s="215" t="s">
        <v>21112</v>
      </c>
      <c r="AD3955" s="216"/>
    </row>
    <row r="3956" spans="1:30" s="215" customFormat="1" x14ac:dyDescent="0.25">
      <c r="A3956" s="215" t="s">
        <v>160</v>
      </c>
      <c r="B3956" s="215">
        <v>6137</v>
      </c>
      <c r="C3956" s="215" t="s">
        <v>235</v>
      </c>
      <c r="D3956" s="215">
        <v>921017</v>
      </c>
      <c r="E3956" s="215">
        <v>1020</v>
      </c>
      <c r="F3956" s="215">
        <v>1110</v>
      </c>
      <c r="G3956" s="215">
        <v>1004</v>
      </c>
      <c r="I3956" s="215" t="s">
        <v>14971</v>
      </c>
      <c r="J3956" s="215" t="s">
        <v>14972</v>
      </c>
      <c r="K3956" s="215" t="s">
        <v>8688</v>
      </c>
      <c r="L3956" s="215" t="s">
        <v>21113</v>
      </c>
      <c r="AD3956" s="216"/>
    </row>
    <row r="3957" spans="1:30" s="215" customFormat="1" x14ac:dyDescent="0.25">
      <c r="A3957" s="215" t="s">
        <v>160</v>
      </c>
      <c r="B3957" s="215">
        <v>6137</v>
      </c>
      <c r="C3957" s="215" t="s">
        <v>235</v>
      </c>
      <c r="D3957" s="215">
        <v>921020</v>
      </c>
      <c r="E3957" s="215">
        <v>1020</v>
      </c>
      <c r="F3957" s="215">
        <v>1110</v>
      </c>
      <c r="G3957" s="215">
        <v>1004</v>
      </c>
      <c r="I3957" s="215" t="s">
        <v>6524</v>
      </c>
      <c r="J3957" s="215" t="s">
        <v>6525</v>
      </c>
      <c r="K3957" s="215" t="s">
        <v>328</v>
      </c>
      <c r="L3957" s="215" t="s">
        <v>8432</v>
      </c>
      <c r="AD3957" s="216"/>
    </row>
    <row r="3958" spans="1:30" s="215" customFormat="1" x14ac:dyDescent="0.25">
      <c r="A3958" s="215" t="s">
        <v>160</v>
      </c>
      <c r="B3958" s="215">
        <v>6137</v>
      </c>
      <c r="C3958" s="215" t="s">
        <v>235</v>
      </c>
      <c r="D3958" s="215">
        <v>921023</v>
      </c>
      <c r="E3958" s="215">
        <v>1060</v>
      </c>
      <c r="F3958" s="215">
        <v>1271</v>
      </c>
      <c r="G3958" s="215">
        <v>1004</v>
      </c>
      <c r="I3958" s="215" t="s">
        <v>14973</v>
      </c>
      <c r="J3958" s="215" t="s">
        <v>14974</v>
      </c>
      <c r="K3958" s="215" t="s">
        <v>8688</v>
      </c>
      <c r="L3958" s="215" t="s">
        <v>21114</v>
      </c>
      <c r="AD3958" s="216"/>
    </row>
    <row r="3959" spans="1:30" s="215" customFormat="1" x14ac:dyDescent="0.25">
      <c r="A3959" s="215" t="s">
        <v>160</v>
      </c>
      <c r="B3959" s="215">
        <v>6137</v>
      </c>
      <c r="C3959" s="215" t="s">
        <v>235</v>
      </c>
      <c r="D3959" s="215">
        <v>921076</v>
      </c>
      <c r="E3959" s="215">
        <v>1020</v>
      </c>
      <c r="F3959" s="215">
        <v>1110</v>
      </c>
      <c r="G3959" s="215">
        <v>1004</v>
      </c>
      <c r="I3959" s="215" t="s">
        <v>3623</v>
      </c>
      <c r="J3959" s="215" t="s">
        <v>3624</v>
      </c>
      <c r="K3959" s="215" t="s">
        <v>328</v>
      </c>
      <c r="L3959" s="215" t="s">
        <v>8438</v>
      </c>
      <c r="AD3959" s="216"/>
    </row>
    <row r="3960" spans="1:30" s="215" customFormat="1" x14ac:dyDescent="0.25">
      <c r="A3960" s="215" t="s">
        <v>160</v>
      </c>
      <c r="B3960" s="215">
        <v>6137</v>
      </c>
      <c r="C3960" s="215" t="s">
        <v>235</v>
      </c>
      <c r="D3960" s="215">
        <v>921077</v>
      </c>
      <c r="E3960" s="215">
        <v>1020</v>
      </c>
      <c r="F3960" s="215">
        <v>1110</v>
      </c>
      <c r="G3960" s="215">
        <v>1004</v>
      </c>
      <c r="I3960" s="215" t="s">
        <v>3623</v>
      </c>
      <c r="J3960" s="215" t="s">
        <v>3624</v>
      </c>
      <c r="K3960" s="215" t="s">
        <v>328</v>
      </c>
      <c r="L3960" s="215" t="s">
        <v>8438</v>
      </c>
      <c r="AD3960" s="216"/>
    </row>
    <row r="3961" spans="1:30" s="215" customFormat="1" x14ac:dyDescent="0.25">
      <c r="A3961" s="215" t="s">
        <v>160</v>
      </c>
      <c r="B3961" s="215">
        <v>6137</v>
      </c>
      <c r="C3961" s="215" t="s">
        <v>235</v>
      </c>
      <c r="D3961" s="215">
        <v>921083</v>
      </c>
      <c r="E3961" s="215">
        <v>1060</v>
      </c>
      <c r="F3961" s="215">
        <v>1274</v>
      </c>
      <c r="G3961" s="215">
        <v>1004</v>
      </c>
      <c r="I3961" s="215" t="s">
        <v>6526</v>
      </c>
      <c r="J3961" s="215" t="s">
        <v>6527</v>
      </c>
      <c r="K3961" s="215" t="s">
        <v>328</v>
      </c>
      <c r="L3961" s="215" t="s">
        <v>8439</v>
      </c>
      <c r="AD3961" s="216"/>
    </row>
    <row r="3962" spans="1:30" s="215" customFormat="1" x14ac:dyDescent="0.25">
      <c r="A3962" s="215" t="s">
        <v>160</v>
      </c>
      <c r="B3962" s="215">
        <v>6137</v>
      </c>
      <c r="C3962" s="215" t="s">
        <v>235</v>
      </c>
      <c r="D3962" s="215">
        <v>921086</v>
      </c>
      <c r="E3962" s="215">
        <v>1020</v>
      </c>
      <c r="F3962" s="215">
        <v>1110</v>
      </c>
      <c r="G3962" s="215">
        <v>1004</v>
      </c>
      <c r="I3962" s="215" t="s">
        <v>3625</v>
      </c>
      <c r="J3962" s="215" t="s">
        <v>3626</v>
      </c>
      <c r="K3962" s="215" t="s">
        <v>328</v>
      </c>
      <c r="L3962" s="215" t="s">
        <v>8440</v>
      </c>
      <c r="AD3962" s="216"/>
    </row>
    <row r="3963" spans="1:30" s="215" customFormat="1" x14ac:dyDescent="0.25">
      <c r="A3963" s="215" t="s">
        <v>160</v>
      </c>
      <c r="B3963" s="215">
        <v>6137</v>
      </c>
      <c r="C3963" s="215" t="s">
        <v>235</v>
      </c>
      <c r="D3963" s="215">
        <v>921087</v>
      </c>
      <c r="E3963" s="215">
        <v>1020</v>
      </c>
      <c r="F3963" s="215">
        <v>1110</v>
      </c>
      <c r="G3963" s="215">
        <v>1004</v>
      </c>
      <c r="I3963" s="215" t="s">
        <v>3625</v>
      </c>
      <c r="J3963" s="215" t="s">
        <v>3626</v>
      </c>
      <c r="K3963" s="215" t="s">
        <v>328</v>
      </c>
      <c r="L3963" s="215" t="s">
        <v>8440</v>
      </c>
      <c r="AD3963" s="216"/>
    </row>
    <row r="3964" spans="1:30" s="215" customFormat="1" x14ac:dyDescent="0.25">
      <c r="A3964" s="215" t="s">
        <v>160</v>
      </c>
      <c r="B3964" s="215">
        <v>6137</v>
      </c>
      <c r="C3964" s="215" t="s">
        <v>235</v>
      </c>
      <c r="D3964" s="215">
        <v>3109203</v>
      </c>
      <c r="E3964" s="215">
        <v>1020</v>
      </c>
      <c r="F3964" s="215">
        <v>1110</v>
      </c>
      <c r="G3964" s="215">
        <v>1004</v>
      </c>
      <c r="I3964" s="215" t="s">
        <v>3627</v>
      </c>
      <c r="J3964" s="215" t="s">
        <v>3628</v>
      </c>
      <c r="K3964" s="215" t="s">
        <v>328</v>
      </c>
      <c r="L3964" s="215" t="s">
        <v>8441</v>
      </c>
      <c r="AD3964" s="216"/>
    </row>
    <row r="3965" spans="1:30" s="215" customFormat="1" x14ac:dyDescent="0.25">
      <c r="A3965" s="215" t="s">
        <v>160</v>
      </c>
      <c r="B3965" s="215">
        <v>6137</v>
      </c>
      <c r="C3965" s="215" t="s">
        <v>235</v>
      </c>
      <c r="D3965" s="215">
        <v>3109252</v>
      </c>
      <c r="E3965" s="215">
        <v>1020</v>
      </c>
      <c r="F3965" s="215">
        <v>1110</v>
      </c>
      <c r="G3965" s="215">
        <v>1004</v>
      </c>
      <c r="I3965" s="215" t="s">
        <v>3629</v>
      </c>
      <c r="J3965" s="215" t="s">
        <v>3630</v>
      </c>
      <c r="K3965" s="215" t="s">
        <v>328</v>
      </c>
      <c r="L3965" s="215" t="s">
        <v>8442</v>
      </c>
      <c r="AD3965" s="216"/>
    </row>
    <row r="3966" spans="1:30" s="215" customFormat="1" x14ac:dyDescent="0.25">
      <c r="A3966" s="215" t="s">
        <v>160</v>
      </c>
      <c r="B3966" s="215">
        <v>6137</v>
      </c>
      <c r="C3966" s="215" t="s">
        <v>235</v>
      </c>
      <c r="D3966" s="215">
        <v>3109253</v>
      </c>
      <c r="E3966" s="215">
        <v>1020</v>
      </c>
      <c r="F3966" s="215">
        <v>1110</v>
      </c>
      <c r="G3966" s="215">
        <v>1004</v>
      </c>
      <c r="I3966" s="215" t="s">
        <v>3629</v>
      </c>
      <c r="J3966" s="215" t="s">
        <v>3630</v>
      </c>
      <c r="K3966" s="215" t="s">
        <v>328</v>
      </c>
      <c r="L3966" s="215" t="s">
        <v>8442</v>
      </c>
      <c r="AD3966" s="216"/>
    </row>
    <row r="3967" spans="1:30" s="215" customFormat="1" x14ac:dyDescent="0.25">
      <c r="A3967" s="215" t="s">
        <v>160</v>
      </c>
      <c r="B3967" s="215">
        <v>6137</v>
      </c>
      <c r="C3967" s="215" t="s">
        <v>235</v>
      </c>
      <c r="D3967" s="215">
        <v>9038532</v>
      </c>
      <c r="E3967" s="215">
        <v>1060</v>
      </c>
      <c r="F3967" s="215">
        <v>1110</v>
      </c>
      <c r="G3967" s="215">
        <v>1004</v>
      </c>
      <c r="I3967" s="215" t="s">
        <v>6528</v>
      </c>
      <c r="J3967" s="215" t="s">
        <v>6529</v>
      </c>
      <c r="K3967" s="215" t="s">
        <v>328</v>
      </c>
      <c r="L3967" s="215" t="s">
        <v>8441</v>
      </c>
      <c r="AD3967" s="216"/>
    </row>
    <row r="3968" spans="1:30" s="215" customFormat="1" x14ac:dyDescent="0.25">
      <c r="A3968" s="215" t="s">
        <v>160</v>
      </c>
      <c r="B3968" s="215">
        <v>6137</v>
      </c>
      <c r="C3968" s="215" t="s">
        <v>235</v>
      </c>
      <c r="D3968" s="215">
        <v>11515448</v>
      </c>
      <c r="E3968" s="215">
        <v>1060</v>
      </c>
      <c r="F3968" s="215">
        <v>1274</v>
      </c>
      <c r="G3968" s="215">
        <v>1004</v>
      </c>
      <c r="I3968" s="215" t="s">
        <v>14975</v>
      </c>
      <c r="J3968" s="215" t="s">
        <v>14976</v>
      </c>
      <c r="K3968" s="215" t="s">
        <v>8688</v>
      </c>
      <c r="L3968" s="215" t="s">
        <v>21115</v>
      </c>
      <c r="AD3968" s="216"/>
    </row>
    <row r="3969" spans="1:30" s="215" customFormat="1" x14ac:dyDescent="0.25">
      <c r="A3969" s="215" t="s">
        <v>160</v>
      </c>
      <c r="B3969" s="215">
        <v>6137</v>
      </c>
      <c r="C3969" s="215" t="s">
        <v>235</v>
      </c>
      <c r="D3969" s="215">
        <v>11515454</v>
      </c>
      <c r="E3969" s="215">
        <v>1020</v>
      </c>
      <c r="F3969" s="215">
        <v>1110</v>
      </c>
      <c r="G3969" s="215">
        <v>1004</v>
      </c>
      <c r="I3969" s="215" t="s">
        <v>6530</v>
      </c>
      <c r="J3969" s="215" t="s">
        <v>6531</v>
      </c>
      <c r="K3969" s="215" t="s">
        <v>328</v>
      </c>
      <c r="L3969" s="215" t="s">
        <v>8415</v>
      </c>
      <c r="AD3969" s="216"/>
    </row>
    <row r="3970" spans="1:30" s="215" customFormat="1" x14ac:dyDescent="0.25">
      <c r="A3970" s="215" t="s">
        <v>160</v>
      </c>
      <c r="B3970" s="215">
        <v>6137</v>
      </c>
      <c r="C3970" s="215" t="s">
        <v>235</v>
      </c>
      <c r="D3970" s="215">
        <v>190152854</v>
      </c>
      <c r="E3970" s="215">
        <v>1060</v>
      </c>
      <c r="F3970" s="215">
        <v>1110</v>
      </c>
      <c r="G3970" s="215">
        <v>1004</v>
      </c>
      <c r="I3970" s="215" t="s">
        <v>6532</v>
      </c>
      <c r="J3970" s="215" t="s">
        <v>6533</v>
      </c>
      <c r="K3970" s="215" t="s">
        <v>328</v>
      </c>
      <c r="L3970" s="215" t="s">
        <v>8443</v>
      </c>
      <c r="AD3970" s="216"/>
    </row>
    <row r="3971" spans="1:30" s="215" customFormat="1" x14ac:dyDescent="0.25">
      <c r="A3971" s="215" t="s">
        <v>160</v>
      </c>
      <c r="B3971" s="215">
        <v>6137</v>
      </c>
      <c r="C3971" s="215" t="s">
        <v>235</v>
      </c>
      <c r="D3971" s="215">
        <v>190249508</v>
      </c>
      <c r="E3971" s="215">
        <v>1020</v>
      </c>
      <c r="F3971" s="215">
        <v>1110</v>
      </c>
      <c r="G3971" s="215">
        <v>1004</v>
      </c>
      <c r="I3971" s="215" t="s">
        <v>3631</v>
      </c>
      <c r="J3971" s="215" t="s">
        <v>3632</v>
      </c>
      <c r="K3971" s="215" t="s">
        <v>328</v>
      </c>
      <c r="L3971" s="215" t="s">
        <v>8443</v>
      </c>
      <c r="AD3971" s="216"/>
    </row>
    <row r="3972" spans="1:30" s="215" customFormat="1" x14ac:dyDescent="0.25">
      <c r="A3972" s="215" t="s">
        <v>160</v>
      </c>
      <c r="B3972" s="215">
        <v>6137</v>
      </c>
      <c r="C3972" s="215" t="s">
        <v>235</v>
      </c>
      <c r="D3972" s="215">
        <v>190256768</v>
      </c>
      <c r="E3972" s="215">
        <v>1020</v>
      </c>
      <c r="F3972" s="215">
        <v>1274</v>
      </c>
      <c r="G3972" s="215">
        <v>1004</v>
      </c>
      <c r="I3972" s="215" t="s">
        <v>3633</v>
      </c>
      <c r="J3972" s="215" t="s">
        <v>3634</v>
      </c>
      <c r="K3972" s="215" t="s">
        <v>328</v>
      </c>
      <c r="L3972" s="215" t="s">
        <v>8439</v>
      </c>
      <c r="AD3972" s="216"/>
    </row>
    <row r="3973" spans="1:30" s="215" customFormat="1" x14ac:dyDescent="0.25">
      <c r="A3973" s="215" t="s">
        <v>160</v>
      </c>
      <c r="B3973" s="215">
        <v>6137</v>
      </c>
      <c r="C3973" s="215" t="s">
        <v>235</v>
      </c>
      <c r="D3973" s="215">
        <v>190261448</v>
      </c>
      <c r="E3973" s="215">
        <v>1020</v>
      </c>
      <c r="F3973" s="215">
        <v>1110</v>
      </c>
      <c r="G3973" s="215">
        <v>1004</v>
      </c>
      <c r="I3973" s="215" t="s">
        <v>14977</v>
      </c>
      <c r="J3973" s="215" t="s">
        <v>14978</v>
      </c>
      <c r="K3973" s="215" t="s">
        <v>8688</v>
      </c>
      <c r="L3973" s="215" t="s">
        <v>21116</v>
      </c>
      <c r="AD3973" s="216"/>
    </row>
    <row r="3974" spans="1:30" s="215" customFormat="1" x14ac:dyDescent="0.25">
      <c r="A3974" s="215" t="s">
        <v>160</v>
      </c>
      <c r="B3974" s="215">
        <v>6137</v>
      </c>
      <c r="C3974" s="215" t="s">
        <v>235</v>
      </c>
      <c r="D3974" s="215">
        <v>190262072</v>
      </c>
      <c r="E3974" s="215">
        <v>1020</v>
      </c>
      <c r="F3974" s="215">
        <v>1110</v>
      </c>
      <c r="G3974" s="215">
        <v>1004</v>
      </c>
      <c r="I3974" s="215" t="s">
        <v>3635</v>
      </c>
      <c r="J3974" s="215" t="s">
        <v>3636</v>
      </c>
      <c r="K3974" s="215" t="s">
        <v>328</v>
      </c>
      <c r="L3974" s="215" t="s">
        <v>8427</v>
      </c>
      <c r="AD3974" s="216"/>
    </row>
    <row r="3975" spans="1:30" s="215" customFormat="1" x14ac:dyDescent="0.25">
      <c r="A3975" s="215" t="s">
        <v>160</v>
      </c>
      <c r="B3975" s="215">
        <v>6137</v>
      </c>
      <c r="C3975" s="215" t="s">
        <v>235</v>
      </c>
      <c r="D3975" s="215">
        <v>190262870</v>
      </c>
      <c r="E3975" s="215">
        <v>1020</v>
      </c>
      <c r="F3975" s="215">
        <v>1110</v>
      </c>
      <c r="G3975" s="215">
        <v>1004</v>
      </c>
      <c r="I3975" s="215" t="s">
        <v>3637</v>
      </c>
      <c r="J3975" s="215" t="s">
        <v>3638</v>
      </c>
      <c r="K3975" s="215" t="s">
        <v>328</v>
      </c>
      <c r="L3975" s="215" t="s">
        <v>8413</v>
      </c>
      <c r="AD3975" s="216"/>
    </row>
    <row r="3976" spans="1:30" s="215" customFormat="1" x14ac:dyDescent="0.25">
      <c r="A3976" s="215" t="s">
        <v>160</v>
      </c>
      <c r="B3976" s="215">
        <v>6137</v>
      </c>
      <c r="C3976" s="215" t="s">
        <v>235</v>
      </c>
      <c r="D3976" s="215">
        <v>190266413</v>
      </c>
      <c r="E3976" s="215">
        <v>1020</v>
      </c>
      <c r="F3976" s="215">
        <v>1274</v>
      </c>
      <c r="G3976" s="215">
        <v>1004</v>
      </c>
      <c r="I3976" s="215" t="s">
        <v>3639</v>
      </c>
      <c r="J3976" s="215" t="s">
        <v>3640</v>
      </c>
      <c r="K3976" s="215" t="s">
        <v>328</v>
      </c>
      <c r="L3976" s="215" t="s">
        <v>8444</v>
      </c>
      <c r="AD3976" s="216"/>
    </row>
    <row r="3977" spans="1:30" s="215" customFormat="1" x14ac:dyDescent="0.25">
      <c r="A3977" s="215" t="s">
        <v>160</v>
      </c>
      <c r="B3977" s="215">
        <v>6137</v>
      </c>
      <c r="C3977" s="215" t="s">
        <v>235</v>
      </c>
      <c r="D3977" s="215">
        <v>190266429</v>
      </c>
      <c r="E3977" s="215">
        <v>1060</v>
      </c>
      <c r="F3977" s="215">
        <v>1274</v>
      </c>
      <c r="G3977" s="215">
        <v>1004</v>
      </c>
      <c r="I3977" s="215" t="s">
        <v>3641</v>
      </c>
      <c r="J3977" s="215" t="s">
        <v>3642</v>
      </c>
      <c r="K3977" s="215" t="s">
        <v>328</v>
      </c>
      <c r="L3977" s="215" t="s">
        <v>8444</v>
      </c>
      <c r="AD3977" s="216"/>
    </row>
    <row r="3978" spans="1:30" s="215" customFormat="1" x14ac:dyDescent="0.25">
      <c r="A3978" s="215" t="s">
        <v>160</v>
      </c>
      <c r="B3978" s="215">
        <v>6137</v>
      </c>
      <c r="C3978" s="215" t="s">
        <v>235</v>
      </c>
      <c r="D3978" s="215">
        <v>190266431</v>
      </c>
      <c r="E3978" s="215">
        <v>1020</v>
      </c>
      <c r="F3978" s="215">
        <v>1274</v>
      </c>
      <c r="G3978" s="215">
        <v>1004</v>
      </c>
      <c r="I3978" s="215" t="s">
        <v>3639</v>
      </c>
      <c r="J3978" s="215" t="s">
        <v>3640</v>
      </c>
      <c r="K3978" s="215" t="s">
        <v>328</v>
      </c>
      <c r="L3978" s="215" t="s">
        <v>8444</v>
      </c>
      <c r="AD3978" s="216"/>
    </row>
    <row r="3979" spans="1:30" s="215" customFormat="1" x14ac:dyDescent="0.25">
      <c r="A3979" s="215" t="s">
        <v>160</v>
      </c>
      <c r="B3979" s="215">
        <v>6137</v>
      </c>
      <c r="C3979" s="215" t="s">
        <v>235</v>
      </c>
      <c r="D3979" s="215">
        <v>190266528</v>
      </c>
      <c r="E3979" s="215">
        <v>1040</v>
      </c>
      <c r="F3979" s="215">
        <v>1274</v>
      </c>
      <c r="G3979" s="215">
        <v>1004</v>
      </c>
      <c r="I3979" s="215" t="s">
        <v>6534</v>
      </c>
      <c r="J3979" s="215" t="s">
        <v>6535</v>
      </c>
      <c r="K3979" s="215" t="s">
        <v>328</v>
      </c>
      <c r="L3979" s="215" t="s">
        <v>8445</v>
      </c>
      <c r="AD3979" s="216"/>
    </row>
    <row r="3980" spans="1:30" s="215" customFormat="1" x14ac:dyDescent="0.25">
      <c r="A3980" s="215" t="s">
        <v>160</v>
      </c>
      <c r="B3980" s="215">
        <v>6137</v>
      </c>
      <c r="C3980" s="215" t="s">
        <v>235</v>
      </c>
      <c r="D3980" s="215">
        <v>190266535</v>
      </c>
      <c r="E3980" s="215">
        <v>1040</v>
      </c>
      <c r="F3980" s="215">
        <v>1274</v>
      </c>
      <c r="G3980" s="215">
        <v>1004</v>
      </c>
      <c r="I3980" s="215" t="s">
        <v>6536</v>
      </c>
      <c r="J3980" s="215" t="s">
        <v>6537</v>
      </c>
      <c r="K3980" s="215" t="s">
        <v>328</v>
      </c>
      <c r="L3980" s="215" t="s">
        <v>8445</v>
      </c>
      <c r="AD3980" s="216"/>
    </row>
    <row r="3981" spans="1:30" s="215" customFormat="1" x14ac:dyDescent="0.25">
      <c r="A3981" s="215" t="s">
        <v>160</v>
      </c>
      <c r="B3981" s="215">
        <v>6137</v>
      </c>
      <c r="C3981" s="215" t="s">
        <v>235</v>
      </c>
      <c r="D3981" s="215">
        <v>190266828</v>
      </c>
      <c r="E3981" s="215">
        <v>1060</v>
      </c>
      <c r="F3981" s="215">
        <v>1274</v>
      </c>
      <c r="G3981" s="215">
        <v>1004</v>
      </c>
      <c r="I3981" s="215" t="s">
        <v>14979</v>
      </c>
      <c r="J3981" s="215" t="s">
        <v>14980</v>
      </c>
      <c r="K3981" s="215" t="s">
        <v>8688</v>
      </c>
      <c r="L3981" s="215" t="s">
        <v>21117</v>
      </c>
      <c r="AD3981" s="216"/>
    </row>
    <row r="3982" spans="1:30" s="215" customFormat="1" x14ac:dyDescent="0.25">
      <c r="A3982" s="215" t="s">
        <v>160</v>
      </c>
      <c r="B3982" s="215">
        <v>6137</v>
      </c>
      <c r="C3982" s="215" t="s">
        <v>235</v>
      </c>
      <c r="D3982" s="215">
        <v>190273610</v>
      </c>
      <c r="E3982" s="215">
        <v>1020</v>
      </c>
      <c r="F3982" s="215">
        <v>1110</v>
      </c>
      <c r="G3982" s="215">
        <v>1004</v>
      </c>
      <c r="I3982" s="215" t="s">
        <v>6538</v>
      </c>
      <c r="J3982" s="215" t="s">
        <v>6539</v>
      </c>
      <c r="K3982" s="215" t="s">
        <v>328</v>
      </c>
      <c r="L3982" s="215" t="s">
        <v>8446</v>
      </c>
      <c r="AD3982" s="216"/>
    </row>
    <row r="3983" spans="1:30" s="215" customFormat="1" x14ac:dyDescent="0.25">
      <c r="A3983" s="215" t="s">
        <v>160</v>
      </c>
      <c r="B3983" s="215">
        <v>6137</v>
      </c>
      <c r="C3983" s="215" t="s">
        <v>235</v>
      </c>
      <c r="D3983" s="215">
        <v>190273689</v>
      </c>
      <c r="E3983" s="215">
        <v>1020</v>
      </c>
      <c r="F3983" s="215">
        <v>1110</v>
      </c>
      <c r="G3983" s="215">
        <v>1004</v>
      </c>
      <c r="I3983" s="215" t="s">
        <v>3643</v>
      </c>
      <c r="J3983" s="215" t="s">
        <v>3644</v>
      </c>
      <c r="K3983" s="215" t="s">
        <v>328</v>
      </c>
      <c r="L3983" s="215" t="s">
        <v>8446</v>
      </c>
      <c r="AD3983" s="216"/>
    </row>
    <row r="3984" spans="1:30" s="215" customFormat="1" x14ac:dyDescent="0.25">
      <c r="A3984" s="215" t="s">
        <v>160</v>
      </c>
      <c r="B3984" s="215">
        <v>6137</v>
      </c>
      <c r="C3984" s="215" t="s">
        <v>235</v>
      </c>
      <c r="D3984" s="215">
        <v>190273988</v>
      </c>
      <c r="E3984" s="215">
        <v>1060</v>
      </c>
      <c r="F3984" s="215">
        <v>1110</v>
      </c>
      <c r="G3984" s="215">
        <v>1004</v>
      </c>
      <c r="I3984" s="215" t="s">
        <v>3645</v>
      </c>
      <c r="J3984" s="215" t="s">
        <v>3646</v>
      </c>
      <c r="K3984" s="215" t="s">
        <v>328</v>
      </c>
      <c r="L3984" s="215" t="s">
        <v>8447</v>
      </c>
      <c r="AD3984" s="216"/>
    </row>
    <row r="3985" spans="1:30" s="215" customFormat="1" x14ac:dyDescent="0.25">
      <c r="A3985" s="215" t="s">
        <v>160</v>
      </c>
      <c r="B3985" s="215">
        <v>6137</v>
      </c>
      <c r="C3985" s="215" t="s">
        <v>235</v>
      </c>
      <c r="D3985" s="215">
        <v>190274208</v>
      </c>
      <c r="E3985" s="215">
        <v>1040</v>
      </c>
      <c r="F3985" s="215">
        <v>1110</v>
      </c>
      <c r="G3985" s="215">
        <v>1004</v>
      </c>
      <c r="I3985" s="215" t="s">
        <v>3647</v>
      </c>
      <c r="J3985" s="215" t="s">
        <v>3648</v>
      </c>
      <c r="K3985" s="215" t="s">
        <v>328</v>
      </c>
      <c r="L3985" s="215" t="s">
        <v>8447</v>
      </c>
      <c r="AD3985" s="216"/>
    </row>
    <row r="3986" spans="1:30" s="215" customFormat="1" x14ac:dyDescent="0.25">
      <c r="A3986" s="215" t="s">
        <v>160</v>
      </c>
      <c r="B3986" s="215">
        <v>6137</v>
      </c>
      <c r="C3986" s="215" t="s">
        <v>235</v>
      </c>
      <c r="D3986" s="215">
        <v>190274209</v>
      </c>
      <c r="E3986" s="215">
        <v>1060</v>
      </c>
      <c r="F3986" s="215">
        <v>1110</v>
      </c>
      <c r="G3986" s="215">
        <v>1004</v>
      </c>
      <c r="I3986" s="215" t="s">
        <v>3649</v>
      </c>
      <c r="J3986" s="215" t="s">
        <v>3650</v>
      </c>
      <c r="K3986" s="215" t="s">
        <v>328</v>
      </c>
      <c r="L3986" s="215" t="s">
        <v>8447</v>
      </c>
      <c r="AD3986" s="216"/>
    </row>
    <row r="3987" spans="1:30" s="215" customFormat="1" x14ac:dyDescent="0.25">
      <c r="A3987" s="215" t="s">
        <v>160</v>
      </c>
      <c r="B3987" s="215">
        <v>6137</v>
      </c>
      <c r="C3987" s="215" t="s">
        <v>235</v>
      </c>
      <c r="D3987" s="215">
        <v>190280850</v>
      </c>
      <c r="E3987" s="215">
        <v>1060</v>
      </c>
      <c r="F3987" s="215">
        <v>1242</v>
      </c>
      <c r="G3987" s="215">
        <v>1004</v>
      </c>
      <c r="I3987" s="215" t="s">
        <v>14981</v>
      </c>
      <c r="J3987" s="215" t="s">
        <v>14982</v>
      </c>
      <c r="K3987" s="215" t="s">
        <v>8688</v>
      </c>
      <c r="L3987" s="215" t="s">
        <v>21118</v>
      </c>
      <c r="AD3987" s="216"/>
    </row>
    <row r="3988" spans="1:30" s="215" customFormat="1" x14ac:dyDescent="0.25">
      <c r="A3988" s="215" t="s">
        <v>160</v>
      </c>
      <c r="B3988" s="215">
        <v>6137</v>
      </c>
      <c r="C3988" s="215" t="s">
        <v>235</v>
      </c>
      <c r="D3988" s="215">
        <v>190281029</v>
      </c>
      <c r="E3988" s="215">
        <v>1020</v>
      </c>
      <c r="F3988" s="215">
        <v>1110</v>
      </c>
      <c r="G3988" s="215">
        <v>1004</v>
      </c>
      <c r="I3988" s="215" t="s">
        <v>7775</v>
      </c>
      <c r="J3988" s="215" t="s">
        <v>7776</v>
      </c>
      <c r="K3988" s="215" t="s">
        <v>328</v>
      </c>
      <c r="L3988" s="215" t="s">
        <v>8447</v>
      </c>
      <c r="AD3988" s="216"/>
    </row>
    <row r="3989" spans="1:30" s="215" customFormat="1" x14ac:dyDescent="0.25">
      <c r="A3989" s="215" t="s">
        <v>160</v>
      </c>
      <c r="B3989" s="215">
        <v>6137</v>
      </c>
      <c r="C3989" s="215" t="s">
        <v>235</v>
      </c>
      <c r="D3989" s="215">
        <v>190289630</v>
      </c>
      <c r="E3989" s="215">
        <v>1020</v>
      </c>
      <c r="F3989" s="215">
        <v>1110</v>
      </c>
      <c r="G3989" s="215">
        <v>1004</v>
      </c>
      <c r="I3989" s="215" t="s">
        <v>3621</v>
      </c>
      <c r="J3989" s="215" t="s">
        <v>3622</v>
      </c>
      <c r="K3989" s="215" t="s">
        <v>328</v>
      </c>
      <c r="L3989" s="215" t="s">
        <v>8437</v>
      </c>
      <c r="AD3989" s="216"/>
    </row>
    <row r="3990" spans="1:30" s="215" customFormat="1" x14ac:dyDescent="0.25">
      <c r="A3990" s="215" t="s">
        <v>160</v>
      </c>
      <c r="B3990" s="215">
        <v>6137</v>
      </c>
      <c r="C3990" s="215" t="s">
        <v>235</v>
      </c>
      <c r="D3990" s="215">
        <v>190289790</v>
      </c>
      <c r="E3990" s="215">
        <v>1020</v>
      </c>
      <c r="F3990" s="215">
        <v>1271</v>
      </c>
      <c r="G3990" s="215">
        <v>1004</v>
      </c>
      <c r="I3990" s="215" t="s">
        <v>3651</v>
      </c>
      <c r="J3990" s="215" t="s">
        <v>3652</v>
      </c>
      <c r="K3990" s="215" t="s">
        <v>328</v>
      </c>
      <c r="L3990" s="215" t="s">
        <v>8434</v>
      </c>
      <c r="AD3990" s="216"/>
    </row>
    <row r="3991" spans="1:30" s="215" customFormat="1" x14ac:dyDescent="0.25">
      <c r="A3991" s="215" t="s">
        <v>160</v>
      </c>
      <c r="B3991" s="215">
        <v>6137</v>
      </c>
      <c r="C3991" s="215" t="s">
        <v>235</v>
      </c>
      <c r="D3991" s="215">
        <v>190289828</v>
      </c>
      <c r="E3991" s="215">
        <v>1020</v>
      </c>
      <c r="F3991" s="215">
        <v>1110</v>
      </c>
      <c r="G3991" s="215">
        <v>1004</v>
      </c>
      <c r="I3991" s="215" t="s">
        <v>6540</v>
      </c>
      <c r="J3991" s="215" t="s">
        <v>6541</v>
      </c>
      <c r="K3991" s="215" t="s">
        <v>328</v>
      </c>
      <c r="L3991" s="215" t="s">
        <v>8433</v>
      </c>
      <c r="AD3991" s="216"/>
    </row>
    <row r="3992" spans="1:30" s="215" customFormat="1" x14ac:dyDescent="0.25">
      <c r="A3992" s="215" t="s">
        <v>160</v>
      </c>
      <c r="B3992" s="215">
        <v>6137</v>
      </c>
      <c r="C3992" s="215" t="s">
        <v>235</v>
      </c>
      <c r="D3992" s="215">
        <v>190290488</v>
      </c>
      <c r="E3992" s="215">
        <v>1060</v>
      </c>
      <c r="F3992" s="215">
        <v>1274</v>
      </c>
      <c r="G3992" s="215">
        <v>1004</v>
      </c>
      <c r="I3992" s="215" t="s">
        <v>3653</v>
      </c>
      <c r="J3992" s="215" t="s">
        <v>3654</v>
      </c>
      <c r="K3992" s="215" t="s">
        <v>328</v>
      </c>
      <c r="L3992" s="215" t="s">
        <v>8431</v>
      </c>
      <c r="AD3992" s="216"/>
    </row>
    <row r="3993" spans="1:30" s="215" customFormat="1" x14ac:dyDescent="0.25">
      <c r="A3993" s="215" t="s">
        <v>160</v>
      </c>
      <c r="B3993" s="215">
        <v>6137</v>
      </c>
      <c r="C3993" s="215" t="s">
        <v>235</v>
      </c>
      <c r="D3993" s="215">
        <v>190290492</v>
      </c>
      <c r="E3993" s="215">
        <v>1060</v>
      </c>
      <c r="F3993" s="215">
        <v>1110</v>
      </c>
      <c r="G3993" s="215">
        <v>1004</v>
      </c>
      <c r="I3993" s="215" t="s">
        <v>3655</v>
      </c>
      <c r="J3993" s="215" t="s">
        <v>3656</v>
      </c>
      <c r="K3993" s="215" t="s">
        <v>328</v>
      </c>
      <c r="L3993" s="215" t="s">
        <v>8430</v>
      </c>
      <c r="AD3993" s="216"/>
    </row>
    <row r="3994" spans="1:30" s="215" customFormat="1" x14ac:dyDescent="0.25">
      <c r="A3994" s="215" t="s">
        <v>160</v>
      </c>
      <c r="B3994" s="215">
        <v>6137</v>
      </c>
      <c r="C3994" s="215" t="s">
        <v>235</v>
      </c>
      <c r="D3994" s="215">
        <v>190290495</v>
      </c>
      <c r="E3994" s="215">
        <v>1040</v>
      </c>
      <c r="F3994" s="215">
        <v>1274</v>
      </c>
      <c r="G3994" s="215">
        <v>1004</v>
      </c>
      <c r="I3994" s="215" t="s">
        <v>3657</v>
      </c>
      <c r="J3994" s="215" t="s">
        <v>3658</v>
      </c>
      <c r="K3994" s="215" t="s">
        <v>328</v>
      </c>
      <c r="L3994" s="215" t="s">
        <v>8428</v>
      </c>
      <c r="AD3994" s="216"/>
    </row>
    <row r="3995" spans="1:30" s="215" customFormat="1" x14ac:dyDescent="0.25">
      <c r="A3995" s="215" t="s">
        <v>160</v>
      </c>
      <c r="B3995" s="215">
        <v>6137</v>
      </c>
      <c r="C3995" s="215" t="s">
        <v>235</v>
      </c>
      <c r="D3995" s="215">
        <v>190438508</v>
      </c>
      <c r="E3995" s="215">
        <v>1020</v>
      </c>
      <c r="F3995" s="215">
        <v>1110</v>
      </c>
      <c r="G3995" s="215">
        <v>1004</v>
      </c>
      <c r="I3995" s="215" t="s">
        <v>3583</v>
      </c>
      <c r="J3995" s="215" t="s">
        <v>3584</v>
      </c>
      <c r="K3995" s="215" t="s">
        <v>328</v>
      </c>
      <c r="L3995" s="215" t="s">
        <v>8420</v>
      </c>
      <c r="AD3995" s="216"/>
    </row>
    <row r="3996" spans="1:30" s="215" customFormat="1" x14ac:dyDescent="0.25">
      <c r="A3996" s="215" t="s">
        <v>160</v>
      </c>
      <c r="B3996" s="215">
        <v>6137</v>
      </c>
      <c r="C3996" s="215" t="s">
        <v>235</v>
      </c>
      <c r="D3996" s="215">
        <v>190466128</v>
      </c>
      <c r="E3996" s="215">
        <v>1020</v>
      </c>
      <c r="F3996" s="215">
        <v>1110</v>
      </c>
      <c r="G3996" s="215">
        <v>1004</v>
      </c>
      <c r="I3996" s="215" t="s">
        <v>3659</v>
      </c>
      <c r="J3996" s="215" t="s">
        <v>3660</v>
      </c>
      <c r="K3996" s="215" t="s">
        <v>328</v>
      </c>
      <c r="L3996" s="215" t="s">
        <v>8448</v>
      </c>
      <c r="AD3996" s="216"/>
    </row>
    <row r="3997" spans="1:30" s="215" customFormat="1" x14ac:dyDescent="0.25">
      <c r="A3997" s="215" t="s">
        <v>160</v>
      </c>
      <c r="B3997" s="215">
        <v>6137</v>
      </c>
      <c r="C3997" s="215" t="s">
        <v>235</v>
      </c>
      <c r="D3997" s="215">
        <v>190466129</v>
      </c>
      <c r="E3997" s="215">
        <v>1020</v>
      </c>
      <c r="F3997" s="215">
        <v>1110</v>
      </c>
      <c r="G3997" s="215">
        <v>1004</v>
      </c>
      <c r="I3997" s="215" t="s">
        <v>3659</v>
      </c>
      <c r="J3997" s="215" t="s">
        <v>3660</v>
      </c>
      <c r="K3997" s="215" t="s">
        <v>328</v>
      </c>
      <c r="L3997" s="215" t="s">
        <v>8448</v>
      </c>
      <c r="AD3997" s="216"/>
    </row>
    <row r="3998" spans="1:30" s="215" customFormat="1" x14ac:dyDescent="0.25">
      <c r="A3998" s="215" t="s">
        <v>160</v>
      </c>
      <c r="B3998" s="215">
        <v>6137</v>
      </c>
      <c r="C3998" s="215" t="s">
        <v>235</v>
      </c>
      <c r="D3998" s="215">
        <v>191482231</v>
      </c>
      <c r="E3998" s="215">
        <v>1020</v>
      </c>
      <c r="F3998" s="215">
        <v>1110</v>
      </c>
      <c r="G3998" s="215">
        <v>1004</v>
      </c>
      <c r="I3998" s="215" t="s">
        <v>14983</v>
      </c>
      <c r="J3998" s="215" t="s">
        <v>14984</v>
      </c>
      <c r="K3998" s="215" t="s">
        <v>8688</v>
      </c>
      <c r="L3998" s="215" t="s">
        <v>21119</v>
      </c>
      <c r="AD3998" s="216"/>
    </row>
    <row r="3999" spans="1:30" s="215" customFormat="1" x14ac:dyDescent="0.25">
      <c r="A3999" s="215" t="s">
        <v>160</v>
      </c>
      <c r="B3999" s="215">
        <v>6137</v>
      </c>
      <c r="C3999" s="215" t="s">
        <v>235</v>
      </c>
      <c r="D3999" s="215">
        <v>191666832</v>
      </c>
      <c r="E3999" s="215">
        <v>1020</v>
      </c>
      <c r="F3999" s="215">
        <v>1121</v>
      </c>
      <c r="G3999" s="215">
        <v>1004</v>
      </c>
      <c r="I3999" s="215" t="s">
        <v>14985</v>
      </c>
      <c r="J3999" s="215" t="s">
        <v>14986</v>
      </c>
      <c r="K3999" s="215" t="s">
        <v>8688</v>
      </c>
      <c r="L3999" s="215" t="s">
        <v>21120</v>
      </c>
      <c r="AD3999" s="216"/>
    </row>
    <row r="4000" spans="1:30" s="215" customFormat="1" x14ac:dyDescent="0.25">
      <c r="A4000" s="215" t="s">
        <v>160</v>
      </c>
      <c r="B4000" s="215">
        <v>6137</v>
      </c>
      <c r="C4000" s="215" t="s">
        <v>235</v>
      </c>
      <c r="D4000" s="215">
        <v>191863593</v>
      </c>
      <c r="E4000" s="215">
        <v>1020</v>
      </c>
      <c r="F4000" s="215">
        <v>1110</v>
      </c>
      <c r="G4000" s="215">
        <v>1004</v>
      </c>
      <c r="I4000" s="215" t="s">
        <v>14987</v>
      </c>
      <c r="J4000" s="215" t="s">
        <v>14988</v>
      </c>
      <c r="K4000" s="215" t="s">
        <v>8688</v>
      </c>
      <c r="L4000" s="215" t="s">
        <v>21121</v>
      </c>
      <c r="AD4000" s="216"/>
    </row>
    <row r="4001" spans="1:30" s="215" customFormat="1" x14ac:dyDescent="0.25">
      <c r="A4001" s="215" t="s">
        <v>160</v>
      </c>
      <c r="B4001" s="215">
        <v>6137</v>
      </c>
      <c r="C4001" s="215" t="s">
        <v>235</v>
      </c>
      <c r="D4001" s="215">
        <v>191884370</v>
      </c>
      <c r="E4001" s="215">
        <v>1020</v>
      </c>
      <c r="F4001" s="215">
        <v>1110</v>
      </c>
      <c r="G4001" s="215">
        <v>1004</v>
      </c>
      <c r="I4001" s="215" t="s">
        <v>14989</v>
      </c>
      <c r="J4001" s="215" t="s">
        <v>14990</v>
      </c>
      <c r="K4001" s="215" t="s">
        <v>8688</v>
      </c>
      <c r="L4001" s="215" t="s">
        <v>21122</v>
      </c>
      <c r="AD4001" s="216"/>
    </row>
    <row r="4002" spans="1:30" s="215" customFormat="1" x14ac:dyDescent="0.25">
      <c r="A4002" s="215" t="s">
        <v>160</v>
      </c>
      <c r="B4002" s="215">
        <v>6137</v>
      </c>
      <c r="C4002" s="215" t="s">
        <v>235</v>
      </c>
      <c r="D4002" s="215">
        <v>191961806</v>
      </c>
      <c r="E4002" s="215">
        <v>1020</v>
      </c>
      <c r="F4002" s="215">
        <v>1110</v>
      </c>
      <c r="G4002" s="215">
        <v>1004</v>
      </c>
      <c r="I4002" s="215" t="s">
        <v>14991</v>
      </c>
      <c r="J4002" s="215" t="s">
        <v>14992</v>
      </c>
      <c r="K4002" s="215" t="s">
        <v>8688</v>
      </c>
      <c r="L4002" s="215" t="s">
        <v>21123</v>
      </c>
      <c r="AD4002" s="216"/>
    </row>
    <row r="4003" spans="1:30" s="215" customFormat="1" x14ac:dyDescent="0.25">
      <c r="A4003" s="215" t="s">
        <v>160</v>
      </c>
      <c r="B4003" s="215">
        <v>6137</v>
      </c>
      <c r="C4003" s="215" t="s">
        <v>235</v>
      </c>
      <c r="D4003" s="215">
        <v>191961839</v>
      </c>
      <c r="E4003" s="215">
        <v>1020</v>
      </c>
      <c r="F4003" s="215">
        <v>1122</v>
      </c>
      <c r="G4003" s="215">
        <v>1004</v>
      </c>
      <c r="I4003" s="215" t="s">
        <v>23750</v>
      </c>
      <c r="J4003" s="215" t="s">
        <v>23751</v>
      </c>
      <c r="K4003" s="215" t="s">
        <v>8688</v>
      </c>
      <c r="L4003" s="215" t="s">
        <v>23811</v>
      </c>
      <c r="AD4003" s="216"/>
    </row>
    <row r="4004" spans="1:30" s="215" customFormat="1" x14ac:dyDescent="0.25">
      <c r="A4004" s="215" t="s">
        <v>160</v>
      </c>
      <c r="B4004" s="215">
        <v>6137</v>
      </c>
      <c r="C4004" s="215" t="s">
        <v>235</v>
      </c>
      <c r="D4004" s="215">
        <v>191963110</v>
      </c>
      <c r="E4004" s="215">
        <v>1020</v>
      </c>
      <c r="F4004" s="215">
        <v>1110</v>
      </c>
      <c r="G4004" s="215">
        <v>1004</v>
      </c>
      <c r="I4004" s="215" t="s">
        <v>14993</v>
      </c>
      <c r="J4004" s="215" t="s">
        <v>14994</v>
      </c>
      <c r="K4004" s="215" t="s">
        <v>8688</v>
      </c>
      <c r="L4004" s="215" t="s">
        <v>21124</v>
      </c>
      <c r="AD4004" s="216"/>
    </row>
    <row r="4005" spans="1:30" s="215" customFormat="1" x14ac:dyDescent="0.25">
      <c r="A4005" s="215" t="s">
        <v>160</v>
      </c>
      <c r="B4005" s="215">
        <v>6137</v>
      </c>
      <c r="C4005" s="215" t="s">
        <v>235</v>
      </c>
      <c r="D4005" s="215">
        <v>191974586</v>
      </c>
      <c r="E4005" s="215">
        <v>1020</v>
      </c>
      <c r="F4005" s="215">
        <v>1110</v>
      </c>
      <c r="G4005" s="215">
        <v>1004</v>
      </c>
      <c r="I4005" s="215" t="s">
        <v>27400</v>
      </c>
      <c r="J4005" s="215" t="s">
        <v>27401</v>
      </c>
      <c r="K4005" s="215" t="s">
        <v>8688</v>
      </c>
      <c r="L4005" s="215" t="s">
        <v>28010</v>
      </c>
      <c r="AD4005" s="216"/>
    </row>
    <row r="4006" spans="1:30" s="215" customFormat="1" x14ac:dyDescent="0.25">
      <c r="A4006" s="215" t="s">
        <v>160</v>
      </c>
      <c r="B4006" s="215">
        <v>6137</v>
      </c>
      <c r="C4006" s="215" t="s">
        <v>235</v>
      </c>
      <c r="D4006" s="215">
        <v>191992284</v>
      </c>
      <c r="E4006" s="215">
        <v>1020</v>
      </c>
      <c r="F4006" s="215">
        <v>1110</v>
      </c>
      <c r="G4006" s="215">
        <v>1004</v>
      </c>
      <c r="I4006" s="215" t="s">
        <v>28667</v>
      </c>
      <c r="J4006" s="215" t="s">
        <v>28668</v>
      </c>
      <c r="K4006" s="215" t="s">
        <v>8688</v>
      </c>
      <c r="L4006" s="215" t="s">
        <v>28739</v>
      </c>
      <c r="AD4006" s="216"/>
    </row>
    <row r="4007" spans="1:30" s="215" customFormat="1" x14ac:dyDescent="0.25">
      <c r="A4007" s="215" t="s">
        <v>160</v>
      </c>
      <c r="B4007" s="215">
        <v>6137</v>
      </c>
      <c r="C4007" s="215" t="s">
        <v>235</v>
      </c>
      <c r="D4007" s="215">
        <v>191997999</v>
      </c>
      <c r="E4007" s="215">
        <v>1060</v>
      </c>
      <c r="F4007" s="215">
        <v>1110</v>
      </c>
      <c r="G4007" s="215">
        <v>1004</v>
      </c>
      <c r="I4007" s="215" t="s">
        <v>8506</v>
      </c>
      <c r="J4007" s="215" t="s">
        <v>8507</v>
      </c>
      <c r="K4007" s="215" t="s">
        <v>328</v>
      </c>
      <c r="L4007" s="215" t="s">
        <v>8508</v>
      </c>
      <c r="AD4007" s="216"/>
    </row>
    <row r="4008" spans="1:30" s="215" customFormat="1" x14ac:dyDescent="0.25">
      <c r="A4008" s="215" t="s">
        <v>160</v>
      </c>
      <c r="B4008" s="215">
        <v>6137</v>
      </c>
      <c r="C4008" s="215" t="s">
        <v>235</v>
      </c>
      <c r="D4008" s="215">
        <v>192011980</v>
      </c>
      <c r="E4008" s="215">
        <v>1060</v>
      </c>
      <c r="F4008" s="215">
        <v>1251</v>
      </c>
      <c r="G4008" s="215">
        <v>1004</v>
      </c>
      <c r="I4008" s="215" t="s">
        <v>14995</v>
      </c>
      <c r="J4008" s="215" t="s">
        <v>14996</v>
      </c>
      <c r="K4008" s="215" t="s">
        <v>8688</v>
      </c>
      <c r="L4008" s="215" t="s">
        <v>21125</v>
      </c>
      <c r="AD4008" s="216"/>
    </row>
    <row r="4009" spans="1:30" s="215" customFormat="1" x14ac:dyDescent="0.25">
      <c r="A4009" s="215" t="s">
        <v>160</v>
      </c>
      <c r="B4009" s="215">
        <v>6137</v>
      </c>
      <c r="C4009" s="215" t="s">
        <v>235</v>
      </c>
      <c r="D4009" s="215">
        <v>192011984</v>
      </c>
      <c r="E4009" s="215">
        <v>1060</v>
      </c>
      <c r="F4009" s="215">
        <v>1271</v>
      </c>
      <c r="G4009" s="215">
        <v>1004</v>
      </c>
      <c r="I4009" s="215" t="s">
        <v>14997</v>
      </c>
      <c r="J4009" s="215" t="s">
        <v>14998</v>
      </c>
      <c r="K4009" s="215" t="s">
        <v>8688</v>
      </c>
      <c r="L4009" s="215" t="s">
        <v>21126</v>
      </c>
      <c r="AD4009" s="216"/>
    </row>
    <row r="4010" spans="1:30" s="215" customFormat="1" x14ac:dyDescent="0.25">
      <c r="A4010" s="215" t="s">
        <v>160</v>
      </c>
      <c r="B4010" s="215">
        <v>6139</v>
      </c>
      <c r="C4010" s="215" t="s">
        <v>236</v>
      </c>
      <c r="D4010" s="215">
        <v>921290</v>
      </c>
      <c r="E4010" s="215">
        <v>1040</v>
      </c>
      <c r="G4010" s="215">
        <v>1004</v>
      </c>
      <c r="I4010" s="215" t="s">
        <v>14999</v>
      </c>
      <c r="J4010" s="215" t="s">
        <v>15000</v>
      </c>
      <c r="K4010" s="215" t="s">
        <v>8741</v>
      </c>
      <c r="L4010" s="215" t="s">
        <v>22933</v>
      </c>
      <c r="AD4010" s="216"/>
    </row>
    <row r="4011" spans="1:30" s="215" customFormat="1" x14ac:dyDescent="0.25">
      <c r="A4011" s="215" t="s">
        <v>160</v>
      </c>
      <c r="B4011" s="215">
        <v>6139</v>
      </c>
      <c r="C4011" s="215" t="s">
        <v>236</v>
      </c>
      <c r="D4011" s="215">
        <v>921292</v>
      </c>
      <c r="E4011" s="215">
        <v>1020</v>
      </c>
      <c r="F4011" s="215">
        <v>1122</v>
      </c>
      <c r="G4011" s="215">
        <v>1004</v>
      </c>
      <c r="I4011" s="215" t="s">
        <v>15001</v>
      </c>
      <c r="J4011" s="215" t="s">
        <v>15002</v>
      </c>
      <c r="K4011" s="215" t="s">
        <v>8741</v>
      </c>
      <c r="L4011" s="215" t="s">
        <v>22934</v>
      </c>
      <c r="AD4011" s="216"/>
    </row>
    <row r="4012" spans="1:30" s="215" customFormat="1" x14ac:dyDescent="0.25">
      <c r="A4012" s="215" t="s">
        <v>160</v>
      </c>
      <c r="B4012" s="215">
        <v>6139</v>
      </c>
      <c r="C4012" s="215" t="s">
        <v>236</v>
      </c>
      <c r="D4012" s="215">
        <v>921343</v>
      </c>
      <c r="E4012" s="215">
        <v>1020</v>
      </c>
      <c r="F4012" s="215">
        <v>1121</v>
      </c>
      <c r="G4012" s="215">
        <v>1004</v>
      </c>
      <c r="I4012" s="215" t="s">
        <v>15003</v>
      </c>
      <c r="J4012" s="215" t="s">
        <v>15004</v>
      </c>
      <c r="K4012" s="215" t="s">
        <v>8741</v>
      </c>
      <c r="L4012" s="215" t="s">
        <v>22935</v>
      </c>
      <c r="AD4012" s="216"/>
    </row>
    <row r="4013" spans="1:30" s="215" customFormat="1" x14ac:dyDescent="0.25">
      <c r="A4013" s="215" t="s">
        <v>160</v>
      </c>
      <c r="B4013" s="215">
        <v>6139</v>
      </c>
      <c r="C4013" s="215" t="s">
        <v>236</v>
      </c>
      <c r="D4013" s="215">
        <v>921448</v>
      </c>
      <c r="E4013" s="215">
        <v>1020</v>
      </c>
      <c r="F4013" s="215">
        <v>1110</v>
      </c>
      <c r="G4013" s="215">
        <v>1004</v>
      </c>
      <c r="I4013" s="215" t="s">
        <v>15005</v>
      </c>
      <c r="J4013" s="215" t="s">
        <v>15006</v>
      </c>
      <c r="K4013" s="215" t="s">
        <v>8741</v>
      </c>
      <c r="L4013" s="215" t="s">
        <v>22936</v>
      </c>
      <c r="AD4013" s="216"/>
    </row>
    <row r="4014" spans="1:30" s="215" customFormat="1" x14ac:dyDescent="0.25">
      <c r="A4014" s="215" t="s">
        <v>160</v>
      </c>
      <c r="B4014" s="215">
        <v>6139</v>
      </c>
      <c r="C4014" s="215" t="s">
        <v>236</v>
      </c>
      <c r="D4014" s="215">
        <v>921478</v>
      </c>
      <c r="E4014" s="215">
        <v>1020</v>
      </c>
      <c r="F4014" s="215">
        <v>1122</v>
      </c>
      <c r="G4014" s="215">
        <v>1004</v>
      </c>
      <c r="I4014" s="215" t="s">
        <v>15007</v>
      </c>
      <c r="J4014" s="215" t="s">
        <v>15008</v>
      </c>
      <c r="K4014" s="215" t="s">
        <v>8741</v>
      </c>
      <c r="L4014" s="215" t="s">
        <v>22937</v>
      </c>
      <c r="AD4014" s="216"/>
    </row>
    <row r="4015" spans="1:30" s="215" customFormat="1" x14ac:dyDescent="0.25">
      <c r="A4015" s="215" t="s">
        <v>160</v>
      </c>
      <c r="B4015" s="215">
        <v>6139</v>
      </c>
      <c r="C4015" s="215" t="s">
        <v>236</v>
      </c>
      <c r="D4015" s="215">
        <v>921479</v>
      </c>
      <c r="E4015" s="215">
        <v>1020</v>
      </c>
      <c r="F4015" s="215">
        <v>1110</v>
      </c>
      <c r="G4015" s="215">
        <v>1004</v>
      </c>
      <c r="I4015" s="215" t="s">
        <v>26864</v>
      </c>
      <c r="J4015" s="215" t="s">
        <v>26865</v>
      </c>
      <c r="K4015" s="215" t="s">
        <v>8741</v>
      </c>
      <c r="L4015" s="215" t="s">
        <v>22938</v>
      </c>
      <c r="AD4015" s="216"/>
    </row>
    <row r="4016" spans="1:30" s="215" customFormat="1" x14ac:dyDescent="0.25">
      <c r="A4016" s="215" t="s">
        <v>160</v>
      </c>
      <c r="B4016" s="215">
        <v>6139</v>
      </c>
      <c r="C4016" s="215" t="s">
        <v>236</v>
      </c>
      <c r="D4016" s="215">
        <v>921482</v>
      </c>
      <c r="E4016" s="215">
        <v>1020</v>
      </c>
      <c r="F4016" s="215">
        <v>1110</v>
      </c>
      <c r="G4016" s="215">
        <v>1004</v>
      </c>
      <c r="I4016" s="215" t="s">
        <v>15009</v>
      </c>
      <c r="J4016" s="215" t="s">
        <v>15010</v>
      </c>
      <c r="K4016" s="215" t="s">
        <v>8741</v>
      </c>
      <c r="L4016" s="215" t="s">
        <v>22939</v>
      </c>
      <c r="AD4016" s="216"/>
    </row>
    <row r="4017" spans="1:30" s="215" customFormat="1" x14ac:dyDescent="0.25">
      <c r="A4017" s="215" t="s">
        <v>160</v>
      </c>
      <c r="B4017" s="215">
        <v>6139</v>
      </c>
      <c r="C4017" s="215" t="s">
        <v>236</v>
      </c>
      <c r="D4017" s="215">
        <v>921504</v>
      </c>
      <c r="E4017" s="215">
        <v>1020</v>
      </c>
      <c r="F4017" s="215">
        <v>1121</v>
      </c>
      <c r="G4017" s="215">
        <v>1004</v>
      </c>
      <c r="I4017" s="215" t="s">
        <v>15011</v>
      </c>
      <c r="J4017" s="215" t="s">
        <v>15012</v>
      </c>
      <c r="K4017" s="215" t="s">
        <v>8741</v>
      </c>
      <c r="L4017" s="215" t="s">
        <v>22940</v>
      </c>
      <c r="AD4017" s="216"/>
    </row>
    <row r="4018" spans="1:30" s="215" customFormat="1" x14ac:dyDescent="0.25">
      <c r="A4018" s="215" t="s">
        <v>160</v>
      </c>
      <c r="B4018" s="215">
        <v>6139</v>
      </c>
      <c r="C4018" s="215" t="s">
        <v>236</v>
      </c>
      <c r="D4018" s="215">
        <v>921514</v>
      </c>
      <c r="E4018" s="215">
        <v>1020</v>
      </c>
      <c r="F4018" s="215">
        <v>1122</v>
      </c>
      <c r="G4018" s="215">
        <v>1004</v>
      </c>
      <c r="I4018" s="215" t="s">
        <v>15013</v>
      </c>
      <c r="J4018" s="215" t="s">
        <v>15014</v>
      </c>
      <c r="K4018" s="215" t="s">
        <v>8741</v>
      </c>
      <c r="L4018" s="215" t="s">
        <v>22941</v>
      </c>
      <c r="AD4018" s="216"/>
    </row>
    <row r="4019" spans="1:30" s="215" customFormat="1" x14ac:dyDescent="0.25">
      <c r="A4019" s="215" t="s">
        <v>160</v>
      </c>
      <c r="B4019" s="215">
        <v>6139</v>
      </c>
      <c r="C4019" s="215" t="s">
        <v>236</v>
      </c>
      <c r="D4019" s="215">
        <v>921589</v>
      </c>
      <c r="E4019" s="215">
        <v>1020</v>
      </c>
      <c r="F4019" s="215">
        <v>1110</v>
      </c>
      <c r="G4019" s="215">
        <v>1004</v>
      </c>
      <c r="I4019" s="215" t="s">
        <v>3665</v>
      </c>
      <c r="J4019" s="215" t="s">
        <v>3666</v>
      </c>
      <c r="K4019" s="215" t="s">
        <v>328</v>
      </c>
      <c r="L4019" s="215" t="s">
        <v>7938</v>
      </c>
      <c r="AD4019" s="216"/>
    </row>
    <row r="4020" spans="1:30" s="215" customFormat="1" x14ac:dyDescent="0.25">
      <c r="A4020" s="215" t="s">
        <v>160</v>
      </c>
      <c r="B4020" s="215">
        <v>6139</v>
      </c>
      <c r="C4020" s="215" t="s">
        <v>236</v>
      </c>
      <c r="D4020" s="215">
        <v>3109322</v>
      </c>
      <c r="E4020" s="215">
        <v>1020</v>
      </c>
      <c r="F4020" s="215">
        <v>1110</v>
      </c>
      <c r="G4020" s="215">
        <v>1004</v>
      </c>
      <c r="I4020" s="215" t="s">
        <v>15015</v>
      </c>
      <c r="J4020" s="215" t="s">
        <v>15016</v>
      </c>
      <c r="K4020" s="215" t="s">
        <v>8741</v>
      </c>
      <c r="L4020" s="215" t="s">
        <v>22940</v>
      </c>
      <c r="AD4020" s="216"/>
    </row>
    <row r="4021" spans="1:30" s="215" customFormat="1" x14ac:dyDescent="0.25">
      <c r="A4021" s="215" t="s">
        <v>160</v>
      </c>
      <c r="B4021" s="215">
        <v>6139</v>
      </c>
      <c r="C4021" s="215" t="s">
        <v>236</v>
      </c>
      <c r="D4021" s="215">
        <v>3109340</v>
      </c>
      <c r="E4021" s="215">
        <v>1020</v>
      </c>
      <c r="F4021" s="215">
        <v>1110</v>
      </c>
      <c r="G4021" s="215">
        <v>1004</v>
      </c>
      <c r="I4021" s="215" t="s">
        <v>15017</v>
      </c>
      <c r="J4021" s="215" t="s">
        <v>15018</v>
      </c>
      <c r="K4021" s="215" t="s">
        <v>8741</v>
      </c>
      <c r="L4021" s="215" t="s">
        <v>22942</v>
      </c>
      <c r="AD4021" s="216"/>
    </row>
    <row r="4022" spans="1:30" s="215" customFormat="1" x14ac:dyDescent="0.25">
      <c r="A4022" s="215" t="s">
        <v>160</v>
      </c>
      <c r="B4022" s="215">
        <v>6139</v>
      </c>
      <c r="C4022" s="215" t="s">
        <v>236</v>
      </c>
      <c r="D4022" s="215">
        <v>3109370</v>
      </c>
      <c r="E4022" s="215">
        <v>1020</v>
      </c>
      <c r="F4022" s="215">
        <v>1110</v>
      </c>
      <c r="G4022" s="215">
        <v>1004</v>
      </c>
      <c r="I4022" s="215" t="s">
        <v>15019</v>
      </c>
      <c r="J4022" s="215" t="s">
        <v>15020</v>
      </c>
      <c r="K4022" s="215" t="s">
        <v>8741</v>
      </c>
      <c r="L4022" s="215" t="s">
        <v>22943</v>
      </c>
      <c r="AD4022" s="216"/>
    </row>
    <row r="4023" spans="1:30" s="215" customFormat="1" x14ac:dyDescent="0.25">
      <c r="A4023" s="215" t="s">
        <v>160</v>
      </c>
      <c r="B4023" s="215">
        <v>6139</v>
      </c>
      <c r="C4023" s="215" t="s">
        <v>236</v>
      </c>
      <c r="D4023" s="215">
        <v>3109457</v>
      </c>
      <c r="E4023" s="215">
        <v>1020</v>
      </c>
      <c r="F4023" s="215">
        <v>1110</v>
      </c>
      <c r="G4023" s="215">
        <v>1004</v>
      </c>
      <c r="I4023" s="215" t="s">
        <v>15021</v>
      </c>
      <c r="J4023" s="215" t="s">
        <v>15022</v>
      </c>
      <c r="K4023" s="215" t="s">
        <v>8741</v>
      </c>
      <c r="L4023" s="215" t="s">
        <v>22944</v>
      </c>
      <c r="AD4023" s="216"/>
    </row>
    <row r="4024" spans="1:30" s="215" customFormat="1" x14ac:dyDescent="0.25">
      <c r="A4024" s="215" t="s">
        <v>160</v>
      </c>
      <c r="B4024" s="215">
        <v>6139</v>
      </c>
      <c r="C4024" s="215" t="s">
        <v>236</v>
      </c>
      <c r="D4024" s="215">
        <v>3109658</v>
      </c>
      <c r="E4024" s="215">
        <v>1020</v>
      </c>
      <c r="F4024" s="215">
        <v>1110</v>
      </c>
      <c r="G4024" s="215">
        <v>1004</v>
      </c>
      <c r="I4024" s="215" t="s">
        <v>15023</v>
      </c>
      <c r="J4024" s="215" t="s">
        <v>15024</v>
      </c>
      <c r="K4024" s="215" t="s">
        <v>8741</v>
      </c>
      <c r="L4024" s="215" t="s">
        <v>22945</v>
      </c>
      <c r="AD4024" s="216"/>
    </row>
    <row r="4025" spans="1:30" s="215" customFormat="1" x14ac:dyDescent="0.25">
      <c r="A4025" s="215" t="s">
        <v>160</v>
      </c>
      <c r="B4025" s="215">
        <v>6139</v>
      </c>
      <c r="C4025" s="215" t="s">
        <v>236</v>
      </c>
      <c r="D4025" s="215">
        <v>3109729</v>
      </c>
      <c r="E4025" s="215">
        <v>1020</v>
      </c>
      <c r="F4025" s="215">
        <v>1110</v>
      </c>
      <c r="G4025" s="215">
        <v>1004</v>
      </c>
      <c r="I4025" s="215" t="s">
        <v>15025</v>
      </c>
      <c r="J4025" s="215" t="s">
        <v>15026</v>
      </c>
      <c r="K4025" s="215" t="s">
        <v>8741</v>
      </c>
      <c r="L4025" s="215" t="s">
        <v>22946</v>
      </c>
      <c r="AD4025" s="216"/>
    </row>
    <row r="4026" spans="1:30" s="215" customFormat="1" x14ac:dyDescent="0.25">
      <c r="A4026" s="215" t="s">
        <v>160</v>
      </c>
      <c r="B4026" s="215">
        <v>6139</v>
      </c>
      <c r="C4026" s="215" t="s">
        <v>236</v>
      </c>
      <c r="D4026" s="215">
        <v>3109761</v>
      </c>
      <c r="E4026" s="215">
        <v>1020</v>
      </c>
      <c r="F4026" s="215">
        <v>1110</v>
      </c>
      <c r="G4026" s="215">
        <v>1004</v>
      </c>
      <c r="I4026" s="215" t="s">
        <v>15027</v>
      </c>
      <c r="J4026" s="215" t="s">
        <v>15028</v>
      </c>
      <c r="K4026" s="215" t="s">
        <v>8741</v>
      </c>
      <c r="L4026" s="215" t="s">
        <v>22947</v>
      </c>
      <c r="AD4026" s="216"/>
    </row>
    <row r="4027" spans="1:30" s="215" customFormat="1" x14ac:dyDescent="0.25">
      <c r="A4027" s="215" t="s">
        <v>160</v>
      </c>
      <c r="B4027" s="215">
        <v>6139</v>
      </c>
      <c r="C4027" s="215" t="s">
        <v>236</v>
      </c>
      <c r="D4027" s="215">
        <v>9038563</v>
      </c>
      <c r="E4027" s="215">
        <v>1040</v>
      </c>
      <c r="G4027" s="215">
        <v>1004</v>
      </c>
      <c r="I4027" s="215" t="s">
        <v>15029</v>
      </c>
      <c r="J4027" s="215" t="s">
        <v>15030</v>
      </c>
      <c r="K4027" s="215" t="s">
        <v>8741</v>
      </c>
      <c r="L4027" s="215" t="s">
        <v>22948</v>
      </c>
      <c r="AD4027" s="216"/>
    </row>
    <row r="4028" spans="1:30" s="215" customFormat="1" x14ac:dyDescent="0.25">
      <c r="A4028" s="215" t="s">
        <v>160</v>
      </c>
      <c r="B4028" s="215">
        <v>6139</v>
      </c>
      <c r="C4028" s="215" t="s">
        <v>236</v>
      </c>
      <c r="D4028" s="215">
        <v>190182126</v>
      </c>
      <c r="E4028" s="215">
        <v>1020</v>
      </c>
      <c r="F4028" s="215">
        <v>1110</v>
      </c>
      <c r="G4028" s="215">
        <v>1004</v>
      </c>
      <c r="I4028" s="215" t="s">
        <v>15031</v>
      </c>
      <c r="J4028" s="215" t="s">
        <v>15032</v>
      </c>
      <c r="K4028" s="215" t="s">
        <v>8688</v>
      </c>
      <c r="L4028" s="215" t="s">
        <v>21127</v>
      </c>
      <c r="AD4028" s="216"/>
    </row>
    <row r="4029" spans="1:30" s="215" customFormat="1" x14ac:dyDescent="0.25">
      <c r="A4029" s="215" t="s">
        <v>160</v>
      </c>
      <c r="B4029" s="215">
        <v>6139</v>
      </c>
      <c r="C4029" s="215" t="s">
        <v>236</v>
      </c>
      <c r="D4029" s="215">
        <v>190193488</v>
      </c>
      <c r="E4029" s="215">
        <v>1020</v>
      </c>
      <c r="F4029" s="215">
        <v>1122</v>
      </c>
      <c r="G4029" s="215">
        <v>1004</v>
      </c>
      <c r="I4029" s="215" t="s">
        <v>15033</v>
      </c>
      <c r="J4029" s="215" t="s">
        <v>15034</v>
      </c>
      <c r="K4029" s="215" t="s">
        <v>8741</v>
      </c>
      <c r="L4029" s="215" t="s">
        <v>22949</v>
      </c>
      <c r="AD4029" s="216"/>
    </row>
    <row r="4030" spans="1:30" s="215" customFormat="1" x14ac:dyDescent="0.25">
      <c r="A4030" s="215" t="s">
        <v>160</v>
      </c>
      <c r="B4030" s="215">
        <v>6139</v>
      </c>
      <c r="C4030" s="215" t="s">
        <v>236</v>
      </c>
      <c r="D4030" s="215">
        <v>190211313</v>
      </c>
      <c r="E4030" s="215">
        <v>1020</v>
      </c>
      <c r="F4030" s="215">
        <v>1110</v>
      </c>
      <c r="G4030" s="215">
        <v>1004</v>
      </c>
      <c r="I4030" s="215" t="s">
        <v>15035</v>
      </c>
      <c r="J4030" s="215" t="s">
        <v>15036</v>
      </c>
      <c r="K4030" s="215" t="s">
        <v>8741</v>
      </c>
      <c r="L4030" s="215" t="s">
        <v>22941</v>
      </c>
      <c r="AD4030" s="216"/>
    </row>
    <row r="4031" spans="1:30" s="215" customFormat="1" x14ac:dyDescent="0.25">
      <c r="A4031" s="215" t="s">
        <v>160</v>
      </c>
      <c r="B4031" s="215">
        <v>6139</v>
      </c>
      <c r="C4031" s="215" t="s">
        <v>236</v>
      </c>
      <c r="D4031" s="215">
        <v>190211322</v>
      </c>
      <c r="E4031" s="215">
        <v>1020</v>
      </c>
      <c r="F4031" s="215">
        <v>1122</v>
      </c>
      <c r="G4031" s="215">
        <v>1004</v>
      </c>
      <c r="I4031" s="215" t="s">
        <v>15037</v>
      </c>
      <c r="J4031" s="215" t="s">
        <v>15038</v>
      </c>
      <c r="K4031" s="215" t="s">
        <v>8741</v>
      </c>
      <c r="L4031" s="215" t="s">
        <v>22950</v>
      </c>
      <c r="AD4031" s="216"/>
    </row>
    <row r="4032" spans="1:30" s="215" customFormat="1" x14ac:dyDescent="0.25">
      <c r="A4032" s="215" t="s">
        <v>160</v>
      </c>
      <c r="B4032" s="215">
        <v>6139</v>
      </c>
      <c r="C4032" s="215" t="s">
        <v>236</v>
      </c>
      <c r="D4032" s="215">
        <v>190212096</v>
      </c>
      <c r="E4032" s="215">
        <v>1020</v>
      </c>
      <c r="F4032" s="215">
        <v>1122</v>
      </c>
      <c r="G4032" s="215">
        <v>1004</v>
      </c>
      <c r="I4032" s="215" t="s">
        <v>15039</v>
      </c>
      <c r="J4032" s="215" t="s">
        <v>15040</v>
      </c>
      <c r="K4032" s="215" t="s">
        <v>8741</v>
      </c>
      <c r="L4032" s="215" t="s">
        <v>22951</v>
      </c>
      <c r="AD4032" s="216"/>
    </row>
    <row r="4033" spans="1:30" s="215" customFormat="1" x14ac:dyDescent="0.25">
      <c r="A4033" s="215" t="s">
        <v>160</v>
      </c>
      <c r="B4033" s="215">
        <v>6139</v>
      </c>
      <c r="C4033" s="215" t="s">
        <v>236</v>
      </c>
      <c r="D4033" s="215">
        <v>190213753</v>
      </c>
      <c r="E4033" s="215">
        <v>1020</v>
      </c>
      <c r="F4033" s="215">
        <v>1110</v>
      </c>
      <c r="G4033" s="215">
        <v>1004</v>
      </c>
      <c r="I4033" s="215" t="s">
        <v>15041</v>
      </c>
      <c r="J4033" s="215" t="s">
        <v>15042</v>
      </c>
      <c r="K4033" s="215" t="s">
        <v>8741</v>
      </c>
      <c r="L4033" s="215" t="s">
        <v>22952</v>
      </c>
      <c r="AD4033" s="216"/>
    </row>
    <row r="4034" spans="1:30" s="215" customFormat="1" x14ac:dyDescent="0.25">
      <c r="A4034" s="215" t="s">
        <v>160</v>
      </c>
      <c r="B4034" s="215">
        <v>6139</v>
      </c>
      <c r="C4034" s="215" t="s">
        <v>236</v>
      </c>
      <c r="D4034" s="215">
        <v>190213782</v>
      </c>
      <c r="E4034" s="215">
        <v>1060</v>
      </c>
      <c r="F4034" s="215">
        <v>1230</v>
      </c>
      <c r="G4034" s="215">
        <v>1004</v>
      </c>
      <c r="I4034" s="215" t="s">
        <v>15043</v>
      </c>
      <c r="J4034" s="215" t="s">
        <v>15044</v>
      </c>
      <c r="K4034" s="215" t="s">
        <v>8741</v>
      </c>
      <c r="L4034" s="215" t="s">
        <v>22953</v>
      </c>
      <c r="AD4034" s="216"/>
    </row>
    <row r="4035" spans="1:30" s="215" customFormat="1" x14ac:dyDescent="0.25">
      <c r="A4035" s="215" t="s">
        <v>160</v>
      </c>
      <c r="B4035" s="215">
        <v>6139</v>
      </c>
      <c r="C4035" s="215" t="s">
        <v>236</v>
      </c>
      <c r="D4035" s="215">
        <v>190213787</v>
      </c>
      <c r="E4035" s="215">
        <v>1020</v>
      </c>
      <c r="F4035" s="215">
        <v>1110</v>
      </c>
      <c r="G4035" s="215">
        <v>1004</v>
      </c>
      <c r="I4035" s="215" t="s">
        <v>15045</v>
      </c>
      <c r="J4035" s="215" t="s">
        <v>15046</v>
      </c>
      <c r="K4035" s="215" t="s">
        <v>8741</v>
      </c>
      <c r="L4035" s="215" t="s">
        <v>22954</v>
      </c>
      <c r="AD4035" s="216"/>
    </row>
    <row r="4036" spans="1:30" s="215" customFormat="1" x14ac:dyDescent="0.25">
      <c r="A4036" s="215" t="s">
        <v>160</v>
      </c>
      <c r="B4036" s="215">
        <v>6139</v>
      </c>
      <c r="C4036" s="215" t="s">
        <v>236</v>
      </c>
      <c r="D4036" s="215">
        <v>190213805</v>
      </c>
      <c r="E4036" s="215">
        <v>1020</v>
      </c>
      <c r="F4036" s="215">
        <v>1110</v>
      </c>
      <c r="G4036" s="215">
        <v>1004</v>
      </c>
      <c r="I4036" s="215" t="s">
        <v>15047</v>
      </c>
      <c r="J4036" s="215" t="s">
        <v>15048</v>
      </c>
      <c r="K4036" s="215" t="s">
        <v>8741</v>
      </c>
      <c r="L4036" s="215" t="s">
        <v>22955</v>
      </c>
      <c r="AD4036" s="216"/>
    </row>
    <row r="4037" spans="1:30" s="215" customFormat="1" x14ac:dyDescent="0.25">
      <c r="A4037" s="215" t="s">
        <v>160</v>
      </c>
      <c r="B4037" s="215">
        <v>6139</v>
      </c>
      <c r="C4037" s="215" t="s">
        <v>236</v>
      </c>
      <c r="D4037" s="215">
        <v>190235828</v>
      </c>
      <c r="E4037" s="215">
        <v>1020</v>
      </c>
      <c r="F4037" s="215">
        <v>1121</v>
      </c>
      <c r="G4037" s="215">
        <v>1004</v>
      </c>
      <c r="I4037" s="215" t="s">
        <v>15049</v>
      </c>
      <c r="J4037" s="215" t="s">
        <v>15050</v>
      </c>
      <c r="K4037" s="215" t="s">
        <v>8741</v>
      </c>
      <c r="L4037" s="215" t="s">
        <v>22956</v>
      </c>
      <c r="AD4037" s="216"/>
    </row>
    <row r="4038" spans="1:30" s="215" customFormat="1" x14ac:dyDescent="0.25">
      <c r="A4038" s="215" t="s">
        <v>160</v>
      </c>
      <c r="B4038" s="215">
        <v>6139</v>
      </c>
      <c r="C4038" s="215" t="s">
        <v>236</v>
      </c>
      <c r="D4038" s="215">
        <v>190266568</v>
      </c>
      <c r="E4038" s="215">
        <v>1020</v>
      </c>
      <c r="F4038" s="215">
        <v>1121</v>
      </c>
      <c r="G4038" s="215">
        <v>1004</v>
      </c>
      <c r="I4038" s="215" t="s">
        <v>15051</v>
      </c>
      <c r="J4038" s="215" t="s">
        <v>15052</v>
      </c>
      <c r="K4038" s="215" t="s">
        <v>8741</v>
      </c>
      <c r="L4038" s="215" t="s">
        <v>22957</v>
      </c>
      <c r="AD4038" s="216"/>
    </row>
    <row r="4039" spans="1:30" s="215" customFormat="1" x14ac:dyDescent="0.25">
      <c r="A4039" s="215" t="s">
        <v>160</v>
      </c>
      <c r="B4039" s="215">
        <v>6139</v>
      </c>
      <c r="C4039" s="215" t="s">
        <v>236</v>
      </c>
      <c r="D4039" s="215">
        <v>190330849</v>
      </c>
      <c r="E4039" s="215">
        <v>1020</v>
      </c>
      <c r="F4039" s="215">
        <v>1122</v>
      </c>
      <c r="G4039" s="215">
        <v>1004</v>
      </c>
      <c r="I4039" s="215" t="s">
        <v>15053</v>
      </c>
      <c r="J4039" s="215" t="s">
        <v>15054</v>
      </c>
      <c r="K4039" s="215" t="s">
        <v>8741</v>
      </c>
      <c r="L4039" s="215" t="s">
        <v>22958</v>
      </c>
      <c r="AD4039" s="216"/>
    </row>
    <row r="4040" spans="1:30" s="215" customFormat="1" x14ac:dyDescent="0.25">
      <c r="A4040" s="215" t="s">
        <v>160</v>
      </c>
      <c r="B4040" s="215">
        <v>6139</v>
      </c>
      <c r="C4040" s="215" t="s">
        <v>236</v>
      </c>
      <c r="D4040" s="215">
        <v>191292010</v>
      </c>
      <c r="E4040" s="215">
        <v>1020</v>
      </c>
      <c r="F4040" s="215">
        <v>1122</v>
      </c>
      <c r="G4040" s="215">
        <v>1004</v>
      </c>
      <c r="I4040" s="215" t="s">
        <v>6542</v>
      </c>
      <c r="J4040" s="215" t="s">
        <v>6543</v>
      </c>
      <c r="K4040" s="215" t="s">
        <v>328</v>
      </c>
      <c r="L4040" s="215" t="s">
        <v>7939</v>
      </c>
      <c r="AD4040" s="216"/>
    </row>
    <row r="4041" spans="1:30" s="215" customFormat="1" x14ac:dyDescent="0.25">
      <c r="A4041" s="215" t="s">
        <v>160</v>
      </c>
      <c r="B4041" s="215">
        <v>6139</v>
      </c>
      <c r="C4041" s="215" t="s">
        <v>236</v>
      </c>
      <c r="D4041" s="215">
        <v>191292012</v>
      </c>
      <c r="E4041" s="215">
        <v>1020</v>
      </c>
      <c r="F4041" s="215">
        <v>1122</v>
      </c>
      <c r="G4041" s="215">
        <v>1004</v>
      </c>
      <c r="I4041" s="215" t="s">
        <v>3661</v>
      </c>
      <c r="J4041" s="215" t="s">
        <v>3662</v>
      </c>
      <c r="K4041" s="215" t="s">
        <v>328</v>
      </c>
      <c r="L4041" s="215" t="s">
        <v>7939</v>
      </c>
      <c r="AD4041" s="216"/>
    </row>
    <row r="4042" spans="1:30" s="215" customFormat="1" x14ac:dyDescent="0.25">
      <c r="A4042" s="215" t="s">
        <v>160</v>
      </c>
      <c r="B4042" s="215">
        <v>6139</v>
      </c>
      <c r="C4042" s="215" t="s">
        <v>236</v>
      </c>
      <c r="D4042" s="215">
        <v>191352832</v>
      </c>
      <c r="E4042" s="215">
        <v>1020</v>
      </c>
      <c r="F4042" s="215">
        <v>1110</v>
      </c>
      <c r="G4042" s="215">
        <v>1004</v>
      </c>
      <c r="I4042" s="215" t="s">
        <v>15055</v>
      </c>
      <c r="J4042" s="215" t="s">
        <v>15056</v>
      </c>
      <c r="K4042" s="215" t="s">
        <v>8688</v>
      </c>
      <c r="L4042" s="215" t="s">
        <v>21128</v>
      </c>
      <c r="AD4042" s="216"/>
    </row>
    <row r="4043" spans="1:30" s="215" customFormat="1" x14ac:dyDescent="0.25">
      <c r="A4043" s="215" t="s">
        <v>160</v>
      </c>
      <c r="B4043" s="215">
        <v>6139</v>
      </c>
      <c r="C4043" s="215" t="s">
        <v>236</v>
      </c>
      <c r="D4043" s="215">
        <v>191381730</v>
      </c>
      <c r="E4043" s="215">
        <v>1020</v>
      </c>
      <c r="F4043" s="215">
        <v>1122</v>
      </c>
      <c r="G4043" s="215">
        <v>1004</v>
      </c>
      <c r="I4043" s="215" t="s">
        <v>3675</v>
      </c>
      <c r="J4043" s="215" t="s">
        <v>3676</v>
      </c>
      <c r="K4043" s="215" t="s">
        <v>328</v>
      </c>
      <c r="L4043" s="215" t="s">
        <v>7940</v>
      </c>
      <c r="AD4043" s="216"/>
    </row>
    <row r="4044" spans="1:30" s="215" customFormat="1" x14ac:dyDescent="0.25">
      <c r="A4044" s="215" t="s">
        <v>160</v>
      </c>
      <c r="B4044" s="215">
        <v>6139</v>
      </c>
      <c r="C4044" s="215" t="s">
        <v>236</v>
      </c>
      <c r="D4044" s="215">
        <v>191381731</v>
      </c>
      <c r="E4044" s="215">
        <v>1020</v>
      </c>
      <c r="F4044" s="215">
        <v>1122</v>
      </c>
      <c r="G4044" s="215">
        <v>1004</v>
      </c>
      <c r="I4044" s="215" t="s">
        <v>3663</v>
      </c>
      <c r="J4044" s="215" t="s">
        <v>3664</v>
      </c>
      <c r="K4044" s="215" t="s">
        <v>328</v>
      </c>
      <c r="L4044" s="215" t="s">
        <v>7940</v>
      </c>
      <c r="AD4044" s="216"/>
    </row>
    <row r="4045" spans="1:30" s="215" customFormat="1" x14ac:dyDescent="0.25">
      <c r="A4045" s="215" t="s">
        <v>160</v>
      </c>
      <c r="B4045" s="215">
        <v>6139</v>
      </c>
      <c r="C4045" s="215" t="s">
        <v>236</v>
      </c>
      <c r="D4045" s="215">
        <v>191441533</v>
      </c>
      <c r="E4045" s="215">
        <v>1020</v>
      </c>
      <c r="F4045" s="215">
        <v>1122</v>
      </c>
      <c r="G4045" s="215">
        <v>1004</v>
      </c>
      <c r="I4045" s="215" t="s">
        <v>15057</v>
      </c>
      <c r="J4045" s="215" t="s">
        <v>15058</v>
      </c>
      <c r="K4045" s="215" t="s">
        <v>8688</v>
      </c>
      <c r="L4045" s="215" t="s">
        <v>21129</v>
      </c>
      <c r="AD4045" s="216"/>
    </row>
    <row r="4046" spans="1:30" s="215" customFormat="1" x14ac:dyDescent="0.25">
      <c r="A4046" s="215" t="s">
        <v>160</v>
      </c>
      <c r="B4046" s="215">
        <v>6139</v>
      </c>
      <c r="C4046" s="215" t="s">
        <v>236</v>
      </c>
      <c r="D4046" s="215">
        <v>191496692</v>
      </c>
      <c r="E4046" s="215">
        <v>1020</v>
      </c>
      <c r="F4046" s="215">
        <v>1110</v>
      </c>
      <c r="G4046" s="215">
        <v>1004</v>
      </c>
      <c r="I4046" s="215" t="s">
        <v>3665</v>
      </c>
      <c r="J4046" s="215" t="s">
        <v>3666</v>
      </c>
      <c r="K4046" s="215" t="s">
        <v>328</v>
      </c>
      <c r="L4046" s="215" t="s">
        <v>7938</v>
      </c>
      <c r="AD4046" s="216"/>
    </row>
    <row r="4047" spans="1:30" s="215" customFormat="1" x14ac:dyDescent="0.25">
      <c r="A4047" s="215" t="s">
        <v>160</v>
      </c>
      <c r="B4047" s="215">
        <v>6139</v>
      </c>
      <c r="C4047" s="215" t="s">
        <v>236</v>
      </c>
      <c r="D4047" s="215">
        <v>191526291</v>
      </c>
      <c r="E4047" s="215">
        <v>1020</v>
      </c>
      <c r="F4047" s="215">
        <v>1121</v>
      </c>
      <c r="G4047" s="215">
        <v>1004</v>
      </c>
      <c r="I4047" s="215" t="s">
        <v>15059</v>
      </c>
      <c r="J4047" s="215" t="s">
        <v>15060</v>
      </c>
      <c r="K4047" s="215" t="s">
        <v>8688</v>
      </c>
      <c r="L4047" s="215" t="s">
        <v>21130</v>
      </c>
      <c r="AD4047" s="216"/>
    </row>
    <row r="4048" spans="1:30" s="215" customFormat="1" x14ac:dyDescent="0.25">
      <c r="A4048" s="215" t="s">
        <v>160</v>
      </c>
      <c r="B4048" s="215">
        <v>6139</v>
      </c>
      <c r="C4048" s="215" t="s">
        <v>236</v>
      </c>
      <c r="D4048" s="215">
        <v>191555514</v>
      </c>
      <c r="E4048" s="215">
        <v>1020</v>
      </c>
      <c r="F4048" s="215">
        <v>1110</v>
      </c>
      <c r="G4048" s="215">
        <v>1004</v>
      </c>
      <c r="I4048" s="215" t="s">
        <v>15061</v>
      </c>
      <c r="J4048" s="215" t="s">
        <v>15062</v>
      </c>
      <c r="K4048" s="215" t="s">
        <v>8688</v>
      </c>
      <c r="L4048" s="215" t="s">
        <v>21131</v>
      </c>
      <c r="AD4048" s="216"/>
    </row>
    <row r="4049" spans="1:30" s="215" customFormat="1" x14ac:dyDescent="0.25">
      <c r="A4049" s="215" t="s">
        <v>160</v>
      </c>
      <c r="B4049" s="215">
        <v>6139</v>
      </c>
      <c r="C4049" s="215" t="s">
        <v>236</v>
      </c>
      <c r="D4049" s="215">
        <v>191645202</v>
      </c>
      <c r="E4049" s="215">
        <v>1020</v>
      </c>
      <c r="F4049" s="215">
        <v>1122</v>
      </c>
      <c r="G4049" s="215">
        <v>1004</v>
      </c>
      <c r="I4049" s="215" t="s">
        <v>25219</v>
      </c>
      <c r="J4049" s="215" t="s">
        <v>25220</v>
      </c>
      <c r="K4049" s="215" t="s">
        <v>8688</v>
      </c>
      <c r="L4049" s="215" t="s">
        <v>21132</v>
      </c>
      <c r="AD4049" s="216"/>
    </row>
    <row r="4050" spans="1:30" s="215" customFormat="1" x14ac:dyDescent="0.25">
      <c r="A4050" s="215" t="s">
        <v>160</v>
      </c>
      <c r="B4050" s="215">
        <v>6139</v>
      </c>
      <c r="C4050" s="215" t="s">
        <v>236</v>
      </c>
      <c r="D4050" s="215">
        <v>191661503</v>
      </c>
      <c r="E4050" s="215">
        <v>1060</v>
      </c>
      <c r="F4050" s="215">
        <v>1271</v>
      </c>
      <c r="G4050" s="215">
        <v>1004</v>
      </c>
      <c r="I4050" s="215" t="s">
        <v>15063</v>
      </c>
      <c r="J4050" s="215" t="s">
        <v>15064</v>
      </c>
      <c r="K4050" s="215" t="s">
        <v>8688</v>
      </c>
      <c r="L4050" s="215" t="s">
        <v>21133</v>
      </c>
      <c r="AD4050" s="216"/>
    </row>
    <row r="4051" spans="1:30" s="215" customFormat="1" x14ac:dyDescent="0.25">
      <c r="A4051" s="215" t="s">
        <v>160</v>
      </c>
      <c r="B4051" s="215">
        <v>6139</v>
      </c>
      <c r="C4051" s="215" t="s">
        <v>236</v>
      </c>
      <c r="D4051" s="215">
        <v>191694654</v>
      </c>
      <c r="E4051" s="215">
        <v>1020</v>
      </c>
      <c r="F4051" s="215">
        <v>1122</v>
      </c>
      <c r="G4051" s="215">
        <v>1004</v>
      </c>
      <c r="I4051" s="215" t="s">
        <v>15065</v>
      </c>
      <c r="J4051" s="215" t="s">
        <v>15066</v>
      </c>
      <c r="K4051" s="215" t="s">
        <v>8688</v>
      </c>
      <c r="L4051" s="215" t="s">
        <v>21134</v>
      </c>
      <c r="AD4051" s="216"/>
    </row>
    <row r="4052" spans="1:30" s="215" customFormat="1" x14ac:dyDescent="0.25">
      <c r="A4052" s="215" t="s">
        <v>160</v>
      </c>
      <c r="B4052" s="215">
        <v>6139</v>
      </c>
      <c r="C4052" s="215" t="s">
        <v>236</v>
      </c>
      <c r="D4052" s="215">
        <v>191694655</v>
      </c>
      <c r="E4052" s="215">
        <v>1020</v>
      </c>
      <c r="F4052" s="215">
        <v>1122</v>
      </c>
      <c r="G4052" s="215">
        <v>1004</v>
      </c>
      <c r="I4052" s="215" t="s">
        <v>15067</v>
      </c>
      <c r="J4052" s="215" t="s">
        <v>15068</v>
      </c>
      <c r="K4052" s="215" t="s">
        <v>8688</v>
      </c>
      <c r="L4052" s="215" t="s">
        <v>21135</v>
      </c>
      <c r="AD4052" s="216"/>
    </row>
    <row r="4053" spans="1:30" s="215" customFormat="1" x14ac:dyDescent="0.25">
      <c r="A4053" s="215" t="s">
        <v>160</v>
      </c>
      <c r="B4053" s="215">
        <v>6139</v>
      </c>
      <c r="C4053" s="215" t="s">
        <v>236</v>
      </c>
      <c r="D4053" s="215">
        <v>191694656</v>
      </c>
      <c r="E4053" s="215">
        <v>1020</v>
      </c>
      <c r="F4053" s="215">
        <v>1122</v>
      </c>
      <c r="G4053" s="215">
        <v>1004</v>
      </c>
      <c r="I4053" s="215" t="s">
        <v>15069</v>
      </c>
      <c r="J4053" s="215" t="s">
        <v>15070</v>
      </c>
      <c r="K4053" s="215" t="s">
        <v>8688</v>
      </c>
      <c r="L4053" s="215" t="s">
        <v>21136</v>
      </c>
      <c r="AD4053" s="216"/>
    </row>
    <row r="4054" spans="1:30" s="215" customFormat="1" x14ac:dyDescent="0.25">
      <c r="A4054" s="215" t="s">
        <v>160</v>
      </c>
      <c r="B4054" s="215">
        <v>6139</v>
      </c>
      <c r="C4054" s="215" t="s">
        <v>236</v>
      </c>
      <c r="D4054" s="215">
        <v>191712758</v>
      </c>
      <c r="E4054" s="215">
        <v>1020</v>
      </c>
      <c r="F4054" s="215">
        <v>1110</v>
      </c>
      <c r="G4054" s="215">
        <v>1004</v>
      </c>
      <c r="I4054" s="215" t="s">
        <v>3667</v>
      </c>
      <c r="J4054" s="215" t="s">
        <v>3668</v>
      </c>
      <c r="K4054" s="215" t="s">
        <v>328</v>
      </c>
      <c r="L4054" s="215" t="s">
        <v>7941</v>
      </c>
      <c r="AD4054" s="216"/>
    </row>
    <row r="4055" spans="1:30" s="215" customFormat="1" x14ac:dyDescent="0.25">
      <c r="A4055" s="215" t="s">
        <v>160</v>
      </c>
      <c r="B4055" s="215">
        <v>6139</v>
      </c>
      <c r="C4055" s="215" t="s">
        <v>236</v>
      </c>
      <c r="D4055" s="215">
        <v>191723178</v>
      </c>
      <c r="E4055" s="215">
        <v>1020</v>
      </c>
      <c r="F4055" s="215">
        <v>1122</v>
      </c>
      <c r="G4055" s="215">
        <v>1004</v>
      </c>
      <c r="I4055" s="215" t="s">
        <v>24295</v>
      </c>
      <c r="J4055" s="215" t="s">
        <v>24296</v>
      </c>
      <c r="K4055" s="215" t="s">
        <v>8688</v>
      </c>
      <c r="L4055" s="215" t="s">
        <v>24379</v>
      </c>
      <c r="AD4055" s="216"/>
    </row>
    <row r="4056" spans="1:30" s="215" customFormat="1" x14ac:dyDescent="0.25">
      <c r="A4056" s="215" t="s">
        <v>160</v>
      </c>
      <c r="B4056" s="215">
        <v>6139</v>
      </c>
      <c r="C4056" s="215" t="s">
        <v>236</v>
      </c>
      <c r="D4056" s="215">
        <v>191726755</v>
      </c>
      <c r="E4056" s="215">
        <v>1020</v>
      </c>
      <c r="F4056" s="215">
        <v>1122</v>
      </c>
      <c r="G4056" s="215">
        <v>1004</v>
      </c>
      <c r="I4056" s="215" t="s">
        <v>15071</v>
      </c>
      <c r="J4056" s="215" t="s">
        <v>15072</v>
      </c>
      <c r="K4056" s="215" t="s">
        <v>8688</v>
      </c>
      <c r="L4056" s="215" t="s">
        <v>21137</v>
      </c>
      <c r="AD4056" s="216"/>
    </row>
    <row r="4057" spans="1:30" s="215" customFormat="1" x14ac:dyDescent="0.25">
      <c r="A4057" s="215" t="s">
        <v>160</v>
      </c>
      <c r="B4057" s="215">
        <v>6139</v>
      </c>
      <c r="C4057" s="215" t="s">
        <v>236</v>
      </c>
      <c r="D4057" s="215">
        <v>191750792</v>
      </c>
      <c r="E4057" s="215">
        <v>1060</v>
      </c>
      <c r="F4057" s="215">
        <v>1274</v>
      </c>
      <c r="G4057" s="215">
        <v>1004</v>
      </c>
      <c r="I4057" s="215" t="s">
        <v>15073</v>
      </c>
      <c r="J4057" s="215" t="s">
        <v>15074</v>
      </c>
      <c r="K4057" s="215" t="s">
        <v>8741</v>
      </c>
      <c r="L4057" s="215" t="s">
        <v>22959</v>
      </c>
      <c r="AD4057" s="216"/>
    </row>
    <row r="4058" spans="1:30" s="215" customFormat="1" x14ac:dyDescent="0.25">
      <c r="A4058" s="215" t="s">
        <v>160</v>
      </c>
      <c r="B4058" s="215">
        <v>6139</v>
      </c>
      <c r="C4058" s="215" t="s">
        <v>236</v>
      </c>
      <c r="D4058" s="215">
        <v>191750794</v>
      </c>
      <c r="E4058" s="215">
        <v>1060</v>
      </c>
      <c r="F4058" s="215">
        <v>1274</v>
      </c>
      <c r="G4058" s="215">
        <v>1004</v>
      </c>
      <c r="I4058" s="215" t="s">
        <v>15075</v>
      </c>
      <c r="J4058" s="215" t="s">
        <v>15076</v>
      </c>
      <c r="K4058" s="215" t="s">
        <v>8688</v>
      </c>
      <c r="L4058" s="215" t="s">
        <v>21138</v>
      </c>
      <c r="AD4058" s="216"/>
    </row>
    <row r="4059" spans="1:30" s="215" customFormat="1" x14ac:dyDescent="0.25">
      <c r="A4059" s="215" t="s">
        <v>160</v>
      </c>
      <c r="B4059" s="215">
        <v>6139</v>
      </c>
      <c r="C4059" s="215" t="s">
        <v>236</v>
      </c>
      <c r="D4059" s="215">
        <v>191750812</v>
      </c>
      <c r="E4059" s="215">
        <v>1020</v>
      </c>
      <c r="F4059" s="215">
        <v>1274</v>
      </c>
      <c r="G4059" s="215">
        <v>1004</v>
      </c>
      <c r="I4059" s="215" t="s">
        <v>6544</v>
      </c>
      <c r="J4059" s="215" t="s">
        <v>6545</v>
      </c>
      <c r="K4059" s="215" t="s">
        <v>328</v>
      </c>
      <c r="L4059" s="215" t="s">
        <v>8483</v>
      </c>
      <c r="AD4059" s="216"/>
    </row>
    <row r="4060" spans="1:30" s="215" customFormat="1" x14ac:dyDescent="0.25">
      <c r="A4060" s="215" t="s">
        <v>160</v>
      </c>
      <c r="B4060" s="215">
        <v>6139</v>
      </c>
      <c r="C4060" s="215" t="s">
        <v>236</v>
      </c>
      <c r="D4060" s="215">
        <v>191760393</v>
      </c>
      <c r="E4060" s="215">
        <v>1020</v>
      </c>
      <c r="F4060" s="215">
        <v>1274</v>
      </c>
      <c r="G4060" s="215">
        <v>1004</v>
      </c>
      <c r="I4060" s="215" t="s">
        <v>3669</v>
      </c>
      <c r="J4060" s="215" t="s">
        <v>3670</v>
      </c>
      <c r="K4060" s="215" t="s">
        <v>328</v>
      </c>
      <c r="L4060" s="215" t="s">
        <v>8281</v>
      </c>
      <c r="AD4060" s="216"/>
    </row>
    <row r="4061" spans="1:30" s="215" customFormat="1" x14ac:dyDescent="0.25">
      <c r="A4061" s="215" t="s">
        <v>160</v>
      </c>
      <c r="B4061" s="215">
        <v>6139</v>
      </c>
      <c r="C4061" s="215" t="s">
        <v>236</v>
      </c>
      <c r="D4061" s="215">
        <v>191767532</v>
      </c>
      <c r="E4061" s="215">
        <v>1020</v>
      </c>
      <c r="F4061" s="215">
        <v>1121</v>
      </c>
      <c r="G4061" s="215">
        <v>1004</v>
      </c>
      <c r="I4061" s="215" t="s">
        <v>15077</v>
      </c>
      <c r="J4061" s="215" t="s">
        <v>15078</v>
      </c>
      <c r="K4061" s="215" t="s">
        <v>8688</v>
      </c>
      <c r="L4061" s="215" t="s">
        <v>21139</v>
      </c>
      <c r="AD4061" s="216"/>
    </row>
    <row r="4062" spans="1:30" s="215" customFormat="1" x14ac:dyDescent="0.25">
      <c r="A4062" s="215" t="s">
        <v>160</v>
      </c>
      <c r="B4062" s="215">
        <v>6139</v>
      </c>
      <c r="C4062" s="215" t="s">
        <v>236</v>
      </c>
      <c r="D4062" s="215">
        <v>191782211</v>
      </c>
      <c r="E4062" s="215">
        <v>1020</v>
      </c>
      <c r="F4062" s="215">
        <v>1110</v>
      </c>
      <c r="G4062" s="215">
        <v>1004</v>
      </c>
      <c r="I4062" s="215" t="s">
        <v>15079</v>
      </c>
      <c r="J4062" s="215" t="s">
        <v>15080</v>
      </c>
      <c r="K4062" s="215" t="s">
        <v>8688</v>
      </c>
      <c r="L4062" s="215" t="s">
        <v>21140</v>
      </c>
      <c r="AD4062" s="216"/>
    </row>
    <row r="4063" spans="1:30" s="215" customFormat="1" x14ac:dyDescent="0.25">
      <c r="A4063" s="215" t="s">
        <v>160</v>
      </c>
      <c r="B4063" s="215">
        <v>6139</v>
      </c>
      <c r="C4063" s="215" t="s">
        <v>236</v>
      </c>
      <c r="D4063" s="215">
        <v>191799755</v>
      </c>
      <c r="E4063" s="215">
        <v>1060</v>
      </c>
      <c r="F4063" s="215">
        <v>1252</v>
      </c>
      <c r="G4063" s="215">
        <v>1004</v>
      </c>
      <c r="I4063" s="215" t="s">
        <v>15081</v>
      </c>
      <c r="J4063" s="215" t="s">
        <v>15082</v>
      </c>
      <c r="K4063" s="215" t="s">
        <v>8688</v>
      </c>
      <c r="L4063" s="215" t="s">
        <v>21141</v>
      </c>
      <c r="AD4063" s="216"/>
    </row>
    <row r="4064" spans="1:30" s="215" customFormat="1" x14ac:dyDescent="0.25">
      <c r="A4064" s="215" t="s">
        <v>160</v>
      </c>
      <c r="B4064" s="215">
        <v>6139</v>
      </c>
      <c r="C4064" s="215" t="s">
        <v>236</v>
      </c>
      <c r="D4064" s="215">
        <v>191813942</v>
      </c>
      <c r="E4064" s="215">
        <v>1020</v>
      </c>
      <c r="F4064" s="215">
        <v>1110</v>
      </c>
      <c r="G4064" s="215">
        <v>1004</v>
      </c>
      <c r="I4064" s="215" t="s">
        <v>15083</v>
      </c>
      <c r="J4064" s="215" t="s">
        <v>15084</v>
      </c>
      <c r="K4064" s="215" t="s">
        <v>8688</v>
      </c>
      <c r="L4064" s="215" t="s">
        <v>21142</v>
      </c>
      <c r="AD4064" s="216"/>
    </row>
    <row r="4065" spans="1:30" s="215" customFormat="1" x14ac:dyDescent="0.25">
      <c r="A4065" s="215" t="s">
        <v>160</v>
      </c>
      <c r="B4065" s="215">
        <v>6139</v>
      </c>
      <c r="C4065" s="215" t="s">
        <v>236</v>
      </c>
      <c r="D4065" s="215">
        <v>191813943</v>
      </c>
      <c r="E4065" s="215">
        <v>1020</v>
      </c>
      <c r="F4065" s="215">
        <v>1110</v>
      </c>
      <c r="G4065" s="215">
        <v>1004</v>
      </c>
      <c r="I4065" s="215" t="s">
        <v>15085</v>
      </c>
      <c r="J4065" s="215" t="s">
        <v>15086</v>
      </c>
      <c r="K4065" s="215" t="s">
        <v>8688</v>
      </c>
      <c r="L4065" s="215" t="s">
        <v>21143</v>
      </c>
      <c r="AD4065" s="216"/>
    </row>
    <row r="4066" spans="1:30" s="215" customFormat="1" x14ac:dyDescent="0.25">
      <c r="A4066" s="215" t="s">
        <v>160</v>
      </c>
      <c r="B4066" s="215">
        <v>6139</v>
      </c>
      <c r="C4066" s="215" t="s">
        <v>236</v>
      </c>
      <c r="D4066" s="215">
        <v>191822514</v>
      </c>
      <c r="E4066" s="215">
        <v>1020</v>
      </c>
      <c r="F4066" s="215">
        <v>1122</v>
      </c>
      <c r="G4066" s="215">
        <v>1004</v>
      </c>
      <c r="I4066" s="215" t="s">
        <v>15087</v>
      </c>
      <c r="J4066" s="215" t="s">
        <v>15088</v>
      </c>
      <c r="K4066" s="215" t="s">
        <v>8688</v>
      </c>
      <c r="L4066" s="215" t="s">
        <v>21144</v>
      </c>
      <c r="AD4066" s="216"/>
    </row>
    <row r="4067" spans="1:30" s="215" customFormat="1" x14ac:dyDescent="0.25">
      <c r="A4067" s="215" t="s">
        <v>160</v>
      </c>
      <c r="B4067" s="215">
        <v>6139</v>
      </c>
      <c r="C4067" s="215" t="s">
        <v>236</v>
      </c>
      <c r="D4067" s="215">
        <v>191837234</v>
      </c>
      <c r="E4067" s="215">
        <v>1060</v>
      </c>
      <c r="F4067" s="215">
        <v>1274</v>
      </c>
      <c r="G4067" s="215">
        <v>1004</v>
      </c>
      <c r="I4067" s="215" t="s">
        <v>15089</v>
      </c>
      <c r="J4067" s="215" t="s">
        <v>15090</v>
      </c>
      <c r="K4067" s="215" t="s">
        <v>8688</v>
      </c>
      <c r="L4067" s="215" t="s">
        <v>21145</v>
      </c>
      <c r="AD4067" s="216"/>
    </row>
    <row r="4068" spans="1:30" s="215" customFormat="1" x14ac:dyDescent="0.25">
      <c r="A4068" s="215" t="s">
        <v>160</v>
      </c>
      <c r="B4068" s="215">
        <v>6139</v>
      </c>
      <c r="C4068" s="215" t="s">
        <v>236</v>
      </c>
      <c r="D4068" s="215">
        <v>191844016</v>
      </c>
      <c r="E4068" s="215">
        <v>1060</v>
      </c>
      <c r="F4068" s="215">
        <v>1110</v>
      </c>
      <c r="G4068" s="215">
        <v>1004</v>
      </c>
      <c r="I4068" s="215" t="s">
        <v>3671</v>
      </c>
      <c r="J4068" s="215" t="s">
        <v>3672</v>
      </c>
      <c r="K4068" s="215" t="s">
        <v>328</v>
      </c>
      <c r="L4068" s="215" t="s">
        <v>7941</v>
      </c>
      <c r="AD4068" s="216"/>
    </row>
    <row r="4069" spans="1:30" s="215" customFormat="1" x14ac:dyDescent="0.25">
      <c r="A4069" s="215" t="s">
        <v>160</v>
      </c>
      <c r="B4069" s="215">
        <v>6139</v>
      </c>
      <c r="C4069" s="215" t="s">
        <v>236</v>
      </c>
      <c r="D4069" s="215">
        <v>191851521</v>
      </c>
      <c r="E4069" s="215">
        <v>1020</v>
      </c>
      <c r="F4069" s="215">
        <v>1110</v>
      </c>
      <c r="G4069" s="215">
        <v>1004</v>
      </c>
      <c r="I4069" s="215" t="s">
        <v>15091</v>
      </c>
      <c r="J4069" s="215" t="s">
        <v>15092</v>
      </c>
      <c r="K4069" s="215" t="s">
        <v>8688</v>
      </c>
      <c r="L4069" s="215" t="s">
        <v>21146</v>
      </c>
      <c r="AD4069" s="216"/>
    </row>
    <row r="4070" spans="1:30" s="215" customFormat="1" x14ac:dyDescent="0.25">
      <c r="A4070" s="215" t="s">
        <v>160</v>
      </c>
      <c r="B4070" s="215">
        <v>6139</v>
      </c>
      <c r="C4070" s="215" t="s">
        <v>236</v>
      </c>
      <c r="D4070" s="215">
        <v>191859168</v>
      </c>
      <c r="E4070" s="215">
        <v>1020</v>
      </c>
      <c r="F4070" s="215">
        <v>1110</v>
      </c>
      <c r="G4070" s="215">
        <v>1004</v>
      </c>
      <c r="I4070" s="215" t="s">
        <v>3673</v>
      </c>
      <c r="J4070" s="215" t="s">
        <v>3674</v>
      </c>
      <c r="K4070" s="215" t="s">
        <v>328</v>
      </c>
      <c r="L4070" s="215" t="s">
        <v>7497</v>
      </c>
      <c r="AD4070" s="216"/>
    </row>
    <row r="4071" spans="1:30" s="215" customFormat="1" x14ac:dyDescent="0.25">
      <c r="A4071" s="215" t="s">
        <v>160</v>
      </c>
      <c r="B4071" s="215">
        <v>6139</v>
      </c>
      <c r="C4071" s="215" t="s">
        <v>236</v>
      </c>
      <c r="D4071" s="215">
        <v>191866026</v>
      </c>
      <c r="E4071" s="215">
        <v>1060</v>
      </c>
      <c r="F4071" s="215">
        <v>1274</v>
      </c>
      <c r="G4071" s="215">
        <v>1004</v>
      </c>
      <c r="I4071" s="215" t="s">
        <v>3669</v>
      </c>
      <c r="J4071" s="215" t="s">
        <v>3670</v>
      </c>
      <c r="K4071" s="215" t="s">
        <v>328</v>
      </c>
      <c r="L4071" s="215" t="s">
        <v>8282</v>
      </c>
      <c r="AD4071" s="216"/>
    </row>
    <row r="4072" spans="1:30" s="215" customFormat="1" x14ac:dyDescent="0.25">
      <c r="A4072" s="215" t="s">
        <v>160</v>
      </c>
      <c r="B4072" s="215">
        <v>6139</v>
      </c>
      <c r="C4072" s="215" t="s">
        <v>236</v>
      </c>
      <c r="D4072" s="215">
        <v>191867175</v>
      </c>
      <c r="E4072" s="215">
        <v>1060</v>
      </c>
      <c r="F4072" s="215">
        <v>1261</v>
      </c>
      <c r="G4072" s="215">
        <v>1004</v>
      </c>
      <c r="I4072" s="215" t="s">
        <v>15093</v>
      </c>
      <c r="J4072" s="215" t="s">
        <v>15094</v>
      </c>
      <c r="K4072" s="215" t="s">
        <v>8688</v>
      </c>
      <c r="L4072" s="215" t="s">
        <v>21147</v>
      </c>
      <c r="AD4072" s="216"/>
    </row>
    <row r="4073" spans="1:30" s="215" customFormat="1" x14ac:dyDescent="0.25">
      <c r="A4073" s="215" t="s">
        <v>160</v>
      </c>
      <c r="B4073" s="215">
        <v>6139</v>
      </c>
      <c r="C4073" s="215" t="s">
        <v>236</v>
      </c>
      <c r="D4073" s="215">
        <v>191882608</v>
      </c>
      <c r="E4073" s="215">
        <v>1020</v>
      </c>
      <c r="F4073" s="215">
        <v>1122</v>
      </c>
      <c r="G4073" s="215">
        <v>1004</v>
      </c>
      <c r="I4073" s="215" t="s">
        <v>24525</v>
      </c>
      <c r="J4073" s="215" t="s">
        <v>24526</v>
      </c>
      <c r="K4073" s="215" t="s">
        <v>8688</v>
      </c>
      <c r="L4073" s="215" t="s">
        <v>24552</v>
      </c>
      <c r="AD4073" s="216"/>
    </row>
    <row r="4074" spans="1:30" s="215" customFormat="1" x14ac:dyDescent="0.25">
      <c r="A4074" s="215" t="s">
        <v>160</v>
      </c>
      <c r="B4074" s="215">
        <v>6139</v>
      </c>
      <c r="C4074" s="215" t="s">
        <v>236</v>
      </c>
      <c r="D4074" s="215">
        <v>191882610</v>
      </c>
      <c r="E4074" s="215">
        <v>1060</v>
      </c>
      <c r="F4074" s="215">
        <v>1242</v>
      </c>
      <c r="G4074" s="215">
        <v>1004</v>
      </c>
      <c r="I4074" s="215" t="s">
        <v>15095</v>
      </c>
      <c r="J4074" s="215" t="s">
        <v>15096</v>
      </c>
      <c r="K4074" s="215" t="s">
        <v>8688</v>
      </c>
      <c r="L4074" s="215" t="s">
        <v>21148</v>
      </c>
      <c r="AD4074" s="216"/>
    </row>
    <row r="4075" spans="1:30" s="215" customFormat="1" x14ac:dyDescent="0.25">
      <c r="A4075" s="215" t="s">
        <v>160</v>
      </c>
      <c r="B4075" s="215">
        <v>6139</v>
      </c>
      <c r="C4075" s="215" t="s">
        <v>236</v>
      </c>
      <c r="D4075" s="215">
        <v>191884428</v>
      </c>
      <c r="E4075" s="215">
        <v>1060</v>
      </c>
      <c r="F4075" s="215">
        <v>1242</v>
      </c>
      <c r="G4075" s="215">
        <v>1004</v>
      </c>
      <c r="I4075" s="215" t="s">
        <v>15097</v>
      </c>
      <c r="J4075" s="215" t="s">
        <v>15098</v>
      </c>
      <c r="K4075" s="215" t="s">
        <v>8688</v>
      </c>
      <c r="L4075" s="215" t="s">
        <v>21149</v>
      </c>
      <c r="AD4075" s="216"/>
    </row>
    <row r="4076" spans="1:30" s="215" customFormat="1" x14ac:dyDescent="0.25">
      <c r="A4076" s="215" t="s">
        <v>160</v>
      </c>
      <c r="B4076" s="215">
        <v>6139</v>
      </c>
      <c r="C4076" s="215" t="s">
        <v>236</v>
      </c>
      <c r="D4076" s="215">
        <v>191884430</v>
      </c>
      <c r="E4076" s="215">
        <v>1020</v>
      </c>
      <c r="F4076" s="215">
        <v>1110</v>
      </c>
      <c r="G4076" s="215">
        <v>1004</v>
      </c>
      <c r="I4076" s="215" t="s">
        <v>15099</v>
      </c>
      <c r="J4076" s="215" t="s">
        <v>15100</v>
      </c>
      <c r="K4076" s="215" t="s">
        <v>8688</v>
      </c>
      <c r="L4076" s="215" t="s">
        <v>21150</v>
      </c>
      <c r="AD4076" s="216"/>
    </row>
    <row r="4077" spans="1:30" s="215" customFormat="1" x14ac:dyDescent="0.25">
      <c r="A4077" s="215" t="s">
        <v>160</v>
      </c>
      <c r="B4077" s="215">
        <v>6139</v>
      </c>
      <c r="C4077" s="215" t="s">
        <v>236</v>
      </c>
      <c r="D4077" s="215">
        <v>191884492</v>
      </c>
      <c r="E4077" s="215">
        <v>1020</v>
      </c>
      <c r="F4077" s="215">
        <v>1110</v>
      </c>
      <c r="G4077" s="215">
        <v>1004</v>
      </c>
      <c r="I4077" s="215" t="s">
        <v>15101</v>
      </c>
      <c r="J4077" s="215" t="s">
        <v>15102</v>
      </c>
      <c r="K4077" s="215" t="s">
        <v>8688</v>
      </c>
      <c r="L4077" s="215" t="s">
        <v>21151</v>
      </c>
      <c r="AD4077" s="216"/>
    </row>
    <row r="4078" spans="1:30" s="215" customFormat="1" x14ac:dyDescent="0.25">
      <c r="A4078" s="215" t="s">
        <v>160</v>
      </c>
      <c r="B4078" s="215">
        <v>6139</v>
      </c>
      <c r="C4078" s="215" t="s">
        <v>236</v>
      </c>
      <c r="D4078" s="215">
        <v>191884493</v>
      </c>
      <c r="E4078" s="215">
        <v>1060</v>
      </c>
      <c r="F4078" s="215">
        <v>1271</v>
      </c>
      <c r="G4078" s="215">
        <v>1004</v>
      </c>
      <c r="I4078" s="215" t="s">
        <v>15103</v>
      </c>
      <c r="J4078" s="215" t="s">
        <v>15104</v>
      </c>
      <c r="K4078" s="215" t="s">
        <v>8688</v>
      </c>
      <c r="L4078" s="215" t="s">
        <v>21152</v>
      </c>
      <c r="AD4078" s="216"/>
    </row>
    <row r="4079" spans="1:30" s="215" customFormat="1" x14ac:dyDescent="0.25">
      <c r="A4079" s="215" t="s">
        <v>160</v>
      </c>
      <c r="B4079" s="215">
        <v>6139</v>
      </c>
      <c r="C4079" s="215" t="s">
        <v>236</v>
      </c>
      <c r="D4079" s="215">
        <v>191888488</v>
      </c>
      <c r="E4079" s="215">
        <v>1060</v>
      </c>
      <c r="F4079" s="215">
        <v>1242</v>
      </c>
      <c r="G4079" s="215">
        <v>1004</v>
      </c>
      <c r="I4079" s="215" t="s">
        <v>15105</v>
      </c>
      <c r="J4079" s="215" t="s">
        <v>15106</v>
      </c>
      <c r="K4079" s="215" t="s">
        <v>8688</v>
      </c>
      <c r="L4079" s="215" t="s">
        <v>21153</v>
      </c>
      <c r="AD4079" s="216"/>
    </row>
    <row r="4080" spans="1:30" s="215" customFormat="1" x14ac:dyDescent="0.25">
      <c r="A4080" s="215" t="s">
        <v>160</v>
      </c>
      <c r="B4080" s="215">
        <v>6139</v>
      </c>
      <c r="C4080" s="215" t="s">
        <v>236</v>
      </c>
      <c r="D4080" s="215">
        <v>191889459</v>
      </c>
      <c r="E4080" s="215">
        <v>1020</v>
      </c>
      <c r="F4080" s="215">
        <v>1110</v>
      </c>
      <c r="G4080" s="215">
        <v>1004</v>
      </c>
      <c r="I4080" s="215" t="s">
        <v>15107</v>
      </c>
      <c r="J4080" s="215" t="s">
        <v>15108</v>
      </c>
      <c r="K4080" s="215" t="s">
        <v>8688</v>
      </c>
      <c r="L4080" s="215" t="s">
        <v>21154</v>
      </c>
      <c r="AD4080" s="216"/>
    </row>
    <row r="4081" spans="1:30" s="215" customFormat="1" x14ac:dyDescent="0.25">
      <c r="A4081" s="215" t="s">
        <v>160</v>
      </c>
      <c r="B4081" s="215">
        <v>6139</v>
      </c>
      <c r="C4081" s="215" t="s">
        <v>236</v>
      </c>
      <c r="D4081" s="215">
        <v>191889465</v>
      </c>
      <c r="E4081" s="215">
        <v>1020</v>
      </c>
      <c r="F4081" s="215">
        <v>1121</v>
      </c>
      <c r="G4081" s="215">
        <v>1004</v>
      </c>
      <c r="I4081" s="215" t="s">
        <v>15109</v>
      </c>
      <c r="J4081" s="215" t="s">
        <v>15110</v>
      </c>
      <c r="K4081" s="215" t="s">
        <v>8688</v>
      </c>
      <c r="L4081" s="215" t="s">
        <v>21155</v>
      </c>
      <c r="AD4081" s="216"/>
    </row>
    <row r="4082" spans="1:30" s="215" customFormat="1" x14ac:dyDescent="0.25">
      <c r="A4082" s="215" t="s">
        <v>160</v>
      </c>
      <c r="B4082" s="215">
        <v>6139</v>
      </c>
      <c r="C4082" s="215" t="s">
        <v>236</v>
      </c>
      <c r="D4082" s="215">
        <v>191890146</v>
      </c>
      <c r="E4082" s="215">
        <v>1020</v>
      </c>
      <c r="F4082" s="215">
        <v>1122</v>
      </c>
      <c r="G4082" s="215">
        <v>1004</v>
      </c>
      <c r="I4082" s="215" t="s">
        <v>15111</v>
      </c>
      <c r="J4082" s="215" t="s">
        <v>15112</v>
      </c>
      <c r="K4082" s="215" t="s">
        <v>8688</v>
      </c>
      <c r="L4082" s="215" t="s">
        <v>21156</v>
      </c>
      <c r="AD4082" s="216"/>
    </row>
    <row r="4083" spans="1:30" s="215" customFormat="1" x14ac:dyDescent="0.25">
      <c r="A4083" s="215" t="s">
        <v>160</v>
      </c>
      <c r="B4083" s="215">
        <v>6139</v>
      </c>
      <c r="C4083" s="215" t="s">
        <v>236</v>
      </c>
      <c r="D4083" s="215">
        <v>191909123</v>
      </c>
      <c r="E4083" s="215">
        <v>1020</v>
      </c>
      <c r="F4083" s="215">
        <v>1121</v>
      </c>
      <c r="G4083" s="215">
        <v>1004</v>
      </c>
      <c r="I4083" s="215" t="s">
        <v>15113</v>
      </c>
      <c r="J4083" s="215" t="s">
        <v>15114</v>
      </c>
      <c r="K4083" s="215" t="s">
        <v>8688</v>
      </c>
      <c r="L4083" s="215" t="s">
        <v>21157</v>
      </c>
      <c r="AD4083" s="216"/>
    </row>
    <row r="4084" spans="1:30" s="215" customFormat="1" x14ac:dyDescent="0.25">
      <c r="A4084" s="215" t="s">
        <v>160</v>
      </c>
      <c r="B4084" s="215">
        <v>6139</v>
      </c>
      <c r="C4084" s="215" t="s">
        <v>236</v>
      </c>
      <c r="D4084" s="215">
        <v>191933106</v>
      </c>
      <c r="E4084" s="215">
        <v>1020</v>
      </c>
      <c r="F4084" s="215">
        <v>1122</v>
      </c>
      <c r="G4084" s="215">
        <v>1004</v>
      </c>
      <c r="I4084" s="215" t="s">
        <v>15115</v>
      </c>
      <c r="J4084" s="215" t="s">
        <v>15116</v>
      </c>
      <c r="K4084" s="215" t="s">
        <v>8688</v>
      </c>
      <c r="L4084" s="215" t="s">
        <v>21158</v>
      </c>
      <c r="AD4084" s="216"/>
    </row>
    <row r="4085" spans="1:30" s="215" customFormat="1" x14ac:dyDescent="0.25">
      <c r="A4085" s="215" t="s">
        <v>160</v>
      </c>
      <c r="B4085" s="215">
        <v>6139</v>
      </c>
      <c r="C4085" s="215" t="s">
        <v>236</v>
      </c>
      <c r="D4085" s="215">
        <v>191950327</v>
      </c>
      <c r="E4085" s="215">
        <v>1060</v>
      </c>
      <c r="F4085" s="215">
        <v>1261</v>
      </c>
      <c r="G4085" s="215">
        <v>1004</v>
      </c>
      <c r="I4085" s="215" t="s">
        <v>15117</v>
      </c>
      <c r="J4085" s="215" t="s">
        <v>15118</v>
      </c>
      <c r="K4085" s="215" t="s">
        <v>8688</v>
      </c>
      <c r="L4085" s="215" t="s">
        <v>21159</v>
      </c>
      <c r="AD4085" s="216"/>
    </row>
    <row r="4086" spans="1:30" s="215" customFormat="1" x14ac:dyDescent="0.25">
      <c r="A4086" s="215" t="s">
        <v>160</v>
      </c>
      <c r="B4086" s="215">
        <v>6139</v>
      </c>
      <c r="C4086" s="215" t="s">
        <v>236</v>
      </c>
      <c r="D4086" s="215">
        <v>191950402</v>
      </c>
      <c r="E4086" s="215">
        <v>1060</v>
      </c>
      <c r="F4086" s="215">
        <v>1274</v>
      </c>
      <c r="G4086" s="215">
        <v>1004</v>
      </c>
      <c r="I4086" s="215" t="s">
        <v>15119</v>
      </c>
      <c r="J4086" s="215" t="s">
        <v>15120</v>
      </c>
      <c r="K4086" s="215" t="s">
        <v>8688</v>
      </c>
      <c r="L4086" s="215" t="s">
        <v>21160</v>
      </c>
      <c r="AD4086" s="216"/>
    </row>
    <row r="4087" spans="1:30" s="215" customFormat="1" x14ac:dyDescent="0.25">
      <c r="A4087" s="215" t="s">
        <v>160</v>
      </c>
      <c r="B4087" s="215">
        <v>6139</v>
      </c>
      <c r="C4087" s="215" t="s">
        <v>236</v>
      </c>
      <c r="D4087" s="215">
        <v>191950423</v>
      </c>
      <c r="E4087" s="215">
        <v>1060</v>
      </c>
      <c r="F4087" s="215">
        <v>1261</v>
      </c>
      <c r="G4087" s="215">
        <v>1004</v>
      </c>
      <c r="I4087" s="215" t="s">
        <v>15121</v>
      </c>
      <c r="J4087" s="215" t="s">
        <v>15122</v>
      </c>
      <c r="K4087" s="215" t="s">
        <v>8688</v>
      </c>
      <c r="L4087" s="215" t="s">
        <v>21161</v>
      </c>
      <c r="AD4087" s="216"/>
    </row>
    <row r="4088" spans="1:30" s="215" customFormat="1" x14ac:dyDescent="0.25">
      <c r="A4088" s="215" t="s">
        <v>160</v>
      </c>
      <c r="B4088" s="215">
        <v>6139</v>
      </c>
      <c r="C4088" s="215" t="s">
        <v>236</v>
      </c>
      <c r="D4088" s="215">
        <v>191952945</v>
      </c>
      <c r="E4088" s="215">
        <v>1060</v>
      </c>
      <c r="F4088" s="215">
        <v>1252</v>
      </c>
      <c r="G4088" s="215">
        <v>1004</v>
      </c>
      <c r="I4088" s="215" t="s">
        <v>15123</v>
      </c>
      <c r="J4088" s="215" t="s">
        <v>15124</v>
      </c>
      <c r="K4088" s="215" t="s">
        <v>8688</v>
      </c>
      <c r="L4088" s="215" t="s">
        <v>21162</v>
      </c>
      <c r="AD4088" s="216"/>
    </row>
    <row r="4089" spans="1:30" s="215" customFormat="1" x14ac:dyDescent="0.25">
      <c r="A4089" s="215" t="s">
        <v>160</v>
      </c>
      <c r="B4089" s="215">
        <v>6139</v>
      </c>
      <c r="C4089" s="215" t="s">
        <v>236</v>
      </c>
      <c r="D4089" s="215">
        <v>191952947</v>
      </c>
      <c r="E4089" s="215">
        <v>1060</v>
      </c>
      <c r="F4089" s="215">
        <v>1252</v>
      </c>
      <c r="G4089" s="215">
        <v>1004</v>
      </c>
      <c r="I4089" s="215" t="s">
        <v>15125</v>
      </c>
      <c r="J4089" s="215" t="s">
        <v>15126</v>
      </c>
      <c r="K4089" s="215" t="s">
        <v>8688</v>
      </c>
      <c r="L4089" s="215" t="s">
        <v>21163</v>
      </c>
      <c r="AD4089" s="216"/>
    </row>
    <row r="4090" spans="1:30" s="215" customFormat="1" x14ac:dyDescent="0.25">
      <c r="A4090" s="215" t="s">
        <v>160</v>
      </c>
      <c r="B4090" s="215">
        <v>6139</v>
      </c>
      <c r="C4090" s="215" t="s">
        <v>236</v>
      </c>
      <c r="D4090" s="215">
        <v>191952950</v>
      </c>
      <c r="E4090" s="215">
        <v>1060</v>
      </c>
      <c r="F4090" s="215">
        <v>1242</v>
      </c>
      <c r="G4090" s="215">
        <v>1004</v>
      </c>
      <c r="I4090" s="215" t="s">
        <v>15127</v>
      </c>
      <c r="J4090" s="215" t="s">
        <v>15128</v>
      </c>
      <c r="K4090" s="215" t="s">
        <v>8688</v>
      </c>
      <c r="L4090" s="215" t="s">
        <v>21164</v>
      </c>
      <c r="AD4090" s="216"/>
    </row>
    <row r="4091" spans="1:30" s="215" customFormat="1" x14ac:dyDescent="0.25">
      <c r="A4091" s="215" t="s">
        <v>160</v>
      </c>
      <c r="B4091" s="215">
        <v>6139</v>
      </c>
      <c r="C4091" s="215" t="s">
        <v>236</v>
      </c>
      <c r="D4091" s="215">
        <v>191954008</v>
      </c>
      <c r="E4091" s="215">
        <v>1060</v>
      </c>
      <c r="F4091" s="215">
        <v>1274</v>
      </c>
      <c r="G4091" s="215">
        <v>1004</v>
      </c>
      <c r="I4091" s="215" t="s">
        <v>15129</v>
      </c>
      <c r="J4091" s="215" t="s">
        <v>15130</v>
      </c>
      <c r="K4091" s="215" t="s">
        <v>8688</v>
      </c>
      <c r="L4091" s="215" t="s">
        <v>21165</v>
      </c>
      <c r="AD4091" s="216"/>
    </row>
    <row r="4092" spans="1:30" s="215" customFormat="1" x14ac:dyDescent="0.25">
      <c r="A4092" s="215" t="s">
        <v>160</v>
      </c>
      <c r="B4092" s="215">
        <v>6139</v>
      </c>
      <c r="C4092" s="215" t="s">
        <v>236</v>
      </c>
      <c r="D4092" s="215">
        <v>191955058</v>
      </c>
      <c r="E4092" s="215">
        <v>1020</v>
      </c>
      <c r="F4092" s="215">
        <v>1110</v>
      </c>
      <c r="G4092" s="215">
        <v>1004</v>
      </c>
      <c r="I4092" s="215" t="s">
        <v>15131</v>
      </c>
      <c r="J4092" s="215" t="s">
        <v>15132</v>
      </c>
      <c r="K4092" s="215" t="s">
        <v>8688</v>
      </c>
      <c r="L4092" s="215" t="s">
        <v>21166</v>
      </c>
      <c r="AD4092" s="216"/>
    </row>
    <row r="4093" spans="1:30" s="215" customFormat="1" x14ac:dyDescent="0.25">
      <c r="A4093" s="215" t="s">
        <v>160</v>
      </c>
      <c r="B4093" s="215">
        <v>6139</v>
      </c>
      <c r="C4093" s="215" t="s">
        <v>236</v>
      </c>
      <c r="D4093" s="215">
        <v>191955059</v>
      </c>
      <c r="E4093" s="215">
        <v>1020</v>
      </c>
      <c r="F4093" s="215">
        <v>1110</v>
      </c>
      <c r="G4093" s="215">
        <v>1004</v>
      </c>
      <c r="I4093" s="215" t="s">
        <v>15133</v>
      </c>
      <c r="J4093" s="215" t="s">
        <v>15134</v>
      </c>
      <c r="K4093" s="215" t="s">
        <v>8688</v>
      </c>
      <c r="L4093" s="215" t="s">
        <v>21167</v>
      </c>
      <c r="AD4093" s="216"/>
    </row>
    <row r="4094" spans="1:30" s="215" customFormat="1" x14ac:dyDescent="0.25">
      <c r="A4094" s="215" t="s">
        <v>160</v>
      </c>
      <c r="B4094" s="215">
        <v>6139</v>
      </c>
      <c r="C4094" s="215" t="s">
        <v>236</v>
      </c>
      <c r="D4094" s="215">
        <v>191957623</v>
      </c>
      <c r="E4094" s="215">
        <v>1060</v>
      </c>
      <c r="F4094" s="215">
        <v>1274</v>
      </c>
      <c r="G4094" s="215">
        <v>1004</v>
      </c>
      <c r="I4094" s="215" t="s">
        <v>15135</v>
      </c>
      <c r="J4094" s="215" t="s">
        <v>15136</v>
      </c>
      <c r="K4094" s="215" t="s">
        <v>8688</v>
      </c>
      <c r="L4094" s="215" t="s">
        <v>21168</v>
      </c>
      <c r="AD4094" s="216"/>
    </row>
    <row r="4095" spans="1:30" s="215" customFormat="1" x14ac:dyDescent="0.25">
      <c r="A4095" s="215" t="s">
        <v>160</v>
      </c>
      <c r="B4095" s="215">
        <v>6139</v>
      </c>
      <c r="C4095" s="215" t="s">
        <v>236</v>
      </c>
      <c r="D4095" s="215">
        <v>191957624</v>
      </c>
      <c r="E4095" s="215">
        <v>1060</v>
      </c>
      <c r="F4095" s="215">
        <v>1274</v>
      </c>
      <c r="G4095" s="215">
        <v>1004</v>
      </c>
      <c r="I4095" s="215" t="s">
        <v>8480</v>
      </c>
      <c r="J4095" s="215" t="s">
        <v>8481</v>
      </c>
      <c r="K4095" s="215" t="s">
        <v>328</v>
      </c>
      <c r="L4095" s="215" t="s">
        <v>8483</v>
      </c>
      <c r="AD4095" s="216"/>
    </row>
    <row r="4096" spans="1:30" s="215" customFormat="1" x14ac:dyDescent="0.25">
      <c r="A4096" s="215" t="s">
        <v>160</v>
      </c>
      <c r="B4096" s="215">
        <v>6139</v>
      </c>
      <c r="C4096" s="215" t="s">
        <v>236</v>
      </c>
      <c r="D4096" s="215">
        <v>191957625</v>
      </c>
      <c r="E4096" s="215">
        <v>1060</v>
      </c>
      <c r="F4096" s="215">
        <v>1274</v>
      </c>
      <c r="G4096" s="215">
        <v>1004</v>
      </c>
      <c r="I4096" s="215" t="s">
        <v>8480</v>
      </c>
      <c r="J4096" s="215" t="s">
        <v>8481</v>
      </c>
      <c r="K4096" s="215" t="s">
        <v>328</v>
      </c>
      <c r="L4096" s="215" t="s">
        <v>8483</v>
      </c>
      <c r="AD4096" s="216"/>
    </row>
    <row r="4097" spans="1:30" s="215" customFormat="1" x14ac:dyDescent="0.25">
      <c r="A4097" s="215" t="s">
        <v>160</v>
      </c>
      <c r="B4097" s="215">
        <v>6139</v>
      </c>
      <c r="C4097" s="215" t="s">
        <v>236</v>
      </c>
      <c r="D4097" s="215">
        <v>191959010</v>
      </c>
      <c r="E4097" s="215">
        <v>1060</v>
      </c>
      <c r="F4097" s="215">
        <v>1274</v>
      </c>
      <c r="G4097" s="215">
        <v>1004</v>
      </c>
      <c r="I4097" s="215" t="s">
        <v>15137</v>
      </c>
      <c r="J4097" s="215" t="s">
        <v>15138</v>
      </c>
      <c r="K4097" s="215" t="s">
        <v>8688</v>
      </c>
      <c r="L4097" s="215" t="s">
        <v>21169</v>
      </c>
      <c r="AD4097" s="216"/>
    </row>
    <row r="4098" spans="1:30" s="215" customFormat="1" x14ac:dyDescent="0.25">
      <c r="A4098" s="215" t="s">
        <v>160</v>
      </c>
      <c r="B4098" s="215">
        <v>6139</v>
      </c>
      <c r="C4098" s="215" t="s">
        <v>236</v>
      </c>
      <c r="D4098" s="215">
        <v>191959778</v>
      </c>
      <c r="E4098" s="215">
        <v>1060</v>
      </c>
      <c r="F4098" s="215">
        <v>1274</v>
      </c>
      <c r="G4098" s="215">
        <v>1004</v>
      </c>
      <c r="I4098" s="215" t="s">
        <v>15139</v>
      </c>
      <c r="J4098" s="215" t="s">
        <v>15140</v>
      </c>
      <c r="K4098" s="215" t="s">
        <v>8688</v>
      </c>
      <c r="L4098" s="215" t="s">
        <v>21170</v>
      </c>
      <c r="AD4098" s="216"/>
    </row>
    <row r="4099" spans="1:30" s="215" customFormat="1" x14ac:dyDescent="0.25">
      <c r="A4099" s="215" t="s">
        <v>160</v>
      </c>
      <c r="B4099" s="215">
        <v>6139</v>
      </c>
      <c r="C4099" s="215" t="s">
        <v>236</v>
      </c>
      <c r="D4099" s="215">
        <v>191959781</v>
      </c>
      <c r="E4099" s="215">
        <v>1060</v>
      </c>
      <c r="F4099" s="215">
        <v>1252</v>
      </c>
      <c r="G4099" s="215">
        <v>1004</v>
      </c>
      <c r="I4099" s="215" t="s">
        <v>15141</v>
      </c>
      <c r="J4099" s="215" t="s">
        <v>15142</v>
      </c>
      <c r="K4099" s="215" t="s">
        <v>8688</v>
      </c>
      <c r="L4099" s="215" t="s">
        <v>21171</v>
      </c>
      <c r="AD4099" s="216"/>
    </row>
    <row r="4100" spans="1:30" s="215" customFormat="1" x14ac:dyDescent="0.25">
      <c r="A4100" s="215" t="s">
        <v>160</v>
      </c>
      <c r="B4100" s="215">
        <v>6139</v>
      </c>
      <c r="C4100" s="215" t="s">
        <v>236</v>
      </c>
      <c r="D4100" s="215">
        <v>191960087</v>
      </c>
      <c r="E4100" s="215">
        <v>1020</v>
      </c>
      <c r="F4100" s="215">
        <v>1110</v>
      </c>
      <c r="G4100" s="215">
        <v>1004</v>
      </c>
      <c r="I4100" s="215" t="s">
        <v>15143</v>
      </c>
      <c r="J4100" s="215" t="s">
        <v>15144</v>
      </c>
      <c r="K4100" s="215" t="s">
        <v>8688</v>
      </c>
      <c r="L4100" s="215" t="s">
        <v>21172</v>
      </c>
      <c r="AD4100" s="216"/>
    </row>
    <row r="4101" spans="1:30" s="215" customFormat="1" x14ac:dyDescent="0.25">
      <c r="A4101" s="215" t="s">
        <v>160</v>
      </c>
      <c r="B4101" s="215">
        <v>6139</v>
      </c>
      <c r="C4101" s="215" t="s">
        <v>236</v>
      </c>
      <c r="D4101" s="215">
        <v>191960173</v>
      </c>
      <c r="E4101" s="215">
        <v>1030</v>
      </c>
      <c r="F4101" s="215">
        <v>1110</v>
      </c>
      <c r="G4101" s="215">
        <v>1004</v>
      </c>
      <c r="I4101" s="215" t="s">
        <v>15145</v>
      </c>
      <c r="J4101" s="215" t="s">
        <v>15146</v>
      </c>
      <c r="K4101" s="215" t="s">
        <v>8688</v>
      </c>
      <c r="L4101" s="215" t="s">
        <v>21173</v>
      </c>
      <c r="AD4101" s="216"/>
    </row>
    <row r="4102" spans="1:30" s="215" customFormat="1" x14ac:dyDescent="0.25">
      <c r="A4102" s="215" t="s">
        <v>160</v>
      </c>
      <c r="B4102" s="215">
        <v>6139</v>
      </c>
      <c r="C4102" s="215" t="s">
        <v>236</v>
      </c>
      <c r="D4102" s="215">
        <v>191961362</v>
      </c>
      <c r="E4102" s="215">
        <v>1020</v>
      </c>
      <c r="F4102" s="215">
        <v>1110</v>
      </c>
      <c r="G4102" s="215">
        <v>1004</v>
      </c>
      <c r="I4102" s="215" t="s">
        <v>15147</v>
      </c>
      <c r="J4102" s="215" t="s">
        <v>15148</v>
      </c>
      <c r="K4102" s="215" t="s">
        <v>8688</v>
      </c>
      <c r="L4102" s="215" t="s">
        <v>21174</v>
      </c>
      <c r="AD4102" s="216"/>
    </row>
    <row r="4103" spans="1:30" s="215" customFormat="1" x14ac:dyDescent="0.25">
      <c r="A4103" s="215" t="s">
        <v>160</v>
      </c>
      <c r="B4103" s="215">
        <v>6139</v>
      </c>
      <c r="C4103" s="215" t="s">
        <v>236</v>
      </c>
      <c r="D4103" s="215">
        <v>191961427</v>
      </c>
      <c r="E4103" s="215">
        <v>1060</v>
      </c>
      <c r="F4103" s="215">
        <v>1274</v>
      </c>
      <c r="G4103" s="215">
        <v>1004</v>
      </c>
      <c r="I4103" s="215" t="s">
        <v>15149</v>
      </c>
      <c r="J4103" s="215" t="s">
        <v>15150</v>
      </c>
      <c r="K4103" s="215" t="s">
        <v>8688</v>
      </c>
      <c r="L4103" s="215" t="s">
        <v>21175</v>
      </c>
      <c r="AD4103" s="216"/>
    </row>
    <row r="4104" spans="1:30" s="215" customFormat="1" x14ac:dyDescent="0.25">
      <c r="A4104" s="215" t="s">
        <v>160</v>
      </c>
      <c r="B4104" s="215">
        <v>6139</v>
      </c>
      <c r="C4104" s="215" t="s">
        <v>236</v>
      </c>
      <c r="D4104" s="215">
        <v>191961501</v>
      </c>
      <c r="E4104" s="215">
        <v>1060</v>
      </c>
      <c r="F4104" s="215">
        <v>1274</v>
      </c>
      <c r="G4104" s="215">
        <v>1004</v>
      </c>
      <c r="I4104" s="215" t="s">
        <v>15151</v>
      </c>
      <c r="J4104" s="215" t="s">
        <v>15152</v>
      </c>
      <c r="K4104" s="215" t="s">
        <v>8688</v>
      </c>
      <c r="L4104" s="215" t="s">
        <v>21176</v>
      </c>
      <c r="AD4104" s="216"/>
    </row>
    <row r="4105" spans="1:30" s="215" customFormat="1" x14ac:dyDescent="0.25">
      <c r="A4105" s="215" t="s">
        <v>160</v>
      </c>
      <c r="B4105" s="215">
        <v>6139</v>
      </c>
      <c r="C4105" s="215" t="s">
        <v>236</v>
      </c>
      <c r="D4105" s="215">
        <v>191961544</v>
      </c>
      <c r="E4105" s="215">
        <v>1060</v>
      </c>
      <c r="F4105" s="215">
        <v>1274</v>
      </c>
      <c r="G4105" s="215">
        <v>1004</v>
      </c>
      <c r="I4105" s="215" t="s">
        <v>15153</v>
      </c>
      <c r="J4105" s="215" t="s">
        <v>15154</v>
      </c>
      <c r="K4105" s="215" t="s">
        <v>8688</v>
      </c>
      <c r="L4105" s="215" t="s">
        <v>21177</v>
      </c>
      <c r="AD4105" s="216"/>
    </row>
    <row r="4106" spans="1:30" s="215" customFormat="1" x14ac:dyDescent="0.25">
      <c r="A4106" s="215" t="s">
        <v>160</v>
      </c>
      <c r="B4106" s="215">
        <v>6139</v>
      </c>
      <c r="C4106" s="215" t="s">
        <v>236</v>
      </c>
      <c r="D4106" s="215">
        <v>191962540</v>
      </c>
      <c r="E4106" s="215">
        <v>1060</v>
      </c>
      <c r="F4106" s="215">
        <v>1274</v>
      </c>
      <c r="G4106" s="215">
        <v>1004</v>
      </c>
      <c r="I4106" s="215" t="s">
        <v>15155</v>
      </c>
      <c r="J4106" s="215" t="s">
        <v>15156</v>
      </c>
      <c r="K4106" s="215" t="s">
        <v>8741</v>
      </c>
      <c r="L4106" s="215" t="s">
        <v>22960</v>
      </c>
      <c r="AD4106" s="216"/>
    </row>
    <row r="4107" spans="1:30" s="215" customFormat="1" x14ac:dyDescent="0.25">
      <c r="A4107" s="215" t="s">
        <v>160</v>
      </c>
      <c r="B4107" s="215">
        <v>6139</v>
      </c>
      <c r="C4107" s="215" t="s">
        <v>236</v>
      </c>
      <c r="D4107" s="215">
        <v>191964127</v>
      </c>
      <c r="E4107" s="215">
        <v>1020</v>
      </c>
      <c r="F4107" s="215">
        <v>1110</v>
      </c>
      <c r="G4107" s="215">
        <v>1004</v>
      </c>
      <c r="I4107" s="215" t="s">
        <v>15157</v>
      </c>
      <c r="J4107" s="215" t="s">
        <v>15158</v>
      </c>
      <c r="K4107" s="215" t="s">
        <v>8688</v>
      </c>
      <c r="L4107" s="215" t="s">
        <v>21178</v>
      </c>
      <c r="AD4107" s="216"/>
    </row>
    <row r="4108" spans="1:30" s="215" customFormat="1" x14ac:dyDescent="0.25">
      <c r="A4108" s="215" t="s">
        <v>160</v>
      </c>
      <c r="B4108" s="215">
        <v>6139</v>
      </c>
      <c r="C4108" s="215" t="s">
        <v>236</v>
      </c>
      <c r="D4108" s="215">
        <v>191967708</v>
      </c>
      <c r="E4108" s="215">
        <v>1040</v>
      </c>
      <c r="F4108" s="215">
        <v>1230</v>
      </c>
      <c r="G4108" s="215">
        <v>1004</v>
      </c>
      <c r="I4108" s="215" t="s">
        <v>15159</v>
      </c>
      <c r="J4108" s="215" t="s">
        <v>15160</v>
      </c>
      <c r="K4108" s="215" t="s">
        <v>8688</v>
      </c>
      <c r="L4108" s="215" t="s">
        <v>21179</v>
      </c>
      <c r="AD4108" s="216"/>
    </row>
    <row r="4109" spans="1:30" s="215" customFormat="1" x14ac:dyDescent="0.25">
      <c r="A4109" s="215" t="s">
        <v>160</v>
      </c>
      <c r="B4109" s="215">
        <v>6139</v>
      </c>
      <c r="C4109" s="215" t="s">
        <v>236</v>
      </c>
      <c r="D4109" s="215">
        <v>191971249</v>
      </c>
      <c r="E4109" s="215">
        <v>1060</v>
      </c>
      <c r="F4109" s="215">
        <v>1252</v>
      </c>
      <c r="G4109" s="215">
        <v>1004</v>
      </c>
      <c r="I4109" s="215" t="s">
        <v>15161</v>
      </c>
      <c r="J4109" s="215" t="s">
        <v>15162</v>
      </c>
      <c r="K4109" s="215" t="s">
        <v>8688</v>
      </c>
      <c r="L4109" s="215" t="s">
        <v>21180</v>
      </c>
      <c r="AD4109" s="216"/>
    </row>
    <row r="4110" spans="1:30" s="215" customFormat="1" x14ac:dyDescent="0.25">
      <c r="A4110" s="215" t="s">
        <v>160</v>
      </c>
      <c r="B4110" s="215">
        <v>6139</v>
      </c>
      <c r="C4110" s="215" t="s">
        <v>236</v>
      </c>
      <c r="D4110" s="215">
        <v>191971262</v>
      </c>
      <c r="E4110" s="215">
        <v>1060</v>
      </c>
      <c r="F4110" s="215">
        <v>1274</v>
      </c>
      <c r="G4110" s="215">
        <v>1004</v>
      </c>
      <c r="I4110" s="215" t="s">
        <v>15163</v>
      </c>
      <c r="J4110" s="215" t="s">
        <v>15164</v>
      </c>
      <c r="K4110" s="215" t="s">
        <v>8741</v>
      </c>
      <c r="L4110" s="215" t="s">
        <v>22961</v>
      </c>
      <c r="AD4110" s="216"/>
    </row>
    <row r="4111" spans="1:30" s="215" customFormat="1" x14ac:dyDescent="0.25">
      <c r="A4111" s="215" t="s">
        <v>160</v>
      </c>
      <c r="B4111" s="215">
        <v>6139</v>
      </c>
      <c r="C4111" s="215" t="s">
        <v>236</v>
      </c>
      <c r="D4111" s="215">
        <v>191972366</v>
      </c>
      <c r="E4111" s="215">
        <v>1060</v>
      </c>
      <c r="F4111" s="215">
        <v>1274</v>
      </c>
      <c r="G4111" s="215">
        <v>1004</v>
      </c>
      <c r="I4111" s="215" t="s">
        <v>15165</v>
      </c>
      <c r="J4111" s="215" t="s">
        <v>15166</v>
      </c>
      <c r="K4111" s="215" t="s">
        <v>8688</v>
      </c>
      <c r="L4111" s="215" t="s">
        <v>21181</v>
      </c>
      <c r="AD4111" s="216"/>
    </row>
    <row r="4112" spans="1:30" s="215" customFormat="1" x14ac:dyDescent="0.25">
      <c r="A4112" s="215" t="s">
        <v>160</v>
      </c>
      <c r="B4112" s="215">
        <v>6139</v>
      </c>
      <c r="C4112" s="215" t="s">
        <v>236</v>
      </c>
      <c r="D4112" s="215">
        <v>191972368</v>
      </c>
      <c r="E4112" s="215">
        <v>1060</v>
      </c>
      <c r="F4112" s="215">
        <v>1274</v>
      </c>
      <c r="G4112" s="215">
        <v>1004</v>
      </c>
      <c r="I4112" s="215" t="s">
        <v>15167</v>
      </c>
      <c r="J4112" s="215" t="s">
        <v>15168</v>
      </c>
      <c r="K4112" s="215" t="s">
        <v>8741</v>
      </c>
      <c r="L4112" s="215" t="s">
        <v>22962</v>
      </c>
      <c r="AD4112" s="216"/>
    </row>
    <row r="4113" spans="1:30" s="215" customFormat="1" x14ac:dyDescent="0.25">
      <c r="A4113" s="215" t="s">
        <v>160</v>
      </c>
      <c r="B4113" s="215">
        <v>6139</v>
      </c>
      <c r="C4113" s="215" t="s">
        <v>236</v>
      </c>
      <c r="D4113" s="215">
        <v>191972369</v>
      </c>
      <c r="E4113" s="215">
        <v>1060</v>
      </c>
      <c r="F4113" s="215">
        <v>1242</v>
      </c>
      <c r="G4113" s="215">
        <v>1004</v>
      </c>
      <c r="I4113" s="215" t="s">
        <v>15169</v>
      </c>
      <c r="J4113" s="215" t="s">
        <v>15170</v>
      </c>
      <c r="K4113" s="215" t="s">
        <v>8688</v>
      </c>
      <c r="L4113" s="215" t="s">
        <v>21182</v>
      </c>
      <c r="AD4113" s="216"/>
    </row>
    <row r="4114" spans="1:30" s="215" customFormat="1" x14ac:dyDescent="0.25">
      <c r="A4114" s="215" t="s">
        <v>160</v>
      </c>
      <c r="B4114" s="215">
        <v>6139</v>
      </c>
      <c r="C4114" s="215" t="s">
        <v>236</v>
      </c>
      <c r="D4114" s="215">
        <v>191975833</v>
      </c>
      <c r="E4114" s="215">
        <v>1060</v>
      </c>
      <c r="F4114" s="215">
        <v>1252</v>
      </c>
      <c r="G4114" s="215">
        <v>1004</v>
      </c>
      <c r="I4114" s="215" t="s">
        <v>5775</v>
      </c>
      <c r="J4114" s="215" t="s">
        <v>5776</v>
      </c>
      <c r="K4114" s="215" t="s">
        <v>328</v>
      </c>
      <c r="L4114" s="215" t="s">
        <v>8283</v>
      </c>
      <c r="AD4114" s="216"/>
    </row>
    <row r="4115" spans="1:30" s="215" customFormat="1" x14ac:dyDescent="0.25">
      <c r="A4115" s="215" t="s">
        <v>160</v>
      </c>
      <c r="B4115" s="215">
        <v>6139</v>
      </c>
      <c r="C4115" s="215" t="s">
        <v>236</v>
      </c>
      <c r="D4115" s="215">
        <v>191976002</v>
      </c>
      <c r="E4115" s="215">
        <v>1060</v>
      </c>
      <c r="F4115" s="215">
        <v>1242</v>
      </c>
      <c r="G4115" s="215">
        <v>1004</v>
      </c>
      <c r="I4115" s="215" t="s">
        <v>15171</v>
      </c>
      <c r="J4115" s="215" t="s">
        <v>15172</v>
      </c>
      <c r="K4115" s="215" t="s">
        <v>8688</v>
      </c>
      <c r="L4115" s="215" t="s">
        <v>21183</v>
      </c>
      <c r="AD4115" s="216"/>
    </row>
    <row r="4116" spans="1:30" s="215" customFormat="1" x14ac:dyDescent="0.25">
      <c r="A4116" s="215" t="s">
        <v>160</v>
      </c>
      <c r="B4116" s="215">
        <v>6139</v>
      </c>
      <c r="C4116" s="215" t="s">
        <v>236</v>
      </c>
      <c r="D4116" s="215">
        <v>191976425</v>
      </c>
      <c r="E4116" s="215">
        <v>1060</v>
      </c>
      <c r="F4116" s="215">
        <v>1252</v>
      </c>
      <c r="G4116" s="215">
        <v>1004</v>
      </c>
      <c r="I4116" s="215" t="s">
        <v>5849</v>
      </c>
      <c r="J4116" s="215" t="s">
        <v>5850</v>
      </c>
      <c r="K4116" s="215" t="s">
        <v>328</v>
      </c>
      <c r="L4116" s="215" t="s">
        <v>7498</v>
      </c>
      <c r="AD4116" s="216"/>
    </row>
    <row r="4117" spans="1:30" s="215" customFormat="1" x14ac:dyDescent="0.25">
      <c r="A4117" s="215" t="s">
        <v>160</v>
      </c>
      <c r="B4117" s="215">
        <v>6139</v>
      </c>
      <c r="C4117" s="215" t="s">
        <v>236</v>
      </c>
      <c r="D4117" s="215">
        <v>191976754</v>
      </c>
      <c r="E4117" s="215">
        <v>1060</v>
      </c>
      <c r="F4117" s="215">
        <v>1110</v>
      </c>
      <c r="G4117" s="215">
        <v>1004</v>
      </c>
      <c r="I4117" s="215" t="s">
        <v>5851</v>
      </c>
      <c r="J4117" s="215" t="s">
        <v>5852</v>
      </c>
      <c r="K4117" s="215" t="s">
        <v>328</v>
      </c>
      <c r="L4117" s="215" t="s">
        <v>7499</v>
      </c>
      <c r="AD4117" s="216"/>
    </row>
    <row r="4118" spans="1:30" s="215" customFormat="1" x14ac:dyDescent="0.25">
      <c r="A4118" s="215" t="s">
        <v>160</v>
      </c>
      <c r="B4118" s="215">
        <v>6139</v>
      </c>
      <c r="C4118" s="215" t="s">
        <v>236</v>
      </c>
      <c r="D4118" s="215">
        <v>191976896</v>
      </c>
      <c r="E4118" s="215">
        <v>1060</v>
      </c>
      <c r="F4118" s="215">
        <v>1274</v>
      </c>
      <c r="G4118" s="215">
        <v>1004</v>
      </c>
      <c r="I4118" s="215" t="s">
        <v>15173</v>
      </c>
      <c r="J4118" s="215" t="s">
        <v>15174</v>
      </c>
      <c r="K4118" s="215" t="s">
        <v>8688</v>
      </c>
      <c r="L4118" s="215" t="s">
        <v>21184</v>
      </c>
      <c r="AD4118" s="216"/>
    </row>
    <row r="4119" spans="1:30" s="215" customFormat="1" x14ac:dyDescent="0.25">
      <c r="A4119" s="215" t="s">
        <v>160</v>
      </c>
      <c r="B4119" s="215">
        <v>6139</v>
      </c>
      <c r="C4119" s="215" t="s">
        <v>236</v>
      </c>
      <c r="D4119" s="215">
        <v>191978982</v>
      </c>
      <c r="E4119" s="215">
        <v>1060</v>
      </c>
      <c r="F4119" s="215">
        <v>1274</v>
      </c>
      <c r="G4119" s="215">
        <v>1004</v>
      </c>
      <c r="I4119" s="215" t="s">
        <v>15175</v>
      </c>
      <c r="J4119" s="215" t="s">
        <v>15176</v>
      </c>
      <c r="K4119" s="215" t="s">
        <v>8688</v>
      </c>
      <c r="L4119" s="215" t="s">
        <v>21185</v>
      </c>
      <c r="AD4119" s="216"/>
    </row>
    <row r="4120" spans="1:30" s="215" customFormat="1" x14ac:dyDescent="0.25">
      <c r="A4120" s="215" t="s">
        <v>160</v>
      </c>
      <c r="B4120" s="215">
        <v>6139</v>
      </c>
      <c r="C4120" s="215" t="s">
        <v>236</v>
      </c>
      <c r="D4120" s="215">
        <v>191978986</v>
      </c>
      <c r="E4120" s="215">
        <v>1060</v>
      </c>
      <c r="F4120" s="215">
        <v>1274</v>
      </c>
      <c r="G4120" s="215">
        <v>1004</v>
      </c>
      <c r="I4120" s="215" t="s">
        <v>15177</v>
      </c>
      <c r="J4120" s="215" t="s">
        <v>15178</v>
      </c>
      <c r="K4120" s="215" t="s">
        <v>8688</v>
      </c>
      <c r="L4120" s="215" t="s">
        <v>21186</v>
      </c>
      <c r="AD4120" s="216"/>
    </row>
    <row r="4121" spans="1:30" s="215" customFormat="1" x14ac:dyDescent="0.25">
      <c r="A4121" s="215" t="s">
        <v>160</v>
      </c>
      <c r="B4121" s="215">
        <v>6139</v>
      </c>
      <c r="C4121" s="215" t="s">
        <v>236</v>
      </c>
      <c r="D4121" s="215">
        <v>191984792</v>
      </c>
      <c r="E4121" s="215">
        <v>1060</v>
      </c>
      <c r="F4121" s="215">
        <v>1274</v>
      </c>
      <c r="G4121" s="215">
        <v>1004</v>
      </c>
      <c r="I4121" s="215" t="s">
        <v>15179</v>
      </c>
      <c r="J4121" s="215" t="s">
        <v>15180</v>
      </c>
      <c r="K4121" s="215" t="s">
        <v>8688</v>
      </c>
      <c r="L4121" s="215" t="s">
        <v>21187</v>
      </c>
      <c r="AD4121" s="216"/>
    </row>
    <row r="4122" spans="1:30" s="215" customFormat="1" x14ac:dyDescent="0.25">
      <c r="A4122" s="215" t="s">
        <v>160</v>
      </c>
      <c r="B4122" s="215">
        <v>6139</v>
      </c>
      <c r="C4122" s="215" t="s">
        <v>236</v>
      </c>
      <c r="D4122" s="215">
        <v>191985294</v>
      </c>
      <c r="E4122" s="215">
        <v>1060</v>
      </c>
      <c r="F4122" s="215">
        <v>1242</v>
      </c>
      <c r="G4122" s="215">
        <v>1004</v>
      </c>
      <c r="I4122" s="215" t="s">
        <v>25221</v>
      </c>
      <c r="J4122" s="215" t="s">
        <v>25222</v>
      </c>
      <c r="K4122" s="215" t="s">
        <v>8688</v>
      </c>
      <c r="L4122" s="215" t="s">
        <v>25240</v>
      </c>
      <c r="AD4122" s="216"/>
    </row>
    <row r="4123" spans="1:30" s="215" customFormat="1" x14ac:dyDescent="0.25">
      <c r="A4123" s="215" t="s">
        <v>160</v>
      </c>
      <c r="B4123" s="215">
        <v>6139</v>
      </c>
      <c r="C4123" s="215" t="s">
        <v>236</v>
      </c>
      <c r="D4123" s="215">
        <v>191989964</v>
      </c>
      <c r="E4123" s="215">
        <v>1060</v>
      </c>
      <c r="F4123" s="215">
        <v>1274</v>
      </c>
      <c r="G4123" s="215">
        <v>1004</v>
      </c>
      <c r="I4123" s="215" t="s">
        <v>15181</v>
      </c>
      <c r="J4123" s="215" t="s">
        <v>15182</v>
      </c>
      <c r="K4123" s="215" t="s">
        <v>8688</v>
      </c>
      <c r="L4123" s="215" t="s">
        <v>21188</v>
      </c>
      <c r="AD4123" s="216"/>
    </row>
    <row r="4124" spans="1:30" s="215" customFormat="1" x14ac:dyDescent="0.25">
      <c r="A4124" s="215" t="s">
        <v>160</v>
      </c>
      <c r="B4124" s="215">
        <v>6139</v>
      </c>
      <c r="C4124" s="215" t="s">
        <v>236</v>
      </c>
      <c r="D4124" s="215">
        <v>191991225</v>
      </c>
      <c r="E4124" s="215">
        <v>1020</v>
      </c>
      <c r="F4124" s="215">
        <v>1110</v>
      </c>
      <c r="G4124" s="215">
        <v>1004</v>
      </c>
      <c r="I4124" s="215" t="s">
        <v>25162</v>
      </c>
      <c r="J4124" s="215" t="s">
        <v>25163</v>
      </c>
      <c r="K4124" s="215" t="s">
        <v>8688</v>
      </c>
      <c r="L4124" s="215" t="s">
        <v>25201</v>
      </c>
      <c r="AD4124" s="216"/>
    </row>
    <row r="4125" spans="1:30" s="215" customFormat="1" x14ac:dyDescent="0.25">
      <c r="A4125" s="215" t="s">
        <v>160</v>
      </c>
      <c r="B4125" s="215">
        <v>6139</v>
      </c>
      <c r="C4125" s="215" t="s">
        <v>236</v>
      </c>
      <c r="D4125" s="215">
        <v>191992352</v>
      </c>
      <c r="E4125" s="215">
        <v>1060</v>
      </c>
      <c r="F4125" s="215">
        <v>1274</v>
      </c>
      <c r="G4125" s="215">
        <v>1004</v>
      </c>
      <c r="I4125" s="215" t="s">
        <v>15183</v>
      </c>
      <c r="J4125" s="215" t="s">
        <v>15184</v>
      </c>
      <c r="K4125" s="215" t="s">
        <v>8688</v>
      </c>
      <c r="L4125" s="215" t="s">
        <v>21189</v>
      </c>
      <c r="AD4125" s="216"/>
    </row>
    <row r="4126" spans="1:30" s="215" customFormat="1" x14ac:dyDescent="0.25">
      <c r="A4126" s="215" t="s">
        <v>160</v>
      </c>
      <c r="B4126" s="215">
        <v>6139</v>
      </c>
      <c r="C4126" s="215" t="s">
        <v>236</v>
      </c>
      <c r="D4126" s="215">
        <v>191993519</v>
      </c>
      <c r="E4126" s="215">
        <v>1020</v>
      </c>
      <c r="F4126" s="215">
        <v>1110</v>
      </c>
      <c r="G4126" s="215">
        <v>1004</v>
      </c>
      <c r="I4126" s="215" t="s">
        <v>25162</v>
      </c>
      <c r="J4126" s="215" t="s">
        <v>25163</v>
      </c>
      <c r="K4126" s="215" t="s">
        <v>8688</v>
      </c>
      <c r="L4126" s="215" t="s">
        <v>25315</v>
      </c>
      <c r="AD4126" s="216"/>
    </row>
    <row r="4127" spans="1:30" s="215" customFormat="1" x14ac:dyDescent="0.25">
      <c r="A4127" s="215" t="s">
        <v>160</v>
      </c>
      <c r="B4127" s="215">
        <v>6139</v>
      </c>
      <c r="C4127" s="215" t="s">
        <v>236</v>
      </c>
      <c r="D4127" s="215">
        <v>191998844</v>
      </c>
      <c r="E4127" s="215">
        <v>1020</v>
      </c>
      <c r="F4127" s="215">
        <v>1110</v>
      </c>
      <c r="G4127" s="215">
        <v>1004</v>
      </c>
      <c r="I4127" s="215" t="s">
        <v>28884</v>
      </c>
      <c r="J4127" s="215" t="s">
        <v>28885</v>
      </c>
      <c r="K4127" s="215" t="s">
        <v>8688</v>
      </c>
      <c r="L4127" s="215" t="s">
        <v>28962</v>
      </c>
      <c r="AD4127" s="216"/>
    </row>
    <row r="4128" spans="1:30" s="215" customFormat="1" x14ac:dyDescent="0.25">
      <c r="A4128" s="215" t="s">
        <v>160</v>
      </c>
      <c r="B4128" s="215">
        <v>6139</v>
      </c>
      <c r="C4128" s="215" t="s">
        <v>236</v>
      </c>
      <c r="D4128" s="215">
        <v>191998845</v>
      </c>
      <c r="E4128" s="215">
        <v>1020</v>
      </c>
      <c r="F4128" s="215">
        <v>1110</v>
      </c>
      <c r="G4128" s="215">
        <v>1003</v>
      </c>
      <c r="I4128" s="215" t="s">
        <v>28886</v>
      </c>
      <c r="J4128" s="215" t="s">
        <v>28887</v>
      </c>
      <c r="K4128" s="215" t="s">
        <v>8688</v>
      </c>
      <c r="L4128" s="215" t="s">
        <v>28963</v>
      </c>
      <c r="AD4128" s="216"/>
    </row>
    <row r="4129" spans="1:30" s="215" customFormat="1" x14ac:dyDescent="0.25">
      <c r="A4129" s="215" t="s">
        <v>160</v>
      </c>
      <c r="B4129" s="215">
        <v>6139</v>
      </c>
      <c r="C4129" s="215" t="s">
        <v>236</v>
      </c>
      <c r="D4129" s="215">
        <v>192004272</v>
      </c>
      <c r="E4129" s="215">
        <v>1060</v>
      </c>
      <c r="F4129" s="215">
        <v>1274</v>
      </c>
      <c r="G4129" s="215">
        <v>1004</v>
      </c>
      <c r="I4129" s="215" t="s">
        <v>26134</v>
      </c>
      <c r="J4129" s="215" t="s">
        <v>26135</v>
      </c>
      <c r="K4129" s="215" t="s">
        <v>8688</v>
      </c>
      <c r="L4129" s="215" t="s">
        <v>26188</v>
      </c>
      <c r="AD4129" s="216"/>
    </row>
    <row r="4130" spans="1:30" s="215" customFormat="1" x14ac:dyDescent="0.25">
      <c r="A4130" s="215" t="s">
        <v>160</v>
      </c>
      <c r="B4130" s="215">
        <v>6139</v>
      </c>
      <c r="C4130" s="215" t="s">
        <v>236</v>
      </c>
      <c r="D4130" s="215">
        <v>192004275</v>
      </c>
      <c r="E4130" s="215">
        <v>1060</v>
      </c>
      <c r="F4130" s="215">
        <v>1242</v>
      </c>
      <c r="G4130" s="215">
        <v>1004</v>
      </c>
      <c r="I4130" s="215" t="s">
        <v>25337</v>
      </c>
      <c r="J4130" s="215" t="s">
        <v>25338</v>
      </c>
      <c r="K4130" s="215" t="s">
        <v>8688</v>
      </c>
      <c r="L4130" s="215" t="s">
        <v>25372</v>
      </c>
      <c r="AD4130" s="216"/>
    </row>
    <row r="4131" spans="1:30" s="215" customFormat="1" x14ac:dyDescent="0.25">
      <c r="A4131" s="215" t="s">
        <v>160</v>
      </c>
      <c r="B4131" s="215">
        <v>6139</v>
      </c>
      <c r="C4131" s="215" t="s">
        <v>236</v>
      </c>
      <c r="D4131" s="215">
        <v>192004783</v>
      </c>
      <c r="E4131" s="215">
        <v>1060</v>
      </c>
      <c r="F4131" s="215">
        <v>1274</v>
      </c>
      <c r="G4131" s="215">
        <v>1004</v>
      </c>
      <c r="I4131" s="215" t="s">
        <v>15185</v>
      </c>
      <c r="J4131" s="215" t="s">
        <v>15186</v>
      </c>
      <c r="K4131" s="215" t="s">
        <v>8688</v>
      </c>
      <c r="L4131" s="215" t="s">
        <v>21190</v>
      </c>
      <c r="AD4131" s="216"/>
    </row>
    <row r="4132" spans="1:30" s="215" customFormat="1" x14ac:dyDescent="0.25">
      <c r="A4132" s="215" t="s">
        <v>160</v>
      </c>
      <c r="B4132" s="215">
        <v>6139</v>
      </c>
      <c r="C4132" s="215" t="s">
        <v>236</v>
      </c>
      <c r="D4132" s="215">
        <v>192004784</v>
      </c>
      <c r="E4132" s="215">
        <v>1060</v>
      </c>
      <c r="F4132" s="215">
        <v>1274</v>
      </c>
      <c r="G4132" s="215">
        <v>1004</v>
      </c>
      <c r="I4132" s="215" t="s">
        <v>15187</v>
      </c>
      <c r="J4132" s="215" t="s">
        <v>15188</v>
      </c>
      <c r="K4132" s="215" t="s">
        <v>8688</v>
      </c>
      <c r="L4132" s="215" t="s">
        <v>21191</v>
      </c>
      <c r="AD4132" s="216"/>
    </row>
    <row r="4133" spans="1:30" s="215" customFormat="1" x14ac:dyDescent="0.25">
      <c r="A4133" s="215" t="s">
        <v>160</v>
      </c>
      <c r="B4133" s="215">
        <v>6139</v>
      </c>
      <c r="C4133" s="215" t="s">
        <v>236</v>
      </c>
      <c r="D4133" s="215">
        <v>192016576</v>
      </c>
      <c r="E4133" s="215">
        <v>1060</v>
      </c>
      <c r="F4133" s="215">
        <v>1274</v>
      </c>
      <c r="G4133" s="215">
        <v>1004</v>
      </c>
      <c r="I4133" s="215" t="s">
        <v>24643</v>
      </c>
      <c r="J4133" s="215" t="s">
        <v>24644</v>
      </c>
      <c r="K4133" s="215" t="s">
        <v>8688</v>
      </c>
      <c r="L4133" s="215" t="s">
        <v>24678</v>
      </c>
      <c r="AD4133" s="216"/>
    </row>
    <row r="4134" spans="1:30" s="215" customFormat="1" x14ac:dyDescent="0.25">
      <c r="A4134" s="215" t="s">
        <v>160</v>
      </c>
      <c r="B4134" s="215">
        <v>6139</v>
      </c>
      <c r="C4134" s="215" t="s">
        <v>236</v>
      </c>
      <c r="D4134" s="215">
        <v>192023666</v>
      </c>
      <c r="E4134" s="215">
        <v>1020</v>
      </c>
      <c r="F4134" s="215">
        <v>1110</v>
      </c>
      <c r="G4134" s="215">
        <v>1004</v>
      </c>
      <c r="I4134" s="215" t="s">
        <v>30181</v>
      </c>
      <c r="J4134" s="215" t="s">
        <v>30182</v>
      </c>
      <c r="K4134" s="215" t="s">
        <v>8688</v>
      </c>
      <c r="L4134" s="215" t="s">
        <v>30992</v>
      </c>
      <c r="AD4134" s="216"/>
    </row>
    <row r="4135" spans="1:30" s="215" customFormat="1" x14ac:dyDescent="0.25">
      <c r="A4135" s="215" t="s">
        <v>160</v>
      </c>
      <c r="B4135" s="215">
        <v>6139</v>
      </c>
      <c r="C4135" s="215" t="s">
        <v>236</v>
      </c>
      <c r="D4135" s="215">
        <v>192030759</v>
      </c>
      <c r="E4135" s="215">
        <v>1020</v>
      </c>
      <c r="F4135" s="215">
        <v>1121</v>
      </c>
      <c r="G4135" s="215">
        <v>1003</v>
      </c>
      <c r="I4135" s="215" t="s">
        <v>28096</v>
      </c>
      <c r="J4135" s="215" t="s">
        <v>28097</v>
      </c>
      <c r="K4135" s="215" t="s">
        <v>8688</v>
      </c>
      <c r="L4135" s="215" t="s">
        <v>28011</v>
      </c>
      <c r="AD4135" s="216"/>
    </row>
    <row r="4136" spans="1:30" s="215" customFormat="1" x14ac:dyDescent="0.25">
      <c r="A4136" s="215" t="s">
        <v>160</v>
      </c>
      <c r="B4136" s="215">
        <v>6139</v>
      </c>
      <c r="C4136" s="215" t="s">
        <v>236</v>
      </c>
      <c r="D4136" s="215">
        <v>192033284</v>
      </c>
      <c r="E4136" s="215">
        <v>1020</v>
      </c>
      <c r="F4136" s="215">
        <v>1110</v>
      </c>
      <c r="G4136" s="215">
        <v>1003</v>
      </c>
      <c r="I4136" s="215" t="s">
        <v>27402</v>
      </c>
      <c r="J4136" s="215" t="s">
        <v>27403</v>
      </c>
      <c r="K4136" s="215" t="s">
        <v>8688</v>
      </c>
      <c r="L4136" s="215" t="s">
        <v>28012</v>
      </c>
      <c r="AD4136" s="216"/>
    </row>
    <row r="4137" spans="1:30" s="215" customFormat="1" x14ac:dyDescent="0.25">
      <c r="A4137" s="215" t="s">
        <v>160</v>
      </c>
      <c r="B4137" s="215">
        <v>6139</v>
      </c>
      <c r="C4137" s="215" t="s">
        <v>236</v>
      </c>
      <c r="D4137" s="215">
        <v>400071130</v>
      </c>
      <c r="E4137" s="215">
        <v>1060</v>
      </c>
      <c r="F4137" s="215">
        <v>1271</v>
      </c>
      <c r="G4137" s="215">
        <v>1004</v>
      </c>
      <c r="I4137" s="215" t="s">
        <v>15189</v>
      </c>
      <c r="J4137" s="215" t="s">
        <v>15190</v>
      </c>
      <c r="K4137" s="215" t="s">
        <v>8741</v>
      </c>
      <c r="L4137" s="215" t="s">
        <v>22963</v>
      </c>
      <c r="AD4137" s="216"/>
    </row>
    <row r="4138" spans="1:30" s="215" customFormat="1" x14ac:dyDescent="0.25">
      <c r="A4138" s="215" t="s">
        <v>160</v>
      </c>
      <c r="B4138" s="215">
        <v>6139</v>
      </c>
      <c r="C4138" s="215" t="s">
        <v>236</v>
      </c>
      <c r="D4138" s="215">
        <v>400071252</v>
      </c>
      <c r="E4138" s="215">
        <v>1060</v>
      </c>
      <c r="F4138" s="215">
        <v>1271</v>
      </c>
      <c r="G4138" s="215">
        <v>1004</v>
      </c>
      <c r="I4138" s="215" t="s">
        <v>15191</v>
      </c>
      <c r="J4138" s="215" t="s">
        <v>15192</v>
      </c>
      <c r="K4138" s="215" t="s">
        <v>8688</v>
      </c>
      <c r="L4138" s="215" t="s">
        <v>21192</v>
      </c>
      <c r="AD4138" s="216"/>
    </row>
    <row r="4139" spans="1:30" s="215" customFormat="1" x14ac:dyDescent="0.25">
      <c r="A4139" s="215" t="s">
        <v>160</v>
      </c>
      <c r="B4139" s="215">
        <v>6139</v>
      </c>
      <c r="C4139" s="215" t="s">
        <v>236</v>
      </c>
      <c r="D4139" s="215">
        <v>400071264</v>
      </c>
      <c r="E4139" s="215">
        <v>1060</v>
      </c>
      <c r="F4139" s="215">
        <v>1271</v>
      </c>
      <c r="G4139" s="215">
        <v>1004</v>
      </c>
      <c r="I4139" s="215" t="s">
        <v>15193</v>
      </c>
      <c r="J4139" s="215" t="s">
        <v>15194</v>
      </c>
      <c r="K4139" s="215" t="s">
        <v>8688</v>
      </c>
      <c r="L4139" s="215" t="s">
        <v>21193</v>
      </c>
      <c r="AD4139" s="216"/>
    </row>
    <row r="4140" spans="1:30" s="215" customFormat="1" x14ac:dyDescent="0.25">
      <c r="A4140" s="215" t="s">
        <v>160</v>
      </c>
      <c r="B4140" s="215">
        <v>6139</v>
      </c>
      <c r="C4140" s="215" t="s">
        <v>236</v>
      </c>
      <c r="D4140" s="215">
        <v>400071378</v>
      </c>
      <c r="E4140" s="215">
        <v>1060</v>
      </c>
      <c r="F4140" s="215">
        <v>1251</v>
      </c>
      <c r="G4140" s="215">
        <v>1004</v>
      </c>
      <c r="I4140" s="215" t="s">
        <v>15195</v>
      </c>
      <c r="J4140" s="215" t="s">
        <v>15196</v>
      </c>
      <c r="K4140" s="215" t="s">
        <v>8688</v>
      </c>
      <c r="L4140" s="215" t="s">
        <v>21194</v>
      </c>
      <c r="AD4140" s="216"/>
    </row>
    <row r="4141" spans="1:30" s="215" customFormat="1" x14ac:dyDescent="0.25">
      <c r="A4141" s="215" t="s">
        <v>160</v>
      </c>
      <c r="B4141" s="215">
        <v>6139</v>
      </c>
      <c r="C4141" s="215" t="s">
        <v>236</v>
      </c>
      <c r="D4141" s="215">
        <v>400071380</v>
      </c>
      <c r="E4141" s="215">
        <v>1060</v>
      </c>
      <c r="G4141" s="215">
        <v>1004</v>
      </c>
      <c r="I4141" s="215" t="s">
        <v>15197</v>
      </c>
      <c r="J4141" s="215" t="s">
        <v>15198</v>
      </c>
      <c r="K4141" s="215" t="s">
        <v>8741</v>
      </c>
      <c r="L4141" s="215" t="s">
        <v>22964</v>
      </c>
      <c r="AD4141" s="216"/>
    </row>
    <row r="4142" spans="1:30" s="215" customFormat="1" x14ac:dyDescent="0.25">
      <c r="A4142" s="215" t="s">
        <v>160</v>
      </c>
      <c r="B4142" s="215">
        <v>6139</v>
      </c>
      <c r="C4142" s="215" t="s">
        <v>236</v>
      </c>
      <c r="D4142" s="215">
        <v>400071383</v>
      </c>
      <c r="E4142" s="215">
        <v>1060</v>
      </c>
      <c r="F4142" s="215">
        <v>1230</v>
      </c>
      <c r="G4142" s="215">
        <v>1004</v>
      </c>
      <c r="I4142" s="215" t="s">
        <v>15199</v>
      </c>
      <c r="J4142" s="215" t="s">
        <v>15200</v>
      </c>
      <c r="K4142" s="215" t="s">
        <v>8741</v>
      </c>
      <c r="L4142" s="215" t="s">
        <v>22964</v>
      </c>
      <c r="AD4142" s="216"/>
    </row>
    <row r="4143" spans="1:30" s="215" customFormat="1" x14ac:dyDescent="0.25">
      <c r="A4143" s="215" t="s">
        <v>160</v>
      </c>
      <c r="B4143" s="215">
        <v>6139</v>
      </c>
      <c r="C4143" s="215" t="s">
        <v>236</v>
      </c>
      <c r="D4143" s="215">
        <v>400071385</v>
      </c>
      <c r="E4143" s="215">
        <v>1060</v>
      </c>
      <c r="F4143" s="215">
        <v>1264</v>
      </c>
      <c r="G4143" s="215">
        <v>1004</v>
      </c>
      <c r="I4143" s="215" t="s">
        <v>15201</v>
      </c>
      <c r="J4143" s="215" t="s">
        <v>15202</v>
      </c>
      <c r="K4143" s="215" t="s">
        <v>8741</v>
      </c>
      <c r="L4143" s="215" t="s">
        <v>22965</v>
      </c>
      <c r="AD4143" s="216"/>
    </row>
    <row r="4144" spans="1:30" s="215" customFormat="1" x14ac:dyDescent="0.25">
      <c r="A4144" s="215" t="s">
        <v>160</v>
      </c>
      <c r="B4144" s="215">
        <v>6139</v>
      </c>
      <c r="C4144" s="215" t="s">
        <v>236</v>
      </c>
      <c r="D4144" s="215">
        <v>400071396</v>
      </c>
      <c r="E4144" s="215">
        <v>1060</v>
      </c>
      <c r="F4144" s="215">
        <v>1274</v>
      </c>
      <c r="G4144" s="215">
        <v>1004</v>
      </c>
      <c r="I4144" s="215" t="s">
        <v>15203</v>
      </c>
      <c r="J4144" s="215" t="s">
        <v>15204</v>
      </c>
      <c r="K4144" s="215" t="s">
        <v>8741</v>
      </c>
      <c r="L4144" s="215" t="s">
        <v>22966</v>
      </c>
      <c r="AD4144" s="216"/>
    </row>
    <row r="4145" spans="1:30" s="215" customFormat="1" x14ac:dyDescent="0.25">
      <c r="A4145" s="215" t="s">
        <v>160</v>
      </c>
      <c r="B4145" s="215">
        <v>6139</v>
      </c>
      <c r="C4145" s="215" t="s">
        <v>236</v>
      </c>
      <c r="D4145" s="215">
        <v>400071398</v>
      </c>
      <c r="E4145" s="215">
        <v>1060</v>
      </c>
      <c r="G4145" s="215">
        <v>1004</v>
      </c>
      <c r="I4145" s="215" t="s">
        <v>15205</v>
      </c>
      <c r="J4145" s="215" t="s">
        <v>15206</v>
      </c>
      <c r="K4145" s="215" t="s">
        <v>8741</v>
      </c>
      <c r="L4145" s="215" t="s">
        <v>22967</v>
      </c>
      <c r="AD4145" s="216"/>
    </row>
    <row r="4146" spans="1:30" s="215" customFormat="1" x14ac:dyDescent="0.25">
      <c r="A4146" s="215" t="s">
        <v>160</v>
      </c>
      <c r="B4146" s="215">
        <v>6139</v>
      </c>
      <c r="C4146" s="215" t="s">
        <v>236</v>
      </c>
      <c r="D4146" s="215">
        <v>400071408</v>
      </c>
      <c r="E4146" s="215">
        <v>1060</v>
      </c>
      <c r="G4146" s="215">
        <v>1004</v>
      </c>
      <c r="I4146" s="215" t="s">
        <v>15207</v>
      </c>
      <c r="J4146" s="215" t="s">
        <v>15208</v>
      </c>
      <c r="K4146" s="215" t="s">
        <v>8741</v>
      </c>
      <c r="L4146" s="215" t="s">
        <v>22968</v>
      </c>
      <c r="AD4146" s="216"/>
    </row>
    <row r="4147" spans="1:30" s="215" customFormat="1" x14ac:dyDescent="0.25">
      <c r="A4147" s="215" t="s">
        <v>160</v>
      </c>
      <c r="B4147" s="215">
        <v>6139</v>
      </c>
      <c r="C4147" s="215" t="s">
        <v>236</v>
      </c>
      <c r="D4147" s="215">
        <v>400071409</v>
      </c>
      <c r="E4147" s="215">
        <v>1060</v>
      </c>
      <c r="G4147" s="215">
        <v>1004</v>
      </c>
      <c r="I4147" s="215" t="s">
        <v>15205</v>
      </c>
      <c r="J4147" s="215" t="s">
        <v>15206</v>
      </c>
      <c r="K4147" s="215" t="s">
        <v>8741</v>
      </c>
      <c r="L4147" s="215" t="s">
        <v>22967</v>
      </c>
      <c r="AD4147" s="216"/>
    </row>
    <row r="4148" spans="1:30" s="215" customFormat="1" x14ac:dyDescent="0.25">
      <c r="A4148" s="215" t="s">
        <v>160</v>
      </c>
      <c r="B4148" s="215">
        <v>6139</v>
      </c>
      <c r="C4148" s="215" t="s">
        <v>236</v>
      </c>
      <c r="D4148" s="215">
        <v>400071413</v>
      </c>
      <c r="E4148" s="215">
        <v>1060</v>
      </c>
      <c r="G4148" s="215">
        <v>1004</v>
      </c>
      <c r="I4148" s="215" t="s">
        <v>15209</v>
      </c>
      <c r="J4148" s="215" t="s">
        <v>15210</v>
      </c>
      <c r="K4148" s="215" t="s">
        <v>8741</v>
      </c>
      <c r="L4148" s="215" t="s">
        <v>22969</v>
      </c>
      <c r="AD4148" s="216"/>
    </row>
    <row r="4149" spans="1:30" s="215" customFormat="1" x14ac:dyDescent="0.25">
      <c r="A4149" s="215" t="s">
        <v>160</v>
      </c>
      <c r="B4149" s="215">
        <v>6139</v>
      </c>
      <c r="C4149" s="215" t="s">
        <v>236</v>
      </c>
      <c r="D4149" s="215">
        <v>400071429</v>
      </c>
      <c r="E4149" s="215">
        <v>1060</v>
      </c>
      <c r="F4149" s="215">
        <v>1230</v>
      </c>
      <c r="G4149" s="215">
        <v>1004</v>
      </c>
      <c r="I4149" s="215" t="s">
        <v>15211</v>
      </c>
      <c r="J4149" s="215" t="s">
        <v>15212</v>
      </c>
      <c r="K4149" s="215" t="s">
        <v>8741</v>
      </c>
      <c r="L4149" s="215" t="s">
        <v>22943</v>
      </c>
      <c r="AD4149" s="216"/>
    </row>
    <row r="4150" spans="1:30" s="215" customFormat="1" x14ac:dyDescent="0.25">
      <c r="A4150" s="215" t="s">
        <v>160</v>
      </c>
      <c r="B4150" s="215">
        <v>6139</v>
      </c>
      <c r="C4150" s="215" t="s">
        <v>236</v>
      </c>
      <c r="D4150" s="215">
        <v>400071430</v>
      </c>
      <c r="E4150" s="215">
        <v>1060</v>
      </c>
      <c r="F4150" s="215">
        <v>1230</v>
      </c>
      <c r="G4150" s="215">
        <v>1004</v>
      </c>
      <c r="I4150" s="215" t="s">
        <v>15213</v>
      </c>
      <c r="J4150" s="215" t="s">
        <v>15214</v>
      </c>
      <c r="K4150" s="215" t="s">
        <v>8741</v>
      </c>
      <c r="L4150" s="215" t="s">
        <v>22970</v>
      </c>
      <c r="AD4150" s="216"/>
    </row>
    <row r="4151" spans="1:30" s="215" customFormat="1" x14ac:dyDescent="0.25">
      <c r="A4151" s="215" t="s">
        <v>160</v>
      </c>
      <c r="B4151" s="215">
        <v>6139</v>
      </c>
      <c r="C4151" s="215" t="s">
        <v>236</v>
      </c>
      <c r="D4151" s="215">
        <v>400071476</v>
      </c>
      <c r="E4151" s="215">
        <v>1020</v>
      </c>
      <c r="F4151" s="215">
        <v>1122</v>
      </c>
      <c r="G4151" s="215">
        <v>1004</v>
      </c>
      <c r="I4151" s="215" t="s">
        <v>3675</v>
      </c>
      <c r="J4151" s="215" t="s">
        <v>3676</v>
      </c>
      <c r="K4151" s="215" t="s">
        <v>328</v>
      </c>
      <c r="L4151" s="215" t="s">
        <v>7940</v>
      </c>
      <c r="AD4151" s="216"/>
    </row>
    <row r="4152" spans="1:30" s="215" customFormat="1" x14ac:dyDescent="0.25">
      <c r="A4152" s="215" t="s">
        <v>160</v>
      </c>
      <c r="B4152" s="215">
        <v>6139</v>
      </c>
      <c r="C4152" s="215" t="s">
        <v>236</v>
      </c>
      <c r="D4152" s="215">
        <v>400071496</v>
      </c>
      <c r="E4152" s="215">
        <v>1060</v>
      </c>
      <c r="F4152" s="215">
        <v>1274</v>
      </c>
      <c r="G4152" s="215">
        <v>1004</v>
      </c>
      <c r="I4152" s="215" t="s">
        <v>15215</v>
      </c>
      <c r="J4152" s="215" t="s">
        <v>15216</v>
      </c>
      <c r="K4152" s="215" t="s">
        <v>8741</v>
      </c>
      <c r="L4152" s="215" t="s">
        <v>22971</v>
      </c>
      <c r="AD4152" s="216"/>
    </row>
    <row r="4153" spans="1:30" s="215" customFormat="1" x14ac:dyDescent="0.25">
      <c r="A4153" s="215" t="s">
        <v>160</v>
      </c>
      <c r="B4153" s="215">
        <v>6139</v>
      </c>
      <c r="C4153" s="215" t="s">
        <v>236</v>
      </c>
      <c r="D4153" s="215">
        <v>400071529</v>
      </c>
      <c r="E4153" s="215">
        <v>1060</v>
      </c>
      <c r="F4153" s="215">
        <v>1271</v>
      </c>
      <c r="G4153" s="215">
        <v>1004</v>
      </c>
      <c r="I4153" s="215" t="s">
        <v>15217</v>
      </c>
      <c r="J4153" s="215" t="s">
        <v>15218</v>
      </c>
      <c r="K4153" s="215" t="s">
        <v>8741</v>
      </c>
      <c r="L4153" s="215" t="s">
        <v>22943</v>
      </c>
      <c r="AD4153" s="216"/>
    </row>
    <row r="4154" spans="1:30" s="215" customFormat="1" x14ac:dyDescent="0.25">
      <c r="A4154" s="215" t="s">
        <v>160</v>
      </c>
      <c r="B4154" s="215">
        <v>6139</v>
      </c>
      <c r="C4154" s="215" t="s">
        <v>236</v>
      </c>
      <c r="D4154" s="215">
        <v>400071572</v>
      </c>
      <c r="E4154" s="215">
        <v>1060</v>
      </c>
      <c r="G4154" s="215">
        <v>1004</v>
      </c>
      <c r="I4154" s="215" t="s">
        <v>15219</v>
      </c>
      <c r="J4154" s="215" t="s">
        <v>15220</v>
      </c>
      <c r="K4154" s="215" t="s">
        <v>8741</v>
      </c>
      <c r="L4154" s="215" t="s">
        <v>22972</v>
      </c>
      <c r="AD4154" s="216"/>
    </row>
    <row r="4155" spans="1:30" s="215" customFormat="1" x14ac:dyDescent="0.25">
      <c r="A4155" s="215" t="s">
        <v>160</v>
      </c>
      <c r="B4155" s="215">
        <v>6140</v>
      </c>
      <c r="C4155" s="215" t="s">
        <v>237</v>
      </c>
      <c r="D4155" s="215">
        <v>921629</v>
      </c>
      <c r="E4155" s="215">
        <v>1020</v>
      </c>
      <c r="F4155" s="215">
        <v>1110</v>
      </c>
      <c r="G4155" s="215">
        <v>1004</v>
      </c>
      <c r="I4155" s="215" t="s">
        <v>15221</v>
      </c>
      <c r="J4155" s="215" t="s">
        <v>15222</v>
      </c>
      <c r="K4155" s="215" t="s">
        <v>8741</v>
      </c>
      <c r="L4155" s="215" t="s">
        <v>22973</v>
      </c>
      <c r="AD4155" s="216"/>
    </row>
    <row r="4156" spans="1:30" s="215" customFormat="1" x14ac:dyDescent="0.25">
      <c r="A4156" s="215" t="s">
        <v>160</v>
      </c>
      <c r="B4156" s="215">
        <v>6140</v>
      </c>
      <c r="C4156" s="215" t="s">
        <v>237</v>
      </c>
      <c r="D4156" s="215">
        <v>921631</v>
      </c>
      <c r="E4156" s="215">
        <v>1020</v>
      </c>
      <c r="F4156" s="215">
        <v>1110</v>
      </c>
      <c r="G4156" s="215">
        <v>1004</v>
      </c>
      <c r="I4156" s="215" t="s">
        <v>15223</v>
      </c>
      <c r="J4156" s="215" t="s">
        <v>15224</v>
      </c>
      <c r="K4156" s="215" t="s">
        <v>8741</v>
      </c>
      <c r="L4156" s="215" t="s">
        <v>22973</v>
      </c>
      <c r="AD4156" s="216"/>
    </row>
    <row r="4157" spans="1:30" s="215" customFormat="1" x14ac:dyDescent="0.25">
      <c r="A4157" s="215" t="s">
        <v>160</v>
      </c>
      <c r="B4157" s="215">
        <v>6140</v>
      </c>
      <c r="C4157" s="215" t="s">
        <v>237</v>
      </c>
      <c r="D4157" s="215">
        <v>921632</v>
      </c>
      <c r="E4157" s="215">
        <v>1020</v>
      </c>
      <c r="F4157" s="215">
        <v>1110</v>
      </c>
      <c r="G4157" s="215">
        <v>1004</v>
      </c>
      <c r="I4157" s="215" t="s">
        <v>15225</v>
      </c>
      <c r="J4157" s="215" t="s">
        <v>15226</v>
      </c>
      <c r="K4157" s="215" t="s">
        <v>8741</v>
      </c>
      <c r="L4157" s="215" t="s">
        <v>22973</v>
      </c>
      <c r="AD4157" s="216"/>
    </row>
    <row r="4158" spans="1:30" s="215" customFormat="1" x14ac:dyDescent="0.25">
      <c r="A4158" s="215" t="s">
        <v>160</v>
      </c>
      <c r="B4158" s="215">
        <v>6140</v>
      </c>
      <c r="C4158" s="215" t="s">
        <v>237</v>
      </c>
      <c r="D4158" s="215">
        <v>921633</v>
      </c>
      <c r="E4158" s="215">
        <v>1020</v>
      </c>
      <c r="F4158" s="215">
        <v>1110</v>
      </c>
      <c r="G4158" s="215">
        <v>1004</v>
      </c>
      <c r="I4158" s="215" t="s">
        <v>15227</v>
      </c>
      <c r="J4158" s="215" t="s">
        <v>15228</v>
      </c>
      <c r="K4158" s="215" t="s">
        <v>8741</v>
      </c>
      <c r="L4158" s="215" t="s">
        <v>22973</v>
      </c>
      <c r="AD4158" s="216"/>
    </row>
    <row r="4159" spans="1:30" s="215" customFormat="1" x14ac:dyDescent="0.25">
      <c r="A4159" s="215" t="s">
        <v>160</v>
      </c>
      <c r="B4159" s="215">
        <v>6140</v>
      </c>
      <c r="C4159" s="215" t="s">
        <v>237</v>
      </c>
      <c r="D4159" s="215">
        <v>921635</v>
      </c>
      <c r="E4159" s="215">
        <v>1020</v>
      </c>
      <c r="F4159" s="215">
        <v>1110</v>
      </c>
      <c r="G4159" s="215">
        <v>1004</v>
      </c>
      <c r="I4159" s="215" t="s">
        <v>15229</v>
      </c>
      <c r="J4159" s="215" t="s">
        <v>15230</v>
      </c>
      <c r="K4159" s="215" t="s">
        <v>8741</v>
      </c>
      <c r="L4159" s="215" t="s">
        <v>22974</v>
      </c>
      <c r="AD4159" s="216"/>
    </row>
    <row r="4160" spans="1:30" s="215" customFormat="1" x14ac:dyDescent="0.25">
      <c r="A4160" s="215" t="s">
        <v>160</v>
      </c>
      <c r="B4160" s="215">
        <v>6140</v>
      </c>
      <c r="C4160" s="215" t="s">
        <v>237</v>
      </c>
      <c r="D4160" s="215">
        <v>921636</v>
      </c>
      <c r="E4160" s="215">
        <v>1020</v>
      </c>
      <c r="F4160" s="215">
        <v>1110</v>
      </c>
      <c r="G4160" s="215">
        <v>1004</v>
      </c>
      <c r="I4160" s="215" t="s">
        <v>15231</v>
      </c>
      <c r="J4160" s="215" t="s">
        <v>15232</v>
      </c>
      <c r="K4160" s="215" t="s">
        <v>8741</v>
      </c>
      <c r="L4160" s="215" t="s">
        <v>22973</v>
      </c>
      <c r="AD4160" s="216"/>
    </row>
    <row r="4161" spans="1:30" s="215" customFormat="1" x14ac:dyDescent="0.25">
      <c r="A4161" s="215" t="s">
        <v>160</v>
      </c>
      <c r="B4161" s="215">
        <v>6140</v>
      </c>
      <c r="C4161" s="215" t="s">
        <v>237</v>
      </c>
      <c r="D4161" s="215">
        <v>921637</v>
      </c>
      <c r="E4161" s="215">
        <v>1020</v>
      </c>
      <c r="F4161" s="215">
        <v>1110</v>
      </c>
      <c r="G4161" s="215">
        <v>1004</v>
      </c>
      <c r="I4161" s="215" t="s">
        <v>15233</v>
      </c>
      <c r="J4161" s="215" t="s">
        <v>15234</v>
      </c>
      <c r="K4161" s="215" t="s">
        <v>8741</v>
      </c>
      <c r="L4161" s="215" t="s">
        <v>22974</v>
      </c>
      <c r="AD4161" s="216"/>
    </row>
    <row r="4162" spans="1:30" s="215" customFormat="1" x14ac:dyDescent="0.25">
      <c r="A4162" s="215" t="s">
        <v>160</v>
      </c>
      <c r="B4162" s="215">
        <v>6140</v>
      </c>
      <c r="C4162" s="215" t="s">
        <v>237</v>
      </c>
      <c r="D4162" s="215">
        <v>921639</v>
      </c>
      <c r="E4162" s="215">
        <v>1020</v>
      </c>
      <c r="F4162" s="215">
        <v>1110</v>
      </c>
      <c r="G4162" s="215">
        <v>1004</v>
      </c>
      <c r="I4162" s="215" t="s">
        <v>15235</v>
      </c>
      <c r="J4162" s="215" t="s">
        <v>15236</v>
      </c>
      <c r="K4162" s="215" t="s">
        <v>8741</v>
      </c>
      <c r="L4162" s="215" t="s">
        <v>22974</v>
      </c>
      <c r="AD4162" s="216"/>
    </row>
    <row r="4163" spans="1:30" s="215" customFormat="1" x14ac:dyDescent="0.25">
      <c r="A4163" s="215" t="s">
        <v>160</v>
      </c>
      <c r="B4163" s="215">
        <v>6140</v>
      </c>
      <c r="C4163" s="215" t="s">
        <v>237</v>
      </c>
      <c r="D4163" s="215">
        <v>921641</v>
      </c>
      <c r="E4163" s="215">
        <v>1020</v>
      </c>
      <c r="F4163" s="215">
        <v>1110</v>
      </c>
      <c r="G4163" s="215">
        <v>1004</v>
      </c>
      <c r="I4163" s="215" t="s">
        <v>15237</v>
      </c>
      <c r="J4163" s="215" t="s">
        <v>15238</v>
      </c>
      <c r="K4163" s="215" t="s">
        <v>8741</v>
      </c>
      <c r="L4163" s="215" t="s">
        <v>22974</v>
      </c>
      <c r="AD4163" s="216"/>
    </row>
    <row r="4164" spans="1:30" s="215" customFormat="1" x14ac:dyDescent="0.25">
      <c r="A4164" s="215" t="s">
        <v>160</v>
      </c>
      <c r="B4164" s="215">
        <v>6140</v>
      </c>
      <c r="C4164" s="215" t="s">
        <v>237</v>
      </c>
      <c r="D4164" s="215">
        <v>921642</v>
      </c>
      <c r="E4164" s="215">
        <v>1020</v>
      </c>
      <c r="F4164" s="215">
        <v>1110</v>
      </c>
      <c r="G4164" s="215">
        <v>1004</v>
      </c>
      <c r="I4164" s="215" t="s">
        <v>15239</v>
      </c>
      <c r="J4164" s="215" t="s">
        <v>15240</v>
      </c>
      <c r="K4164" s="215" t="s">
        <v>8741</v>
      </c>
      <c r="L4164" s="215" t="s">
        <v>22974</v>
      </c>
      <c r="AD4164" s="216"/>
    </row>
    <row r="4165" spans="1:30" s="215" customFormat="1" x14ac:dyDescent="0.25">
      <c r="A4165" s="215" t="s">
        <v>160</v>
      </c>
      <c r="B4165" s="215">
        <v>6140</v>
      </c>
      <c r="C4165" s="215" t="s">
        <v>237</v>
      </c>
      <c r="D4165" s="215">
        <v>921645</v>
      </c>
      <c r="E4165" s="215">
        <v>1020</v>
      </c>
      <c r="F4165" s="215">
        <v>1110</v>
      </c>
      <c r="G4165" s="215">
        <v>1004</v>
      </c>
      <c r="I4165" s="215" t="s">
        <v>15241</v>
      </c>
      <c r="J4165" s="215" t="s">
        <v>15242</v>
      </c>
      <c r="K4165" s="215" t="s">
        <v>8741</v>
      </c>
      <c r="L4165" s="215" t="s">
        <v>22975</v>
      </c>
      <c r="AD4165" s="216"/>
    </row>
    <row r="4166" spans="1:30" s="215" customFormat="1" x14ac:dyDescent="0.25">
      <c r="A4166" s="215" t="s">
        <v>160</v>
      </c>
      <c r="B4166" s="215">
        <v>6140</v>
      </c>
      <c r="C4166" s="215" t="s">
        <v>237</v>
      </c>
      <c r="D4166" s="215">
        <v>921647</v>
      </c>
      <c r="E4166" s="215">
        <v>1020</v>
      </c>
      <c r="F4166" s="215">
        <v>1110</v>
      </c>
      <c r="G4166" s="215">
        <v>1004</v>
      </c>
      <c r="I4166" s="215" t="s">
        <v>15243</v>
      </c>
      <c r="J4166" s="215" t="s">
        <v>15244</v>
      </c>
      <c r="K4166" s="215" t="s">
        <v>8741</v>
      </c>
      <c r="L4166" s="215" t="s">
        <v>22976</v>
      </c>
      <c r="AD4166" s="216"/>
    </row>
    <row r="4167" spans="1:30" s="215" customFormat="1" x14ac:dyDescent="0.25">
      <c r="A4167" s="215" t="s">
        <v>160</v>
      </c>
      <c r="B4167" s="215">
        <v>6140</v>
      </c>
      <c r="C4167" s="215" t="s">
        <v>237</v>
      </c>
      <c r="D4167" s="215">
        <v>921665</v>
      </c>
      <c r="E4167" s="215">
        <v>1020</v>
      </c>
      <c r="F4167" s="215">
        <v>1121</v>
      </c>
      <c r="G4167" s="215">
        <v>1004</v>
      </c>
      <c r="I4167" s="215" t="s">
        <v>15245</v>
      </c>
      <c r="J4167" s="215" t="s">
        <v>15246</v>
      </c>
      <c r="K4167" s="215" t="s">
        <v>8741</v>
      </c>
      <c r="L4167" s="215" t="s">
        <v>22977</v>
      </c>
      <c r="AD4167" s="216"/>
    </row>
    <row r="4168" spans="1:30" s="215" customFormat="1" x14ac:dyDescent="0.25">
      <c r="A4168" s="215" t="s">
        <v>160</v>
      </c>
      <c r="B4168" s="215">
        <v>6140</v>
      </c>
      <c r="C4168" s="215" t="s">
        <v>237</v>
      </c>
      <c r="D4168" s="215">
        <v>921677</v>
      </c>
      <c r="E4168" s="215">
        <v>1020</v>
      </c>
      <c r="F4168" s="215">
        <v>1121</v>
      </c>
      <c r="G4168" s="215">
        <v>1004</v>
      </c>
      <c r="I4168" s="215" t="s">
        <v>15247</v>
      </c>
      <c r="J4168" s="215" t="s">
        <v>15248</v>
      </c>
      <c r="K4168" s="215" t="s">
        <v>8741</v>
      </c>
      <c r="L4168" s="215" t="s">
        <v>22978</v>
      </c>
      <c r="AD4168" s="216"/>
    </row>
    <row r="4169" spans="1:30" s="215" customFormat="1" x14ac:dyDescent="0.25">
      <c r="A4169" s="215" t="s">
        <v>160</v>
      </c>
      <c r="B4169" s="215">
        <v>6140</v>
      </c>
      <c r="C4169" s="215" t="s">
        <v>237</v>
      </c>
      <c r="D4169" s="215">
        <v>921760</v>
      </c>
      <c r="E4169" s="215">
        <v>1020</v>
      </c>
      <c r="F4169" s="215">
        <v>1110</v>
      </c>
      <c r="G4169" s="215">
        <v>1004</v>
      </c>
      <c r="I4169" s="215" t="s">
        <v>15249</v>
      </c>
      <c r="J4169" s="215" t="s">
        <v>15250</v>
      </c>
      <c r="K4169" s="215" t="s">
        <v>8741</v>
      </c>
      <c r="L4169" s="215" t="s">
        <v>22979</v>
      </c>
      <c r="AD4169" s="216"/>
    </row>
    <row r="4170" spans="1:30" s="215" customFormat="1" x14ac:dyDescent="0.25">
      <c r="A4170" s="215" t="s">
        <v>160</v>
      </c>
      <c r="B4170" s="215">
        <v>6140</v>
      </c>
      <c r="C4170" s="215" t="s">
        <v>237</v>
      </c>
      <c r="D4170" s="215">
        <v>921801</v>
      </c>
      <c r="E4170" s="215">
        <v>1020</v>
      </c>
      <c r="F4170" s="215">
        <v>1110</v>
      </c>
      <c r="G4170" s="215">
        <v>1004</v>
      </c>
      <c r="I4170" s="215" t="s">
        <v>15251</v>
      </c>
      <c r="J4170" s="215" t="s">
        <v>15252</v>
      </c>
      <c r="K4170" s="215" t="s">
        <v>8741</v>
      </c>
      <c r="L4170" s="215" t="s">
        <v>22980</v>
      </c>
      <c r="AD4170" s="216"/>
    </row>
    <row r="4171" spans="1:30" s="215" customFormat="1" x14ac:dyDescent="0.25">
      <c r="A4171" s="215" t="s">
        <v>160</v>
      </c>
      <c r="B4171" s="215">
        <v>6140</v>
      </c>
      <c r="C4171" s="215" t="s">
        <v>237</v>
      </c>
      <c r="D4171" s="215">
        <v>921867</v>
      </c>
      <c r="E4171" s="215">
        <v>1020</v>
      </c>
      <c r="F4171" s="215">
        <v>1122</v>
      </c>
      <c r="G4171" s="215">
        <v>1004</v>
      </c>
      <c r="I4171" s="215" t="s">
        <v>15253</v>
      </c>
      <c r="J4171" s="215" t="s">
        <v>15254</v>
      </c>
      <c r="K4171" s="215" t="s">
        <v>8741</v>
      </c>
      <c r="L4171" s="215" t="s">
        <v>22981</v>
      </c>
      <c r="AD4171" s="216"/>
    </row>
    <row r="4172" spans="1:30" s="215" customFormat="1" x14ac:dyDescent="0.25">
      <c r="A4172" s="215" t="s">
        <v>160</v>
      </c>
      <c r="B4172" s="215">
        <v>6140</v>
      </c>
      <c r="C4172" s="215" t="s">
        <v>237</v>
      </c>
      <c r="D4172" s="215">
        <v>921891</v>
      </c>
      <c r="E4172" s="215">
        <v>1020</v>
      </c>
      <c r="F4172" s="215">
        <v>1110</v>
      </c>
      <c r="G4172" s="215">
        <v>1004</v>
      </c>
      <c r="I4172" s="215" t="s">
        <v>15255</v>
      </c>
      <c r="J4172" s="215" t="s">
        <v>15256</v>
      </c>
      <c r="K4172" s="215" t="s">
        <v>8688</v>
      </c>
      <c r="L4172" s="215" t="s">
        <v>21195</v>
      </c>
      <c r="AD4172" s="216"/>
    </row>
    <row r="4173" spans="1:30" s="215" customFormat="1" x14ac:dyDescent="0.25">
      <c r="A4173" s="215" t="s">
        <v>160</v>
      </c>
      <c r="B4173" s="215">
        <v>6140</v>
      </c>
      <c r="C4173" s="215" t="s">
        <v>237</v>
      </c>
      <c r="D4173" s="215">
        <v>921894</v>
      </c>
      <c r="E4173" s="215">
        <v>1020</v>
      </c>
      <c r="F4173" s="215">
        <v>1110</v>
      </c>
      <c r="G4173" s="215">
        <v>1004</v>
      </c>
      <c r="I4173" s="215" t="s">
        <v>15257</v>
      </c>
      <c r="J4173" s="215" t="s">
        <v>15258</v>
      </c>
      <c r="K4173" s="215" t="s">
        <v>8741</v>
      </c>
      <c r="L4173" s="215" t="s">
        <v>22982</v>
      </c>
      <c r="AD4173" s="216"/>
    </row>
    <row r="4174" spans="1:30" s="215" customFormat="1" x14ac:dyDescent="0.25">
      <c r="A4174" s="215" t="s">
        <v>160</v>
      </c>
      <c r="B4174" s="215">
        <v>6140</v>
      </c>
      <c r="C4174" s="215" t="s">
        <v>237</v>
      </c>
      <c r="D4174" s="215">
        <v>921895</v>
      </c>
      <c r="E4174" s="215">
        <v>1020</v>
      </c>
      <c r="F4174" s="215">
        <v>1110</v>
      </c>
      <c r="G4174" s="215">
        <v>1004</v>
      </c>
      <c r="I4174" s="215" t="s">
        <v>15259</v>
      </c>
      <c r="J4174" s="215" t="s">
        <v>15260</v>
      </c>
      <c r="K4174" s="215" t="s">
        <v>8741</v>
      </c>
      <c r="L4174" s="215" t="s">
        <v>22982</v>
      </c>
      <c r="AD4174" s="216"/>
    </row>
    <row r="4175" spans="1:30" s="215" customFormat="1" x14ac:dyDescent="0.25">
      <c r="A4175" s="215" t="s">
        <v>160</v>
      </c>
      <c r="B4175" s="215">
        <v>6140</v>
      </c>
      <c r="C4175" s="215" t="s">
        <v>237</v>
      </c>
      <c r="D4175" s="215">
        <v>921898</v>
      </c>
      <c r="E4175" s="215">
        <v>1020</v>
      </c>
      <c r="F4175" s="215">
        <v>1110</v>
      </c>
      <c r="G4175" s="215">
        <v>1004</v>
      </c>
      <c r="I4175" s="215" t="s">
        <v>15261</v>
      </c>
      <c r="J4175" s="215" t="s">
        <v>15262</v>
      </c>
      <c r="K4175" s="215" t="s">
        <v>8741</v>
      </c>
      <c r="L4175" s="215" t="s">
        <v>22983</v>
      </c>
      <c r="AD4175" s="216"/>
    </row>
    <row r="4176" spans="1:30" s="215" customFormat="1" x14ac:dyDescent="0.25">
      <c r="A4176" s="215" t="s">
        <v>160</v>
      </c>
      <c r="B4176" s="215">
        <v>6140</v>
      </c>
      <c r="C4176" s="215" t="s">
        <v>237</v>
      </c>
      <c r="D4176" s="215">
        <v>921935</v>
      </c>
      <c r="E4176" s="215">
        <v>1020</v>
      </c>
      <c r="F4176" s="215">
        <v>1110</v>
      </c>
      <c r="G4176" s="215">
        <v>1004</v>
      </c>
      <c r="I4176" s="215" t="s">
        <v>15263</v>
      </c>
      <c r="J4176" s="215" t="s">
        <v>15264</v>
      </c>
      <c r="K4176" s="215" t="s">
        <v>8741</v>
      </c>
      <c r="L4176" s="215" t="s">
        <v>22984</v>
      </c>
      <c r="AD4176" s="216"/>
    </row>
    <row r="4177" spans="1:30" s="215" customFormat="1" x14ac:dyDescent="0.25">
      <c r="A4177" s="215" t="s">
        <v>160</v>
      </c>
      <c r="B4177" s="215">
        <v>6140</v>
      </c>
      <c r="C4177" s="215" t="s">
        <v>237</v>
      </c>
      <c r="D4177" s="215">
        <v>921938</v>
      </c>
      <c r="E4177" s="215">
        <v>1020</v>
      </c>
      <c r="F4177" s="215">
        <v>1121</v>
      </c>
      <c r="G4177" s="215">
        <v>1004</v>
      </c>
      <c r="I4177" s="215" t="s">
        <v>15265</v>
      </c>
      <c r="J4177" s="215" t="s">
        <v>15266</v>
      </c>
      <c r="K4177" s="215" t="s">
        <v>8741</v>
      </c>
      <c r="L4177" s="215" t="s">
        <v>22985</v>
      </c>
      <c r="AD4177" s="216"/>
    </row>
    <row r="4178" spans="1:30" s="215" customFormat="1" x14ac:dyDescent="0.25">
      <c r="A4178" s="215" t="s">
        <v>160</v>
      </c>
      <c r="B4178" s="215">
        <v>6140</v>
      </c>
      <c r="C4178" s="215" t="s">
        <v>237</v>
      </c>
      <c r="D4178" s="215">
        <v>921963</v>
      </c>
      <c r="E4178" s="215">
        <v>1020</v>
      </c>
      <c r="F4178" s="215">
        <v>1122</v>
      </c>
      <c r="G4178" s="215">
        <v>1004</v>
      </c>
      <c r="I4178" s="215" t="s">
        <v>15267</v>
      </c>
      <c r="J4178" s="215" t="s">
        <v>15268</v>
      </c>
      <c r="K4178" s="215" t="s">
        <v>8741</v>
      </c>
      <c r="L4178" s="215" t="s">
        <v>22986</v>
      </c>
      <c r="AD4178" s="216"/>
    </row>
    <row r="4179" spans="1:30" s="215" customFormat="1" x14ac:dyDescent="0.25">
      <c r="A4179" s="215" t="s">
        <v>160</v>
      </c>
      <c r="B4179" s="215">
        <v>6140</v>
      </c>
      <c r="C4179" s="215" t="s">
        <v>237</v>
      </c>
      <c r="D4179" s="215">
        <v>3109945</v>
      </c>
      <c r="E4179" s="215">
        <v>1020</v>
      </c>
      <c r="F4179" s="215">
        <v>1110</v>
      </c>
      <c r="G4179" s="215">
        <v>1004</v>
      </c>
      <c r="I4179" s="215" t="s">
        <v>15269</v>
      </c>
      <c r="J4179" s="215" t="s">
        <v>15270</v>
      </c>
      <c r="K4179" s="215" t="s">
        <v>8741</v>
      </c>
      <c r="L4179" s="215" t="s">
        <v>22987</v>
      </c>
      <c r="AD4179" s="216"/>
    </row>
    <row r="4180" spans="1:30" s="215" customFormat="1" x14ac:dyDescent="0.25">
      <c r="A4180" s="215" t="s">
        <v>160</v>
      </c>
      <c r="B4180" s="215">
        <v>6140</v>
      </c>
      <c r="C4180" s="215" t="s">
        <v>237</v>
      </c>
      <c r="D4180" s="215">
        <v>9035965</v>
      </c>
      <c r="E4180" s="215">
        <v>1060</v>
      </c>
      <c r="G4180" s="215">
        <v>1004</v>
      </c>
      <c r="I4180" s="215" t="s">
        <v>3677</v>
      </c>
      <c r="J4180" s="215" t="s">
        <v>3678</v>
      </c>
      <c r="K4180" s="215" t="s">
        <v>328</v>
      </c>
      <c r="L4180" s="215" t="s">
        <v>7942</v>
      </c>
      <c r="AD4180" s="216"/>
    </row>
    <row r="4181" spans="1:30" s="215" customFormat="1" x14ac:dyDescent="0.25">
      <c r="A4181" s="215" t="s">
        <v>160</v>
      </c>
      <c r="B4181" s="215">
        <v>6140</v>
      </c>
      <c r="C4181" s="215" t="s">
        <v>237</v>
      </c>
      <c r="D4181" s="215">
        <v>9063452</v>
      </c>
      <c r="E4181" s="215">
        <v>1060</v>
      </c>
      <c r="G4181" s="215">
        <v>1004</v>
      </c>
      <c r="I4181" s="215" t="s">
        <v>15271</v>
      </c>
      <c r="J4181" s="215" t="s">
        <v>15272</v>
      </c>
      <c r="K4181" s="215" t="s">
        <v>8688</v>
      </c>
      <c r="L4181" s="215" t="s">
        <v>21196</v>
      </c>
      <c r="AD4181" s="216"/>
    </row>
    <row r="4182" spans="1:30" s="215" customFormat="1" x14ac:dyDescent="0.25">
      <c r="A4182" s="215" t="s">
        <v>160</v>
      </c>
      <c r="B4182" s="215">
        <v>6140</v>
      </c>
      <c r="C4182" s="215" t="s">
        <v>237</v>
      </c>
      <c r="D4182" s="215">
        <v>190194720</v>
      </c>
      <c r="E4182" s="215">
        <v>1020</v>
      </c>
      <c r="F4182" s="215">
        <v>1110</v>
      </c>
      <c r="G4182" s="215">
        <v>1004</v>
      </c>
      <c r="I4182" s="215" t="s">
        <v>15273</v>
      </c>
      <c r="J4182" s="215" t="s">
        <v>15274</v>
      </c>
      <c r="K4182" s="215" t="s">
        <v>8741</v>
      </c>
      <c r="L4182" s="215" t="s">
        <v>22988</v>
      </c>
      <c r="AD4182" s="216"/>
    </row>
    <row r="4183" spans="1:30" s="215" customFormat="1" x14ac:dyDescent="0.25">
      <c r="A4183" s="215" t="s">
        <v>160</v>
      </c>
      <c r="B4183" s="215">
        <v>6140</v>
      </c>
      <c r="C4183" s="215" t="s">
        <v>237</v>
      </c>
      <c r="D4183" s="215">
        <v>190198288</v>
      </c>
      <c r="E4183" s="215">
        <v>1020</v>
      </c>
      <c r="F4183" s="215">
        <v>1110</v>
      </c>
      <c r="G4183" s="215">
        <v>1004</v>
      </c>
      <c r="I4183" s="215" t="s">
        <v>15275</v>
      </c>
      <c r="J4183" s="215" t="s">
        <v>15276</v>
      </c>
      <c r="K4183" s="215" t="s">
        <v>8741</v>
      </c>
      <c r="L4183" s="215" t="s">
        <v>22989</v>
      </c>
      <c r="AD4183" s="216"/>
    </row>
    <row r="4184" spans="1:30" s="215" customFormat="1" x14ac:dyDescent="0.25">
      <c r="A4184" s="215" t="s">
        <v>160</v>
      </c>
      <c r="B4184" s="215">
        <v>6140</v>
      </c>
      <c r="C4184" s="215" t="s">
        <v>237</v>
      </c>
      <c r="D4184" s="215">
        <v>190204176</v>
      </c>
      <c r="E4184" s="215">
        <v>1060</v>
      </c>
      <c r="G4184" s="215">
        <v>1004</v>
      </c>
      <c r="I4184" s="215" t="s">
        <v>15277</v>
      </c>
      <c r="J4184" s="215" t="s">
        <v>15278</v>
      </c>
      <c r="K4184" s="215" t="s">
        <v>8688</v>
      </c>
      <c r="L4184" s="215" t="s">
        <v>21197</v>
      </c>
      <c r="AD4184" s="216"/>
    </row>
    <row r="4185" spans="1:30" s="215" customFormat="1" x14ac:dyDescent="0.25">
      <c r="A4185" s="215" t="s">
        <v>160</v>
      </c>
      <c r="B4185" s="215">
        <v>6140</v>
      </c>
      <c r="C4185" s="215" t="s">
        <v>237</v>
      </c>
      <c r="D4185" s="215">
        <v>190208111</v>
      </c>
      <c r="E4185" s="215">
        <v>1020</v>
      </c>
      <c r="F4185" s="215">
        <v>1110</v>
      </c>
      <c r="G4185" s="215">
        <v>1004</v>
      </c>
      <c r="I4185" s="215" t="s">
        <v>15279</v>
      </c>
      <c r="J4185" s="215" t="s">
        <v>15280</v>
      </c>
      <c r="K4185" s="215" t="s">
        <v>8741</v>
      </c>
      <c r="L4185" s="215" t="s">
        <v>22990</v>
      </c>
      <c r="AD4185" s="216"/>
    </row>
    <row r="4186" spans="1:30" s="215" customFormat="1" x14ac:dyDescent="0.25">
      <c r="A4186" s="215" t="s">
        <v>160</v>
      </c>
      <c r="B4186" s="215">
        <v>6140</v>
      </c>
      <c r="C4186" s="215" t="s">
        <v>237</v>
      </c>
      <c r="D4186" s="215">
        <v>190208112</v>
      </c>
      <c r="E4186" s="215">
        <v>1020</v>
      </c>
      <c r="F4186" s="215">
        <v>1110</v>
      </c>
      <c r="G4186" s="215">
        <v>1004</v>
      </c>
      <c r="I4186" s="215" t="s">
        <v>15281</v>
      </c>
      <c r="J4186" s="215" t="s">
        <v>15282</v>
      </c>
      <c r="K4186" s="215" t="s">
        <v>8741</v>
      </c>
      <c r="L4186" s="215" t="s">
        <v>22991</v>
      </c>
      <c r="AD4186" s="216"/>
    </row>
    <row r="4187" spans="1:30" s="215" customFormat="1" x14ac:dyDescent="0.25">
      <c r="A4187" s="215" t="s">
        <v>160</v>
      </c>
      <c r="B4187" s="215">
        <v>6140</v>
      </c>
      <c r="C4187" s="215" t="s">
        <v>237</v>
      </c>
      <c r="D4187" s="215">
        <v>190209437</v>
      </c>
      <c r="E4187" s="215">
        <v>1020</v>
      </c>
      <c r="F4187" s="215">
        <v>1110</v>
      </c>
      <c r="G4187" s="215">
        <v>1004</v>
      </c>
      <c r="I4187" s="215" t="s">
        <v>15283</v>
      </c>
      <c r="J4187" s="215" t="s">
        <v>15284</v>
      </c>
      <c r="K4187" s="215" t="s">
        <v>8741</v>
      </c>
      <c r="L4187" s="215" t="s">
        <v>22992</v>
      </c>
      <c r="AD4187" s="216"/>
    </row>
    <row r="4188" spans="1:30" s="215" customFormat="1" x14ac:dyDescent="0.25">
      <c r="A4188" s="215" t="s">
        <v>160</v>
      </c>
      <c r="B4188" s="215">
        <v>6140</v>
      </c>
      <c r="C4188" s="215" t="s">
        <v>237</v>
      </c>
      <c r="D4188" s="215">
        <v>190383708</v>
      </c>
      <c r="E4188" s="215">
        <v>1060</v>
      </c>
      <c r="G4188" s="215">
        <v>1004</v>
      </c>
      <c r="I4188" s="215" t="s">
        <v>3679</v>
      </c>
      <c r="J4188" s="215" t="s">
        <v>3680</v>
      </c>
      <c r="K4188" s="215" t="s">
        <v>328</v>
      </c>
      <c r="L4188" s="215" t="s">
        <v>7942</v>
      </c>
      <c r="AD4188" s="216"/>
    </row>
    <row r="4189" spans="1:30" s="215" customFormat="1" x14ac:dyDescent="0.25">
      <c r="A4189" s="215" t="s">
        <v>160</v>
      </c>
      <c r="B4189" s="215">
        <v>6140</v>
      </c>
      <c r="C4189" s="215" t="s">
        <v>237</v>
      </c>
      <c r="D4189" s="215">
        <v>190393017</v>
      </c>
      <c r="E4189" s="215">
        <v>1060</v>
      </c>
      <c r="F4189" s="215">
        <v>1272</v>
      </c>
      <c r="G4189" s="215">
        <v>1004</v>
      </c>
      <c r="I4189" s="215" t="s">
        <v>15285</v>
      </c>
      <c r="J4189" s="215" t="s">
        <v>15286</v>
      </c>
      <c r="K4189" s="215" t="s">
        <v>8741</v>
      </c>
      <c r="L4189" s="215" t="s">
        <v>22993</v>
      </c>
      <c r="AD4189" s="216"/>
    </row>
    <row r="4190" spans="1:30" s="215" customFormat="1" x14ac:dyDescent="0.25">
      <c r="A4190" s="215" t="s">
        <v>160</v>
      </c>
      <c r="B4190" s="215">
        <v>6140</v>
      </c>
      <c r="C4190" s="215" t="s">
        <v>237</v>
      </c>
      <c r="D4190" s="215">
        <v>190393811</v>
      </c>
      <c r="E4190" s="215">
        <v>1060</v>
      </c>
      <c r="F4190" s="215">
        <v>1251</v>
      </c>
      <c r="G4190" s="215">
        <v>1004</v>
      </c>
      <c r="I4190" s="215" t="s">
        <v>15287</v>
      </c>
      <c r="J4190" s="215" t="s">
        <v>15288</v>
      </c>
      <c r="K4190" s="215" t="s">
        <v>8688</v>
      </c>
      <c r="L4190" s="215" t="s">
        <v>21198</v>
      </c>
      <c r="AD4190" s="216"/>
    </row>
    <row r="4191" spans="1:30" s="215" customFormat="1" x14ac:dyDescent="0.25">
      <c r="A4191" s="215" t="s">
        <v>160</v>
      </c>
      <c r="B4191" s="215">
        <v>6140</v>
      </c>
      <c r="C4191" s="215" t="s">
        <v>237</v>
      </c>
      <c r="D4191" s="215">
        <v>190407848</v>
      </c>
      <c r="E4191" s="215">
        <v>1060</v>
      </c>
      <c r="F4191" s="215">
        <v>1272</v>
      </c>
      <c r="G4191" s="215">
        <v>1004</v>
      </c>
      <c r="I4191" s="215" t="s">
        <v>15289</v>
      </c>
      <c r="J4191" s="215" t="s">
        <v>15290</v>
      </c>
      <c r="K4191" s="215" t="s">
        <v>8688</v>
      </c>
      <c r="L4191" s="215" t="s">
        <v>21199</v>
      </c>
      <c r="AD4191" s="216"/>
    </row>
    <row r="4192" spans="1:30" s="215" customFormat="1" x14ac:dyDescent="0.25">
      <c r="A4192" s="215" t="s">
        <v>160</v>
      </c>
      <c r="B4192" s="215">
        <v>6140</v>
      </c>
      <c r="C4192" s="215" t="s">
        <v>237</v>
      </c>
      <c r="D4192" s="215">
        <v>190632133</v>
      </c>
      <c r="E4192" s="215">
        <v>1020</v>
      </c>
      <c r="F4192" s="215">
        <v>1110</v>
      </c>
      <c r="G4192" s="215">
        <v>1004</v>
      </c>
      <c r="I4192" s="215" t="s">
        <v>15291</v>
      </c>
      <c r="J4192" s="215" t="s">
        <v>15292</v>
      </c>
      <c r="K4192" s="215" t="s">
        <v>8741</v>
      </c>
      <c r="L4192" s="215" t="s">
        <v>22976</v>
      </c>
      <c r="AD4192" s="216"/>
    </row>
    <row r="4193" spans="1:30" s="215" customFormat="1" x14ac:dyDescent="0.25">
      <c r="A4193" s="215" t="s">
        <v>160</v>
      </c>
      <c r="B4193" s="215">
        <v>6140</v>
      </c>
      <c r="C4193" s="215" t="s">
        <v>237</v>
      </c>
      <c r="D4193" s="215">
        <v>190632134</v>
      </c>
      <c r="E4193" s="215">
        <v>1020</v>
      </c>
      <c r="F4193" s="215">
        <v>1110</v>
      </c>
      <c r="G4193" s="215">
        <v>1004</v>
      </c>
      <c r="I4193" s="215" t="s">
        <v>15293</v>
      </c>
      <c r="J4193" s="215" t="s">
        <v>15294</v>
      </c>
      <c r="K4193" s="215" t="s">
        <v>8741</v>
      </c>
      <c r="L4193" s="215" t="s">
        <v>22976</v>
      </c>
      <c r="AD4193" s="216"/>
    </row>
    <row r="4194" spans="1:30" s="215" customFormat="1" x14ac:dyDescent="0.25">
      <c r="A4194" s="215" t="s">
        <v>160</v>
      </c>
      <c r="B4194" s="215">
        <v>6140</v>
      </c>
      <c r="C4194" s="215" t="s">
        <v>237</v>
      </c>
      <c r="D4194" s="215">
        <v>190646288</v>
      </c>
      <c r="E4194" s="215">
        <v>1020</v>
      </c>
      <c r="F4194" s="215">
        <v>1122</v>
      </c>
      <c r="G4194" s="215">
        <v>1004</v>
      </c>
      <c r="I4194" s="215" t="s">
        <v>15295</v>
      </c>
      <c r="J4194" s="215" t="s">
        <v>15296</v>
      </c>
      <c r="K4194" s="215" t="s">
        <v>8741</v>
      </c>
      <c r="L4194" s="215" t="s">
        <v>22994</v>
      </c>
      <c r="AD4194" s="216"/>
    </row>
    <row r="4195" spans="1:30" s="215" customFormat="1" x14ac:dyDescent="0.25">
      <c r="A4195" s="215" t="s">
        <v>160</v>
      </c>
      <c r="B4195" s="215">
        <v>6140</v>
      </c>
      <c r="C4195" s="215" t="s">
        <v>237</v>
      </c>
      <c r="D4195" s="215">
        <v>190648548</v>
      </c>
      <c r="E4195" s="215">
        <v>1020</v>
      </c>
      <c r="F4195" s="215">
        <v>1110</v>
      </c>
      <c r="G4195" s="215">
        <v>1004</v>
      </c>
      <c r="I4195" s="215" t="s">
        <v>15297</v>
      </c>
      <c r="J4195" s="215" t="s">
        <v>15298</v>
      </c>
      <c r="K4195" s="215" t="s">
        <v>8741</v>
      </c>
      <c r="L4195" s="215" t="s">
        <v>22995</v>
      </c>
      <c r="AD4195" s="216"/>
    </row>
    <row r="4196" spans="1:30" s="215" customFormat="1" x14ac:dyDescent="0.25">
      <c r="A4196" s="215" t="s">
        <v>160</v>
      </c>
      <c r="B4196" s="215">
        <v>6140</v>
      </c>
      <c r="C4196" s="215" t="s">
        <v>237</v>
      </c>
      <c r="D4196" s="215">
        <v>190663868</v>
      </c>
      <c r="E4196" s="215">
        <v>1030</v>
      </c>
      <c r="F4196" s="215">
        <v>1110</v>
      </c>
      <c r="G4196" s="215">
        <v>1004</v>
      </c>
      <c r="I4196" s="215" t="s">
        <v>15299</v>
      </c>
      <c r="J4196" s="215" t="s">
        <v>15300</v>
      </c>
      <c r="K4196" s="215" t="s">
        <v>8741</v>
      </c>
      <c r="L4196" s="215" t="s">
        <v>22996</v>
      </c>
      <c r="AD4196" s="216"/>
    </row>
    <row r="4197" spans="1:30" s="215" customFormat="1" x14ac:dyDescent="0.25">
      <c r="A4197" s="215" t="s">
        <v>160</v>
      </c>
      <c r="B4197" s="215">
        <v>6140</v>
      </c>
      <c r="C4197" s="215" t="s">
        <v>237</v>
      </c>
      <c r="D4197" s="215">
        <v>190952549</v>
      </c>
      <c r="E4197" s="215">
        <v>1020</v>
      </c>
      <c r="F4197" s="215">
        <v>1110</v>
      </c>
      <c r="G4197" s="215">
        <v>1004</v>
      </c>
      <c r="I4197" s="215" t="s">
        <v>15301</v>
      </c>
      <c r="J4197" s="215" t="s">
        <v>15302</v>
      </c>
      <c r="K4197" s="215" t="s">
        <v>8688</v>
      </c>
      <c r="L4197" s="215" t="s">
        <v>21200</v>
      </c>
      <c r="AD4197" s="216"/>
    </row>
    <row r="4198" spans="1:30" s="215" customFormat="1" x14ac:dyDescent="0.25">
      <c r="A4198" s="215" t="s">
        <v>160</v>
      </c>
      <c r="B4198" s="215">
        <v>6140</v>
      </c>
      <c r="C4198" s="215" t="s">
        <v>237</v>
      </c>
      <c r="D4198" s="215">
        <v>191080090</v>
      </c>
      <c r="E4198" s="215">
        <v>1020</v>
      </c>
      <c r="F4198" s="215">
        <v>1110</v>
      </c>
      <c r="G4198" s="215">
        <v>1004</v>
      </c>
      <c r="I4198" s="215" t="s">
        <v>15303</v>
      </c>
      <c r="J4198" s="215" t="s">
        <v>15304</v>
      </c>
      <c r="K4198" s="215" t="s">
        <v>8741</v>
      </c>
      <c r="L4198" s="215" t="s">
        <v>22997</v>
      </c>
      <c r="AD4198" s="216"/>
    </row>
    <row r="4199" spans="1:30" s="215" customFormat="1" x14ac:dyDescent="0.25">
      <c r="A4199" s="215" t="s">
        <v>160</v>
      </c>
      <c r="B4199" s="215">
        <v>6140</v>
      </c>
      <c r="C4199" s="215" t="s">
        <v>237</v>
      </c>
      <c r="D4199" s="215">
        <v>191255736</v>
      </c>
      <c r="E4199" s="215">
        <v>1020</v>
      </c>
      <c r="F4199" s="215">
        <v>1121</v>
      </c>
      <c r="G4199" s="215">
        <v>1004</v>
      </c>
      <c r="I4199" s="215" t="s">
        <v>15305</v>
      </c>
      <c r="J4199" s="215" t="s">
        <v>15306</v>
      </c>
      <c r="K4199" s="215" t="s">
        <v>8741</v>
      </c>
      <c r="L4199" s="215" t="s">
        <v>22998</v>
      </c>
      <c r="AD4199" s="216"/>
    </row>
    <row r="4200" spans="1:30" s="215" customFormat="1" x14ac:dyDescent="0.25">
      <c r="A4200" s="215" t="s">
        <v>160</v>
      </c>
      <c r="B4200" s="215">
        <v>6140</v>
      </c>
      <c r="C4200" s="215" t="s">
        <v>237</v>
      </c>
      <c r="D4200" s="215">
        <v>191378590</v>
      </c>
      <c r="E4200" s="215">
        <v>1020</v>
      </c>
      <c r="F4200" s="215">
        <v>1110</v>
      </c>
      <c r="G4200" s="215">
        <v>1004</v>
      </c>
      <c r="I4200" s="215" t="s">
        <v>15307</v>
      </c>
      <c r="J4200" s="215" t="s">
        <v>15308</v>
      </c>
      <c r="K4200" s="215" t="s">
        <v>8741</v>
      </c>
      <c r="L4200" s="215" t="s">
        <v>22999</v>
      </c>
      <c r="AD4200" s="216"/>
    </row>
    <row r="4201" spans="1:30" s="215" customFormat="1" x14ac:dyDescent="0.25">
      <c r="A4201" s="215" t="s">
        <v>160</v>
      </c>
      <c r="B4201" s="215">
        <v>6140</v>
      </c>
      <c r="C4201" s="215" t="s">
        <v>237</v>
      </c>
      <c r="D4201" s="215">
        <v>191378591</v>
      </c>
      <c r="E4201" s="215">
        <v>1020</v>
      </c>
      <c r="F4201" s="215">
        <v>1110</v>
      </c>
      <c r="G4201" s="215">
        <v>1004</v>
      </c>
      <c r="I4201" s="215" t="s">
        <v>15309</v>
      </c>
      <c r="J4201" s="215" t="s">
        <v>15310</v>
      </c>
      <c r="K4201" s="215" t="s">
        <v>8741</v>
      </c>
      <c r="L4201" s="215" t="s">
        <v>22999</v>
      </c>
      <c r="AD4201" s="216"/>
    </row>
    <row r="4202" spans="1:30" s="215" customFormat="1" x14ac:dyDescent="0.25">
      <c r="A4202" s="215" t="s">
        <v>160</v>
      </c>
      <c r="B4202" s="215">
        <v>6140</v>
      </c>
      <c r="C4202" s="215" t="s">
        <v>237</v>
      </c>
      <c r="D4202" s="215">
        <v>191378592</v>
      </c>
      <c r="E4202" s="215">
        <v>1020</v>
      </c>
      <c r="F4202" s="215">
        <v>1110</v>
      </c>
      <c r="G4202" s="215">
        <v>1004</v>
      </c>
      <c r="I4202" s="215" t="s">
        <v>15311</v>
      </c>
      <c r="J4202" s="215" t="s">
        <v>15312</v>
      </c>
      <c r="K4202" s="215" t="s">
        <v>8741</v>
      </c>
      <c r="L4202" s="215" t="s">
        <v>23000</v>
      </c>
      <c r="AD4202" s="216"/>
    </row>
    <row r="4203" spans="1:30" s="215" customFormat="1" x14ac:dyDescent="0.25">
      <c r="A4203" s="215" t="s">
        <v>160</v>
      </c>
      <c r="B4203" s="215">
        <v>6140</v>
      </c>
      <c r="C4203" s="215" t="s">
        <v>237</v>
      </c>
      <c r="D4203" s="215">
        <v>191378594</v>
      </c>
      <c r="E4203" s="215">
        <v>1020</v>
      </c>
      <c r="F4203" s="215">
        <v>1110</v>
      </c>
      <c r="G4203" s="215">
        <v>1004</v>
      </c>
      <c r="I4203" s="215" t="s">
        <v>15313</v>
      </c>
      <c r="J4203" s="215" t="s">
        <v>15314</v>
      </c>
      <c r="K4203" s="215" t="s">
        <v>8741</v>
      </c>
      <c r="L4203" s="215" t="s">
        <v>23001</v>
      </c>
      <c r="AD4203" s="216"/>
    </row>
    <row r="4204" spans="1:30" s="215" customFormat="1" x14ac:dyDescent="0.25">
      <c r="A4204" s="215" t="s">
        <v>160</v>
      </c>
      <c r="B4204" s="215">
        <v>6140</v>
      </c>
      <c r="C4204" s="215" t="s">
        <v>237</v>
      </c>
      <c r="D4204" s="215">
        <v>191378595</v>
      </c>
      <c r="E4204" s="215">
        <v>1020</v>
      </c>
      <c r="F4204" s="215">
        <v>1110</v>
      </c>
      <c r="G4204" s="215">
        <v>1004</v>
      </c>
      <c r="I4204" s="215" t="s">
        <v>15315</v>
      </c>
      <c r="J4204" s="215" t="s">
        <v>15316</v>
      </c>
      <c r="K4204" s="215" t="s">
        <v>8741</v>
      </c>
      <c r="L4204" s="215" t="s">
        <v>23000</v>
      </c>
      <c r="AD4204" s="216"/>
    </row>
    <row r="4205" spans="1:30" s="215" customFormat="1" x14ac:dyDescent="0.25">
      <c r="A4205" s="215" t="s">
        <v>160</v>
      </c>
      <c r="B4205" s="215">
        <v>6140</v>
      </c>
      <c r="C4205" s="215" t="s">
        <v>237</v>
      </c>
      <c r="D4205" s="215">
        <v>191378596</v>
      </c>
      <c r="E4205" s="215">
        <v>1020</v>
      </c>
      <c r="F4205" s="215">
        <v>1110</v>
      </c>
      <c r="G4205" s="215">
        <v>1004</v>
      </c>
      <c r="I4205" s="215" t="s">
        <v>15317</v>
      </c>
      <c r="J4205" s="215" t="s">
        <v>15318</v>
      </c>
      <c r="K4205" s="215" t="s">
        <v>8741</v>
      </c>
      <c r="L4205" s="215" t="s">
        <v>22999</v>
      </c>
      <c r="AD4205" s="216"/>
    </row>
    <row r="4206" spans="1:30" s="215" customFormat="1" x14ac:dyDescent="0.25">
      <c r="A4206" s="215" t="s">
        <v>160</v>
      </c>
      <c r="B4206" s="215">
        <v>6140</v>
      </c>
      <c r="C4206" s="215" t="s">
        <v>237</v>
      </c>
      <c r="D4206" s="215">
        <v>191378598</v>
      </c>
      <c r="E4206" s="215">
        <v>1020</v>
      </c>
      <c r="F4206" s="215">
        <v>1110</v>
      </c>
      <c r="G4206" s="215">
        <v>1004</v>
      </c>
      <c r="I4206" s="215" t="s">
        <v>15319</v>
      </c>
      <c r="J4206" s="215" t="s">
        <v>15320</v>
      </c>
      <c r="K4206" s="215" t="s">
        <v>8741</v>
      </c>
      <c r="L4206" s="215" t="s">
        <v>23001</v>
      </c>
      <c r="AD4206" s="216"/>
    </row>
    <row r="4207" spans="1:30" s="215" customFormat="1" x14ac:dyDescent="0.25">
      <c r="A4207" s="215" t="s">
        <v>160</v>
      </c>
      <c r="B4207" s="215">
        <v>6140</v>
      </c>
      <c r="C4207" s="215" t="s">
        <v>237</v>
      </c>
      <c r="D4207" s="215">
        <v>191378599</v>
      </c>
      <c r="E4207" s="215">
        <v>1020</v>
      </c>
      <c r="F4207" s="215">
        <v>1110</v>
      </c>
      <c r="G4207" s="215">
        <v>1004</v>
      </c>
      <c r="I4207" s="215" t="s">
        <v>15321</v>
      </c>
      <c r="J4207" s="215" t="s">
        <v>15322</v>
      </c>
      <c r="K4207" s="215" t="s">
        <v>8741</v>
      </c>
      <c r="L4207" s="215" t="s">
        <v>23001</v>
      </c>
      <c r="AD4207" s="216"/>
    </row>
    <row r="4208" spans="1:30" s="215" customFormat="1" x14ac:dyDescent="0.25">
      <c r="A4208" s="215" t="s">
        <v>160</v>
      </c>
      <c r="B4208" s="215">
        <v>6140</v>
      </c>
      <c r="C4208" s="215" t="s">
        <v>237</v>
      </c>
      <c r="D4208" s="215">
        <v>191444530</v>
      </c>
      <c r="E4208" s="215">
        <v>1020</v>
      </c>
      <c r="F4208" s="215">
        <v>1110</v>
      </c>
      <c r="G4208" s="215">
        <v>1004</v>
      </c>
      <c r="I4208" s="215" t="s">
        <v>15323</v>
      </c>
      <c r="J4208" s="215" t="s">
        <v>15324</v>
      </c>
      <c r="K4208" s="215" t="s">
        <v>8688</v>
      </c>
      <c r="L4208" s="215" t="s">
        <v>21201</v>
      </c>
      <c r="AD4208" s="216"/>
    </row>
    <row r="4209" spans="1:30" s="215" customFormat="1" x14ac:dyDescent="0.25">
      <c r="A4209" s="215" t="s">
        <v>160</v>
      </c>
      <c r="B4209" s="215">
        <v>6140</v>
      </c>
      <c r="C4209" s="215" t="s">
        <v>237</v>
      </c>
      <c r="D4209" s="215">
        <v>191495211</v>
      </c>
      <c r="E4209" s="215">
        <v>1020</v>
      </c>
      <c r="F4209" s="215">
        <v>1110</v>
      </c>
      <c r="G4209" s="215">
        <v>1004</v>
      </c>
      <c r="I4209" s="215" t="s">
        <v>3681</v>
      </c>
      <c r="J4209" s="215" t="s">
        <v>3682</v>
      </c>
      <c r="K4209" s="215" t="s">
        <v>328</v>
      </c>
      <c r="L4209" s="215" t="s">
        <v>7943</v>
      </c>
      <c r="AD4209" s="216"/>
    </row>
    <row r="4210" spans="1:30" s="215" customFormat="1" x14ac:dyDescent="0.25">
      <c r="A4210" s="215" t="s">
        <v>160</v>
      </c>
      <c r="B4210" s="215">
        <v>6140</v>
      </c>
      <c r="C4210" s="215" t="s">
        <v>237</v>
      </c>
      <c r="D4210" s="215">
        <v>191495212</v>
      </c>
      <c r="E4210" s="215">
        <v>1020</v>
      </c>
      <c r="F4210" s="215">
        <v>1110</v>
      </c>
      <c r="G4210" s="215">
        <v>1004</v>
      </c>
      <c r="I4210" s="215" t="s">
        <v>3681</v>
      </c>
      <c r="J4210" s="215" t="s">
        <v>3682</v>
      </c>
      <c r="K4210" s="215" t="s">
        <v>328</v>
      </c>
      <c r="L4210" s="215" t="s">
        <v>7943</v>
      </c>
      <c r="AD4210" s="216"/>
    </row>
    <row r="4211" spans="1:30" s="215" customFormat="1" x14ac:dyDescent="0.25">
      <c r="A4211" s="215" t="s">
        <v>160</v>
      </c>
      <c r="B4211" s="215">
        <v>6140</v>
      </c>
      <c r="C4211" s="215" t="s">
        <v>237</v>
      </c>
      <c r="D4211" s="215">
        <v>191495271</v>
      </c>
      <c r="E4211" s="215">
        <v>1020</v>
      </c>
      <c r="F4211" s="215">
        <v>1110</v>
      </c>
      <c r="G4211" s="215">
        <v>1004</v>
      </c>
      <c r="I4211" s="215" t="s">
        <v>3683</v>
      </c>
      <c r="J4211" s="215" t="s">
        <v>3684</v>
      </c>
      <c r="K4211" s="215" t="s">
        <v>328</v>
      </c>
      <c r="L4211" s="215" t="s">
        <v>7944</v>
      </c>
      <c r="AD4211" s="216"/>
    </row>
    <row r="4212" spans="1:30" s="215" customFormat="1" x14ac:dyDescent="0.25">
      <c r="A4212" s="215" t="s">
        <v>160</v>
      </c>
      <c r="B4212" s="215">
        <v>6140</v>
      </c>
      <c r="C4212" s="215" t="s">
        <v>237</v>
      </c>
      <c r="D4212" s="215">
        <v>191495274</v>
      </c>
      <c r="E4212" s="215">
        <v>1020</v>
      </c>
      <c r="F4212" s="215">
        <v>1110</v>
      </c>
      <c r="G4212" s="215">
        <v>1004</v>
      </c>
      <c r="I4212" s="215" t="s">
        <v>3683</v>
      </c>
      <c r="J4212" s="215" t="s">
        <v>3684</v>
      </c>
      <c r="K4212" s="215" t="s">
        <v>328</v>
      </c>
      <c r="L4212" s="215" t="s">
        <v>7944</v>
      </c>
      <c r="AD4212" s="216"/>
    </row>
    <row r="4213" spans="1:30" s="215" customFormat="1" x14ac:dyDescent="0.25">
      <c r="A4213" s="215" t="s">
        <v>160</v>
      </c>
      <c r="B4213" s="215">
        <v>6140</v>
      </c>
      <c r="C4213" s="215" t="s">
        <v>237</v>
      </c>
      <c r="D4213" s="215">
        <v>191495352</v>
      </c>
      <c r="E4213" s="215">
        <v>1020</v>
      </c>
      <c r="F4213" s="215">
        <v>1110</v>
      </c>
      <c r="G4213" s="215">
        <v>1004</v>
      </c>
      <c r="I4213" s="215" t="s">
        <v>3683</v>
      </c>
      <c r="J4213" s="215" t="s">
        <v>3684</v>
      </c>
      <c r="K4213" s="215" t="s">
        <v>328</v>
      </c>
      <c r="L4213" s="215" t="s">
        <v>7944</v>
      </c>
      <c r="AD4213" s="216"/>
    </row>
    <row r="4214" spans="1:30" s="215" customFormat="1" x14ac:dyDescent="0.25">
      <c r="A4214" s="215" t="s">
        <v>160</v>
      </c>
      <c r="B4214" s="215">
        <v>6140</v>
      </c>
      <c r="C4214" s="215" t="s">
        <v>237</v>
      </c>
      <c r="D4214" s="215">
        <v>191495371</v>
      </c>
      <c r="E4214" s="215">
        <v>1020</v>
      </c>
      <c r="F4214" s="215">
        <v>1110</v>
      </c>
      <c r="G4214" s="215">
        <v>1004</v>
      </c>
      <c r="I4214" s="215" t="s">
        <v>3683</v>
      </c>
      <c r="J4214" s="215" t="s">
        <v>3684</v>
      </c>
      <c r="K4214" s="215" t="s">
        <v>328</v>
      </c>
      <c r="L4214" s="215" t="s">
        <v>7944</v>
      </c>
      <c r="AD4214" s="216"/>
    </row>
    <row r="4215" spans="1:30" s="215" customFormat="1" x14ac:dyDescent="0.25">
      <c r="A4215" s="215" t="s">
        <v>160</v>
      </c>
      <c r="B4215" s="215">
        <v>6140</v>
      </c>
      <c r="C4215" s="215" t="s">
        <v>237</v>
      </c>
      <c r="D4215" s="215">
        <v>191495372</v>
      </c>
      <c r="E4215" s="215">
        <v>1020</v>
      </c>
      <c r="F4215" s="215">
        <v>1110</v>
      </c>
      <c r="G4215" s="215">
        <v>1004</v>
      </c>
      <c r="I4215" s="215" t="s">
        <v>3683</v>
      </c>
      <c r="J4215" s="215" t="s">
        <v>3684</v>
      </c>
      <c r="K4215" s="215" t="s">
        <v>328</v>
      </c>
      <c r="L4215" s="215" t="s">
        <v>7944</v>
      </c>
      <c r="AD4215" s="216"/>
    </row>
    <row r="4216" spans="1:30" s="215" customFormat="1" x14ac:dyDescent="0.25">
      <c r="A4216" s="215" t="s">
        <v>160</v>
      </c>
      <c r="B4216" s="215">
        <v>6140</v>
      </c>
      <c r="C4216" s="215" t="s">
        <v>237</v>
      </c>
      <c r="D4216" s="215">
        <v>191495391</v>
      </c>
      <c r="E4216" s="215">
        <v>1020</v>
      </c>
      <c r="F4216" s="215">
        <v>1110</v>
      </c>
      <c r="G4216" s="215">
        <v>1004</v>
      </c>
      <c r="I4216" s="215" t="s">
        <v>3683</v>
      </c>
      <c r="J4216" s="215" t="s">
        <v>3684</v>
      </c>
      <c r="K4216" s="215" t="s">
        <v>328</v>
      </c>
      <c r="L4216" s="215" t="s">
        <v>7944</v>
      </c>
      <c r="AD4216" s="216"/>
    </row>
    <row r="4217" spans="1:30" s="215" customFormat="1" x14ac:dyDescent="0.25">
      <c r="A4217" s="215" t="s">
        <v>160</v>
      </c>
      <c r="B4217" s="215">
        <v>6140</v>
      </c>
      <c r="C4217" s="215" t="s">
        <v>237</v>
      </c>
      <c r="D4217" s="215">
        <v>191495393</v>
      </c>
      <c r="E4217" s="215">
        <v>1020</v>
      </c>
      <c r="F4217" s="215">
        <v>1110</v>
      </c>
      <c r="G4217" s="215">
        <v>1004</v>
      </c>
      <c r="I4217" s="215" t="s">
        <v>3683</v>
      </c>
      <c r="J4217" s="215" t="s">
        <v>3684</v>
      </c>
      <c r="K4217" s="215" t="s">
        <v>328</v>
      </c>
      <c r="L4217" s="215" t="s">
        <v>7944</v>
      </c>
      <c r="AD4217" s="216"/>
    </row>
    <row r="4218" spans="1:30" s="215" customFormat="1" x14ac:dyDescent="0.25">
      <c r="A4218" s="215" t="s">
        <v>160</v>
      </c>
      <c r="B4218" s="215">
        <v>6140</v>
      </c>
      <c r="C4218" s="215" t="s">
        <v>237</v>
      </c>
      <c r="D4218" s="215">
        <v>191505032</v>
      </c>
      <c r="E4218" s="215">
        <v>1020</v>
      </c>
      <c r="F4218" s="215">
        <v>1122</v>
      </c>
      <c r="G4218" s="215">
        <v>1004</v>
      </c>
      <c r="I4218" s="215" t="s">
        <v>15325</v>
      </c>
      <c r="J4218" s="215" t="s">
        <v>15326</v>
      </c>
      <c r="K4218" s="215" t="s">
        <v>8688</v>
      </c>
      <c r="L4218" s="215" t="s">
        <v>21202</v>
      </c>
      <c r="AD4218" s="216"/>
    </row>
    <row r="4219" spans="1:30" s="215" customFormat="1" x14ac:dyDescent="0.25">
      <c r="A4219" s="215" t="s">
        <v>160</v>
      </c>
      <c r="B4219" s="215">
        <v>6140</v>
      </c>
      <c r="C4219" s="215" t="s">
        <v>237</v>
      </c>
      <c r="D4219" s="215">
        <v>191614774</v>
      </c>
      <c r="E4219" s="215">
        <v>1020</v>
      </c>
      <c r="F4219" s="215">
        <v>1110</v>
      </c>
      <c r="G4219" s="215">
        <v>1004</v>
      </c>
      <c r="I4219" s="215" t="s">
        <v>23752</v>
      </c>
      <c r="J4219" s="215" t="s">
        <v>23753</v>
      </c>
      <c r="K4219" s="215" t="s">
        <v>328</v>
      </c>
      <c r="L4219" s="215" t="s">
        <v>23800</v>
      </c>
      <c r="AD4219" s="216"/>
    </row>
    <row r="4220" spans="1:30" s="215" customFormat="1" x14ac:dyDescent="0.25">
      <c r="A4220" s="215" t="s">
        <v>160</v>
      </c>
      <c r="B4220" s="215">
        <v>6140</v>
      </c>
      <c r="C4220" s="215" t="s">
        <v>237</v>
      </c>
      <c r="D4220" s="215">
        <v>191614793</v>
      </c>
      <c r="E4220" s="215">
        <v>1020</v>
      </c>
      <c r="F4220" s="215">
        <v>1110</v>
      </c>
      <c r="G4220" s="215">
        <v>1004</v>
      </c>
      <c r="I4220" s="215" t="s">
        <v>23754</v>
      </c>
      <c r="J4220" s="215" t="s">
        <v>23755</v>
      </c>
      <c r="K4220" s="215" t="s">
        <v>328</v>
      </c>
      <c r="L4220" s="215" t="s">
        <v>23800</v>
      </c>
      <c r="AD4220" s="216"/>
    </row>
    <row r="4221" spans="1:30" s="215" customFormat="1" x14ac:dyDescent="0.25">
      <c r="A4221" s="215" t="s">
        <v>160</v>
      </c>
      <c r="B4221" s="215">
        <v>6140</v>
      </c>
      <c r="C4221" s="215" t="s">
        <v>237</v>
      </c>
      <c r="D4221" s="215">
        <v>191614794</v>
      </c>
      <c r="E4221" s="215">
        <v>1020</v>
      </c>
      <c r="F4221" s="215">
        <v>1110</v>
      </c>
      <c r="G4221" s="215">
        <v>1004</v>
      </c>
      <c r="I4221" s="215" t="s">
        <v>23756</v>
      </c>
      <c r="J4221" s="215" t="s">
        <v>23757</v>
      </c>
      <c r="K4221" s="215" t="s">
        <v>328</v>
      </c>
      <c r="L4221" s="215" t="s">
        <v>23800</v>
      </c>
      <c r="AD4221" s="216"/>
    </row>
    <row r="4222" spans="1:30" s="215" customFormat="1" x14ac:dyDescent="0.25">
      <c r="A4222" s="215" t="s">
        <v>160</v>
      </c>
      <c r="B4222" s="215">
        <v>6140</v>
      </c>
      <c r="C4222" s="215" t="s">
        <v>237</v>
      </c>
      <c r="D4222" s="215">
        <v>191614795</v>
      </c>
      <c r="E4222" s="215">
        <v>1020</v>
      </c>
      <c r="F4222" s="215">
        <v>1110</v>
      </c>
      <c r="G4222" s="215">
        <v>1004</v>
      </c>
      <c r="I4222" s="215" t="s">
        <v>23758</v>
      </c>
      <c r="J4222" s="215" t="s">
        <v>23759</v>
      </c>
      <c r="K4222" s="215" t="s">
        <v>328</v>
      </c>
      <c r="L4222" s="215" t="s">
        <v>23800</v>
      </c>
      <c r="AD4222" s="216"/>
    </row>
    <row r="4223" spans="1:30" s="215" customFormat="1" x14ac:dyDescent="0.25">
      <c r="A4223" s="215" t="s">
        <v>160</v>
      </c>
      <c r="B4223" s="215">
        <v>6140</v>
      </c>
      <c r="C4223" s="215" t="s">
        <v>237</v>
      </c>
      <c r="D4223" s="215">
        <v>191614796</v>
      </c>
      <c r="E4223" s="215">
        <v>1020</v>
      </c>
      <c r="F4223" s="215">
        <v>1110</v>
      </c>
      <c r="G4223" s="215">
        <v>1004</v>
      </c>
      <c r="I4223" s="215" t="s">
        <v>23760</v>
      </c>
      <c r="J4223" s="215" t="s">
        <v>23761</v>
      </c>
      <c r="K4223" s="215" t="s">
        <v>328</v>
      </c>
      <c r="L4223" s="215" t="s">
        <v>23801</v>
      </c>
      <c r="AD4223" s="216"/>
    </row>
    <row r="4224" spans="1:30" s="215" customFormat="1" x14ac:dyDescent="0.25">
      <c r="A4224" s="215" t="s">
        <v>160</v>
      </c>
      <c r="B4224" s="215">
        <v>6140</v>
      </c>
      <c r="C4224" s="215" t="s">
        <v>237</v>
      </c>
      <c r="D4224" s="215">
        <v>191614797</v>
      </c>
      <c r="E4224" s="215">
        <v>1020</v>
      </c>
      <c r="F4224" s="215">
        <v>1110</v>
      </c>
      <c r="G4224" s="215">
        <v>1004</v>
      </c>
      <c r="I4224" s="215" t="s">
        <v>23762</v>
      </c>
      <c r="J4224" s="215" t="s">
        <v>23763</v>
      </c>
      <c r="K4224" s="215" t="s">
        <v>328</v>
      </c>
      <c r="L4224" s="215" t="s">
        <v>23801</v>
      </c>
      <c r="AD4224" s="216"/>
    </row>
    <row r="4225" spans="1:30" s="215" customFormat="1" x14ac:dyDescent="0.25">
      <c r="A4225" s="215" t="s">
        <v>160</v>
      </c>
      <c r="B4225" s="215">
        <v>6140</v>
      </c>
      <c r="C4225" s="215" t="s">
        <v>237</v>
      </c>
      <c r="D4225" s="215">
        <v>191614798</v>
      </c>
      <c r="E4225" s="215">
        <v>1020</v>
      </c>
      <c r="F4225" s="215">
        <v>1110</v>
      </c>
      <c r="G4225" s="215">
        <v>1004</v>
      </c>
      <c r="I4225" s="215" t="s">
        <v>23764</v>
      </c>
      <c r="J4225" s="215" t="s">
        <v>23765</v>
      </c>
      <c r="K4225" s="215" t="s">
        <v>328</v>
      </c>
      <c r="L4225" s="215" t="s">
        <v>23801</v>
      </c>
      <c r="AD4225" s="216"/>
    </row>
    <row r="4226" spans="1:30" s="215" customFormat="1" x14ac:dyDescent="0.25">
      <c r="A4226" s="215" t="s">
        <v>160</v>
      </c>
      <c r="B4226" s="215">
        <v>6140</v>
      </c>
      <c r="C4226" s="215" t="s">
        <v>237</v>
      </c>
      <c r="D4226" s="215">
        <v>191614800</v>
      </c>
      <c r="E4226" s="215">
        <v>1020</v>
      </c>
      <c r="F4226" s="215">
        <v>1110</v>
      </c>
      <c r="G4226" s="215">
        <v>1004</v>
      </c>
      <c r="I4226" s="215" t="s">
        <v>23766</v>
      </c>
      <c r="J4226" s="215" t="s">
        <v>23767</v>
      </c>
      <c r="K4226" s="215" t="s">
        <v>328</v>
      </c>
      <c r="L4226" s="215" t="s">
        <v>23801</v>
      </c>
      <c r="AD4226" s="216"/>
    </row>
    <row r="4227" spans="1:30" s="215" customFormat="1" x14ac:dyDescent="0.25">
      <c r="A4227" s="215" t="s">
        <v>160</v>
      </c>
      <c r="B4227" s="215">
        <v>6140</v>
      </c>
      <c r="C4227" s="215" t="s">
        <v>237</v>
      </c>
      <c r="D4227" s="215">
        <v>191629592</v>
      </c>
      <c r="E4227" s="215">
        <v>1020</v>
      </c>
      <c r="F4227" s="215">
        <v>1110</v>
      </c>
      <c r="G4227" s="215">
        <v>1004</v>
      </c>
      <c r="I4227" s="215" t="s">
        <v>15327</v>
      </c>
      <c r="J4227" s="215" t="s">
        <v>15328</v>
      </c>
      <c r="K4227" s="215" t="s">
        <v>8688</v>
      </c>
      <c r="L4227" s="215" t="s">
        <v>21203</v>
      </c>
      <c r="AD4227" s="216"/>
    </row>
    <row r="4228" spans="1:30" s="215" customFormat="1" x14ac:dyDescent="0.25">
      <c r="A4228" s="215" t="s">
        <v>160</v>
      </c>
      <c r="B4228" s="215">
        <v>6140</v>
      </c>
      <c r="C4228" s="215" t="s">
        <v>237</v>
      </c>
      <c r="D4228" s="215">
        <v>191629594</v>
      </c>
      <c r="E4228" s="215">
        <v>1020</v>
      </c>
      <c r="F4228" s="215">
        <v>1110</v>
      </c>
      <c r="G4228" s="215">
        <v>1004</v>
      </c>
      <c r="I4228" s="215" t="s">
        <v>15327</v>
      </c>
      <c r="J4228" s="215" t="s">
        <v>15328</v>
      </c>
      <c r="K4228" s="215" t="s">
        <v>8688</v>
      </c>
      <c r="L4228" s="215" t="s">
        <v>21204</v>
      </c>
      <c r="AD4228" s="216"/>
    </row>
    <row r="4229" spans="1:30" s="215" customFormat="1" x14ac:dyDescent="0.25">
      <c r="A4229" s="215" t="s">
        <v>160</v>
      </c>
      <c r="B4229" s="215">
        <v>6140</v>
      </c>
      <c r="C4229" s="215" t="s">
        <v>237</v>
      </c>
      <c r="D4229" s="215">
        <v>191629619</v>
      </c>
      <c r="E4229" s="215">
        <v>1020</v>
      </c>
      <c r="F4229" s="215">
        <v>1110</v>
      </c>
      <c r="G4229" s="215">
        <v>1004</v>
      </c>
      <c r="I4229" s="215" t="s">
        <v>15329</v>
      </c>
      <c r="J4229" s="215" t="s">
        <v>15330</v>
      </c>
      <c r="K4229" s="215" t="s">
        <v>8688</v>
      </c>
      <c r="L4229" s="215" t="s">
        <v>21205</v>
      </c>
      <c r="AD4229" s="216"/>
    </row>
    <row r="4230" spans="1:30" s="215" customFormat="1" x14ac:dyDescent="0.25">
      <c r="A4230" s="215" t="s">
        <v>160</v>
      </c>
      <c r="B4230" s="215">
        <v>6140</v>
      </c>
      <c r="C4230" s="215" t="s">
        <v>237</v>
      </c>
      <c r="D4230" s="215">
        <v>191629621</v>
      </c>
      <c r="E4230" s="215">
        <v>1020</v>
      </c>
      <c r="F4230" s="215">
        <v>1110</v>
      </c>
      <c r="G4230" s="215">
        <v>1004</v>
      </c>
      <c r="I4230" s="215" t="s">
        <v>15329</v>
      </c>
      <c r="J4230" s="215" t="s">
        <v>15330</v>
      </c>
      <c r="K4230" s="215" t="s">
        <v>8688</v>
      </c>
      <c r="L4230" s="215" t="s">
        <v>21206</v>
      </c>
      <c r="AD4230" s="216"/>
    </row>
    <row r="4231" spans="1:30" s="215" customFormat="1" x14ac:dyDescent="0.25">
      <c r="A4231" s="215" t="s">
        <v>160</v>
      </c>
      <c r="B4231" s="215">
        <v>6140</v>
      </c>
      <c r="C4231" s="215" t="s">
        <v>237</v>
      </c>
      <c r="D4231" s="215">
        <v>191629623</v>
      </c>
      <c r="E4231" s="215">
        <v>1020</v>
      </c>
      <c r="F4231" s="215">
        <v>1110</v>
      </c>
      <c r="G4231" s="215">
        <v>1004</v>
      </c>
      <c r="I4231" s="215" t="s">
        <v>15329</v>
      </c>
      <c r="J4231" s="215" t="s">
        <v>15330</v>
      </c>
      <c r="K4231" s="215" t="s">
        <v>8688</v>
      </c>
      <c r="L4231" s="215" t="s">
        <v>21207</v>
      </c>
      <c r="AD4231" s="216"/>
    </row>
    <row r="4232" spans="1:30" s="215" customFormat="1" x14ac:dyDescent="0.25">
      <c r="A4232" s="215" t="s">
        <v>160</v>
      </c>
      <c r="B4232" s="215">
        <v>6140</v>
      </c>
      <c r="C4232" s="215" t="s">
        <v>237</v>
      </c>
      <c r="D4232" s="215">
        <v>191629624</v>
      </c>
      <c r="E4232" s="215">
        <v>1020</v>
      </c>
      <c r="F4232" s="215">
        <v>1110</v>
      </c>
      <c r="G4232" s="215">
        <v>1004</v>
      </c>
      <c r="I4232" s="215" t="s">
        <v>15329</v>
      </c>
      <c r="J4232" s="215" t="s">
        <v>15330</v>
      </c>
      <c r="K4232" s="215" t="s">
        <v>8688</v>
      </c>
      <c r="L4232" s="215" t="s">
        <v>21208</v>
      </c>
      <c r="AD4232" s="216"/>
    </row>
    <row r="4233" spans="1:30" s="215" customFormat="1" x14ac:dyDescent="0.25">
      <c r="A4233" s="215" t="s">
        <v>160</v>
      </c>
      <c r="B4233" s="215">
        <v>6140</v>
      </c>
      <c r="C4233" s="215" t="s">
        <v>237</v>
      </c>
      <c r="D4233" s="215">
        <v>191629625</v>
      </c>
      <c r="E4233" s="215">
        <v>1020</v>
      </c>
      <c r="F4233" s="215">
        <v>1110</v>
      </c>
      <c r="G4233" s="215">
        <v>1004</v>
      </c>
      <c r="I4233" s="215" t="s">
        <v>15329</v>
      </c>
      <c r="J4233" s="215" t="s">
        <v>15330</v>
      </c>
      <c r="K4233" s="215" t="s">
        <v>8688</v>
      </c>
      <c r="L4233" s="215" t="s">
        <v>21209</v>
      </c>
      <c r="AD4233" s="216"/>
    </row>
    <row r="4234" spans="1:30" s="215" customFormat="1" x14ac:dyDescent="0.25">
      <c r="A4234" s="215" t="s">
        <v>160</v>
      </c>
      <c r="B4234" s="215">
        <v>6140</v>
      </c>
      <c r="C4234" s="215" t="s">
        <v>237</v>
      </c>
      <c r="D4234" s="215">
        <v>191629626</v>
      </c>
      <c r="E4234" s="215">
        <v>1020</v>
      </c>
      <c r="F4234" s="215">
        <v>1110</v>
      </c>
      <c r="G4234" s="215">
        <v>1004</v>
      </c>
      <c r="I4234" s="215" t="s">
        <v>15329</v>
      </c>
      <c r="J4234" s="215" t="s">
        <v>15330</v>
      </c>
      <c r="K4234" s="215" t="s">
        <v>8688</v>
      </c>
      <c r="L4234" s="215" t="s">
        <v>21210</v>
      </c>
      <c r="AD4234" s="216"/>
    </row>
    <row r="4235" spans="1:30" s="215" customFormat="1" x14ac:dyDescent="0.25">
      <c r="A4235" s="215" t="s">
        <v>160</v>
      </c>
      <c r="B4235" s="215">
        <v>6140</v>
      </c>
      <c r="C4235" s="215" t="s">
        <v>237</v>
      </c>
      <c r="D4235" s="215">
        <v>191661252</v>
      </c>
      <c r="E4235" s="215">
        <v>1020</v>
      </c>
      <c r="F4235" s="215">
        <v>1110</v>
      </c>
      <c r="G4235" s="215">
        <v>1004</v>
      </c>
      <c r="I4235" s="215" t="s">
        <v>3685</v>
      </c>
      <c r="J4235" s="215" t="s">
        <v>3686</v>
      </c>
      <c r="K4235" s="215" t="s">
        <v>328</v>
      </c>
      <c r="L4235" s="215" t="s">
        <v>7945</v>
      </c>
      <c r="AD4235" s="216"/>
    </row>
    <row r="4236" spans="1:30" s="215" customFormat="1" x14ac:dyDescent="0.25">
      <c r="A4236" s="215" t="s">
        <v>160</v>
      </c>
      <c r="B4236" s="215">
        <v>6140</v>
      </c>
      <c r="C4236" s="215" t="s">
        <v>237</v>
      </c>
      <c r="D4236" s="215">
        <v>191661292</v>
      </c>
      <c r="E4236" s="215">
        <v>1020</v>
      </c>
      <c r="F4236" s="215">
        <v>1110</v>
      </c>
      <c r="G4236" s="215">
        <v>1004</v>
      </c>
      <c r="I4236" s="215" t="s">
        <v>3685</v>
      </c>
      <c r="J4236" s="215" t="s">
        <v>3686</v>
      </c>
      <c r="K4236" s="215" t="s">
        <v>328</v>
      </c>
      <c r="L4236" s="215" t="s">
        <v>7945</v>
      </c>
      <c r="AD4236" s="216"/>
    </row>
    <row r="4237" spans="1:30" s="215" customFormat="1" x14ac:dyDescent="0.25">
      <c r="A4237" s="215" t="s">
        <v>160</v>
      </c>
      <c r="B4237" s="215">
        <v>6140</v>
      </c>
      <c r="C4237" s="215" t="s">
        <v>237</v>
      </c>
      <c r="D4237" s="215">
        <v>191661311</v>
      </c>
      <c r="E4237" s="215">
        <v>1020</v>
      </c>
      <c r="F4237" s="215">
        <v>1110</v>
      </c>
      <c r="G4237" s="215">
        <v>1004</v>
      </c>
      <c r="I4237" s="215" t="s">
        <v>3685</v>
      </c>
      <c r="J4237" s="215" t="s">
        <v>3686</v>
      </c>
      <c r="K4237" s="215" t="s">
        <v>328</v>
      </c>
      <c r="L4237" s="215" t="s">
        <v>7945</v>
      </c>
      <c r="AD4237" s="216"/>
    </row>
    <row r="4238" spans="1:30" s="215" customFormat="1" x14ac:dyDescent="0.25">
      <c r="A4238" s="215" t="s">
        <v>160</v>
      </c>
      <c r="B4238" s="215">
        <v>6140</v>
      </c>
      <c r="C4238" s="215" t="s">
        <v>237</v>
      </c>
      <c r="D4238" s="215">
        <v>191662878</v>
      </c>
      <c r="E4238" s="215">
        <v>1020</v>
      </c>
      <c r="F4238" s="215">
        <v>1110</v>
      </c>
      <c r="G4238" s="215">
        <v>1004</v>
      </c>
      <c r="I4238" s="215" t="s">
        <v>11997</v>
      </c>
      <c r="J4238" s="215" t="s">
        <v>11998</v>
      </c>
      <c r="K4238" s="215" t="s">
        <v>328</v>
      </c>
      <c r="L4238" s="215" t="s">
        <v>12005</v>
      </c>
      <c r="AD4238" s="216"/>
    </row>
    <row r="4239" spans="1:30" s="215" customFormat="1" x14ac:dyDescent="0.25">
      <c r="A4239" s="215" t="s">
        <v>160</v>
      </c>
      <c r="B4239" s="215">
        <v>6140</v>
      </c>
      <c r="C4239" s="215" t="s">
        <v>237</v>
      </c>
      <c r="D4239" s="215">
        <v>191662879</v>
      </c>
      <c r="E4239" s="215">
        <v>1020</v>
      </c>
      <c r="F4239" s="215">
        <v>1110</v>
      </c>
      <c r="G4239" s="215">
        <v>1004</v>
      </c>
      <c r="I4239" s="215" t="s">
        <v>11999</v>
      </c>
      <c r="J4239" s="215" t="s">
        <v>12000</v>
      </c>
      <c r="K4239" s="215" t="s">
        <v>328</v>
      </c>
      <c r="L4239" s="215" t="s">
        <v>12005</v>
      </c>
      <c r="AD4239" s="216"/>
    </row>
    <row r="4240" spans="1:30" s="215" customFormat="1" x14ac:dyDescent="0.25">
      <c r="A4240" s="215" t="s">
        <v>160</v>
      </c>
      <c r="B4240" s="215">
        <v>6140</v>
      </c>
      <c r="C4240" s="215" t="s">
        <v>237</v>
      </c>
      <c r="D4240" s="215">
        <v>191662880</v>
      </c>
      <c r="E4240" s="215">
        <v>1020</v>
      </c>
      <c r="F4240" s="215">
        <v>1110</v>
      </c>
      <c r="G4240" s="215">
        <v>1004</v>
      </c>
      <c r="I4240" s="215" t="s">
        <v>12001</v>
      </c>
      <c r="J4240" s="215" t="s">
        <v>12002</v>
      </c>
      <c r="K4240" s="215" t="s">
        <v>328</v>
      </c>
      <c r="L4240" s="215" t="s">
        <v>12005</v>
      </c>
      <c r="AD4240" s="216"/>
    </row>
    <row r="4241" spans="1:30" s="215" customFormat="1" x14ac:dyDescent="0.25">
      <c r="A4241" s="215" t="s">
        <v>160</v>
      </c>
      <c r="B4241" s="215">
        <v>6140</v>
      </c>
      <c r="C4241" s="215" t="s">
        <v>237</v>
      </c>
      <c r="D4241" s="215">
        <v>191663477</v>
      </c>
      <c r="E4241" s="215">
        <v>1020</v>
      </c>
      <c r="F4241" s="215">
        <v>1110</v>
      </c>
      <c r="G4241" s="215">
        <v>1004</v>
      </c>
      <c r="I4241" s="215" t="s">
        <v>3687</v>
      </c>
      <c r="J4241" s="215" t="s">
        <v>3688</v>
      </c>
      <c r="K4241" s="215" t="s">
        <v>328</v>
      </c>
      <c r="L4241" s="215" t="s">
        <v>7946</v>
      </c>
      <c r="AD4241" s="216"/>
    </row>
    <row r="4242" spans="1:30" s="215" customFormat="1" x14ac:dyDescent="0.25">
      <c r="A4242" s="215" t="s">
        <v>160</v>
      </c>
      <c r="B4242" s="215">
        <v>6140</v>
      </c>
      <c r="C4242" s="215" t="s">
        <v>237</v>
      </c>
      <c r="D4242" s="215">
        <v>191663478</v>
      </c>
      <c r="E4242" s="215">
        <v>1020</v>
      </c>
      <c r="F4242" s="215">
        <v>1110</v>
      </c>
      <c r="G4242" s="215">
        <v>1004</v>
      </c>
      <c r="I4242" s="215" t="s">
        <v>3687</v>
      </c>
      <c r="J4242" s="215" t="s">
        <v>3688</v>
      </c>
      <c r="K4242" s="215" t="s">
        <v>328</v>
      </c>
      <c r="L4242" s="215" t="s">
        <v>7946</v>
      </c>
      <c r="AD4242" s="216"/>
    </row>
    <row r="4243" spans="1:30" s="215" customFormat="1" x14ac:dyDescent="0.25">
      <c r="A4243" s="215" t="s">
        <v>160</v>
      </c>
      <c r="B4243" s="215">
        <v>6140</v>
      </c>
      <c r="C4243" s="215" t="s">
        <v>237</v>
      </c>
      <c r="D4243" s="215">
        <v>191663479</v>
      </c>
      <c r="E4243" s="215">
        <v>1020</v>
      </c>
      <c r="F4243" s="215">
        <v>1110</v>
      </c>
      <c r="G4243" s="215">
        <v>1004</v>
      </c>
      <c r="I4243" s="215" t="s">
        <v>3687</v>
      </c>
      <c r="J4243" s="215" t="s">
        <v>3688</v>
      </c>
      <c r="K4243" s="215" t="s">
        <v>328</v>
      </c>
      <c r="L4243" s="215" t="s">
        <v>7946</v>
      </c>
      <c r="AD4243" s="216"/>
    </row>
    <row r="4244" spans="1:30" s="215" customFormat="1" x14ac:dyDescent="0.25">
      <c r="A4244" s="215" t="s">
        <v>160</v>
      </c>
      <c r="B4244" s="215">
        <v>6140</v>
      </c>
      <c r="C4244" s="215" t="s">
        <v>237</v>
      </c>
      <c r="D4244" s="215">
        <v>191663480</v>
      </c>
      <c r="E4244" s="215">
        <v>1020</v>
      </c>
      <c r="F4244" s="215">
        <v>1110</v>
      </c>
      <c r="G4244" s="215">
        <v>1004</v>
      </c>
      <c r="I4244" s="215" t="s">
        <v>3687</v>
      </c>
      <c r="J4244" s="215" t="s">
        <v>3688</v>
      </c>
      <c r="K4244" s="215" t="s">
        <v>328</v>
      </c>
      <c r="L4244" s="215" t="s">
        <v>7946</v>
      </c>
      <c r="AD4244" s="216"/>
    </row>
    <row r="4245" spans="1:30" s="215" customFormat="1" x14ac:dyDescent="0.25">
      <c r="A4245" s="215" t="s">
        <v>160</v>
      </c>
      <c r="B4245" s="215">
        <v>6140</v>
      </c>
      <c r="C4245" s="215" t="s">
        <v>237</v>
      </c>
      <c r="D4245" s="215">
        <v>191663481</v>
      </c>
      <c r="E4245" s="215">
        <v>1020</v>
      </c>
      <c r="F4245" s="215">
        <v>1110</v>
      </c>
      <c r="G4245" s="215">
        <v>1004</v>
      </c>
      <c r="I4245" s="215" t="s">
        <v>3687</v>
      </c>
      <c r="J4245" s="215" t="s">
        <v>3688</v>
      </c>
      <c r="K4245" s="215" t="s">
        <v>328</v>
      </c>
      <c r="L4245" s="215" t="s">
        <v>7946</v>
      </c>
      <c r="AD4245" s="216"/>
    </row>
    <row r="4246" spans="1:30" s="215" customFormat="1" x14ac:dyDescent="0.25">
      <c r="A4246" s="215" t="s">
        <v>160</v>
      </c>
      <c r="B4246" s="215">
        <v>6140</v>
      </c>
      <c r="C4246" s="215" t="s">
        <v>237</v>
      </c>
      <c r="D4246" s="215">
        <v>191663482</v>
      </c>
      <c r="E4246" s="215">
        <v>1020</v>
      </c>
      <c r="F4246" s="215">
        <v>1110</v>
      </c>
      <c r="G4246" s="215">
        <v>1004</v>
      </c>
      <c r="I4246" s="215" t="s">
        <v>3687</v>
      </c>
      <c r="J4246" s="215" t="s">
        <v>3688</v>
      </c>
      <c r="K4246" s="215" t="s">
        <v>328</v>
      </c>
      <c r="L4246" s="215" t="s">
        <v>7946</v>
      </c>
      <c r="AD4246" s="216"/>
    </row>
    <row r="4247" spans="1:30" s="215" customFormat="1" x14ac:dyDescent="0.25">
      <c r="A4247" s="215" t="s">
        <v>160</v>
      </c>
      <c r="B4247" s="215">
        <v>6140</v>
      </c>
      <c r="C4247" s="215" t="s">
        <v>237</v>
      </c>
      <c r="D4247" s="215">
        <v>191663483</v>
      </c>
      <c r="E4247" s="215">
        <v>1020</v>
      </c>
      <c r="F4247" s="215">
        <v>1110</v>
      </c>
      <c r="G4247" s="215">
        <v>1004</v>
      </c>
      <c r="I4247" s="215" t="s">
        <v>3687</v>
      </c>
      <c r="J4247" s="215" t="s">
        <v>3688</v>
      </c>
      <c r="K4247" s="215" t="s">
        <v>328</v>
      </c>
      <c r="L4247" s="215" t="s">
        <v>7946</v>
      </c>
      <c r="AD4247" s="216"/>
    </row>
    <row r="4248" spans="1:30" s="215" customFormat="1" x14ac:dyDescent="0.25">
      <c r="A4248" s="215" t="s">
        <v>160</v>
      </c>
      <c r="B4248" s="215">
        <v>6140</v>
      </c>
      <c r="C4248" s="215" t="s">
        <v>237</v>
      </c>
      <c r="D4248" s="215">
        <v>191663484</v>
      </c>
      <c r="E4248" s="215">
        <v>1020</v>
      </c>
      <c r="F4248" s="215">
        <v>1110</v>
      </c>
      <c r="G4248" s="215">
        <v>1004</v>
      </c>
      <c r="I4248" s="215" t="s">
        <v>3687</v>
      </c>
      <c r="J4248" s="215" t="s">
        <v>3688</v>
      </c>
      <c r="K4248" s="215" t="s">
        <v>328</v>
      </c>
      <c r="L4248" s="215" t="s">
        <v>7946</v>
      </c>
      <c r="AD4248" s="216"/>
    </row>
    <row r="4249" spans="1:30" s="215" customFormat="1" x14ac:dyDescent="0.25">
      <c r="A4249" s="215" t="s">
        <v>160</v>
      </c>
      <c r="B4249" s="215">
        <v>6140</v>
      </c>
      <c r="C4249" s="215" t="s">
        <v>237</v>
      </c>
      <c r="D4249" s="215">
        <v>191663485</v>
      </c>
      <c r="E4249" s="215">
        <v>1020</v>
      </c>
      <c r="F4249" s="215">
        <v>1110</v>
      </c>
      <c r="G4249" s="215">
        <v>1004</v>
      </c>
      <c r="I4249" s="215" t="s">
        <v>3687</v>
      </c>
      <c r="J4249" s="215" t="s">
        <v>3688</v>
      </c>
      <c r="K4249" s="215" t="s">
        <v>328</v>
      </c>
      <c r="L4249" s="215" t="s">
        <v>7946</v>
      </c>
      <c r="AD4249" s="216"/>
    </row>
    <row r="4250" spans="1:30" s="215" customFormat="1" x14ac:dyDescent="0.25">
      <c r="A4250" s="215" t="s">
        <v>160</v>
      </c>
      <c r="B4250" s="215">
        <v>6140</v>
      </c>
      <c r="C4250" s="215" t="s">
        <v>237</v>
      </c>
      <c r="D4250" s="215">
        <v>191663486</v>
      </c>
      <c r="E4250" s="215">
        <v>1020</v>
      </c>
      <c r="F4250" s="215">
        <v>1110</v>
      </c>
      <c r="G4250" s="215">
        <v>1004</v>
      </c>
      <c r="I4250" s="215" t="s">
        <v>3687</v>
      </c>
      <c r="J4250" s="215" t="s">
        <v>3688</v>
      </c>
      <c r="K4250" s="215" t="s">
        <v>328</v>
      </c>
      <c r="L4250" s="215" t="s">
        <v>7946</v>
      </c>
      <c r="AD4250" s="216"/>
    </row>
    <row r="4251" spans="1:30" s="215" customFormat="1" x14ac:dyDescent="0.25">
      <c r="A4251" s="215" t="s">
        <v>160</v>
      </c>
      <c r="B4251" s="215">
        <v>6140</v>
      </c>
      <c r="C4251" s="215" t="s">
        <v>237</v>
      </c>
      <c r="D4251" s="215">
        <v>191666351</v>
      </c>
      <c r="E4251" s="215">
        <v>1020</v>
      </c>
      <c r="F4251" s="215">
        <v>1110</v>
      </c>
      <c r="G4251" s="215">
        <v>1004</v>
      </c>
      <c r="I4251" s="215" t="s">
        <v>8302</v>
      </c>
      <c r="J4251" s="215" t="s">
        <v>8303</v>
      </c>
      <c r="K4251" s="215" t="s">
        <v>328</v>
      </c>
      <c r="L4251" s="215" t="s">
        <v>8449</v>
      </c>
      <c r="AD4251" s="216"/>
    </row>
    <row r="4252" spans="1:30" s="215" customFormat="1" x14ac:dyDescent="0.25">
      <c r="A4252" s="215" t="s">
        <v>160</v>
      </c>
      <c r="B4252" s="215">
        <v>6140</v>
      </c>
      <c r="C4252" s="215" t="s">
        <v>237</v>
      </c>
      <c r="D4252" s="215">
        <v>191666352</v>
      </c>
      <c r="E4252" s="215">
        <v>1020</v>
      </c>
      <c r="F4252" s="215">
        <v>1110</v>
      </c>
      <c r="G4252" s="215">
        <v>1004</v>
      </c>
      <c r="I4252" s="215" t="s">
        <v>8304</v>
      </c>
      <c r="J4252" s="215" t="s">
        <v>8305</v>
      </c>
      <c r="K4252" s="215" t="s">
        <v>328</v>
      </c>
      <c r="L4252" s="215" t="s">
        <v>8449</v>
      </c>
      <c r="AD4252" s="216"/>
    </row>
    <row r="4253" spans="1:30" s="215" customFormat="1" x14ac:dyDescent="0.25">
      <c r="A4253" s="215" t="s">
        <v>160</v>
      </c>
      <c r="B4253" s="215">
        <v>6140</v>
      </c>
      <c r="C4253" s="215" t="s">
        <v>237</v>
      </c>
      <c r="D4253" s="215">
        <v>191666372</v>
      </c>
      <c r="E4253" s="215">
        <v>1020</v>
      </c>
      <c r="F4253" s="215">
        <v>1110</v>
      </c>
      <c r="G4253" s="215">
        <v>1004</v>
      </c>
      <c r="I4253" s="215" t="s">
        <v>8306</v>
      </c>
      <c r="J4253" s="215" t="s">
        <v>8307</v>
      </c>
      <c r="K4253" s="215" t="s">
        <v>328</v>
      </c>
      <c r="L4253" s="215" t="s">
        <v>8449</v>
      </c>
      <c r="AD4253" s="216"/>
    </row>
    <row r="4254" spans="1:30" s="215" customFormat="1" x14ac:dyDescent="0.25">
      <c r="A4254" s="215" t="s">
        <v>160</v>
      </c>
      <c r="B4254" s="215">
        <v>6140</v>
      </c>
      <c r="C4254" s="215" t="s">
        <v>237</v>
      </c>
      <c r="D4254" s="215">
        <v>191666373</v>
      </c>
      <c r="E4254" s="215">
        <v>1020</v>
      </c>
      <c r="F4254" s="215">
        <v>1110</v>
      </c>
      <c r="G4254" s="215">
        <v>1004</v>
      </c>
      <c r="I4254" s="215" t="s">
        <v>8308</v>
      </c>
      <c r="J4254" s="215" t="s">
        <v>8309</v>
      </c>
      <c r="K4254" s="215" t="s">
        <v>328</v>
      </c>
      <c r="L4254" s="215" t="s">
        <v>8449</v>
      </c>
      <c r="AD4254" s="216"/>
    </row>
    <row r="4255" spans="1:30" s="215" customFormat="1" x14ac:dyDescent="0.25">
      <c r="A4255" s="215" t="s">
        <v>160</v>
      </c>
      <c r="B4255" s="215">
        <v>6140</v>
      </c>
      <c r="C4255" s="215" t="s">
        <v>237</v>
      </c>
      <c r="D4255" s="215">
        <v>191666376</v>
      </c>
      <c r="E4255" s="215">
        <v>1020</v>
      </c>
      <c r="F4255" s="215">
        <v>1110</v>
      </c>
      <c r="G4255" s="215">
        <v>1004</v>
      </c>
      <c r="I4255" s="215" t="s">
        <v>8310</v>
      </c>
      <c r="J4255" s="215" t="s">
        <v>8311</v>
      </c>
      <c r="K4255" s="215" t="s">
        <v>328</v>
      </c>
      <c r="L4255" s="215" t="s">
        <v>8450</v>
      </c>
      <c r="AD4255" s="216"/>
    </row>
    <row r="4256" spans="1:30" s="215" customFormat="1" x14ac:dyDescent="0.25">
      <c r="A4256" s="215" t="s">
        <v>160</v>
      </c>
      <c r="B4256" s="215">
        <v>6140</v>
      </c>
      <c r="C4256" s="215" t="s">
        <v>237</v>
      </c>
      <c r="D4256" s="215">
        <v>191666377</v>
      </c>
      <c r="E4256" s="215">
        <v>1020</v>
      </c>
      <c r="F4256" s="215">
        <v>1110</v>
      </c>
      <c r="G4256" s="215">
        <v>1004</v>
      </c>
      <c r="I4256" s="215" t="s">
        <v>8312</v>
      </c>
      <c r="J4256" s="215" t="s">
        <v>8313</v>
      </c>
      <c r="K4256" s="215" t="s">
        <v>328</v>
      </c>
      <c r="L4256" s="215" t="s">
        <v>8450</v>
      </c>
      <c r="AD4256" s="216"/>
    </row>
    <row r="4257" spans="1:30" s="215" customFormat="1" x14ac:dyDescent="0.25">
      <c r="A4257" s="215" t="s">
        <v>160</v>
      </c>
      <c r="B4257" s="215">
        <v>6140</v>
      </c>
      <c r="C4257" s="215" t="s">
        <v>237</v>
      </c>
      <c r="D4257" s="215">
        <v>191666379</v>
      </c>
      <c r="E4257" s="215">
        <v>1020</v>
      </c>
      <c r="F4257" s="215">
        <v>1110</v>
      </c>
      <c r="G4257" s="215">
        <v>1004</v>
      </c>
      <c r="I4257" s="215" t="s">
        <v>8314</v>
      </c>
      <c r="J4257" s="215" t="s">
        <v>8315</v>
      </c>
      <c r="K4257" s="215" t="s">
        <v>328</v>
      </c>
      <c r="L4257" s="215" t="s">
        <v>8450</v>
      </c>
      <c r="AD4257" s="216"/>
    </row>
    <row r="4258" spans="1:30" s="215" customFormat="1" x14ac:dyDescent="0.25">
      <c r="A4258" s="215" t="s">
        <v>160</v>
      </c>
      <c r="B4258" s="215">
        <v>6140</v>
      </c>
      <c r="C4258" s="215" t="s">
        <v>237</v>
      </c>
      <c r="D4258" s="215">
        <v>191666381</v>
      </c>
      <c r="E4258" s="215">
        <v>1020</v>
      </c>
      <c r="F4258" s="215">
        <v>1110</v>
      </c>
      <c r="G4258" s="215">
        <v>1004</v>
      </c>
      <c r="I4258" s="215" t="s">
        <v>8316</v>
      </c>
      <c r="J4258" s="215" t="s">
        <v>8317</v>
      </c>
      <c r="K4258" s="215" t="s">
        <v>328</v>
      </c>
      <c r="L4258" s="215" t="s">
        <v>8451</v>
      </c>
      <c r="AD4258" s="216"/>
    </row>
    <row r="4259" spans="1:30" s="215" customFormat="1" x14ac:dyDescent="0.25">
      <c r="A4259" s="215" t="s">
        <v>160</v>
      </c>
      <c r="B4259" s="215">
        <v>6140</v>
      </c>
      <c r="C4259" s="215" t="s">
        <v>237</v>
      </c>
      <c r="D4259" s="215">
        <v>191666382</v>
      </c>
      <c r="E4259" s="215">
        <v>1020</v>
      </c>
      <c r="F4259" s="215">
        <v>1110</v>
      </c>
      <c r="G4259" s="215">
        <v>1004</v>
      </c>
      <c r="I4259" s="215" t="s">
        <v>8318</v>
      </c>
      <c r="J4259" s="215" t="s">
        <v>8319</v>
      </c>
      <c r="K4259" s="215" t="s">
        <v>328</v>
      </c>
      <c r="L4259" s="215" t="s">
        <v>8451</v>
      </c>
      <c r="AD4259" s="216"/>
    </row>
    <row r="4260" spans="1:30" s="215" customFormat="1" x14ac:dyDescent="0.25">
      <c r="A4260" s="215" t="s">
        <v>160</v>
      </c>
      <c r="B4260" s="215">
        <v>6140</v>
      </c>
      <c r="C4260" s="215" t="s">
        <v>237</v>
      </c>
      <c r="D4260" s="215">
        <v>191666383</v>
      </c>
      <c r="E4260" s="215">
        <v>1020</v>
      </c>
      <c r="F4260" s="215">
        <v>1110</v>
      </c>
      <c r="G4260" s="215">
        <v>1004</v>
      </c>
      <c r="I4260" s="215" t="s">
        <v>8320</v>
      </c>
      <c r="J4260" s="215" t="s">
        <v>8321</v>
      </c>
      <c r="K4260" s="215" t="s">
        <v>328</v>
      </c>
      <c r="L4260" s="215" t="s">
        <v>8451</v>
      </c>
      <c r="AD4260" s="216"/>
    </row>
    <row r="4261" spans="1:30" s="215" customFormat="1" x14ac:dyDescent="0.25">
      <c r="A4261" s="215" t="s">
        <v>160</v>
      </c>
      <c r="B4261" s="215">
        <v>6140</v>
      </c>
      <c r="C4261" s="215" t="s">
        <v>237</v>
      </c>
      <c r="D4261" s="215">
        <v>191666385</v>
      </c>
      <c r="E4261" s="215">
        <v>1020</v>
      </c>
      <c r="F4261" s="215">
        <v>1110</v>
      </c>
      <c r="G4261" s="215">
        <v>1004</v>
      </c>
      <c r="I4261" s="215" t="s">
        <v>8322</v>
      </c>
      <c r="J4261" s="215" t="s">
        <v>8323</v>
      </c>
      <c r="K4261" s="215" t="s">
        <v>328</v>
      </c>
      <c r="L4261" s="215" t="s">
        <v>8451</v>
      </c>
      <c r="AD4261" s="216"/>
    </row>
    <row r="4262" spans="1:30" s="215" customFormat="1" x14ac:dyDescent="0.25">
      <c r="A4262" s="215" t="s">
        <v>160</v>
      </c>
      <c r="B4262" s="215">
        <v>6140</v>
      </c>
      <c r="C4262" s="215" t="s">
        <v>237</v>
      </c>
      <c r="D4262" s="215">
        <v>191679072</v>
      </c>
      <c r="E4262" s="215">
        <v>1020</v>
      </c>
      <c r="F4262" s="215">
        <v>1110</v>
      </c>
      <c r="G4262" s="215">
        <v>1004</v>
      </c>
      <c r="I4262" s="215" t="s">
        <v>15331</v>
      </c>
      <c r="J4262" s="215" t="s">
        <v>15332</v>
      </c>
      <c r="K4262" s="215" t="s">
        <v>8688</v>
      </c>
      <c r="L4262" s="215" t="s">
        <v>21211</v>
      </c>
      <c r="AD4262" s="216"/>
    </row>
    <row r="4263" spans="1:30" s="215" customFormat="1" x14ac:dyDescent="0.25">
      <c r="A4263" s="215" t="s">
        <v>160</v>
      </c>
      <c r="B4263" s="215">
        <v>6140</v>
      </c>
      <c r="C4263" s="215" t="s">
        <v>237</v>
      </c>
      <c r="D4263" s="215">
        <v>191686331</v>
      </c>
      <c r="E4263" s="215">
        <v>1020</v>
      </c>
      <c r="F4263" s="215">
        <v>1110</v>
      </c>
      <c r="G4263" s="215">
        <v>1004</v>
      </c>
      <c r="I4263" s="215" t="s">
        <v>15333</v>
      </c>
      <c r="J4263" s="215" t="s">
        <v>15334</v>
      </c>
      <c r="K4263" s="215" t="s">
        <v>8688</v>
      </c>
      <c r="L4263" s="215" t="s">
        <v>21212</v>
      </c>
      <c r="AD4263" s="216"/>
    </row>
    <row r="4264" spans="1:30" s="215" customFormat="1" x14ac:dyDescent="0.25">
      <c r="A4264" s="215" t="s">
        <v>160</v>
      </c>
      <c r="B4264" s="215">
        <v>6140</v>
      </c>
      <c r="C4264" s="215" t="s">
        <v>237</v>
      </c>
      <c r="D4264" s="215">
        <v>191686332</v>
      </c>
      <c r="E4264" s="215">
        <v>1020</v>
      </c>
      <c r="F4264" s="215">
        <v>1110</v>
      </c>
      <c r="G4264" s="215">
        <v>1004</v>
      </c>
      <c r="I4264" s="215" t="s">
        <v>15333</v>
      </c>
      <c r="J4264" s="215" t="s">
        <v>15334</v>
      </c>
      <c r="K4264" s="215" t="s">
        <v>8688</v>
      </c>
      <c r="L4264" s="215" t="s">
        <v>21213</v>
      </c>
      <c r="AD4264" s="216"/>
    </row>
    <row r="4265" spans="1:30" s="215" customFormat="1" x14ac:dyDescent="0.25">
      <c r="A4265" s="215" t="s">
        <v>160</v>
      </c>
      <c r="B4265" s="215">
        <v>6140</v>
      </c>
      <c r="C4265" s="215" t="s">
        <v>237</v>
      </c>
      <c r="D4265" s="215">
        <v>191686333</v>
      </c>
      <c r="E4265" s="215">
        <v>1020</v>
      </c>
      <c r="F4265" s="215">
        <v>1110</v>
      </c>
      <c r="G4265" s="215">
        <v>1004</v>
      </c>
      <c r="I4265" s="215" t="s">
        <v>15333</v>
      </c>
      <c r="J4265" s="215" t="s">
        <v>15334</v>
      </c>
      <c r="K4265" s="215" t="s">
        <v>8688</v>
      </c>
      <c r="L4265" s="215" t="s">
        <v>21214</v>
      </c>
      <c r="AD4265" s="216"/>
    </row>
    <row r="4266" spans="1:30" s="215" customFormat="1" x14ac:dyDescent="0.25">
      <c r="A4266" s="215" t="s">
        <v>160</v>
      </c>
      <c r="B4266" s="215">
        <v>6140</v>
      </c>
      <c r="C4266" s="215" t="s">
        <v>237</v>
      </c>
      <c r="D4266" s="215">
        <v>191686671</v>
      </c>
      <c r="E4266" s="215">
        <v>1020</v>
      </c>
      <c r="F4266" s="215">
        <v>1122</v>
      </c>
      <c r="G4266" s="215">
        <v>1004</v>
      </c>
      <c r="I4266" s="215" t="s">
        <v>3689</v>
      </c>
      <c r="J4266" s="215" t="s">
        <v>3690</v>
      </c>
      <c r="K4266" s="215" t="s">
        <v>328</v>
      </c>
      <c r="L4266" s="215" t="s">
        <v>28826</v>
      </c>
      <c r="AD4266" s="216"/>
    </row>
    <row r="4267" spans="1:30" s="215" customFormat="1" x14ac:dyDescent="0.25">
      <c r="A4267" s="215" t="s">
        <v>160</v>
      </c>
      <c r="B4267" s="215">
        <v>6140</v>
      </c>
      <c r="C4267" s="215" t="s">
        <v>237</v>
      </c>
      <c r="D4267" s="215">
        <v>191687660</v>
      </c>
      <c r="E4267" s="215">
        <v>1040</v>
      </c>
      <c r="F4267" s="215">
        <v>1271</v>
      </c>
      <c r="G4267" s="215">
        <v>1004</v>
      </c>
      <c r="I4267" s="215" t="s">
        <v>15335</v>
      </c>
      <c r="J4267" s="215" t="s">
        <v>15336</v>
      </c>
      <c r="K4267" s="215" t="s">
        <v>8688</v>
      </c>
      <c r="L4267" s="215" t="s">
        <v>21215</v>
      </c>
      <c r="AD4267" s="216"/>
    </row>
    <row r="4268" spans="1:30" s="215" customFormat="1" x14ac:dyDescent="0.25">
      <c r="A4268" s="215" t="s">
        <v>160</v>
      </c>
      <c r="B4268" s="215">
        <v>6140</v>
      </c>
      <c r="C4268" s="215" t="s">
        <v>237</v>
      </c>
      <c r="D4268" s="215">
        <v>191687667</v>
      </c>
      <c r="E4268" s="215">
        <v>1040</v>
      </c>
      <c r="F4268" s="215">
        <v>1271</v>
      </c>
      <c r="G4268" s="215">
        <v>1004</v>
      </c>
      <c r="I4268" s="215" t="s">
        <v>23768</v>
      </c>
      <c r="J4268" s="215" t="s">
        <v>23769</v>
      </c>
      <c r="K4268" s="215" t="s">
        <v>8688</v>
      </c>
      <c r="L4268" s="215" t="s">
        <v>21216</v>
      </c>
      <c r="AD4268" s="216"/>
    </row>
    <row r="4269" spans="1:30" s="215" customFormat="1" x14ac:dyDescent="0.25">
      <c r="A4269" s="215" t="s">
        <v>160</v>
      </c>
      <c r="B4269" s="215">
        <v>6140</v>
      </c>
      <c r="C4269" s="215" t="s">
        <v>237</v>
      </c>
      <c r="D4269" s="215">
        <v>191700135</v>
      </c>
      <c r="E4269" s="215">
        <v>1020</v>
      </c>
      <c r="F4269" s="215">
        <v>1110</v>
      </c>
      <c r="G4269" s="215">
        <v>1004</v>
      </c>
      <c r="I4269" s="215" t="s">
        <v>3691</v>
      </c>
      <c r="J4269" s="215" t="s">
        <v>3692</v>
      </c>
      <c r="K4269" s="215" t="s">
        <v>328</v>
      </c>
      <c r="L4269" s="215" t="s">
        <v>7947</v>
      </c>
      <c r="AD4269" s="216"/>
    </row>
    <row r="4270" spans="1:30" s="215" customFormat="1" x14ac:dyDescent="0.25">
      <c r="A4270" s="215" t="s">
        <v>160</v>
      </c>
      <c r="B4270" s="215">
        <v>6140</v>
      </c>
      <c r="C4270" s="215" t="s">
        <v>237</v>
      </c>
      <c r="D4270" s="215">
        <v>191700141</v>
      </c>
      <c r="E4270" s="215">
        <v>1020</v>
      </c>
      <c r="F4270" s="215">
        <v>1110</v>
      </c>
      <c r="G4270" s="215">
        <v>1004</v>
      </c>
      <c r="I4270" s="215" t="s">
        <v>3691</v>
      </c>
      <c r="J4270" s="215" t="s">
        <v>3692</v>
      </c>
      <c r="K4270" s="215" t="s">
        <v>328</v>
      </c>
      <c r="L4270" s="215" t="s">
        <v>7947</v>
      </c>
      <c r="AD4270" s="216"/>
    </row>
    <row r="4271" spans="1:30" s="215" customFormat="1" x14ac:dyDescent="0.25">
      <c r="A4271" s="215" t="s">
        <v>160</v>
      </c>
      <c r="B4271" s="215">
        <v>6140</v>
      </c>
      <c r="C4271" s="215" t="s">
        <v>237</v>
      </c>
      <c r="D4271" s="215">
        <v>191700142</v>
      </c>
      <c r="E4271" s="215">
        <v>1020</v>
      </c>
      <c r="F4271" s="215">
        <v>1110</v>
      </c>
      <c r="G4271" s="215">
        <v>1004</v>
      </c>
      <c r="I4271" s="215" t="s">
        <v>3691</v>
      </c>
      <c r="J4271" s="215" t="s">
        <v>3692</v>
      </c>
      <c r="K4271" s="215" t="s">
        <v>328</v>
      </c>
      <c r="L4271" s="215" t="s">
        <v>7947</v>
      </c>
      <c r="AD4271" s="216"/>
    </row>
    <row r="4272" spans="1:30" s="215" customFormat="1" x14ac:dyDescent="0.25">
      <c r="A4272" s="215" t="s">
        <v>160</v>
      </c>
      <c r="B4272" s="215">
        <v>6140</v>
      </c>
      <c r="C4272" s="215" t="s">
        <v>237</v>
      </c>
      <c r="D4272" s="215">
        <v>191701211</v>
      </c>
      <c r="E4272" s="215">
        <v>1020</v>
      </c>
      <c r="F4272" s="215">
        <v>1110</v>
      </c>
      <c r="G4272" s="215">
        <v>1004</v>
      </c>
      <c r="I4272" s="215" t="s">
        <v>8324</v>
      </c>
      <c r="J4272" s="215" t="s">
        <v>8325</v>
      </c>
      <c r="K4272" s="215" t="s">
        <v>328</v>
      </c>
      <c r="L4272" s="215" t="s">
        <v>8452</v>
      </c>
      <c r="AD4272" s="216"/>
    </row>
    <row r="4273" spans="1:30" s="215" customFormat="1" x14ac:dyDescent="0.25">
      <c r="A4273" s="215" t="s">
        <v>160</v>
      </c>
      <c r="B4273" s="215">
        <v>6140</v>
      </c>
      <c r="C4273" s="215" t="s">
        <v>237</v>
      </c>
      <c r="D4273" s="215">
        <v>191701212</v>
      </c>
      <c r="E4273" s="215">
        <v>1020</v>
      </c>
      <c r="F4273" s="215">
        <v>1110</v>
      </c>
      <c r="G4273" s="215">
        <v>1004</v>
      </c>
      <c r="I4273" s="215" t="s">
        <v>8326</v>
      </c>
      <c r="J4273" s="215" t="s">
        <v>8327</v>
      </c>
      <c r="K4273" s="215" t="s">
        <v>328</v>
      </c>
      <c r="L4273" s="215" t="s">
        <v>8453</v>
      </c>
      <c r="AD4273" s="216"/>
    </row>
    <row r="4274" spans="1:30" s="215" customFormat="1" x14ac:dyDescent="0.25">
      <c r="A4274" s="215" t="s">
        <v>160</v>
      </c>
      <c r="B4274" s="215">
        <v>6140</v>
      </c>
      <c r="C4274" s="215" t="s">
        <v>237</v>
      </c>
      <c r="D4274" s="215">
        <v>191701213</v>
      </c>
      <c r="E4274" s="215">
        <v>1020</v>
      </c>
      <c r="F4274" s="215">
        <v>1110</v>
      </c>
      <c r="G4274" s="215">
        <v>1004</v>
      </c>
      <c r="I4274" s="215" t="s">
        <v>8328</v>
      </c>
      <c r="J4274" s="215" t="s">
        <v>8329</v>
      </c>
      <c r="K4274" s="215" t="s">
        <v>328</v>
      </c>
      <c r="L4274" s="215" t="s">
        <v>8453</v>
      </c>
      <c r="AD4274" s="216"/>
    </row>
    <row r="4275" spans="1:30" s="215" customFormat="1" x14ac:dyDescent="0.25">
      <c r="A4275" s="215" t="s">
        <v>160</v>
      </c>
      <c r="B4275" s="215">
        <v>6140</v>
      </c>
      <c r="C4275" s="215" t="s">
        <v>237</v>
      </c>
      <c r="D4275" s="215">
        <v>191701214</v>
      </c>
      <c r="E4275" s="215">
        <v>1020</v>
      </c>
      <c r="F4275" s="215">
        <v>1110</v>
      </c>
      <c r="G4275" s="215">
        <v>1004</v>
      </c>
      <c r="I4275" s="215" t="s">
        <v>8330</v>
      </c>
      <c r="J4275" s="215" t="s">
        <v>8331</v>
      </c>
      <c r="K4275" s="215" t="s">
        <v>328</v>
      </c>
      <c r="L4275" s="215" t="s">
        <v>8453</v>
      </c>
      <c r="AD4275" s="216"/>
    </row>
    <row r="4276" spans="1:30" s="215" customFormat="1" x14ac:dyDescent="0.25">
      <c r="A4276" s="215" t="s">
        <v>160</v>
      </c>
      <c r="B4276" s="215">
        <v>6140</v>
      </c>
      <c r="C4276" s="215" t="s">
        <v>237</v>
      </c>
      <c r="D4276" s="215">
        <v>191701215</v>
      </c>
      <c r="E4276" s="215">
        <v>1020</v>
      </c>
      <c r="F4276" s="215">
        <v>1110</v>
      </c>
      <c r="G4276" s="215">
        <v>1004</v>
      </c>
      <c r="I4276" s="215" t="s">
        <v>8332</v>
      </c>
      <c r="J4276" s="215" t="s">
        <v>8333</v>
      </c>
      <c r="K4276" s="215" t="s">
        <v>328</v>
      </c>
      <c r="L4276" s="215" t="s">
        <v>8454</v>
      </c>
      <c r="AD4276" s="216"/>
    </row>
    <row r="4277" spans="1:30" s="215" customFormat="1" x14ac:dyDescent="0.25">
      <c r="A4277" s="215" t="s">
        <v>160</v>
      </c>
      <c r="B4277" s="215">
        <v>6140</v>
      </c>
      <c r="C4277" s="215" t="s">
        <v>237</v>
      </c>
      <c r="D4277" s="215">
        <v>191701216</v>
      </c>
      <c r="E4277" s="215">
        <v>1020</v>
      </c>
      <c r="F4277" s="215">
        <v>1110</v>
      </c>
      <c r="G4277" s="215">
        <v>1004</v>
      </c>
      <c r="I4277" s="215" t="s">
        <v>8334</v>
      </c>
      <c r="J4277" s="215" t="s">
        <v>8335</v>
      </c>
      <c r="K4277" s="215" t="s">
        <v>328</v>
      </c>
      <c r="L4277" s="215" t="s">
        <v>8454</v>
      </c>
      <c r="AD4277" s="216"/>
    </row>
    <row r="4278" spans="1:30" s="215" customFormat="1" x14ac:dyDescent="0.25">
      <c r="A4278" s="215" t="s">
        <v>160</v>
      </c>
      <c r="B4278" s="215">
        <v>6140</v>
      </c>
      <c r="C4278" s="215" t="s">
        <v>237</v>
      </c>
      <c r="D4278" s="215">
        <v>191701217</v>
      </c>
      <c r="E4278" s="215">
        <v>1020</v>
      </c>
      <c r="F4278" s="215">
        <v>1110</v>
      </c>
      <c r="G4278" s="215">
        <v>1004</v>
      </c>
      <c r="I4278" s="215" t="s">
        <v>8336</v>
      </c>
      <c r="J4278" s="215" t="s">
        <v>8337</v>
      </c>
      <c r="K4278" s="215" t="s">
        <v>328</v>
      </c>
      <c r="L4278" s="215" t="s">
        <v>8452</v>
      </c>
      <c r="AD4278" s="216"/>
    </row>
    <row r="4279" spans="1:30" s="215" customFormat="1" x14ac:dyDescent="0.25">
      <c r="A4279" s="215" t="s">
        <v>160</v>
      </c>
      <c r="B4279" s="215">
        <v>6140</v>
      </c>
      <c r="C4279" s="215" t="s">
        <v>237</v>
      </c>
      <c r="D4279" s="215">
        <v>191701218</v>
      </c>
      <c r="E4279" s="215">
        <v>1020</v>
      </c>
      <c r="F4279" s="215">
        <v>1110</v>
      </c>
      <c r="G4279" s="215">
        <v>1004</v>
      </c>
      <c r="I4279" s="215" t="s">
        <v>8338</v>
      </c>
      <c r="J4279" s="215" t="s">
        <v>8339</v>
      </c>
      <c r="K4279" s="215" t="s">
        <v>328</v>
      </c>
      <c r="L4279" s="215" t="s">
        <v>8453</v>
      </c>
      <c r="AD4279" s="216"/>
    </row>
    <row r="4280" spans="1:30" s="215" customFormat="1" x14ac:dyDescent="0.25">
      <c r="A4280" s="215" t="s">
        <v>160</v>
      </c>
      <c r="B4280" s="215">
        <v>6140</v>
      </c>
      <c r="C4280" s="215" t="s">
        <v>237</v>
      </c>
      <c r="D4280" s="215">
        <v>191701219</v>
      </c>
      <c r="E4280" s="215">
        <v>1020</v>
      </c>
      <c r="F4280" s="215">
        <v>1110</v>
      </c>
      <c r="G4280" s="215">
        <v>1004</v>
      </c>
      <c r="I4280" s="215" t="s">
        <v>8340</v>
      </c>
      <c r="J4280" s="215" t="s">
        <v>8341</v>
      </c>
      <c r="K4280" s="215" t="s">
        <v>328</v>
      </c>
      <c r="L4280" s="215" t="s">
        <v>8454</v>
      </c>
      <c r="AD4280" s="216"/>
    </row>
    <row r="4281" spans="1:30" s="215" customFormat="1" x14ac:dyDescent="0.25">
      <c r="A4281" s="215" t="s">
        <v>160</v>
      </c>
      <c r="B4281" s="215">
        <v>6140</v>
      </c>
      <c r="C4281" s="215" t="s">
        <v>237</v>
      </c>
      <c r="D4281" s="215">
        <v>191701220</v>
      </c>
      <c r="E4281" s="215">
        <v>1020</v>
      </c>
      <c r="F4281" s="215">
        <v>1110</v>
      </c>
      <c r="G4281" s="215">
        <v>1004</v>
      </c>
      <c r="I4281" s="215" t="s">
        <v>8342</v>
      </c>
      <c r="J4281" s="215" t="s">
        <v>8343</v>
      </c>
      <c r="K4281" s="215" t="s">
        <v>328</v>
      </c>
      <c r="L4281" s="215" t="s">
        <v>8452</v>
      </c>
      <c r="AD4281" s="216"/>
    </row>
    <row r="4282" spans="1:30" s="215" customFormat="1" x14ac:dyDescent="0.25">
      <c r="A4282" s="215" t="s">
        <v>160</v>
      </c>
      <c r="B4282" s="215">
        <v>6140</v>
      </c>
      <c r="C4282" s="215" t="s">
        <v>237</v>
      </c>
      <c r="D4282" s="215">
        <v>191742375</v>
      </c>
      <c r="E4282" s="215">
        <v>1020</v>
      </c>
      <c r="F4282" s="215">
        <v>1110</v>
      </c>
      <c r="G4282" s="215">
        <v>1004</v>
      </c>
      <c r="I4282" s="215" t="s">
        <v>15337</v>
      </c>
      <c r="J4282" s="215" t="s">
        <v>15338</v>
      </c>
      <c r="K4282" s="215" t="s">
        <v>8688</v>
      </c>
      <c r="L4282" s="215" t="s">
        <v>21217</v>
      </c>
      <c r="AD4282" s="216"/>
    </row>
    <row r="4283" spans="1:30" s="215" customFormat="1" x14ac:dyDescent="0.25">
      <c r="A4283" s="215" t="s">
        <v>160</v>
      </c>
      <c r="B4283" s="215">
        <v>6140</v>
      </c>
      <c r="C4283" s="215" t="s">
        <v>237</v>
      </c>
      <c r="D4283" s="215">
        <v>191744515</v>
      </c>
      <c r="E4283" s="215">
        <v>1020</v>
      </c>
      <c r="F4283" s="215">
        <v>1110</v>
      </c>
      <c r="G4283" s="215">
        <v>1004</v>
      </c>
      <c r="I4283" s="215" t="s">
        <v>3693</v>
      </c>
      <c r="J4283" s="215" t="s">
        <v>3694</v>
      </c>
      <c r="K4283" s="215" t="s">
        <v>328</v>
      </c>
      <c r="L4283" s="215" t="s">
        <v>24248</v>
      </c>
      <c r="AD4283" s="216"/>
    </row>
    <row r="4284" spans="1:30" s="215" customFormat="1" x14ac:dyDescent="0.25">
      <c r="A4284" s="215" t="s">
        <v>160</v>
      </c>
      <c r="B4284" s="215">
        <v>6140</v>
      </c>
      <c r="C4284" s="215" t="s">
        <v>237</v>
      </c>
      <c r="D4284" s="215">
        <v>191744516</v>
      </c>
      <c r="E4284" s="215">
        <v>1020</v>
      </c>
      <c r="F4284" s="215">
        <v>1110</v>
      </c>
      <c r="G4284" s="215">
        <v>1004</v>
      </c>
      <c r="I4284" s="215" t="s">
        <v>3693</v>
      </c>
      <c r="J4284" s="215" t="s">
        <v>3694</v>
      </c>
      <c r="K4284" s="215" t="s">
        <v>328</v>
      </c>
      <c r="L4284" s="215" t="s">
        <v>24248</v>
      </c>
      <c r="AD4284" s="216"/>
    </row>
    <row r="4285" spans="1:30" s="215" customFormat="1" x14ac:dyDescent="0.25">
      <c r="A4285" s="215" t="s">
        <v>160</v>
      </c>
      <c r="B4285" s="215">
        <v>6140</v>
      </c>
      <c r="C4285" s="215" t="s">
        <v>237</v>
      </c>
      <c r="D4285" s="215">
        <v>191744517</v>
      </c>
      <c r="E4285" s="215">
        <v>1020</v>
      </c>
      <c r="F4285" s="215">
        <v>1110</v>
      </c>
      <c r="G4285" s="215">
        <v>1004</v>
      </c>
      <c r="I4285" s="215" t="s">
        <v>3693</v>
      </c>
      <c r="J4285" s="215" t="s">
        <v>3694</v>
      </c>
      <c r="K4285" s="215" t="s">
        <v>328</v>
      </c>
      <c r="L4285" s="215" t="s">
        <v>24248</v>
      </c>
      <c r="AD4285" s="216"/>
    </row>
    <row r="4286" spans="1:30" s="215" customFormat="1" x14ac:dyDescent="0.25">
      <c r="A4286" s="215" t="s">
        <v>160</v>
      </c>
      <c r="B4286" s="215">
        <v>6140</v>
      </c>
      <c r="C4286" s="215" t="s">
        <v>237</v>
      </c>
      <c r="D4286" s="215">
        <v>191744518</v>
      </c>
      <c r="E4286" s="215">
        <v>1020</v>
      </c>
      <c r="F4286" s="215">
        <v>1110</v>
      </c>
      <c r="G4286" s="215">
        <v>1004</v>
      </c>
      <c r="I4286" s="215" t="s">
        <v>3693</v>
      </c>
      <c r="J4286" s="215" t="s">
        <v>3694</v>
      </c>
      <c r="K4286" s="215" t="s">
        <v>328</v>
      </c>
      <c r="L4286" s="215" t="s">
        <v>24248</v>
      </c>
      <c r="AD4286" s="216"/>
    </row>
    <row r="4287" spans="1:30" s="215" customFormat="1" x14ac:dyDescent="0.25">
      <c r="A4287" s="215" t="s">
        <v>160</v>
      </c>
      <c r="B4287" s="215">
        <v>6140</v>
      </c>
      <c r="C4287" s="215" t="s">
        <v>237</v>
      </c>
      <c r="D4287" s="215">
        <v>191744519</v>
      </c>
      <c r="E4287" s="215">
        <v>1020</v>
      </c>
      <c r="F4287" s="215">
        <v>1110</v>
      </c>
      <c r="G4287" s="215">
        <v>1004</v>
      </c>
      <c r="I4287" s="215" t="s">
        <v>15339</v>
      </c>
      <c r="J4287" s="215" t="s">
        <v>15340</v>
      </c>
      <c r="K4287" s="215" t="s">
        <v>8688</v>
      </c>
      <c r="L4287" s="215" t="s">
        <v>21218</v>
      </c>
      <c r="AD4287" s="216"/>
    </row>
    <row r="4288" spans="1:30" s="215" customFormat="1" x14ac:dyDescent="0.25">
      <c r="A4288" s="215" t="s">
        <v>160</v>
      </c>
      <c r="B4288" s="215">
        <v>6140</v>
      </c>
      <c r="C4288" s="215" t="s">
        <v>237</v>
      </c>
      <c r="D4288" s="215">
        <v>191744521</v>
      </c>
      <c r="E4288" s="215">
        <v>1020</v>
      </c>
      <c r="F4288" s="215">
        <v>1110</v>
      </c>
      <c r="G4288" s="215">
        <v>1004</v>
      </c>
      <c r="I4288" s="215" t="s">
        <v>15341</v>
      </c>
      <c r="J4288" s="215" t="s">
        <v>15342</v>
      </c>
      <c r="K4288" s="215" t="s">
        <v>8688</v>
      </c>
      <c r="L4288" s="215" t="s">
        <v>21219</v>
      </c>
      <c r="AD4288" s="216"/>
    </row>
    <row r="4289" spans="1:30" s="215" customFormat="1" x14ac:dyDescent="0.25">
      <c r="A4289" s="215" t="s">
        <v>160</v>
      </c>
      <c r="B4289" s="215">
        <v>6140</v>
      </c>
      <c r="C4289" s="215" t="s">
        <v>237</v>
      </c>
      <c r="D4289" s="215">
        <v>191744523</v>
      </c>
      <c r="E4289" s="215">
        <v>1020</v>
      </c>
      <c r="F4289" s="215">
        <v>1110</v>
      </c>
      <c r="G4289" s="215">
        <v>1004</v>
      </c>
      <c r="I4289" s="215" t="s">
        <v>7809</v>
      </c>
      <c r="J4289" s="215" t="s">
        <v>7810</v>
      </c>
      <c r="K4289" s="215" t="s">
        <v>328</v>
      </c>
      <c r="L4289" s="215" t="s">
        <v>12019</v>
      </c>
      <c r="AD4289" s="216"/>
    </row>
    <row r="4290" spans="1:30" s="215" customFormat="1" x14ac:dyDescent="0.25">
      <c r="A4290" s="215" t="s">
        <v>160</v>
      </c>
      <c r="B4290" s="215">
        <v>6140</v>
      </c>
      <c r="C4290" s="215" t="s">
        <v>237</v>
      </c>
      <c r="D4290" s="215">
        <v>191744526</v>
      </c>
      <c r="E4290" s="215">
        <v>1020</v>
      </c>
      <c r="F4290" s="215">
        <v>1110</v>
      </c>
      <c r="G4290" s="215">
        <v>1004</v>
      </c>
      <c r="I4290" s="215" t="s">
        <v>7811</v>
      </c>
      <c r="J4290" s="215" t="s">
        <v>7812</v>
      </c>
      <c r="K4290" s="215" t="s">
        <v>328</v>
      </c>
      <c r="L4290" s="215" t="s">
        <v>12019</v>
      </c>
      <c r="AD4290" s="216"/>
    </row>
    <row r="4291" spans="1:30" s="215" customFormat="1" x14ac:dyDescent="0.25">
      <c r="A4291" s="215" t="s">
        <v>160</v>
      </c>
      <c r="B4291" s="215">
        <v>6140</v>
      </c>
      <c r="C4291" s="215" t="s">
        <v>237</v>
      </c>
      <c r="D4291" s="215">
        <v>191744631</v>
      </c>
      <c r="E4291" s="215">
        <v>1020</v>
      </c>
      <c r="F4291" s="215">
        <v>1110</v>
      </c>
      <c r="G4291" s="215">
        <v>1004</v>
      </c>
      <c r="I4291" s="215" t="s">
        <v>15343</v>
      </c>
      <c r="J4291" s="215" t="s">
        <v>15344</v>
      </c>
      <c r="K4291" s="215" t="s">
        <v>8688</v>
      </c>
      <c r="L4291" s="215" t="s">
        <v>21220</v>
      </c>
      <c r="AD4291" s="216"/>
    </row>
    <row r="4292" spans="1:30" s="215" customFormat="1" x14ac:dyDescent="0.25">
      <c r="A4292" s="215" t="s">
        <v>160</v>
      </c>
      <c r="B4292" s="215">
        <v>6140</v>
      </c>
      <c r="C4292" s="215" t="s">
        <v>237</v>
      </c>
      <c r="D4292" s="215">
        <v>191744632</v>
      </c>
      <c r="E4292" s="215">
        <v>1020</v>
      </c>
      <c r="F4292" s="215">
        <v>1110</v>
      </c>
      <c r="G4292" s="215">
        <v>1004</v>
      </c>
      <c r="I4292" s="215" t="s">
        <v>15345</v>
      </c>
      <c r="J4292" s="215" t="s">
        <v>15346</v>
      </c>
      <c r="K4292" s="215" t="s">
        <v>8688</v>
      </c>
      <c r="L4292" s="215" t="s">
        <v>21221</v>
      </c>
      <c r="AD4292" s="216"/>
    </row>
    <row r="4293" spans="1:30" s="215" customFormat="1" x14ac:dyDescent="0.25">
      <c r="A4293" s="215" t="s">
        <v>160</v>
      </c>
      <c r="B4293" s="215">
        <v>6140</v>
      </c>
      <c r="C4293" s="215" t="s">
        <v>237</v>
      </c>
      <c r="D4293" s="215">
        <v>191744652</v>
      </c>
      <c r="E4293" s="215">
        <v>1020</v>
      </c>
      <c r="F4293" s="215">
        <v>1110</v>
      </c>
      <c r="G4293" s="215">
        <v>1004</v>
      </c>
      <c r="I4293" s="215" t="s">
        <v>15347</v>
      </c>
      <c r="J4293" s="215" t="s">
        <v>15348</v>
      </c>
      <c r="K4293" s="215" t="s">
        <v>8688</v>
      </c>
      <c r="L4293" s="215" t="s">
        <v>21222</v>
      </c>
      <c r="AD4293" s="216"/>
    </row>
    <row r="4294" spans="1:30" s="215" customFormat="1" x14ac:dyDescent="0.25">
      <c r="A4294" s="215" t="s">
        <v>160</v>
      </c>
      <c r="B4294" s="215">
        <v>6140</v>
      </c>
      <c r="C4294" s="215" t="s">
        <v>237</v>
      </c>
      <c r="D4294" s="215">
        <v>191744654</v>
      </c>
      <c r="E4294" s="215">
        <v>1020</v>
      </c>
      <c r="F4294" s="215">
        <v>1110</v>
      </c>
      <c r="G4294" s="215">
        <v>1004</v>
      </c>
      <c r="I4294" s="215" t="s">
        <v>15349</v>
      </c>
      <c r="J4294" s="215" t="s">
        <v>15350</v>
      </c>
      <c r="K4294" s="215" t="s">
        <v>8688</v>
      </c>
      <c r="L4294" s="215" t="s">
        <v>21223</v>
      </c>
      <c r="AD4294" s="216"/>
    </row>
    <row r="4295" spans="1:30" s="215" customFormat="1" x14ac:dyDescent="0.25">
      <c r="A4295" s="215" t="s">
        <v>160</v>
      </c>
      <c r="B4295" s="215">
        <v>6140</v>
      </c>
      <c r="C4295" s="215" t="s">
        <v>237</v>
      </c>
      <c r="D4295" s="215">
        <v>191744655</v>
      </c>
      <c r="E4295" s="215">
        <v>1020</v>
      </c>
      <c r="F4295" s="215">
        <v>1110</v>
      </c>
      <c r="G4295" s="215">
        <v>1004</v>
      </c>
      <c r="I4295" s="215" t="s">
        <v>15351</v>
      </c>
      <c r="J4295" s="215" t="s">
        <v>15352</v>
      </c>
      <c r="K4295" s="215" t="s">
        <v>8688</v>
      </c>
      <c r="L4295" s="215" t="s">
        <v>21224</v>
      </c>
      <c r="AD4295" s="216"/>
    </row>
    <row r="4296" spans="1:30" s="215" customFormat="1" x14ac:dyDescent="0.25">
      <c r="A4296" s="215" t="s">
        <v>160</v>
      </c>
      <c r="B4296" s="215">
        <v>6140</v>
      </c>
      <c r="C4296" s="215" t="s">
        <v>237</v>
      </c>
      <c r="D4296" s="215">
        <v>191744656</v>
      </c>
      <c r="E4296" s="215">
        <v>1020</v>
      </c>
      <c r="F4296" s="215">
        <v>1110</v>
      </c>
      <c r="G4296" s="215">
        <v>1004</v>
      </c>
      <c r="I4296" s="215" t="s">
        <v>15353</v>
      </c>
      <c r="J4296" s="215" t="s">
        <v>15354</v>
      </c>
      <c r="K4296" s="215" t="s">
        <v>8688</v>
      </c>
      <c r="L4296" s="215" t="s">
        <v>21225</v>
      </c>
      <c r="AD4296" s="216"/>
    </row>
    <row r="4297" spans="1:30" s="215" customFormat="1" x14ac:dyDescent="0.25">
      <c r="A4297" s="215" t="s">
        <v>160</v>
      </c>
      <c r="B4297" s="215">
        <v>6140</v>
      </c>
      <c r="C4297" s="215" t="s">
        <v>237</v>
      </c>
      <c r="D4297" s="215">
        <v>191788551</v>
      </c>
      <c r="E4297" s="215">
        <v>1020</v>
      </c>
      <c r="F4297" s="215">
        <v>1110</v>
      </c>
      <c r="G4297" s="215">
        <v>1004</v>
      </c>
      <c r="I4297" s="215" t="s">
        <v>15355</v>
      </c>
      <c r="J4297" s="215" t="s">
        <v>15356</v>
      </c>
      <c r="K4297" s="215" t="s">
        <v>8688</v>
      </c>
      <c r="L4297" s="215" t="s">
        <v>21226</v>
      </c>
      <c r="AD4297" s="216"/>
    </row>
    <row r="4298" spans="1:30" s="215" customFormat="1" x14ac:dyDescent="0.25">
      <c r="A4298" s="215" t="s">
        <v>160</v>
      </c>
      <c r="B4298" s="215">
        <v>6140</v>
      </c>
      <c r="C4298" s="215" t="s">
        <v>237</v>
      </c>
      <c r="D4298" s="215">
        <v>191788552</v>
      </c>
      <c r="E4298" s="215">
        <v>1020</v>
      </c>
      <c r="F4298" s="215">
        <v>1110</v>
      </c>
      <c r="G4298" s="215">
        <v>1004</v>
      </c>
      <c r="I4298" s="215" t="s">
        <v>15355</v>
      </c>
      <c r="J4298" s="215" t="s">
        <v>15356</v>
      </c>
      <c r="K4298" s="215" t="s">
        <v>8688</v>
      </c>
      <c r="L4298" s="215" t="s">
        <v>21227</v>
      </c>
      <c r="AD4298" s="216"/>
    </row>
    <row r="4299" spans="1:30" s="215" customFormat="1" x14ac:dyDescent="0.25">
      <c r="A4299" s="215" t="s">
        <v>160</v>
      </c>
      <c r="B4299" s="215">
        <v>6140</v>
      </c>
      <c r="C4299" s="215" t="s">
        <v>237</v>
      </c>
      <c r="D4299" s="215">
        <v>191788586</v>
      </c>
      <c r="E4299" s="215">
        <v>1020</v>
      </c>
      <c r="F4299" s="215">
        <v>1110</v>
      </c>
      <c r="G4299" s="215">
        <v>1004</v>
      </c>
      <c r="I4299" s="215" t="s">
        <v>3695</v>
      </c>
      <c r="J4299" s="215" t="s">
        <v>3696</v>
      </c>
      <c r="K4299" s="215" t="s">
        <v>328</v>
      </c>
      <c r="L4299" s="215" t="s">
        <v>7948</v>
      </c>
      <c r="AD4299" s="216"/>
    </row>
    <row r="4300" spans="1:30" s="215" customFormat="1" x14ac:dyDescent="0.25">
      <c r="A4300" s="215" t="s">
        <v>160</v>
      </c>
      <c r="B4300" s="215">
        <v>6140</v>
      </c>
      <c r="C4300" s="215" t="s">
        <v>237</v>
      </c>
      <c r="D4300" s="215">
        <v>191788587</v>
      </c>
      <c r="E4300" s="215">
        <v>1020</v>
      </c>
      <c r="F4300" s="215">
        <v>1110</v>
      </c>
      <c r="G4300" s="215">
        <v>1004</v>
      </c>
      <c r="I4300" s="215" t="s">
        <v>3697</v>
      </c>
      <c r="J4300" s="215" t="s">
        <v>3698</v>
      </c>
      <c r="K4300" s="215" t="s">
        <v>328</v>
      </c>
      <c r="L4300" s="215" t="s">
        <v>7948</v>
      </c>
      <c r="AD4300" s="216"/>
    </row>
    <row r="4301" spans="1:30" s="215" customFormat="1" x14ac:dyDescent="0.25">
      <c r="A4301" s="215" t="s">
        <v>160</v>
      </c>
      <c r="B4301" s="215">
        <v>6140</v>
      </c>
      <c r="C4301" s="215" t="s">
        <v>237</v>
      </c>
      <c r="D4301" s="215">
        <v>191788588</v>
      </c>
      <c r="E4301" s="215">
        <v>1020</v>
      </c>
      <c r="F4301" s="215">
        <v>1110</v>
      </c>
      <c r="G4301" s="215">
        <v>1004</v>
      </c>
      <c r="I4301" s="215" t="s">
        <v>15357</v>
      </c>
      <c r="J4301" s="215" t="s">
        <v>15358</v>
      </c>
      <c r="K4301" s="215" t="s">
        <v>8688</v>
      </c>
      <c r="L4301" s="215" t="s">
        <v>21228</v>
      </c>
      <c r="AD4301" s="216"/>
    </row>
    <row r="4302" spans="1:30" s="215" customFormat="1" x14ac:dyDescent="0.25">
      <c r="A4302" s="215" t="s">
        <v>160</v>
      </c>
      <c r="B4302" s="215">
        <v>6140</v>
      </c>
      <c r="C4302" s="215" t="s">
        <v>237</v>
      </c>
      <c r="D4302" s="215">
        <v>191788589</v>
      </c>
      <c r="E4302" s="215">
        <v>1020</v>
      </c>
      <c r="F4302" s="215">
        <v>1110</v>
      </c>
      <c r="G4302" s="215">
        <v>1004</v>
      </c>
      <c r="I4302" s="215" t="s">
        <v>15359</v>
      </c>
      <c r="J4302" s="215" t="s">
        <v>15360</v>
      </c>
      <c r="K4302" s="215" t="s">
        <v>8688</v>
      </c>
      <c r="L4302" s="215" t="s">
        <v>21229</v>
      </c>
      <c r="AD4302" s="216"/>
    </row>
    <row r="4303" spans="1:30" s="215" customFormat="1" x14ac:dyDescent="0.25">
      <c r="A4303" s="215" t="s">
        <v>160</v>
      </c>
      <c r="B4303" s="215">
        <v>6140</v>
      </c>
      <c r="C4303" s="215" t="s">
        <v>237</v>
      </c>
      <c r="D4303" s="215">
        <v>191788590</v>
      </c>
      <c r="E4303" s="215">
        <v>1020</v>
      </c>
      <c r="F4303" s="215">
        <v>1110</v>
      </c>
      <c r="G4303" s="215">
        <v>1004</v>
      </c>
      <c r="I4303" s="215" t="s">
        <v>15361</v>
      </c>
      <c r="J4303" s="215" t="s">
        <v>15362</v>
      </c>
      <c r="K4303" s="215" t="s">
        <v>8688</v>
      </c>
      <c r="L4303" s="215" t="s">
        <v>21230</v>
      </c>
      <c r="AD4303" s="216"/>
    </row>
    <row r="4304" spans="1:30" s="215" customFormat="1" x14ac:dyDescent="0.25">
      <c r="A4304" s="215" t="s">
        <v>160</v>
      </c>
      <c r="B4304" s="215">
        <v>6140</v>
      </c>
      <c r="C4304" s="215" t="s">
        <v>237</v>
      </c>
      <c r="D4304" s="215">
        <v>191788591</v>
      </c>
      <c r="E4304" s="215">
        <v>1020</v>
      </c>
      <c r="F4304" s="215">
        <v>1110</v>
      </c>
      <c r="G4304" s="215">
        <v>1004</v>
      </c>
      <c r="I4304" s="215" t="s">
        <v>15363</v>
      </c>
      <c r="J4304" s="215" t="s">
        <v>15364</v>
      </c>
      <c r="K4304" s="215" t="s">
        <v>8688</v>
      </c>
      <c r="L4304" s="215" t="s">
        <v>21231</v>
      </c>
      <c r="AD4304" s="216"/>
    </row>
    <row r="4305" spans="1:30" s="215" customFormat="1" x14ac:dyDescent="0.25">
      <c r="A4305" s="215" t="s">
        <v>160</v>
      </c>
      <c r="B4305" s="215">
        <v>6140</v>
      </c>
      <c r="C4305" s="215" t="s">
        <v>237</v>
      </c>
      <c r="D4305" s="215">
        <v>191788593</v>
      </c>
      <c r="E4305" s="215">
        <v>1020</v>
      </c>
      <c r="F4305" s="215">
        <v>1110</v>
      </c>
      <c r="G4305" s="215">
        <v>1004</v>
      </c>
      <c r="I4305" s="215" t="s">
        <v>15365</v>
      </c>
      <c r="J4305" s="215" t="s">
        <v>15366</v>
      </c>
      <c r="K4305" s="215" t="s">
        <v>8688</v>
      </c>
      <c r="L4305" s="215" t="s">
        <v>21232</v>
      </c>
      <c r="AD4305" s="216"/>
    </row>
    <row r="4306" spans="1:30" s="215" customFormat="1" x14ac:dyDescent="0.25">
      <c r="A4306" s="215" t="s">
        <v>160</v>
      </c>
      <c r="B4306" s="215">
        <v>6140</v>
      </c>
      <c r="C4306" s="215" t="s">
        <v>237</v>
      </c>
      <c r="D4306" s="215">
        <v>191788594</v>
      </c>
      <c r="E4306" s="215">
        <v>1020</v>
      </c>
      <c r="F4306" s="215">
        <v>1110</v>
      </c>
      <c r="G4306" s="215">
        <v>1004</v>
      </c>
      <c r="I4306" s="215" t="s">
        <v>15367</v>
      </c>
      <c r="J4306" s="215" t="s">
        <v>15368</v>
      </c>
      <c r="K4306" s="215" t="s">
        <v>8688</v>
      </c>
      <c r="L4306" s="215" t="s">
        <v>21233</v>
      </c>
      <c r="AD4306" s="216"/>
    </row>
    <row r="4307" spans="1:30" s="215" customFormat="1" x14ac:dyDescent="0.25">
      <c r="A4307" s="215" t="s">
        <v>160</v>
      </c>
      <c r="B4307" s="215">
        <v>6140</v>
      </c>
      <c r="C4307" s="215" t="s">
        <v>237</v>
      </c>
      <c r="D4307" s="215">
        <v>191788595</v>
      </c>
      <c r="E4307" s="215">
        <v>1020</v>
      </c>
      <c r="F4307" s="215">
        <v>1110</v>
      </c>
      <c r="G4307" s="215">
        <v>1004</v>
      </c>
      <c r="I4307" s="215" t="s">
        <v>6546</v>
      </c>
      <c r="J4307" s="215" t="s">
        <v>6547</v>
      </c>
      <c r="K4307" s="215" t="s">
        <v>328</v>
      </c>
      <c r="L4307" s="215" t="s">
        <v>7949</v>
      </c>
      <c r="AD4307" s="216"/>
    </row>
    <row r="4308" spans="1:30" s="215" customFormat="1" x14ac:dyDescent="0.25">
      <c r="A4308" s="215" t="s">
        <v>160</v>
      </c>
      <c r="B4308" s="215">
        <v>6140</v>
      </c>
      <c r="C4308" s="215" t="s">
        <v>237</v>
      </c>
      <c r="D4308" s="215">
        <v>191788596</v>
      </c>
      <c r="E4308" s="215">
        <v>1020</v>
      </c>
      <c r="F4308" s="215">
        <v>1110</v>
      </c>
      <c r="G4308" s="215">
        <v>1004</v>
      </c>
      <c r="I4308" s="215" t="s">
        <v>3699</v>
      </c>
      <c r="J4308" s="215" t="s">
        <v>3700</v>
      </c>
      <c r="K4308" s="215" t="s">
        <v>328</v>
      </c>
      <c r="L4308" s="215" t="s">
        <v>7949</v>
      </c>
      <c r="AD4308" s="216"/>
    </row>
    <row r="4309" spans="1:30" s="215" customFormat="1" x14ac:dyDescent="0.25">
      <c r="A4309" s="215" t="s">
        <v>160</v>
      </c>
      <c r="B4309" s="215">
        <v>6140</v>
      </c>
      <c r="C4309" s="215" t="s">
        <v>237</v>
      </c>
      <c r="D4309" s="215">
        <v>191788597</v>
      </c>
      <c r="E4309" s="215">
        <v>1020</v>
      </c>
      <c r="F4309" s="215">
        <v>1110</v>
      </c>
      <c r="G4309" s="215">
        <v>1004</v>
      </c>
      <c r="I4309" s="215" t="s">
        <v>15369</v>
      </c>
      <c r="J4309" s="215" t="s">
        <v>15370</v>
      </c>
      <c r="K4309" s="215" t="s">
        <v>8688</v>
      </c>
      <c r="L4309" s="215" t="s">
        <v>21234</v>
      </c>
      <c r="AD4309" s="216"/>
    </row>
    <row r="4310" spans="1:30" s="215" customFormat="1" x14ac:dyDescent="0.25">
      <c r="A4310" s="215" t="s">
        <v>160</v>
      </c>
      <c r="B4310" s="215">
        <v>6140</v>
      </c>
      <c r="C4310" s="215" t="s">
        <v>237</v>
      </c>
      <c r="D4310" s="215">
        <v>191788598</v>
      </c>
      <c r="E4310" s="215">
        <v>1020</v>
      </c>
      <c r="F4310" s="215">
        <v>1110</v>
      </c>
      <c r="G4310" s="215">
        <v>1004</v>
      </c>
      <c r="I4310" s="215" t="s">
        <v>3701</v>
      </c>
      <c r="J4310" s="215" t="s">
        <v>3702</v>
      </c>
      <c r="K4310" s="215" t="s">
        <v>328</v>
      </c>
      <c r="L4310" s="215" t="s">
        <v>7950</v>
      </c>
      <c r="AD4310" s="216"/>
    </row>
    <row r="4311" spans="1:30" s="215" customFormat="1" x14ac:dyDescent="0.25">
      <c r="A4311" s="215" t="s">
        <v>160</v>
      </c>
      <c r="B4311" s="215">
        <v>6140</v>
      </c>
      <c r="C4311" s="215" t="s">
        <v>237</v>
      </c>
      <c r="D4311" s="215">
        <v>191788599</v>
      </c>
      <c r="E4311" s="215">
        <v>1020</v>
      </c>
      <c r="F4311" s="215">
        <v>1110</v>
      </c>
      <c r="G4311" s="215">
        <v>1004</v>
      </c>
      <c r="I4311" s="215" t="s">
        <v>3703</v>
      </c>
      <c r="J4311" s="215" t="s">
        <v>3704</v>
      </c>
      <c r="K4311" s="215" t="s">
        <v>328</v>
      </c>
      <c r="L4311" s="215" t="s">
        <v>7950</v>
      </c>
      <c r="AD4311" s="216"/>
    </row>
    <row r="4312" spans="1:30" s="215" customFormat="1" x14ac:dyDescent="0.25">
      <c r="A4312" s="215" t="s">
        <v>160</v>
      </c>
      <c r="B4312" s="215">
        <v>6140</v>
      </c>
      <c r="C4312" s="215" t="s">
        <v>237</v>
      </c>
      <c r="D4312" s="215">
        <v>191788600</v>
      </c>
      <c r="E4312" s="215">
        <v>1020</v>
      </c>
      <c r="F4312" s="215">
        <v>1110</v>
      </c>
      <c r="G4312" s="215">
        <v>1004</v>
      </c>
      <c r="I4312" s="215" t="s">
        <v>15371</v>
      </c>
      <c r="J4312" s="215" t="s">
        <v>15372</v>
      </c>
      <c r="K4312" s="215" t="s">
        <v>8688</v>
      </c>
      <c r="L4312" s="215" t="s">
        <v>21235</v>
      </c>
      <c r="AD4312" s="216"/>
    </row>
    <row r="4313" spans="1:30" s="215" customFormat="1" x14ac:dyDescent="0.25">
      <c r="A4313" s="215" t="s">
        <v>160</v>
      </c>
      <c r="B4313" s="215">
        <v>6140</v>
      </c>
      <c r="C4313" s="215" t="s">
        <v>237</v>
      </c>
      <c r="D4313" s="215">
        <v>191788602</v>
      </c>
      <c r="E4313" s="215">
        <v>1020</v>
      </c>
      <c r="F4313" s="215">
        <v>1110</v>
      </c>
      <c r="G4313" s="215">
        <v>1004</v>
      </c>
      <c r="I4313" s="215" t="s">
        <v>15373</v>
      </c>
      <c r="J4313" s="215" t="s">
        <v>15374</v>
      </c>
      <c r="K4313" s="215" t="s">
        <v>8688</v>
      </c>
      <c r="L4313" s="215" t="s">
        <v>21236</v>
      </c>
      <c r="AD4313" s="216"/>
    </row>
    <row r="4314" spans="1:30" s="215" customFormat="1" x14ac:dyDescent="0.25">
      <c r="A4314" s="215" t="s">
        <v>160</v>
      </c>
      <c r="B4314" s="215">
        <v>6140</v>
      </c>
      <c r="C4314" s="215" t="s">
        <v>237</v>
      </c>
      <c r="D4314" s="215">
        <v>191788603</v>
      </c>
      <c r="E4314" s="215">
        <v>1020</v>
      </c>
      <c r="F4314" s="215">
        <v>1110</v>
      </c>
      <c r="G4314" s="215">
        <v>1004</v>
      </c>
      <c r="I4314" s="215" t="s">
        <v>15375</v>
      </c>
      <c r="J4314" s="215" t="s">
        <v>15376</v>
      </c>
      <c r="K4314" s="215" t="s">
        <v>8688</v>
      </c>
      <c r="L4314" s="215" t="s">
        <v>21237</v>
      </c>
      <c r="AD4314" s="216"/>
    </row>
    <row r="4315" spans="1:30" s="215" customFormat="1" x14ac:dyDescent="0.25">
      <c r="A4315" s="215" t="s">
        <v>160</v>
      </c>
      <c r="B4315" s="215">
        <v>6140</v>
      </c>
      <c r="C4315" s="215" t="s">
        <v>237</v>
      </c>
      <c r="D4315" s="215">
        <v>191788604</v>
      </c>
      <c r="E4315" s="215">
        <v>1020</v>
      </c>
      <c r="F4315" s="215">
        <v>1110</v>
      </c>
      <c r="G4315" s="215">
        <v>1004</v>
      </c>
      <c r="I4315" s="215" t="s">
        <v>15377</v>
      </c>
      <c r="J4315" s="215" t="s">
        <v>15378</v>
      </c>
      <c r="K4315" s="215" t="s">
        <v>8688</v>
      </c>
      <c r="L4315" s="215" t="s">
        <v>21238</v>
      </c>
      <c r="AD4315" s="216"/>
    </row>
    <row r="4316" spans="1:30" s="215" customFormat="1" x14ac:dyDescent="0.25">
      <c r="A4316" s="215" t="s">
        <v>160</v>
      </c>
      <c r="B4316" s="215">
        <v>6140</v>
      </c>
      <c r="C4316" s="215" t="s">
        <v>237</v>
      </c>
      <c r="D4316" s="215">
        <v>191788605</v>
      </c>
      <c r="E4316" s="215">
        <v>1020</v>
      </c>
      <c r="F4316" s="215">
        <v>1110</v>
      </c>
      <c r="G4316" s="215">
        <v>1004</v>
      </c>
      <c r="I4316" s="215" t="s">
        <v>15379</v>
      </c>
      <c r="J4316" s="215" t="s">
        <v>15380</v>
      </c>
      <c r="K4316" s="215" t="s">
        <v>8688</v>
      </c>
      <c r="L4316" s="215" t="s">
        <v>21239</v>
      </c>
      <c r="AD4316" s="216"/>
    </row>
    <row r="4317" spans="1:30" s="215" customFormat="1" x14ac:dyDescent="0.25">
      <c r="A4317" s="215" t="s">
        <v>160</v>
      </c>
      <c r="B4317" s="215">
        <v>6140</v>
      </c>
      <c r="C4317" s="215" t="s">
        <v>237</v>
      </c>
      <c r="D4317" s="215">
        <v>191788606</v>
      </c>
      <c r="E4317" s="215">
        <v>1020</v>
      </c>
      <c r="F4317" s="215">
        <v>1110</v>
      </c>
      <c r="G4317" s="215">
        <v>1004</v>
      </c>
      <c r="I4317" s="215" t="s">
        <v>15381</v>
      </c>
      <c r="J4317" s="215" t="s">
        <v>15382</v>
      </c>
      <c r="K4317" s="215" t="s">
        <v>8688</v>
      </c>
      <c r="L4317" s="215" t="s">
        <v>21240</v>
      </c>
      <c r="AD4317" s="216"/>
    </row>
    <row r="4318" spans="1:30" s="215" customFormat="1" x14ac:dyDescent="0.25">
      <c r="A4318" s="215" t="s">
        <v>160</v>
      </c>
      <c r="B4318" s="215">
        <v>6140</v>
      </c>
      <c r="C4318" s="215" t="s">
        <v>237</v>
      </c>
      <c r="D4318" s="215">
        <v>191788607</v>
      </c>
      <c r="E4318" s="215">
        <v>1020</v>
      </c>
      <c r="F4318" s="215">
        <v>1110</v>
      </c>
      <c r="G4318" s="215">
        <v>1004</v>
      </c>
      <c r="I4318" s="215" t="s">
        <v>3705</v>
      </c>
      <c r="J4318" s="215" t="s">
        <v>3706</v>
      </c>
      <c r="K4318" s="215" t="s">
        <v>328</v>
      </c>
      <c r="L4318" s="215" t="s">
        <v>7951</v>
      </c>
      <c r="AD4318" s="216"/>
    </row>
    <row r="4319" spans="1:30" s="215" customFormat="1" x14ac:dyDescent="0.25">
      <c r="A4319" s="215" t="s">
        <v>160</v>
      </c>
      <c r="B4319" s="215">
        <v>6140</v>
      </c>
      <c r="C4319" s="215" t="s">
        <v>237</v>
      </c>
      <c r="D4319" s="215">
        <v>191788608</v>
      </c>
      <c r="E4319" s="215">
        <v>1020</v>
      </c>
      <c r="F4319" s="215">
        <v>1110</v>
      </c>
      <c r="G4319" s="215">
        <v>1004</v>
      </c>
      <c r="I4319" s="215" t="s">
        <v>3707</v>
      </c>
      <c r="J4319" s="215" t="s">
        <v>3708</v>
      </c>
      <c r="K4319" s="215" t="s">
        <v>328</v>
      </c>
      <c r="L4319" s="215" t="s">
        <v>7951</v>
      </c>
      <c r="AD4319" s="216"/>
    </row>
    <row r="4320" spans="1:30" s="215" customFormat="1" x14ac:dyDescent="0.25">
      <c r="A4320" s="215" t="s">
        <v>160</v>
      </c>
      <c r="B4320" s="215">
        <v>6140</v>
      </c>
      <c r="C4320" s="215" t="s">
        <v>237</v>
      </c>
      <c r="D4320" s="215">
        <v>191788609</v>
      </c>
      <c r="E4320" s="215">
        <v>1020</v>
      </c>
      <c r="F4320" s="215">
        <v>1110</v>
      </c>
      <c r="G4320" s="215">
        <v>1004</v>
      </c>
      <c r="I4320" s="215" t="s">
        <v>15383</v>
      </c>
      <c r="J4320" s="215" t="s">
        <v>15384</v>
      </c>
      <c r="K4320" s="215" t="s">
        <v>8688</v>
      </c>
      <c r="L4320" s="215" t="s">
        <v>21241</v>
      </c>
      <c r="AD4320" s="216"/>
    </row>
    <row r="4321" spans="1:30" s="215" customFormat="1" x14ac:dyDescent="0.25">
      <c r="A4321" s="215" t="s">
        <v>160</v>
      </c>
      <c r="B4321" s="215">
        <v>6140</v>
      </c>
      <c r="C4321" s="215" t="s">
        <v>237</v>
      </c>
      <c r="D4321" s="215">
        <v>191788610</v>
      </c>
      <c r="E4321" s="215">
        <v>1020</v>
      </c>
      <c r="F4321" s="215">
        <v>1110</v>
      </c>
      <c r="G4321" s="215">
        <v>1004</v>
      </c>
      <c r="I4321" s="215" t="s">
        <v>15385</v>
      </c>
      <c r="J4321" s="215" t="s">
        <v>15386</v>
      </c>
      <c r="K4321" s="215" t="s">
        <v>8688</v>
      </c>
      <c r="L4321" s="215" t="s">
        <v>21242</v>
      </c>
      <c r="AD4321" s="216"/>
    </row>
    <row r="4322" spans="1:30" s="215" customFormat="1" x14ac:dyDescent="0.25">
      <c r="A4322" s="215" t="s">
        <v>160</v>
      </c>
      <c r="B4322" s="215">
        <v>6140</v>
      </c>
      <c r="C4322" s="215" t="s">
        <v>237</v>
      </c>
      <c r="D4322" s="215">
        <v>191788611</v>
      </c>
      <c r="E4322" s="215">
        <v>1020</v>
      </c>
      <c r="F4322" s="215">
        <v>1110</v>
      </c>
      <c r="G4322" s="215">
        <v>1004</v>
      </c>
      <c r="I4322" s="215" t="s">
        <v>15387</v>
      </c>
      <c r="J4322" s="215" t="s">
        <v>15388</v>
      </c>
      <c r="K4322" s="215" t="s">
        <v>8688</v>
      </c>
      <c r="L4322" s="215" t="s">
        <v>21243</v>
      </c>
      <c r="AD4322" s="216"/>
    </row>
    <row r="4323" spans="1:30" s="215" customFormat="1" x14ac:dyDescent="0.25">
      <c r="A4323" s="215" t="s">
        <v>160</v>
      </c>
      <c r="B4323" s="215">
        <v>6140</v>
      </c>
      <c r="C4323" s="215" t="s">
        <v>237</v>
      </c>
      <c r="D4323" s="215">
        <v>191788612</v>
      </c>
      <c r="E4323" s="215">
        <v>1020</v>
      </c>
      <c r="F4323" s="215">
        <v>1110</v>
      </c>
      <c r="G4323" s="215">
        <v>1004</v>
      </c>
      <c r="I4323" s="215" t="s">
        <v>15389</v>
      </c>
      <c r="J4323" s="215" t="s">
        <v>15390</v>
      </c>
      <c r="K4323" s="215" t="s">
        <v>8688</v>
      </c>
      <c r="L4323" s="215" t="s">
        <v>21244</v>
      </c>
      <c r="AD4323" s="216"/>
    </row>
    <row r="4324" spans="1:30" s="215" customFormat="1" x14ac:dyDescent="0.25">
      <c r="A4324" s="215" t="s">
        <v>160</v>
      </c>
      <c r="B4324" s="215">
        <v>6140</v>
      </c>
      <c r="C4324" s="215" t="s">
        <v>237</v>
      </c>
      <c r="D4324" s="215">
        <v>191788615</v>
      </c>
      <c r="E4324" s="215">
        <v>1020</v>
      </c>
      <c r="F4324" s="215">
        <v>1110</v>
      </c>
      <c r="G4324" s="215">
        <v>1004</v>
      </c>
      <c r="I4324" s="215" t="s">
        <v>15391</v>
      </c>
      <c r="J4324" s="215" t="s">
        <v>15392</v>
      </c>
      <c r="K4324" s="215" t="s">
        <v>8688</v>
      </c>
      <c r="L4324" s="215" t="s">
        <v>21245</v>
      </c>
      <c r="AD4324" s="216"/>
    </row>
    <row r="4325" spans="1:30" s="215" customFormat="1" x14ac:dyDescent="0.25">
      <c r="A4325" s="215" t="s">
        <v>160</v>
      </c>
      <c r="B4325" s="215">
        <v>6140</v>
      </c>
      <c r="C4325" s="215" t="s">
        <v>237</v>
      </c>
      <c r="D4325" s="215">
        <v>191788616</v>
      </c>
      <c r="E4325" s="215">
        <v>1020</v>
      </c>
      <c r="F4325" s="215">
        <v>1110</v>
      </c>
      <c r="G4325" s="215">
        <v>1004</v>
      </c>
      <c r="I4325" s="215" t="s">
        <v>15393</v>
      </c>
      <c r="J4325" s="215" t="s">
        <v>15394</v>
      </c>
      <c r="K4325" s="215" t="s">
        <v>8688</v>
      </c>
      <c r="L4325" s="215" t="s">
        <v>21246</v>
      </c>
      <c r="AD4325" s="216"/>
    </row>
    <row r="4326" spans="1:30" s="215" customFormat="1" x14ac:dyDescent="0.25">
      <c r="A4326" s="215" t="s">
        <v>160</v>
      </c>
      <c r="B4326" s="215">
        <v>6140</v>
      </c>
      <c r="C4326" s="215" t="s">
        <v>237</v>
      </c>
      <c r="D4326" s="215">
        <v>191788618</v>
      </c>
      <c r="E4326" s="215">
        <v>1020</v>
      </c>
      <c r="F4326" s="215">
        <v>1110</v>
      </c>
      <c r="G4326" s="215">
        <v>1004</v>
      </c>
      <c r="I4326" s="215" t="s">
        <v>15395</v>
      </c>
      <c r="J4326" s="215" t="s">
        <v>15396</v>
      </c>
      <c r="K4326" s="215" t="s">
        <v>8688</v>
      </c>
      <c r="L4326" s="215" t="s">
        <v>21247</v>
      </c>
      <c r="AD4326" s="216"/>
    </row>
    <row r="4327" spans="1:30" s="215" customFormat="1" x14ac:dyDescent="0.25">
      <c r="A4327" s="215" t="s">
        <v>160</v>
      </c>
      <c r="B4327" s="215">
        <v>6140</v>
      </c>
      <c r="C4327" s="215" t="s">
        <v>237</v>
      </c>
      <c r="D4327" s="215">
        <v>191788619</v>
      </c>
      <c r="E4327" s="215">
        <v>1020</v>
      </c>
      <c r="F4327" s="215">
        <v>1110</v>
      </c>
      <c r="G4327" s="215">
        <v>1004</v>
      </c>
      <c r="I4327" s="215" t="s">
        <v>15397</v>
      </c>
      <c r="J4327" s="215" t="s">
        <v>15398</v>
      </c>
      <c r="K4327" s="215" t="s">
        <v>8688</v>
      </c>
      <c r="L4327" s="215" t="s">
        <v>21248</v>
      </c>
      <c r="AD4327" s="216"/>
    </row>
    <row r="4328" spans="1:30" s="215" customFormat="1" x14ac:dyDescent="0.25">
      <c r="A4328" s="215" t="s">
        <v>160</v>
      </c>
      <c r="B4328" s="215">
        <v>6140</v>
      </c>
      <c r="C4328" s="215" t="s">
        <v>237</v>
      </c>
      <c r="D4328" s="215">
        <v>191788620</v>
      </c>
      <c r="E4328" s="215">
        <v>1020</v>
      </c>
      <c r="F4328" s="215">
        <v>1110</v>
      </c>
      <c r="G4328" s="215">
        <v>1004</v>
      </c>
      <c r="I4328" s="215" t="s">
        <v>15399</v>
      </c>
      <c r="J4328" s="215" t="s">
        <v>15400</v>
      </c>
      <c r="K4328" s="215" t="s">
        <v>8688</v>
      </c>
      <c r="L4328" s="215" t="s">
        <v>21249</v>
      </c>
      <c r="AD4328" s="216"/>
    </row>
    <row r="4329" spans="1:30" s="215" customFormat="1" x14ac:dyDescent="0.25">
      <c r="A4329" s="215" t="s">
        <v>160</v>
      </c>
      <c r="B4329" s="215">
        <v>6140</v>
      </c>
      <c r="C4329" s="215" t="s">
        <v>237</v>
      </c>
      <c r="D4329" s="215">
        <v>191788621</v>
      </c>
      <c r="E4329" s="215">
        <v>1020</v>
      </c>
      <c r="F4329" s="215">
        <v>1110</v>
      </c>
      <c r="G4329" s="215">
        <v>1004</v>
      </c>
      <c r="I4329" s="215" t="s">
        <v>15401</v>
      </c>
      <c r="J4329" s="215" t="s">
        <v>15402</v>
      </c>
      <c r="K4329" s="215" t="s">
        <v>8688</v>
      </c>
      <c r="L4329" s="215" t="s">
        <v>21250</v>
      </c>
      <c r="AD4329" s="216"/>
    </row>
    <row r="4330" spans="1:30" s="215" customFormat="1" x14ac:dyDescent="0.25">
      <c r="A4330" s="215" t="s">
        <v>160</v>
      </c>
      <c r="B4330" s="215">
        <v>6140</v>
      </c>
      <c r="C4330" s="215" t="s">
        <v>237</v>
      </c>
      <c r="D4330" s="215">
        <v>191788623</v>
      </c>
      <c r="E4330" s="215">
        <v>1020</v>
      </c>
      <c r="F4330" s="215">
        <v>1110</v>
      </c>
      <c r="G4330" s="215">
        <v>1004</v>
      </c>
      <c r="I4330" s="215" t="s">
        <v>15403</v>
      </c>
      <c r="J4330" s="215" t="s">
        <v>15404</v>
      </c>
      <c r="K4330" s="215" t="s">
        <v>8688</v>
      </c>
      <c r="L4330" s="215" t="s">
        <v>21251</v>
      </c>
      <c r="AD4330" s="216"/>
    </row>
    <row r="4331" spans="1:30" s="215" customFormat="1" x14ac:dyDescent="0.25">
      <c r="A4331" s="215" t="s">
        <v>160</v>
      </c>
      <c r="B4331" s="215">
        <v>6140</v>
      </c>
      <c r="C4331" s="215" t="s">
        <v>237</v>
      </c>
      <c r="D4331" s="215">
        <v>191788624</v>
      </c>
      <c r="E4331" s="215">
        <v>1020</v>
      </c>
      <c r="F4331" s="215">
        <v>1110</v>
      </c>
      <c r="G4331" s="215">
        <v>1004</v>
      </c>
      <c r="I4331" s="215" t="s">
        <v>15405</v>
      </c>
      <c r="J4331" s="215" t="s">
        <v>15406</v>
      </c>
      <c r="K4331" s="215" t="s">
        <v>8688</v>
      </c>
      <c r="L4331" s="215" t="s">
        <v>21252</v>
      </c>
      <c r="AD4331" s="216"/>
    </row>
    <row r="4332" spans="1:30" s="215" customFormat="1" x14ac:dyDescent="0.25">
      <c r="A4332" s="215" t="s">
        <v>160</v>
      </c>
      <c r="B4332" s="215">
        <v>6140</v>
      </c>
      <c r="C4332" s="215" t="s">
        <v>237</v>
      </c>
      <c r="D4332" s="215">
        <v>191788625</v>
      </c>
      <c r="E4332" s="215">
        <v>1020</v>
      </c>
      <c r="F4332" s="215">
        <v>1110</v>
      </c>
      <c r="G4332" s="215">
        <v>1004</v>
      </c>
      <c r="I4332" s="215" t="s">
        <v>15407</v>
      </c>
      <c r="J4332" s="215" t="s">
        <v>15408</v>
      </c>
      <c r="K4332" s="215" t="s">
        <v>8688</v>
      </c>
      <c r="L4332" s="215" t="s">
        <v>21253</v>
      </c>
      <c r="AD4332" s="216"/>
    </row>
    <row r="4333" spans="1:30" s="215" customFormat="1" x14ac:dyDescent="0.25">
      <c r="A4333" s="215" t="s">
        <v>160</v>
      </c>
      <c r="B4333" s="215">
        <v>6140</v>
      </c>
      <c r="C4333" s="215" t="s">
        <v>237</v>
      </c>
      <c r="D4333" s="215">
        <v>191788626</v>
      </c>
      <c r="E4333" s="215">
        <v>1020</v>
      </c>
      <c r="F4333" s="215">
        <v>1110</v>
      </c>
      <c r="G4333" s="215">
        <v>1004</v>
      </c>
      <c r="I4333" s="215" t="s">
        <v>15409</v>
      </c>
      <c r="J4333" s="215" t="s">
        <v>15410</v>
      </c>
      <c r="K4333" s="215" t="s">
        <v>8688</v>
      </c>
      <c r="L4333" s="215" t="s">
        <v>21254</v>
      </c>
      <c r="AD4333" s="216"/>
    </row>
    <row r="4334" spans="1:30" s="215" customFormat="1" x14ac:dyDescent="0.25">
      <c r="A4334" s="215" t="s">
        <v>160</v>
      </c>
      <c r="B4334" s="215">
        <v>6140</v>
      </c>
      <c r="C4334" s="215" t="s">
        <v>237</v>
      </c>
      <c r="D4334" s="215">
        <v>191788627</v>
      </c>
      <c r="E4334" s="215">
        <v>1020</v>
      </c>
      <c r="F4334" s="215">
        <v>1110</v>
      </c>
      <c r="G4334" s="215">
        <v>1004</v>
      </c>
      <c r="I4334" s="215" t="s">
        <v>15411</v>
      </c>
      <c r="J4334" s="215" t="s">
        <v>15412</v>
      </c>
      <c r="K4334" s="215" t="s">
        <v>8688</v>
      </c>
      <c r="L4334" s="215" t="s">
        <v>21255</v>
      </c>
      <c r="AD4334" s="216"/>
    </row>
    <row r="4335" spans="1:30" s="215" customFormat="1" x14ac:dyDescent="0.25">
      <c r="A4335" s="215" t="s">
        <v>160</v>
      </c>
      <c r="B4335" s="215">
        <v>6140</v>
      </c>
      <c r="C4335" s="215" t="s">
        <v>237</v>
      </c>
      <c r="D4335" s="215">
        <v>191788628</v>
      </c>
      <c r="E4335" s="215">
        <v>1020</v>
      </c>
      <c r="F4335" s="215">
        <v>1110</v>
      </c>
      <c r="G4335" s="215">
        <v>1004</v>
      </c>
      <c r="I4335" s="215" t="s">
        <v>15413</v>
      </c>
      <c r="J4335" s="215" t="s">
        <v>15414</v>
      </c>
      <c r="K4335" s="215" t="s">
        <v>8688</v>
      </c>
      <c r="L4335" s="215" t="s">
        <v>21256</v>
      </c>
      <c r="AD4335" s="216"/>
    </row>
    <row r="4336" spans="1:30" s="215" customFormat="1" x14ac:dyDescent="0.25">
      <c r="A4336" s="215" t="s">
        <v>160</v>
      </c>
      <c r="B4336" s="215">
        <v>6140</v>
      </c>
      <c r="C4336" s="215" t="s">
        <v>237</v>
      </c>
      <c r="D4336" s="215">
        <v>191788629</v>
      </c>
      <c r="E4336" s="215">
        <v>1020</v>
      </c>
      <c r="F4336" s="215">
        <v>1110</v>
      </c>
      <c r="G4336" s="215">
        <v>1004</v>
      </c>
      <c r="I4336" s="215" t="s">
        <v>15415</v>
      </c>
      <c r="J4336" s="215" t="s">
        <v>15416</v>
      </c>
      <c r="K4336" s="215" t="s">
        <v>8688</v>
      </c>
      <c r="L4336" s="215" t="s">
        <v>21257</v>
      </c>
      <c r="AD4336" s="216"/>
    </row>
    <row r="4337" spans="1:30" s="215" customFormat="1" x14ac:dyDescent="0.25">
      <c r="A4337" s="215" t="s">
        <v>160</v>
      </c>
      <c r="B4337" s="215">
        <v>6140</v>
      </c>
      <c r="C4337" s="215" t="s">
        <v>237</v>
      </c>
      <c r="D4337" s="215">
        <v>191788630</v>
      </c>
      <c r="E4337" s="215">
        <v>1020</v>
      </c>
      <c r="F4337" s="215">
        <v>1110</v>
      </c>
      <c r="G4337" s="215">
        <v>1004</v>
      </c>
      <c r="I4337" s="215" t="s">
        <v>15417</v>
      </c>
      <c r="J4337" s="215" t="s">
        <v>15418</v>
      </c>
      <c r="K4337" s="215" t="s">
        <v>8688</v>
      </c>
      <c r="L4337" s="215" t="s">
        <v>21258</v>
      </c>
      <c r="AD4337" s="216"/>
    </row>
    <row r="4338" spans="1:30" s="215" customFormat="1" x14ac:dyDescent="0.25">
      <c r="A4338" s="215" t="s">
        <v>160</v>
      </c>
      <c r="B4338" s="215">
        <v>6140</v>
      </c>
      <c r="C4338" s="215" t="s">
        <v>237</v>
      </c>
      <c r="D4338" s="215">
        <v>191788631</v>
      </c>
      <c r="E4338" s="215">
        <v>1020</v>
      </c>
      <c r="F4338" s="215">
        <v>1110</v>
      </c>
      <c r="G4338" s="215">
        <v>1004</v>
      </c>
      <c r="I4338" s="215" t="s">
        <v>15419</v>
      </c>
      <c r="J4338" s="215" t="s">
        <v>15420</v>
      </c>
      <c r="K4338" s="215" t="s">
        <v>8688</v>
      </c>
      <c r="L4338" s="215" t="s">
        <v>21259</v>
      </c>
      <c r="AD4338" s="216"/>
    </row>
    <row r="4339" spans="1:30" s="215" customFormat="1" x14ac:dyDescent="0.25">
      <c r="A4339" s="215" t="s">
        <v>160</v>
      </c>
      <c r="B4339" s="215">
        <v>6140</v>
      </c>
      <c r="C4339" s="215" t="s">
        <v>237</v>
      </c>
      <c r="D4339" s="215">
        <v>191788632</v>
      </c>
      <c r="E4339" s="215">
        <v>1020</v>
      </c>
      <c r="F4339" s="215">
        <v>1110</v>
      </c>
      <c r="G4339" s="215">
        <v>1004</v>
      </c>
      <c r="I4339" s="215" t="s">
        <v>15421</v>
      </c>
      <c r="J4339" s="215" t="s">
        <v>15422</v>
      </c>
      <c r="K4339" s="215" t="s">
        <v>8688</v>
      </c>
      <c r="L4339" s="215" t="s">
        <v>21260</v>
      </c>
      <c r="AD4339" s="216"/>
    </row>
    <row r="4340" spans="1:30" s="215" customFormat="1" x14ac:dyDescent="0.25">
      <c r="A4340" s="215" t="s">
        <v>160</v>
      </c>
      <c r="B4340" s="215">
        <v>6140</v>
      </c>
      <c r="C4340" s="215" t="s">
        <v>237</v>
      </c>
      <c r="D4340" s="215">
        <v>191788633</v>
      </c>
      <c r="E4340" s="215">
        <v>1020</v>
      </c>
      <c r="F4340" s="215">
        <v>1110</v>
      </c>
      <c r="G4340" s="215">
        <v>1004</v>
      </c>
      <c r="I4340" s="215" t="s">
        <v>15423</v>
      </c>
      <c r="J4340" s="215" t="s">
        <v>15424</v>
      </c>
      <c r="K4340" s="215" t="s">
        <v>8688</v>
      </c>
      <c r="L4340" s="215" t="s">
        <v>21261</v>
      </c>
      <c r="AD4340" s="216"/>
    </row>
    <row r="4341" spans="1:30" s="215" customFormat="1" x14ac:dyDescent="0.25">
      <c r="A4341" s="215" t="s">
        <v>160</v>
      </c>
      <c r="B4341" s="215">
        <v>6140</v>
      </c>
      <c r="C4341" s="215" t="s">
        <v>237</v>
      </c>
      <c r="D4341" s="215">
        <v>191788634</v>
      </c>
      <c r="E4341" s="215">
        <v>1020</v>
      </c>
      <c r="F4341" s="215">
        <v>1110</v>
      </c>
      <c r="G4341" s="215">
        <v>1004</v>
      </c>
      <c r="I4341" s="215" t="s">
        <v>15425</v>
      </c>
      <c r="J4341" s="215" t="s">
        <v>15426</v>
      </c>
      <c r="K4341" s="215" t="s">
        <v>8688</v>
      </c>
      <c r="L4341" s="215" t="s">
        <v>21262</v>
      </c>
      <c r="AD4341" s="216"/>
    </row>
    <row r="4342" spans="1:30" s="215" customFormat="1" x14ac:dyDescent="0.25">
      <c r="A4342" s="215" t="s">
        <v>160</v>
      </c>
      <c r="B4342" s="215">
        <v>6140</v>
      </c>
      <c r="C4342" s="215" t="s">
        <v>237</v>
      </c>
      <c r="D4342" s="215">
        <v>191788635</v>
      </c>
      <c r="E4342" s="215">
        <v>1020</v>
      </c>
      <c r="F4342" s="215">
        <v>1110</v>
      </c>
      <c r="G4342" s="215">
        <v>1004</v>
      </c>
      <c r="I4342" s="215" t="s">
        <v>15427</v>
      </c>
      <c r="J4342" s="215" t="s">
        <v>15428</v>
      </c>
      <c r="K4342" s="215" t="s">
        <v>8688</v>
      </c>
      <c r="L4342" s="215" t="s">
        <v>21263</v>
      </c>
      <c r="AD4342" s="216"/>
    </row>
    <row r="4343" spans="1:30" s="215" customFormat="1" x14ac:dyDescent="0.25">
      <c r="A4343" s="215" t="s">
        <v>160</v>
      </c>
      <c r="B4343" s="215">
        <v>6140</v>
      </c>
      <c r="C4343" s="215" t="s">
        <v>237</v>
      </c>
      <c r="D4343" s="215">
        <v>191788636</v>
      </c>
      <c r="E4343" s="215">
        <v>1020</v>
      </c>
      <c r="F4343" s="215">
        <v>1110</v>
      </c>
      <c r="G4343" s="215">
        <v>1004</v>
      </c>
      <c r="I4343" s="215" t="s">
        <v>15429</v>
      </c>
      <c r="J4343" s="215" t="s">
        <v>15430</v>
      </c>
      <c r="K4343" s="215" t="s">
        <v>8688</v>
      </c>
      <c r="L4343" s="215" t="s">
        <v>21264</v>
      </c>
      <c r="AD4343" s="216"/>
    </row>
    <row r="4344" spans="1:30" s="215" customFormat="1" x14ac:dyDescent="0.25">
      <c r="A4344" s="215" t="s">
        <v>160</v>
      </c>
      <c r="B4344" s="215">
        <v>6140</v>
      </c>
      <c r="C4344" s="215" t="s">
        <v>237</v>
      </c>
      <c r="D4344" s="215">
        <v>191788637</v>
      </c>
      <c r="E4344" s="215">
        <v>1020</v>
      </c>
      <c r="F4344" s="215">
        <v>1110</v>
      </c>
      <c r="G4344" s="215">
        <v>1004</v>
      </c>
      <c r="I4344" s="215" t="s">
        <v>15431</v>
      </c>
      <c r="J4344" s="215" t="s">
        <v>15432</v>
      </c>
      <c r="K4344" s="215" t="s">
        <v>8688</v>
      </c>
      <c r="L4344" s="215" t="s">
        <v>21265</v>
      </c>
      <c r="AD4344" s="216"/>
    </row>
    <row r="4345" spans="1:30" s="215" customFormat="1" x14ac:dyDescent="0.25">
      <c r="A4345" s="215" t="s">
        <v>160</v>
      </c>
      <c r="B4345" s="215">
        <v>6140</v>
      </c>
      <c r="C4345" s="215" t="s">
        <v>237</v>
      </c>
      <c r="D4345" s="215">
        <v>191788638</v>
      </c>
      <c r="E4345" s="215">
        <v>1020</v>
      </c>
      <c r="F4345" s="215">
        <v>1110</v>
      </c>
      <c r="G4345" s="215">
        <v>1004</v>
      </c>
      <c r="I4345" s="215" t="s">
        <v>15433</v>
      </c>
      <c r="J4345" s="215" t="s">
        <v>15434</v>
      </c>
      <c r="K4345" s="215" t="s">
        <v>8688</v>
      </c>
      <c r="L4345" s="215" t="s">
        <v>21266</v>
      </c>
      <c r="AD4345" s="216"/>
    </row>
    <row r="4346" spans="1:30" s="215" customFormat="1" x14ac:dyDescent="0.25">
      <c r="A4346" s="215" t="s">
        <v>160</v>
      </c>
      <c r="B4346" s="215">
        <v>6140</v>
      </c>
      <c r="C4346" s="215" t="s">
        <v>237</v>
      </c>
      <c r="D4346" s="215">
        <v>191833285</v>
      </c>
      <c r="E4346" s="215">
        <v>1020</v>
      </c>
      <c r="F4346" s="215">
        <v>1122</v>
      </c>
      <c r="G4346" s="215">
        <v>1004</v>
      </c>
      <c r="I4346" s="215" t="s">
        <v>28820</v>
      </c>
      <c r="J4346" s="215" t="s">
        <v>28821</v>
      </c>
      <c r="K4346" s="215" t="s">
        <v>328</v>
      </c>
      <c r="L4346" s="215" t="s">
        <v>28826</v>
      </c>
      <c r="AD4346" s="216"/>
    </row>
    <row r="4347" spans="1:30" s="215" customFormat="1" x14ac:dyDescent="0.25">
      <c r="A4347" s="215" t="s">
        <v>160</v>
      </c>
      <c r="B4347" s="215">
        <v>6140</v>
      </c>
      <c r="C4347" s="215" t="s">
        <v>237</v>
      </c>
      <c r="D4347" s="215">
        <v>191833286</v>
      </c>
      <c r="E4347" s="215">
        <v>1020</v>
      </c>
      <c r="F4347" s="215">
        <v>1122</v>
      </c>
      <c r="G4347" s="215">
        <v>1004</v>
      </c>
      <c r="I4347" s="215" t="s">
        <v>3709</v>
      </c>
      <c r="J4347" s="215" t="s">
        <v>3710</v>
      </c>
      <c r="K4347" s="215" t="s">
        <v>328</v>
      </c>
      <c r="L4347" s="215" t="s">
        <v>28826</v>
      </c>
      <c r="AD4347" s="216"/>
    </row>
    <row r="4348" spans="1:30" s="215" customFormat="1" x14ac:dyDescent="0.25">
      <c r="A4348" s="215" t="s">
        <v>160</v>
      </c>
      <c r="B4348" s="215">
        <v>6140</v>
      </c>
      <c r="C4348" s="215" t="s">
        <v>237</v>
      </c>
      <c r="D4348" s="215">
        <v>191833287</v>
      </c>
      <c r="E4348" s="215">
        <v>1020</v>
      </c>
      <c r="F4348" s="215">
        <v>1122</v>
      </c>
      <c r="G4348" s="215">
        <v>1004</v>
      </c>
      <c r="I4348" s="215" t="s">
        <v>3711</v>
      </c>
      <c r="J4348" s="215" t="s">
        <v>3712</v>
      </c>
      <c r="K4348" s="215" t="s">
        <v>328</v>
      </c>
      <c r="L4348" s="215" t="s">
        <v>28826</v>
      </c>
      <c r="AD4348" s="216"/>
    </row>
    <row r="4349" spans="1:30" s="215" customFormat="1" x14ac:dyDescent="0.25">
      <c r="A4349" s="215" t="s">
        <v>160</v>
      </c>
      <c r="B4349" s="215">
        <v>6140</v>
      </c>
      <c r="C4349" s="215" t="s">
        <v>237</v>
      </c>
      <c r="D4349" s="215">
        <v>191893270</v>
      </c>
      <c r="E4349" s="215">
        <v>1020</v>
      </c>
      <c r="F4349" s="215">
        <v>1121</v>
      </c>
      <c r="G4349" s="215">
        <v>1004</v>
      </c>
      <c r="I4349" s="215" t="s">
        <v>15435</v>
      </c>
      <c r="J4349" s="215" t="s">
        <v>15436</v>
      </c>
      <c r="K4349" s="215" t="s">
        <v>8688</v>
      </c>
      <c r="L4349" s="215" t="s">
        <v>21267</v>
      </c>
      <c r="AD4349" s="216"/>
    </row>
    <row r="4350" spans="1:30" s="215" customFormat="1" x14ac:dyDescent="0.25">
      <c r="A4350" s="215" t="s">
        <v>160</v>
      </c>
      <c r="B4350" s="215">
        <v>6140</v>
      </c>
      <c r="C4350" s="215" t="s">
        <v>237</v>
      </c>
      <c r="D4350" s="215">
        <v>191893275</v>
      </c>
      <c r="E4350" s="215">
        <v>1020</v>
      </c>
      <c r="F4350" s="215">
        <v>1121</v>
      </c>
      <c r="G4350" s="215">
        <v>1004</v>
      </c>
      <c r="I4350" s="215" t="s">
        <v>15437</v>
      </c>
      <c r="J4350" s="215" t="s">
        <v>15438</v>
      </c>
      <c r="K4350" s="215" t="s">
        <v>8688</v>
      </c>
      <c r="L4350" s="215" t="s">
        <v>21268</v>
      </c>
      <c r="AD4350" s="216"/>
    </row>
    <row r="4351" spans="1:30" s="215" customFormat="1" x14ac:dyDescent="0.25">
      <c r="A4351" s="215" t="s">
        <v>160</v>
      </c>
      <c r="B4351" s="215">
        <v>6140</v>
      </c>
      <c r="C4351" s="215" t="s">
        <v>237</v>
      </c>
      <c r="D4351" s="215">
        <v>191893277</v>
      </c>
      <c r="E4351" s="215">
        <v>1020</v>
      </c>
      <c r="F4351" s="215">
        <v>1121</v>
      </c>
      <c r="G4351" s="215">
        <v>1004</v>
      </c>
      <c r="I4351" s="215" t="s">
        <v>15439</v>
      </c>
      <c r="J4351" s="215" t="s">
        <v>15440</v>
      </c>
      <c r="K4351" s="215" t="s">
        <v>8688</v>
      </c>
      <c r="L4351" s="215" t="s">
        <v>21269</v>
      </c>
      <c r="AD4351" s="216"/>
    </row>
    <row r="4352" spans="1:30" s="215" customFormat="1" x14ac:dyDescent="0.25">
      <c r="A4352" s="215" t="s">
        <v>160</v>
      </c>
      <c r="B4352" s="215">
        <v>6140</v>
      </c>
      <c r="C4352" s="215" t="s">
        <v>237</v>
      </c>
      <c r="D4352" s="215">
        <v>191893279</v>
      </c>
      <c r="E4352" s="215">
        <v>1020</v>
      </c>
      <c r="F4352" s="215">
        <v>1121</v>
      </c>
      <c r="G4352" s="215">
        <v>1004</v>
      </c>
      <c r="I4352" s="215" t="s">
        <v>15441</v>
      </c>
      <c r="J4352" s="215" t="s">
        <v>15442</v>
      </c>
      <c r="K4352" s="215" t="s">
        <v>8688</v>
      </c>
      <c r="L4352" s="215" t="s">
        <v>21270</v>
      </c>
      <c r="AD4352" s="216"/>
    </row>
    <row r="4353" spans="1:30" s="215" customFormat="1" x14ac:dyDescent="0.25">
      <c r="A4353" s="215" t="s">
        <v>160</v>
      </c>
      <c r="B4353" s="215">
        <v>6140</v>
      </c>
      <c r="C4353" s="215" t="s">
        <v>237</v>
      </c>
      <c r="D4353" s="215">
        <v>191903318</v>
      </c>
      <c r="E4353" s="215">
        <v>1020</v>
      </c>
      <c r="F4353" s="215">
        <v>1121</v>
      </c>
      <c r="G4353" s="215">
        <v>1004</v>
      </c>
      <c r="I4353" s="215" t="s">
        <v>15443</v>
      </c>
      <c r="J4353" s="215" t="s">
        <v>15444</v>
      </c>
      <c r="K4353" s="215" t="s">
        <v>8688</v>
      </c>
      <c r="L4353" s="215" t="s">
        <v>21271</v>
      </c>
      <c r="AD4353" s="216"/>
    </row>
    <row r="4354" spans="1:30" s="215" customFormat="1" x14ac:dyDescent="0.25">
      <c r="A4354" s="215" t="s">
        <v>160</v>
      </c>
      <c r="B4354" s="215">
        <v>6140</v>
      </c>
      <c r="C4354" s="215" t="s">
        <v>237</v>
      </c>
      <c r="D4354" s="215">
        <v>191903431</v>
      </c>
      <c r="E4354" s="215">
        <v>1020</v>
      </c>
      <c r="F4354" s="215">
        <v>1110</v>
      </c>
      <c r="G4354" s="215">
        <v>1004</v>
      </c>
      <c r="I4354" s="215" t="s">
        <v>15445</v>
      </c>
      <c r="J4354" s="215" t="s">
        <v>15446</v>
      </c>
      <c r="K4354" s="215" t="s">
        <v>8688</v>
      </c>
      <c r="L4354" s="215" t="s">
        <v>21272</v>
      </c>
      <c r="AD4354" s="216"/>
    </row>
    <row r="4355" spans="1:30" s="215" customFormat="1" x14ac:dyDescent="0.25">
      <c r="A4355" s="215" t="s">
        <v>160</v>
      </c>
      <c r="B4355" s="215">
        <v>6140</v>
      </c>
      <c r="C4355" s="215" t="s">
        <v>237</v>
      </c>
      <c r="D4355" s="215">
        <v>191930037</v>
      </c>
      <c r="E4355" s="215">
        <v>1020</v>
      </c>
      <c r="F4355" s="215">
        <v>1110</v>
      </c>
      <c r="G4355" s="215">
        <v>1004</v>
      </c>
      <c r="I4355" s="215" t="s">
        <v>15447</v>
      </c>
      <c r="J4355" s="215" t="s">
        <v>15448</v>
      </c>
      <c r="K4355" s="215" t="s">
        <v>8688</v>
      </c>
      <c r="L4355" s="215" t="s">
        <v>21273</v>
      </c>
      <c r="AD4355" s="216"/>
    </row>
    <row r="4356" spans="1:30" s="215" customFormat="1" x14ac:dyDescent="0.25">
      <c r="A4356" s="215" t="s">
        <v>160</v>
      </c>
      <c r="B4356" s="215">
        <v>6140</v>
      </c>
      <c r="C4356" s="215" t="s">
        <v>237</v>
      </c>
      <c r="D4356" s="215">
        <v>191930038</v>
      </c>
      <c r="E4356" s="215">
        <v>1020</v>
      </c>
      <c r="F4356" s="215">
        <v>1110</v>
      </c>
      <c r="G4356" s="215">
        <v>1004</v>
      </c>
      <c r="I4356" s="215" t="s">
        <v>15449</v>
      </c>
      <c r="J4356" s="215" t="s">
        <v>15450</v>
      </c>
      <c r="K4356" s="215" t="s">
        <v>8688</v>
      </c>
      <c r="L4356" s="215" t="s">
        <v>21274</v>
      </c>
      <c r="AD4356" s="216"/>
    </row>
    <row r="4357" spans="1:30" s="215" customFormat="1" x14ac:dyDescent="0.25">
      <c r="A4357" s="215" t="s">
        <v>160</v>
      </c>
      <c r="B4357" s="215">
        <v>6140</v>
      </c>
      <c r="C4357" s="215" t="s">
        <v>237</v>
      </c>
      <c r="D4357" s="215">
        <v>191930039</v>
      </c>
      <c r="E4357" s="215">
        <v>1020</v>
      </c>
      <c r="F4357" s="215">
        <v>1110</v>
      </c>
      <c r="G4357" s="215">
        <v>1004</v>
      </c>
      <c r="I4357" s="215" t="s">
        <v>15451</v>
      </c>
      <c r="J4357" s="215" t="s">
        <v>15452</v>
      </c>
      <c r="K4357" s="215" t="s">
        <v>8688</v>
      </c>
      <c r="L4357" s="215" t="s">
        <v>21275</v>
      </c>
      <c r="AD4357" s="216"/>
    </row>
    <row r="4358" spans="1:30" s="215" customFormat="1" x14ac:dyDescent="0.25">
      <c r="A4358" s="215" t="s">
        <v>160</v>
      </c>
      <c r="B4358" s="215">
        <v>6140</v>
      </c>
      <c r="C4358" s="215" t="s">
        <v>237</v>
      </c>
      <c r="D4358" s="215">
        <v>191949089</v>
      </c>
      <c r="E4358" s="215">
        <v>1020</v>
      </c>
      <c r="F4358" s="215">
        <v>1110</v>
      </c>
      <c r="G4358" s="215">
        <v>1004</v>
      </c>
      <c r="I4358" s="215" t="s">
        <v>15453</v>
      </c>
      <c r="J4358" s="215" t="s">
        <v>15454</v>
      </c>
      <c r="K4358" s="215" t="s">
        <v>8688</v>
      </c>
      <c r="L4358" s="215" t="s">
        <v>21276</v>
      </c>
      <c r="AD4358" s="216"/>
    </row>
    <row r="4359" spans="1:30" s="215" customFormat="1" x14ac:dyDescent="0.25">
      <c r="A4359" s="215" t="s">
        <v>160</v>
      </c>
      <c r="B4359" s="215">
        <v>6140</v>
      </c>
      <c r="C4359" s="215" t="s">
        <v>237</v>
      </c>
      <c r="D4359" s="215">
        <v>191949093</v>
      </c>
      <c r="E4359" s="215">
        <v>1020</v>
      </c>
      <c r="F4359" s="215">
        <v>1110</v>
      </c>
      <c r="G4359" s="215">
        <v>1004</v>
      </c>
      <c r="I4359" s="215" t="s">
        <v>15455</v>
      </c>
      <c r="J4359" s="215" t="s">
        <v>15456</v>
      </c>
      <c r="K4359" s="215" t="s">
        <v>8688</v>
      </c>
      <c r="L4359" s="215" t="s">
        <v>21277</v>
      </c>
      <c r="AD4359" s="216"/>
    </row>
    <row r="4360" spans="1:30" s="215" customFormat="1" x14ac:dyDescent="0.25">
      <c r="A4360" s="215" t="s">
        <v>160</v>
      </c>
      <c r="B4360" s="215">
        <v>6140</v>
      </c>
      <c r="C4360" s="215" t="s">
        <v>237</v>
      </c>
      <c r="D4360" s="215">
        <v>191949098</v>
      </c>
      <c r="E4360" s="215">
        <v>1020</v>
      </c>
      <c r="F4360" s="215">
        <v>1110</v>
      </c>
      <c r="G4360" s="215">
        <v>1004</v>
      </c>
      <c r="I4360" s="215" t="s">
        <v>15457</v>
      </c>
      <c r="J4360" s="215" t="s">
        <v>15458</v>
      </c>
      <c r="K4360" s="215" t="s">
        <v>8688</v>
      </c>
      <c r="L4360" s="215" t="s">
        <v>21278</v>
      </c>
      <c r="AD4360" s="216"/>
    </row>
    <row r="4361" spans="1:30" s="215" customFormat="1" x14ac:dyDescent="0.25">
      <c r="A4361" s="215" t="s">
        <v>160</v>
      </c>
      <c r="B4361" s="215">
        <v>6140</v>
      </c>
      <c r="C4361" s="215" t="s">
        <v>237</v>
      </c>
      <c r="D4361" s="215">
        <v>191952044</v>
      </c>
      <c r="E4361" s="215">
        <v>1020</v>
      </c>
      <c r="F4361" s="215">
        <v>1110</v>
      </c>
      <c r="G4361" s="215">
        <v>1004</v>
      </c>
      <c r="I4361" s="215" t="s">
        <v>15459</v>
      </c>
      <c r="J4361" s="215" t="s">
        <v>15460</v>
      </c>
      <c r="K4361" s="215" t="s">
        <v>8688</v>
      </c>
      <c r="L4361" s="215" t="s">
        <v>21279</v>
      </c>
      <c r="AD4361" s="216"/>
    </row>
    <row r="4362" spans="1:30" s="215" customFormat="1" x14ac:dyDescent="0.25">
      <c r="A4362" s="215" t="s">
        <v>160</v>
      </c>
      <c r="B4362" s="215">
        <v>6140</v>
      </c>
      <c r="C4362" s="215" t="s">
        <v>237</v>
      </c>
      <c r="D4362" s="215">
        <v>191952045</v>
      </c>
      <c r="E4362" s="215">
        <v>1020</v>
      </c>
      <c r="F4362" s="215">
        <v>1110</v>
      </c>
      <c r="G4362" s="215">
        <v>1004</v>
      </c>
      <c r="I4362" s="215" t="s">
        <v>15461</v>
      </c>
      <c r="J4362" s="215" t="s">
        <v>15462</v>
      </c>
      <c r="K4362" s="215" t="s">
        <v>8688</v>
      </c>
      <c r="L4362" s="215" t="s">
        <v>21280</v>
      </c>
      <c r="AD4362" s="216"/>
    </row>
    <row r="4363" spans="1:30" s="215" customFormat="1" x14ac:dyDescent="0.25">
      <c r="A4363" s="215" t="s">
        <v>160</v>
      </c>
      <c r="B4363" s="215">
        <v>6140</v>
      </c>
      <c r="C4363" s="215" t="s">
        <v>237</v>
      </c>
      <c r="D4363" s="215">
        <v>191952046</v>
      </c>
      <c r="E4363" s="215">
        <v>1020</v>
      </c>
      <c r="F4363" s="215">
        <v>1110</v>
      </c>
      <c r="G4363" s="215">
        <v>1004</v>
      </c>
      <c r="I4363" s="215" t="s">
        <v>15463</v>
      </c>
      <c r="J4363" s="215" t="s">
        <v>15464</v>
      </c>
      <c r="K4363" s="215" t="s">
        <v>8688</v>
      </c>
      <c r="L4363" s="215" t="s">
        <v>21281</v>
      </c>
      <c r="AD4363" s="216"/>
    </row>
    <row r="4364" spans="1:30" s="215" customFormat="1" x14ac:dyDescent="0.25">
      <c r="A4364" s="215" t="s">
        <v>160</v>
      </c>
      <c r="B4364" s="215">
        <v>6140</v>
      </c>
      <c r="C4364" s="215" t="s">
        <v>237</v>
      </c>
      <c r="D4364" s="215">
        <v>191957354</v>
      </c>
      <c r="E4364" s="215">
        <v>1020</v>
      </c>
      <c r="F4364" s="215">
        <v>1110</v>
      </c>
      <c r="G4364" s="215">
        <v>1004</v>
      </c>
      <c r="I4364" s="215" t="s">
        <v>15465</v>
      </c>
      <c r="J4364" s="215" t="s">
        <v>15466</v>
      </c>
      <c r="K4364" s="215" t="s">
        <v>8741</v>
      </c>
      <c r="L4364" s="215" t="s">
        <v>22988</v>
      </c>
      <c r="AD4364" s="216"/>
    </row>
    <row r="4365" spans="1:30" s="215" customFormat="1" x14ac:dyDescent="0.25">
      <c r="A4365" s="215" t="s">
        <v>160</v>
      </c>
      <c r="B4365" s="215">
        <v>6140</v>
      </c>
      <c r="C4365" s="215" t="s">
        <v>237</v>
      </c>
      <c r="D4365" s="215">
        <v>191958886</v>
      </c>
      <c r="E4365" s="215">
        <v>1020</v>
      </c>
      <c r="F4365" s="215">
        <v>1110</v>
      </c>
      <c r="G4365" s="215">
        <v>1004</v>
      </c>
      <c r="I4365" s="215" t="s">
        <v>15467</v>
      </c>
      <c r="J4365" s="215" t="s">
        <v>15468</v>
      </c>
      <c r="K4365" s="215" t="s">
        <v>8688</v>
      </c>
      <c r="L4365" s="215" t="s">
        <v>21282</v>
      </c>
      <c r="AD4365" s="216"/>
    </row>
    <row r="4366" spans="1:30" s="215" customFormat="1" x14ac:dyDescent="0.25">
      <c r="A4366" s="215" t="s">
        <v>160</v>
      </c>
      <c r="B4366" s="215">
        <v>6140</v>
      </c>
      <c r="C4366" s="215" t="s">
        <v>237</v>
      </c>
      <c r="D4366" s="215">
        <v>191958887</v>
      </c>
      <c r="E4366" s="215">
        <v>1020</v>
      </c>
      <c r="F4366" s="215">
        <v>1110</v>
      </c>
      <c r="G4366" s="215">
        <v>1004</v>
      </c>
      <c r="I4366" s="215" t="s">
        <v>15469</v>
      </c>
      <c r="J4366" s="215" t="s">
        <v>15470</v>
      </c>
      <c r="K4366" s="215" t="s">
        <v>8688</v>
      </c>
      <c r="L4366" s="215" t="s">
        <v>21283</v>
      </c>
      <c r="AD4366" s="216"/>
    </row>
    <row r="4367" spans="1:30" s="215" customFormat="1" x14ac:dyDescent="0.25">
      <c r="A4367" s="215" t="s">
        <v>160</v>
      </c>
      <c r="B4367" s="215">
        <v>6140</v>
      </c>
      <c r="C4367" s="215" t="s">
        <v>237</v>
      </c>
      <c r="D4367" s="215">
        <v>191969370</v>
      </c>
      <c r="E4367" s="215">
        <v>1060</v>
      </c>
      <c r="F4367" s="215">
        <v>1271</v>
      </c>
      <c r="G4367" s="215">
        <v>1004</v>
      </c>
      <c r="I4367" s="215" t="s">
        <v>15471</v>
      </c>
      <c r="J4367" s="215" t="s">
        <v>15472</v>
      </c>
      <c r="K4367" s="215" t="s">
        <v>8688</v>
      </c>
      <c r="L4367" s="215" t="s">
        <v>21284</v>
      </c>
      <c r="AD4367" s="216"/>
    </row>
    <row r="4368" spans="1:30" s="215" customFormat="1" x14ac:dyDescent="0.25">
      <c r="A4368" s="215" t="s">
        <v>160</v>
      </c>
      <c r="B4368" s="215">
        <v>6140</v>
      </c>
      <c r="C4368" s="215" t="s">
        <v>237</v>
      </c>
      <c r="D4368" s="215">
        <v>191972993</v>
      </c>
      <c r="E4368" s="215">
        <v>1020</v>
      </c>
      <c r="F4368" s="215">
        <v>1110</v>
      </c>
      <c r="G4368" s="215">
        <v>1004</v>
      </c>
      <c r="I4368" s="215" t="s">
        <v>25164</v>
      </c>
      <c r="J4368" s="215" t="s">
        <v>25165</v>
      </c>
      <c r="K4368" s="215" t="s">
        <v>8688</v>
      </c>
      <c r="L4368" s="215" t="s">
        <v>25202</v>
      </c>
      <c r="AD4368" s="216"/>
    </row>
    <row r="4369" spans="1:30" s="215" customFormat="1" x14ac:dyDescent="0.25">
      <c r="A4369" s="215" t="s">
        <v>160</v>
      </c>
      <c r="B4369" s="215">
        <v>6140</v>
      </c>
      <c r="C4369" s="215" t="s">
        <v>237</v>
      </c>
      <c r="D4369" s="215">
        <v>191972996</v>
      </c>
      <c r="E4369" s="215">
        <v>1020</v>
      </c>
      <c r="F4369" s="215">
        <v>1110</v>
      </c>
      <c r="G4369" s="215">
        <v>1004</v>
      </c>
      <c r="I4369" s="215" t="s">
        <v>25166</v>
      </c>
      <c r="J4369" s="215" t="s">
        <v>25167</v>
      </c>
      <c r="K4369" s="215" t="s">
        <v>8688</v>
      </c>
      <c r="L4369" s="215" t="s">
        <v>25203</v>
      </c>
      <c r="AD4369" s="216"/>
    </row>
    <row r="4370" spans="1:30" s="215" customFormat="1" x14ac:dyDescent="0.25">
      <c r="A4370" s="215" t="s">
        <v>160</v>
      </c>
      <c r="B4370" s="215">
        <v>6140</v>
      </c>
      <c r="C4370" s="215" t="s">
        <v>237</v>
      </c>
      <c r="D4370" s="215">
        <v>191972998</v>
      </c>
      <c r="E4370" s="215">
        <v>1020</v>
      </c>
      <c r="F4370" s="215">
        <v>1110</v>
      </c>
      <c r="G4370" s="215">
        <v>1004</v>
      </c>
      <c r="I4370" s="215" t="s">
        <v>15473</v>
      </c>
      <c r="J4370" s="215" t="s">
        <v>15474</v>
      </c>
      <c r="K4370" s="215" t="s">
        <v>8688</v>
      </c>
      <c r="L4370" s="215" t="s">
        <v>21285</v>
      </c>
      <c r="AD4370" s="216"/>
    </row>
    <row r="4371" spans="1:30" s="215" customFormat="1" x14ac:dyDescent="0.25">
      <c r="A4371" s="215" t="s">
        <v>160</v>
      </c>
      <c r="B4371" s="215">
        <v>6140</v>
      </c>
      <c r="C4371" s="215" t="s">
        <v>237</v>
      </c>
      <c r="D4371" s="215">
        <v>191973277</v>
      </c>
      <c r="E4371" s="215">
        <v>1020</v>
      </c>
      <c r="F4371" s="215">
        <v>1121</v>
      </c>
      <c r="G4371" s="215">
        <v>1004</v>
      </c>
      <c r="I4371" s="215" t="s">
        <v>26273</v>
      </c>
      <c r="J4371" s="215" t="s">
        <v>26274</v>
      </c>
      <c r="K4371" s="215" t="s">
        <v>8688</v>
      </c>
      <c r="L4371" s="215" t="s">
        <v>26305</v>
      </c>
      <c r="AD4371" s="216"/>
    </row>
    <row r="4372" spans="1:30" s="215" customFormat="1" x14ac:dyDescent="0.25">
      <c r="A4372" s="215" t="s">
        <v>160</v>
      </c>
      <c r="B4372" s="215">
        <v>6140</v>
      </c>
      <c r="C4372" s="215" t="s">
        <v>237</v>
      </c>
      <c r="D4372" s="215">
        <v>191973282</v>
      </c>
      <c r="E4372" s="215">
        <v>1020</v>
      </c>
      <c r="F4372" s="215">
        <v>1110</v>
      </c>
      <c r="G4372" s="215">
        <v>1004</v>
      </c>
      <c r="I4372" s="215" t="s">
        <v>15475</v>
      </c>
      <c r="J4372" s="215" t="s">
        <v>15476</v>
      </c>
      <c r="K4372" s="215" t="s">
        <v>8688</v>
      </c>
      <c r="L4372" s="215" t="s">
        <v>21286</v>
      </c>
      <c r="AD4372" s="216"/>
    </row>
    <row r="4373" spans="1:30" s="215" customFormat="1" x14ac:dyDescent="0.25">
      <c r="A4373" s="215" t="s">
        <v>160</v>
      </c>
      <c r="B4373" s="215">
        <v>6140</v>
      </c>
      <c r="C4373" s="215" t="s">
        <v>237</v>
      </c>
      <c r="D4373" s="215">
        <v>191977351</v>
      </c>
      <c r="E4373" s="215">
        <v>1020</v>
      </c>
      <c r="F4373" s="215">
        <v>1110</v>
      </c>
      <c r="G4373" s="215">
        <v>1004</v>
      </c>
      <c r="I4373" s="215" t="s">
        <v>26275</v>
      </c>
      <c r="J4373" s="215" t="s">
        <v>26276</v>
      </c>
      <c r="K4373" s="215" t="s">
        <v>8688</v>
      </c>
      <c r="L4373" s="215" t="s">
        <v>26306</v>
      </c>
      <c r="AD4373" s="216"/>
    </row>
    <row r="4374" spans="1:30" s="215" customFormat="1" x14ac:dyDescent="0.25">
      <c r="A4374" s="215" t="s">
        <v>160</v>
      </c>
      <c r="B4374" s="215">
        <v>6140</v>
      </c>
      <c r="C4374" s="215" t="s">
        <v>237</v>
      </c>
      <c r="D4374" s="215">
        <v>191977927</v>
      </c>
      <c r="E4374" s="215">
        <v>1020</v>
      </c>
      <c r="F4374" s="215">
        <v>1122</v>
      </c>
      <c r="G4374" s="215">
        <v>1004</v>
      </c>
      <c r="I4374" s="215" t="s">
        <v>28532</v>
      </c>
      <c r="J4374" s="215" t="s">
        <v>28533</v>
      </c>
      <c r="K4374" s="215" t="s">
        <v>8688</v>
      </c>
      <c r="L4374" s="215" t="s">
        <v>28572</v>
      </c>
      <c r="AD4374" s="216"/>
    </row>
    <row r="4375" spans="1:30" s="215" customFormat="1" x14ac:dyDescent="0.25">
      <c r="A4375" s="215" t="s">
        <v>160</v>
      </c>
      <c r="B4375" s="215">
        <v>6140</v>
      </c>
      <c r="C4375" s="215" t="s">
        <v>237</v>
      </c>
      <c r="D4375" s="215">
        <v>191978173</v>
      </c>
      <c r="E4375" s="215">
        <v>1020</v>
      </c>
      <c r="F4375" s="215">
        <v>1110</v>
      </c>
      <c r="G4375" s="215">
        <v>1004</v>
      </c>
      <c r="I4375" s="215" t="s">
        <v>24563</v>
      </c>
      <c r="J4375" s="215" t="s">
        <v>24564</v>
      </c>
      <c r="K4375" s="215" t="s">
        <v>8688</v>
      </c>
      <c r="L4375" s="215" t="s">
        <v>24590</v>
      </c>
      <c r="AD4375" s="216"/>
    </row>
    <row r="4376" spans="1:30" s="215" customFormat="1" x14ac:dyDescent="0.25">
      <c r="A4376" s="215" t="s">
        <v>160</v>
      </c>
      <c r="B4376" s="215">
        <v>6140</v>
      </c>
      <c r="C4376" s="215" t="s">
        <v>237</v>
      </c>
      <c r="D4376" s="215">
        <v>191983448</v>
      </c>
      <c r="E4376" s="215">
        <v>1020</v>
      </c>
      <c r="F4376" s="215">
        <v>1110</v>
      </c>
      <c r="G4376" s="215">
        <v>1004</v>
      </c>
      <c r="I4376" s="215" t="s">
        <v>28616</v>
      </c>
      <c r="J4376" s="215" t="s">
        <v>28617</v>
      </c>
      <c r="K4376" s="215" t="s">
        <v>8688</v>
      </c>
      <c r="L4376" s="215" t="s">
        <v>28640</v>
      </c>
      <c r="AD4376" s="216"/>
    </row>
    <row r="4377" spans="1:30" s="215" customFormat="1" x14ac:dyDescent="0.25">
      <c r="A4377" s="215" t="s">
        <v>160</v>
      </c>
      <c r="B4377" s="215">
        <v>6140</v>
      </c>
      <c r="C4377" s="215" t="s">
        <v>237</v>
      </c>
      <c r="D4377" s="215">
        <v>191983449</v>
      </c>
      <c r="E4377" s="215">
        <v>1020</v>
      </c>
      <c r="F4377" s="215">
        <v>1110</v>
      </c>
      <c r="G4377" s="215">
        <v>1004</v>
      </c>
      <c r="I4377" s="215" t="s">
        <v>28618</v>
      </c>
      <c r="J4377" s="215" t="s">
        <v>28619</v>
      </c>
      <c r="K4377" s="215" t="s">
        <v>8688</v>
      </c>
      <c r="L4377" s="215" t="s">
        <v>28641</v>
      </c>
      <c r="AD4377" s="216"/>
    </row>
    <row r="4378" spans="1:30" s="215" customFormat="1" x14ac:dyDescent="0.25">
      <c r="A4378" s="215" t="s">
        <v>160</v>
      </c>
      <c r="B4378" s="215">
        <v>6140</v>
      </c>
      <c r="C4378" s="215" t="s">
        <v>237</v>
      </c>
      <c r="D4378" s="215">
        <v>192000407</v>
      </c>
      <c r="E4378" s="215">
        <v>1020</v>
      </c>
      <c r="F4378" s="215">
        <v>1110</v>
      </c>
      <c r="G4378" s="215">
        <v>1004</v>
      </c>
      <c r="I4378" s="215" t="s">
        <v>28448</v>
      </c>
      <c r="J4378" s="215" t="s">
        <v>28449</v>
      </c>
      <c r="K4378" s="215" t="s">
        <v>8688</v>
      </c>
      <c r="L4378" s="215" t="s">
        <v>28479</v>
      </c>
      <c r="AD4378" s="216"/>
    </row>
    <row r="4379" spans="1:30" s="215" customFormat="1" x14ac:dyDescent="0.25">
      <c r="A4379" s="215" t="s">
        <v>160</v>
      </c>
      <c r="B4379" s="215">
        <v>6141</v>
      </c>
      <c r="C4379" s="215" t="s">
        <v>238</v>
      </c>
      <c r="D4379" s="215">
        <v>921990</v>
      </c>
      <c r="E4379" s="215">
        <v>1020</v>
      </c>
      <c r="F4379" s="215">
        <v>1110</v>
      </c>
      <c r="G4379" s="215">
        <v>1004</v>
      </c>
      <c r="I4379" s="215" t="s">
        <v>27404</v>
      </c>
      <c r="J4379" s="215" t="s">
        <v>27405</v>
      </c>
      <c r="K4379" s="215" t="s">
        <v>328</v>
      </c>
      <c r="L4379" s="215" t="s">
        <v>27954</v>
      </c>
      <c r="AD4379" s="216"/>
    </row>
    <row r="4380" spans="1:30" s="215" customFormat="1" x14ac:dyDescent="0.25">
      <c r="A4380" s="215" t="s">
        <v>160</v>
      </c>
      <c r="B4380" s="215">
        <v>6141</v>
      </c>
      <c r="C4380" s="215" t="s">
        <v>238</v>
      </c>
      <c r="D4380" s="215">
        <v>922008</v>
      </c>
      <c r="E4380" s="215">
        <v>1020</v>
      </c>
      <c r="F4380" s="215">
        <v>1110</v>
      </c>
      <c r="G4380" s="215">
        <v>1004</v>
      </c>
      <c r="I4380" s="215" t="s">
        <v>27406</v>
      </c>
      <c r="J4380" s="215" t="s">
        <v>27407</v>
      </c>
      <c r="K4380" s="215" t="s">
        <v>328</v>
      </c>
      <c r="L4380" s="215" t="s">
        <v>27954</v>
      </c>
      <c r="AD4380" s="216"/>
    </row>
    <row r="4381" spans="1:30" s="215" customFormat="1" x14ac:dyDescent="0.25">
      <c r="A4381" s="215" t="s">
        <v>160</v>
      </c>
      <c r="B4381" s="215">
        <v>6141</v>
      </c>
      <c r="C4381" s="215" t="s">
        <v>238</v>
      </c>
      <c r="D4381" s="215">
        <v>922035</v>
      </c>
      <c r="E4381" s="215">
        <v>1060</v>
      </c>
      <c r="F4381" s="215">
        <v>1252</v>
      </c>
      <c r="G4381" s="215">
        <v>1004</v>
      </c>
      <c r="I4381" s="215" t="s">
        <v>24122</v>
      </c>
      <c r="J4381" s="215" t="s">
        <v>27408</v>
      </c>
      <c r="K4381" s="215" t="s">
        <v>328</v>
      </c>
      <c r="L4381" s="215" t="s">
        <v>27983</v>
      </c>
      <c r="AD4381" s="216"/>
    </row>
    <row r="4382" spans="1:30" s="215" customFormat="1" x14ac:dyDescent="0.25">
      <c r="A4382" s="215" t="s">
        <v>160</v>
      </c>
      <c r="B4382" s="215">
        <v>6141</v>
      </c>
      <c r="C4382" s="215" t="s">
        <v>238</v>
      </c>
      <c r="D4382" s="215">
        <v>922071</v>
      </c>
      <c r="E4382" s="215">
        <v>1020</v>
      </c>
      <c r="F4382" s="215">
        <v>1110</v>
      </c>
      <c r="G4382" s="215">
        <v>1004</v>
      </c>
      <c r="I4382" s="215" t="s">
        <v>27409</v>
      </c>
      <c r="J4382" s="215" t="s">
        <v>27410</v>
      </c>
      <c r="K4382" s="215" t="s">
        <v>328</v>
      </c>
      <c r="L4382" s="215" t="s">
        <v>7952</v>
      </c>
      <c r="AD4382" s="216"/>
    </row>
    <row r="4383" spans="1:30" s="215" customFormat="1" x14ac:dyDescent="0.25">
      <c r="A4383" s="215" t="s">
        <v>160</v>
      </c>
      <c r="B4383" s="215">
        <v>6141</v>
      </c>
      <c r="C4383" s="215" t="s">
        <v>238</v>
      </c>
      <c r="D4383" s="215">
        <v>922072</v>
      </c>
      <c r="E4383" s="215">
        <v>1020</v>
      </c>
      <c r="F4383" s="215">
        <v>1110</v>
      </c>
      <c r="G4383" s="215">
        <v>1004</v>
      </c>
      <c r="I4383" s="215" t="s">
        <v>27411</v>
      </c>
      <c r="J4383" s="215" t="s">
        <v>27412</v>
      </c>
      <c r="K4383" s="215" t="s">
        <v>328</v>
      </c>
      <c r="L4383" s="215" t="s">
        <v>7952</v>
      </c>
      <c r="AD4383" s="216"/>
    </row>
    <row r="4384" spans="1:30" s="215" customFormat="1" x14ac:dyDescent="0.25">
      <c r="A4384" s="215" t="s">
        <v>160</v>
      </c>
      <c r="B4384" s="215">
        <v>6141</v>
      </c>
      <c r="C4384" s="215" t="s">
        <v>238</v>
      </c>
      <c r="D4384" s="215">
        <v>922073</v>
      </c>
      <c r="E4384" s="215">
        <v>1020</v>
      </c>
      <c r="F4384" s="215">
        <v>1110</v>
      </c>
      <c r="G4384" s="215">
        <v>1004</v>
      </c>
      <c r="I4384" s="215" t="s">
        <v>27413</v>
      </c>
      <c r="J4384" s="215" t="s">
        <v>27414</v>
      </c>
      <c r="K4384" s="215" t="s">
        <v>328</v>
      </c>
      <c r="L4384" s="215" t="s">
        <v>7952</v>
      </c>
      <c r="AD4384" s="216"/>
    </row>
    <row r="4385" spans="1:30" s="215" customFormat="1" x14ac:dyDescent="0.25">
      <c r="A4385" s="215" t="s">
        <v>160</v>
      </c>
      <c r="B4385" s="215">
        <v>6141</v>
      </c>
      <c r="C4385" s="215" t="s">
        <v>238</v>
      </c>
      <c r="D4385" s="215">
        <v>922091</v>
      </c>
      <c r="E4385" s="215">
        <v>1020</v>
      </c>
      <c r="F4385" s="215">
        <v>1110</v>
      </c>
      <c r="G4385" s="215">
        <v>1004</v>
      </c>
      <c r="I4385" s="215" t="s">
        <v>27415</v>
      </c>
      <c r="J4385" s="215" t="s">
        <v>27416</v>
      </c>
      <c r="K4385" s="215" t="s">
        <v>328</v>
      </c>
      <c r="L4385" s="215" t="s">
        <v>27955</v>
      </c>
      <c r="AD4385" s="216"/>
    </row>
    <row r="4386" spans="1:30" s="215" customFormat="1" x14ac:dyDescent="0.25">
      <c r="A4386" s="215" t="s">
        <v>160</v>
      </c>
      <c r="B4386" s="215">
        <v>6141</v>
      </c>
      <c r="C4386" s="215" t="s">
        <v>238</v>
      </c>
      <c r="D4386" s="215">
        <v>922095</v>
      </c>
      <c r="E4386" s="215">
        <v>1020</v>
      </c>
      <c r="F4386" s="215">
        <v>1110</v>
      </c>
      <c r="G4386" s="215">
        <v>1004</v>
      </c>
      <c r="I4386" s="215" t="s">
        <v>27417</v>
      </c>
      <c r="J4386" s="215" t="s">
        <v>27418</v>
      </c>
      <c r="K4386" s="215" t="s">
        <v>328</v>
      </c>
      <c r="L4386" s="215" t="s">
        <v>27955</v>
      </c>
      <c r="AD4386" s="216"/>
    </row>
    <row r="4387" spans="1:30" s="215" customFormat="1" x14ac:dyDescent="0.25">
      <c r="A4387" s="215" t="s">
        <v>160</v>
      </c>
      <c r="B4387" s="215">
        <v>6141</v>
      </c>
      <c r="C4387" s="215" t="s">
        <v>238</v>
      </c>
      <c r="D4387" s="215">
        <v>922106</v>
      </c>
      <c r="E4387" s="215">
        <v>1020</v>
      </c>
      <c r="F4387" s="215">
        <v>1121</v>
      </c>
      <c r="G4387" s="215">
        <v>1004</v>
      </c>
      <c r="I4387" s="215" t="s">
        <v>27419</v>
      </c>
      <c r="J4387" s="215" t="s">
        <v>27420</v>
      </c>
      <c r="K4387" s="215" t="s">
        <v>328</v>
      </c>
      <c r="L4387" s="215" t="s">
        <v>7953</v>
      </c>
      <c r="AD4387" s="216"/>
    </row>
    <row r="4388" spans="1:30" s="215" customFormat="1" x14ac:dyDescent="0.25">
      <c r="A4388" s="215" t="s">
        <v>160</v>
      </c>
      <c r="B4388" s="215">
        <v>6141</v>
      </c>
      <c r="C4388" s="215" t="s">
        <v>238</v>
      </c>
      <c r="D4388" s="215">
        <v>922110</v>
      </c>
      <c r="E4388" s="215">
        <v>1020</v>
      </c>
      <c r="F4388" s="215">
        <v>1121</v>
      </c>
      <c r="G4388" s="215">
        <v>1004</v>
      </c>
      <c r="I4388" s="215" t="s">
        <v>27421</v>
      </c>
      <c r="J4388" s="215" t="s">
        <v>27422</v>
      </c>
      <c r="K4388" s="215" t="s">
        <v>328</v>
      </c>
      <c r="L4388" s="215" t="s">
        <v>7953</v>
      </c>
      <c r="AD4388" s="216"/>
    </row>
    <row r="4389" spans="1:30" s="215" customFormat="1" x14ac:dyDescent="0.25">
      <c r="A4389" s="215" t="s">
        <v>160</v>
      </c>
      <c r="B4389" s="215">
        <v>6141</v>
      </c>
      <c r="C4389" s="215" t="s">
        <v>238</v>
      </c>
      <c r="D4389" s="215">
        <v>922143</v>
      </c>
      <c r="E4389" s="215">
        <v>1020</v>
      </c>
      <c r="F4389" s="215">
        <v>1110</v>
      </c>
      <c r="G4389" s="215">
        <v>1004</v>
      </c>
      <c r="I4389" s="215" t="s">
        <v>27423</v>
      </c>
      <c r="J4389" s="215" t="s">
        <v>27424</v>
      </c>
      <c r="K4389" s="215" t="s">
        <v>328</v>
      </c>
      <c r="L4389" s="215" t="s">
        <v>7954</v>
      </c>
      <c r="AD4389" s="216"/>
    </row>
    <row r="4390" spans="1:30" s="215" customFormat="1" x14ac:dyDescent="0.25">
      <c r="A4390" s="215" t="s">
        <v>160</v>
      </c>
      <c r="B4390" s="215">
        <v>6141</v>
      </c>
      <c r="C4390" s="215" t="s">
        <v>238</v>
      </c>
      <c r="D4390" s="215">
        <v>922144</v>
      </c>
      <c r="E4390" s="215">
        <v>1020</v>
      </c>
      <c r="F4390" s="215">
        <v>1110</v>
      </c>
      <c r="G4390" s="215">
        <v>1004</v>
      </c>
      <c r="I4390" s="215" t="s">
        <v>27425</v>
      </c>
      <c r="J4390" s="215" t="s">
        <v>27426</v>
      </c>
      <c r="K4390" s="215" t="s">
        <v>328</v>
      </c>
      <c r="L4390" s="215" t="s">
        <v>7954</v>
      </c>
      <c r="AD4390" s="216"/>
    </row>
    <row r="4391" spans="1:30" s="215" customFormat="1" x14ac:dyDescent="0.25">
      <c r="A4391" s="215" t="s">
        <v>160</v>
      </c>
      <c r="B4391" s="215">
        <v>6141</v>
      </c>
      <c r="C4391" s="215" t="s">
        <v>238</v>
      </c>
      <c r="D4391" s="215">
        <v>922340</v>
      </c>
      <c r="E4391" s="215">
        <v>1020</v>
      </c>
      <c r="F4391" s="215">
        <v>1242</v>
      </c>
      <c r="G4391" s="215">
        <v>1004</v>
      </c>
      <c r="I4391" s="215" t="s">
        <v>27427</v>
      </c>
      <c r="J4391" s="215" t="s">
        <v>27428</v>
      </c>
      <c r="K4391" s="215" t="s">
        <v>328</v>
      </c>
      <c r="L4391" s="215" t="s">
        <v>27956</v>
      </c>
      <c r="AD4391" s="216"/>
    </row>
    <row r="4392" spans="1:30" s="215" customFormat="1" x14ac:dyDescent="0.25">
      <c r="A4392" s="215" t="s">
        <v>160</v>
      </c>
      <c r="B4392" s="215">
        <v>6141</v>
      </c>
      <c r="C4392" s="215" t="s">
        <v>238</v>
      </c>
      <c r="D4392" s="215">
        <v>922341</v>
      </c>
      <c r="E4392" s="215">
        <v>1020</v>
      </c>
      <c r="F4392" s="215">
        <v>1121</v>
      </c>
      <c r="G4392" s="215">
        <v>1004</v>
      </c>
      <c r="I4392" s="215" t="s">
        <v>27429</v>
      </c>
      <c r="J4392" s="215" t="s">
        <v>27430</v>
      </c>
      <c r="K4392" s="215" t="s">
        <v>328</v>
      </c>
      <c r="L4392" s="215" t="s">
        <v>27957</v>
      </c>
      <c r="AD4392" s="216"/>
    </row>
    <row r="4393" spans="1:30" s="215" customFormat="1" x14ac:dyDescent="0.25">
      <c r="A4393" s="215" t="s">
        <v>160</v>
      </c>
      <c r="B4393" s="215">
        <v>6141</v>
      </c>
      <c r="C4393" s="215" t="s">
        <v>238</v>
      </c>
      <c r="D4393" s="215">
        <v>922481</v>
      </c>
      <c r="E4393" s="215">
        <v>1020</v>
      </c>
      <c r="F4393" s="215">
        <v>1110</v>
      </c>
      <c r="G4393" s="215">
        <v>1004</v>
      </c>
      <c r="I4393" s="215" t="s">
        <v>27431</v>
      </c>
      <c r="J4393" s="215" t="s">
        <v>27432</v>
      </c>
      <c r="K4393" s="215" t="s">
        <v>328</v>
      </c>
      <c r="L4393" s="215" t="s">
        <v>7955</v>
      </c>
      <c r="AD4393" s="216"/>
    </row>
    <row r="4394" spans="1:30" s="215" customFormat="1" x14ac:dyDescent="0.25">
      <c r="A4394" s="215" t="s">
        <v>160</v>
      </c>
      <c r="B4394" s="215">
        <v>6141</v>
      </c>
      <c r="C4394" s="215" t="s">
        <v>238</v>
      </c>
      <c r="D4394" s="215">
        <v>922531</v>
      </c>
      <c r="E4394" s="215">
        <v>1020</v>
      </c>
      <c r="F4394" s="215">
        <v>1271</v>
      </c>
      <c r="G4394" s="215">
        <v>1004</v>
      </c>
      <c r="I4394" s="215" t="s">
        <v>27433</v>
      </c>
      <c r="J4394" s="215" t="s">
        <v>27434</v>
      </c>
      <c r="K4394" s="215" t="s">
        <v>328</v>
      </c>
      <c r="L4394" s="215" t="s">
        <v>27958</v>
      </c>
      <c r="AD4394" s="216"/>
    </row>
    <row r="4395" spans="1:30" s="215" customFormat="1" x14ac:dyDescent="0.25">
      <c r="A4395" s="215" t="s">
        <v>160</v>
      </c>
      <c r="B4395" s="215">
        <v>6141</v>
      </c>
      <c r="C4395" s="215" t="s">
        <v>238</v>
      </c>
      <c r="D4395" s="215">
        <v>922537</v>
      </c>
      <c r="E4395" s="215">
        <v>1020</v>
      </c>
      <c r="F4395" s="215">
        <v>1110</v>
      </c>
      <c r="G4395" s="215">
        <v>1004</v>
      </c>
      <c r="I4395" s="215" t="s">
        <v>27435</v>
      </c>
      <c r="J4395" s="215" t="s">
        <v>27436</v>
      </c>
      <c r="K4395" s="215" t="s">
        <v>328</v>
      </c>
      <c r="L4395" s="215" t="s">
        <v>27959</v>
      </c>
      <c r="AD4395" s="216"/>
    </row>
    <row r="4396" spans="1:30" s="215" customFormat="1" x14ac:dyDescent="0.25">
      <c r="A4396" s="215" t="s">
        <v>160</v>
      </c>
      <c r="B4396" s="215">
        <v>6141</v>
      </c>
      <c r="C4396" s="215" t="s">
        <v>238</v>
      </c>
      <c r="D4396" s="215">
        <v>922538</v>
      </c>
      <c r="E4396" s="215">
        <v>1020</v>
      </c>
      <c r="F4396" s="215">
        <v>1110</v>
      </c>
      <c r="G4396" s="215">
        <v>1004</v>
      </c>
      <c r="I4396" s="215" t="s">
        <v>27437</v>
      </c>
      <c r="J4396" s="215" t="s">
        <v>27438</v>
      </c>
      <c r="K4396" s="215" t="s">
        <v>328</v>
      </c>
      <c r="L4396" s="215" t="s">
        <v>27959</v>
      </c>
      <c r="AD4396" s="216"/>
    </row>
    <row r="4397" spans="1:30" s="215" customFormat="1" x14ac:dyDescent="0.25">
      <c r="A4397" s="215" t="s">
        <v>160</v>
      </c>
      <c r="B4397" s="215">
        <v>6141</v>
      </c>
      <c r="C4397" s="215" t="s">
        <v>238</v>
      </c>
      <c r="D4397" s="215">
        <v>922596</v>
      </c>
      <c r="E4397" s="215">
        <v>1030</v>
      </c>
      <c r="F4397" s="215">
        <v>1271</v>
      </c>
      <c r="G4397" s="215">
        <v>1004</v>
      </c>
      <c r="I4397" s="215" t="s">
        <v>27439</v>
      </c>
      <c r="J4397" s="215" t="s">
        <v>27440</v>
      </c>
      <c r="K4397" s="215" t="s">
        <v>328</v>
      </c>
      <c r="L4397" s="215" t="s">
        <v>27960</v>
      </c>
      <c r="AD4397" s="216"/>
    </row>
    <row r="4398" spans="1:30" s="215" customFormat="1" x14ac:dyDescent="0.25">
      <c r="A4398" s="215" t="s">
        <v>160</v>
      </c>
      <c r="B4398" s="215">
        <v>6141</v>
      </c>
      <c r="C4398" s="215" t="s">
        <v>238</v>
      </c>
      <c r="D4398" s="215">
        <v>922604</v>
      </c>
      <c r="E4398" s="215">
        <v>1030</v>
      </c>
      <c r="F4398" s="215">
        <v>1122</v>
      </c>
      <c r="G4398" s="215">
        <v>1004</v>
      </c>
      <c r="I4398" s="215" t="s">
        <v>27441</v>
      </c>
      <c r="J4398" s="215" t="s">
        <v>27442</v>
      </c>
      <c r="K4398" s="215" t="s">
        <v>328</v>
      </c>
      <c r="L4398" s="215" t="s">
        <v>27961</v>
      </c>
      <c r="AD4398" s="216"/>
    </row>
    <row r="4399" spans="1:30" s="215" customFormat="1" x14ac:dyDescent="0.25">
      <c r="A4399" s="215" t="s">
        <v>160</v>
      </c>
      <c r="B4399" s="215">
        <v>6141</v>
      </c>
      <c r="C4399" s="215" t="s">
        <v>238</v>
      </c>
      <c r="D4399" s="215">
        <v>922606</v>
      </c>
      <c r="E4399" s="215">
        <v>1060</v>
      </c>
      <c r="F4399" s="215">
        <v>1271</v>
      </c>
      <c r="G4399" s="215">
        <v>1004</v>
      </c>
      <c r="I4399" s="215" t="s">
        <v>27443</v>
      </c>
      <c r="J4399" s="215" t="s">
        <v>27444</v>
      </c>
      <c r="K4399" s="215" t="s">
        <v>328</v>
      </c>
      <c r="L4399" s="215" t="s">
        <v>27962</v>
      </c>
      <c r="AD4399" s="216"/>
    </row>
    <row r="4400" spans="1:30" s="215" customFormat="1" x14ac:dyDescent="0.25">
      <c r="A4400" s="215" t="s">
        <v>160</v>
      </c>
      <c r="B4400" s="215">
        <v>6141</v>
      </c>
      <c r="C4400" s="215" t="s">
        <v>238</v>
      </c>
      <c r="D4400" s="215">
        <v>922617</v>
      </c>
      <c r="E4400" s="215">
        <v>1020</v>
      </c>
      <c r="F4400" s="215">
        <v>1122</v>
      </c>
      <c r="G4400" s="215">
        <v>1004</v>
      </c>
      <c r="I4400" s="215" t="s">
        <v>27445</v>
      </c>
      <c r="J4400" s="215" t="s">
        <v>27446</v>
      </c>
      <c r="K4400" s="215" t="s">
        <v>328</v>
      </c>
      <c r="L4400" s="215" t="s">
        <v>27963</v>
      </c>
      <c r="AD4400" s="216"/>
    </row>
    <row r="4401" spans="1:30" s="215" customFormat="1" x14ac:dyDescent="0.25">
      <c r="A4401" s="215" t="s">
        <v>160</v>
      </c>
      <c r="B4401" s="215">
        <v>6141</v>
      </c>
      <c r="C4401" s="215" t="s">
        <v>238</v>
      </c>
      <c r="D4401" s="215">
        <v>922641</v>
      </c>
      <c r="E4401" s="215">
        <v>1020</v>
      </c>
      <c r="F4401" s="215">
        <v>1122</v>
      </c>
      <c r="G4401" s="215">
        <v>1004</v>
      </c>
      <c r="I4401" s="215" t="s">
        <v>27447</v>
      </c>
      <c r="J4401" s="215" t="s">
        <v>27448</v>
      </c>
      <c r="K4401" s="215" t="s">
        <v>328</v>
      </c>
      <c r="L4401" s="215" t="s">
        <v>27963</v>
      </c>
      <c r="AD4401" s="216"/>
    </row>
    <row r="4402" spans="1:30" s="215" customFormat="1" x14ac:dyDescent="0.25">
      <c r="A4402" s="215" t="s">
        <v>160</v>
      </c>
      <c r="B4402" s="215">
        <v>6141</v>
      </c>
      <c r="C4402" s="215" t="s">
        <v>238</v>
      </c>
      <c r="D4402" s="215">
        <v>922651</v>
      </c>
      <c r="E4402" s="215">
        <v>1020</v>
      </c>
      <c r="F4402" s="215">
        <v>1271</v>
      </c>
      <c r="G4402" s="215">
        <v>1004</v>
      </c>
      <c r="I4402" s="215" t="s">
        <v>27449</v>
      </c>
      <c r="J4402" s="215" t="s">
        <v>27450</v>
      </c>
      <c r="K4402" s="215" t="s">
        <v>328</v>
      </c>
      <c r="L4402" s="215" t="s">
        <v>27964</v>
      </c>
      <c r="AD4402" s="216"/>
    </row>
    <row r="4403" spans="1:30" s="215" customFormat="1" x14ac:dyDescent="0.25">
      <c r="A4403" s="215" t="s">
        <v>160</v>
      </c>
      <c r="B4403" s="215">
        <v>6141</v>
      </c>
      <c r="C4403" s="215" t="s">
        <v>238</v>
      </c>
      <c r="D4403" s="215">
        <v>922688</v>
      </c>
      <c r="E4403" s="215">
        <v>1020</v>
      </c>
      <c r="F4403" s="215">
        <v>1121</v>
      </c>
      <c r="G4403" s="215">
        <v>1004</v>
      </c>
      <c r="I4403" s="215" t="s">
        <v>27451</v>
      </c>
      <c r="J4403" s="215" t="s">
        <v>27452</v>
      </c>
      <c r="K4403" s="215" t="s">
        <v>328</v>
      </c>
      <c r="L4403" s="215" t="s">
        <v>8500</v>
      </c>
      <c r="AD4403" s="216"/>
    </row>
    <row r="4404" spans="1:30" s="215" customFormat="1" x14ac:dyDescent="0.25">
      <c r="A4404" s="215" t="s">
        <v>160</v>
      </c>
      <c r="B4404" s="215">
        <v>6141</v>
      </c>
      <c r="C4404" s="215" t="s">
        <v>238</v>
      </c>
      <c r="D4404" s="215">
        <v>922713</v>
      </c>
      <c r="E4404" s="215">
        <v>1020</v>
      </c>
      <c r="F4404" s="215">
        <v>1110</v>
      </c>
      <c r="G4404" s="215">
        <v>1004</v>
      </c>
      <c r="I4404" s="215" t="s">
        <v>27453</v>
      </c>
      <c r="J4404" s="215" t="s">
        <v>27454</v>
      </c>
      <c r="K4404" s="215" t="s">
        <v>328</v>
      </c>
      <c r="L4404" s="215" t="s">
        <v>7956</v>
      </c>
      <c r="AD4404" s="216"/>
    </row>
    <row r="4405" spans="1:30" s="215" customFormat="1" x14ac:dyDescent="0.25">
      <c r="A4405" s="215" t="s">
        <v>160</v>
      </c>
      <c r="B4405" s="215">
        <v>6141</v>
      </c>
      <c r="C4405" s="215" t="s">
        <v>238</v>
      </c>
      <c r="D4405" s="215">
        <v>922714</v>
      </c>
      <c r="E4405" s="215">
        <v>1030</v>
      </c>
      <c r="F4405" s="215">
        <v>1110</v>
      </c>
      <c r="G4405" s="215">
        <v>1004</v>
      </c>
      <c r="I4405" s="215" t="s">
        <v>27455</v>
      </c>
      <c r="J4405" s="215" t="s">
        <v>27456</v>
      </c>
      <c r="K4405" s="215" t="s">
        <v>328</v>
      </c>
      <c r="L4405" s="215" t="s">
        <v>7956</v>
      </c>
      <c r="AD4405" s="216"/>
    </row>
    <row r="4406" spans="1:30" s="215" customFormat="1" x14ac:dyDescent="0.25">
      <c r="A4406" s="215" t="s">
        <v>160</v>
      </c>
      <c r="B4406" s="215">
        <v>6141</v>
      </c>
      <c r="C4406" s="215" t="s">
        <v>238</v>
      </c>
      <c r="D4406" s="215">
        <v>922736</v>
      </c>
      <c r="E4406" s="215">
        <v>1030</v>
      </c>
      <c r="F4406" s="215">
        <v>1110</v>
      </c>
      <c r="G4406" s="215">
        <v>1004</v>
      </c>
      <c r="I4406" s="215" t="s">
        <v>27457</v>
      </c>
      <c r="J4406" s="215" t="s">
        <v>27458</v>
      </c>
      <c r="K4406" s="215" t="s">
        <v>328</v>
      </c>
      <c r="L4406" s="215" t="s">
        <v>7957</v>
      </c>
      <c r="AD4406" s="216"/>
    </row>
    <row r="4407" spans="1:30" s="215" customFormat="1" x14ac:dyDescent="0.25">
      <c r="A4407" s="215" t="s">
        <v>160</v>
      </c>
      <c r="B4407" s="215">
        <v>6141</v>
      </c>
      <c r="C4407" s="215" t="s">
        <v>238</v>
      </c>
      <c r="D4407" s="215">
        <v>922740</v>
      </c>
      <c r="E4407" s="215">
        <v>1020</v>
      </c>
      <c r="F4407" s="215">
        <v>1110</v>
      </c>
      <c r="G4407" s="215">
        <v>1004</v>
      </c>
      <c r="I4407" s="215" t="s">
        <v>27459</v>
      </c>
      <c r="J4407" s="215" t="s">
        <v>27460</v>
      </c>
      <c r="K4407" s="215" t="s">
        <v>328</v>
      </c>
      <c r="L4407" s="215" t="s">
        <v>7957</v>
      </c>
      <c r="AD4407" s="216"/>
    </row>
    <row r="4408" spans="1:30" s="215" customFormat="1" x14ac:dyDescent="0.25">
      <c r="A4408" s="215" t="s">
        <v>160</v>
      </c>
      <c r="B4408" s="215">
        <v>6141</v>
      </c>
      <c r="C4408" s="215" t="s">
        <v>238</v>
      </c>
      <c r="D4408" s="215">
        <v>922758</v>
      </c>
      <c r="E4408" s="215">
        <v>1030</v>
      </c>
      <c r="F4408" s="215">
        <v>1110</v>
      </c>
      <c r="G4408" s="215">
        <v>1004</v>
      </c>
      <c r="I4408" s="215" t="s">
        <v>27461</v>
      </c>
      <c r="J4408" s="215" t="s">
        <v>27462</v>
      </c>
      <c r="K4408" s="215" t="s">
        <v>328</v>
      </c>
      <c r="L4408" s="215" t="s">
        <v>27965</v>
      </c>
      <c r="AD4408" s="216"/>
    </row>
    <row r="4409" spans="1:30" s="215" customFormat="1" x14ac:dyDescent="0.25">
      <c r="A4409" s="215" t="s">
        <v>160</v>
      </c>
      <c r="B4409" s="215">
        <v>6141</v>
      </c>
      <c r="C4409" s="215" t="s">
        <v>238</v>
      </c>
      <c r="D4409" s="215">
        <v>922762</v>
      </c>
      <c r="E4409" s="215">
        <v>1020</v>
      </c>
      <c r="F4409" s="215">
        <v>1110</v>
      </c>
      <c r="G4409" s="215">
        <v>1004</v>
      </c>
      <c r="I4409" s="215" t="s">
        <v>27463</v>
      </c>
      <c r="J4409" s="215" t="s">
        <v>27464</v>
      </c>
      <c r="K4409" s="215" t="s">
        <v>328</v>
      </c>
      <c r="L4409" s="215" t="s">
        <v>7958</v>
      </c>
      <c r="AD4409" s="216"/>
    </row>
    <row r="4410" spans="1:30" s="215" customFormat="1" x14ac:dyDescent="0.25">
      <c r="A4410" s="215" t="s">
        <v>160</v>
      </c>
      <c r="B4410" s="215">
        <v>6141</v>
      </c>
      <c r="C4410" s="215" t="s">
        <v>238</v>
      </c>
      <c r="D4410" s="215">
        <v>922764</v>
      </c>
      <c r="E4410" s="215">
        <v>1020</v>
      </c>
      <c r="F4410" s="215">
        <v>1110</v>
      </c>
      <c r="G4410" s="215">
        <v>1004</v>
      </c>
      <c r="I4410" s="215" t="s">
        <v>27465</v>
      </c>
      <c r="J4410" s="215" t="s">
        <v>27466</v>
      </c>
      <c r="K4410" s="215" t="s">
        <v>328</v>
      </c>
      <c r="L4410" s="215" t="s">
        <v>7958</v>
      </c>
      <c r="AD4410" s="216"/>
    </row>
    <row r="4411" spans="1:30" s="215" customFormat="1" x14ac:dyDescent="0.25">
      <c r="A4411" s="215" t="s">
        <v>160</v>
      </c>
      <c r="B4411" s="215">
        <v>6141</v>
      </c>
      <c r="C4411" s="215" t="s">
        <v>238</v>
      </c>
      <c r="D4411" s="215">
        <v>922826</v>
      </c>
      <c r="E4411" s="215">
        <v>1020</v>
      </c>
      <c r="F4411" s="215">
        <v>1110</v>
      </c>
      <c r="G4411" s="215">
        <v>1004</v>
      </c>
      <c r="I4411" s="215" t="s">
        <v>27467</v>
      </c>
      <c r="J4411" s="215" t="s">
        <v>27468</v>
      </c>
      <c r="K4411" s="215" t="s">
        <v>328</v>
      </c>
      <c r="L4411" s="215" t="s">
        <v>27965</v>
      </c>
      <c r="AD4411" s="216"/>
    </row>
    <row r="4412" spans="1:30" s="215" customFormat="1" x14ac:dyDescent="0.25">
      <c r="A4412" s="215" t="s">
        <v>160</v>
      </c>
      <c r="B4412" s="215">
        <v>6141</v>
      </c>
      <c r="C4412" s="215" t="s">
        <v>238</v>
      </c>
      <c r="D4412" s="215">
        <v>922839</v>
      </c>
      <c r="E4412" s="215">
        <v>1020</v>
      </c>
      <c r="F4412" s="215">
        <v>1110</v>
      </c>
      <c r="G4412" s="215">
        <v>1004</v>
      </c>
      <c r="I4412" s="215" t="s">
        <v>27469</v>
      </c>
      <c r="J4412" s="215" t="s">
        <v>27470</v>
      </c>
      <c r="K4412" s="215" t="s">
        <v>328</v>
      </c>
      <c r="L4412" s="215" t="s">
        <v>27966</v>
      </c>
      <c r="AD4412" s="216"/>
    </row>
    <row r="4413" spans="1:30" s="215" customFormat="1" x14ac:dyDescent="0.25">
      <c r="A4413" s="215" t="s">
        <v>160</v>
      </c>
      <c r="B4413" s="215">
        <v>6141</v>
      </c>
      <c r="C4413" s="215" t="s">
        <v>238</v>
      </c>
      <c r="D4413" s="215">
        <v>3110048</v>
      </c>
      <c r="E4413" s="215">
        <v>1020</v>
      </c>
      <c r="F4413" s="215">
        <v>1242</v>
      </c>
      <c r="G4413" s="215">
        <v>1004</v>
      </c>
      <c r="I4413" s="215" t="s">
        <v>27471</v>
      </c>
      <c r="J4413" s="215" t="s">
        <v>27472</v>
      </c>
      <c r="K4413" s="215" t="s">
        <v>328</v>
      </c>
      <c r="L4413" s="215" t="s">
        <v>27967</v>
      </c>
      <c r="AD4413" s="216"/>
    </row>
    <row r="4414" spans="1:30" s="215" customFormat="1" x14ac:dyDescent="0.25">
      <c r="A4414" s="215" t="s">
        <v>160</v>
      </c>
      <c r="B4414" s="215">
        <v>6141</v>
      </c>
      <c r="C4414" s="215" t="s">
        <v>238</v>
      </c>
      <c r="D4414" s="215">
        <v>3110051</v>
      </c>
      <c r="E4414" s="215">
        <v>1030</v>
      </c>
      <c r="F4414" s="215">
        <v>1122</v>
      </c>
      <c r="G4414" s="215">
        <v>1004</v>
      </c>
      <c r="I4414" s="215" t="s">
        <v>27473</v>
      </c>
      <c r="J4414" s="215" t="s">
        <v>27474</v>
      </c>
      <c r="K4414" s="215" t="s">
        <v>328</v>
      </c>
      <c r="L4414" s="215" t="s">
        <v>7959</v>
      </c>
      <c r="AD4414" s="216"/>
    </row>
    <row r="4415" spans="1:30" s="215" customFormat="1" x14ac:dyDescent="0.25">
      <c r="A4415" s="215" t="s">
        <v>160</v>
      </c>
      <c r="B4415" s="215">
        <v>6141</v>
      </c>
      <c r="C4415" s="215" t="s">
        <v>238</v>
      </c>
      <c r="D4415" s="215">
        <v>3110052</v>
      </c>
      <c r="E4415" s="215">
        <v>1030</v>
      </c>
      <c r="F4415" s="215">
        <v>1122</v>
      </c>
      <c r="G4415" s="215">
        <v>1004</v>
      </c>
      <c r="I4415" s="215" t="s">
        <v>27475</v>
      </c>
      <c r="J4415" s="215" t="s">
        <v>27476</v>
      </c>
      <c r="K4415" s="215" t="s">
        <v>328</v>
      </c>
      <c r="L4415" s="215" t="s">
        <v>7960</v>
      </c>
      <c r="AD4415" s="216"/>
    </row>
    <row r="4416" spans="1:30" s="215" customFormat="1" x14ac:dyDescent="0.25">
      <c r="A4416" s="215" t="s">
        <v>160</v>
      </c>
      <c r="B4416" s="215">
        <v>6141</v>
      </c>
      <c r="C4416" s="215" t="s">
        <v>238</v>
      </c>
      <c r="D4416" s="215">
        <v>9038618</v>
      </c>
      <c r="E4416" s="215">
        <v>1020</v>
      </c>
      <c r="F4416" s="215">
        <v>1274</v>
      </c>
      <c r="G4416" s="215">
        <v>1004</v>
      </c>
      <c r="I4416" s="215" t="s">
        <v>27477</v>
      </c>
      <c r="J4416" s="215" t="s">
        <v>27478</v>
      </c>
      <c r="K4416" s="215" t="s">
        <v>328</v>
      </c>
      <c r="L4416" s="215" t="s">
        <v>27968</v>
      </c>
      <c r="AD4416" s="216"/>
    </row>
    <row r="4417" spans="1:30" s="215" customFormat="1" x14ac:dyDescent="0.25">
      <c r="A4417" s="215" t="s">
        <v>160</v>
      </c>
      <c r="B4417" s="215">
        <v>6141</v>
      </c>
      <c r="C4417" s="215" t="s">
        <v>238</v>
      </c>
      <c r="D4417" s="215">
        <v>9038637</v>
      </c>
      <c r="E4417" s="215">
        <v>1030</v>
      </c>
      <c r="F4417" s="215">
        <v>1122</v>
      </c>
      <c r="G4417" s="215">
        <v>1004</v>
      </c>
      <c r="I4417" s="215" t="s">
        <v>27479</v>
      </c>
      <c r="J4417" s="215" t="s">
        <v>27480</v>
      </c>
      <c r="K4417" s="215" t="s">
        <v>328</v>
      </c>
      <c r="L4417" s="215" t="s">
        <v>7959</v>
      </c>
      <c r="AD4417" s="216"/>
    </row>
    <row r="4418" spans="1:30" s="215" customFormat="1" x14ac:dyDescent="0.25">
      <c r="A4418" s="215" t="s">
        <v>160</v>
      </c>
      <c r="B4418" s="215">
        <v>6141</v>
      </c>
      <c r="C4418" s="215" t="s">
        <v>238</v>
      </c>
      <c r="D4418" s="215">
        <v>9038638</v>
      </c>
      <c r="E4418" s="215">
        <v>1030</v>
      </c>
      <c r="F4418" s="215">
        <v>1122</v>
      </c>
      <c r="G4418" s="215">
        <v>1004</v>
      </c>
      <c r="I4418" s="215" t="s">
        <v>27481</v>
      </c>
      <c r="J4418" s="215" t="s">
        <v>27482</v>
      </c>
      <c r="K4418" s="215" t="s">
        <v>328</v>
      </c>
      <c r="L4418" s="215" t="s">
        <v>7960</v>
      </c>
      <c r="AD4418" s="216"/>
    </row>
    <row r="4419" spans="1:30" s="215" customFormat="1" x14ac:dyDescent="0.25">
      <c r="A4419" s="215" t="s">
        <v>160</v>
      </c>
      <c r="B4419" s="215">
        <v>6141</v>
      </c>
      <c r="C4419" s="215" t="s">
        <v>238</v>
      </c>
      <c r="D4419" s="215">
        <v>190189844</v>
      </c>
      <c r="E4419" s="215">
        <v>1020</v>
      </c>
      <c r="F4419" s="215">
        <v>1110</v>
      </c>
      <c r="G4419" s="215">
        <v>1004</v>
      </c>
      <c r="I4419" s="215" t="s">
        <v>27483</v>
      </c>
      <c r="J4419" s="215" t="s">
        <v>27484</v>
      </c>
      <c r="K4419" s="215" t="s">
        <v>328</v>
      </c>
      <c r="L4419" s="215" t="s">
        <v>27969</v>
      </c>
      <c r="AD4419" s="216"/>
    </row>
    <row r="4420" spans="1:30" s="215" customFormat="1" x14ac:dyDescent="0.25">
      <c r="A4420" s="215" t="s">
        <v>160</v>
      </c>
      <c r="B4420" s="215">
        <v>6141</v>
      </c>
      <c r="C4420" s="215" t="s">
        <v>238</v>
      </c>
      <c r="D4420" s="215">
        <v>190189892</v>
      </c>
      <c r="E4420" s="215">
        <v>1020</v>
      </c>
      <c r="F4420" s="215">
        <v>1121</v>
      </c>
      <c r="G4420" s="215">
        <v>1004</v>
      </c>
      <c r="I4420" s="215" t="s">
        <v>27485</v>
      </c>
      <c r="J4420" s="215" t="s">
        <v>27486</v>
      </c>
      <c r="K4420" s="215" t="s">
        <v>328</v>
      </c>
      <c r="L4420" s="215" t="s">
        <v>7961</v>
      </c>
      <c r="AD4420" s="216"/>
    </row>
    <row r="4421" spans="1:30" s="215" customFormat="1" x14ac:dyDescent="0.25">
      <c r="A4421" s="215" t="s">
        <v>160</v>
      </c>
      <c r="B4421" s="215">
        <v>6141</v>
      </c>
      <c r="C4421" s="215" t="s">
        <v>238</v>
      </c>
      <c r="D4421" s="215">
        <v>190189894</v>
      </c>
      <c r="E4421" s="215">
        <v>1020</v>
      </c>
      <c r="F4421" s="215">
        <v>1121</v>
      </c>
      <c r="G4421" s="215">
        <v>1004</v>
      </c>
      <c r="I4421" s="215" t="s">
        <v>27487</v>
      </c>
      <c r="J4421" s="215" t="s">
        <v>27488</v>
      </c>
      <c r="K4421" s="215" t="s">
        <v>328</v>
      </c>
      <c r="L4421" s="215" t="s">
        <v>7961</v>
      </c>
      <c r="AD4421" s="216"/>
    </row>
    <row r="4422" spans="1:30" s="215" customFormat="1" x14ac:dyDescent="0.25">
      <c r="A4422" s="215" t="s">
        <v>160</v>
      </c>
      <c r="B4422" s="215">
        <v>6141</v>
      </c>
      <c r="C4422" s="215" t="s">
        <v>238</v>
      </c>
      <c r="D4422" s="215">
        <v>190189895</v>
      </c>
      <c r="E4422" s="215">
        <v>1020</v>
      </c>
      <c r="F4422" s="215">
        <v>1121</v>
      </c>
      <c r="G4422" s="215">
        <v>1004</v>
      </c>
      <c r="I4422" s="215" t="s">
        <v>27489</v>
      </c>
      <c r="J4422" s="215" t="s">
        <v>27490</v>
      </c>
      <c r="K4422" s="215" t="s">
        <v>328</v>
      </c>
      <c r="L4422" s="215" t="s">
        <v>7961</v>
      </c>
      <c r="AD4422" s="216"/>
    </row>
    <row r="4423" spans="1:30" s="215" customFormat="1" x14ac:dyDescent="0.25">
      <c r="A4423" s="215" t="s">
        <v>160</v>
      </c>
      <c r="B4423" s="215">
        <v>6141</v>
      </c>
      <c r="C4423" s="215" t="s">
        <v>238</v>
      </c>
      <c r="D4423" s="215">
        <v>190189896</v>
      </c>
      <c r="E4423" s="215">
        <v>1020</v>
      </c>
      <c r="F4423" s="215">
        <v>1121</v>
      </c>
      <c r="G4423" s="215">
        <v>1004</v>
      </c>
      <c r="I4423" s="215" t="s">
        <v>27491</v>
      </c>
      <c r="J4423" s="215" t="s">
        <v>27492</v>
      </c>
      <c r="K4423" s="215" t="s">
        <v>328</v>
      </c>
      <c r="L4423" s="215" t="s">
        <v>7961</v>
      </c>
      <c r="AD4423" s="216"/>
    </row>
    <row r="4424" spans="1:30" s="215" customFormat="1" x14ac:dyDescent="0.25">
      <c r="A4424" s="215" t="s">
        <v>160</v>
      </c>
      <c r="B4424" s="215">
        <v>6141</v>
      </c>
      <c r="C4424" s="215" t="s">
        <v>238</v>
      </c>
      <c r="D4424" s="215">
        <v>191136175</v>
      </c>
      <c r="E4424" s="215">
        <v>1020</v>
      </c>
      <c r="F4424" s="215">
        <v>1110</v>
      </c>
      <c r="G4424" s="215">
        <v>1004</v>
      </c>
      <c r="I4424" s="215" t="s">
        <v>27493</v>
      </c>
      <c r="J4424" s="215" t="s">
        <v>27494</v>
      </c>
      <c r="K4424" s="215" t="s">
        <v>328</v>
      </c>
      <c r="L4424" s="215" t="s">
        <v>7962</v>
      </c>
      <c r="AD4424" s="216"/>
    </row>
    <row r="4425" spans="1:30" s="215" customFormat="1" x14ac:dyDescent="0.25">
      <c r="A4425" s="215" t="s">
        <v>160</v>
      </c>
      <c r="B4425" s="215">
        <v>6141</v>
      </c>
      <c r="C4425" s="215" t="s">
        <v>238</v>
      </c>
      <c r="D4425" s="215">
        <v>191136254</v>
      </c>
      <c r="E4425" s="215">
        <v>1020</v>
      </c>
      <c r="F4425" s="215">
        <v>1110</v>
      </c>
      <c r="G4425" s="215">
        <v>1004</v>
      </c>
      <c r="I4425" s="215" t="s">
        <v>27495</v>
      </c>
      <c r="J4425" s="215" t="s">
        <v>27496</v>
      </c>
      <c r="K4425" s="215" t="s">
        <v>328</v>
      </c>
      <c r="L4425" s="215" t="s">
        <v>7962</v>
      </c>
      <c r="AD4425" s="216"/>
    </row>
    <row r="4426" spans="1:30" s="215" customFormat="1" x14ac:dyDescent="0.25">
      <c r="A4426" s="215" t="s">
        <v>160</v>
      </c>
      <c r="B4426" s="215">
        <v>6141</v>
      </c>
      <c r="C4426" s="215" t="s">
        <v>238</v>
      </c>
      <c r="D4426" s="215">
        <v>191213535</v>
      </c>
      <c r="E4426" s="215">
        <v>1020</v>
      </c>
      <c r="F4426" s="215">
        <v>1110</v>
      </c>
      <c r="G4426" s="215">
        <v>1004</v>
      </c>
      <c r="I4426" s="215" t="s">
        <v>27497</v>
      </c>
      <c r="J4426" s="215" t="s">
        <v>27498</v>
      </c>
      <c r="K4426" s="215" t="s">
        <v>328</v>
      </c>
      <c r="L4426" s="215" t="s">
        <v>7963</v>
      </c>
      <c r="AD4426" s="216"/>
    </row>
    <row r="4427" spans="1:30" s="215" customFormat="1" x14ac:dyDescent="0.25">
      <c r="A4427" s="215" t="s">
        <v>160</v>
      </c>
      <c r="B4427" s="215">
        <v>6141</v>
      </c>
      <c r="C4427" s="215" t="s">
        <v>238</v>
      </c>
      <c r="D4427" s="215">
        <v>191213536</v>
      </c>
      <c r="E4427" s="215">
        <v>1020</v>
      </c>
      <c r="F4427" s="215">
        <v>1110</v>
      </c>
      <c r="G4427" s="215">
        <v>1004</v>
      </c>
      <c r="I4427" s="215" t="s">
        <v>27499</v>
      </c>
      <c r="J4427" s="215" t="s">
        <v>27500</v>
      </c>
      <c r="K4427" s="215" t="s">
        <v>328</v>
      </c>
      <c r="L4427" s="215" t="s">
        <v>7963</v>
      </c>
      <c r="AD4427" s="216"/>
    </row>
    <row r="4428" spans="1:30" s="215" customFormat="1" x14ac:dyDescent="0.25">
      <c r="A4428" s="215" t="s">
        <v>160</v>
      </c>
      <c r="B4428" s="215">
        <v>6141</v>
      </c>
      <c r="C4428" s="215" t="s">
        <v>238</v>
      </c>
      <c r="D4428" s="215">
        <v>191271153</v>
      </c>
      <c r="E4428" s="215">
        <v>1020</v>
      </c>
      <c r="F4428" s="215">
        <v>1271</v>
      </c>
      <c r="G4428" s="215">
        <v>1004</v>
      </c>
      <c r="I4428" s="215" t="s">
        <v>27501</v>
      </c>
      <c r="J4428" s="215" t="s">
        <v>27502</v>
      </c>
      <c r="K4428" s="215" t="s">
        <v>328</v>
      </c>
      <c r="L4428" s="215" t="s">
        <v>27970</v>
      </c>
      <c r="AD4428" s="216"/>
    </row>
    <row r="4429" spans="1:30" s="215" customFormat="1" x14ac:dyDescent="0.25">
      <c r="A4429" s="215" t="s">
        <v>160</v>
      </c>
      <c r="B4429" s="215">
        <v>6141</v>
      </c>
      <c r="C4429" s="215" t="s">
        <v>238</v>
      </c>
      <c r="D4429" s="215">
        <v>191750757</v>
      </c>
      <c r="E4429" s="215">
        <v>1020</v>
      </c>
      <c r="F4429" s="215">
        <v>1122</v>
      </c>
      <c r="G4429" s="215">
        <v>1004</v>
      </c>
      <c r="I4429" s="215" t="s">
        <v>27503</v>
      </c>
      <c r="J4429" s="215" t="s">
        <v>27504</v>
      </c>
      <c r="K4429" s="215" t="s">
        <v>8688</v>
      </c>
      <c r="L4429" s="215" t="s">
        <v>21287</v>
      </c>
      <c r="AD4429" s="216"/>
    </row>
    <row r="4430" spans="1:30" s="215" customFormat="1" x14ac:dyDescent="0.25">
      <c r="A4430" s="215" t="s">
        <v>160</v>
      </c>
      <c r="B4430" s="215">
        <v>6141</v>
      </c>
      <c r="C4430" s="215" t="s">
        <v>238</v>
      </c>
      <c r="D4430" s="215">
        <v>191805234</v>
      </c>
      <c r="E4430" s="215">
        <v>1020</v>
      </c>
      <c r="F4430" s="215">
        <v>1122</v>
      </c>
      <c r="G4430" s="215">
        <v>1004</v>
      </c>
      <c r="I4430" s="215" t="s">
        <v>27505</v>
      </c>
      <c r="J4430" s="215" t="s">
        <v>27506</v>
      </c>
      <c r="K4430" s="215" t="s">
        <v>8688</v>
      </c>
      <c r="L4430" s="215" t="s">
        <v>21288</v>
      </c>
      <c r="AD4430" s="216"/>
    </row>
    <row r="4431" spans="1:30" s="215" customFormat="1" x14ac:dyDescent="0.25">
      <c r="A4431" s="215" t="s">
        <v>160</v>
      </c>
      <c r="B4431" s="215">
        <v>6141</v>
      </c>
      <c r="C4431" s="215" t="s">
        <v>238</v>
      </c>
      <c r="D4431" s="215">
        <v>191805414</v>
      </c>
      <c r="E4431" s="215">
        <v>1020</v>
      </c>
      <c r="F4431" s="215">
        <v>1122</v>
      </c>
      <c r="G4431" s="215">
        <v>1004</v>
      </c>
      <c r="I4431" s="215" t="s">
        <v>27507</v>
      </c>
      <c r="J4431" s="215" t="s">
        <v>27508</v>
      </c>
      <c r="K4431" s="215" t="s">
        <v>8688</v>
      </c>
      <c r="L4431" s="215" t="s">
        <v>21289</v>
      </c>
      <c r="AD4431" s="216"/>
    </row>
    <row r="4432" spans="1:30" s="215" customFormat="1" x14ac:dyDescent="0.25">
      <c r="A4432" s="215" t="s">
        <v>160</v>
      </c>
      <c r="B4432" s="215">
        <v>6141</v>
      </c>
      <c r="C4432" s="215" t="s">
        <v>238</v>
      </c>
      <c r="D4432" s="215">
        <v>191805454</v>
      </c>
      <c r="E4432" s="215">
        <v>1020</v>
      </c>
      <c r="F4432" s="215">
        <v>1122</v>
      </c>
      <c r="G4432" s="215">
        <v>1004</v>
      </c>
      <c r="I4432" s="215" t="s">
        <v>27509</v>
      </c>
      <c r="J4432" s="215" t="s">
        <v>27510</v>
      </c>
      <c r="K4432" s="215" t="s">
        <v>8688</v>
      </c>
      <c r="L4432" s="215" t="s">
        <v>21290</v>
      </c>
      <c r="AD4432" s="216"/>
    </row>
    <row r="4433" spans="1:30" s="215" customFormat="1" x14ac:dyDescent="0.25">
      <c r="A4433" s="215" t="s">
        <v>160</v>
      </c>
      <c r="B4433" s="215">
        <v>6141</v>
      </c>
      <c r="C4433" s="215" t="s">
        <v>238</v>
      </c>
      <c r="D4433" s="215">
        <v>191805474</v>
      </c>
      <c r="E4433" s="215">
        <v>1020</v>
      </c>
      <c r="F4433" s="215">
        <v>1122</v>
      </c>
      <c r="G4433" s="215">
        <v>1004</v>
      </c>
      <c r="I4433" s="215" t="s">
        <v>27511</v>
      </c>
      <c r="J4433" s="215" t="s">
        <v>27512</v>
      </c>
      <c r="K4433" s="215" t="s">
        <v>8688</v>
      </c>
      <c r="L4433" s="215" t="s">
        <v>21291</v>
      </c>
      <c r="AD4433" s="216"/>
    </row>
    <row r="4434" spans="1:30" s="215" customFormat="1" x14ac:dyDescent="0.25">
      <c r="A4434" s="215" t="s">
        <v>160</v>
      </c>
      <c r="B4434" s="215">
        <v>6141</v>
      </c>
      <c r="C4434" s="215" t="s">
        <v>238</v>
      </c>
      <c r="D4434" s="215">
        <v>191806997</v>
      </c>
      <c r="E4434" s="215">
        <v>1020</v>
      </c>
      <c r="F4434" s="215">
        <v>1122</v>
      </c>
      <c r="G4434" s="215">
        <v>1003</v>
      </c>
      <c r="I4434" s="215" t="s">
        <v>29095</v>
      </c>
      <c r="J4434" s="215" t="s">
        <v>29096</v>
      </c>
      <c r="K4434" s="215" t="s">
        <v>8688</v>
      </c>
      <c r="L4434" s="215" t="s">
        <v>29130</v>
      </c>
      <c r="AD4434" s="216"/>
    </row>
    <row r="4435" spans="1:30" s="215" customFormat="1" x14ac:dyDescent="0.25">
      <c r="A4435" s="215" t="s">
        <v>160</v>
      </c>
      <c r="B4435" s="215">
        <v>6141</v>
      </c>
      <c r="C4435" s="215" t="s">
        <v>238</v>
      </c>
      <c r="D4435" s="215">
        <v>191806998</v>
      </c>
      <c r="E4435" s="215">
        <v>1020</v>
      </c>
      <c r="F4435" s="215">
        <v>1122</v>
      </c>
      <c r="G4435" s="215">
        <v>1003</v>
      </c>
      <c r="I4435" s="215" t="s">
        <v>29097</v>
      </c>
      <c r="J4435" s="215" t="s">
        <v>29098</v>
      </c>
      <c r="K4435" s="215" t="s">
        <v>8688</v>
      </c>
      <c r="L4435" s="215" t="s">
        <v>29131</v>
      </c>
      <c r="AD4435" s="216"/>
    </row>
    <row r="4436" spans="1:30" s="215" customFormat="1" x14ac:dyDescent="0.25">
      <c r="A4436" s="215" t="s">
        <v>160</v>
      </c>
      <c r="B4436" s="215">
        <v>6141</v>
      </c>
      <c r="C4436" s="215" t="s">
        <v>238</v>
      </c>
      <c r="D4436" s="215">
        <v>191809195</v>
      </c>
      <c r="E4436" s="215">
        <v>1020</v>
      </c>
      <c r="F4436" s="215">
        <v>1122</v>
      </c>
      <c r="G4436" s="215">
        <v>1004</v>
      </c>
      <c r="I4436" s="215" t="s">
        <v>27513</v>
      </c>
      <c r="J4436" s="215" t="s">
        <v>27514</v>
      </c>
      <c r="K4436" s="215" t="s">
        <v>8688</v>
      </c>
      <c r="L4436" s="215" t="s">
        <v>21292</v>
      </c>
      <c r="AD4436" s="216"/>
    </row>
    <row r="4437" spans="1:30" s="215" customFormat="1" x14ac:dyDescent="0.25">
      <c r="A4437" s="215" t="s">
        <v>160</v>
      </c>
      <c r="B4437" s="215">
        <v>6141</v>
      </c>
      <c r="C4437" s="215" t="s">
        <v>238</v>
      </c>
      <c r="D4437" s="215">
        <v>191816599</v>
      </c>
      <c r="E4437" s="215">
        <v>1020</v>
      </c>
      <c r="F4437" s="215">
        <v>1122</v>
      </c>
      <c r="G4437" s="215">
        <v>1004</v>
      </c>
      <c r="I4437" s="215" t="s">
        <v>31852</v>
      </c>
      <c r="J4437" s="215" t="s">
        <v>31853</v>
      </c>
      <c r="K4437" s="215" t="s">
        <v>8688</v>
      </c>
      <c r="L4437" s="215" t="s">
        <v>31963</v>
      </c>
      <c r="AD4437" s="216"/>
    </row>
    <row r="4438" spans="1:30" s="215" customFormat="1" x14ac:dyDescent="0.25">
      <c r="A4438" s="215" t="s">
        <v>160</v>
      </c>
      <c r="B4438" s="215">
        <v>6141</v>
      </c>
      <c r="C4438" s="215" t="s">
        <v>238</v>
      </c>
      <c r="D4438" s="215">
        <v>191816600</v>
      </c>
      <c r="E4438" s="215">
        <v>1020</v>
      </c>
      <c r="F4438" s="215">
        <v>1122</v>
      </c>
      <c r="G4438" s="215">
        <v>1004</v>
      </c>
      <c r="I4438" s="215" t="s">
        <v>31854</v>
      </c>
      <c r="J4438" s="215" t="s">
        <v>31855</v>
      </c>
      <c r="K4438" s="215" t="s">
        <v>8688</v>
      </c>
      <c r="L4438" s="215" t="s">
        <v>31964</v>
      </c>
      <c r="AD4438" s="216"/>
    </row>
    <row r="4439" spans="1:30" s="215" customFormat="1" x14ac:dyDescent="0.25">
      <c r="A4439" s="215" t="s">
        <v>160</v>
      </c>
      <c r="B4439" s="215">
        <v>6141</v>
      </c>
      <c r="C4439" s="215" t="s">
        <v>238</v>
      </c>
      <c r="D4439" s="215">
        <v>191817437</v>
      </c>
      <c r="E4439" s="215">
        <v>1020</v>
      </c>
      <c r="F4439" s="215">
        <v>1110</v>
      </c>
      <c r="G4439" s="215">
        <v>1004</v>
      </c>
      <c r="I4439" s="215" t="s">
        <v>27515</v>
      </c>
      <c r="J4439" s="215" t="s">
        <v>27516</v>
      </c>
      <c r="K4439" s="215" t="s">
        <v>8688</v>
      </c>
      <c r="L4439" s="215" t="s">
        <v>21293</v>
      </c>
      <c r="AD4439" s="216"/>
    </row>
    <row r="4440" spans="1:30" s="215" customFormat="1" x14ac:dyDescent="0.25">
      <c r="A4440" s="215" t="s">
        <v>160</v>
      </c>
      <c r="B4440" s="215">
        <v>6141</v>
      </c>
      <c r="C4440" s="215" t="s">
        <v>238</v>
      </c>
      <c r="D4440" s="215">
        <v>191817439</v>
      </c>
      <c r="E4440" s="215">
        <v>1020</v>
      </c>
      <c r="F4440" s="215">
        <v>1110</v>
      </c>
      <c r="G4440" s="215">
        <v>1004</v>
      </c>
      <c r="I4440" s="215" t="s">
        <v>28450</v>
      </c>
      <c r="J4440" s="215" t="s">
        <v>28451</v>
      </c>
      <c r="K4440" s="215" t="s">
        <v>8688</v>
      </c>
      <c r="L4440" s="215" t="s">
        <v>28480</v>
      </c>
      <c r="AD4440" s="216"/>
    </row>
    <row r="4441" spans="1:30" s="215" customFormat="1" x14ac:dyDescent="0.25">
      <c r="A4441" s="215" t="s">
        <v>160</v>
      </c>
      <c r="B4441" s="215">
        <v>6141</v>
      </c>
      <c r="C4441" s="215" t="s">
        <v>238</v>
      </c>
      <c r="D4441" s="215">
        <v>191817440</v>
      </c>
      <c r="E4441" s="215">
        <v>1020</v>
      </c>
      <c r="F4441" s="215">
        <v>1110</v>
      </c>
      <c r="G4441" s="215">
        <v>1004</v>
      </c>
      <c r="I4441" s="215" t="s">
        <v>28452</v>
      </c>
      <c r="J4441" s="215" t="s">
        <v>28453</v>
      </c>
      <c r="K4441" s="215" t="s">
        <v>8688</v>
      </c>
      <c r="L4441" s="215" t="s">
        <v>28481</v>
      </c>
      <c r="AD4441" s="216"/>
    </row>
    <row r="4442" spans="1:30" s="215" customFormat="1" x14ac:dyDescent="0.25">
      <c r="A4442" s="215" t="s">
        <v>160</v>
      </c>
      <c r="B4442" s="215">
        <v>6141</v>
      </c>
      <c r="C4442" s="215" t="s">
        <v>238</v>
      </c>
      <c r="D4442" s="215">
        <v>191817441</v>
      </c>
      <c r="E4442" s="215">
        <v>1020</v>
      </c>
      <c r="F4442" s="215">
        <v>1110</v>
      </c>
      <c r="G4442" s="215">
        <v>1004</v>
      </c>
      <c r="I4442" s="215" t="s">
        <v>28454</v>
      </c>
      <c r="J4442" s="215" t="s">
        <v>28455</v>
      </c>
      <c r="K4442" s="215" t="s">
        <v>8688</v>
      </c>
      <c r="L4442" s="215" t="s">
        <v>28482</v>
      </c>
      <c r="AD4442" s="216"/>
    </row>
    <row r="4443" spans="1:30" s="215" customFormat="1" x14ac:dyDescent="0.25">
      <c r="A4443" s="215" t="s">
        <v>160</v>
      </c>
      <c r="B4443" s="215">
        <v>6141</v>
      </c>
      <c r="C4443" s="215" t="s">
        <v>238</v>
      </c>
      <c r="D4443" s="215">
        <v>191839236</v>
      </c>
      <c r="E4443" s="215">
        <v>1020</v>
      </c>
      <c r="F4443" s="215">
        <v>1110</v>
      </c>
      <c r="G4443" s="215">
        <v>1004</v>
      </c>
      <c r="I4443" s="215" t="s">
        <v>27517</v>
      </c>
      <c r="J4443" s="215" t="s">
        <v>27518</v>
      </c>
      <c r="K4443" s="215" t="s">
        <v>8688</v>
      </c>
      <c r="L4443" s="215" t="s">
        <v>21294</v>
      </c>
      <c r="AD4443" s="216"/>
    </row>
    <row r="4444" spans="1:30" s="215" customFormat="1" x14ac:dyDescent="0.25">
      <c r="A4444" s="215" t="s">
        <v>160</v>
      </c>
      <c r="B4444" s="215">
        <v>6141</v>
      </c>
      <c r="C4444" s="215" t="s">
        <v>238</v>
      </c>
      <c r="D4444" s="215">
        <v>191851471</v>
      </c>
      <c r="E4444" s="215">
        <v>1020</v>
      </c>
      <c r="F4444" s="215">
        <v>1110</v>
      </c>
      <c r="G4444" s="215">
        <v>1004</v>
      </c>
      <c r="I4444" s="215" t="s">
        <v>15477</v>
      </c>
      <c r="J4444" s="215" t="s">
        <v>15478</v>
      </c>
      <c r="K4444" s="215" t="s">
        <v>8688</v>
      </c>
      <c r="L4444" s="215" t="s">
        <v>21295</v>
      </c>
      <c r="AD4444" s="216"/>
    </row>
    <row r="4445" spans="1:30" s="215" customFormat="1" x14ac:dyDescent="0.25">
      <c r="A4445" s="215" t="s">
        <v>160</v>
      </c>
      <c r="B4445" s="215">
        <v>6141</v>
      </c>
      <c r="C4445" s="215" t="s">
        <v>238</v>
      </c>
      <c r="D4445" s="215">
        <v>191853603</v>
      </c>
      <c r="E4445" s="215">
        <v>1020</v>
      </c>
      <c r="F4445" s="215">
        <v>1110</v>
      </c>
      <c r="G4445" s="215">
        <v>1003</v>
      </c>
      <c r="I4445" s="215" t="s">
        <v>3713</v>
      </c>
      <c r="J4445" s="215" t="s">
        <v>3714</v>
      </c>
      <c r="K4445" s="215" t="s">
        <v>328</v>
      </c>
      <c r="L4445" s="215" t="s">
        <v>7964</v>
      </c>
      <c r="AD4445" s="216"/>
    </row>
    <row r="4446" spans="1:30" s="215" customFormat="1" x14ac:dyDescent="0.25">
      <c r="A4446" s="215" t="s">
        <v>160</v>
      </c>
      <c r="B4446" s="215">
        <v>6141</v>
      </c>
      <c r="C4446" s="215" t="s">
        <v>238</v>
      </c>
      <c r="D4446" s="215">
        <v>191864483</v>
      </c>
      <c r="E4446" s="215">
        <v>1020</v>
      </c>
      <c r="F4446" s="215">
        <v>1110</v>
      </c>
      <c r="G4446" s="215">
        <v>1004</v>
      </c>
      <c r="I4446" s="215" t="s">
        <v>27519</v>
      </c>
      <c r="J4446" s="215" t="s">
        <v>27520</v>
      </c>
      <c r="K4446" s="215" t="s">
        <v>8688</v>
      </c>
      <c r="L4446" s="215" t="s">
        <v>21296</v>
      </c>
      <c r="AD4446" s="216"/>
    </row>
    <row r="4447" spans="1:30" s="215" customFormat="1" x14ac:dyDescent="0.25">
      <c r="A4447" s="215" t="s">
        <v>160</v>
      </c>
      <c r="B4447" s="215">
        <v>6141</v>
      </c>
      <c r="C4447" s="215" t="s">
        <v>238</v>
      </c>
      <c r="D4447" s="215">
        <v>191864488</v>
      </c>
      <c r="E4447" s="215">
        <v>1020</v>
      </c>
      <c r="F4447" s="215">
        <v>1122</v>
      </c>
      <c r="G4447" s="215">
        <v>1004</v>
      </c>
      <c r="I4447" s="215" t="s">
        <v>15479</v>
      </c>
      <c r="J4447" s="215" t="s">
        <v>15480</v>
      </c>
      <c r="K4447" s="215" t="s">
        <v>8688</v>
      </c>
      <c r="L4447" s="215" t="s">
        <v>21297</v>
      </c>
      <c r="AD4447" s="216"/>
    </row>
    <row r="4448" spans="1:30" s="215" customFormat="1" x14ac:dyDescent="0.25">
      <c r="A4448" s="215" t="s">
        <v>160</v>
      </c>
      <c r="B4448" s="215">
        <v>6141</v>
      </c>
      <c r="C4448" s="215" t="s">
        <v>238</v>
      </c>
      <c r="D4448" s="215">
        <v>191864506</v>
      </c>
      <c r="E4448" s="215">
        <v>1020</v>
      </c>
      <c r="F4448" s="215">
        <v>1110</v>
      </c>
      <c r="G4448" s="215">
        <v>1004</v>
      </c>
      <c r="I4448" s="215" t="s">
        <v>27521</v>
      </c>
      <c r="J4448" s="215" t="s">
        <v>27522</v>
      </c>
      <c r="K4448" s="215" t="s">
        <v>328</v>
      </c>
      <c r="L4448" s="215" t="s">
        <v>27971</v>
      </c>
      <c r="AD4448" s="216"/>
    </row>
    <row r="4449" spans="1:30" s="215" customFormat="1" x14ac:dyDescent="0.25">
      <c r="A4449" s="215" t="s">
        <v>160</v>
      </c>
      <c r="B4449" s="215">
        <v>6141</v>
      </c>
      <c r="C4449" s="215" t="s">
        <v>238</v>
      </c>
      <c r="D4449" s="215">
        <v>191886142</v>
      </c>
      <c r="E4449" s="215">
        <v>1020</v>
      </c>
      <c r="F4449" s="215">
        <v>1110</v>
      </c>
      <c r="G4449" s="215">
        <v>1004</v>
      </c>
      <c r="I4449" s="215" t="s">
        <v>27523</v>
      </c>
      <c r="J4449" s="215" t="s">
        <v>27524</v>
      </c>
      <c r="K4449" s="215" t="s">
        <v>8688</v>
      </c>
      <c r="L4449" s="215" t="s">
        <v>21298</v>
      </c>
      <c r="AD4449" s="216"/>
    </row>
    <row r="4450" spans="1:30" s="215" customFormat="1" x14ac:dyDescent="0.25">
      <c r="A4450" s="215" t="s">
        <v>160</v>
      </c>
      <c r="B4450" s="215">
        <v>6141</v>
      </c>
      <c r="C4450" s="215" t="s">
        <v>238</v>
      </c>
      <c r="D4450" s="215">
        <v>191901904</v>
      </c>
      <c r="E4450" s="215">
        <v>1060</v>
      </c>
      <c r="F4450" s="215">
        <v>1274</v>
      </c>
      <c r="G4450" s="215">
        <v>1004</v>
      </c>
      <c r="I4450" s="215" t="s">
        <v>27525</v>
      </c>
      <c r="J4450" s="215" t="s">
        <v>27526</v>
      </c>
      <c r="K4450" s="215" t="s">
        <v>8688</v>
      </c>
      <c r="L4450" s="215" t="s">
        <v>21299</v>
      </c>
      <c r="AD4450" s="216"/>
    </row>
    <row r="4451" spans="1:30" s="215" customFormat="1" x14ac:dyDescent="0.25">
      <c r="A4451" s="215" t="s">
        <v>160</v>
      </c>
      <c r="B4451" s="215">
        <v>6141</v>
      </c>
      <c r="C4451" s="215" t="s">
        <v>238</v>
      </c>
      <c r="D4451" s="215">
        <v>191902312</v>
      </c>
      <c r="E4451" s="215">
        <v>1020</v>
      </c>
      <c r="F4451" s="215">
        <v>1110</v>
      </c>
      <c r="G4451" s="215">
        <v>1004</v>
      </c>
      <c r="I4451" s="215" t="s">
        <v>27527</v>
      </c>
      <c r="J4451" s="215" t="s">
        <v>27528</v>
      </c>
      <c r="K4451" s="215" t="s">
        <v>8688</v>
      </c>
      <c r="L4451" s="215" t="s">
        <v>21300</v>
      </c>
      <c r="AD4451" s="216"/>
    </row>
    <row r="4452" spans="1:30" s="215" customFormat="1" x14ac:dyDescent="0.25">
      <c r="A4452" s="215" t="s">
        <v>160</v>
      </c>
      <c r="B4452" s="215">
        <v>6141</v>
      </c>
      <c r="C4452" s="215" t="s">
        <v>238</v>
      </c>
      <c r="D4452" s="215">
        <v>191902320</v>
      </c>
      <c r="E4452" s="215">
        <v>1060</v>
      </c>
      <c r="F4452" s="215">
        <v>1242</v>
      </c>
      <c r="G4452" s="215">
        <v>1004</v>
      </c>
      <c r="I4452" s="215" t="s">
        <v>28456</v>
      </c>
      <c r="J4452" s="215" t="s">
        <v>28457</v>
      </c>
      <c r="K4452" s="215" t="s">
        <v>8688</v>
      </c>
      <c r="L4452" s="215" t="s">
        <v>28483</v>
      </c>
      <c r="AD4452" s="216"/>
    </row>
    <row r="4453" spans="1:30" s="215" customFormat="1" x14ac:dyDescent="0.25">
      <c r="A4453" s="215" t="s">
        <v>160</v>
      </c>
      <c r="B4453" s="215">
        <v>6141</v>
      </c>
      <c r="C4453" s="215" t="s">
        <v>238</v>
      </c>
      <c r="D4453" s="215">
        <v>191911586</v>
      </c>
      <c r="E4453" s="215">
        <v>1020</v>
      </c>
      <c r="F4453" s="215">
        <v>1122</v>
      </c>
      <c r="G4453" s="215">
        <v>1004</v>
      </c>
      <c r="I4453" s="215" t="s">
        <v>27529</v>
      </c>
      <c r="J4453" s="215" t="s">
        <v>27530</v>
      </c>
      <c r="K4453" s="215" t="s">
        <v>8688</v>
      </c>
      <c r="L4453" s="215" t="s">
        <v>21301</v>
      </c>
      <c r="AD4453" s="216"/>
    </row>
    <row r="4454" spans="1:30" s="215" customFormat="1" x14ac:dyDescent="0.25">
      <c r="A4454" s="215" t="s">
        <v>160</v>
      </c>
      <c r="B4454" s="215">
        <v>6141</v>
      </c>
      <c r="C4454" s="215" t="s">
        <v>238</v>
      </c>
      <c r="D4454" s="215">
        <v>191912901</v>
      </c>
      <c r="E4454" s="215">
        <v>1020</v>
      </c>
      <c r="F4454" s="215">
        <v>1110</v>
      </c>
      <c r="G4454" s="215">
        <v>1004</v>
      </c>
      <c r="I4454" s="215" t="s">
        <v>27531</v>
      </c>
      <c r="J4454" s="215" t="s">
        <v>27532</v>
      </c>
      <c r="K4454" s="215" t="s">
        <v>8688</v>
      </c>
      <c r="L4454" s="215" t="s">
        <v>21302</v>
      </c>
      <c r="AD4454" s="216"/>
    </row>
    <row r="4455" spans="1:30" s="215" customFormat="1" x14ac:dyDescent="0.25">
      <c r="A4455" s="215" t="s">
        <v>160</v>
      </c>
      <c r="B4455" s="215">
        <v>6141</v>
      </c>
      <c r="C4455" s="215" t="s">
        <v>238</v>
      </c>
      <c r="D4455" s="215">
        <v>191912902</v>
      </c>
      <c r="E4455" s="215">
        <v>1020</v>
      </c>
      <c r="F4455" s="215">
        <v>1110</v>
      </c>
      <c r="G4455" s="215">
        <v>1004</v>
      </c>
      <c r="I4455" s="215" t="s">
        <v>27533</v>
      </c>
      <c r="J4455" s="215" t="s">
        <v>27534</v>
      </c>
      <c r="K4455" s="215" t="s">
        <v>8688</v>
      </c>
      <c r="L4455" s="215" t="s">
        <v>21303</v>
      </c>
      <c r="AD4455" s="216"/>
    </row>
    <row r="4456" spans="1:30" s="215" customFormat="1" x14ac:dyDescent="0.25">
      <c r="A4456" s="215" t="s">
        <v>160</v>
      </c>
      <c r="B4456" s="215">
        <v>6141</v>
      </c>
      <c r="C4456" s="215" t="s">
        <v>238</v>
      </c>
      <c r="D4456" s="215">
        <v>191912903</v>
      </c>
      <c r="E4456" s="215">
        <v>1020</v>
      </c>
      <c r="F4456" s="215">
        <v>1110</v>
      </c>
      <c r="G4456" s="215">
        <v>1004</v>
      </c>
      <c r="I4456" s="215" t="s">
        <v>15481</v>
      </c>
      <c r="J4456" s="215" t="s">
        <v>15482</v>
      </c>
      <c r="K4456" s="215" t="s">
        <v>8688</v>
      </c>
      <c r="L4456" s="215" t="s">
        <v>21304</v>
      </c>
      <c r="AD4456" s="216"/>
    </row>
    <row r="4457" spans="1:30" s="215" customFormat="1" x14ac:dyDescent="0.25">
      <c r="A4457" s="215" t="s">
        <v>160</v>
      </c>
      <c r="B4457" s="215">
        <v>6141</v>
      </c>
      <c r="C4457" s="215" t="s">
        <v>238</v>
      </c>
      <c r="D4457" s="215">
        <v>191912904</v>
      </c>
      <c r="E4457" s="215">
        <v>1020</v>
      </c>
      <c r="F4457" s="215">
        <v>1110</v>
      </c>
      <c r="G4457" s="215">
        <v>1004</v>
      </c>
      <c r="I4457" s="215" t="s">
        <v>27535</v>
      </c>
      <c r="J4457" s="215" t="s">
        <v>27536</v>
      </c>
      <c r="K4457" s="215" t="s">
        <v>8688</v>
      </c>
      <c r="L4457" s="215" t="s">
        <v>21305</v>
      </c>
      <c r="AD4457" s="216"/>
    </row>
    <row r="4458" spans="1:30" s="215" customFormat="1" x14ac:dyDescent="0.25">
      <c r="A4458" s="215" t="s">
        <v>160</v>
      </c>
      <c r="B4458" s="215">
        <v>6141</v>
      </c>
      <c r="C4458" s="215" t="s">
        <v>238</v>
      </c>
      <c r="D4458" s="215">
        <v>191912905</v>
      </c>
      <c r="E4458" s="215">
        <v>1020</v>
      </c>
      <c r="F4458" s="215">
        <v>1110</v>
      </c>
      <c r="G4458" s="215">
        <v>1004</v>
      </c>
      <c r="I4458" s="215" t="s">
        <v>27537</v>
      </c>
      <c r="J4458" s="215" t="s">
        <v>27538</v>
      </c>
      <c r="K4458" s="215" t="s">
        <v>8688</v>
      </c>
      <c r="L4458" s="215" t="s">
        <v>21306</v>
      </c>
      <c r="AD4458" s="216"/>
    </row>
    <row r="4459" spans="1:30" s="215" customFormat="1" x14ac:dyDescent="0.25">
      <c r="A4459" s="215" t="s">
        <v>160</v>
      </c>
      <c r="B4459" s="215">
        <v>6141</v>
      </c>
      <c r="C4459" s="215" t="s">
        <v>238</v>
      </c>
      <c r="D4459" s="215">
        <v>191912906</v>
      </c>
      <c r="E4459" s="215">
        <v>1020</v>
      </c>
      <c r="F4459" s="215">
        <v>1110</v>
      </c>
      <c r="G4459" s="215">
        <v>1004</v>
      </c>
      <c r="I4459" s="215" t="s">
        <v>27539</v>
      </c>
      <c r="J4459" s="215" t="s">
        <v>27540</v>
      </c>
      <c r="K4459" s="215" t="s">
        <v>8688</v>
      </c>
      <c r="L4459" s="215" t="s">
        <v>21307</v>
      </c>
      <c r="AD4459" s="216"/>
    </row>
    <row r="4460" spans="1:30" s="215" customFormat="1" x14ac:dyDescent="0.25">
      <c r="A4460" s="215" t="s">
        <v>160</v>
      </c>
      <c r="B4460" s="215">
        <v>6141</v>
      </c>
      <c r="C4460" s="215" t="s">
        <v>238</v>
      </c>
      <c r="D4460" s="215">
        <v>191912907</v>
      </c>
      <c r="E4460" s="215">
        <v>1020</v>
      </c>
      <c r="F4460" s="215">
        <v>1110</v>
      </c>
      <c r="G4460" s="215">
        <v>1004</v>
      </c>
      <c r="I4460" s="215" t="s">
        <v>27541</v>
      </c>
      <c r="J4460" s="215" t="s">
        <v>27542</v>
      </c>
      <c r="K4460" s="215" t="s">
        <v>8688</v>
      </c>
      <c r="L4460" s="215" t="s">
        <v>21308</v>
      </c>
      <c r="AD4460" s="216"/>
    </row>
    <row r="4461" spans="1:30" s="215" customFormat="1" x14ac:dyDescent="0.25">
      <c r="A4461" s="215" t="s">
        <v>160</v>
      </c>
      <c r="B4461" s="215">
        <v>6141</v>
      </c>
      <c r="C4461" s="215" t="s">
        <v>238</v>
      </c>
      <c r="D4461" s="215">
        <v>191912965</v>
      </c>
      <c r="E4461" s="215">
        <v>1020</v>
      </c>
      <c r="F4461" s="215">
        <v>1122</v>
      </c>
      <c r="G4461" s="215">
        <v>1004</v>
      </c>
      <c r="I4461" s="215" t="s">
        <v>15483</v>
      </c>
      <c r="J4461" s="215" t="s">
        <v>15484</v>
      </c>
      <c r="K4461" s="215" t="s">
        <v>8688</v>
      </c>
      <c r="L4461" s="215" t="s">
        <v>21309</v>
      </c>
      <c r="AD4461" s="216"/>
    </row>
    <row r="4462" spans="1:30" s="215" customFormat="1" x14ac:dyDescent="0.25">
      <c r="A4462" s="215" t="s">
        <v>160</v>
      </c>
      <c r="B4462" s="215">
        <v>6141</v>
      </c>
      <c r="C4462" s="215" t="s">
        <v>238</v>
      </c>
      <c r="D4462" s="215">
        <v>191912966</v>
      </c>
      <c r="E4462" s="215">
        <v>1020</v>
      </c>
      <c r="F4462" s="215">
        <v>1122</v>
      </c>
      <c r="G4462" s="215">
        <v>1004</v>
      </c>
      <c r="I4462" s="215" t="s">
        <v>15485</v>
      </c>
      <c r="J4462" s="215" t="s">
        <v>15486</v>
      </c>
      <c r="K4462" s="215" t="s">
        <v>8688</v>
      </c>
      <c r="L4462" s="215" t="s">
        <v>21310</v>
      </c>
      <c r="AD4462" s="216"/>
    </row>
    <row r="4463" spans="1:30" s="215" customFormat="1" x14ac:dyDescent="0.25">
      <c r="A4463" s="215" t="s">
        <v>160</v>
      </c>
      <c r="B4463" s="215">
        <v>6141</v>
      </c>
      <c r="C4463" s="215" t="s">
        <v>238</v>
      </c>
      <c r="D4463" s="215">
        <v>191912967</v>
      </c>
      <c r="E4463" s="215">
        <v>1020</v>
      </c>
      <c r="F4463" s="215">
        <v>1122</v>
      </c>
      <c r="G4463" s="215">
        <v>1004</v>
      </c>
      <c r="I4463" s="215" t="s">
        <v>15487</v>
      </c>
      <c r="J4463" s="215" t="s">
        <v>15488</v>
      </c>
      <c r="K4463" s="215" t="s">
        <v>8688</v>
      </c>
      <c r="L4463" s="215" t="s">
        <v>21311</v>
      </c>
      <c r="AD4463" s="216"/>
    </row>
    <row r="4464" spans="1:30" s="215" customFormat="1" x14ac:dyDescent="0.25">
      <c r="A4464" s="215" t="s">
        <v>160</v>
      </c>
      <c r="B4464" s="215">
        <v>6141</v>
      </c>
      <c r="C4464" s="215" t="s">
        <v>238</v>
      </c>
      <c r="D4464" s="215">
        <v>191912968</v>
      </c>
      <c r="E4464" s="215">
        <v>1020</v>
      </c>
      <c r="F4464" s="215">
        <v>1122</v>
      </c>
      <c r="G4464" s="215">
        <v>1004</v>
      </c>
      <c r="I4464" s="215" t="s">
        <v>15489</v>
      </c>
      <c r="J4464" s="215" t="s">
        <v>15490</v>
      </c>
      <c r="K4464" s="215" t="s">
        <v>8688</v>
      </c>
      <c r="L4464" s="215" t="s">
        <v>21312</v>
      </c>
      <c r="AD4464" s="216"/>
    </row>
    <row r="4465" spans="1:30" s="215" customFormat="1" x14ac:dyDescent="0.25">
      <c r="A4465" s="215" t="s">
        <v>160</v>
      </c>
      <c r="B4465" s="215">
        <v>6141</v>
      </c>
      <c r="C4465" s="215" t="s">
        <v>238</v>
      </c>
      <c r="D4465" s="215">
        <v>191946913</v>
      </c>
      <c r="E4465" s="215">
        <v>1060</v>
      </c>
      <c r="F4465" s="215">
        <v>1274</v>
      </c>
      <c r="G4465" s="215">
        <v>1004</v>
      </c>
      <c r="I4465" s="215" t="s">
        <v>27543</v>
      </c>
      <c r="J4465" s="215" t="s">
        <v>27544</v>
      </c>
      <c r="K4465" s="215" t="s">
        <v>8688</v>
      </c>
      <c r="L4465" s="215" t="s">
        <v>28013</v>
      </c>
      <c r="AD4465" s="216"/>
    </row>
    <row r="4466" spans="1:30" s="215" customFormat="1" x14ac:dyDescent="0.25">
      <c r="A4466" s="215" t="s">
        <v>160</v>
      </c>
      <c r="B4466" s="215">
        <v>6141</v>
      </c>
      <c r="C4466" s="215" t="s">
        <v>238</v>
      </c>
      <c r="D4466" s="215">
        <v>191951364</v>
      </c>
      <c r="E4466" s="215">
        <v>1020</v>
      </c>
      <c r="F4466" s="215">
        <v>1122</v>
      </c>
      <c r="G4466" s="215">
        <v>1004</v>
      </c>
      <c r="I4466" s="215" t="s">
        <v>27545</v>
      </c>
      <c r="J4466" s="215" t="s">
        <v>27546</v>
      </c>
      <c r="K4466" s="215" t="s">
        <v>8688</v>
      </c>
      <c r="L4466" s="215" t="s">
        <v>21313</v>
      </c>
      <c r="AD4466" s="216"/>
    </row>
    <row r="4467" spans="1:30" s="215" customFormat="1" x14ac:dyDescent="0.25">
      <c r="A4467" s="215" t="s">
        <v>160</v>
      </c>
      <c r="B4467" s="215">
        <v>6141</v>
      </c>
      <c r="C4467" s="215" t="s">
        <v>238</v>
      </c>
      <c r="D4467" s="215">
        <v>191951981</v>
      </c>
      <c r="E4467" s="215">
        <v>1020</v>
      </c>
      <c r="F4467" s="215">
        <v>1122</v>
      </c>
      <c r="G4467" s="215">
        <v>1004</v>
      </c>
      <c r="I4467" s="215" t="s">
        <v>27547</v>
      </c>
      <c r="J4467" s="215" t="s">
        <v>27548</v>
      </c>
      <c r="K4467" s="215" t="s">
        <v>8688</v>
      </c>
      <c r="L4467" s="215" t="s">
        <v>21314</v>
      </c>
      <c r="AD4467" s="216"/>
    </row>
    <row r="4468" spans="1:30" s="215" customFormat="1" x14ac:dyDescent="0.25">
      <c r="A4468" s="215" t="s">
        <v>160</v>
      </c>
      <c r="B4468" s="215">
        <v>6141</v>
      </c>
      <c r="C4468" s="215" t="s">
        <v>238</v>
      </c>
      <c r="D4468" s="215">
        <v>191952863</v>
      </c>
      <c r="E4468" s="215">
        <v>1020</v>
      </c>
      <c r="F4468" s="215">
        <v>1110</v>
      </c>
      <c r="G4468" s="215">
        <v>1004</v>
      </c>
      <c r="I4468" s="215" t="s">
        <v>27549</v>
      </c>
      <c r="J4468" s="215" t="s">
        <v>27550</v>
      </c>
      <c r="K4468" s="215" t="s">
        <v>328</v>
      </c>
      <c r="L4468" s="215" t="s">
        <v>27971</v>
      </c>
      <c r="AD4468" s="216"/>
    </row>
    <row r="4469" spans="1:30" s="215" customFormat="1" x14ac:dyDescent="0.25">
      <c r="A4469" s="215" t="s">
        <v>160</v>
      </c>
      <c r="B4469" s="215">
        <v>6141</v>
      </c>
      <c r="C4469" s="215" t="s">
        <v>238</v>
      </c>
      <c r="D4469" s="215">
        <v>191956495</v>
      </c>
      <c r="E4469" s="215">
        <v>1020</v>
      </c>
      <c r="F4469" s="215">
        <v>1122</v>
      </c>
      <c r="G4469" s="215">
        <v>1004</v>
      </c>
      <c r="I4469" s="215" t="s">
        <v>28534</v>
      </c>
      <c r="J4469" s="215" t="s">
        <v>28535</v>
      </c>
      <c r="K4469" s="215" t="s">
        <v>8688</v>
      </c>
      <c r="L4469" s="215" t="s">
        <v>28573</v>
      </c>
      <c r="AD4469" s="216"/>
    </row>
    <row r="4470" spans="1:30" s="215" customFormat="1" x14ac:dyDescent="0.25">
      <c r="A4470" s="215" t="s">
        <v>160</v>
      </c>
      <c r="B4470" s="215">
        <v>6141</v>
      </c>
      <c r="C4470" s="215" t="s">
        <v>238</v>
      </c>
      <c r="D4470" s="215">
        <v>191956496</v>
      </c>
      <c r="E4470" s="215">
        <v>1020</v>
      </c>
      <c r="F4470" s="215">
        <v>1110</v>
      </c>
      <c r="G4470" s="215">
        <v>1004</v>
      </c>
      <c r="I4470" s="215" t="s">
        <v>27551</v>
      </c>
      <c r="J4470" s="215" t="s">
        <v>27552</v>
      </c>
      <c r="K4470" s="215" t="s">
        <v>8688</v>
      </c>
      <c r="L4470" s="215" t="s">
        <v>21315</v>
      </c>
      <c r="AD4470" s="216"/>
    </row>
    <row r="4471" spans="1:30" s="215" customFormat="1" x14ac:dyDescent="0.25">
      <c r="A4471" s="215" t="s">
        <v>160</v>
      </c>
      <c r="B4471" s="215">
        <v>6141</v>
      </c>
      <c r="C4471" s="215" t="s">
        <v>238</v>
      </c>
      <c r="D4471" s="215">
        <v>191956497</v>
      </c>
      <c r="E4471" s="215">
        <v>1020</v>
      </c>
      <c r="F4471" s="215">
        <v>1110</v>
      </c>
      <c r="G4471" s="215">
        <v>1004</v>
      </c>
      <c r="I4471" s="215" t="s">
        <v>15491</v>
      </c>
      <c r="J4471" s="215" t="s">
        <v>15492</v>
      </c>
      <c r="K4471" s="215" t="s">
        <v>8688</v>
      </c>
      <c r="L4471" s="215" t="s">
        <v>21316</v>
      </c>
      <c r="AD4471" s="216"/>
    </row>
    <row r="4472" spans="1:30" s="215" customFormat="1" x14ac:dyDescent="0.25">
      <c r="A4472" s="215" t="s">
        <v>160</v>
      </c>
      <c r="B4472" s="215">
        <v>6141</v>
      </c>
      <c r="C4472" s="215" t="s">
        <v>238</v>
      </c>
      <c r="D4472" s="215">
        <v>191956498</v>
      </c>
      <c r="E4472" s="215">
        <v>1020</v>
      </c>
      <c r="F4472" s="215">
        <v>1110</v>
      </c>
      <c r="G4472" s="215">
        <v>1004</v>
      </c>
      <c r="I4472" s="215" t="s">
        <v>27553</v>
      </c>
      <c r="J4472" s="215" t="s">
        <v>27554</v>
      </c>
      <c r="K4472" s="215" t="s">
        <v>8688</v>
      </c>
      <c r="L4472" s="215" t="s">
        <v>21317</v>
      </c>
      <c r="AD4472" s="216"/>
    </row>
    <row r="4473" spans="1:30" s="215" customFormat="1" x14ac:dyDescent="0.25">
      <c r="A4473" s="215" t="s">
        <v>160</v>
      </c>
      <c r="B4473" s="215">
        <v>6141</v>
      </c>
      <c r="C4473" s="215" t="s">
        <v>238</v>
      </c>
      <c r="D4473" s="215">
        <v>191956499</v>
      </c>
      <c r="E4473" s="215">
        <v>1020</v>
      </c>
      <c r="F4473" s="215">
        <v>1110</v>
      </c>
      <c r="G4473" s="215">
        <v>1004</v>
      </c>
      <c r="I4473" s="215" t="s">
        <v>27555</v>
      </c>
      <c r="J4473" s="215" t="s">
        <v>27556</v>
      </c>
      <c r="K4473" s="215" t="s">
        <v>8688</v>
      </c>
      <c r="L4473" s="215" t="s">
        <v>21318</v>
      </c>
      <c r="AD4473" s="216"/>
    </row>
    <row r="4474" spans="1:30" s="215" customFormat="1" x14ac:dyDescent="0.25">
      <c r="A4474" s="215" t="s">
        <v>160</v>
      </c>
      <c r="B4474" s="215">
        <v>6141</v>
      </c>
      <c r="C4474" s="215" t="s">
        <v>238</v>
      </c>
      <c r="D4474" s="215">
        <v>191956500</v>
      </c>
      <c r="E4474" s="215">
        <v>1020</v>
      </c>
      <c r="F4474" s="215">
        <v>1110</v>
      </c>
      <c r="G4474" s="215">
        <v>1004</v>
      </c>
      <c r="I4474" s="215" t="s">
        <v>27557</v>
      </c>
      <c r="J4474" s="215" t="s">
        <v>27558</v>
      </c>
      <c r="K4474" s="215" t="s">
        <v>8688</v>
      </c>
      <c r="L4474" s="215" t="s">
        <v>21319</v>
      </c>
      <c r="AD4474" s="216"/>
    </row>
    <row r="4475" spans="1:30" s="215" customFormat="1" x14ac:dyDescent="0.25">
      <c r="A4475" s="215" t="s">
        <v>160</v>
      </c>
      <c r="B4475" s="215">
        <v>6141</v>
      </c>
      <c r="C4475" s="215" t="s">
        <v>238</v>
      </c>
      <c r="D4475" s="215">
        <v>191956502</v>
      </c>
      <c r="E4475" s="215">
        <v>1020</v>
      </c>
      <c r="F4475" s="215">
        <v>1110</v>
      </c>
      <c r="G4475" s="215">
        <v>1004</v>
      </c>
      <c r="I4475" s="215" t="s">
        <v>27559</v>
      </c>
      <c r="J4475" s="215" t="s">
        <v>27560</v>
      </c>
      <c r="K4475" s="215" t="s">
        <v>8688</v>
      </c>
      <c r="L4475" s="215" t="s">
        <v>21320</v>
      </c>
      <c r="AD4475" s="216"/>
    </row>
    <row r="4476" spans="1:30" s="215" customFormat="1" x14ac:dyDescent="0.25">
      <c r="A4476" s="215" t="s">
        <v>160</v>
      </c>
      <c r="B4476" s="215">
        <v>6141</v>
      </c>
      <c r="C4476" s="215" t="s">
        <v>238</v>
      </c>
      <c r="D4476" s="215">
        <v>191956507</v>
      </c>
      <c r="E4476" s="215">
        <v>1020</v>
      </c>
      <c r="F4476" s="215">
        <v>1122</v>
      </c>
      <c r="G4476" s="215">
        <v>1004</v>
      </c>
      <c r="I4476" s="215" t="s">
        <v>27561</v>
      </c>
      <c r="J4476" s="215" t="s">
        <v>27562</v>
      </c>
      <c r="K4476" s="215" t="s">
        <v>8688</v>
      </c>
      <c r="L4476" s="215" t="s">
        <v>21321</v>
      </c>
      <c r="AD4476" s="216"/>
    </row>
    <row r="4477" spans="1:30" s="215" customFormat="1" x14ac:dyDescent="0.25">
      <c r="A4477" s="215" t="s">
        <v>160</v>
      </c>
      <c r="B4477" s="215">
        <v>6141</v>
      </c>
      <c r="C4477" s="215" t="s">
        <v>238</v>
      </c>
      <c r="D4477" s="215">
        <v>191956508</v>
      </c>
      <c r="E4477" s="215">
        <v>1020</v>
      </c>
      <c r="F4477" s="215">
        <v>1122</v>
      </c>
      <c r="G4477" s="215">
        <v>1004</v>
      </c>
      <c r="I4477" s="215" t="s">
        <v>27563</v>
      </c>
      <c r="J4477" s="215" t="s">
        <v>27564</v>
      </c>
      <c r="K4477" s="215" t="s">
        <v>8688</v>
      </c>
      <c r="L4477" s="215" t="s">
        <v>21322</v>
      </c>
      <c r="AD4477" s="216"/>
    </row>
    <row r="4478" spans="1:30" s="215" customFormat="1" x14ac:dyDescent="0.25">
      <c r="A4478" s="215" t="s">
        <v>160</v>
      </c>
      <c r="B4478" s="215">
        <v>6141</v>
      </c>
      <c r="C4478" s="215" t="s">
        <v>238</v>
      </c>
      <c r="D4478" s="215">
        <v>191956509</v>
      </c>
      <c r="E4478" s="215">
        <v>1020</v>
      </c>
      <c r="F4478" s="215">
        <v>1122</v>
      </c>
      <c r="G4478" s="215">
        <v>1004</v>
      </c>
      <c r="I4478" s="215" t="s">
        <v>27565</v>
      </c>
      <c r="J4478" s="215" t="s">
        <v>27566</v>
      </c>
      <c r="K4478" s="215" t="s">
        <v>8688</v>
      </c>
      <c r="L4478" s="215" t="s">
        <v>21323</v>
      </c>
      <c r="AD4478" s="216"/>
    </row>
    <row r="4479" spans="1:30" s="215" customFormat="1" x14ac:dyDescent="0.25">
      <c r="A4479" s="215" t="s">
        <v>160</v>
      </c>
      <c r="B4479" s="215">
        <v>6141</v>
      </c>
      <c r="C4479" s="215" t="s">
        <v>238</v>
      </c>
      <c r="D4479" s="215">
        <v>191956510</v>
      </c>
      <c r="E4479" s="215">
        <v>1020</v>
      </c>
      <c r="F4479" s="215">
        <v>1122</v>
      </c>
      <c r="G4479" s="215">
        <v>1004</v>
      </c>
      <c r="I4479" s="215" t="s">
        <v>27567</v>
      </c>
      <c r="J4479" s="215" t="s">
        <v>27568</v>
      </c>
      <c r="K4479" s="215" t="s">
        <v>8688</v>
      </c>
      <c r="L4479" s="215" t="s">
        <v>21324</v>
      </c>
      <c r="AD4479" s="216"/>
    </row>
    <row r="4480" spans="1:30" s="215" customFormat="1" x14ac:dyDescent="0.25">
      <c r="A4480" s="215" t="s">
        <v>160</v>
      </c>
      <c r="B4480" s="215">
        <v>6141</v>
      </c>
      <c r="C4480" s="215" t="s">
        <v>238</v>
      </c>
      <c r="D4480" s="215">
        <v>191960572</v>
      </c>
      <c r="E4480" s="215">
        <v>1020</v>
      </c>
      <c r="F4480" s="215">
        <v>1110</v>
      </c>
      <c r="G4480" s="215">
        <v>1004</v>
      </c>
      <c r="I4480" s="215" t="s">
        <v>27569</v>
      </c>
      <c r="J4480" s="215" t="s">
        <v>27570</v>
      </c>
      <c r="K4480" s="215" t="s">
        <v>8688</v>
      </c>
      <c r="L4480" s="215" t="s">
        <v>21325</v>
      </c>
      <c r="AD4480" s="216"/>
    </row>
    <row r="4481" spans="1:30" s="215" customFormat="1" x14ac:dyDescent="0.25">
      <c r="A4481" s="215" t="s">
        <v>160</v>
      </c>
      <c r="B4481" s="215">
        <v>6141</v>
      </c>
      <c r="C4481" s="215" t="s">
        <v>238</v>
      </c>
      <c r="D4481" s="215">
        <v>191960664</v>
      </c>
      <c r="E4481" s="215">
        <v>1020</v>
      </c>
      <c r="F4481" s="215">
        <v>1110</v>
      </c>
      <c r="G4481" s="215">
        <v>1004</v>
      </c>
      <c r="I4481" s="215" t="s">
        <v>27571</v>
      </c>
      <c r="J4481" s="215" t="s">
        <v>27572</v>
      </c>
      <c r="K4481" s="215" t="s">
        <v>8688</v>
      </c>
      <c r="L4481" s="215" t="s">
        <v>21326</v>
      </c>
      <c r="AD4481" s="216"/>
    </row>
    <row r="4482" spans="1:30" s="215" customFormat="1" x14ac:dyDescent="0.25">
      <c r="A4482" s="215" t="s">
        <v>160</v>
      </c>
      <c r="B4482" s="215">
        <v>6141</v>
      </c>
      <c r="C4482" s="215" t="s">
        <v>238</v>
      </c>
      <c r="D4482" s="215">
        <v>191961043</v>
      </c>
      <c r="E4482" s="215">
        <v>1060</v>
      </c>
      <c r="F4482" s="215">
        <v>1242</v>
      </c>
      <c r="G4482" s="215">
        <v>1004</v>
      </c>
      <c r="I4482" s="215" t="s">
        <v>15493</v>
      </c>
      <c r="J4482" s="215" t="s">
        <v>15494</v>
      </c>
      <c r="K4482" s="215" t="s">
        <v>8688</v>
      </c>
      <c r="L4482" s="215" t="s">
        <v>21327</v>
      </c>
      <c r="AD4482" s="216"/>
    </row>
    <row r="4483" spans="1:30" s="215" customFormat="1" x14ac:dyDescent="0.25">
      <c r="A4483" s="215" t="s">
        <v>160</v>
      </c>
      <c r="B4483" s="215">
        <v>6141</v>
      </c>
      <c r="C4483" s="215" t="s">
        <v>238</v>
      </c>
      <c r="D4483" s="215">
        <v>191963295</v>
      </c>
      <c r="E4483" s="215">
        <v>1020</v>
      </c>
      <c r="F4483" s="215">
        <v>1121</v>
      </c>
      <c r="G4483" s="215">
        <v>1004</v>
      </c>
      <c r="I4483" s="215" t="s">
        <v>27573</v>
      </c>
      <c r="J4483" s="215" t="s">
        <v>27574</v>
      </c>
      <c r="K4483" s="215" t="s">
        <v>8688</v>
      </c>
      <c r="L4483" s="215" t="s">
        <v>21328</v>
      </c>
      <c r="AD4483" s="216"/>
    </row>
    <row r="4484" spans="1:30" s="215" customFormat="1" x14ac:dyDescent="0.25">
      <c r="A4484" s="215" t="s">
        <v>160</v>
      </c>
      <c r="B4484" s="215">
        <v>6141</v>
      </c>
      <c r="C4484" s="215" t="s">
        <v>238</v>
      </c>
      <c r="D4484" s="215">
        <v>191963746</v>
      </c>
      <c r="E4484" s="215">
        <v>1060</v>
      </c>
      <c r="F4484" s="215">
        <v>1271</v>
      </c>
      <c r="G4484" s="215">
        <v>1004</v>
      </c>
      <c r="I4484" s="215" t="s">
        <v>15495</v>
      </c>
      <c r="J4484" s="215" t="s">
        <v>15496</v>
      </c>
      <c r="K4484" s="215" t="s">
        <v>8688</v>
      </c>
      <c r="L4484" s="215" t="s">
        <v>21329</v>
      </c>
      <c r="AD4484" s="216"/>
    </row>
    <row r="4485" spans="1:30" s="215" customFormat="1" x14ac:dyDescent="0.25">
      <c r="A4485" s="215" t="s">
        <v>160</v>
      </c>
      <c r="B4485" s="215">
        <v>6141</v>
      </c>
      <c r="C4485" s="215" t="s">
        <v>238</v>
      </c>
      <c r="D4485" s="215">
        <v>191966012</v>
      </c>
      <c r="E4485" s="215">
        <v>1020</v>
      </c>
      <c r="F4485" s="215">
        <v>1122</v>
      </c>
      <c r="G4485" s="215">
        <v>1004</v>
      </c>
      <c r="I4485" s="215" t="s">
        <v>27575</v>
      </c>
      <c r="J4485" s="215" t="s">
        <v>27576</v>
      </c>
      <c r="K4485" s="215" t="s">
        <v>8688</v>
      </c>
      <c r="L4485" s="215" t="s">
        <v>21330</v>
      </c>
      <c r="AD4485" s="216"/>
    </row>
    <row r="4486" spans="1:30" s="215" customFormat="1" x14ac:dyDescent="0.25">
      <c r="A4486" s="215" t="s">
        <v>160</v>
      </c>
      <c r="B4486" s="215">
        <v>6141</v>
      </c>
      <c r="C4486" s="215" t="s">
        <v>238</v>
      </c>
      <c r="D4486" s="215">
        <v>191967727</v>
      </c>
      <c r="E4486" s="215">
        <v>1020</v>
      </c>
      <c r="F4486" s="215">
        <v>1110</v>
      </c>
      <c r="G4486" s="215">
        <v>1004</v>
      </c>
      <c r="I4486" s="215" t="s">
        <v>27577</v>
      </c>
      <c r="J4486" s="215" t="s">
        <v>27578</v>
      </c>
      <c r="K4486" s="215" t="s">
        <v>8688</v>
      </c>
      <c r="L4486" s="215" t="s">
        <v>21331</v>
      </c>
      <c r="AD4486" s="216"/>
    </row>
    <row r="4487" spans="1:30" s="215" customFormat="1" x14ac:dyDescent="0.25">
      <c r="A4487" s="215" t="s">
        <v>160</v>
      </c>
      <c r="B4487" s="215">
        <v>6141</v>
      </c>
      <c r="C4487" s="215" t="s">
        <v>238</v>
      </c>
      <c r="D4487" s="215">
        <v>191967728</v>
      </c>
      <c r="E4487" s="215">
        <v>1020</v>
      </c>
      <c r="F4487" s="215">
        <v>1110</v>
      </c>
      <c r="G4487" s="215">
        <v>1004</v>
      </c>
      <c r="I4487" s="215" t="s">
        <v>15497</v>
      </c>
      <c r="J4487" s="215" t="s">
        <v>15498</v>
      </c>
      <c r="K4487" s="215" t="s">
        <v>8688</v>
      </c>
      <c r="L4487" s="215" t="s">
        <v>21332</v>
      </c>
      <c r="AD4487" s="216"/>
    </row>
    <row r="4488" spans="1:30" s="215" customFormat="1" x14ac:dyDescent="0.25">
      <c r="A4488" s="215" t="s">
        <v>160</v>
      </c>
      <c r="B4488" s="215">
        <v>6141</v>
      </c>
      <c r="C4488" s="215" t="s">
        <v>238</v>
      </c>
      <c r="D4488" s="215">
        <v>191967729</v>
      </c>
      <c r="E4488" s="215">
        <v>1020</v>
      </c>
      <c r="F4488" s="215">
        <v>1110</v>
      </c>
      <c r="G4488" s="215">
        <v>1004</v>
      </c>
      <c r="I4488" s="215" t="s">
        <v>15499</v>
      </c>
      <c r="J4488" s="215" t="s">
        <v>15500</v>
      </c>
      <c r="K4488" s="215" t="s">
        <v>8688</v>
      </c>
      <c r="L4488" s="215" t="s">
        <v>21333</v>
      </c>
      <c r="AD4488" s="216"/>
    </row>
    <row r="4489" spans="1:30" s="215" customFormat="1" x14ac:dyDescent="0.25">
      <c r="A4489" s="215" t="s">
        <v>160</v>
      </c>
      <c r="B4489" s="215">
        <v>6141</v>
      </c>
      <c r="C4489" s="215" t="s">
        <v>238</v>
      </c>
      <c r="D4489" s="215">
        <v>191967730</v>
      </c>
      <c r="E4489" s="215">
        <v>1020</v>
      </c>
      <c r="F4489" s="215">
        <v>1110</v>
      </c>
      <c r="G4489" s="215">
        <v>1004</v>
      </c>
      <c r="I4489" s="215" t="s">
        <v>15501</v>
      </c>
      <c r="J4489" s="215" t="s">
        <v>15502</v>
      </c>
      <c r="K4489" s="215" t="s">
        <v>8688</v>
      </c>
      <c r="L4489" s="215" t="s">
        <v>21334</v>
      </c>
      <c r="AD4489" s="216"/>
    </row>
    <row r="4490" spans="1:30" s="215" customFormat="1" x14ac:dyDescent="0.25">
      <c r="A4490" s="215" t="s">
        <v>160</v>
      </c>
      <c r="B4490" s="215">
        <v>6141</v>
      </c>
      <c r="C4490" s="215" t="s">
        <v>238</v>
      </c>
      <c r="D4490" s="215">
        <v>191967731</v>
      </c>
      <c r="E4490" s="215">
        <v>1020</v>
      </c>
      <c r="F4490" s="215">
        <v>1110</v>
      </c>
      <c r="G4490" s="215">
        <v>1004</v>
      </c>
      <c r="I4490" s="215" t="s">
        <v>15503</v>
      </c>
      <c r="J4490" s="215" t="s">
        <v>15504</v>
      </c>
      <c r="K4490" s="215" t="s">
        <v>8688</v>
      </c>
      <c r="L4490" s="215" t="s">
        <v>21335</v>
      </c>
      <c r="AD4490" s="216"/>
    </row>
    <row r="4491" spans="1:30" s="215" customFormat="1" x14ac:dyDescent="0.25">
      <c r="A4491" s="215" t="s">
        <v>160</v>
      </c>
      <c r="B4491" s="215">
        <v>6141</v>
      </c>
      <c r="C4491" s="215" t="s">
        <v>238</v>
      </c>
      <c r="D4491" s="215">
        <v>191978827</v>
      </c>
      <c r="E4491" s="215">
        <v>1020</v>
      </c>
      <c r="F4491" s="215">
        <v>1121</v>
      </c>
      <c r="G4491" s="215">
        <v>1004</v>
      </c>
      <c r="I4491" s="215" t="s">
        <v>25074</v>
      </c>
      <c r="J4491" s="215" t="s">
        <v>25075</v>
      </c>
      <c r="K4491" s="215" t="s">
        <v>8688</v>
      </c>
      <c r="L4491" s="215" t="s">
        <v>25117</v>
      </c>
      <c r="AD4491" s="216"/>
    </row>
    <row r="4492" spans="1:30" s="215" customFormat="1" x14ac:dyDescent="0.25">
      <c r="A4492" s="215" t="s">
        <v>160</v>
      </c>
      <c r="B4492" s="215">
        <v>6141</v>
      </c>
      <c r="C4492" s="215" t="s">
        <v>238</v>
      </c>
      <c r="D4492" s="215">
        <v>191978831</v>
      </c>
      <c r="E4492" s="215">
        <v>1020</v>
      </c>
      <c r="F4492" s="215">
        <v>1110</v>
      </c>
      <c r="G4492" s="215">
        <v>1004</v>
      </c>
      <c r="I4492" s="215" t="s">
        <v>23770</v>
      </c>
      <c r="J4492" s="215" t="s">
        <v>23771</v>
      </c>
      <c r="K4492" s="215" t="s">
        <v>8688</v>
      </c>
      <c r="L4492" s="215" t="s">
        <v>26926</v>
      </c>
      <c r="AD4492" s="216"/>
    </row>
    <row r="4493" spans="1:30" s="215" customFormat="1" x14ac:dyDescent="0.25">
      <c r="A4493" s="215" t="s">
        <v>160</v>
      </c>
      <c r="B4493" s="215">
        <v>6141</v>
      </c>
      <c r="C4493" s="215" t="s">
        <v>238</v>
      </c>
      <c r="D4493" s="215">
        <v>191979535</v>
      </c>
      <c r="E4493" s="215">
        <v>1020</v>
      </c>
      <c r="F4493" s="215">
        <v>1110</v>
      </c>
      <c r="G4493" s="215">
        <v>1004</v>
      </c>
      <c r="I4493" s="215" t="s">
        <v>23770</v>
      </c>
      <c r="J4493" s="215" t="s">
        <v>23771</v>
      </c>
      <c r="K4493" s="215" t="s">
        <v>8688</v>
      </c>
      <c r="L4493" s="215" t="s">
        <v>23812</v>
      </c>
      <c r="AD4493" s="216"/>
    </row>
    <row r="4494" spans="1:30" s="215" customFormat="1" x14ac:dyDescent="0.25">
      <c r="A4494" s="215" t="s">
        <v>160</v>
      </c>
      <c r="B4494" s="215">
        <v>6141</v>
      </c>
      <c r="C4494" s="215" t="s">
        <v>238</v>
      </c>
      <c r="D4494" s="215">
        <v>191990199</v>
      </c>
      <c r="E4494" s="215">
        <v>1040</v>
      </c>
      <c r="F4494" s="215">
        <v>1230</v>
      </c>
      <c r="G4494" s="215">
        <v>1004</v>
      </c>
      <c r="I4494" s="215" t="s">
        <v>27089</v>
      </c>
      <c r="J4494" s="215" t="s">
        <v>27090</v>
      </c>
      <c r="K4494" s="215" t="s">
        <v>8688</v>
      </c>
      <c r="L4494" s="215" t="s">
        <v>27162</v>
      </c>
      <c r="AD4494" s="216"/>
    </row>
    <row r="4495" spans="1:30" s="215" customFormat="1" x14ac:dyDescent="0.25">
      <c r="A4495" s="215" t="s">
        <v>160</v>
      </c>
      <c r="B4495" s="215">
        <v>6141</v>
      </c>
      <c r="C4495" s="215" t="s">
        <v>238</v>
      </c>
      <c r="D4495" s="215">
        <v>191991419</v>
      </c>
      <c r="E4495" s="215">
        <v>1020</v>
      </c>
      <c r="F4495" s="215">
        <v>1110</v>
      </c>
      <c r="G4495" s="215">
        <v>1004</v>
      </c>
      <c r="I4495" s="215" t="s">
        <v>26866</v>
      </c>
      <c r="J4495" s="215" t="s">
        <v>26867</v>
      </c>
      <c r="K4495" s="215" t="s">
        <v>8688</v>
      </c>
      <c r="L4495" s="215" t="s">
        <v>26927</v>
      </c>
      <c r="AD4495" s="216"/>
    </row>
    <row r="4496" spans="1:30" s="215" customFormat="1" x14ac:dyDescent="0.25">
      <c r="A4496" s="215" t="s">
        <v>160</v>
      </c>
      <c r="B4496" s="215">
        <v>6141</v>
      </c>
      <c r="C4496" s="215" t="s">
        <v>238</v>
      </c>
      <c r="D4496" s="215">
        <v>191992236</v>
      </c>
      <c r="E4496" s="215">
        <v>1020</v>
      </c>
      <c r="F4496" s="215">
        <v>1110</v>
      </c>
      <c r="G4496" s="215">
        <v>1004</v>
      </c>
      <c r="I4496" s="215" t="s">
        <v>29019</v>
      </c>
      <c r="J4496" s="215" t="s">
        <v>29020</v>
      </c>
      <c r="K4496" s="215" t="s">
        <v>8688</v>
      </c>
      <c r="L4496" s="215" t="s">
        <v>29057</v>
      </c>
      <c r="AD4496" s="216"/>
    </row>
    <row r="4497" spans="1:30" s="215" customFormat="1" x14ac:dyDescent="0.25">
      <c r="A4497" s="215" t="s">
        <v>160</v>
      </c>
      <c r="B4497" s="215">
        <v>6141</v>
      </c>
      <c r="C4497" s="215" t="s">
        <v>238</v>
      </c>
      <c r="D4497" s="215">
        <v>191992237</v>
      </c>
      <c r="E4497" s="215">
        <v>1020</v>
      </c>
      <c r="F4497" s="215">
        <v>1110</v>
      </c>
      <c r="G4497" s="215">
        <v>1004</v>
      </c>
      <c r="I4497" s="215" t="s">
        <v>29019</v>
      </c>
      <c r="J4497" s="215" t="s">
        <v>29020</v>
      </c>
      <c r="K4497" s="215" t="s">
        <v>8688</v>
      </c>
      <c r="L4497" s="215" t="s">
        <v>29058</v>
      </c>
      <c r="AD4497" s="216"/>
    </row>
    <row r="4498" spans="1:30" s="215" customFormat="1" x14ac:dyDescent="0.25">
      <c r="A4498" s="215" t="s">
        <v>160</v>
      </c>
      <c r="B4498" s="215">
        <v>6141</v>
      </c>
      <c r="C4498" s="215" t="s">
        <v>238</v>
      </c>
      <c r="D4498" s="215">
        <v>191992609</v>
      </c>
      <c r="E4498" s="215">
        <v>1020</v>
      </c>
      <c r="F4498" s="215">
        <v>1110</v>
      </c>
      <c r="G4498" s="215">
        <v>1004</v>
      </c>
      <c r="I4498" s="215" t="s">
        <v>27579</v>
      </c>
      <c r="J4498" s="215" t="s">
        <v>27580</v>
      </c>
      <c r="K4498" s="215" t="s">
        <v>8688</v>
      </c>
      <c r="L4498" s="215" t="s">
        <v>21336</v>
      </c>
      <c r="AD4498" s="216"/>
    </row>
    <row r="4499" spans="1:30" s="215" customFormat="1" x14ac:dyDescent="0.25">
      <c r="A4499" s="215" t="s">
        <v>160</v>
      </c>
      <c r="B4499" s="215">
        <v>6141</v>
      </c>
      <c r="C4499" s="215" t="s">
        <v>238</v>
      </c>
      <c r="D4499" s="215">
        <v>191994430</v>
      </c>
      <c r="E4499" s="215">
        <v>1020</v>
      </c>
      <c r="F4499" s="215">
        <v>1122</v>
      </c>
      <c r="G4499" s="215">
        <v>1004</v>
      </c>
      <c r="I4499" s="215" t="s">
        <v>27581</v>
      </c>
      <c r="J4499" s="215" t="s">
        <v>27582</v>
      </c>
      <c r="K4499" s="215" t="s">
        <v>8688</v>
      </c>
      <c r="L4499" s="215" t="s">
        <v>21337</v>
      </c>
      <c r="AD4499" s="216"/>
    </row>
    <row r="4500" spans="1:30" s="215" customFormat="1" x14ac:dyDescent="0.25">
      <c r="A4500" s="215" t="s">
        <v>160</v>
      </c>
      <c r="B4500" s="215">
        <v>6141</v>
      </c>
      <c r="C4500" s="215" t="s">
        <v>238</v>
      </c>
      <c r="D4500" s="215">
        <v>191997177</v>
      </c>
      <c r="E4500" s="215">
        <v>1020</v>
      </c>
      <c r="F4500" s="215">
        <v>1110</v>
      </c>
      <c r="G4500" s="215">
        <v>1004</v>
      </c>
      <c r="I4500" s="215" t="s">
        <v>27583</v>
      </c>
      <c r="J4500" s="215" t="s">
        <v>27584</v>
      </c>
      <c r="K4500" s="215" t="s">
        <v>8688</v>
      </c>
      <c r="L4500" s="215" t="s">
        <v>21338</v>
      </c>
      <c r="AD4500" s="216"/>
    </row>
    <row r="4501" spans="1:30" s="215" customFormat="1" x14ac:dyDescent="0.25">
      <c r="A4501" s="215" t="s">
        <v>160</v>
      </c>
      <c r="B4501" s="215">
        <v>6141</v>
      </c>
      <c r="C4501" s="215" t="s">
        <v>238</v>
      </c>
      <c r="D4501" s="215">
        <v>191997178</v>
      </c>
      <c r="E4501" s="215">
        <v>1020</v>
      </c>
      <c r="F4501" s="215">
        <v>1110</v>
      </c>
      <c r="G4501" s="215">
        <v>1004</v>
      </c>
      <c r="I4501" s="215" t="s">
        <v>27585</v>
      </c>
      <c r="J4501" s="215" t="s">
        <v>27586</v>
      </c>
      <c r="K4501" s="215" t="s">
        <v>8688</v>
      </c>
      <c r="L4501" s="215" t="s">
        <v>21339</v>
      </c>
      <c r="AD4501" s="216"/>
    </row>
    <row r="4502" spans="1:30" s="215" customFormat="1" x14ac:dyDescent="0.25">
      <c r="A4502" s="215" t="s">
        <v>160</v>
      </c>
      <c r="B4502" s="215">
        <v>6141</v>
      </c>
      <c r="C4502" s="215" t="s">
        <v>238</v>
      </c>
      <c r="D4502" s="215">
        <v>191997179</v>
      </c>
      <c r="E4502" s="215">
        <v>1020</v>
      </c>
      <c r="F4502" s="215">
        <v>1110</v>
      </c>
      <c r="G4502" s="215">
        <v>1004</v>
      </c>
      <c r="I4502" s="215" t="s">
        <v>27587</v>
      </c>
      <c r="J4502" s="215" t="s">
        <v>27588</v>
      </c>
      <c r="K4502" s="215" t="s">
        <v>8688</v>
      </c>
      <c r="L4502" s="215" t="s">
        <v>21340</v>
      </c>
      <c r="AD4502" s="216"/>
    </row>
    <row r="4503" spans="1:30" s="215" customFormat="1" x14ac:dyDescent="0.25">
      <c r="A4503" s="215" t="s">
        <v>160</v>
      </c>
      <c r="B4503" s="215">
        <v>6141</v>
      </c>
      <c r="C4503" s="215" t="s">
        <v>238</v>
      </c>
      <c r="D4503" s="215">
        <v>191997180</v>
      </c>
      <c r="E4503" s="215">
        <v>1020</v>
      </c>
      <c r="F4503" s="215">
        <v>1110</v>
      </c>
      <c r="G4503" s="215">
        <v>1004</v>
      </c>
      <c r="I4503" s="215" t="s">
        <v>27589</v>
      </c>
      <c r="J4503" s="215" t="s">
        <v>27590</v>
      </c>
      <c r="K4503" s="215" t="s">
        <v>8688</v>
      </c>
      <c r="L4503" s="215" t="s">
        <v>21341</v>
      </c>
      <c r="AD4503" s="216"/>
    </row>
    <row r="4504" spans="1:30" s="215" customFormat="1" x14ac:dyDescent="0.25">
      <c r="A4504" s="215" t="s">
        <v>160</v>
      </c>
      <c r="B4504" s="215">
        <v>6141</v>
      </c>
      <c r="C4504" s="215" t="s">
        <v>238</v>
      </c>
      <c r="D4504" s="215">
        <v>191997181</v>
      </c>
      <c r="E4504" s="215">
        <v>1020</v>
      </c>
      <c r="F4504" s="215">
        <v>1110</v>
      </c>
      <c r="G4504" s="215">
        <v>1004</v>
      </c>
      <c r="I4504" s="215" t="s">
        <v>27591</v>
      </c>
      <c r="J4504" s="215" t="s">
        <v>27592</v>
      </c>
      <c r="K4504" s="215" t="s">
        <v>8688</v>
      </c>
      <c r="L4504" s="215" t="s">
        <v>21342</v>
      </c>
      <c r="AD4504" s="216"/>
    </row>
    <row r="4505" spans="1:30" s="215" customFormat="1" x14ac:dyDescent="0.25">
      <c r="A4505" s="215" t="s">
        <v>160</v>
      </c>
      <c r="B4505" s="215">
        <v>6141</v>
      </c>
      <c r="C4505" s="215" t="s">
        <v>238</v>
      </c>
      <c r="D4505" s="215">
        <v>191997182</v>
      </c>
      <c r="E4505" s="215">
        <v>1020</v>
      </c>
      <c r="F4505" s="215">
        <v>1110</v>
      </c>
      <c r="G4505" s="215">
        <v>1004</v>
      </c>
      <c r="I4505" s="215" t="s">
        <v>27593</v>
      </c>
      <c r="J4505" s="215" t="s">
        <v>27594</v>
      </c>
      <c r="K4505" s="215" t="s">
        <v>8688</v>
      </c>
      <c r="L4505" s="215" t="s">
        <v>21343</v>
      </c>
      <c r="AD4505" s="216"/>
    </row>
    <row r="4506" spans="1:30" s="215" customFormat="1" x14ac:dyDescent="0.25">
      <c r="A4506" s="215" t="s">
        <v>160</v>
      </c>
      <c r="B4506" s="215">
        <v>6141</v>
      </c>
      <c r="C4506" s="215" t="s">
        <v>238</v>
      </c>
      <c r="D4506" s="215">
        <v>191997359</v>
      </c>
      <c r="E4506" s="215">
        <v>1020</v>
      </c>
      <c r="F4506" s="215">
        <v>1121</v>
      </c>
      <c r="G4506" s="215">
        <v>1003</v>
      </c>
      <c r="I4506" s="215" t="s">
        <v>28375</v>
      </c>
      <c r="J4506" s="215" t="s">
        <v>28376</v>
      </c>
      <c r="K4506" s="215" t="s">
        <v>328</v>
      </c>
      <c r="L4506" s="215" t="s">
        <v>28413</v>
      </c>
      <c r="AD4506" s="216"/>
    </row>
    <row r="4507" spans="1:30" s="215" customFormat="1" x14ac:dyDescent="0.25">
      <c r="A4507" s="215" t="s">
        <v>160</v>
      </c>
      <c r="B4507" s="215">
        <v>6141</v>
      </c>
      <c r="C4507" s="215" t="s">
        <v>238</v>
      </c>
      <c r="D4507" s="215">
        <v>192003849</v>
      </c>
      <c r="E4507" s="215">
        <v>1020</v>
      </c>
      <c r="F4507" s="215">
        <v>1110</v>
      </c>
      <c r="G4507" s="215">
        <v>1004</v>
      </c>
      <c r="I4507" s="215" t="s">
        <v>27595</v>
      </c>
      <c r="J4507" s="215" t="s">
        <v>27596</v>
      </c>
      <c r="K4507" s="215" t="s">
        <v>8688</v>
      </c>
      <c r="L4507" s="215" t="s">
        <v>21344</v>
      </c>
      <c r="AD4507" s="216"/>
    </row>
    <row r="4508" spans="1:30" s="215" customFormat="1" x14ac:dyDescent="0.25">
      <c r="A4508" s="215" t="s">
        <v>160</v>
      </c>
      <c r="B4508" s="215">
        <v>6141</v>
      </c>
      <c r="C4508" s="215" t="s">
        <v>238</v>
      </c>
      <c r="D4508" s="215">
        <v>192004719</v>
      </c>
      <c r="E4508" s="215">
        <v>1020</v>
      </c>
      <c r="F4508" s="215">
        <v>1122</v>
      </c>
      <c r="G4508" s="215">
        <v>1004</v>
      </c>
      <c r="I4508" s="215" t="s">
        <v>31445</v>
      </c>
      <c r="J4508" s="215" t="s">
        <v>31446</v>
      </c>
      <c r="K4508" s="215" t="s">
        <v>8688</v>
      </c>
      <c r="L4508" s="215" t="s">
        <v>31508</v>
      </c>
      <c r="AD4508" s="216"/>
    </row>
    <row r="4509" spans="1:30" s="215" customFormat="1" x14ac:dyDescent="0.25">
      <c r="A4509" s="215" t="s">
        <v>160</v>
      </c>
      <c r="B4509" s="215">
        <v>6141</v>
      </c>
      <c r="C4509" s="215" t="s">
        <v>238</v>
      </c>
      <c r="D4509" s="215">
        <v>192004720</v>
      </c>
      <c r="E4509" s="215">
        <v>1020</v>
      </c>
      <c r="F4509" s="215">
        <v>1122</v>
      </c>
      <c r="G4509" s="215">
        <v>1004</v>
      </c>
      <c r="I4509" s="215" t="s">
        <v>31445</v>
      </c>
      <c r="J4509" s="215" t="s">
        <v>31446</v>
      </c>
      <c r="K4509" s="215" t="s">
        <v>8688</v>
      </c>
      <c r="L4509" s="215" t="s">
        <v>31509</v>
      </c>
      <c r="AD4509" s="216"/>
    </row>
    <row r="4510" spans="1:30" s="215" customFormat="1" x14ac:dyDescent="0.25">
      <c r="A4510" s="215" t="s">
        <v>160</v>
      </c>
      <c r="B4510" s="215">
        <v>6141</v>
      </c>
      <c r="C4510" s="215" t="s">
        <v>238</v>
      </c>
      <c r="D4510" s="215">
        <v>192004809</v>
      </c>
      <c r="E4510" s="215">
        <v>1020</v>
      </c>
      <c r="F4510" s="215">
        <v>1110</v>
      </c>
      <c r="G4510" s="215">
        <v>1004</v>
      </c>
      <c r="I4510" s="215" t="s">
        <v>28098</v>
      </c>
      <c r="J4510" s="215" t="s">
        <v>28099</v>
      </c>
      <c r="K4510" s="215" t="s">
        <v>8688</v>
      </c>
      <c r="L4510" s="215" t="s">
        <v>28125</v>
      </c>
      <c r="AD4510" s="216"/>
    </row>
    <row r="4511" spans="1:30" s="215" customFormat="1" x14ac:dyDescent="0.25">
      <c r="A4511" s="215" t="s">
        <v>160</v>
      </c>
      <c r="B4511" s="215">
        <v>6141</v>
      </c>
      <c r="C4511" s="215" t="s">
        <v>238</v>
      </c>
      <c r="D4511" s="215">
        <v>192004852</v>
      </c>
      <c r="E4511" s="215">
        <v>1020</v>
      </c>
      <c r="F4511" s="215">
        <v>1110</v>
      </c>
      <c r="G4511" s="215">
        <v>1003</v>
      </c>
      <c r="I4511" s="215" t="s">
        <v>26955</v>
      </c>
      <c r="J4511" s="215" t="s">
        <v>26956</v>
      </c>
      <c r="K4511" s="215" t="s">
        <v>8688</v>
      </c>
      <c r="L4511" s="215" t="s">
        <v>27016</v>
      </c>
      <c r="AD4511" s="216"/>
    </row>
    <row r="4512" spans="1:30" s="215" customFormat="1" x14ac:dyDescent="0.25">
      <c r="A4512" s="215" t="s">
        <v>160</v>
      </c>
      <c r="B4512" s="215">
        <v>6141</v>
      </c>
      <c r="C4512" s="215" t="s">
        <v>238</v>
      </c>
      <c r="D4512" s="215">
        <v>192005404</v>
      </c>
      <c r="E4512" s="215">
        <v>1060</v>
      </c>
      <c r="F4512" s="215">
        <v>1251</v>
      </c>
      <c r="G4512" s="215">
        <v>1004</v>
      </c>
      <c r="I4512" s="215" t="s">
        <v>26957</v>
      </c>
      <c r="J4512" s="215" t="s">
        <v>26958</v>
      </c>
      <c r="K4512" s="215" t="s">
        <v>8688</v>
      </c>
      <c r="L4512" s="215" t="s">
        <v>27163</v>
      </c>
      <c r="AD4512" s="216"/>
    </row>
    <row r="4513" spans="1:30" s="215" customFormat="1" x14ac:dyDescent="0.25">
      <c r="A4513" s="215" t="s">
        <v>160</v>
      </c>
      <c r="B4513" s="215">
        <v>6141</v>
      </c>
      <c r="C4513" s="215" t="s">
        <v>238</v>
      </c>
      <c r="D4513" s="215">
        <v>192007744</v>
      </c>
      <c r="E4513" s="215">
        <v>1020</v>
      </c>
      <c r="F4513" s="215">
        <v>1122</v>
      </c>
      <c r="G4513" s="215">
        <v>1004</v>
      </c>
      <c r="I4513" s="215" t="s">
        <v>27597</v>
      </c>
      <c r="J4513" s="215" t="s">
        <v>27598</v>
      </c>
      <c r="K4513" s="215" t="s">
        <v>8688</v>
      </c>
      <c r="L4513" s="215" t="s">
        <v>21345</v>
      </c>
      <c r="AD4513" s="216"/>
    </row>
    <row r="4514" spans="1:30" s="215" customFormat="1" x14ac:dyDescent="0.25">
      <c r="A4514" s="215" t="s">
        <v>160</v>
      </c>
      <c r="B4514" s="215">
        <v>6141</v>
      </c>
      <c r="C4514" s="215" t="s">
        <v>238</v>
      </c>
      <c r="D4514" s="215">
        <v>192010194</v>
      </c>
      <c r="E4514" s="215">
        <v>1030</v>
      </c>
      <c r="F4514" s="215">
        <v>1110</v>
      </c>
      <c r="G4514" s="215">
        <v>1004</v>
      </c>
      <c r="I4514" s="215" t="s">
        <v>31447</v>
      </c>
      <c r="J4514" s="215" t="s">
        <v>31448</v>
      </c>
      <c r="K4514" s="215" t="s">
        <v>8688</v>
      </c>
      <c r="L4514" s="215" t="s">
        <v>31510</v>
      </c>
      <c r="AD4514" s="216"/>
    </row>
    <row r="4515" spans="1:30" s="215" customFormat="1" x14ac:dyDescent="0.25">
      <c r="A4515" s="215" t="s">
        <v>160</v>
      </c>
      <c r="B4515" s="215">
        <v>6141</v>
      </c>
      <c r="C4515" s="215" t="s">
        <v>238</v>
      </c>
      <c r="D4515" s="215">
        <v>192030249</v>
      </c>
      <c r="E4515" s="215">
        <v>1020</v>
      </c>
      <c r="F4515" s="215">
        <v>1110</v>
      </c>
      <c r="G4515" s="215">
        <v>1003</v>
      </c>
      <c r="I4515" s="215" t="s">
        <v>27234</v>
      </c>
      <c r="J4515" s="215" t="s">
        <v>27235</v>
      </c>
      <c r="K4515" s="215" t="s">
        <v>8688</v>
      </c>
      <c r="L4515" s="215" t="s">
        <v>27298</v>
      </c>
      <c r="AD4515" s="216"/>
    </row>
    <row r="4516" spans="1:30" s="215" customFormat="1" x14ac:dyDescent="0.25">
      <c r="A4516" s="215" t="s">
        <v>160</v>
      </c>
      <c r="B4516" s="215">
        <v>6141</v>
      </c>
      <c r="C4516" s="215" t="s">
        <v>238</v>
      </c>
      <c r="D4516" s="215">
        <v>192033638</v>
      </c>
      <c r="E4516" s="215">
        <v>1060</v>
      </c>
      <c r="F4516" s="215">
        <v>1220</v>
      </c>
      <c r="G4516" s="215">
        <v>1003</v>
      </c>
      <c r="I4516" s="215" t="s">
        <v>26959</v>
      </c>
      <c r="J4516" s="215" t="s">
        <v>26960</v>
      </c>
      <c r="K4516" s="215" t="s">
        <v>8688</v>
      </c>
      <c r="L4516" s="215" t="s">
        <v>27017</v>
      </c>
      <c r="AD4516" s="216"/>
    </row>
    <row r="4517" spans="1:30" s="215" customFormat="1" x14ac:dyDescent="0.25">
      <c r="A4517" s="215" t="s">
        <v>160</v>
      </c>
      <c r="B4517" s="215">
        <v>6141</v>
      </c>
      <c r="C4517" s="215" t="s">
        <v>238</v>
      </c>
      <c r="D4517" s="215">
        <v>192035999</v>
      </c>
      <c r="E4517" s="215">
        <v>1060</v>
      </c>
      <c r="F4517" s="215">
        <v>1274</v>
      </c>
      <c r="G4517" s="215">
        <v>1004</v>
      </c>
      <c r="I4517" s="215" t="s">
        <v>27599</v>
      </c>
      <c r="J4517" s="215" t="s">
        <v>27600</v>
      </c>
      <c r="K4517" s="215" t="s">
        <v>328</v>
      </c>
      <c r="L4517" s="215" t="s">
        <v>27968</v>
      </c>
      <c r="AD4517" s="216"/>
    </row>
    <row r="4518" spans="1:30" s="215" customFormat="1" x14ac:dyDescent="0.25">
      <c r="A4518" s="215" t="s">
        <v>160</v>
      </c>
      <c r="B4518" s="215">
        <v>6141</v>
      </c>
      <c r="C4518" s="215" t="s">
        <v>238</v>
      </c>
      <c r="D4518" s="215">
        <v>500008206</v>
      </c>
      <c r="E4518" s="215">
        <v>1020</v>
      </c>
      <c r="F4518" s="215">
        <v>1110</v>
      </c>
      <c r="G4518" s="215">
        <v>1004</v>
      </c>
      <c r="I4518" s="215" t="s">
        <v>27601</v>
      </c>
      <c r="J4518" s="215" t="s">
        <v>27602</v>
      </c>
      <c r="K4518" s="215" t="s">
        <v>8688</v>
      </c>
      <c r="L4518" s="215" t="s">
        <v>28014</v>
      </c>
      <c r="AD4518" s="216"/>
    </row>
    <row r="4519" spans="1:30" s="215" customFormat="1" x14ac:dyDescent="0.25">
      <c r="A4519" s="215" t="s">
        <v>160</v>
      </c>
      <c r="B4519" s="215">
        <v>6141</v>
      </c>
      <c r="C4519" s="215" t="s">
        <v>238</v>
      </c>
      <c r="D4519" s="215">
        <v>500008209</v>
      </c>
      <c r="E4519" s="215">
        <v>1020</v>
      </c>
      <c r="F4519" s="215">
        <v>1110</v>
      </c>
      <c r="G4519" s="215">
        <v>1004</v>
      </c>
      <c r="I4519" s="215" t="s">
        <v>27603</v>
      </c>
      <c r="J4519" s="215" t="s">
        <v>27604</v>
      </c>
      <c r="K4519" s="215" t="s">
        <v>328</v>
      </c>
      <c r="L4519" s="215" t="s">
        <v>27966</v>
      </c>
      <c r="AD4519" s="216"/>
    </row>
    <row r="4520" spans="1:30" s="215" customFormat="1" x14ac:dyDescent="0.25">
      <c r="A4520" s="215" t="s">
        <v>160</v>
      </c>
      <c r="B4520" s="215">
        <v>6141</v>
      </c>
      <c r="C4520" s="215" t="s">
        <v>238</v>
      </c>
      <c r="D4520" s="215">
        <v>502372484</v>
      </c>
      <c r="E4520" s="215">
        <v>1060</v>
      </c>
      <c r="F4520" s="215">
        <v>1271</v>
      </c>
      <c r="G4520" s="215">
        <v>1004</v>
      </c>
      <c r="I4520" s="215" t="s">
        <v>27605</v>
      </c>
      <c r="J4520" s="215" t="s">
        <v>27606</v>
      </c>
      <c r="K4520" s="215" t="s">
        <v>8688</v>
      </c>
      <c r="L4520" s="215" t="s">
        <v>28015</v>
      </c>
      <c r="AD4520" s="216"/>
    </row>
    <row r="4521" spans="1:30" s="215" customFormat="1" x14ac:dyDescent="0.25">
      <c r="A4521" s="215" t="s">
        <v>160</v>
      </c>
      <c r="B4521" s="215">
        <v>6141</v>
      </c>
      <c r="C4521" s="215" t="s">
        <v>238</v>
      </c>
      <c r="D4521" s="215">
        <v>502372504</v>
      </c>
      <c r="E4521" s="215">
        <v>1060</v>
      </c>
      <c r="F4521" s="215">
        <v>1110</v>
      </c>
      <c r="G4521" s="215">
        <v>1004</v>
      </c>
      <c r="I4521" s="215" t="s">
        <v>27607</v>
      </c>
      <c r="J4521" s="215" t="s">
        <v>27608</v>
      </c>
      <c r="K4521" s="215" t="s">
        <v>328</v>
      </c>
      <c r="L4521" s="215" t="s">
        <v>27969</v>
      </c>
      <c r="AD4521" s="216"/>
    </row>
    <row r="4522" spans="1:30" s="215" customFormat="1" x14ac:dyDescent="0.25">
      <c r="A4522" s="215" t="s">
        <v>160</v>
      </c>
      <c r="B4522" s="215">
        <v>6141</v>
      </c>
      <c r="C4522" s="215" t="s">
        <v>238</v>
      </c>
      <c r="D4522" s="215">
        <v>502372515</v>
      </c>
      <c r="E4522" s="215">
        <v>1060</v>
      </c>
      <c r="F4522" s="215">
        <v>1271</v>
      </c>
      <c r="G4522" s="215">
        <v>1004</v>
      </c>
      <c r="I4522" s="215" t="s">
        <v>27609</v>
      </c>
      <c r="J4522" s="215" t="s">
        <v>27610</v>
      </c>
      <c r="K4522" s="215" t="s">
        <v>8688</v>
      </c>
      <c r="L4522" s="215" t="s">
        <v>28016</v>
      </c>
      <c r="AD4522" s="216"/>
    </row>
    <row r="4523" spans="1:30" s="215" customFormat="1" x14ac:dyDescent="0.25">
      <c r="A4523" s="215" t="s">
        <v>160</v>
      </c>
      <c r="B4523" s="215">
        <v>6141</v>
      </c>
      <c r="C4523" s="215" t="s">
        <v>238</v>
      </c>
      <c r="D4523" s="215">
        <v>502372531</v>
      </c>
      <c r="E4523" s="215">
        <v>1060</v>
      </c>
      <c r="F4523" s="215">
        <v>1271</v>
      </c>
      <c r="G4523" s="215">
        <v>1004</v>
      </c>
      <c r="I4523" s="215" t="s">
        <v>27611</v>
      </c>
      <c r="J4523" s="215" t="s">
        <v>27612</v>
      </c>
      <c r="K4523" s="215" t="s">
        <v>8688</v>
      </c>
      <c r="L4523" s="215" t="s">
        <v>28017</v>
      </c>
      <c r="AD4523" s="216"/>
    </row>
    <row r="4524" spans="1:30" s="215" customFormat="1" x14ac:dyDescent="0.25">
      <c r="A4524" s="215" t="s">
        <v>160</v>
      </c>
      <c r="B4524" s="215">
        <v>6141</v>
      </c>
      <c r="C4524" s="215" t="s">
        <v>238</v>
      </c>
      <c r="D4524" s="215">
        <v>502372688</v>
      </c>
      <c r="E4524" s="215">
        <v>1060</v>
      </c>
      <c r="F4524" s="215">
        <v>1110</v>
      </c>
      <c r="G4524" s="215">
        <v>1004</v>
      </c>
      <c r="I4524" s="215" t="s">
        <v>27613</v>
      </c>
      <c r="J4524" s="215" t="s">
        <v>27614</v>
      </c>
      <c r="K4524" s="215" t="s">
        <v>328</v>
      </c>
      <c r="L4524" s="215" t="s">
        <v>27954</v>
      </c>
      <c r="AD4524" s="216"/>
    </row>
    <row r="4525" spans="1:30" s="215" customFormat="1" x14ac:dyDescent="0.25">
      <c r="A4525" s="215" t="s">
        <v>160</v>
      </c>
      <c r="B4525" s="215">
        <v>6141</v>
      </c>
      <c r="C4525" s="215" t="s">
        <v>238</v>
      </c>
      <c r="D4525" s="215">
        <v>502372781</v>
      </c>
      <c r="E4525" s="215">
        <v>1060</v>
      </c>
      <c r="F4525" s="215">
        <v>1242</v>
      </c>
      <c r="G4525" s="215">
        <v>1004</v>
      </c>
      <c r="I4525" s="215" t="s">
        <v>27615</v>
      </c>
      <c r="J4525" s="215" t="s">
        <v>27616</v>
      </c>
      <c r="K4525" s="215" t="s">
        <v>328</v>
      </c>
      <c r="L4525" s="215" t="s">
        <v>27967</v>
      </c>
      <c r="AD4525" s="216"/>
    </row>
    <row r="4526" spans="1:30" s="215" customFormat="1" x14ac:dyDescent="0.25">
      <c r="A4526" s="215" t="s">
        <v>160</v>
      </c>
      <c r="B4526" s="215">
        <v>6141</v>
      </c>
      <c r="C4526" s="215" t="s">
        <v>238</v>
      </c>
      <c r="D4526" s="215">
        <v>502372783</v>
      </c>
      <c r="E4526" s="215">
        <v>1060</v>
      </c>
      <c r="F4526" s="215">
        <v>1271</v>
      </c>
      <c r="G4526" s="215">
        <v>1004</v>
      </c>
      <c r="I4526" s="215" t="s">
        <v>27617</v>
      </c>
      <c r="J4526" s="215" t="s">
        <v>27618</v>
      </c>
      <c r="K4526" s="215" t="s">
        <v>328</v>
      </c>
      <c r="L4526" s="215" t="s">
        <v>27958</v>
      </c>
      <c r="AD4526" s="216"/>
    </row>
    <row r="4527" spans="1:30" s="215" customFormat="1" x14ac:dyDescent="0.25">
      <c r="A4527" s="215" t="s">
        <v>160</v>
      </c>
      <c r="B4527" s="215">
        <v>6141</v>
      </c>
      <c r="C4527" s="215" t="s">
        <v>238</v>
      </c>
      <c r="D4527" s="215">
        <v>502372808</v>
      </c>
      <c r="E4527" s="215">
        <v>1060</v>
      </c>
      <c r="F4527" s="215">
        <v>1271</v>
      </c>
      <c r="G4527" s="215">
        <v>1004</v>
      </c>
      <c r="I4527" s="215" t="s">
        <v>27619</v>
      </c>
      <c r="J4527" s="215" t="s">
        <v>27620</v>
      </c>
      <c r="K4527" s="215" t="s">
        <v>8688</v>
      </c>
      <c r="L4527" s="215" t="s">
        <v>28018</v>
      </c>
      <c r="AD4527" s="216"/>
    </row>
    <row r="4528" spans="1:30" s="215" customFormat="1" x14ac:dyDescent="0.25">
      <c r="A4528" s="215" t="s">
        <v>160</v>
      </c>
      <c r="B4528" s="215">
        <v>6141</v>
      </c>
      <c r="C4528" s="215" t="s">
        <v>238</v>
      </c>
      <c r="D4528" s="215">
        <v>502372872</v>
      </c>
      <c r="E4528" s="215">
        <v>1060</v>
      </c>
      <c r="F4528" s="215">
        <v>1122</v>
      </c>
      <c r="G4528" s="215">
        <v>1004</v>
      </c>
      <c r="I4528" s="215" t="s">
        <v>28536</v>
      </c>
      <c r="J4528" s="215" t="s">
        <v>28537</v>
      </c>
      <c r="K4528" s="215" t="s">
        <v>328</v>
      </c>
      <c r="L4528" s="215" t="s">
        <v>28563</v>
      </c>
      <c r="AD4528" s="216"/>
    </row>
    <row r="4529" spans="1:30" s="215" customFormat="1" x14ac:dyDescent="0.25">
      <c r="A4529" s="215" t="s">
        <v>160</v>
      </c>
      <c r="B4529" s="215">
        <v>6141</v>
      </c>
      <c r="C4529" s="215" t="s">
        <v>238</v>
      </c>
      <c r="D4529" s="215">
        <v>502372926</v>
      </c>
      <c r="E4529" s="215">
        <v>1060</v>
      </c>
      <c r="F4529" s="215">
        <v>1242</v>
      </c>
      <c r="G4529" s="215">
        <v>1004</v>
      </c>
      <c r="I4529" s="215" t="s">
        <v>27621</v>
      </c>
      <c r="J4529" s="215" t="s">
        <v>27622</v>
      </c>
      <c r="K4529" s="215" t="s">
        <v>8688</v>
      </c>
      <c r="L4529" s="215" t="s">
        <v>28019</v>
      </c>
      <c r="AD4529" s="216"/>
    </row>
    <row r="4530" spans="1:30" s="215" customFormat="1" x14ac:dyDescent="0.25">
      <c r="A4530" s="215" t="s">
        <v>160</v>
      </c>
      <c r="B4530" s="215">
        <v>6141</v>
      </c>
      <c r="C4530" s="215" t="s">
        <v>238</v>
      </c>
      <c r="D4530" s="215">
        <v>502372940</v>
      </c>
      <c r="E4530" s="215">
        <v>1060</v>
      </c>
      <c r="F4530" s="215">
        <v>1271</v>
      </c>
      <c r="G4530" s="215">
        <v>1004</v>
      </c>
      <c r="I4530" s="215" t="s">
        <v>27623</v>
      </c>
      <c r="J4530" s="215" t="s">
        <v>27624</v>
      </c>
      <c r="K4530" s="215" t="s">
        <v>328</v>
      </c>
      <c r="L4530" s="215" t="s">
        <v>27960</v>
      </c>
      <c r="AD4530" s="216"/>
    </row>
    <row r="4531" spans="1:30" s="215" customFormat="1" x14ac:dyDescent="0.25">
      <c r="A4531" s="215" t="s">
        <v>160</v>
      </c>
      <c r="B4531" s="215">
        <v>6141</v>
      </c>
      <c r="C4531" s="215" t="s">
        <v>238</v>
      </c>
      <c r="D4531" s="215">
        <v>502372983</v>
      </c>
      <c r="E4531" s="215">
        <v>1060</v>
      </c>
      <c r="F4531" s="215">
        <v>1271</v>
      </c>
      <c r="G4531" s="215">
        <v>1004</v>
      </c>
      <c r="I4531" s="215" t="s">
        <v>27625</v>
      </c>
      <c r="J4531" s="215" t="s">
        <v>27626</v>
      </c>
      <c r="K4531" s="215" t="s">
        <v>8688</v>
      </c>
      <c r="L4531" s="215" t="s">
        <v>28020</v>
      </c>
      <c r="AD4531" s="216"/>
    </row>
    <row r="4532" spans="1:30" s="215" customFormat="1" x14ac:dyDescent="0.25">
      <c r="A4532" s="215" t="s">
        <v>160</v>
      </c>
      <c r="B4532" s="215">
        <v>6141</v>
      </c>
      <c r="C4532" s="215" t="s">
        <v>238</v>
      </c>
      <c r="D4532" s="215">
        <v>502373037</v>
      </c>
      <c r="E4532" s="215">
        <v>1060</v>
      </c>
      <c r="F4532" s="215">
        <v>1271</v>
      </c>
      <c r="G4532" s="215">
        <v>1004</v>
      </c>
      <c r="I4532" s="215" t="s">
        <v>27627</v>
      </c>
      <c r="J4532" s="215" t="s">
        <v>27628</v>
      </c>
      <c r="K4532" s="215" t="s">
        <v>8688</v>
      </c>
      <c r="L4532" s="215" t="s">
        <v>28021</v>
      </c>
      <c r="AD4532" s="216"/>
    </row>
    <row r="4533" spans="1:30" s="215" customFormat="1" x14ac:dyDescent="0.25">
      <c r="A4533" s="215" t="s">
        <v>160</v>
      </c>
      <c r="B4533" s="215">
        <v>6141</v>
      </c>
      <c r="C4533" s="215" t="s">
        <v>238</v>
      </c>
      <c r="D4533" s="215">
        <v>502373107</v>
      </c>
      <c r="E4533" s="215">
        <v>1060</v>
      </c>
      <c r="F4533" s="215">
        <v>1271</v>
      </c>
      <c r="G4533" s="215">
        <v>1004</v>
      </c>
      <c r="I4533" s="215" t="s">
        <v>27629</v>
      </c>
      <c r="J4533" s="215" t="s">
        <v>27630</v>
      </c>
      <c r="K4533" s="215" t="s">
        <v>8688</v>
      </c>
      <c r="L4533" s="215" t="s">
        <v>28022</v>
      </c>
      <c r="AD4533" s="216"/>
    </row>
    <row r="4534" spans="1:30" s="215" customFormat="1" x14ac:dyDescent="0.25">
      <c r="A4534" s="215" t="s">
        <v>160</v>
      </c>
      <c r="B4534" s="215">
        <v>6141</v>
      </c>
      <c r="C4534" s="215" t="s">
        <v>238</v>
      </c>
      <c r="D4534" s="215">
        <v>502373108</v>
      </c>
      <c r="E4534" s="215">
        <v>1060</v>
      </c>
      <c r="F4534" s="215">
        <v>1242</v>
      </c>
      <c r="G4534" s="215">
        <v>1004</v>
      </c>
      <c r="I4534" s="215" t="s">
        <v>27631</v>
      </c>
      <c r="J4534" s="215" t="s">
        <v>27632</v>
      </c>
      <c r="K4534" s="215" t="s">
        <v>8688</v>
      </c>
      <c r="L4534" s="215" t="s">
        <v>28023</v>
      </c>
      <c r="AD4534" s="216"/>
    </row>
    <row r="4535" spans="1:30" s="215" customFormat="1" x14ac:dyDescent="0.25">
      <c r="A4535" s="215" t="s">
        <v>160</v>
      </c>
      <c r="B4535" s="215">
        <v>6141</v>
      </c>
      <c r="C4535" s="215" t="s">
        <v>238</v>
      </c>
      <c r="D4535" s="215">
        <v>502373168</v>
      </c>
      <c r="E4535" s="215">
        <v>1060</v>
      </c>
      <c r="F4535" s="215">
        <v>1242</v>
      </c>
      <c r="G4535" s="215">
        <v>1004</v>
      </c>
      <c r="I4535" s="215" t="s">
        <v>27633</v>
      </c>
      <c r="J4535" s="215" t="s">
        <v>27634</v>
      </c>
      <c r="K4535" s="215" t="s">
        <v>8688</v>
      </c>
      <c r="L4535" s="215" t="s">
        <v>28024</v>
      </c>
      <c r="AD4535" s="216"/>
    </row>
    <row r="4536" spans="1:30" s="215" customFormat="1" x14ac:dyDescent="0.25">
      <c r="A4536" s="215" t="s">
        <v>160</v>
      </c>
      <c r="B4536" s="215">
        <v>6141</v>
      </c>
      <c r="C4536" s="215" t="s">
        <v>238</v>
      </c>
      <c r="D4536" s="215">
        <v>502373169</v>
      </c>
      <c r="E4536" s="215">
        <v>1060</v>
      </c>
      <c r="F4536" s="215">
        <v>1271</v>
      </c>
      <c r="G4536" s="215">
        <v>1004</v>
      </c>
      <c r="I4536" s="215" t="s">
        <v>27635</v>
      </c>
      <c r="J4536" s="215" t="s">
        <v>27636</v>
      </c>
      <c r="K4536" s="215" t="s">
        <v>8688</v>
      </c>
      <c r="L4536" s="215" t="s">
        <v>28025</v>
      </c>
      <c r="AD4536" s="216"/>
    </row>
    <row r="4537" spans="1:30" s="215" customFormat="1" x14ac:dyDescent="0.25">
      <c r="A4537" s="215" t="s">
        <v>160</v>
      </c>
      <c r="B4537" s="215">
        <v>6141</v>
      </c>
      <c r="C4537" s="215" t="s">
        <v>238</v>
      </c>
      <c r="D4537" s="215">
        <v>502373170</v>
      </c>
      <c r="E4537" s="215">
        <v>1060</v>
      </c>
      <c r="F4537" s="215">
        <v>1271</v>
      </c>
      <c r="G4537" s="215">
        <v>1004</v>
      </c>
      <c r="I4537" s="215" t="s">
        <v>27637</v>
      </c>
      <c r="J4537" s="215" t="s">
        <v>27638</v>
      </c>
      <c r="K4537" s="215" t="s">
        <v>8688</v>
      </c>
      <c r="L4537" s="215" t="s">
        <v>28026</v>
      </c>
      <c r="AD4537" s="216"/>
    </row>
    <row r="4538" spans="1:30" s="215" customFormat="1" x14ac:dyDescent="0.25">
      <c r="A4538" s="215" t="s">
        <v>160</v>
      </c>
      <c r="B4538" s="215">
        <v>6141</v>
      </c>
      <c r="C4538" s="215" t="s">
        <v>238</v>
      </c>
      <c r="D4538" s="215">
        <v>502373171</v>
      </c>
      <c r="E4538" s="215">
        <v>1060</v>
      </c>
      <c r="F4538" s="215">
        <v>1271</v>
      </c>
      <c r="G4538" s="215">
        <v>1004</v>
      </c>
      <c r="I4538" s="215" t="s">
        <v>27639</v>
      </c>
      <c r="J4538" s="215" t="s">
        <v>27640</v>
      </c>
      <c r="K4538" s="215" t="s">
        <v>8688</v>
      </c>
      <c r="L4538" s="215" t="s">
        <v>28027</v>
      </c>
      <c r="AD4538" s="216"/>
    </row>
    <row r="4539" spans="1:30" s="215" customFormat="1" x14ac:dyDescent="0.25">
      <c r="A4539" s="215" t="s">
        <v>160</v>
      </c>
      <c r="B4539" s="215">
        <v>6141</v>
      </c>
      <c r="C4539" s="215" t="s">
        <v>238</v>
      </c>
      <c r="D4539" s="215">
        <v>502373172</v>
      </c>
      <c r="E4539" s="215">
        <v>1060</v>
      </c>
      <c r="F4539" s="215">
        <v>1271</v>
      </c>
      <c r="G4539" s="215">
        <v>1004</v>
      </c>
      <c r="I4539" s="215" t="s">
        <v>27641</v>
      </c>
      <c r="J4539" s="215" t="s">
        <v>27642</v>
      </c>
      <c r="K4539" s="215" t="s">
        <v>8688</v>
      </c>
      <c r="L4539" s="215" t="s">
        <v>28028</v>
      </c>
      <c r="AD4539" s="216"/>
    </row>
    <row r="4540" spans="1:30" s="215" customFormat="1" x14ac:dyDescent="0.25">
      <c r="A4540" s="215" t="s">
        <v>160</v>
      </c>
      <c r="B4540" s="215">
        <v>6141</v>
      </c>
      <c r="C4540" s="215" t="s">
        <v>238</v>
      </c>
      <c r="D4540" s="215">
        <v>502373173</v>
      </c>
      <c r="E4540" s="215">
        <v>1060</v>
      </c>
      <c r="F4540" s="215">
        <v>1271</v>
      </c>
      <c r="G4540" s="215">
        <v>1004</v>
      </c>
      <c r="I4540" s="215" t="s">
        <v>27643</v>
      </c>
      <c r="J4540" s="215" t="s">
        <v>27644</v>
      </c>
      <c r="K4540" s="215" t="s">
        <v>8688</v>
      </c>
      <c r="L4540" s="215" t="s">
        <v>28029</v>
      </c>
      <c r="AD4540" s="216"/>
    </row>
    <row r="4541" spans="1:30" s="215" customFormat="1" x14ac:dyDescent="0.25">
      <c r="A4541" s="215" t="s">
        <v>160</v>
      </c>
      <c r="B4541" s="215">
        <v>6141</v>
      </c>
      <c r="C4541" s="215" t="s">
        <v>238</v>
      </c>
      <c r="D4541" s="215">
        <v>502373184</v>
      </c>
      <c r="E4541" s="215">
        <v>1060</v>
      </c>
      <c r="F4541" s="215">
        <v>1271</v>
      </c>
      <c r="G4541" s="215">
        <v>1004</v>
      </c>
      <c r="I4541" s="215" t="s">
        <v>27645</v>
      </c>
      <c r="J4541" s="215" t="s">
        <v>27646</v>
      </c>
      <c r="K4541" s="215" t="s">
        <v>328</v>
      </c>
      <c r="L4541" s="215" t="s">
        <v>27964</v>
      </c>
      <c r="AD4541" s="216"/>
    </row>
    <row r="4542" spans="1:30" s="215" customFormat="1" x14ac:dyDescent="0.25">
      <c r="A4542" s="215" t="s">
        <v>160</v>
      </c>
      <c r="B4542" s="215">
        <v>6141</v>
      </c>
      <c r="C4542" s="215" t="s">
        <v>238</v>
      </c>
      <c r="D4542" s="215">
        <v>502373261</v>
      </c>
      <c r="E4542" s="215">
        <v>1060</v>
      </c>
      <c r="F4542" s="215">
        <v>1271</v>
      </c>
      <c r="G4542" s="215">
        <v>1004</v>
      </c>
      <c r="I4542" s="215" t="s">
        <v>27647</v>
      </c>
      <c r="J4542" s="215" t="s">
        <v>27648</v>
      </c>
      <c r="K4542" s="215" t="s">
        <v>8688</v>
      </c>
      <c r="L4542" s="215" t="s">
        <v>28030</v>
      </c>
      <c r="AD4542" s="216"/>
    </row>
    <row r="4543" spans="1:30" s="215" customFormat="1" x14ac:dyDescent="0.25">
      <c r="A4543" s="215" t="s">
        <v>160</v>
      </c>
      <c r="B4543" s="215">
        <v>6141</v>
      </c>
      <c r="C4543" s="215" t="s">
        <v>238</v>
      </c>
      <c r="D4543" s="215">
        <v>502373262</v>
      </c>
      <c r="E4543" s="215">
        <v>1060</v>
      </c>
      <c r="F4543" s="215">
        <v>1271</v>
      </c>
      <c r="G4543" s="215">
        <v>1004</v>
      </c>
      <c r="I4543" s="215" t="s">
        <v>27649</v>
      </c>
      <c r="J4543" s="215" t="s">
        <v>27650</v>
      </c>
      <c r="K4543" s="215" t="s">
        <v>8688</v>
      </c>
      <c r="L4543" s="215" t="s">
        <v>28031</v>
      </c>
      <c r="AD4543" s="216"/>
    </row>
    <row r="4544" spans="1:30" s="215" customFormat="1" x14ac:dyDescent="0.25">
      <c r="A4544" s="215" t="s">
        <v>160</v>
      </c>
      <c r="B4544" s="215">
        <v>6141</v>
      </c>
      <c r="C4544" s="215" t="s">
        <v>238</v>
      </c>
      <c r="D4544" s="215">
        <v>502373323</v>
      </c>
      <c r="E4544" s="215">
        <v>1060</v>
      </c>
      <c r="F4544" s="215">
        <v>1271</v>
      </c>
      <c r="G4544" s="215">
        <v>1004</v>
      </c>
      <c r="I4544" s="215" t="s">
        <v>27651</v>
      </c>
      <c r="J4544" s="215" t="s">
        <v>27652</v>
      </c>
      <c r="K4544" s="215" t="s">
        <v>8688</v>
      </c>
      <c r="L4544" s="215" t="s">
        <v>28032</v>
      </c>
      <c r="AD4544" s="216"/>
    </row>
    <row r="4545" spans="1:30" s="215" customFormat="1" x14ac:dyDescent="0.25">
      <c r="A4545" s="215" t="s">
        <v>160</v>
      </c>
      <c r="B4545" s="215">
        <v>6141</v>
      </c>
      <c r="C4545" s="215" t="s">
        <v>238</v>
      </c>
      <c r="D4545" s="215">
        <v>502373332</v>
      </c>
      <c r="E4545" s="215">
        <v>1060</v>
      </c>
      <c r="F4545" s="215">
        <v>1122</v>
      </c>
      <c r="G4545" s="215">
        <v>1004</v>
      </c>
      <c r="I4545" s="215" t="s">
        <v>27653</v>
      </c>
      <c r="J4545" s="215" t="s">
        <v>27654</v>
      </c>
      <c r="K4545" s="215" t="s">
        <v>328</v>
      </c>
      <c r="L4545" s="215" t="s">
        <v>27961</v>
      </c>
      <c r="AD4545" s="216"/>
    </row>
    <row r="4546" spans="1:30" s="215" customFormat="1" x14ac:dyDescent="0.25">
      <c r="A4546" s="215" t="s">
        <v>160</v>
      </c>
      <c r="B4546" s="215">
        <v>6141</v>
      </c>
      <c r="C4546" s="215" t="s">
        <v>238</v>
      </c>
      <c r="D4546" s="215">
        <v>502373336</v>
      </c>
      <c r="E4546" s="215">
        <v>1060</v>
      </c>
      <c r="F4546" s="215">
        <v>1271</v>
      </c>
      <c r="G4546" s="215">
        <v>1004</v>
      </c>
      <c r="I4546" s="215" t="s">
        <v>27655</v>
      </c>
      <c r="J4546" s="215" t="s">
        <v>27656</v>
      </c>
      <c r="K4546" s="215" t="s">
        <v>328</v>
      </c>
      <c r="L4546" s="215" t="s">
        <v>27962</v>
      </c>
      <c r="AD4546" s="216"/>
    </row>
    <row r="4547" spans="1:30" s="215" customFormat="1" x14ac:dyDescent="0.25">
      <c r="A4547" s="215" t="s">
        <v>160</v>
      </c>
      <c r="B4547" s="215">
        <v>6141</v>
      </c>
      <c r="C4547" s="215" t="s">
        <v>238</v>
      </c>
      <c r="D4547" s="215">
        <v>502373379</v>
      </c>
      <c r="E4547" s="215">
        <v>1060</v>
      </c>
      <c r="F4547" s="215">
        <v>1242</v>
      </c>
      <c r="G4547" s="215">
        <v>1004</v>
      </c>
      <c r="I4547" s="215" t="s">
        <v>27657</v>
      </c>
      <c r="J4547" s="215" t="s">
        <v>27658</v>
      </c>
      <c r="K4547" s="215" t="s">
        <v>8688</v>
      </c>
      <c r="L4547" s="215" t="s">
        <v>28033</v>
      </c>
      <c r="AD4547" s="216"/>
    </row>
    <row r="4548" spans="1:30" s="215" customFormat="1" x14ac:dyDescent="0.25">
      <c r="A4548" s="215" t="s">
        <v>160</v>
      </c>
      <c r="B4548" s="215">
        <v>6141</v>
      </c>
      <c r="C4548" s="215" t="s">
        <v>238</v>
      </c>
      <c r="D4548" s="215">
        <v>502373459</v>
      </c>
      <c r="E4548" s="215">
        <v>1060</v>
      </c>
      <c r="F4548" s="215">
        <v>1251</v>
      </c>
      <c r="G4548" s="215">
        <v>1004</v>
      </c>
      <c r="I4548" s="215" t="s">
        <v>27659</v>
      </c>
      <c r="J4548" s="215" t="s">
        <v>27660</v>
      </c>
      <c r="K4548" s="215" t="s">
        <v>8688</v>
      </c>
      <c r="L4548" s="215" t="s">
        <v>28034</v>
      </c>
      <c r="AD4548" s="216"/>
    </row>
    <row r="4549" spans="1:30" s="215" customFormat="1" x14ac:dyDescent="0.25">
      <c r="A4549" s="215" t="s">
        <v>160</v>
      </c>
      <c r="B4549" s="215">
        <v>6141</v>
      </c>
      <c r="C4549" s="215" t="s">
        <v>238</v>
      </c>
      <c r="D4549" s="215">
        <v>502373553</v>
      </c>
      <c r="E4549" s="215">
        <v>1060</v>
      </c>
      <c r="F4549" s="215">
        <v>1242</v>
      </c>
      <c r="G4549" s="215">
        <v>1004</v>
      </c>
      <c r="I4549" s="215" t="s">
        <v>27661</v>
      </c>
      <c r="J4549" s="215" t="s">
        <v>27662</v>
      </c>
      <c r="K4549" s="215" t="s">
        <v>328</v>
      </c>
      <c r="L4549" s="215" t="s">
        <v>27956</v>
      </c>
      <c r="AD4549" s="216"/>
    </row>
    <row r="4550" spans="1:30" s="215" customFormat="1" x14ac:dyDescent="0.25">
      <c r="A4550" s="215" t="s">
        <v>160</v>
      </c>
      <c r="B4550" s="215">
        <v>6141</v>
      </c>
      <c r="C4550" s="215" t="s">
        <v>238</v>
      </c>
      <c r="D4550" s="215">
        <v>502373555</v>
      </c>
      <c r="E4550" s="215">
        <v>1060</v>
      </c>
      <c r="F4550" s="215">
        <v>1121</v>
      </c>
      <c r="G4550" s="215">
        <v>1004</v>
      </c>
      <c r="I4550" s="215" t="s">
        <v>27663</v>
      </c>
      <c r="J4550" s="215" t="s">
        <v>27664</v>
      </c>
      <c r="K4550" s="215" t="s">
        <v>328</v>
      </c>
      <c r="L4550" s="215" t="s">
        <v>27957</v>
      </c>
      <c r="AD4550" s="216"/>
    </row>
    <row r="4551" spans="1:30" s="215" customFormat="1" x14ac:dyDescent="0.25">
      <c r="A4551" s="215" t="s">
        <v>160</v>
      </c>
      <c r="B4551" s="215">
        <v>6141</v>
      </c>
      <c r="C4551" s="215" t="s">
        <v>238</v>
      </c>
      <c r="D4551" s="215">
        <v>502373682</v>
      </c>
      <c r="E4551" s="215">
        <v>1060</v>
      </c>
      <c r="F4551" s="215">
        <v>1252</v>
      </c>
      <c r="G4551" s="215">
        <v>1004</v>
      </c>
      <c r="I4551" s="215" t="s">
        <v>27665</v>
      </c>
      <c r="J4551" s="215" t="s">
        <v>27666</v>
      </c>
      <c r="K4551" s="215" t="s">
        <v>328</v>
      </c>
      <c r="L4551" s="215" t="s">
        <v>27983</v>
      </c>
      <c r="AD4551" s="216"/>
    </row>
    <row r="4552" spans="1:30" s="215" customFormat="1" x14ac:dyDescent="0.25">
      <c r="A4552" s="215" t="s">
        <v>160</v>
      </c>
      <c r="B4552" s="215">
        <v>6141</v>
      </c>
      <c r="C4552" s="215" t="s">
        <v>238</v>
      </c>
      <c r="D4552" s="215">
        <v>502373707</v>
      </c>
      <c r="E4552" s="215">
        <v>1060</v>
      </c>
      <c r="F4552" s="215">
        <v>1271</v>
      </c>
      <c r="G4552" s="215">
        <v>1004</v>
      </c>
      <c r="I4552" s="215" t="s">
        <v>27667</v>
      </c>
      <c r="J4552" s="215" t="s">
        <v>27668</v>
      </c>
      <c r="K4552" s="215" t="s">
        <v>8688</v>
      </c>
      <c r="L4552" s="215" t="s">
        <v>28035</v>
      </c>
      <c r="AD4552" s="216"/>
    </row>
    <row r="4553" spans="1:30" s="215" customFormat="1" x14ac:dyDescent="0.25">
      <c r="A4553" s="215" t="s">
        <v>160</v>
      </c>
      <c r="B4553" s="215">
        <v>6141</v>
      </c>
      <c r="C4553" s="215" t="s">
        <v>238</v>
      </c>
      <c r="D4553" s="215">
        <v>502373709</v>
      </c>
      <c r="E4553" s="215">
        <v>1060</v>
      </c>
      <c r="F4553" s="215">
        <v>1122</v>
      </c>
      <c r="G4553" s="215">
        <v>1004</v>
      </c>
      <c r="I4553" s="215" t="s">
        <v>27669</v>
      </c>
      <c r="J4553" s="215" t="s">
        <v>27670</v>
      </c>
      <c r="K4553" s="215" t="s">
        <v>328</v>
      </c>
      <c r="L4553" s="215" t="s">
        <v>27963</v>
      </c>
      <c r="AD4553" s="216"/>
    </row>
    <row r="4554" spans="1:30" s="215" customFormat="1" x14ac:dyDescent="0.25">
      <c r="A4554" s="215" t="s">
        <v>160</v>
      </c>
      <c r="B4554" s="215">
        <v>6141</v>
      </c>
      <c r="C4554" s="215" t="s">
        <v>238</v>
      </c>
      <c r="D4554" s="215">
        <v>502373748</v>
      </c>
      <c r="E4554" s="215">
        <v>1060</v>
      </c>
      <c r="F4554" s="215">
        <v>1271</v>
      </c>
      <c r="G4554" s="215">
        <v>1004</v>
      </c>
      <c r="I4554" s="215" t="s">
        <v>27671</v>
      </c>
      <c r="J4554" s="215" t="s">
        <v>27672</v>
      </c>
      <c r="K4554" s="215" t="s">
        <v>8688</v>
      </c>
      <c r="L4554" s="215" t="s">
        <v>28036</v>
      </c>
      <c r="AD4554" s="216"/>
    </row>
    <row r="4555" spans="1:30" s="215" customFormat="1" x14ac:dyDescent="0.25">
      <c r="A4555" s="215" t="s">
        <v>160</v>
      </c>
      <c r="B4555" s="215">
        <v>6141</v>
      </c>
      <c r="C4555" s="215" t="s">
        <v>238</v>
      </c>
      <c r="D4555" s="215">
        <v>502373758</v>
      </c>
      <c r="E4555" s="215">
        <v>1060</v>
      </c>
      <c r="F4555" s="215">
        <v>1271</v>
      </c>
      <c r="G4555" s="215">
        <v>1004</v>
      </c>
      <c r="I4555" s="215" t="s">
        <v>27673</v>
      </c>
      <c r="J4555" s="215" t="s">
        <v>27674</v>
      </c>
      <c r="K4555" s="215" t="s">
        <v>328</v>
      </c>
      <c r="L4555" s="215" t="s">
        <v>27970</v>
      </c>
      <c r="AD4555" s="216"/>
    </row>
    <row r="4556" spans="1:30" s="215" customFormat="1" x14ac:dyDescent="0.25">
      <c r="A4556" s="215" t="s">
        <v>160</v>
      </c>
      <c r="B4556" s="215">
        <v>6142</v>
      </c>
      <c r="C4556" s="215" t="s">
        <v>239</v>
      </c>
      <c r="D4556" s="215">
        <v>923007</v>
      </c>
      <c r="E4556" s="215">
        <v>1020</v>
      </c>
      <c r="F4556" s="215">
        <v>1110</v>
      </c>
      <c r="G4556" s="215">
        <v>1004</v>
      </c>
      <c r="I4556" s="215" t="s">
        <v>15505</v>
      </c>
      <c r="J4556" s="215" t="s">
        <v>15506</v>
      </c>
      <c r="K4556" s="215" t="s">
        <v>8688</v>
      </c>
      <c r="L4556" s="215" t="s">
        <v>21346</v>
      </c>
      <c r="AD4556" s="216"/>
    </row>
    <row r="4557" spans="1:30" s="215" customFormat="1" x14ac:dyDescent="0.25">
      <c r="A4557" s="215" t="s">
        <v>160</v>
      </c>
      <c r="B4557" s="215">
        <v>6142</v>
      </c>
      <c r="C4557" s="215" t="s">
        <v>239</v>
      </c>
      <c r="D4557" s="215">
        <v>923011</v>
      </c>
      <c r="E4557" s="215">
        <v>1020</v>
      </c>
      <c r="F4557" s="215">
        <v>1110</v>
      </c>
      <c r="G4557" s="215">
        <v>1004</v>
      </c>
      <c r="I4557" s="215" t="s">
        <v>15507</v>
      </c>
      <c r="J4557" s="215" t="s">
        <v>15508</v>
      </c>
      <c r="K4557" s="215" t="s">
        <v>8741</v>
      </c>
      <c r="L4557" s="215" t="s">
        <v>23002</v>
      </c>
      <c r="AD4557" s="216"/>
    </row>
    <row r="4558" spans="1:30" s="215" customFormat="1" x14ac:dyDescent="0.25">
      <c r="A4558" s="215" t="s">
        <v>160</v>
      </c>
      <c r="B4558" s="215">
        <v>6142</v>
      </c>
      <c r="C4558" s="215" t="s">
        <v>239</v>
      </c>
      <c r="D4558" s="215">
        <v>923019</v>
      </c>
      <c r="E4558" s="215">
        <v>1020</v>
      </c>
      <c r="F4558" s="215">
        <v>1110</v>
      </c>
      <c r="G4558" s="215">
        <v>1004</v>
      </c>
      <c r="I4558" s="215" t="s">
        <v>3715</v>
      </c>
      <c r="J4558" s="215" t="s">
        <v>3716</v>
      </c>
      <c r="K4558" s="215" t="s">
        <v>328</v>
      </c>
      <c r="L4558" s="215" t="s">
        <v>8455</v>
      </c>
      <c r="AD4558" s="216"/>
    </row>
    <row r="4559" spans="1:30" s="215" customFormat="1" x14ac:dyDescent="0.25">
      <c r="A4559" s="215" t="s">
        <v>160</v>
      </c>
      <c r="B4559" s="215">
        <v>6142</v>
      </c>
      <c r="C4559" s="215" t="s">
        <v>239</v>
      </c>
      <c r="D4559" s="215">
        <v>923025</v>
      </c>
      <c r="E4559" s="215">
        <v>1020</v>
      </c>
      <c r="F4559" s="215">
        <v>1110</v>
      </c>
      <c r="G4559" s="215">
        <v>1004</v>
      </c>
      <c r="I4559" s="215" t="s">
        <v>15509</v>
      </c>
      <c r="J4559" s="215" t="s">
        <v>15510</v>
      </c>
      <c r="K4559" s="215" t="s">
        <v>8688</v>
      </c>
      <c r="L4559" s="215" t="s">
        <v>21347</v>
      </c>
      <c r="AD4559" s="216"/>
    </row>
    <row r="4560" spans="1:30" s="215" customFormat="1" x14ac:dyDescent="0.25">
      <c r="A4560" s="215" t="s">
        <v>160</v>
      </c>
      <c r="B4560" s="215">
        <v>6142</v>
      </c>
      <c r="C4560" s="215" t="s">
        <v>239</v>
      </c>
      <c r="D4560" s="215">
        <v>923032</v>
      </c>
      <c r="E4560" s="215">
        <v>1020</v>
      </c>
      <c r="F4560" s="215">
        <v>1121</v>
      </c>
      <c r="G4560" s="215">
        <v>1004</v>
      </c>
      <c r="I4560" s="215" t="s">
        <v>15511</v>
      </c>
      <c r="J4560" s="215" t="s">
        <v>15512</v>
      </c>
      <c r="K4560" s="215" t="s">
        <v>8741</v>
      </c>
      <c r="L4560" s="215" t="s">
        <v>23003</v>
      </c>
      <c r="AD4560" s="216"/>
    </row>
    <row r="4561" spans="1:30" s="215" customFormat="1" x14ac:dyDescent="0.25">
      <c r="A4561" s="215" t="s">
        <v>160</v>
      </c>
      <c r="B4561" s="215">
        <v>6142</v>
      </c>
      <c r="C4561" s="215" t="s">
        <v>239</v>
      </c>
      <c r="D4561" s="215">
        <v>923034</v>
      </c>
      <c r="E4561" s="215">
        <v>1020</v>
      </c>
      <c r="F4561" s="215">
        <v>1110</v>
      </c>
      <c r="G4561" s="215">
        <v>1004</v>
      </c>
      <c r="I4561" s="215" t="s">
        <v>3717</v>
      </c>
      <c r="J4561" s="215" t="s">
        <v>3718</v>
      </c>
      <c r="K4561" s="215" t="s">
        <v>328</v>
      </c>
      <c r="L4561" s="215" t="s">
        <v>8456</v>
      </c>
      <c r="AD4561" s="216"/>
    </row>
    <row r="4562" spans="1:30" s="215" customFormat="1" x14ac:dyDescent="0.25">
      <c r="A4562" s="215" t="s">
        <v>160</v>
      </c>
      <c r="B4562" s="215">
        <v>6142</v>
      </c>
      <c r="C4562" s="215" t="s">
        <v>239</v>
      </c>
      <c r="D4562" s="215">
        <v>923035</v>
      </c>
      <c r="E4562" s="215">
        <v>1020</v>
      </c>
      <c r="F4562" s="215">
        <v>1110</v>
      </c>
      <c r="G4562" s="215">
        <v>1004</v>
      </c>
      <c r="I4562" s="215" t="s">
        <v>3717</v>
      </c>
      <c r="J4562" s="215" t="s">
        <v>3718</v>
      </c>
      <c r="K4562" s="215" t="s">
        <v>328</v>
      </c>
      <c r="L4562" s="215" t="s">
        <v>8456</v>
      </c>
      <c r="AD4562" s="216"/>
    </row>
    <row r="4563" spans="1:30" s="215" customFormat="1" x14ac:dyDescent="0.25">
      <c r="A4563" s="215" t="s">
        <v>160</v>
      </c>
      <c r="B4563" s="215">
        <v>6142</v>
      </c>
      <c r="C4563" s="215" t="s">
        <v>239</v>
      </c>
      <c r="D4563" s="215">
        <v>923037</v>
      </c>
      <c r="E4563" s="215">
        <v>1020</v>
      </c>
      <c r="F4563" s="215">
        <v>1110</v>
      </c>
      <c r="G4563" s="215">
        <v>1004</v>
      </c>
      <c r="I4563" s="215" t="s">
        <v>15513</v>
      </c>
      <c r="J4563" s="215" t="s">
        <v>15514</v>
      </c>
      <c r="K4563" s="215" t="s">
        <v>8741</v>
      </c>
      <c r="L4563" s="215" t="s">
        <v>23004</v>
      </c>
      <c r="AD4563" s="216"/>
    </row>
    <row r="4564" spans="1:30" s="215" customFormat="1" x14ac:dyDescent="0.25">
      <c r="A4564" s="215" t="s">
        <v>160</v>
      </c>
      <c r="B4564" s="215">
        <v>6142</v>
      </c>
      <c r="C4564" s="215" t="s">
        <v>239</v>
      </c>
      <c r="D4564" s="215">
        <v>923046</v>
      </c>
      <c r="E4564" s="215">
        <v>1020</v>
      </c>
      <c r="F4564" s="215">
        <v>1110</v>
      </c>
      <c r="G4564" s="215">
        <v>1004</v>
      </c>
      <c r="I4564" s="215" t="s">
        <v>15515</v>
      </c>
      <c r="J4564" s="215" t="s">
        <v>15516</v>
      </c>
      <c r="K4564" s="215" t="s">
        <v>8741</v>
      </c>
      <c r="L4564" s="215" t="s">
        <v>23005</v>
      </c>
      <c r="AD4564" s="216"/>
    </row>
    <row r="4565" spans="1:30" s="215" customFormat="1" x14ac:dyDescent="0.25">
      <c r="A4565" s="215" t="s">
        <v>160</v>
      </c>
      <c r="B4565" s="215">
        <v>6142</v>
      </c>
      <c r="C4565" s="215" t="s">
        <v>239</v>
      </c>
      <c r="D4565" s="215">
        <v>923047</v>
      </c>
      <c r="E4565" s="215">
        <v>1020</v>
      </c>
      <c r="F4565" s="215">
        <v>1110</v>
      </c>
      <c r="G4565" s="215">
        <v>1004</v>
      </c>
      <c r="I4565" s="215" t="s">
        <v>15517</v>
      </c>
      <c r="J4565" s="215" t="s">
        <v>15518</v>
      </c>
      <c r="K4565" s="215" t="s">
        <v>8741</v>
      </c>
      <c r="L4565" s="215" t="s">
        <v>23006</v>
      </c>
      <c r="AD4565" s="216"/>
    </row>
    <row r="4566" spans="1:30" s="215" customFormat="1" x14ac:dyDescent="0.25">
      <c r="A4566" s="215" t="s">
        <v>160</v>
      </c>
      <c r="B4566" s="215">
        <v>6142</v>
      </c>
      <c r="C4566" s="215" t="s">
        <v>239</v>
      </c>
      <c r="D4566" s="215">
        <v>923050</v>
      </c>
      <c r="E4566" s="215">
        <v>1020</v>
      </c>
      <c r="F4566" s="215">
        <v>1110</v>
      </c>
      <c r="G4566" s="215">
        <v>1004</v>
      </c>
      <c r="I4566" s="215" t="s">
        <v>15519</v>
      </c>
      <c r="J4566" s="215" t="s">
        <v>15520</v>
      </c>
      <c r="K4566" s="215" t="s">
        <v>8741</v>
      </c>
      <c r="L4566" s="215" t="s">
        <v>23007</v>
      </c>
      <c r="AD4566" s="216"/>
    </row>
    <row r="4567" spans="1:30" s="215" customFormat="1" x14ac:dyDescent="0.25">
      <c r="A4567" s="215" t="s">
        <v>160</v>
      </c>
      <c r="B4567" s="215">
        <v>6142</v>
      </c>
      <c r="C4567" s="215" t="s">
        <v>239</v>
      </c>
      <c r="D4567" s="215">
        <v>923067</v>
      </c>
      <c r="E4567" s="215">
        <v>1020</v>
      </c>
      <c r="F4567" s="215">
        <v>1121</v>
      </c>
      <c r="G4567" s="215">
        <v>1004</v>
      </c>
      <c r="I4567" s="215" t="s">
        <v>15521</v>
      </c>
      <c r="J4567" s="215" t="s">
        <v>15522</v>
      </c>
      <c r="K4567" s="215" t="s">
        <v>8741</v>
      </c>
      <c r="L4567" s="215" t="s">
        <v>23008</v>
      </c>
      <c r="AD4567" s="216"/>
    </row>
    <row r="4568" spans="1:30" s="215" customFormat="1" x14ac:dyDescent="0.25">
      <c r="A4568" s="215" t="s">
        <v>160</v>
      </c>
      <c r="B4568" s="215">
        <v>6142</v>
      </c>
      <c r="C4568" s="215" t="s">
        <v>239</v>
      </c>
      <c r="D4568" s="215">
        <v>923078</v>
      </c>
      <c r="E4568" s="215">
        <v>1020</v>
      </c>
      <c r="F4568" s="215">
        <v>1110</v>
      </c>
      <c r="G4568" s="215">
        <v>1004</v>
      </c>
      <c r="I4568" s="215" t="s">
        <v>3715</v>
      </c>
      <c r="J4568" s="215" t="s">
        <v>3716</v>
      </c>
      <c r="K4568" s="215" t="s">
        <v>328</v>
      </c>
      <c r="L4568" s="215" t="s">
        <v>8455</v>
      </c>
      <c r="AD4568" s="216"/>
    </row>
    <row r="4569" spans="1:30" s="215" customFormat="1" x14ac:dyDescent="0.25">
      <c r="A4569" s="215" t="s">
        <v>160</v>
      </c>
      <c r="B4569" s="215">
        <v>6142</v>
      </c>
      <c r="C4569" s="215" t="s">
        <v>239</v>
      </c>
      <c r="D4569" s="215">
        <v>923080</v>
      </c>
      <c r="E4569" s="215">
        <v>1020</v>
      </c>
      <c r="F4569" s="215">
        <v>1110</v>
      </c>
      <c r="G4569" s="215">
        <v>1004</v>
      </c>
      <c r="I4569" s="215" t="s">
        <v>15523</v>
      </c>
      <c r="J4569" s="215" t="s">
        <v>15524</v>
      </c>
      <c r="K4569" s="215" t="s">
        <v>8741</v>
      </c>
      <c r="L4569" s="215" t="s">
        <v>23009</v>
      </c>
      <c r="AD4569" s="216"/>
    </row>
    <row r="4570" spans="1:30" s="215" customFormat="1" x14ac:dyDescent="0.25">
      <c r="A4570" s="215" t="s">
        <v>160</v>
      </c>
      <c r="B4570" s="215">
        <v>6142</v>
      </c>
      <c r="C4570" s="215" t="s">
        <v>239</v>
      </c>
      <c r="D4570" s="215">
        <v>923086</v>
      </c>
      <c r="E4570" s="215">
        <v>1020</v>
      </c>
      <c r="F4570" s="215">
        <v>1110</v>
      </c>
      <c r="G4570" s="215">
        <v>1004</v>
      </c>
      <c r="I4570" s="215" t="s">
        <v>15525</v>
      </c>
      <c r="J4570" s="215" t="s">
        <v>15526</v>
      </c>
      <c r="K4570" s="215" t="s">
        <v>8741</v>
      </c>
      <c r="L4570" s="215" t="s">
        <v>23010</v>
      </c>
      <c r="AD4570" s="216"/>
    </row>
    <row r="4571" spans="1:30" s="215" customFormat="1" x14ac:dyDescent="0.25">
      <c r="A4571" s="215" t="s">
        <v>160</v>
      </c>
      <c r="B4571" s="215">
        <v>6142</v>
      </c>
      <c r="C4571" s="215" t="s">
        <v>239</v>
      </c>
      <c r="D4571" s="215">
        <v>923128</v>
      </c>
      <c r="E4571" s="215">
        <v>1020</v>
      </c>
      <c r="F4571" s="215">
        <v>1110</v>
      </c>
      <c r="G4571" s="215">
        <v>1004</v>
      </c>
      <c r="I4571" s="215" t="s">
        <v>3719</v>
      </c>
      <c r="J4571" s="215" t="s">
        <v>3720</v>
      </c>
      <c r="K4571" s="215" t="s">
        <v>328</v>
      </c>
      <c r="L4571" s="215" t="s">
        <v>8457</v>
      </c>
      <c r="AD4571" s="216"/>
    </row>
    <row r="4572" spans="1:30" s="215" customFormat="1" x14ac:dyDescent="0.25">
      <c r="A4572" s="215" t="s">
        <v>160</v>
      </c>
      <c r="B4572" s="215">
        <v>6142</v>
      </c>
      <c r="C4572" s="215" t="s">
        <v>239</v>
      </c>
      <c r="D4572" s="215">
        <v>923130</v>
      </c>
      <c r="E4572" s="215">
        <v>1030</v>
      </c>
      <c r="F4572" s="215">
        <v>1110</v>
      </c>
      <c r="G4572" s="215">
        <v>1004</v>
      </c>
      <c r="I4572" s="215" t="s">
        <v>3719</v>
      </c>
      <c r="J4572" s="215" t="s">
        <v>3720</v>
      </c>
      <c r="K4572" s="215" t="s">
        <v>328</v>
      </c>
      <c r="L4572" s="215" t="s">
        <v>8457</v>
      </c>
      <c r="AD4572" s="216"/>
    </row>
    <row r="4573" spans="1:30" s="215" customFormat="1" x14ac:dyDescent="0.25">
      <c r="A4573" s="215" t="s">
        <v>160</v>
      </c>
      <c r="B4573" s="215">
        <v>6142</v>
      </c>
      <c r="C4573" s="215" t="s">
        <v>239</v>
      </c>
      <c r="D4573" s="215">
        <v>190200526</v>
      </c>
      <c r="E4573" s="215">
        <v>1060</v>
      </c>
      <c r="F4573" s="215">
        <v>1230</v>
      </c>
      <c r="G4573" s="215">
        <v>1004</v>
      </c>
      <c r="I4573" s="215" t="s">
        <v>15527</v>
      </c>
      <c r="J4573" s="215" t="s">
        <v>15528</v>
      </c>
      <c r="K4573" s="215" t="s">
        <v>8688</v>
      </c>
      <c r="L4573" s="215" t="s">
        <v>21348</v>
      </c>
      <c r="AD4573" s="216"/>
    </row>
    <row r="4574" spans="1:30" s="215" customFormat="1" x14ac:dyDescent="0.25">
      <c r="A4574" s="215" t="s">
        <v>160</v>
      </c>
      <c r="B4574" s="215">
        <v>6142</v>
      </c>
      <c r="C4574" s="215" t="s">
        <v>239</v>
      </c>
      <c r="D4574" s="215">
        <v>190549068</v>
      </c>
      <c r="E4574" s="215">
        <v>1020</v>
      </c>
      <c r="F4574" s="215">
        <v>1110</v>
      </c>
      <c r="G4574" s="215">
        <v>1004</v>
      </c>
      <c r="I4574" s="215" t="s">
        <v>15529</v>
      </c>
      <c r="J4574" s="215" t="s">
        <v>15530</v>
      </c>
      <c r="K4574" s="215" t="s">
        <v>8688</v>
      </c>
      <c r="L4574" s="215" t="s">
        <v>21349</v>
      </c>
      <c r="AD4574" s="216"/>
    </row>
    <row r="4575" spans="1:30" s="215" customFormat="1" x14ac:dyDescent="0.25">
      <c r="A4575" s="215" t="s">
        <v>160</v>
      </c>
      <c r="B4575" s="215">
        <v>6142</v>
      </c>
      <c r="C4575" s="215" t="s">
        <v>239</v>
      </c>
      <c r="D4575" s="215">
        <v>191150791</v>
      </c>
      <c r="E4575" s="215">
        <v>1040</v>
      </c>
      <c r="F4575" s="215">
        <v>1130</v>
      </c>
      <c r="G4575" s="215">
        <v>1004</v>
      </c>
      <c r="I4575" s="215" t="s">
        <v>15531</v>
      </c>
      <c r="J4575" s="215" t="s">
        <v>15532</v>
      </c>
      <c r="K4575" s="215" t="s">
        <v>8688</v>
      </c>
      <c r="L4575" s="215" t="s">
        <v>21350</v>
      </c>
      <c r="AD4575" s="216"/>
    </row>
    <row r="4576" spans="1:30" s="215" customFormat="1" x14ac:dyDescent="0.25">
      <c r="A4576" s="215" t="s">
        <v>160</v>
      </c>
      <c r="B4576" s="215">
        <v>6142</v>
      </c>
      <c r="C4576" s="215" t="s">
        <v>239</v>
      </c>
      <c r="D4576" s="215">
        <v>191461453</v>
      </c>
      <c r="E4576" s="215">
        <v>1040</v>
      </c>
      <c r="F4576" s="215">
        <v>1130</v>
      </c>
      <c r="G4576" s="215">
        <v>1004</v>
      </c>
      <c r="I4576" s="215" t="s">
        <v>15533</v>
      </c>
      <c r="J4576" s="215" t="s">
        <v>15534</v>
      </c>
      <c r="K4576" s="215" t="s">
        <v>8688</v>
      </c>
      <c r="L4576" s="215" t="s">
        <v>21351</v>
      </c>
      <c r="AD4576" s="216"/>
    </row>
    <row r="4577" spans="1:30" s="215" customFormat="1" x14ac:dyDescent="0.25">
      <c r="A4577" s="215" t="s">
        <v>160</v>
      </c>
      <c r="B4577" s="215">
        <v>6151</v>
      </c>
      <c r="C4577" s="215" t="s">
        <v>240</v>
      </c>
      <c r="D4577" s="215">
        <v>923137</v>
      </c>
      <c r="E4577" s="215">
        <v>1020</v>
      </c>
      <c r="F4577" s="215">
        <v>1121</v>
      </c>
      <c r="G4577" s="215">
        <v>1004</v>
      </c>
      <c r="I4577" s="215" t="s">
        <v>3721</v>
      </c>
      <c r="J4577" s="215" t="s">
        <v>3722</v>
      </c>
      <c r="K4577" s="215" t="s">
        <v>328</v>
      </c>
      <c r="L4577" s="215" t="s">
        <v>6013</v>
      </c>
      <c r="AD4577" s="216"/>
    </row>
    <row r="4578" spans="1:30" s="215" customFormat="1" x14ac:dyDescent="0.25">
      <c r="A4578" s="215" t="s">
        <v>160</v>
      </c>
      <c r="B4578" s="215">
        <v>6151</v>
      </c>
      <c r="C4578" s="215" t="s">
        <v>240</v>
      </c>
      <c r="D4578" s="215">
        <v>923138</v>
      </c>
      <c r="E4578" s="215">
        <v>1020</v>
      </c>
      <c r="F4578" s="215">
        <v>1121</v>
      </c>
      <c r="G4578" s="215">
        <v>1004</v>
      </c>
      <c r="I4578" s="215" t="s">
        <v>3723</v>
      </c>
      <c r="J4578" s="215" t="s">
        <v>3724</v>
      </c>
      <c r="K4578" s="215" t="s">
        <v>328</v>
      </c>
      <c r="L4578" s="215" t="s">
        <v>6013</v>
      </c>
      <c r="AD4578" s="216"/>
    </row>
    <row r="4579" spans="1:30" s="215" customFormat="1" x14ac:dyDescent="0.25">
      <c r="A4579" s="215" t="s">
        <v>160</v>
      </c>
      <c r="B4579" s="215">
        <v>6151</v>
      </c>
      <c r="C4579" s="215" t="s">
        <v>240</v>
      </c>
      <c r="D4579" s="215">
        <v>923189</v>
      </c>
      <c r="E4579" s="215">
        <v>1020</v>
      </c>
      <c r="F4579" s="215">
        <v>1110</v>
      </c>
      <c r="G4579" s="215">
        <v>1004</v>
      </c>
      <c r="I4579" s="215" t="s">
        <v>15535</v>
      </c>
      <c r="J4579" s="215" t="s">
        <v>15536</v>
      </c>
      <c r="K4579" s="215" t="s">
        <v>8688</v>
      </c>
      <c r="L4579" s="215" t="s">
        <v>21352</v>
      </c>
      <c r="AD4579" s="216"/>
    </row>
    <row r="4580" spans="1:30" s="215" customFormat="1" x14ac:dyDescent="0.25">
      <c r="A4580" s="215" t="s">
        <v>160</v>
      </c>
      <c r="B4580" s="215">
        <v>6151</v>
      </c>
      <c r="C4580" s="215" t="s">
        <v>240</v>
      </c>
      <c r="D4580" s="215">
        <v>923190</v>
      </c>
      <c r="E4580" s="215">
        <v>1020</v>
      </c>
      <c r="F4580" s="215">
        <v>1110</v>
      </c>
      <c r="G4580" s="215">
        <v>1004</v>
      </c>
      <c r="I4580" s="215" t="s">
        <v>15537</v>
      </c>
      <c r="J4580" s="215" t="s">
        <v>15538</v>
      </c>
      <c r="K4580" s="215" t="s">
        <v>8688</v>
      </c>
      <c r="L4580" s="215" t="s">
        <v>21353</v>
      </c>
      <c r="AD4580" s="216"/>
    </row>
    <row r="4581" spans="1:30" s="215" customFormat="1" x14ac:dyDescent="0.25">
      <c r="A4581" s="215" t="s">
        <v>160</v>
      </c>
      <c r="B4581" s="215">
        <v>6151</v>
      </c>
      <c r="C4581" s="215" t="s">
        <v>240</v>
      </c>
      <c r="D4581" s="215">
        <v>923199</v>
      </c>
      <c r="E4581" s="215">
        <v>1020</v>
      </c>
      <c r="F4581" s="215">
        <v>1110</v>
      </c>
      <c r="G4581" s="215">
        <v>1004</v>
      </c>
      <c r="I4581" s="215" t="s">
        <v>15539</v>
      </c>
      <c r="J4581" s="215" t="s">
        <v>15540</v>
      </c>
      <c r="K4581" s="215" t="s">
        <v>8688</v>
      </c>
      <c r="L4581" s="215" t="s">
        <v>21354</v>
      </c>
      <c r="AD4581" s="216"/>
    </row>
    <row r="4582" spans="1:30" s="215" customFormat="1" x14ac:dyDescent="0.25">
      <c r="A4582" s="215" t="s">
        <v>160</v>
      </c>
      <c r="B4582" s="215">
        <v>6151</v>
      </c>
      <c r="C4582" s="215" t="s">
        <v>240</v>
      </c>
      <c r="D4582" s="215">
        <v>923206</v>
      </c>
      <c r="E4582" s="215">
        <v>1020</v>
      </c>
      <c r="F4582" s="215">
        <v>1110</v>
      </c>
      <c r="G4582" s="215">
        <v>1004</v>
      </c>
      <c r="I4582" s="215" t="s">
        <v>15541</v>
      </c>
      <c r="J4582" s="215" t="s">
        <v>15542</v>
      </c>
      <c r="K4582" s="215" t="s">
        <v>8688</v>
      </c>
      <c r="L4582" s="215" t="s">
        <v>21355</v>
      </c>
      <c r="AD4582" s="216"/>
    </row>
    <row r="4583" spans="1:30" s="215" customFormat="1" x14ac:dyDescent="0.25">
      <c r="A4583" s="215" t="s">
        <v>160</v>
      </c>
      <c r="B4583" s="215">
        <v>6151</v>
      </c>
      <c r="C4583" s="215" t="s">
        <v>240</v>
      </c>
      <c r="D4583" s="215">
        <v>923210</v>
      </c>
      <c r="E4583" s="215">
        <v>1020</v>
      </c>
      <c r="F4583" s="215">
        <v>1121</v>
      </c>
      <c r="G4583" s="215">
        <v>1004</v>
      </c>
      <c r="I4583" s="215" t="s">
        <v>15543</v>
      </c>
      <c r="J4583" s="215" t="s">
        <v>15544</v>
      </c>
      <c r="K4583" s="215" t="s">
        <v>8688</v>
      </c>
      <c r="L4583" s="215" t="s">
        <v>21356</v>
      </c>
      <c r="AD4583" s="216"/>
    </row>
    <row r="4584" spans="1:30" s="215" customFormat="1" x14ac:dyDescent="0.25">
      <c r="A4584" s="215" t="s">
        <v>160</v>
      </c>
      <c r="B4584" s="215">
        <v>6151</v>
      </c>
      <c r="C4584" s="215" t="s">
        <v>240</v>
      </c>
      <c r="D4584" s="215">
        <v>923211</v>
      </c>
      <c r="E4584" s="215">
        <v>1020</v>
      </c>
      <c r="F4584" s="215">
        <v>1110</v>
      </c>
      <c r="G4584" s="215">
        <v>1004</v>
      </c>
      <c r="I4584" s="215" t="s">
        <v>15545</v>
      </c>
      <c r="J4584" s="215" t="s">
        <v>15546</v>
      </c>
      <c r="K4584" s="215" t="s">
        <v>8688</v>
      </c>
      <c r="L4584" s="215" t="s">
        <v>21357</v>
      </c>
      <c r="AD4584" s="216"/>
    </row>
    <row r="4585" spans="1:30" s="215" customFormat="1" x14ac:dyDescent="0.25">
      <c r="A4585" s="215" t="s">
        <v>160</v>
      </c>
      <c r="B4585" s="215">
        <v>6151</v>
      </c>
      <c r="C4585" s="215" t="s">
        <v>240</v>
      </c>
      <c r="D4585" s="215">
        <v>923212</v>
      </c>
      <c r="E4585" s="215">
        <v>1020</v>
      </c>
      <c r="F4585" s="215">
        <v>1110</v>
      </c>
      <c r="G4585" s="215">
        <v>1004</v>
      </c>
      <c r="I4585" s="215" t="s">
        <v>15547</v>
      </c>
      <c r="J4585" s="215" t="s">
        <v>15548</v>
      </c>
      <c r="K4585" s="215" t="s">
        <v>8688</v>
      </c>
      <c r="L4585" s="215" t="s">
        <v>21358</v>
      </c>
      <c r="AD4585" s="216"/>
    </row>
    <row r="4586" spans="1:30" s="215" customFormat="1" x14ac:dyDescent="0.25">
      <c r="A4586" s="215" t="s">
        <v>160</v>
      </c>
      <c r="B4586" s="215">
        <v>6151</v>
      </c>
      <c r="C4586" s="215" t="s">
        <v>240</v>
      </c>
      <c r="D4586" s="215">
        <v>923309</v>
      </c>
      <c r="E4586" s="215">
        <v>1020</v>
      </c>
      <c r="F4586" s="215">
        <v>1110</v>
      </c>
      <c r="G4586" s="215">
        <v>1004</v>
      </c>
      <c r="I4586" s="215" t="s">
        <v>15549</v>
      </c>
      <c r="J4586" s="215" t="s">
        <v>15550</v>
      </c>
      <c r="K4586" s="215" t="s">
        <v>8688</v>
      </c>
      <c r="L4586" s="215" t="s">
        <v>21359</v>
      </c>
      <c r="AD4586" s="216"/>
    </row>
    <row r="4587" spans="1:30" s="215" customFormat="1" x14ac:dyDescent="0.25">
      <c r="A4587" s="215" t="s">
        <v>160</v>
      </c>
      <c r="B4587" s="215">
        <v>6151</v>
      </c>
      <c r="C4587" s="215" t="s">
        <v>240</v>
      </c>
      <c r="D4587" s="215">
        <v>923311</v>
      </c>
      <c r="E4587" s="215">
        <v>1020</v>
      </c>
      <c r="F4587" s="215">
        <v>1110</v>
      </c>
      <c r="G4587" s="215">
        <v>1004</v>
      </c>
      <c r="I4587" s="215" t="s">
        <v>15551</v>
      </c>
      <c r="J4587" s="215" t="s">
        <v>15552</v>
      </c>
      <c r="K4587" s="215" t="s">
        <v>8688</v>
      </c>
      <c r="L4587" s="215" t="s">
        <v>21360</v>
      </c>
      <c r="AD4587" s="216"/>
    </row>
    <row r="4588" spans="1:30" s="215" customFormat="1" x14ac:dyDescent="0.25">
      <c r="A4588" s="215" t="s">
        <v>160</v>
      </c>
      <c r="B4588" s="215">
        <v>6151</v>
      </c>
      <c r="C4588" s="215" t="s">
        <v>240</v>
      </c>
      <c r="D4588" s="215">
        <v>923336</v>
      </c>
      <c r="E4588" s="215">
        <v>1020</v>
      </c>
      <c r="F4588" s="215">
        <v>1110</v>
      </c>
      <c r="G4588" s="215">
        <v>1004</v>
      </c>
      <c r="I4588" s="215" t="s">
        <v>15553</v>
      </c>
      <c r="J4588" s="215" t="s">
        <v>15554</v>
      </c>
      <c r="K4588" s="215" t="s">
        <v>8688</v>
      </c>
      <c r="L4588" s="215" t="s">
        <v>21361</v>
      </c>
      <c r="AD4588" s="216"/>
    </row>
    <row r="4589" spans="1:30" s="215" customFormat="1" x14ac:dyDescent="0.25">
      <c r="A4589" s="215" t="s">
        <v>160</v>
      </c>
      <c r="B4589" s="215">
        <v>6151</v>
      </c>
      <c r="C4589" s="215" t="s">
        <v>240</v>
      </c>
      <c r="D4589" s="215">
        <v>923362</v>
      </c>
      <c r="E4589" s="215">
        <v>1040</v>
      </c>
      <c r="F4589" s="215">
        <v>1211</v>
      </c>
      <c r="G4589" s="215">
        <v>1004</v>
      </c>
      <c r="I4589" s="215" t="s">
        <v>3725</v>
      </c>
      <c r="J4589" s="215" t="s">
        <v>3726</v>
      </c>
      <c r="K4589" s="215" t="s">
        <v>328</v>
      </c>
      <c r="L4589" s="215" t="s">
        <v>6014</v>
      </c>
      <c r="AD4589" s="216"/>
    </row>
    <row r="4590" spans="1:30" s="215" customFormat="1" x14ac:dyDescent="0.25">
      <c r="A4590" s="215" t="s">
        <v>160</v>
      </c>
      <c r="B4590" s="215">
        <v>6151</v>
      </c>
      <c r="C4590" s="215" t="s">
        <v>240</v>
      </c>
      <c r="D4590" s="215">
        <v>923471</v>
      </c>
      <c r="E4590" s="215">
        <v>1020</v>
      </c>
      <c r="F4590" s="215">
        <v>1110</v>
      </c>
      <c r="G4590" s="215">
        <v>1004</v>
      </c>
      <c r="I4590" s="215" t="s">
        <v>15555</v>
      </c>
      <c r="J4590" s="215" t="s">
        <v>15556</v>
      </c>
      <c r="K4590" s="215" t="s">
        <v>8688</v>
      </c>
      <c r="L4590" s="215" t="s">
        <v>21362</v>
      </c>
      <c r="AD4590" s="216"/>
    </row>
    <row r="4591" spans="1:30" s="215" customFormat="1" x14ac:dyDescent="0.25">
      <c r="A4591" s="215" t="s">
        <v>160</v>
      </c>
      <c r="B4591" s="215">
        <v>6151</v>
      </c>
      <c r="C4591" s="215" t="s">
        <v>240</v>
      </c>
      <c r="D4591" s="215">
        <v>923487</v>
      </c>
      <c r="E4591" s="215">
        <v>1040</v>
      </c>
      <c r="F4591" s="215">
        <v>1211</v>
      </c>
      <c r="G4591" s="215">
        <v>1004</v>
      </c>
      <c r="I4591" s="215" t="s">
        <v>3727</v>
      </c>
      <c r="J4591" s="215" t="s">
        <v>3728</v>
      </c>
      <c r="K4591" s="215" t="s">
        <v>328</v>
      </c>
      <c r="L4591" s="215" t="s">
        <v>6015</v>
      </c>
      <c r="AD4591" s="216"/>
    </row>
    <row r="4592" spans="1:30" s="215" customFormat="1" x14ac:dyDescent="0.25">
      <c r="A4592" s="215" t="s">
        <v>160</v>
      </c>
      <c r="B4592" s="215">
        <v>6151</v>
      </c>
      <c r="C4592" s="215" t="s">
        <v>240</v>
      </c>
      <c r="D4592" s="215">
        <v>923496</v>
      </c>
      <c r="E4592" s="215">
        <v>1060</v>
      </c>
      <c r="F4592" s="215">
        <v>1230</v>
      </c>
      <c r="G4592" s="215">
        <v>1004</v>
      </c>
      <c r="I4592" s="215" t="s">
        <v>3729</v>
      </c>
      <c r="J4592" s="215" t="s">
        <v>3730</v>
      </c>
      <c r="K4592" s="215" t="s">
        <v>328</v>
      </c>
      <c r="L4592" s="215" t="s">
        <v>6016</v>
      </c>
      <c r="AD4592" s="216"/>
    </row>
    <row r="4593" spans="1:30" s="215" customFormat="1" x14ac:dyDescent="0.25">
      <c r="A4593" s="215" t="s">
        <v>160</v>
      </c>
      <c r="B4593" s="215">
        <v>6151</v>
      </c>
      <c r="C4593" s="215" t="s">
        <v>240</v>
      </c>
      <c r="D4593" s="215">
        <v>923503</v>
      </c>
      <c r="E4593" s="215">
        <v>1060</v>
      </c>
      <c r="F4593" s="215">
        <v>1211</v>
      </c>
      <c r="G4593" s="215">
        <v>1004</v>
      </c>
      <c r="I4593" s="215" t="s">
        <v>3731</v>
      </c>
      <c r="J4593" s="215" t="s">
        <v>3732</v>
      </c>
      <c r="K4593" s="215" t="s">
        <v>328</v>
      </c>
      <c r="L4593" s="215" t="s">
        <v>6015</v>
      </c>
      <c r="AD4593" s="216"/>
    </row>
    <row r="4594" spans="1:30" s="215" customFormat="1" x14ac:dyDescent="0.25">
      <c r="A4594" s="215" t="s">
        <v>160</v>
      </c>
      <c r="B4594" s="215">
        <v>6151</v>
      </c>
      <c r="C4594" s="215" t="s">
        <v>240</v>
      </c>
      <c r="D4594" s="215">
        <v>923511</v>
      </c>
      <c r="E4594" s="215">
        <v>1020</v>
      </c>
      <c r="F4594" s="215">
        <v>1110</v>
      </c>
      <c r="G4594" s="215">
        <v>1004</v>
      </c>
      <c r="I4594" s="215" t="s">
        <v>3733</v>
      </c>
      <c r="J4594" s="215" t="s">
        <v>3734</v>
      </c>
      <c r="K4594" s="215" t="s">
        <v>328</v>
      </c>
      <c r="L4594" s="215" t="s">
        <v>6017</v>
      </c>
      <c r="AD4594" s="216"/>
    </row>
    <row r="4595" spans="1:30" s="215" customFormat="1" x14ac:dyDescent="0.25">
      <c r="A4595" s="215" t="s">
        <v>160</v>
      </c>
      <c r="B4595" s="215">
        <v>6151</v>
      </c>
      <c r="C4595" s="215" t="s">
        <v>240</v>
      </c>
      <c r="D4595" s="215">
        <v>923551</v>
      </c>
      <c r="E4595" s="215">
        <v>1040</v>
      </c>
      <c r="F4595" s="215">
        <v>1230</v>
      </c>
      <c r="G4595" s="215">
        <v>1004</v>
      </c>
      <c r="I4595" s="215" t="s">
        <v>3735</v>
      </c>
      <c r="J4595" s="215" t="s">
        <v>3736</v>
      </c>
      <c r="K4595" s="215" t="s">
        <v>328</v>
      </c>
      <c r="L4595" s="215" t="s">
        <v>6018</v>
      </c>
      <c r="AD4595" s="216"/>
    </row>
    <row r="4596" spans="1:30" s="215" customFormat="1" x14ac:dyDescent="0.25">
      <c r="A4596" s="215" t="s">
        <v>160</v>
      </c>
      <c r="B4596" s="215">
        <v>6151</v>
      </c>
      <c r="C4596" s="215" t="s">
        <v>240</v>
      </c>
      <c r="D4596" s="215">
        <v>923552</v>
      </c>
      <c r="E4596" s="215">
        <v>1040</v>
      </c>
      <c r="F4596" s="215">
        <v>1230</v>
      </c>
      <c r="G4596" s="215">
        <v>1004</v>
      </c>
      <c r="I4596" s="215" t="s">
        <v>3737</v>
      </c>
      <c r="J4596" s="215" t="s">
        <v>3738</v>
      </c>
      <c r="K4596" s="215" t="s">
        <v>328</v>
      </c>
      <c r="L4596" s="215" t="s">
        <v>6018</v>
      </c>
      <c r="AD4596" s="216"/>
    </row>
    <row r="4597" spans="1:30" s="215" customFormat="1" x14ac:dyDescent="0.25">
      <c r="A4597" s="215" t="s">
        <v>160</v>
      </c>
      <c r="B4597" s="215">
        <v>6151</v>
      </c>
      <c r="C4597" s="215" t="s">
        <v>240</v>
      </c>
      <c r="D4597" s="215">
        <v>923557</v>
      </c>
      <c r="E4597" s="215">
        <v>1060</v>
      </c>
      <c r="F4597" s="215">
        <v>1261</v>
      </c>
      <c r="G4597" s="215">
        <v>1004</v>
      </c>
      <c r="I4597" s="215" t="s">
        <v>3739</v>
      </c>
      <c r="J4597" s="215" t="s">
        <v>3740</v>
      </c>
      <c r="K4597" s="215" t="s">
        <v>328</v>
      </c>
      <c r="L4597" s="215" t="s">
        <v>6019</v>
      </c>
      <c r="AD4597" s="216"/>
    </row>
    <row r="4598" spans="1:30" s="215" customFormat="1" x14ac:dyDescent="0.25">
      <c r="A4598" s="215" t="s">
        <v>160</v>
      </c>
      <c r="B4598" s="215">
        <v>6151</v>
      </c>
      <c r="C4598" s="215" t="s">
        <v>240</v>
      </c>
      <c r="D4598" s="215">
        <v>923621</v>
      </c>
      <c r="E4598" s="215">
        <v>1020</v>
      </c>
      <c r="F4598" s="215">
        <v>1110</v>
      </c>
      <c r="G4598" s="215">
        <v>1004</v>
      </c>
      <c r="I4598" s="215" t="s">
        <v>3741</v>
      </c>
      <c r="J4598" s="215" t="s">
        <v>3742</v>
      </c>
      <c r="K4598" s="215" t="s">
        <v>328</v>
      </c>
      <c r="L4598" s="215" t="s">
        <v>6020</v>
      </c>
      <c r="AD4598" s="216"/>
    </row>
    <row r="4599" spans="1:30" s="215" customFormat="1" x14ac:dyDescent="0.25">
      <c r="A4599" s="215" t="s">
        <v>160</v>
      </c>
      <c r="B4599" s="215">
        <v>6151</v>
      </c>
      <c r="C4599" s="215" t="s">
        <v>240</v>
      </c>
      <c r="D4599" s="215">
        <v>923624</v>
      </c>
      <c r="E4599" s="215">
        <v>1020</v>
      </c>
      <c r="F4599" s="215">
        <v>1110</v>
      </c>
      <c r="G4599" s="215">
        <v>1004</v>
      </c>
      <c r="I4599" s="215" t="s">
        <v>3741</v>
      </c>
      <c r="J4599" s="215" t="s">
        <v>3742</v>
      </c>
      <c r="K4599" s="215" t="s">
        <v>328</v>
      </c>
      <c r="L4599" s="215" t="s">
        <v>6020</v>
      </c>
      <c r="AD4599" s="216"/>
    </row>
    <row r="4600" spans="1:30" s="215" customFormat="1" x14ac:dyDescent="0.25">
      <c r="A4600" s="215" t="s">
        <v>160</v>
      </c>
      <c r="B4600" s="215">
        <v>6151</v>
      </c>
      <c r="C4600" s="215" t="s">
        <v>240</v>
      </c>
      <c r="D4600" s="215">
        <v>923640</v>
      </c>
      <c r="E4600" s="215">
        <v>1040</v>
      </c>
      <c r="F4600" s="215">
        <v>1211</v>
      </c>
      <c r="G4600" s="215">
        <v>1004</v>
      </c>
      <c r="I4600" s="215" t="s">
        <v>7777</v>
      </c>
      <c r="J4600" s="215" t="s">
        <v>7778</v>
      </c>
      <c r="K4600" s="215" t="s">
        <v>328</v>
      </c>
      <c r="L4600" s="215" t="s">
        <v>7795</v>
      </c>
      <c r="AD4600" s="216"/>
    </row>
    <row r="4601" spans="1:30" s="215" customFormat="1" x14ac:dyDescent="0.25">
      <c r="A4601" s="215" t="s">
        <v>160</v>
      </c>
      <c r="B4601" s="215">
        <v>6151</v>
      </c>
      <c r="C4601" s="215" t="s">
        <v>240</v>
      </c>
      <c r="D4601" s="215">
        <v>923656</v>
      </c>
      <c r="E4601" s="215">
        <v>1030</v>
      </c>
      <c r="F4601" s="215">
        <v>1261</v>
      </c>
      <c r="G4601" s="215">
        <v>1004</v>
      </c>
      <c r="I4601" s="215" t="s">
        <v>3743</v>
      </c>
      <c r="J4601" s="215" t="s">
        <v>3744</v>
      </c>
      <c r="K4601" s="215" t="s">
        <v>328</v>
      </c>
      <c r="L4601" s="215" t="s">
        <v>6019</v>
      </c>
      <c r="AD4601" s="216"/>
    </row>
    <row r="4602" spans="1:30" s="215" customFormat="1" x14ac:dyDescent="0.25">
      <c r="A4602" s="215" t="s">
        <v>160</v>
      </c>
      <c r="B4602" s="215">
        <v>6151</v>
      </c>
      <c r="C4602" s="215" t="s">
        <v>240</v>
      </c>
      <c r="D4602" s="215">
        <v>923672</v>
      </c>
      <c r="E4602" s="215">
        <v>1020</v>
      </c>
      <c r="F4602" s="215">
        <v>1110</v>
      </c>
      <c r="G4602" s="215">
        <v>1004</v>
      </c>
      <c r="I4602" s="215" t="s">
        <v>3745</v>
      </c>
      <c r="J4602" s="215" t="s">
        <v>3746</v>
      </c>
      <c r="K4602" s="215" t="s">
        <v>328</v>
      </c>
      <c r="L4602" s="215" t="s">
        <v>6021</v>
      </c>
      <c r="AD4602" s="216"/>
    </row>
    <row r="4603" spans="1:30" s="215" customFormat="1" x14ac:dyDescent="0.25">
      <c r="A4603" s="215" t="s">
        <v>160</v>
      </c>
      <c r="B4603" s="215">
        <v>6151</v>
      </c>
      <c r="C4603" s="215" t="s">
        <v>240</v>
      </c>
      <c r="D4603" s="215">
        <v>923674</v>
      </c>
      <c r="E4603" s="215">
        <v>1020</v>
      </c>
      <c r="F4603" s="215">
        <v>1110</v>
      </c>
      <c r="G4603" s="215">
        <v>1004</v>
      </c>
      <c r="I4603" s="215" t="s">
        <v>3747</v>
      </c>
      <c r="J4603" s="215" t="s">
        <v>3748</v>
      </c>
      <c r="K4603" s="215" t="s">
        <v>328</v>
      </c>
      <c r="L4603" s="215" t="s">
        <v>6022</v>
      </c>
      <c r="AD4603" s="216"/>
    </row>
    <row r="4604" spans="1:30" s="215" customFormat="1" x14ac:dyDescent="0.25">
      <c r="A4604" s="215" t="s">
        <v>160</v>
      </c>
      <c r="B4604" s="215">
        <v>6151</v>
      </c>
      <c r="C4604" s="215" t="s">
        <v>240</v>
      </c>
      <c r="D4604" s="215">
        <v>923675</v>
      </c>
      <c r="E4604" s="215">
        <v>1020</v>
      </c>
      <c r="F4604" s="215">
        <v>1110</v>
      </c>
      <c r="G4604" s="215">
        <v>1004</v>
      </c>
      <c r="I4604" s="215" t="s">
        <v>3749</v>
      </c>
      <c r="J4604" s="215" t="s">
        <v>3750</v>
      </c>
      <c r="K4604" s="215" t="s">
        <v>328</v>
      </c>
      <c r="L4604" s="215" t="s">
        <v>6022</v>
      </c>
      <c r="AD4604" s="216"/>
    </row>
    <row r="4605" spans="1:30" s="215" customFormat="1" x14ac:dyDescent="0.25">
      <c r="A4605" s="215" t="s">
        <v>160</v>
      </c>
      <c r="B4605" s="215">
        <v>6151</v>
      </c>
      <c r="C4605" s="215" t="s">
        <v>240</v>
      </c>
      <c r="D4605" s="215">
        <v>923744</v>
      </c>
      <c r="E4605" s="215">
        <v>1030</v>
      </c>
      <c r="F4605" s="215">
        <v>1122</v>
      </c>
      <c r="G4605" s="215">
        <v>1004</v>
      </c>
      <c r="I4605" s="215" t="s">
        <v>3751</v>
      </c>
      <c r="J4605" s="215" t="s">
        <v>3752</v>
      </c>
      <c r="K4605" s="215" t="s">
        <v>328</v>
      </c>
      <c r="L4605" s="215" t="s">
        <v>6023</v>
      </c>
      <c r="AD4605" s="216"/>
    </row>
    <row r="4606" spans="1:30" s="215" customFormat="1" x14ac:dyDescent="0.25">
      <c r="A4606" s="215" t="s">
        <v>160</v>
      </c>
      <c r="B4606" s="215">
        <v>6151</v>
      </c>
      <c r="C4606" s="215" t="s">
        <v>240</v>
      </c>
      <c r="D4606" s="215">
        <v>923745</v>
      </c>
      <c r="E4606" s="215">
        <v>1020</v>
      </c>
      <c r="F4606" s="215">
        <v>1122</v>
      </c>
      <c r="G4606" s="215">
        <v>1004</v>
      </c>
      <c r="I4606" s="215" t="s">
        <v>3753</v>
      </c>
      <c r="J4606" s="215" t="s">
        <v>3754</v>
      </c>
      <c r="K4606" s="215" t="s">
        <v>328</v>
      </c>
      <c r="L4606" s="215" t="s">
        <v>6023</v>
      </c>
      <c r="AD4606" s="216"/>
    </row>
    <row r="4607" spans="1:30" s="215" customFormat="1" x14ac:dyDescent="0.25">
      <c r="A4607" s="215" t="s">
        <v>160</v>
      </c>
      <c r="B4607" s="215">
        <v>6151</v>
      </c>
      <c r="C4607" s="215" t="s">
        <v>240</v>
      </c>
      <c r="D4607" s="215">
        <v>923796</v>
      </c>
      <c r="E4607" s="215">
        <v>1040</v>
      </c>
      <c r="F4607" s="215">
        <v>1211</v>
      </c>
      <c r="G4607" s="215">
        <v>1004</v>
      </c>
      <c r="I4607" s="215" t="s">
        <v>3755</v>
      </c>
      <c r="J4607" s="215" t="s">
        <v>3756</v>
      </c>
      <c r="K4607" s="215" t="s">
        <v>328</v>
      </c>
      <c r="L4607" s="215" t="s">
        <v>6024</v>
      </c>
      <c r="AD4607" s="216"/>
    </row>
    <row r="4608" spans="1:30" s="215" customFormat="1" x14ac:dyDescent="0.25">
      <c r="A4608" s="215" t="s">
        <v>160</v>
      </c>
      <c r="B4608" s="215">
        <v>6151</v>
      </c>
      <c r="C4608" s="215" t="s">
        <v>240</v>
      </c>
      <c r="D4608" s="215">
        <v>923797</v>
      </c>
      <c r="E4608" s="215">
        <v>1040</v>
      </c>
      <c r="F4608" s="215">
        <v>1211</v>
      </c>
      <c r="G4608" s="215">
        <v>1004</v>
      </c>
      <c r="I4608" s="215" t="s">
        <v>3757</v>
      </c>
      <c r="J4608" s="215" t="s">
        <v>3758</v>
      </c>
      <c r="K4608" s="215" t="s">
        <v>328</v>
      </c>
      <c r="L4608" s="215" t="s">
        <v>6024</v>
      </c>
      <c r="AD4608" s="216"/>
    </row>
    <row r="4609" spans="1:30" s="215" customFormat="1" x14ac:dyDescent="0.25">
      <c r="A4609" s="215" t="s">
        <v>160</v>
      </c>
      <c r="B4609" s="215">
        <v>6151</v>
      </c>
      <c r="C4609" s="215" t="s">
        <v>240</v>
      </c>
      <c r="D4609" s="215">
        <v>923811</v>
      </c>
      <c r="E4609" s="215">
        <v>1020</v>
      </c>
      <c r="F4609" s="215">
        <v>1110</v>
      </c>
      <c r="G4609" s="215">
        <v>1004</v>
      </c>
      <c r="I4609" s="215" t="s">
        <v>15557</v>
      </c>
      <c r="J4609" s="215" t="s">
        <v>15558</v>
      </c>
      <c r="K4609" s="215" t="s">
        <v>8688</v>
      </c>
      <c r="L4609" s="215" t="s">
        <v>21363</v>
      </c>
      <c r="AD4609" s="216"/>
    </row>
    <row r="4610" spans="1:30" s="215" customFormat="1" x14ac:dyDescent="0.25">
      <c r="A4610" s="215" t="s">
        <v>160</v>
      </c>
      <c r="B4610" s="215">
        <v>6151</v>
      </c>
      <c r="C4610" s="215" t="s">
        <v>240</v>
      </c>
      <c r="D4610" s="215">
        <v>923819</v>
      </c>
      <c r="E4610" s="215">
        <v>1040</v>
      </c>
      <c r="F4610" s="215">
        <v>1212</v>
      </c>
      <c r="G4610" s="215">
        <v>1004</v>
      </c>
      <c r="I4610" s="215" t="s">
        <v>15559</v>
      </c>
      <c r="J4610" s="215" t="s">
        <v>15560</v>
      </c>
      <c r="K4610" s="215" t="s">
        <v>8688</v>
      </c>
      <c r="L4610" s="215" t="s">
        <v>21364</v>
      </c>
      <c r="AD4610" s="216"/>
    </row>
    <row r="4611" spans="1:30" s="215" customFormat="1" x14ac:dyDescent="0.25">
      <c r="A4611" s="215" t="s">
        <v>160</v>
      </c>
      <c r="B4611" s="215">
        <v>6151</v>
      </c>
      <c r="C4611" s="215" t="s">
        <v>240</v>
      </c>
      <c r="D4611" s="215">
        <v>3165366</v>
      </c>
      <c r="E4611" s="215">
        <v>1020</v>
      </c>
      <c r="F4611" s="215">
        <v>1110</v>
      </c>
      <c r="G4611" s="215">
        <v>1004</v>
      </c>
      <c r="I4611" s="215" t="s">
        <v>15561</v>
      </c>
      <c r="J4611" s="215" t="s">
        <v>15562</v>
      </c>
      <c r="K4611" s="215" t="s">
        <v>8688</v>
      </c>
      <c r="L4611" s="215" t="s">
        <v>21365</v>
      </c>
      <c r="AD4611" s="216"/>
    </row>
    <row r="4612" spans="1:30" s="215" customFormat="1" x14ac:dyDescent="0.25">
      <c r="A4612" s="215" t="s">
        <v>160</v>
      </c>
      <c r="B4612" s="215">
        <v>6151</v>
      </c>
      <c r="C4612" s="215" t="s">
        <v>240</v>
      </c>
      <c r="D4612" s="215">
        <v>9038009</v>
      </c>
      <c r="E4612" s="215">
        <v>1020</v>
      </c>
      <c r="F4612" s="215">
        <v>1110</v>
      </c>
      <c r="G4612" s="215">
        <v>1004</v>
      </c>
      <c r="I4612" s="215" t="s">
        <v>3759</v>
      </c>
      <c r="J4612" s="215" t="s">
        <v>3760</v>
      </c>
      <c r="K4612" s="215" t="s">
        <v>328</v>
      </c>
      <c r="L4612" s="215" t="s">
        <v>6017</v>
      </c>
      <c r="AD4612" s="216"/>
    </row>
    <row r="4613" spans="1:30" s="215" customFormat="1" x14ac:dyDescent="0.25">
      <c r="A4613" s="215" t="s">
        <v>160</v>
      </c>
      <c r="B4613" s="215">
        <v>6151</v>
      </c>
      <c r="C4613" s="215" t="s">
        <v>240</v>
      </c>
      <c r="D4613" s="215">
        <v>9038014</v>
      </c>
      <c r="E4613" s="215">
        <v>1060</v>
      </c>
      <c r="F4613" s="215">
        <v>1211</v>
      </c>
      <c r="G4613" s="215">
        <v>1004</v>
      </c>
      <c r="I4613" s="215" t="s">
        <v>3761</v>
      </c>
      <c r="J4613" s="215" t="s">
        <v>3762</v>
      </c>
      <c r="K4613" s="215" t="s">
        <v>328</v>
      </c>
      <c r="L4613" s="215" t="s">
        <v>6014</v>
      </c>
      <c r="AD4613" s="216"/>
    </row>
    <row r="4614" spans="1:30" s="215" customFormat="1" x14ac:dyDescent="0.25">
      <c r="A4614" s="215" t="s">
        <v>160</v>
      </c>
      <c r="B4614" s="215">
        <v>6151</v>
      </c>
      <c r="C4614" s="215" t="s">
        <v>240</v>
      </c>
      <c r="D4614" s="215">
        <v>190105795</v>
      </c>
      <c r="E4614" s="215">
        <v>1040</v>
      </c>
      <c r="F4614" s="215">
        <v>1230</v>
      </c>
      <c r="G4614" s="215">
        <v>1004</v>
      </c>
      <c r="I4614" s="215" t="s">
        <v>3763</v>
      </c>
      <c r="J4614" s="215" t="s">
        <v>3764</v>
      </c>
      <c r="K4614" s="215" t="s">
        <v>328</v>
      </c>
      <c r="L4614" s="215" t="s">
        <v>6016</v>
      </c>
      <c r="AD4614" s="216"/>
    </row>
    <row r="4615" spans="1:30" s="215" customFormat="1" x14ac:dyDescent="0.25">
      <c r="A4615" s="215" t="s">
        <v>160</v>
      </c>
      <c r="B4615" s="215">
        <v>6151</v>
      </c>
      <c r="C4615" s="215" t="s">
        <v>240</v>
      </c>
      <c r="D4615" s="215">
        <v>190135738</v>
      </c>
      <c r="E4615" s="215">
        <v>1020</v>
      </c>
      <c r="F4615" s="215">
        <v>1110</v>
      </c>
      <c r="G4615" s="215">
        <v>1004</v>
      </c>
      <c r="I4615" s="215" t="s">
        <v>15563</v>
      </c>
      <c r="J4615" s="215" t="s">
        <v>15564</v>
      </c>
      <c r="K4615" s="215" t="s">
        <v>8688</v>
      </c>
      <c r="L4615" s="215" t="s">
        <v>21366</v>
      </c>
      <c r="AD4615" s="216"/>
    </row>
    <row r="4616" spans="1:30" s="215" customFormat="1" x14ac:dyDescent="0.25">
      <c r="A4616" s="215" t="s">
        <v>160</v>
      </c>
      <c r="B4616" s="215">
        <v>6151</v>
      </c>
      <c r="C4616" s="215" t="s">
        <v>240</v>
      </c>
      <c r="D4616" s="215">
        <v>190145950</v>
      </c>
      <c r="E4616" s="215">
        <v>1020</v>
      </c>
      <c r="F4616" s="215">
        <v>1122</v>
      </c>
      <c r="G4616" s="215">
        <v>1004</v>
      </c>
      <c r="I4616" s="215" t="s">
        <v>15565</v>
      </c>
      <c r="J4616" s="215" t="s">
        <v>15566</v>
      </c>
      <c r="K4616" s="215" t="s">
        <v>8688</v>
      </c>
      <c r="L4616" s="215" t="s">
        <v>21367</v>
      </c>
      <c r="AD4616" s="216"/>
    </row>
    <row r="4617" spans="1:30" s="215" customFormat="1" x14ac:dyDescent="0.25">
      <c r="A4617" s="215" t="s">
        <v>160</v>
      </c>
      <c r="B4617" s="215">
        <v>6151</v>
      </c>
      <c r="C4617" s="215" t="s">
        <v>240</v>
      </c>
      <c r="D4617" s="215">
        <v>190145953</v>
      </c>
      <c r="E4617" s="215">
        <v>1020</v>
      </c>
      <c r="F4617" s="215">
        <v>1122</v>
      </c>
      <c r="G4617" s="215">
        <v>1004</v>
      </c>
      <c r="I4617" s="215" t="s">
        <v>15565</v>
      </c>
      <c r="J4617" s="215" t="s">
        <v>15566</v>
      </c>
      <c r="K4617" s="215" t="s">
        <v>8688</v>
      </c>
      <c r="L4617" s="215" t="s">
        <v>21368</v>
      </c>
      <c r="AD4617" s="216"/>
    </row>
    <row r="4618" spans="1:30" s="215" customFormat="1" x14ac:dyDescent="0.25">
      <c r="A4618" s="215" t="s">
        <v>160</v>
      </c>
      <c r="B4618" s="215">
        <v>6151</v>
      </c>
      <c r="C4618" s="215" t="s">
        <v>240</v>
      </c>
      <c r="D4618" s="215">
        <v>190145970</v>
      </c>
      <c r="E4618" s="215">
        <v>1020</v>
      </c>
      <c r="F4618" s="215">
        <v>1110</v>
      </c>
      <c r="G4618" s="215">
        <v>1004</v>
      </c>
      <c r="I4618" s="215" t="s">
        <v>15567</v>
      </c>
      <c r="J4618" s="215" t="s">
        <v>15568</v>
      </c>
      <c r="K4618" s="215" t="s">
        <v>8688</v>
      </c>
      <c r="L4618" s="215" t="s">
        <v>21369</v>
      </c>
      <c r="AD4618" s="216"/>
    </row>
    <row r="4619" spans="1:30" s="215" customFormat="1" x14ac:dyDescent="0.25">
      <c r="A4619" s="215" t="s">
        <v>160</v>
      </c>
      <c r="B4619" s="215">
        <v>6151</v>
      </c>
      <c r="C4619" s="215" t="s">
        <v>240</v>
      </c>
      <c r="D4619" s="215">
        <v>190146311</v>
      </c>
      <c r="E4619" s="215">
        <v>1020</v>
      </c>
      <c r="F4619" s="215">
        <v>1122</v>
      </c>
      <c r="G4619" s="215">
        <v>1004</v>
      </c>
      <c r="I4619" s="215" t="s">
        <v>3765</v>
      </c>
      <c r="J4619" s="215" t="s">
        <v>3766</v>
      </c>
      <c r="K4619" s="215" t="s">
        <v>328</v>
      </c>
      <c r="L4619" s="215" t="s">
        <v>5869</v>
      </c>
      <c r="AD4619" s="216"/>
    </row>
    <row r="4620" spans="1:30" s="215" customFormat="1" x14ac:dyDescent="0.25">
      <c r="A4620" s="215" t="s">
        <v>160</v>
      </c>
      <c r="B4620" s="215">
        <v>6151</v>
      </c>
      <c r="C4620" s="215" t="s">
        <v>240</v>
      </c>
      <c r="D4620" s="215">
        <v>190146333</v>
      </c>
      <c r="E4620" s="215">
        <v>1020</v>
      </c>
      <c r="F4620" s="215">
        <v>1122</v>
      </c>
      <c r="G4620" s="215">
        <v>1004</v>
      </c>
      <c r="I4620" s="215" t="s">
        <v>3765</v>
      </c>
      <c r="J4620" s="215" t="s">
        <v>3766</v>
      </c>
      <c r="K4620" s="215" t="s">
        <v>328</v>
      </c>
      <c r="L4620" s="215" t="s">
        <v>5869</v>
      </c>
      <c r="AD4620" s="216"/>
    </row>
    <row r="4621" spans="1:30" s="215" customFormat="1" x14ac:dyDescent="0.25">
      <c r="A4621" s="215" t="s">
        <v>160</v>
      </c>
      <c r="B4621" s="215">
        <v>6151</v>
      </c>
      <c r="C4621" s="215" t="s">
        <v>240</v>
      </c>
      <c r="D4621" s="215">
        <v>190148014</v>
      </c>
      <c r="E4621" s="215">
        <v>1020</v>
      </c>
      <c r="F4621" s="215">
        <v>1110</v>
      </c>
      <c r="G4621" s="215">
        <v>1004</v>
      </c>
      <c r="I4621" s="215" t="s">
        <v>15569</v>
      </c>
      <c r="J4621" s="215" t="s">
        <v>15570</v>
      </c>
      <c r="K4621" s="215" t="s">
        <v>8688</v>
      </c>
      <c r="L4621" s="215" t="s">
        <v>21370</v>
      </c>
      <c r="AD4621" s="216"/>
    </row>
    <row r="4622" spans="1:30" s="215" customFormat="1" x14ac:dyDescent="0.25">
      <c r="A4622" s="215" t="s">
        <v>160</v>
      </c>
      <c r="B4622" s="215">
        <v>6151</v>
      </c>
      <c r="C4622" s="215" t="s">
        <v>240</v>
      </c>
      <c r="D4622" s="215">
        <v>190148773</v>
      </c>
      <c r="E4622" s="215">
        <v>1020</v>
      </c>
      <c r="F4622" s="215">
        <v>1110</v>
      </c>
      <c r="G4622" s="215">
        <v>1004</v>
      </c>
      <c r="I4622" s="215" t="s">
        <v>15571</v>
      </c>
      <c r="J4622" s="215" t="s">
        <v>15572</v>
      </c>
      <c r="K4622" s="215" t="s">
        <v>8688</v>
      </c>
      <c r="L4622" s="215" t="s">
        <v>21371</v>
      </c>
      <c r="AD4622" s="216"/>
    </row>
    <row r="4623" spans="1:30" s="215" customFormat="1" x14ac:dyDescent="0.25">
      <c r="A4623" s="215" t="s">
        <v>160</v>
      </c>
      <c r="B4623" s="215">
        <v>6151</v>
      </c>
      <c r="C4623" s="215" t="s">
        <v>240</v>
      </c>
      <c r="D4623" s="215">
        <v>190148791</v>
      </c>
      <c r="E4623" s="215">
        <v>1020</v>
      </c>
      <c r="F4623" s="215">
        <v>1110</v>
      </c>
      <c r="G4623" s="215">
        <v>1004</v>
      </c>
      <c r="I4623" s="215" t="s">
        <v>15573</v>
      </c>
      <c r="J4623" s="215" t="s">
        <v>15574</v>
      </c>
      <c r="K4623" s="215" t="s">
        <v>8688</v>
      </c>
      <c r="L4623" s="215" t="s">
        <v>21372</v>
      </c>
      <c r="AD4623" s="216"/>
    </row>
    <row r="4624" spans="1:30" s="215" customFormat="1" x14ac:dyDescent="0.25">
      <c r="A4624" s="215" t="s">
        <v>160</v>
      </c>
      <c r="B4624" s="215">
        <v>6151</v>
      </c>
      <c r="C4624" s="215" t="s">
        <v>240</v>
      </c>
      <c r="D4624" s="215">
        <v>190148878</v>
      </c>
      <c r="E4624" s="215">
        <v>1020</v>
      </c>
      <c r="F4624" s="215">
        <v>1110</v>
      </c>
      <c r="G4624" s="215">
        <v>1004</v>
      </c>
      <c r="I4624" s="215" t="s">
        <v>15575</v>
      </c>
      <c r="J4624" s="215" t="s">
        <v>15576</v>
      </c>
      <c r="K4624" s="215" t="s">
        <v>8688</v>
      </c>
      <c r="L4624" s="215" t="s">
        <v>21373</v>
      </c>
      <c r="AD4624" s="216"/>
    </row>
    <row r="4625" spans="1:30" s="215" customFormat="1" x14ac:dyDescent="0.25">
      <c r="A4625" s="215" t="s">
        <v>160</v>
      </c>
      <c r="B4625" s="215">
        <v>6151</v>
      </c>
      <c r="C4625" s="215" t="s">
        <v>240</v>
      </c>
      <c r="D4625" s="215">
        <v>190149706</v>
      </c>
      <c r="E4625" s="215">
        <v>1020</v>
      </c>
      <c r="F4625" s="215">
        <v>1122</v>
      </c>
      <c r="G4625" s="215">
        <v>1004</v>
      </c>
      <c r="I4625" s="215" t="s">
        <v>3767</v>
      </c>
      <c r="J4625" s="215" t="s">
        <v>3768</v>
      </c>
      <c r="K4625" s="215" t="s">
        <v>328</v>
      </c>
      <c r="L4625" s="215" t="s">
        <v>5870</v>
      </c>
      <c r="AD4625" s="216"/>
    </row>
    <row r="4626" spans="1:30" s="215" customFormat="1" x14ac:dyDescent="0.25">
      <c r="A4626" s="215" t="s">
        <v>160</v>
      </c>
      <c r="B4626" s="215">
        <v>6151</v>
      </c>
      <c r="C4626" s="215" t="s">
        <v>240</v>
      </c>
      <c r="D4626" s="215">
        <v>190149743</v>
      </c>
      <c r="E4626" s="215">
        <v>1020</v>
      </c>
      <c r="F4626" s="215">
        <v>1122</v>
      </c>
      <c r="G4626" s="215">
        <v>1004</v>
      </c>
      <c r="I4626" s="215" t="s">
        <v>3767</v>
      </c>
      <c r="J4626" s="215" t="s">
        <v>3768</v>
      </c>
      <c r="K4626" s="215" t="s">
        <v>328</v>
      </c>
      <c r="L4626" s="215" t="s">
        <v>5870</v>
      </c>
      <c r="AD4626" s="216"/>
    </row>
    <row r="4627" spans="1:30" s="215" customFormat="1" x14ac:dyDescent="0.25">
      <c r="A4627" s="215" t="s">
        <v>160</v>
      </c>
      <c r="B4627" s="215">
        <v>6151</v>
      </c>
      <c r="C4627" s="215" t="s">
        <v>240</v>
      </c>
      <c r="D4627" s="215">
        <v>190149788</v>
      </c>
      <c r="E4627" s="215">
        <v>1020</v>
      </c>
      <c r="F4627" s="215">
        <v>1122</v>
      </c>
      <c r="G4627" s="215">
        <v>1004</v>
      </c>
      <c r="I4627" s="215" t="s">
        <v>3767</v>
      </c>
      <c r="J4627" s="215" t="s">
        <v>3768</v>
      </c>
      <c r="K4627" s="215" t="s">
        <v>328</v>
      </c>
      <c r="L4627" s="215" t="s">
        <v>5870</v>
      </c>
      <c r="AD4627" s="216"/>
    </row>
    <row r="4628" spans="1:30" s="215" customFormat="1" x14ac:dyDescent="0.25">
      <c r="A4628" s="215" t="s">
        <v>160</v>
      </c>
      <c r="B4628" s="215">
        <v>6151</v>
      </c>
      <c r="C4628" s="215" t="s">
        <v>240</v>
      </c>
      <c r="D4628" s="215">
        <v>190170978</v>
      </c>
      <c r="E4628" s="215">
        <v>1020</v>
      </c>
      <c r="F4628" s="215">
        <v>1110</v>
      </c>
      <c r="G4628" s="215">
        <v>1004</v>
      </c>
      <c r="I4628" s="215" t="s">
        <v>3769</v>
      </c>
      <c r="J4628" s="215" t="s">
        <v>3770</v>
      </c>
      <c r="K4628" s="215" t="s">
        <v>328</v>
      </c>
      <c r="L4628" s="215" t="s">
        <v>6021</v>
      </c>
      <c r="AD4628" s="216"/>
    </row>
    <row r="4629" spans="1:30" s="215" customFormat="1" x14ac:dyDescent="0.25">
      <c r="A4629" s="215" t="s">
        <v>160</v>
      </c>
      <c r="B4629" s="215">
        <v>6151</v>
      </c>
      <c r="C4629" s="215" t="s">
        <v>240</v>
      </c>
      <c r="D4629" s="215">
        <v>190175668</v>
      </c>
      <c r="E4629" s="215">
        <v>1040</v>
      </c>
      <c r="F4629" s="215">
        <v>1271</v>
      </c>
      <c r="G4629" s="215">
        <v>1004</v>
      </c>
      <c r="I4629" s="215" t="s">
        <v>31856</v>
      </c>
      <c r="J4629" s="215" t="s">
        <v>31857</v>
      </c>
      <c r="K4629" s="215" t="s">
        <v>328</v>
      </c>
      <c r="L4629" s="215" t="s">
        <v>31899</v>
      </c>
      <c r="AD4629" s="216"/>
    </row>
    <row r="4630" spans="1:30" s="215" customFormat="1" x14ac:dyDescent="0.25">
      <c r="A4630" s="215" t="s">
        <v>160</v>
      </c>
      <c r="B4630" s="215">
        <v>6151</v>
      </c>
      <c r="C4630" s="215" t="s">
        <v>240</v>
      </c>
      <c r="D4630" s="215">
        <v>190176006</v>
      </c>
      <c r="E4630" s="215">
        <v>1020</v>
      </c>
      <c r="F4630" s="215">
        <v>1122</v>
      </c>
      <c r="G4630" s="215">
        <v>1004</v>
      </c>
      <c r="I4630" s="215" t="s">
        <v>15577</v>
      </c>
      <c r="J4630" s="215" t="s">
        <v>15578</v>
      </c>
      <c r="K4630" s="215" t="s">
        <v>8688</v>
      </c>
      <c r="L4630" s="215" t="s">
        <v>21374</v>
      </c>
      <c r="AD4630" s="216"/>
    </row>
    <row r="4631" spans="1:30" s="215" customFormat="1" x14ac:dyDescent="0.25">
      <c r="A4631" s="215" t="s">
        <v>160</v>
      </c>
      <c r="B4631" s="215">
        <v>6151</v>
      </c>
      <c r="C4631" s="215" t="s">
        <v>240</v>
      </c>
      <c r="D4631" s="215">
        <v>190177960</v>
      </c>
      <c r="E4631" s="215">
        <v>1020</v>
      </c>
      <c r="F4631" s="215">
        <v>1110</v>
      </c>
      <c r="G4631" s="215">
        <v>1004</v>
      </c>
      <c r="I4631" s="215" t="s">
        <v>26338</v>
      </c>
      <c r="J4631" s="215" t="s">
        <v>26339</v>
      </c>
      <c r="K4631" s="215" t="s">
        <v>328</v>
      </c>
      <c r="L4631" s="215" t="s">
        <v>26659</v>
      </c>
      <c r="AD4631" s="216"/>
    </row>
    <row r="4632" spans="1:30" s="215" customFormat="1" x14ac:dyDescent="0.25">
      <c r="A4632" s="215" t="s">
        <v>160</v>
      </c>
      <c r="B4632" s="215">
        <v>6151</v>
      </c>
      <c r="C4632" s="215" t="s">
        <v>240</v>
      </c>
      <c r="D4632" s="215">
        <v>190179764</v>
      </c>
      <c r="E4632" s="215">
        <v>1040</v>
      </c>
      <c r="F4632" s="215">
        <v>1271</v>
      </c>
      <c r="G4632" s="215">
        <v>1004</v>
      </c>
      <c r="I4632" s="215" t="s">
        <v>31858</v>
      </c>
      <c r="J4632" s="215" t="s">
        <v>31859</v>
      </c>
      <c r="K4632" s="215" t="s">
        <v>328</v>
      </c>
      <c r="L4632" s="215" t="s">
        <v>31900</v>
      </c>
      <c r="AD4632" s="216"/>
    </row>
    <row r="4633" spans="1:30" s="215" customFormat="1" x14ac:dyDescent="0.25">
      <c r="A4633" s="215" t="s">
        <v>160</v>
      </c>
      <c r="B4633" s="215">
        <v>6151</v>
      </c>
      <c r="C4633" s="215" t="s">
        <v>240</v>
      </c>
      <c r="D4633" s="215">
        <v>190181412</v>
      </c>
      <c r="E4633" s="215">
        <v>1040</v>
      </c>
      <c r="F4633" s="215">
        <v>1271</v>
      </c>
      <c r="G4633" s="215">
        <v>1004</v>
      </c>
      <c r="I4633" s="215" t="s">
        <v>15579</v>
      </c>
      <c r="J4633" s="215" t="s">
        <v>15580</v>
      </c>
      <c r="K4633" s="215" t="s">
        <v>8688</v>
      </c>
      <c r="L4633" s="215" t="s">
        <v>21375</v>
      </c>
      <c r="AD4633" s="216"/>
    </row>
    <row r="4634" spans="1:30" s="215" customFormat="1" x14ac:dyDescent="0.25">
      <c r="A4634" s="215" t="s">
        <v>160</v>
      </c>
      <c r="B4634" s="215">
        <v>6151</v>
      </c>
      <c r="C4634" s="215" t="s">
        <v>240</v>
      </c>
      <c r="D4634" s="215">
        <v>190198068</v>
      </c>
      <c r="E4634" s="215">
        <v>1020</v>
      </c>
      <c r="F4634" s="215">
        <v>1110</v>
      </c>
      <c r="G4634" s="215">
        <v>1004</v>
      </c>
      <c r="I4634" s="215" t="s">
        <v>15581</v>
      </c>
      <c r="J4634" s="215" t="s">
        <v>15582</v>
      </c>
      <c r="K4634" s="215" t="s">
        <v>8688</v>
      </c>
      <c r="L4634" s="215" t="s">
        <v>21376</v>
      </c>
      <c r="AD4634" s="216"/>
    </row>
    <row r="4635" spans="1:30" s="215" customFormat="1" x14ac:dyDescent="0.25">
      <c r="A4635" s="215" t="s">
        <v>160</v>
      </c>
      <c r="B4635" s="215">
        <v>6151</v>
      </c>
      <c r="C4635" s="215" t="s">
        <v>240</v>
      </c>
      <c r="D4635" s="215">
        <v>190216246</v>
      </c>
      <c r="E4635" s="215">
        <v>1030</v>
      </c>
      <c r="F4635" s="215">
        <v>1110</v>
      </c>
      <c r="G4635" s="215">
        <v>1004</v>
      </c>
      <c r="I4635" s="215" t="s">
        <v>15583</v>
      </c>
      <c r="J4635" s="215" t="s">
        <v>15584</v>
      </c>
      <c r="K4635" s="215" t="s">
        <v>8688</v>
      </c>
      <c r="L4635" s="215" t="s">
        <v>21377</v>
      </c>
      <c r="AD4635" s="216"/>
    </row>
    <row r="4636" spans="1:30" s="215" customFormat="1" x14ac:dyDescent="0.25">
      <c r="A4636" s="215" t="s">
        <v>160</v>
      </c>
      <c r="B4636" s="215">
        <v>6151</v>
      </c>
      <c r="C4636" s="215" t="s">
        <v>240</v>
      </c>
      <c r="D4636" s="215">
        <v>190440769</v>
      </c>
      <c r="E4636" s="215">
        <v>1020</v>
      </c>
      <c r="F4636" s="215">
        <v>1110</v>
      </c>
      <c r="G4636" s="215">
        <v>1004</v>
      </c>
      <c r="I4636" s="215" t="s">
        <v>15585</v>
      </c>
      <c r="J4636" s="215" t="s">
        <v>15586</v>
      </c>
      <c r="K4636" s="215" t="s">
        <v>8688</v>
      </c>
      <c r="L4636" s="215" t="s">
        <v>21378</v>
      </c>
      <c r="AD4636" s="216"/>
    </row>
    <row r="4637" spans="1:30" s="215" customFormat="1" x14ac:dyDescent="0.25">
      <c r="A4637" s="215" t="s">
        <v>160</v>
      </c>
      <c r="B4637" s="215">
        <v>6151</v>
      </c>
      <c r="C4637" s="215" t="s">
        <v>240</v>
      </c>
      <c r="D4637" s="215">
        <v>190490509</v>
      </c>
      <c r="E4637" s="215">
        <v>1040</v>
      </c>
      <c r="F4637" s="215">
        <v>1211</v>
      </c>
      <c r="G4637" s="215">
        <v>1004</v>
      </c>
      <c r="I4637" s="215" t="s">
        <v>3771</v>
      </c>
      <c r="J4637" s="215" t="s">
        <v>3772</v>
      </c>
      <c r="K4637" s="215" t="s">
        <v>328</v>
      </c>
      <c r="L4637" s="215" t="s">
        <v>6014</v>
      </c>
      <c r="AD4637" s="216"/>
    </row>
    <row r="4638" spans="1:30" s="215" customFormat="1" x14ac:dyDescent="0.25">
      <c r="A4638" s="215" t="s">
        <v>160</v>
      </c>
      <c r="B4638" s="215">
        <v>6151</v>
      </c>
      <c r="C4638" s="215" t="s">
        <v>240</v>
      </c>
      <c r="D4638" s="215">
        <v>190574431</v>
      </c>
      <c r="E4638" s="215">
        <v>1020</v>
      </c>
      <c r="F4638" s="215">
        <v>1110</v>
      </c>
      <c r="G4638" s="215">
        <v>1004</v>
      </c>
      <c r="I4638" s="215" t="s">
        <v>15587</v>
      </c>
      <c r="J4638" s="215" t="s">
        <v>15588</v>
      </c>
      <c r="K4638" s="215" t="s">
        <v>8688</v>
      </c>
      <c r="L4638" s="215" t="s">
        <v>21379</v>
      </c>
      <c r="AD4638" s="216"/>
    </row>
    <row r="4639" spans="1:30" s="215" customFormat="1" x14ac:dyDescent="0.25">
      <c r="A4639" s="215" t="s">
        <v>160</v>
      </c>
      <c r="B4639" s="215">
        <v>6151</v>
      </c>
      <c r="C4639" s="215" t="s">
        <v>240</v>
      </c>
      <c r="D4639" s="215">
        <v>190876392</v>
      </c>
      <c r="E4639" s="215">
        <v>1020</v>
      </c>
      <c r="F4639" s="215">
        <v>1110</v>
      </c>
      <c r="G4639" s="215">
        <v>1004</v>
      </c>
      <c r="I4639" s="215" t="s">
        <v>15589</v>
      </c>
      <c r="J4639" s="215" t="s">
        <v>15590</v>
      </c>
      <c r="K4639" s="215" t="s">
        <v>8688</v>
      </c>
      <c r="L4639" s="215" t="s">
        <v>21380</v>
      </c>
      <c r="AD4639" s="216"/>
    </row>
    <row r="4640" spans="1:30" s="215" customFormat="1" x14ac:dyDescent="0.25">
      <c r="A4640" s="215" t="s">
        <v>160</v>
      </c>
      <c r="B4640" s="215">
        <v>6151</v>
      </c>
      <c r="C4640" s="215" t="s">
        <v>240</v>
      </c>
      <c r="D4640" s="215">
        <v>191016361</v>
      </c>
      <c r="E4640" s="215">
        <v>1060</v>
      </c>
      <c r="F4640" s="215">
        <v>1272</v>
      </c>
      <c r="G4640" s="215">
        <v>1004</v>
      </c>
      <c r="I4640" s="215" t="s">
        <v>15591</v>
      </c>
      <c r="J4640" s="215" t="s">
        <v>15592</v>
      </c>
      <c r="K4640" s="215" t="s">
        <v>8688</v>
      </c>
      <c r="L4640" s="215" t="s">
        <v>21381</v>
      </c>
      <c r="AD4640" s="216"/>
    </row>
    <row r="4641" spans="1:30" s="215" customFormat="1" x14ac:dyDescent="0.25">
      <c r="A4641" s="215" t="s">
        <v>160</v>
      </c>
      <c r="B4641" s="215">
        <v>6151</v>
      </c>
      <c r="C4641" s="215" t="s">
        <v>240</v>
      </c>
      <c r="D4641" s="215">
        <v>191131570</v>
      </c>
      <c r="E4641" s="215">
        <v>1020</v>
      </c>
      <c r="F4641" s="215">
        <v>1110</v>
      </c>
      <c r="G4641" s="215">
        <v>1004</v>
      </c>
      <c r="I4641" s="215" t="s">
        <v>15593</v>
      </c>
      <c r="J4641" s="215" t="s">
        <v>15594</v>
      </c>
      <c r="K4641" s="215" t="s">
        <v>8688</v>
      </c>
      <c r="L4641" s="215" t="s">
        <v>21382</v>
      </c>
      <c r="AD4641" s="216"/>
    </row>
    <row r="4642" spans="1:30" s="215" customFormat="1" x14ac:dyDescent="0.25">
      <c r="A4642" s="215" t="s">
        <v>160</v>
      </c>
      <c r="B4642" s="215">
        <v>6151</v>
      </c>
      <c r="C4642" s="215" t="s">
        <v>240</v>
      </c>
      <c r="D4642" s="215">
        <v>191205135</v>
      </c>
      <c r="E4642" s="215">
        <v>1020</v>
      </c>
      <c r="F4642" s="215">
        <v>1110</v>
      </c>
      <c r="G4642" s="215">
        <v>1004</v>
      </c>
      <c r="I4642" s="215" t="s">
        <v>15595</v>
      </c>
      <c r="J4642" s="215" t="s">
        <v>15596</v>
      </c>
      <c r="K4642" s="215" t="s">
        <v>8688</v>
      </c>
      <c r="L4642" s="215" t="s">
        <v>21383</v>
      </c>
      <c r="AD4642" s="216"/>
    </row>
    <row r="4643" spans="1:30" s="215" customFormat="1" x14ac:dyDescent="0.25">
      <c r="A4643" s="215" t="s">
        <v>160</v>
      </c>
      <c r="B4643" s="215">
        <v>6151</v>
      </c>
      <c r="C4643" s="215" t="s">
        <v>240</v>
      </c>
      <c r="D4643" s="215">
        <v>191224850</v>
      </c>
      <c r="E4643" s="215">
        <v>1020</v>
      </c>
      <c r="F4643" s="215">
        <v>1110</v>
      </c>
      <c r="G4643" s="215">
        <v>1004</v>
      </c>
      <c r="I4643" s="215" t="s">
        <v>15597</v>
      </c>
      <c r="J4643" s="215" t="s">
        <v>15598</v>
      </c>
      <c r="K4643" s="215" t="s">
        <v>8688</v>
      </c>
      <c r="L4643" s="215" t="s">
        <v>21384</v>
      </c>
      <c r="AD4643" s="216"/>
    </row>
    <row r="4644" spans="1:30" s="215" customFormat="1" x14ac:dyDescent="0.25">
      <c r="A4644" s="215" t="s">
        <v>160</v>
      </c>
      <c r="B4644" s="215">
        <v>6151</v>
      </c>
      <c r="C4644" s="215" t="s">
        <v>240</v>
      </c>
      <c r="D4644" s="215">
        <v>191237350</v>
      </c>
      <c r="E4644" s="215">
        <v>1020</v>
      </c>
      <c r="F4644" s="215">
        <v>1110</v>
      </c>
      <c r="G4644" s="215">
        <v>1004</v>
      </c>
      <c r="I4644" s="215" t="s">
        <v>15599</v>
      </c>
      <c r="J4644" s="215" t="s">
        <v>15600</v>
      </c>
      <c r="K4644" s="215" t="s">
        <v>8688</v>
      </c>
      <c r="L4644" s="215" t="s">
        <v>21385</v>
      </c>
      <c r="AD4644" s="216"/>
    </row>
    <row r="4645" spans="1:30" s="215" customFormat="1" x14ac:dyDescent="0.25">
      <c r="A4645" s="215" t="s">
        <v>160</v>
      </c>
      <c r="B4645" s="215">
        <v>6151</v>
      </c>
      <c r="C4645" s="215" t="s">
        <v>240</v>
      </c>
      <c r="D4645" s="215">
        <v>191237370</v>
      </c>
      <c r="E4645" s="215">
        <v>1020</v>
      </c>
      <c r="F4645" s="215">
        <v>1110</v>
      </c>
      <c r="G4645" s="215">
        <v>1004</v>
      </c>
      <c r="I4645" s="215" t="s">
        <v>15601</v>
      </c>
      <c r="J4645" s="215" t="s">
        <v>15602</v>
      </c>
      <c r="K4645" s="215" t="s">
        <v>8688</v>
      </c>
      <c r="L4645" s="215" t="s">
        <v>21386</v>
      </c>
      <c r="AD4645" s="216"/>
    </row>
    <row r="4646" spans="1:30" s="215" customFormat="1" x14ac:dyDescent="0.25">
      <c r="A4646" s="215" t="s">
        <v>160</v>
      </c>
      <c r="B4646" s="215">
        <v>6151</v>
      </c>
      <c r="C4646" s="215" t="s">
        <v>240</v>
      </c>
      <c r="D4646" s="215">
        <v>191500273</v>
      </c>
      <c r="E4646" s="215">
        <v>1020</v>
      </c>
      <c r="F4646" s="215">
        <v>1110</v>
      </c>
      <c r="G4646" s="215">
        <v>1004</v>
      </c>
      <c r="I4646" s="215" t="s">
        <v>15603</v>
      </c>
      <c r="J4646" s="215" t="s">
        <v>15604</v>
      </c>
      <c r="K4646" s="215" t="s">
        <v>8688</v>
      </c>
      <c r="L4646" s="215" t="s">
        <v>21387</v>
      </c>
      <c r="AD4646" s="216"/>
    </row>
    <row r="4647" spans="1:30" s="215" customFormat="1" x14ac:dyDescent="0.25">
      <c r="A4647" s="215" t="s">
        <v>160</v>
      </c>
      <c r="B4647" s="215">
        <v>6151</v>
      </c>
      <c r="C4647" s="215" t="s">
        <v>240</v>
      </c>
      <c r="D4647" s="215">
        <v>191500572</v>
      </c>
      <c r="E4647" s="215">
        <v>1040</v>
      </c>
      <c r="F4647" s="215">
        <v>1212</v>
      </c>
      <c r="G4647" s="215">
        <v>1004</v>
      </c>
      <c r="I4647" s="215" t="s">
        <v>15605</v>
      </c>
      <c r="J4647" s="215" t="s">
        <v>15606</v>
      </c>
      <c r="K4647" s="215" t="s">
        <v>8688</v>
      </c>
      <c r="L4647" s="215" t="s">
        <v>21388</v>
      </c>
      <c r="AD4647" s="216"/>
    </row>
    <row r="4648" spans="1:30" s="215" customFormat="1" x14ac:dyDescent="0.25">
      <c r="A4648" s="215" t="s">
        <v>160</v>
      </c>
      <c r="B4648" s="215">
        <v>6151</v>
      </c>
      <c r="C4648" s="215" t="s">
        <v>240</v>
      </c>
      <c r="D4648" s="215">
        <v>191557452</v>
      </c>
      <c r="E4648" s="215">
        <v>1020</v>
      </c>
      <c r="F4648" s="215">
        <v>1110</v>
      </c>
      <c r="G4648" s="215">
        <v>1004</v>
      </c>
      <c r="I4648" s="215" t="s">
        <v>15607</v>
      </c>
      <c r="J4648" s="215" t="s">
        <v>15608</v>
      </c>
      <c r="K4648" s="215" t="s">
        <v>8688</v>
      </c>
      <c r="L4648" s="215" t="s">
        <v>21389</v>
      </c>
      <c r="AD4648" s="216"/>
    </row>
    <row r="4649" spans="1:30" s="215" customFormat="1" x14ac:dyDescent="0.25">
      <c r="A4649" s="215" t="s">
        <v>160</v>
      </c>
      <c r="B4649" s="215">
        <v>6151</v>
      </c>
      <c r="C4649" s="215" t="s">
        <v>240</v>
      </c>
      <c r="D4649" s="215">
        <v>191607374</v>
      </c>
      <c r="E4649" s="215">
        <v>1030</v>
      </c>
      <c r="F4649" s="215">
        <v>1110</v>
      </c>
      <c r="G4649" s="215">
        <v>1004</v>
      </c>
      <c r="I4649" s="215" t="s">
        <v>15609</v>
      </c>
      <c r="J4649" s="215" t="s">
        <v>15610</v>
      </c>
      <c r="K4649" s="215" t="s">
        <v>8688</v>
      </c>
      <c r="L4649" s="215" t="s">
        <v>21390</v>
      </c>
      <c r="AD4649" s="216"/>
    </row>
    <row r="4650" spans="1:30" s="215" customFormat="1" x14ac:dyDescent="0.25">
      <c r="A4650" s="215" t="s">
        <v>160</v>
      </c>
      <c r="B4650" s="215">
        <v>6151</v>
      </c>
      <c r="C4650" s="215" t="s">
        <v>240</v>
      </c>
      <c r="D4650" s="215">
        <v>191607378</v>
      </c>
      <c r="E4650" s="215">
        <v>1040</v>
      </c>
      <c r="F4650" s="215">
        <v>1271</v>
      </c>
      <c r="G4650" s="215">
        <v>1004</v>
      </c>
      <c r="I4650" s="215" t="s">
        <v>15611</v>
      </c>
      <c r="J4650" s="215" t="s">
        <v>15612</v>
      </c>
      <c r="K4650" s="215" t="s">
        <v>8688</v>
      </c>
      <c r="L4650" s="215" t="s">
        <v>21391</v>
      </c>
      <c r="AD4650" s="216"/>
    </row>
    <row r="4651" spans="1:30" s="215" customFormat="1" x14ac:dyDescent="0.25">
      <c r="A4651" s="215" t="s">
        <v>160</v>
      </c>
      <c r="B4651" s="215">
        <v>6151</v>
      </c>
      <c r="C4651" s="215" t="s">
        <v>240</v>
      </c>
      <c r="D4651" s="215">
        <v>191607380</v>
      </c>
      <c r="E4651" s="215">
        <v>1040</v>
      </c>
      <c r="F4651" s="215">
        <v>1271</v>
      </c>
      <c r="G4651" s="215">
        <v>1004</v>
      </c>
      <c r="I4651" s="215" t="s">
        <v>15613</v>
      </c>
      <c r="J4651" s="215" t="s">
        <v>15614</v>
      </c>
      <c r="K4651" s="215" t="s">
        <v>8688</v>
      </c>
      <c r="L4651" s="215" t="s">
        <v>21392</v>
      </c>
      <c r="AD4651" s="216"/>
    </row>
    <row r="4652" spans="1:30" s="215" customFormat="1" x14ac:dyDescent="0.25">
      <c r="A4652" s="215" t="s">
        <v>160</v>
      </c>
      <c r="B4652" s="215">
        <v>6151</v>
      </c>
      <c r="C4652" s="215" t="s">
        <v>240</v>
      </c>
      <c r="D4652" s="215">
        <v>191607381</v>
      </c>
      <c r="E4652" s="215">
        <v>1040</v>
      </c>
      <c r="F4652" s="215">
        <v>1271</v>
      </c>
      <c r="G4652" s="215">
        <v>1004</v>
      </c>
      <c r="I4652" s="215" t="s">
        <v>15615</v>
      </c>
      <c r="J4652" s="215" t="s">
        <v>15616</v>
      </c>
      <c r="K4652" s="215" t="s">
        <v>8688</v>
      </c>
      <c r="L4652" s="215" t="s">
        <v>21393</v>
      </c>
      <c r="AD4652" s="216"/>
    </row>
    <row r="4653" spans="1:30" s="215" customFormat="1" x14ac:dyDescent="0.25">
      <c r="A4653" s="215" t="s">
        <v>160</v>
      </c>
      <c r="B4653" s="215">
        <v>6151</v>
      </c>
      <c r="C4653" s="215" t="s">
        <v>240</v>
      </c>
      <c r="D4653" s="215">
        <v>191607384</v>
      </c>
      <c r="E4653" s="215">
        <v>1040</v>
      </c>
      <c r="F4653" s="215">
        <v>1271</v>
      </c>
      <c r="G4653" s="215">
        <v>1004</v>
      </c>
      <c r="I4653" s="215" t="s">
        <v>15617</v>
      </c>
      <c r="J4653" s="215" t="s">
        <v>15618</v>
      </c>
      <c r="K4653" s="215" t="s">
        <v>8688</v>
      </c>
      <c r="L4653" s="215" t="s">
        <v>21394</v>
      </c>
      <c r="AD4653" s="216"/>
    </row>
    <row r="4654" spans="1:30" s="215" customFormat="1" x14ac:dyDescent="0.25">
      <c r="A4654" s="215" t="s">
        <v>160</v>
      </c>
      <c r="B4654" s="215">
        <v>6151</v>
      </c>
      <c r="C4654" s="215" t="s">
        <v>240</v>
      </c>
      <c r="D4654" s="215">
        <v>191607391</v>
      </c>
      <c r="E4654" s="215">
        <v>1030</v>
      </c>
      <c r="F4654" s="215">
        <v>1110</v>
      </c>
      <c r="G4654" s="215">
        <v>1004</v>
      </c>
      <c r="I4654" s="215" t="s">
        <v>15619</v>
      </c>
      <c r="J4654" s="215" t="s">
        <v>15620</v>
      </c>
      <c r="K4654" s="215" t="s">
        <v>8688</v>
      </c>
      <c r="L4654" s="215" t="s">
        <v>21395</v>
      </c>
      <c r="AD4654" s="216"/>
    </row>
    <row r="4655" spans="1:30" s="215" customFormat="1" x14ac:dyDescent="0.25">
      <c r="A4655" s="215" t="s">
        <v>160</v>
      </c>
      <c r="B4655" s="215">
        <v>6151</v>
      </c>
      <c r="C4655" s="215" t="s">
        <v>240</v>
      </c>
      <c r="D4655" s="215">
        <v>191607395</v>
      </c>
      <c r="E4655" s="215">
        <v>1040</v>
      </c>
      <c r="F4655" s="215">
        <v>1271</v>
      </c>
      <c r="G4655" s="215">
        <v>1004</v>
      </c>
      <c r="I4655" s="215" t="s">
        <v>15621</v>
      </c>
      <c r="J4655" s="215" t="s">
        <v>15622</v>
      </c>
      <c r="K4655" s="215" t="s">
        <v>8688</v>
      </c>
      <c r="L4655" s="215" t="s">
        <v>21396</v>
      </c>
      <c r="AD4655" s="216"/>
    </row>
    <row r="4656" spans="1:30" s="215" customFormat="1" x14ac:dyDescent="0.25">
      <c r="A4656" s="215" t="s">
        <v>160</v>
      </c>
      <c r="B4656" s="215">
        <v>6151</v>
      </c>
      <c r="C4656" s="215" t="s">
        <v>240</v>
      </c>
      <c r="D4656" s="215">
        <v>191607396</v>
      </c>
      <c r="E4656" s="215">
        <v>1040</v>
      </c>
      <c r="F4656" s="215">
        <v>1271</v>
      </c>
      <c r="G4656" s="215">
        <v>1004</v>
      </c>
      <c r="I4656" s="215" t="s">
        <v>15623</v>
      </c>
      <c r="J4656" s="215" t="s">
        <v>15624</v>
      </c>
      <c r="K4656" s="215" t="s">
        <v>8688</v>
      </c>
      <c r="L4656" s="215" t="s">
        <v>21397</v>
      </c>
      <c r="AD4656" s="216"/>
    </row>
    <row r="4657" spans="1:30" s="215" customFormat="1" x14ac:dyDescent="0.25">
      <c r="A4657" s="215" t="s">
        <v>160</v>
      </c>
      <c r="B4657" s="215">
        <v>6151</v>
      </c>
      <c r="C4657" s="215" t="s">
        <v>240</v>
      </c>
      <c r="D4657" s="215">
        <v>191607398</v>
      </c>
      <c r="E4657" s="215">
        <v>1040</v>
      </c>
      <c r="F4657" s="215">
        <v>1271</v>
      </c>
      <c r="G4657" s="215">
        <v>1004</v>
      </c>
      <c r="I4657" s="215" t="s">
        <v>15625</v>
      </c>
      <c r="J4657" s="215" t="s">
        <v>15626</v>
      </c>
      <c r="K4657" s="215" t="s">
        <v>8688</v>
      </c>
      <c r="L4657" s="215" t="s">
        <v>21398</v>
      </c>
      <c r="AD4657" s="216"/>
    </row>
    <row r="4658" spans="1:30" s="215" customFormat="1" x14ac:dyDescent="0.25">
      <c r="A4658" s="215" t="s">
        <v>160</v>
      </c>
      <c r="B4658" s="215">
        <v>6151</v>
      </c>
      <c r="C4658" s="215" t="s">
        <v>240</v>
      </c>
      <c r="D4658" s="215">
        <v>191607399</v>
      </c>
      <c r="E4658" s="215">
        <v>1040</v>
      </c>
      <c r="F4658" s="215">
        <v>1271</v>
      </c>
      <c r="G4658" s="215">
        <v>1004</v>
      </c>
      <c r="I4658" s="215" t="s">
        <v>15627</v>
      </c>
      <c r="J4658" s="215" t="s">
        <v>15628</v>
      </c>
      <c r="K4658" s="215" t="s">
        <v>8688</v>
      </c>
      <c r="L4658" s="215" t="s">
        <v>21399</v>
      </c>
      <c r="AD4658" s="216"/>
    </row>
    <row r="4659" spans="1:30" s="215" customFormat="1" x14ac:dyDescent="0.25">
      <c r="A4659" s="215" t="s">
        <v>160</v>
      </c>
      <c r="B4659" s="215">
        <v>6151</v>
      </c>
      <c r="C4659" s="215" t="s">
        <v>240</v>
      </c>
      <c r="D4659" s="215">
        <v>191607400</v>
      </c>
      <c r="E4659" s="215">
        <v>1040</v>
      </c>
      <c r="F4659" s="215">
        <v>1271</v>
      </c>
      <c r="G4659" s="215">
        <v>1004</v>
      </c>
      <c r="I4659" s="215" t="s">
        <v>15629</v>
      </c>
      <c r="J4659" s="215" t="s">
        <v>15630</v>
      </c>
      <c r="K4659" s="215" t="s">
        <v>8688</v>
      </c>
      <c r="L4659" s="215" t="s">
        <v>21400</v>
      </c>
      <c r="AD4659" s="216"/>
    </row>
    <row r="4660" spans="1:30" s="215" customFormat="1" x14ac:dyDescent="0.25">
      <c r="A4660" s="215" t="s">
        <v>160</v>
      </c>
      <c r="B4660" s="215">
        <v>6151</v>
      </c>
      <c r="C4660" s="215" t="s">
        <v>240</v>
      </c>
      <c r="D4660" s="215">
        <v>191607401</v>
      </c>
      <c r="E4660" s="215">
        <v>1040</v>
      </c>
      <c r="F4660" s="215">
        <v>1271</v>
      </c>
      <c r="G4660" s="215">
        <v>1004</v>
      </c>
      <c r="I4660" s="215" t="s">
        <v>15631</v>
      </c>
      <c r="J4660" s="215" t="s">
        <v>15632</v>
      </c>
      <c r="K4660" s="215" t="s">
        <v>8688</v>
      </c>
      <c r="L4660" s="215" t="s">
        <v>21401</v>
      </c>
      <c r="AD4660" s="216"/>
    </row>
    <row r="4661" spans="1:30" s="215" customFormat="1" x14ac:dyDescent="0.25">
      <c r="A4661" s="215" t="s">
        <v>160</v>
      </c>
      <c r="B4661" s="215">
        <v>6151</v>
      </c>
      <c r="C4661" s="215" t="s">
        <v>240</v>
      </c>
      <c r="D4661" s="215">
        <v>191607402</v>
      </c>
      <c r="E4661" s="215">
        <v>1040</v>
      </c>
      <c r="F4661" s="215">
        <v>1271</v>
      </c>
      <c r="G4661" s="215">
        <v>1004</v>
      </c>
      <c r="I4661" s="215" t="s">
        <v>15633</v>
      </c>
      <c r="J4661" s="215" t="s">
        <v>15634</v>
      </c>
      <c r="K4661" s="215" t="s">
        <v>8688</v>
      </c>
      <c r="L4661" s="215" t="s">
        <v>21402</v>
      </c>
      <c r="AD4661" s="216"/>
    </row>
    <row r="4662" spans="1:30" s="215" customFormat="1" x14ac:dyDescent="0.25">
      <c r="A4662" s="215" t="s">
        <v>160</v>
      </c>
      <c r="B4662" s="215">
        <v>6151</v>
      </c>
      <c r="C4662" s="215" t="s">
        <v>240</v>
      </c>
      <c r="D4662" s="215">
        <v>191774956</v>
      </c>
      <c r="E4662" s="215">
        <v>1020</v>
      </c>
      <c r="F4662" s="215">
        <v>1110</v>
      </c>
      <c r="G4662" s="215">
        <v>1004</v>
      </c>
      <c r="I4662" s="215" t="s">
        <v>15635</v>
      </c>
      <c r="J4662" s="215" t="s">
        <v>15636</v>
      </c>
      <c r="K4662" s="215" t="s">
        <v>8688</v>
      </c>
      <c r="L4662" s="215" t="s">
        <v>21403</v>
      </c>
      <c r="AD4662" s="216"/>
    </row>
    <row r="4663" spans="1:30" s="215" customFormat="1" x14ac:dyDescent="0.25">
      <c r="A4663" s="215" t="s">
        <v>160</v>
      </c>
      <c r="B4663" s="215">
        <v>6151</v>
      </c>
      <c r="C4663" s="215" t="s">
        <v>240</v>
      </c>
      <c r="D4663" s="215">
        <v>191780652</v>
      </c>
      <c r="E4663" s="215">
        <v>1020</v>
      </c>
      <c r="F4663" s="215">
        <v>1110</v>
      </c>
      <c r="G4663" s="215">
        <v>1004</v>
      </c>
      <c r="I4663" s="215" t="s">
        <v>15637</v>
      </c>
      <c r="J4663" s="215" t="s">
        <v>15638</v>
      </c>
      <c r="K4663" s="215" t="s">
        <v>8688</v>
      </c>
      <c r="L4663" s="215" t="s">
        <v>21404</v>
      </c>
      <c r="AD4663" s="216"/>
    </row>
    <row r="4664" spans="1:30" s="215" customFormat="1" x14ac:dyDescent="0.25">
      <c r="A4664" s="215" t="s">
        <v>160</v>
      </c>
      <c r="B4664" s="215">
        <v>6151</v>
      </c>
      <c r="C4664" s="215" t="s">
        <v>240</v>
      </c>
      <c r="D4664" s="215">
        <v>191807284</v>
      </c>
      <c r="E4664" s="215">
        <v>1020</v>
      </c>
      <c r="F4664" s="215">
        <v>1110</v>
      </c>
      <c r="G4664" s="215">
        <v>1004</v>
      </c>
      <c r="I4664" s="215" t="s">
        <v>15639</v>
      </c>
      <c r="J4664" s="215" t="s">
        <v>15640</v>
      </c>
      <c r="K4664" s="215" t="s">
        <v>8688</v>
      </c>
      <c r="L4664" s="215" t="s">
        <v>21405</v>
      </c>
      <c r="AD4664" s="216"/>
    </row>
    <row r="4665" spans="1:30" s="215" customFormat="1" x14ac:dyDescent="0.25">
      <c r="A4665" s="215" t="s">
        <v>160</v>
      </c>
      <c r="B4665" s="215">
        <v>6151</v>
      </c>
      <c r="C4665" s="215" t="s">
        <v>240</v>
      </c>
      <c r="D4665" s="215">
        <v>191807318</v>
      </c>
      <c r="E4665" s="215">
        <v>1020</v>
      </c>
      <c r="F4665" s="215">
        <v>1110</v>
      </c>
      <c r="G4665" s="215">
        <v>1004</v>
      </c>
      <c r="I4665" s="215" t="s">
        <v>15641</v>
      </c>
      <c r="J4665" s="215" t="s">
        <v>15642</v>
      </c>
      <c r="K4665" s="215" t="s">
        <v>8688</v>
      </c>
      <c r="L4665" s="215" t="s">
        <v>21406</v>
      </c>
      <c r="AD4665" s="216"/>
    </row>
    <row r="4666" spans="1:30" s="215" customFormat="1" x14ac:dyDescent="0.25">
      <c r="A4666" s="215" t="s">
        <v>160</v>
      </c>
      <c r="B4666" s="215">
        <v>6151</v>
      </c>
      <c r="C4666" s="215" t="s">
        <v>240</v>
      </c>
      <c r="D4666" s="215">
        <v>191818660</v>
      </c>
      <c r="E4666" s="215">
        <v>1020</v>
      </c>
      <c r="F4666" s="215">
        <v>1121</v>
      </c>
      <c r="G4666" s="215">
        <v>1004</v>
      </c>
      <c r="I4666" s="215" t="s">
        <v>15643</v>
      </c>
      <c r="J4666" s="215" t="s">
        <v>15644</v>
      </c>
      <c r="K4666" s="215" t="s">
        <v>8688</v>
      </c>
      <c r="L4666" s="215" t="s">
        <v>21407</v>
      </c>
      <c r="AD4666" s="216"/>
    </row>
    <row r="4667" spans="1:30" s="215" customFormat="1" x14ac:dyDescent="0.25">
      <c r="A4667" s="215" t="s">
        <v>160</v>
      </c>
      <c r="B4667" s="215">
        <v>6151</v>
      </c>
      <c r="C4667" s="215" t="s">
        <v>240</v>
      </c>
      <c r="D4667" s="215">
        <v>191840702</v>
      </c>
      <c r="E4667" s="215">
        <v>1020</v>
      </c>
      <c r="F4667" s="215">
        <v>1110</v>
      </c>
      <c r="G4667" s="215">
        <v>1004</v>
      </c>
      <c r="I4667" s="215" t="s">
        <v>15645</v>
      </c>
      <c r="J4667" s="215" t="s">
        <v>15646</v>
      </c>
      <c r="K4667" s="215" t="s">
        <v>8688</v>
      </c>
      <c r="L4667" s="215" t="s">
        <v>21408</v>
      </c>
      <c r="AD4667" s="216"/>
    </row>
    <row r="4668" spans="1:30" s="215" customFormat="1" x14ac:dyDescent="0.25">
      <c r="A4668" s="215" t="s">
        <v>160</v>
      </c>
      <c r="B4668" s="215">
        <v>6151</v>
      </c>
      <c r="C4668" s="215" t="s">
        <v>240</v>
      </c>
      <c r="D4668" s="215">
        <v>191889572</v>
      </c>
      <c r="E4668" s="215">
        <v>1020</v>
      </c>
      <c r="F4668" s="215">
        <v>1110</v>
      </c>
      <c r="G4668" s="215">
        <v>1004</v>
      </c>
      <c r="I4668" s="215" t="s">
        <v>15647</v>
      </c>
      <c r="J4668" s="215" t="s">
        <v>15648</v>
      </c>
      <c r="K4668" s="215" t="s">
        <v>8688</v>
      </c>
      <c r="L4668" s="215" t="s">
        <v>21409</v>
      </c>
      <c r="AD4668" s="216"/>
    </row>
    <row r="4669" spans="1:30" s="215" customFormat="1" x14ac:dyDescent="0.25">
      <c r="A4669" s="215" t="s">
        <v>160</v>
      </c>
      <c r="B4669" s="215">
        <v>6151</v>
      </c>
      <c r="C4669" s="215" t="s">
        <v>240</v>
      </c>
      <c r="D4669" s="215">
        <v>191889631</v>
      </c>
      <c r="E4669" s="215">
        <v>1020</v>
      </c>
      <c r="F4669" s="215">
        <v>1110</v>
      </c>
      <c r="G4669" s="215">
        <v>1004</v>
      </c>
      <c r="I4669" s="215" t="s">
        <v>15649</v>
      </c>
      <c r="J4669" s="215" t="s">
        <v>15650</v>
      </c>
      <c r="K4669" s="215" t="s">
        <v>8688</v>
      </c>
      <c r="L4669" s="215" t="s">
        <v>21410</v>
      </c>
      <c r="AD4669" s="216"/>
    </row>
    <row r="4670" spans="1:30" s="215" customFormat="1" x14ac:dyDescent="0.25">
      <c r="A4670" s="215" t="s">
        <v>160</v>
      </c>
      <c r="B4670" s="215">
        <v>6151</v>
      </c>
      <c r="C4670" s="215" t="s">
        <v>240</v>
      </c>
      <c r="D4670" s="215">
        <v>191906131</v>
      </c>
      <c r="E4670" s="215">
        <v>1020</v>
      </c>
      <c r="F4670" s="215">
        <v>1122</v>
      </c>
      <c r="G4670" s="215">
        <v>1004</v>
      </c>
      <c r="I4670" s="215" t="s">
        <v>15651</v>
      </c>
      <c r="J4670" s="215" t="s">
        <v>15652</v>
      </c>
      <c r="K4670" s="215" t="s">
        <v>8688</v>
      </c>
      <c r="L4670" s="215" t="s">
        <v>21411</v>
      </c>
      <c r="AD4670" s="216"/>
    </row>
    <row r="4671" spans="1:30" s="215" customFormat="1" x14ac:dyDescent="0.25">
      <c r="A4671" s="215" t="s">
        <v>160</v>
      </c>
      <c r="B4671" s="215">
        <v>6151</v>
      </c>
      <c r="C4671" s="215" t="s">
        <v>240</v>
      </c>
      <c r="D4671" s="215">
        <v>191948589</v>
      </c>
      <c r="E4671" s="215">
        <v>1020</v>
      </c>
      <c r="F4671" s="215">
        <v>1110</v>
      </c>
      <c r="G4671" s="215">
        <v>1004</v>
      </c>
      <c r="I4671" s="215" t="s">
        <v>15653</v>
      </c>
      <c r="J4671" s="215" t="s">
        <v>15654</v>
      </c>
      <c r="K4671" s="215" t="s">
        <v>8688</v>
      </c>
      <c r="L4671" s="215" t="s">
        <v>21412</v>
      </c>
      <c r="AD4671" s="216"/>
    </row>
    <row r="4672" spans="1:30" s="215" customFormat="1" x14ac:dyDescent="0.25">
      <c r="A4672" s="215" t="s">
        <v>160</v>
      </c>
      <c r="B4672" s="215">
        <v>6151</v>
      </c>
      <c r="C4672" s="215" t="s">
        <v>240</v>
      </c>
      <c r="D4672" s="215">
        <v>191948627</v>
      </c>
      <c r="E4672" s="215">
        <v>1020</v>
      </c>
      <c r="F4672" s="215">
        <v>1121</v>
      </c>
      <c r="G4672" s="215">
        <v>1004</v>
      </c>
      <c r="I4672" s="215" t="s">
        <v>15655</v>
      </c>
      <c r="J4672" s="215" t="s">
        <v>15656</v>
      </c>
      <c r="K4672" s="215" t="s">
        <v>8688</v>
      </c>
      <c r="L4672" s="215" t="s">
        <v>21413</v>
      </c>
      <c r="AD4672" s="216"/>
    </row>
    <row r="4673" spans="1:30" s="215" customFormat="1" x14ac:dyDescent="0.25">
      <c r="A4673" s="215" t="s">
        <v>160</v>
      </c>
      <c r="B4673" s="215">
        <v>6151</v>
      </c>
      <c r="C4673" s="215" t="s">
        <v>240</v>
      </c>
      <c r="D4673" s="215">
        <v>191951154</v>
      </c>
      <c r="E4673" s="215">
        <v>1020</v>
      </c>
      <c r="F4673" s="215">
        <v>1110</v>
      </c>
      <c r="G4673" s="215">
        <v>1004</v>
      </c>
      <c r="I4673" s="215" t="s">
        <v>15657</v>
      </c>
      <c r="J4673" s="215" t="s">
        <v>15658</v>
      </c>
      <c r="K4673" s="215" t="s">
        <v>8688</v>
      </c>
      <c r="L4673" s="215" t="s">
        <v>21414</v>
      </c>
      <c r="AD4673" s="216"/>
    </row>
    <row r="4674" spans="1:30" s="215" customFormat="1" x14ac:dyDescent="0.25">
      <c r="A4674" s="215" t="s">
        <v>160</v>
      </c>
      <c r="B4674" s="215">
        <v>6151</v>
      </c>
      <c r="C4674" s="215" t="s">
        <v>240</v>
      </c>
      <c r="D4674" s="215">
        <v>191993178</v>
      </c>
      <c r="E4674" s="215">
        <v>1040</v>
      </c>
      <c r="G4674" s="215">
        <v>1004</v>
      </c>
      <c r="I4674" s="215" t="s">
        <v>15659</v>
      </c>
      <c r="J4674" s="215" t="s">
        <v>15660</v>
      </c>
      <c r="K4674" s="215" t="s">
        <v>8688</v>
      </c>
      <c r="L4674" s="215" t="s">
        <v>21415</v>
      </c>
      <c r="AD4674" s="216"/>
    </row>
    <row r="4675" spans="1:30" s="215" customFormat="1" x14ac:dyDescent="0.25">
      <c r="A4675" s="215" t="s">
        <v>160</v>
      </c>
      <c r="B4675" s="215">
        <v>6151</v>
      </c>
      <c r="C4675" s="215" t="s">
        <v>240</v>
      </c>
      <c r="D4675" s="215">
        <v>191993378</v>
      </c>
      <c r="E4675" s="215">
        <v>1040</v>
      </c>
      <c r="F4675" s="215">
        <v>1211</v>
      </c>
      <c r="G4675" s="215">
        <v>1004</v>
      </c>
      <c r="I4675" s="215" t="s">
        <v>7779</v>
      </c>
      <c r="J4675" s="215" t="s">
        <v>7780</v>
      </c>
      <c r="K4675" s="215" t="s">
        <v>328</v>
      </c>
      <c r="L4675" s="215" t="s">
        <v>7795</v>
      </c>
      <c r="AD4675" s="216"/>
    </row>
    <row r="4676" spans="1:30" s="215" customFormat="1" x14ac:dyDescent="0.25">
      <c r="A4676" s="215" t="s">
        <v>160</v>
      </c>
      <c r="B4676" s="215">
        <v>6151</v>
      </c>
      <c r="C4676" s="215" t="s">
        <v>240</v>
      </c>
      <c r="D4676" s="215">
        <v>191996162</v>
      </c>
      <c r="E4676" s="215">
        <v>1020</v>
      </c>
      <c r="F4676" s="215">
        <v>1110</v>
      </c>
      <c r="G4676" s="215">
        <v>1004</v>
      </c>
      <c r="I4676" s="215" t="s">
        <v>26340</v>
      </c>
      <c r="J4676" s="215" t="s">
        <v>26341</v>
      </c>
      <c r="K4676" s="215" t="s">
        <v>8688</v>
      </c>
      <c r="L4676" s="215" t="s">
        <v>26672</v>
      </c>
      <c r="AD4676" s="216"/>
    </row>
    <row r="4677" spans="1:30" s="215" customFormat="1" x14ac:dyDescent="0.25">
      <c r="A4677" s="215" t="s">
        <v>160</v>
      </c>
      <c r="B4677" s="215">
        <v>6151</v>
      </c>
      <c r="C4677" s="215" t="s">
        <v>240</v>
      </c>
      <c r="D4677" s="215">
        <v>191996167</v>
      </c>
      <c r="E4677" s="215">
        <v>1020</v>
      </c>
      <c r="F4677" s="215">
        <v>1110</v>
      </c>
      <c r="G4677" s="215">
        <v>1004</v>
      </c>
      <c r="I4677" s="215" t="s">
        <v>26961</v>
      </c>
      <c r="J4677" s="215" t="s">
        <v>26962</v>
      </c>
      <c r="K4677" s="215" t="s">
        <v>8688</v>
      </c>
      <c r="L4677" s="215" t="s">
        <v>27018</v>
      </c>
      <c r="AD4677" s="216"/>
    </row>
    <row r="4678" spans="1:30" s="215" customFormat="1" x14ac:dyDescent="0.25">
      <c r="A4678" s="215" t="s">
        <v>160</v>
      </c>
      <c r="B4678" s="215">
        <v>6151</v>
      </c>
      <c r="C4678" s="215" t="s">
        <v>240</v>
      </c>
      <c r="D4678" s="215">
        <v>192000172</v>
      </c>
      <c r="E4678" s="215">
        <v>1060</v>
      </c>
      <c r="F4678" s="215">
        <v>1274</v>
      </c>
      <c r="G4678" s="215">
        <v>1004</v>
      </c>
      <c r="I4678" s="215" t="s">
        <v>15661</v>
      </c>
      <c r="J4678" s="215" t="s">
        <v>15662</v>
      </c>
      <c r="K4678" s="215" t="s">
        <v>8688</v>
      </c>
      <c r="L4678" s="215" t="s">
        <v>21416</v>
      </c>
      <c r="AD4678" s="216"/>
    </row>
    <row r="4679" spans="1:30" s="215" customFormat="1" x14ac:dyDescent="0.25">
      <c r="A4679" s="215" t="s">
        <v>160</v>
      </c>
      <c r="B4679" s="215">
        <v>6151</v>
      </c>
      <c r="C4679" s="215" t="s">
        <v>240</v>
      </c>
      <c r="D4679" s="215">
        <v>192002231</v>
      </c>
      <c r="E4679" s="215">
        <v>1060</v>
      </c>
      <c r="F4679" s="215">
        <v>1274</v>
      </c>
      <c r="G4679" s="215">
        <v>1004</v>
      </c>
      <c r="I4679" s="215" t="s">
        <v>15663</v>
      </c>
      <c r="J4679" s="215" t="s">
        <v>15664</v>
      </c>
      <c r="K4679" s="215" t="s">
        <v>8688</v>
      </c>
      <c r="L4679" s="215" t="s">
        <v>21417</v>
      </c>
      <c r="AD4679" s="216"/>
    </row>
    <row r="4680" spans="1:30" s="215" customFormat="1" x14ac:dyDescent="0.25">
      <c r="A4680" s="215" t="s">
        <v>160</v>
      </c>
      <c r="B4680" s="215">
        <v>6151</v>
      </c>
      <c r="C4680" s="215" t="s">
        <v>240</v>
      </c>
      <c r="D4680" s="215">
        <v>192005339</v>
      </c>
      <c r="E4680" s="215">
        <v>1060</v>
      </c>
      <c r="F4680" s="215">
        <v>1274</v>
      </c>
      <c r="G4680" s="215">
        <v>1004</v>
      </c>
      <c r="I4680" s="215" t="s">
        <v>15665</v>
      </c>
      <c r="J4680" s="215" t="s">
        <v>15666</v>
      </c>
      <c r="K4680" s="215" t="s">
        <v>8688</v>
      </c>
      <c r="L4680" s="215" t="s">
        <v>21418</v>
      </c>
      <c r="AD4680" s="216"/>
    </row>
    <row r="4681" spans="1:30" s="215" customFormat="1" x14ac:dyDescent="0.25">
      <c r="A4681" s="215" t="s">
        <v>160</v>
      </c>
      <c r="B4681" s="215">
        <v>6151</v>
      </c>
      <c r="C4681" s="215" t="s">
        <v>240</v>
      </c>
      <c r="D4681" s="215">
        <v>192005342</v>
      </c>
      <c r="E4681" s="215">
        <v>1060</v>
      </c>
      <c r="F4681" s="215">
        <v>1274</v>
      </c>
      <c r="G4681" s="215">
        <v>1004</v>
      </c>
      <c r="I4681" s="215" t="s">
        <v>15667</v>
      </c>
      <c r="J4681" s="215" t="s">
        <v>15668</v>
      </c>
      <c r="K4681" s="215" t="s">
        <v>8688</v>
      </c>
      <c r="L4681" s="215" t="s">
        <v>21419</v>
      </c>
      <c r="AD4681" s="216"/>
    </row>
    <row r="4682" spans="1:30" s="215" customFormat="1" x14ac:dyDescent="0.25">
      <c r="A4682" s="215" t="s">
        <v>160</v>
      </c>
      <c r="B4682" s="215">
        <v>6151</v>
      </c>
      <c r="C4682" s="215" t="s">
        <v>240</v>
      </c>
      <c r="D4682" s="215">
        <v>192009661</v>
      </c>
      <c r="E4682" s="215">
        <v>1060</v>
      </c>
      <c r="F4682" s="215">
        <v>1274</v>
      </c>
      <c r="G4682" s="215">
        <v>1004</v>
      </c>
      <c r="I4682" s="215" t="s">
        <v>15669</v>
      </c>
      <c r="J4682" s="215" t="s">
        <v>15670</v>
      </c>
      <c r="K4682" s="215" t="s">
        <v>8688</v>
      </c>
      <c r="L4682" s="215" t="s">
        <v>21420</v>
      </c>
      <c r="AD4682" s="216"/>
    </row>
    <row r="4683" spans="1:30" s="215" customFormat="1" x14ac:dyDescent="0.25">
      <c r="A4683" s="215" t="s">
        <v>160</v>
      </c>
      <c r="B4683" s="215">
        <v>6151</v>
      </c>
      <c r="C4683" s="215" t="s">
        <v>240</v>
      </c>
      <c r="D4683" s="215">
        <v>192010170</v>
      </c>
      <c r="E4683" s="215">
        <v>1060</v>
      </c>
      <c r="F4683" s="215">
        <v>1274</v>
      </c>
      <c r="G4683" s="215">
        <v>1004</v>
      </c>
      <c r="I4683" s="215" t="s">
        <v>15671</v>
      </c>
      <c r="J4683" s="215" t="s">
        <v>15672</v>
      </c>
      <c r="K4683" s="215" t="s">
        <v>8688</v>
      </c>
      <c r="L4683" s="215" t="s">
        <v>21421</v>
      </c>
      <c r="AD4683" s="216"/>
    </row>
    <row r="4684" spans="1:30" s="215" customFormat="1" x14ac:dyDescent="0.25">
      <c r="A4684" s="215" t="s">
        <v>160</v>
      </c>
      <c r="B4684" s="215">
        <v>6151</v>
      </c>
      <c r="C4684" s="215" t="s">
        <v>240</v>
      </c>
      <c r="D4684" s="215">
        <v>192010172</v>
      </c>
      <c r="E4684" s="215">
        <v>1060</v>
      </c>
      <c r="G4684" s="215">
        <v>1004</v>
      </c>
      <c r="I4684" s="215" t="s">
        <v>15673</v>
      </c>
      <c r="J4684" s="215" t="s">
        <v>15674</v>
      </c>
      <c r="K4684" s="215" t="s">
        <v>8688</v>
      </c>
      <c r="L4684" s="215" t="s">
        <v>21422</v>
      </c>
      <c r="AD4684" s="216"/>
    </row>
    <row r="4685" spans="1:30" s="215" customFormat="1" x14ac:dyDescent="0.25">
      <c r="A4685" s="215" t="s">
        <v>160</v>
      </c>
      <c r="B4685" s="215">
        <v>6151</v>
      </c>
      <c r="C4685" s="215" t="s">
        <v>240</v>
      </c>
      <c r="D4685" s="215">
        <v>192026777</v>
      </c>
      <c r="E4685" s="215">
        <v>1060</v>
      </c>
      <c r="F4685" s="215">
        <v>1242</v>
      </c>
      <c r="G4685" s="215">
        <v>1004</v>
      </c>
      <c r="I4685" s="215" t="s">
        <v>25284</v>
      </c>
      <c r="J4685" s="215" t="s">
        <v>25285</v>
      </c>
      <c r="K4685" s="215" t="s">
        <v>8688</v>
      </c>
      <c r="L4685" s="215" t="s">
        <v>25316</v>
      </c>
      <c r="AD4685" s="216"/>
    </row>
    <row r="4686" spans="1:30" s="215" customFormat="1" x14ac:dyDescent="0.25">
      <c r="A4686" s="215" t="s">
        <v>160</v>
      </c>
      <c r="B4686" s="215">
        <v>6151</v>
      </c>
      <c r="C4686" s="215" t="s">
        <v>240</v>
      </c>
      <c r="D4686" s="215">
        <v>192026779</v>
      </c>
      <c r="E4686" s="215">
        <v>1060</v>
      </c>
      <c r="G4686" s="215">
        <v>1004</v>
      </c>
      <c r="I4686" s="215" t="s">
        <v>25286</v>
      </c>
      <c r="J4686" s="215" t="s">
        <v>25287</v>
      </c>
      <c r="K4686" s="215" t="s">
        <v>8688</v>
      </c>
      <c r="L4686" s="215" t="s">
        <v>25317</v>
      </c>
      <c r="AD4686" s="216"/>
    </row>
    <row r="4687" spans="1:30" s="215" customFormat="1" x14ac:dyDescent="0.25">
      <c r="A4687" s="215" t="s">
        <v>160</v>
      </c>
      <c r="B4687" s="215">
        <v>6151</v>
      </c>
      <c r="C4687" s="215" t="s">
        <v>240</v>
      </c>
      <c r="D4687" s="215">
        <v>192026783</v>
      </c>
      <c r="E4687" s="215">
        <v>1060</v>
      </c>
      <c r="F4687" s="215">
        <v>1274</v>
      </c>
      <c r="G4687" s="215">
        <v>1004</v>
      </c>
      <c r="I4687" s="215" t="s">
        <v>25288</v>
      </c>
      <c r="J4687" s="215" t="s">
        <v>25289</v>
      </c>
      <c r="K4687" s="215" t="s">
        <v>8688</v>
      </c>
      <c r="L4687" s="215" t="s">
        <v>25318</v>
      </c>
      <c r="AD4687" s="216"/>
    </row>
    <row r="4688" spans="1:30" s="215" customFormat="1" x14ac:dyDescent="0.25">
      <c r="A4688" s="215" t="s">
        <v>160</v>
      </c>
      <c r="B4688" s="215">
        <v>6151</v>
      </c>
      <c r="C4688" s="215" t="s">
        <v>240</v>
      </c>
      <c r="D4688" s="215">
        <v>192028265</v>
      </c>
      <c r="E4688" s="215">
        <v>1060</v>
      </c>
      <c r="F4688" s="215">
        <v>1242</v>
      </c>
      <c r="G4688" s="215">
        <v>1004</v>
      </c>
      <c r="I4688" s="215" t="s">
        <v>25537</v>
      </c>
      <c r="J4688" s="215" t="s">
        <v>25538</v>
      </c>
      <c r="K4688" s="215" t="s">
        <v>8688</v>
      </c>
      <c r="L4688" s="215" t="s">
        <v>26084</v>
      </c>
      <c r="AD4688" s="216"/>
    </row>
    <row r="4689" spans="1:30" s="215" customFormat="1" x14ac:dyDescent="0.25">
      <c r="A4689" s="215" t="s">
        <v>160</v>
      </c>
      <c r="B4689" s="215">
        <v>6151</v>
      </c>
      <c r="C4689" s="215" t="s">
        <v>240</v>
      </c>
      <c r="D4689" s="215">
        <v>192031927</v>
      </c>
      <c r="E4689" s="215">
        <v>1060</v>
      </c>
      <c r="F4689" s="215">
        <v>1110</v>
      </c>
      <c r="G4689" s="215">
        <v>1004</v>
      </c>
      <c r="I4689" s="215" t="s">
        <v>26342</v>
      </c>
      <c r="J4689" s="215" t="s">
        <v>26343</v>
      </c>
      <c r="K4689" s="215" t="s">
        <v>328</v>
      </c>
      <c r="L4689" s="215" t="s">
        <v>26659</v>
      </c>
      <c r="AD4689" s="216"/>
    </row>
    <row r="4690" spans="1:30" s="215" customFormat="1" x14ac:dyDescent="0.25">
      <c r="A4690" s="215" t="s">
        <v>160</v>
      </c>
      <c r="B4690" s="215">
        <v>6151</v>
      </c>
      <c r="C4690" s="215" t="s">
        <v>240</v>
      </c>
      <c r="D4690" s="215">
        <v>192047241</v>
      </c>
      <c r="E4690" s="215">
        <v>1060</v>
      </c>
      <c r="F4690" s="215">
        <v>1261</v>
      </c>
      <c r="G4690" s="215">
        <v>1004</v>
      </c>
      <c r="I4690" s="215" t="s">
        <v>31249</v>
      </c>
      <c r="J4690" s="215" t="s">
        <v>31250</v>
      </c>
      <c r="K4690" s="215" t="s">
        <v>8688</v>
      </c>
      <c r="L4690" s="215" t="s">
        <v>31336</v>
      </c>
      <c r="AD4690" s="216"/>
    </row>
    <row r="4691" spans="1:30" s="215" customFormat="1" x14ac:dyDescent="0.25">
      <c r="A4691" s="215" t="s">
        <v>160</v>
      </c>
      <c r="B4691" s="215">
        <v>6151</v>
      </c>
      <c r="C4691" s="215" t="s">
        <v>240</v>
      </c>
      <c r="D4691" s="215">
        <v>192048301</v>
      </c>
      <c r="E4691" s="215">
        <v>1080</v>
      </c>
      <c r="F4691" s="215">
        <v>1242</v>
      </c>
      <c r="G4691" s="215">
        <v>1004</v>
      </c>
      <c r="I4691" s="215" t="s">
        <v>30183</v>
      </c>
      <c r="J4691" s="215" t="s">
        <v>30184</v>
      </c>
      <c r="K4691" s="215" t="s">
        <v>8688</v>
      </c>
      <c r="L4691" s="215" t="s">
        <v>30993</v>
      </c>
      <c r="AD4691" s="216"/>
    </row>
    <row r="4692" spans="1:30" s="215" customFormat="1" x14ac:dyDescent="0.25">
      <c r="A4692" s="215" t="s">
        <v>160</v>
      </c>
      <c r="B4692" s="215">
        <v>6151</v>
      </c>
      <c r="C4692" s="215" t="s">
        <v>240</v>
      </c>
      <c r="D4692" s="215">
        <v>192050969</v>
      </c>
      <c r="E4692" s="215">
        <v>1060</v>
      </c>
      <c r="F4692" s="215">
        <v>1271</v>
      </c>
      <c r="G4692" s="215">
        <v>1004</v>
      </c>
      <c r="I4692" s="215" t="s">
        <v>31860</v>
      </c>
      <c r="J4692" s="215" t="s">
        <v>31861</v>
      </c>
      <c r="K4692" s="215" t="s">
        <v>8688</v>
      </c>
      <c r="L4692" s="215" t="s">
        <v>31965</v>
      </c>
      <c r="AD4692" s="216"/>
    </row>
    <row r="4693" spans="1:30" s="215" customFormat="1" x14ac:dyDescent="0.25">
      <c r="A4693" s="215" t="s">
        <v>160</v>
      </c>
      <c r="B4693" s="215">
        <v>6151</v>
      </c>
      <c r="C4693" s="215" t="s">
        <v>240</v>
      </c>
      <c r="D4693" s="215">
        <v>192051009</v>
      </c>
      <c r="E4693" s="215">
        <v>1060</v>
      </c>
      <c r="F4693" s="215">
        <v>1271</v>
      </c>
      <c r="G4693" s="215">
        <v>1004</v>
      </c>
      <c r="I4693" s="215" t="s">
        <v>31862</v>
      </c>
      <c r="J4693" s="215" t="s">
        <v>31863</v>
      </c>
      <c r="K4693" s="215" t="s">
        <v>328</v>
      </c>
      <c r="L4693" s="215" t="s">
        <v>31900</v>
      </c>
      <c r="AD4693" s="216"/>
    </row>
    <row r="4694" spans="1:30" s="215" customFormat="1" x14ac:dyDescent="0.25">
      <c r="A4694" s="215" t="s">
        <v>160</v>
      </c>
      <c r="B4694" s="215">
        <v>6151</v>
      </c>
      <c r="C4694" s="215" t="s">
        <v>240</v>
      </c>
      <c r="D4694" s="215">
        <v>192051015</v>
      </c>
      <c r="E4694" s="215">
        <v>1060</v>
      </c>
      <c r="F4694" s="215">
        <v>1271</v>
      </c>
      <c r="G4694" s="215">
        <v>1004</v>
      </c>
      <c r="I4694" s="215" t="s">
        <v>31864</v>
      </c>
      <c r="J4694" s="215" t="s">
        <v>31865</v>
      </c>
      <c r="K4694" s="215" t="s">
        <v>328</v>
      </c>
      <c r="L4694" s="215" t="s">
        <v>31899</v>
      </c>
      <c r="AD4694" s="216"/>
    </row>
    <row r="4695" spans="1:30" s="215" customFormat="1" x14ac:dyDescent="0.25">
      <c r="A4695" s="215" t="s">
        <v>160</v>
      </c>
      <c r="B4695" s="215">
        <v>6151</v>
      </c>
      <c r="C4695" s="215" t="s">
        <v>240</v>
      </c>
      <c r="D4695" s="215">
        <v>192051018</v>
      </c>
      <c r="E4695" s="215">
        <v>1060</v>
      </c>
      <c r="F4695" s="215">
        <v>1271</v>
      </c>
      <c r="G4695" s="215">
        <v>1004</v>
      </c>
      <c r="I4695" s="215" t="s">
        <v>31866</v>
      </c>
      <c r="J4695" s="215" t="s">
        <v>31867</v>
      </c>
      <c r="K4695" s="215" t="s">
        <v>8688</v>
      </c>
      <c r="L4695" s="215" t="s">
        <v>31966</v>
      </c>
      <c r="AD4695" s="216"/>
    </row>
    <row r="4696" spans="1:30" s="215" customFormat="1" x14ac:dyDescent="0.25">
      <c r="A4696" s="215" t="s">
        <v>160</v>
      </c>
      <c r="B4696" s="215">
        <v>6151</v>
      </c>
      <c r="C4696" s="215" t="s">
        <v>240</v>
      </c>
      <c r="D4696" s="215">
        <v>192051646</v>
      </c>
      <c r="E4696" s="215">
        <v>1060</v>
      </c>
      <c r="F4696" s="215">
        <v>1274</v>
      </c>
      <c r="G4696" s="215">
        <v>1004</v>
      </c>
      <c r="I4696" s="215" t="s">
        <v>31868</v>
      </c>
      <c r="J4696" s="215" t="s">
        <v>31869</v>
      </c>
      <c r="K4696" s="215" t="s">
        <v>328</v>
      </c>
      <c r="L4696" s="215" t="s">
        <v>31901</v>
      </c>
      <c r="AD4696" s="216"/>
    </row>
    <row r="4697" spans="1:30" s="215" customFormat="1" x14ac:dyDescent="0.25">
      <c r="A4697" s="215" t="s">
        <v>160</v>
      </c>
      <c r="B4697" s="215">
        <v>6151</v>
      </c>
      <c r="C4697" s="215" t="s">
        <v>240</v>
      </c>
      <c r="D4697" s="215">
        <v>192051647</v>
      </c>
      <c r="E4697" s="215">
        <v>1060</v>
      </c>
      <c r="F4697" s="215">
        <v>1274</v>
      </c>
      <c r="G4697" s="215">
        <v>1004</v>
      </c>
      <c r="I4697" s="215" t="s">
        <v>31868</v>
      </c>
      <c r="J4697" s="215" t="s">
        <v>31869</v>
      </c>
      <c r="K4697" s="215" t="s">
        <v>328</v>
      </c>
      <c r="L4697" s="215" t="s">
        <v>31901</v>
      </c>
      <c r="AD4697" s="216"/>
    </row>
    <row r="4698" spans="1:30" s="215" customFormat="1" x14ac:dyDescent="0.25">
      <c r="A4698" s="215" t="s">
        <v>160</v>
      </c>
      <c r="B4698" s="215">
        <v>6152</v>
      </c>
      <c r="C4698" s="215" t="s">
        <v>241</v>
      </c>
      <c r="D4698" s="215">
        <v>923830</v>
      </c>
      <c r="E4698" s="215">
        <v>1030</v>
      </c>
      <c r="F4698" s="215">
        <v>1110</v>
      </c>
      <c r="G4698" s="215">
        <v>1004</v>
      </c>
      <c r="I4698" s="215" t="s">
        <v>3773</v>
      </c>
      <c r="J4698" s="215" t="s">
        <v>3774</v>
      </c>
      <c r="K4698" s="215" t="s">
        <v>328</v>
      </c>
      <c r="L4698" s="215" t="s">
        <v>7965</v>
      </c>
      <c r="AD4698" s="216"/>
    </row>
    <row r="4699" spans="1:30" s="215" customFormat="1" x14ac:dyDescent="0.25">
      <c r="A4699" s="215" t="s">
        <v>160</v>
      </c>
      <c r="B4699" s="215">
        <v>6152</v>
      </c>
      <c r="C4699" s="215" t="s">
        <v>241</v>
      </c>
      <c r="D4699" s="215">
        <v>923831</v>
      </c>
      <c r="E4699" s="215">
        <v>1020</v>
      </c>
      <c r="F4699" s="215">
        <v>1110</v>
      </c>
      <c r="G4699" s="215">
        <v>1004</v>
      </c>
      <c r="I4699" s="215" t="s">
        <v>3773</v>
      </c>
      <c r="J4699" s="215" t="s">
        <v>3774</v>
      </c>
      <c r="K4699" s="215" t="s">
        <v>328</v>
      </c>
      <c r="L4699" s="215" t="s">
        <v>7965</v>
      </c>
      <c r="AD4699" s="216"/>
    </row>
    <row r="4700" spans="1:30" s="215" customFormat="1" x14ac:dyDescent="0.25">
      <c r="A4700" s="215" t="s">
        <v>160</v>
      </c>
      <c r="B4700" s="215">
        <v>6152</v>
      </c>
      <c r="C4700" s="215" t="s">
        <v>241</v>
      </c>
      <c r="D4700" s="215">
        <v>923849</v>
      </c>
      <c r="E4700" s="215">
        <v>1020</v>
      </c>
      <c r="F4700" s="215">
        <v>1122</v>
      </c>
      <c r="G4700" s="215">
        <v>1004</v>
      </c>
      <c r="I4700" s="215" t="s">
        <v>3775</v>
      </c>
      <c r="J4700" s="215" t="s">
        <v>3776</v>
      </c>
      <c r="K4700" s="215" t="s">
        <v>328</v>
      </c>
      <c r="L4700" s="215" t="s">
        <v>7966</v>
      </c>
      <c r="AD4700" s="216"/>
    </row>
    <row r="4701" spans="1:30" s="215" customFormat="1" x14ac:dyDescent="0.25">
      <c r="A4701" s="215" t="s">
        <v>160</v>
      </c>
      <c r="B4701" s="215">
        <v>6152</v>
      </c>
      <c r="C4701" s="215" t="s">
        <v>241</v>
      </c>
      <c r="D4701" s="215">
        <v>923856</v>
      </c>
      <c r="E4701" s="215">
        <v>1020</v>
      </c>
      <c r="F4701" s="215">
        <v>1122</v>
      </c>
      <c r="G4701" s="215">
        <v>1004</v>
      </c>
      <c r="I4701" s="215" t="s">
        <v>3777</v>
      </c>
      <c r="J4701" s="215" t="s">
        <v>3778</v>
      </c>
      <c r="K4701" s="215" t="s">
        <v>328</v>
      </c>
      <c r="L4701" s="215" t="s">
        <v>7967</v>
      </c>
      <c r="AD4701" s="216"/>
    </row>
    <row r="4702" spans="1:30" s="215" customFormat="1" x14ac:dyDescent="0.25">
      <c r="A4702" s="215" t="s">
        <v>160</v>
      </c>
      <c r="B4702" s="215">
        <v>6152</v>
      </c>
      <c r="C4702" s="215" t="s">
        <v>241</v>
      </c>
      <c r="D4702" s="215">
        <v>923857</v>
      </c>
      <c r="E4702" s="215">
        <v>1020</v>
      </c>
      <c r="F4702" s="215">
        <v>1122</v>
      </c>
      <c r="G4702" s="215">
        <v>1004</v>
      </c>
      <c r="I4702" s="215" t="s">
        <v>3777</v>
      </c>
      <c r="J4702" s="215" t="s">
        <v>3778</v>
      </c>
      <c r="K4702" s="215" t="s">
        <v>328</v>
      </c>
      <c r="L4702" s="215" t="s">
        <v>7967</v>
      </c>
      <c r="AD4702" s="216"/>
    </row>
    <row r="4703" spans="1:30" s="215" customFormat="1" x14ac:dyDescent="0.25">
      <c r="A4703" s="215" t="s">
        <v>160</v>
      </c>
      <c r="B4703" s="215">
        <v>6152</v>
      </c>
      <c r="C4703" s="215" t="s">
        <v>241</v>
      </c>
      <c r="D4703" s="215">
        <v>923871</v>
      </c>
      <c r="E4703" s="215">
        <v>1020</v>
      </c>
      <c r="F4703" s="215">
        <v>1110</v>
      </c>
      <c r="G4703" s="215">
        <v>1004</v>
      </c>
      <c r="I4703" s="215" t="s">
        <v>6548</v>
      </c>
      <c r="J4703" s="215" t="s">
        <v>6549</v>
      </c>
      <c r="K4703" s="215" t="s">
        <v>328</v>
      </c>
      <c r="L4703" s="215" t="s">
        <v>7968</v>
      </c>
      <c r="AD4703" s="216"/>
    </row>
    <row r="4704" spans="1:30" s="215" customFormat="1" x14ac:dyDescent="0.25">
      <c r="A4704" s="215" t="s">
        <v>160</v>
      </c>
      <c r="B4704" s="215">
        <v>6152</v>
      </c>
      <c r="C4704" s="215" t="s">
        <v>241</v>
      </c>
      <c r="D4704" s="215">
        <v>923883</v>
      </c>
      <c r="E4704" s="215">
        <v>1020</v>
      </c>
      <c r="F4704" s="215">
        <v>1110</v>
      </c>
      <c r="G4704" s="215">
        <v>1004</v>
      </c>
      <c r="I4704" s="215" t="s">
        <v>3779</v>
      </c>
      <c r="J4704" s="215" t="s">
        <v>3780</v>
      </c>
      <c r="K4704" s="215" t="s">
        <v>328</v>
      </c>
      <c r="L4704" s="215" t="s">
        <v>7969</v>
      </c>
      <c r="AD4704" s="216"/>
    </row>
    <row r="4705" spans="1:30" s="215" customFormat="1" x14ac:dyDescent="0.25">
      <c r="A4705" s="215" t="s">
        <v>160</v>
      </c>
      <c r="B4705" s="215">
        <v>6152</v>
      </c>
      <c r="C4705" s="215" t="s">
        <v>241</v>
      </c>
      <c r="D4705" s="215">
        <v>923884</v>
      </c>
      <c r="E4705" s="215">
        <v>1020</v>
      </c>
      <c r="F4705" s="215">
        <v>1110</v>
      </c>
      <c r="G4705" s="215">
        <v>1004</v>
      </c>
      <c r="I4705" s="215" t="s">
        <v>27236</v>
      </c>
      <c r="J4705" s="215" t="s">
        <v>27237</v>
      </c>
      <c r="K4705" s="215" t="s">
        <v>328</v>
      </c>
      <c r="L4705" s="215" t="s">
        <v>7969</v>
      </c>
      <c r="AD4705" s="216"/>
    </row>
    <row r="4706" spans="1:30" s="215" customFormat="1" x14ac:dyDescent="0.25">
      <c r="A4706" s="215" t="s">
        <v>160</v>
      </c>
      <c r="B4706" s="215">
        <v>6152</v>
      </c>
      <c r="C4706" s="215" t="s">
        <v>241</v>
      </c>
      <c r="D4706" s="215">
        <v>923888</v>
      </c>
      <c r="E4706" s="215">
        <v>1020</v>
      </c>
      <c r="F4706" s="215">
        <v>1121</v>
      </c>
      <c r="G4706" s="215">
        <v>1004</v>
      </c>
      <c r="I4706" s="215" t="s">
        <v>3781</v>
      </c>
      <c r="J4706" s="215" t="s">
        <v>3782</v>
      </c>
      <c r="K4706" s="215" t="s">
        <v>328</v>
      </c>
      <c r="L4706" s="215" t="s">
        <v>7970</v>
      </c>
      <c r="AD4706" s="216"/>
    </row>
    <row r="4707" spans="1:30" s="215" customFormat="1" x14ac:dyDescent="0.25">
      <c r="A4707" s="215" t="s">
        <v>160</v>
      </c>
      <c r="B4707" s="215">
        <v>6152</v>
      </c>
      <c r="C4707" s="215" t="s">
        <v>241</v>
      </c>
      <c r="D4707" s="215">
        <v>923889</v>
      </c>
      <c r="E4707" s="215">
        <v>1020</v>
      </c>
      <c r="F4707" s="215">
        <v>1121</v>
      </c>
      <c r="G4707" s="215">
        <v>1004</v>
      </c>
      <c r="I4707" s="215" t="s">
        <v>3781</v>
      </c>
      <c r="J4707" s="215" t="s">
        <v>3782</v>
      </c>
      <c r="K4707" s="215" t="s">
        <v>328</v>
      </c>
      <c r="L4707" s="215" t="s">
        <v>7970</v>
      </c>
      <c r="AD4707" s="216"/>
    </row>
    <row r="4708" spans="1:30" s="215" customFormat="1" x14ac:dyDescent="0.25">
      <c r="A4708" s="215" t="s">
        <v>160</v>
      </c>
      <c r="B4708" s="215">
        <v>6152</v>
      </c>
      <c r="C4708" s="215" t="s">
        <v>241</v>
      </c>
      <c r="D4708" s="215">
        <v>923982</v>
      </c>
      <c r="E4708" s="215">
        <v>1020</v>
      </c>
      <c r="F4708" s="215">
        <v>1110</v>
      </c>
      <c r="G4708" s="215">
        <v>1004</v>
      </c>
      <c r="I4708" s="215" t="s">
        <v>3783</v>
      </c>
      <c r="J4708" s="215" t="s">
        <v>3784</v>
      </c>
      <c r="K4708" s="215" t="s">
        <v>328</v>
      </c>
      <c r="L4708" s="215" t="s">
        <v>7971</v>
      </c>
      <c r="AD4708" s="216"/>
    </row>
    <row r="4709" spans="1:30" s="215" customFormat="1" x14ac:dyDescent="0.25">
      <c r="A4709" s="215" t="s">
        <v>160</v>
      </c>
      <c r="B4709" s="215">
        <v>6152</v>
      </c>
      <c r="C4709" s="215" t="s">
        <v>241</v>
      </c>
      <c r="D4709" s="215">
        <v>923983</v>
      </c>
      <c r="E4709" s="215">
        <v>1020</v>
      </c>
      <c r="F4709" s="215">
        <v>1110</v>
      </c>
      <c r="G4709" s="215">
        <v>1004</v>
      </c>
      <c r="I4709" s="215" t="s">
        <v>3783</v>
      </c>
      <c r="J4709" s="215" t="s">
        <v>3784</v>
      </c>
      <c r="K4709" s="215" t="s">
        <v>328</v>
      </c>
      <c r="L4709" s="215" t="s">
        <v>7971</v>
      </c>
      <c r="AD4709" s="216"/>
    </row>
    <row r="4710" spans="1:30" s="215" customFormat="1" x14ac:dyDescent="0.25">
      <c r="A4710" s="215" t="s">
        <v>160</v>
      </c>
      <c r="B4710" s="215">
        <v>6152</v>
      </c>
      <c r="C4710" s="215" t="s">
        <v>241</v>
      </c>
      <c r="D4710" s="215">
        <v>923984</v>
      </c>
      <c r="E4710" s="215">
        <v>1040</v>
      </c>
      <c r="F4710" s="215">
        <v>1110</v>
      </c>
      <c r="G4710" s="215">
        <v>1004</v>
      </c>
      <c r="I4710" s="215" t="s">
        <v>3785</v>
      </c>
      <c r="J4710" s="215" t="s">
        <v>3786</v>
      </c>
      <c r="K4710" s="215" t="s">
        <v>328</v>
      </c>
      <c r="L4710" s="215" t="s">
        <v>7971</v>
      </c>
      <c r="AD4710" s="216"/>
    </row>
    <row r="4711" spans="1:30" s="215" customFormat="1" x14ac:dyDescent="0.25">
      <c r="A4711" s="215" t="s">
        <v>160</v>
      </c>
      <c r="B4711" s="215">
        <v>6152</v>
      </c>
      <c r="C4711" s="215" t="s">
        <v>241</v>
      </c>
      <c r="D4711" s="215">
        <v>924029</v>
      </c>
      <c r="E4711" s="215">
        <v>1020</v>
      </c>
      <c r="F4711" s="215">
        <v>1122</v>
      </c>
      <c r="G4711" s="215">
        <v>1004</v>
      </c>
      <c r="I4711" s="215" t="s">
        <v>3793</v>
      </c>
      <c r="J4711" s="215" t="s">
        <v>3794</v>
      </c>
      <c r="K4711" s="215" t="s">
        <v>328</v>
      </c>
      <c r="L4711" s="215" t="s">
        <v>7972</v>
      </c>
      <c r="AD4711" s="216"/>
    </row>
    <row r="4712" spans="1:30" s="215" customFormat="1" x14ac:dyDescent="0.25">
      <c r="A4712" s="215" t="s">
        <v>160</v>
      </c>
      <c r="B4712" s="215">
        <v>6152</v>
      </c>
      <c r="C4712" s="215" t="s">
        <v>241</v>
      </c>
      <c r="D4712" s="215">
        <v>924030</v>
      </c>
      <c r="E4712" s="215">
        <v>1020</v>
      </c>
      <c r="F4712" s="215">
        <v>1122</v>
      </c>
      <c r="G4712" s="215">
        <v>1004</v>
      </c>
      <c r="I4712" s="215" t="s">
        <v>3787</v>
      </c>
      <c r="J4712" s="215" t="s">
        <v>3788</v>
      </c>
      <c r="K4712" s="215" t="s">
        <v>328</v>
      </c>
      <c r="L4712" s="215" t="s">
        <v>7973</v>
      </c>
      <c r="AD4712" s="216"/>
    </row>
    <row r="4713" spans="1:30" s="215" customFormat="1" x14ac:dyDescent="0.25">
      <c r="A4713" s="215" t="s">
        <v>160</v>
      </c>
      <c r="B4713" s="215">
        <v>6152</v>
      </c>
      <c r="C4713" s="215" t="s">
        <v>241</v>
      </c>
      <c r="D4713" s="215">
        <v>924031</v>
      </c>
      <c r="E4713" s="215">
        <v>1020</v>
      </c>
      <c r="F4713" s="215">
        <v>1122</v>
      </c>
      <c r="G4713" s="215">
        <v>1004</v>
      </c>
      <c r="I4713" s="215" t="s">
        <v>3789</v>
      </c>
      <c r="J4713" s="215" t="s">
        <v>3790</v>
      </c>
      <c r="K4713" s="215" t="s">
        <v>328</v>
      </c>
      <c r="L4713" s="215" t="s">
        <v>7974</v>
      </c>
      <c r="AD4713" s="216"/>
    </row>
    <row r="4714" spans="1:30" s="215" customFormat="1" x14ac:dyDescent="0.25">
      <c r="A4714" s="215" t="s">
        <v>160</v>
      </c>
      <c r="B4714" s="215">
        <v>6152</v>
      </c>
      <c r="C4714" s="215" t="s">
        <v>241</v>
      </c>
      <c r="D4714" s="215">
        <v>924033</v>
      </c>
      <c r="E4714" s="215">
        <v>1020</v>
      </c>
      <c r="F4714" s="215">
        <v>1122</v>
      </c>
      <c r="G4714" s="215">
        <v>1004</v>
      </c>
      <c r="I4714" s="215" t="s">
        <v>3953</v>
      </c>
      <c r="J4714" s="215" t="s">
        <v>3954</v>
      </c>
      <c r="K4714" s="215" t="s">
        <v>328</v>
      </c>
      <c r="L4714" s="215" t="s">
        <v>7975</v>
      </c>
      <c r="AD4714" s="216"/>
    </row>
    <row r="4715" spans="1:30" s="215" customFormat="1" x14ac:dyDescent="0.25">
      <c r="A4715" s="215" t="s">
        <v>160</v>
      </c>
      <c r="B4715" s="215">
        <v>6152</v>
      </c>
      <c r="C4715" s="215" t="s">
        <v>241</v>
      </c>
      <c r="D4715" s="215">
        <v>924049</v>
      </c>
      <c r="E4715" s="215">
        <v>1020</v>
      </c>
      <c r="F4715" s="215">
        <v>1122</v>
      </c>
      <c r="G4715" s="215">
        <v>1004</v>
      </c>
      <c r="I4715" s="215" t="s">
        <v>3947</v>
      </c>
      <c r="J4715" s="215" t="s">
        <v>3948</v>
      </c>
      <c r="K4715" s="215" t="s">
        <v>328</v>
      </c>
      <c r="L4715" s="215" t="s">
        <v>7976</v>
      </c>
      <c r="AD4715" s="216"/>
    </row>
    <row r="4716" spans="1:30" s="215" customFormat="1" x14ac:dyDescent="0.25">
      <c r="A4716" s="215" t="s">
        <v>160</v>
      </c>
      <c r="B4716" s="215">
        <v>6152</v>
      </c>
      <c r="C4716" s="215" t="s">
        <v>241</v>
      </c>
      <c r="D4716" s="215">
        <v>924068</v>
      </c>
      <c r="E4716" s="215">
        <v>1020</v>
      </c>
      <c r="F4716" s="215">
        <v>1122</v>
      </c>
      <c r="G4716" s="215">
        <v>1004</v>
      </c>
      <c r="I4716" s="215" t="s">
        <v>3791</v>
      </c>
      <c r="J4716" s="215" t="s">
        <v>3792</v>
      </c>
      <c r="K4716" s="215" t="s">
        <v>328</v>
      </c>
      <c r="L4716" s="215" t="s">
        <v>7977</v>
      </c>
      <c r="AD4716" s="216"/>
    </row>
    <row r="4717" spans="1:30" s="215" customFormat="1" x14ac:dyDescent="0.25">
      <c r="A4717" s="215" t="s">
        <v>160</v>
      </c>
      <c r="B4717" s="215">
        <v>6152</v>
      </c>
      <c r="C4717" s="215" t="s">
        <v>241</v>
      </c>
      <c r="D4717" s="215">
        <v>924069</v>
      </c>
      <c r="E4717" s="215">
        <v>1020</v>
      </c>
      <c r="F4717" s="215">
        <v>1122</v>
      </c>
      <c r="G4717" s="215">
        <v>1004</v>
      </c>
      <c r="I4717" s="215" t="s">
        <v>3791</v>
      </c>
      <c r="J4717" s="215" t="s">
        <v>3792</v>
      </c>
      <c r="K4717" s="215" t="s">
        <v>328</v>
      </c>
      <c r="L4717" s="215" t="s">
        <v>7977</v>
      </c>
      <c r="AD4717" s="216"/>
    </row>
    <row r="4718" spans="1:30" s="215" customFormat="1" x14ac:dyDescent="0.25">
      <c r="A4718" s="215" t="s">
        <v>160</v>
      </c>
      <c r="B4718" s="215">
        <v>6152</v>
      </c>
      <c r="C4718" s="215" t="s">
        <v>241</v>
      </c>
      <c r="D4718" s="215">
        <v>924070</v>
      </c>
      <c r="E4718" s="215">
        <v>1020</v>
      </c>
      <c r="F4718" s="215">
        <v>1122</v>
      </c>
      <c r="G4718" s="215">
        <v>1004</v>
      </c>
      <c r="I4718" s="215" t="s">
        <v>3793</v>
      </c>
      <c r="J4718" s="215" t="s">
        <v>3794</v>
      </c>
      <c r="K4718" s="215" t="s">
        <v>328</v>
      </c>
      <c r="L4718" s="215" t="s">
        <v>7972</v>
      </c>
      <c r="AD4718" s="216"/>
    </row>
    <row r="4719" spans="1:30" s="215" customFormat="1" x14ac:dyDescent="0.25">
      <c r="A4719" s="215" t="s">
        <v>160</v>
      </c>
      <c r="B4719" s="215">
        <v>6152</v>
      </c>
      <c r="C4719" s="215" t="s">
        <v>241</v>
      </c>
      <c r="D4719" s="215">
        <v>924219</v>
      </c>
      <c r="E4719" s="215">
        <v>1020</v>
      </c>
      <c r="F4719" s="215">
        <v>1110</v>
      </c>
      <c r="G4719" s="215">
        <v>1004</v>
      </c>
      <c r="I4719" s="215" t="s">
        <v>3795</v>
      </c>
      <c r="J4719" s="215" t="s">
        <v>3796</v>
      </c>
      <c r="K4719" s="215" t="s">
        <v>328</v>
      </c>
      <c r="L4719" s="215" t="s">
        <v>7978</v>
      </c>
      <c r="AD4719" s="216"/>
    </row>
    <row r="4720" spans="1:30" s="215" customFormat="1" x14ac:dyDescent="0.25">
      <c r="A4720" s="215" t="s">
        <v>160</v>
      </c>
      <c r="B4720" s="215">
        <v>6152</v>
      </c>
      <c r="C4720" s="215" t="s">
        <v>241</v>
      </c>
      <c r="D4720" s="215">
        <v>924220</v>
      </c>
      <c r="E4720" s="215">
        <v>1020</v>
      </c>
      <c r="F4720" s="215">
        <v>1110</v>
      </c>
      <c r="G4720" s="215">
        <v>1004</v>
      </c>
      <c r="I4720" s="215" t="s">
        <v>3795</v>
      </c>
      <c r="J4720" s="215" t="s">
        <v>3796</v>
      </c>
      <c r="K4720" s="215" t="s">
        <v>328</v>
      </c>
      <c r="L4720" s="215" t="s">
        <v>7978</v>
      </c>
      <c r="AD4720" s="216"/>
    </row>
    <row r="4721" spans="1:30" s="215" customFormat="1" x14ac:dyDescent="0.25">
      <c r="A4721" s="215" t="s">
        <v>160</v>
      </c>
      <c r="B4721" s="215">
        <v>6152</v>
      </c>
      <c r="C4721" s="215" t="s">
        <v>241</v>
      </c>
      <c r="D4721" s="215">
        <v>924221</v>
      </c>
      <c r="E4721" s="215">
        <v>1020</v>
      </c>
      <c r="F4721" s="215">
        <v>1110</v>
      </c>
      <c r="G4721" s="215">
        <v>1004</v>
      </c>
      <c r="I4721" s="215" t="s">
        <v>3797</v>
      </c>
      <c r="J4721" s="215" t="s">
        <v>3798</v>
      </c>
      <c r="K4721" s="215" t="s">
        <v>328</v>
      </c>
      <c r="L4721" s="215" t="s">
        <v>7979</v>
      </c>
      <c r="AD4721" s="216"/>
    </row>
    <row r="4722" spans="1:30" s="215" customFormat="1" x14ac:dyDescent="0.25">
      <c r="A4722" s="215" t="s">
        <v>160</v>
      </c>
      <c r="B4722" s="215">
        <v>6152</v>
      </c>
      <c r="C4722" s="215" t="s">
        <v>241</v>
      </c>
      <c r="D4722" s="215">
        <v>924222</v>
      </c>
      <c r="E4722" s="215">
        <v>1020</v>
      </c>
      <c r="F4722" s="215">
        <v>1110</v>
      </c>
      <c r="G4722" s="215">
        <v>1004</v>
      </c>
      <c r="I4722" s="215" t="s">
        <v>3797</v>
      </c>
      <c r="J4722" s="215" t="s">
        <v>3798</v>
      </c>
      <c r="K4722" s="215" t="s">
        <v>328</v>
      </c>
      <c r="L4722" s="215" t="s">
        <v>7979</v>
      </c>
      <c r="AD4722" s="216"/>
    </row>
    <row r="4723" spans="1:30" s="215" customFormat="1" x14ac:dyDescent="0.25">
      <c r="A4723" s="215" t="s">
        <v>160</v>
      </c>
      <c r="B4723" s="215">
        <v>6152</v>
      </c>
      <c r="C4723" s="215" t="s">
        <v>241</v>
      </c>
      <c r="D4723" s="215">
        <v>924260</v>
      </c>
      <c r="E4723" s="215">
        <v>1020</v>
      </c>
      <c r="F4723" s="215">
        <v>1122</v>
      </c>
      <c r="G4723" s="215">
        <v>1004</v>
      </c>
      <c r="I4723" s="215" t="s">
        <v>4025</v>
      </c>
      <c r="J4723" s="215" t="s">
        <v>4026</v>
      </c>
      <c r="K4723" s="215" t="s">
        <v>328</v>
      </c>
      <c r="L4723" s="215" t="s">
        <v>7980</v>
      </c>
      <c r="AD4723" s="216"/>
    </row>
    <row r="4724" spans="1:30" s="215" customFormat="1" x14ac:dyDescent="0.25">
      <c r="A4724" s="215" t="s">
        <v>160</v>
      </c>
      <c r="B4724" s="215">
        <v>6152</v>
      </c>
      <c r="C4724" s="215" t="s">
        <v>241</v>
      </c>
      <c r="D4724" s="215">
        <v>924313</v>
      </c>
      <c r="E4724" s="215">
        <v>1030</v>
      </c>
      <c r="F4724" s="215">
        <v>1122</v>
      </c>
      <c r="G4724" s="215">
        <v>1004</v>
      </c>
      <c r="I4724" s="215" t="s">
        <v>3883</v>
      </c>
      <c r="J4724" s="215" t="s">
        <v>3884</v>
      </c>
      <c r="K4724" s="215" t="s">
        <v>328</v>
      </c>
      <c r="L4724" s="215" t="s">
        <v>7981</v>
      </c>
      <c r="AD4724" s="216"/>
    </row>
    <row r="4725" spans="1:30" s="215" customFormat="1" x14ac:dyDescent="0.25">
      <c r="A4725" s="215" t="s">
        <v>160</v>
      </c>
      <c r="B4725" s="215">
        <v>6152</v>
      </c>
      <c r="C4725" s="215" t="s">
        <v>241</v>
      </c>
      <c r="D4725" s="215">
        <v>924321</v>
      </c>
      <c r="E4725" s="215">
        <v>1020</v>
      </c>
      <c r="F4725" s="215">
        <v>1121</v>
      </c>
      <c r="G4725" s="215">
        <v>1004</v>
      </c>
      <c r="I4725" s="215" t="s">
        <v>3799</v>
      </c>
      <c r="J4725" s="215" t="s">
        <v>3800</v>
      </c>
      <c r="K4725" s="215" t="s">
        <v>328</v>
      </c>
      <c r="L4725" s="215" t="s">
        <v>7982</v>
      </c>
      <c r="AD4725" s="216"/>
    </row>
    <row r="4726" spans="1:30" s="215" customFormat="1" x14ac:dyDescent="0.25">
      <c r="A4726" s="215" t="s">
        <v>160</v>
      </c>
      <c r="B4726" s="215">
        <v>6152</v>
      </c>
      <c r="C4726" s="215" t="s">
        <v>241</v>
      </c>
      <c r="D4726" s="215">
        <v>924322</v>
      </c>
      <c r="E4726" s="215">
        <v>1020</v>
      </c>
      <c r="F4726" s="215">
        <v>1121</v>
      </c>
      <c r="G4726" s="215">
        <v>1004</v>
      </c>
      <c r="I4726" s="215" t="s">
        <v>3799</v>
      </c>
      <c r="J4726" s="215" t="s">
        <v>3800</v>
      </c>
      <c r="K4726" s="215" t="s">
        <v>328</v>
      </c>
      <c r="L4726" s="215" t="s">
        <v>7982</v>
      </c>
      <c r="AD4726" s="216"/>
    </row>
    <row r="4727" spans="1:30" s="215" customFormat="1" x14ac:dyDescent="0.25">
      <c r="A4727" s="215" t="s">
        <v>160</v>
      </c>
      <c r="B4727" s="215">
        <v>6152</v>
      </c>
      <c r="C4727" s="215" t="s">
        <v>241</v>
      </c>
      <c r="D4727" s="215">
        <v>924323</v>
      </c>
      <c r="E4727" s="215">
        <v>1020</v>
      </c>
      <c r="F4727" s="215">
        <v>1121</v>
      </c>
      <c r="G4727" s="215">
        <v>1004</v>
      </c>
      <c r="I4727" s="215" t="s">
        <v>3801</v>
      </c>
      <c r="J4727" s="215" t="s">
        <v>3802</v>
      </c>
      <c r="K4727" s="215" t="s">
        <v>328</v>
      </c>
      <c r="L4727" s="215" t="s">
        <v>7982</v>
      </c>
      <c r="AD4727" s="216"/>
    </row>
    <row r="4728" spans="1:30" s="215" customFormat="1" x14ac:dyDescent="0.25">
      <c r="A4728" s="215" t="s">
        <v>160</v>
      </c>
      <c r="B4728" s="215">
        <v>6152</v>
      </c>
      <c r="C4728" s="215" t="s">
        <v>241</v>
      </c>
      <c r="D4728" s="215">
        <v>924331</v>
      </c>
      <c r="E4728" s="215">
        <v>1020</v>
      </c>
      <c r="F4728" s="215">
        <v>1122</v>
      </c>
      <c r="G4728" s="215">
        <v>1004</v>
      </c>
      <c r="I4728" s="215" t="s">
        <v>3803</v>
      </c>
      <c r="J4728" s="215" t="s">
        <v>3804</v>
      </c>
      <c r="K4728" s="215" t="s">
        <v>328</v>
      </c>
      <c r="L4728" s="215" t="s">
        <v>7983</v>
      </c>
      <c r="AD4728" s="216"/>
    </row>
    <row r="4729" spans="1:30" s="215" customFormat="1" x14ac:dyDescent="0.25">
      <c r="A4729" s="215" t="s">
        <v>160</v>
      </c>
      <c r="B4729" s="215">
        <v>6152</v>
      </c>
      <c r="C4729" s="215" t="s">
        <v>241</v>
      </c>
      <c r="D4729" s="215">
        <v>924332</v>
      </c>
      <c r="E4729" s="215">
        <v>1020</v>
      </c>
      <c r="F4729" s="215">
        <v>1122</v>
      </c>
      <c r="G4729" s="215">
        <v>1004</v>
      </c>
      <c r="I4729" s="215" t="s">
        <v>8509</v>
      </c>
      <c r="J4729" s="215" t="s">
        <v>8510</v>
      </c>
      <c r="K4729" s="215" t="s">
        <v>328</v>
      </c>
      <c r="L4729" s="215" t="s">
        <v>7983</v>
      </c>
      <c r="AD4729" s="216"/>
    </row>
    <row r="4730" spans="1:30" s="215" customFormat="1" x14ac:dyDescent="0.25">
      <c r="A4730" s="215" t="s">
        <v>160</v>
      </c>
      <c r="B4730" s="215">
        <v>6152</v>
      </c>
      <c r="C4730" s="215" t="s">
        <v>241</v>
      </c>
      <c r="D4730" s="215">
        <v>924358</v>
      </c>
      <c r="E4730" s="215">
        <v>1020</v>
      </c>
      <c r="F4730" s="215">
        <v>1122</v>
      </c>
      <c r="G4730" s="215">
        <v>1004</v>
      </c>
      <c r="I4730" s="215" t="s">
        <v>3805</v>
      </c>
      <c r="J4730" s="215" t="s">
        <v>3806</v>
      </c>
      <c r="K4730" s="215" t="s">
        <v>328</v>
      </c>
      <c r="L4730" s="215" t="s">
        <v>7984</v>
      </c>
      <c r="AD4730" s="216"/>
    </row>
    <row r="4731" spans="1:30" s="215" customFormat="1" x14ac:dyDescent="0.25">
      <c r="A4731" s="215" t="s">
        <v>160</v>
      </c>
      <c r="B4731" s="215">
        <v>6152</v>
      </c>
      <c r="C4731" s="215" t="s">
        <v>241</v>
      </c>
      <c r="D4731" s="215">
        <v>924359</v>
      </c>
      <c r="E4731" s="215">
        <v>1020</v>
      </c>
      <c r="F4731" s="215">
        <v>1122</v>
      </c>
      <c r="G4731" s="215">
        <v>1004</v>
      </c>
      <c r="I4731" s="215" t="s">
        <v>3807</v>
      </c>
      <c r="J4731" s="215" t="s">
        <v>3808</v>
      </c>
      <c r="K4731" s="215" t="s">
        <v>328</v>
      </c>
      <c r="L4731" s="215" t="s">
        <v>7984</v>
      </c>
      <c r="AD4731" s="216"/>
    </row>
    <row r="4732" spans="1:30" s="215" customFormat="1" x14ac:dyDescent="0.25">
      <c r="A4732" s="215" t="s">
        <v>160</v>
      </c>
      <c r="B4732" s="215">
        <v>6152</v>
      </c>
      <c r="C4732" s="215" t="s">
        <v>241</v>
      </c>
      <c r="D4732" s="215">
        <v>924360</v>
      </c>
      <c r="E4732" s="215">
        <v>1020</v>
      </c>
      <c r="F4732" s="215">
        <v>1122</v>
      </c>
      <c r="G4732" s="215">
        <v>1004</v>
      </c>
      <c r="I4732" s="215" t="s">
        <v>3807</v>
      </c>
      <c r="J4732" s="215" t="s">
        <v>3808</v>
      </c>
      <c r="K4732" s="215" t="s">
        <v>328</v>
      </c>
      <c r="L4732" s="215" t="s">
        <v>7984</v>
      </c>
      <c r="AD4732" s="216"/>
    </row>
    <row r="4733" spans="1:30" s="215" customFormat="1" x14ac:dyDescent="0.25">
      <c r="A4733" s="215" t="s">
        <v>160</v>
      </c>
      <c r="B4733" s="215">
        <v>6152</v>
      </c>
      <c r="C4733" s="215" t="s">
        <v>241</v>
      </c>
      <c r="D4733" s="215">
        <v>924361</v>
      </c>
      <c r="E4733" s="215">
        <v>1020</v>
      </c>
      <c r="F4733" s="215">
        <v>1122</v>
      </c>
      <c r="G4733" s="215">
        <v>1004</v>
      </c>
      <c r="I4733" s="215" t="s">
        <v>3805</v>
      </c>
      <c r="J4733" s="215" t="s">
        <v>3806</v>
      </c>
      <c r="K4733" s="215" t="s">
        <v>328</v>
      </c>
      <c r="L4733" s="215" t="s">
        <v>7984</v>
      </c>
      <c r="AD4733" s="216"/>
    </row>
    <row r="4734" spans="1:30" s="215" customFormat="1" x14ac:dyDescent="0.25">
      <c r="A4734" s="215" t="s">
        <v>160</v>
      </c>
      <c r="B4734" s="215">
        <v>6152</v>
      </c>
      <c r="C4734" s="215" t="s">
        <v>241</v>
      </c>
      <c r="D4734" s="215">
        <v>924401</v>
      </c>
      <c r="E4734" s="215">
        <v>1020</v>
      </c>
      <c r="F4734" s="215">
        <v>1110</v>
      </c>
      <c r="G4734" s="215">
        <v>1004</v>
      </c>
      <c r="I4734" s="215" t="s">
        <v>3809</v>
      </c>
      <c r="J4734" s="215" t="s">
        <v>3810</v>
      </c>
      <c r="K4734" s="215" t="s">
        <v>328</v>
      </c>
      <c r="L4734" s="215" t="s">
        <v>7985</v>
      </c>
      <c r="AD4734" s="216"/>
    </row>
    <row r="4735" spans="1:30" s="215" customFormat="1" x14ac:dyDescent="0.25">
      <c r="A4735" s="215" t="s">
        <v>160</v>
      </c>
      <c r="B4735" s="215">
        <v>6152</v>
      </c>
      <c r="C4735" s="215" t="s">
        <v>241</v>
      </c>
      <c r="D4735" s="215">
        <v>924407</v>
      </c>
      <c r="E4735" s="215">
        <v>1020</v>
      </c>
      <c r="F4735" s="215">
        <v>1220</v>
      </c>
      <c r="G4735" s="215">
        <v>1004</v>
      </c>
      <c r="I4735" s="215" t="s">
        <v>3811</v>
      </c>
      <c r="J4735" s="215" t="s">
        <v>3812</v>
      </c>
      <c r="K4735" s="215" t="s">
        <v>328</v>
      </c>
      <c r="L4735" s="215" t="s">
        <v>7986</v>
      </c>
      <c r="AD4735" s="216"/>
    </row>
    <row r="4736" spans="1:30" s="215" customFormat="1" x14ac:dyDescent="0.25">
      <c r="A4736" s="215" t="s">
        <v>160</v>
      </c>
      <c r="B4736" s="215">
        <v>6152</v>
      </c>
      <c r="C4736" s="215" t="s">
        <v>241</v>
      </c>
      <c r="D4736" s="215">
        <v>924446</v>
      </c>
      <c r="E4736" s="215">
        <v>1020</v>
      </c>
      <c r="F4736" s="215">
        <v>1121</v>
      </c>
      <c r="G4736" s="215">
        <v>1004</v>
      </c>
      <c r="I4736" s="215" t="s">
        <v>3813</v>
      </c>
      <c r="J4736" s="215" t="s">
        <v>3814</v>
      </c>
      <c r="K4736" s="215" t="s">
        <v>328</v>
      </c>
      <c r="L4736" s="215" t="s">
        <v>7987</v>
      </c>
      <c r="AD4736" s="216"/>
    </row>
    <row r="4737" spans="1:30" s="215" customFormat="1" x14ac:dyDescent="0.25">
      <c r="A4737" s="215" t="s">
        <v>160</v>
      </c>
      <c r="B4737" s="215">
        <v>6152</v>
      </c>
      <c r="C4737" s="215" t="s">
        <v>241</v>
      </c>
      <c r="D4737" s="215">
        <v>924447</v>
      </c>
      <c r="E4737" s="215">
        <v>1020</v>
      </c>
      <c r="F4737" s="215">
        <v>1121</v>
      </c>
      <c r="G4737" s="215">
        <v>1004</v>
      </c>
      <c r="I4737" s="215" t="s">
        <v>3813</v>
      </c>
      <c r="J4737" s="215" t="s">
        <v>3814</v>
      </c>
      <c r="K4737" s="215" t="s">
        <v>328</v>
      </c>
      <c r="L4737" s="215" t="s">
        <v>7987</v>
      </c>
      <c r="AD4737" s="216"/>
    </row>
    <row r="4738" spans="1:30" s="215" customFormat="1" x14ac:dyDescent="0.25">
      <c r="A4738" s="215" t="s">
        <v>160</v>
      </c>
      <c r="B4738" s="215">
        <v>6152</v>
      </c>
      <c r="C4738" s="215" t="s">
        <v>241</v>
      </c>
      <c r="D4738" s="215">
        <v>924448</v>
      </c>
      <c r="E4738" s="215">
        <v>1020</v>
      </c>
      <c r="F4738" s="215">
        <v>1121</v>
      </c>
      <c r="G4738" s="215">
        <v>1004</v>
      </c>
      <c r="I4738" s="215" t="s">
        <v>3815</v>
      </c>
      <c r="J4738" s="215" t="s">
        <v>3816</v>
      </c>
      <c r="K4738" s="215" t="s">
        <v>328</v>
      </c>
      <c r="L4738" s="215" t="s">
        <v>7987</v>
      </c>
      <c r="AD4738" s="216"/>
    </row>
    <row r="4739" spans="1:30" s="215" customFormat="1" x14ac:dyDescent="0.25">
      <c r="A4739" s="215" t="s">
        <v>160</v>
      </c>
      <c r="B4739" s="215">
        <v>6152</v>
      </c>
      <c r="C4739" s="215" t="s">
        <v>241</v>
      </c>
      <c r="D4739" s="215">
        <v>924452</v>
      </c>
      <c r="E4739" s="215">
        <v>1020</v>
      </c>
      <c r="F4739" s="215">
        <v>1110</v>
      </c>
      <c r="G4739" s="215">
        <v>1004</v>
      </c>
      <c r="I4739" s="215" t="s">
        <v>7511</v>
      </c>
      <c r="J4739" s="215" t="s">
        <v>7512</v>
      </c>
      <c r="K4739" s="215" t="s">
        <v>328</v>
      </c>
      <c r="L4739" s="215" t="s">
        <v>7988</v>
      </c>
      <c r="AD4739" s="216"/>
    </row>
    <row r="4740" spans="1:30" s="215" customFormat="1" x14ac:dyDescent="0.25">
      <c r="A4740" s="215" t="s">
        <v>160</v>
      </c>
      <c r="B4740" s="215">
        <v>6152</v>
      </c>
      <c r="C4740" s="215" t="s">
        <v>241</v>
      </c>
      <c r="D4740" s="215">
        <v>924460</v>
      </c>
      <c r="E4740" s="215">
        <v>1020</v>
      </c>
      <c r="F4740" s="215">
        <v>1110</v>
      </c>
      <c r="G4740" s="215">
        <v>1004</v>
      </c>
      <c r="I4740" s="215" t="s">
        <v>3817</v>
      </c>
      <c r="J4740" s="215" t="s">
        <v>3818</v>
      </c>
      <c r="K4740" s="215" t="s">
        <v>328</v>
      </c>
      <c r="L4740" s="215" t="s">
        <v>7988</v>
      </c>
      <c r="AD4740" s="216"/>
    </row>
    <row r="4741" spans="1:30" s="215" customFormat="1" x14ac:dyDescent="0.25">
      <c r="A4741" s="215" t="s">
        <v>160</v>
      </c>
      <c r="B4741" s="215">
        <v>6152</v>
      </c>
      <c r="C4741" s="215" t="s">
        <v>241</v>
      </c>
      <c r="D4741" s="215">
        <v>924464</v>
      </c>
      <c r="E4741" s="215">
        <v>1020</v>
      </c>
      <c r="F4741" s="215">
        <v>1122</v>
      </c>
      <c r="G4741" s="215">
        <v>1004</v>
      </c>
      <c r="I4741" s="215" t="s">
        <v>3819</v>
      </c>
      <c r="J4741" s="215" t="s">
        <v>3820</v>
      </c>
      <c r="K4741" s="215" t="s">
        <v>328</v>
      </c>
      <c r="L4741" s="215" t="s">
        <v>7989</v>
      </c>
      <c r="AD4741" s="216"/>
    </row>
    <row r="4742" spans="1:30" s="215" customFormat="1" x14ac:dyDescent="0.25">
      <c r="A4742" s="215" t="s">
        <v>160</v>
      </c>
      <c r="B4742" s="215">
        <v>6152</v>
      </c>
      <c r="C4742" s="215" t="s">
        <v>241</v>
      </c>
      <c r="D4742" s="215">
        <v>924467</v>
      </c>
      <c r="E4742" s="215">
        <v>1020</v>
      </c>
      <c r="F4742" s="215">
        <v>1110</v>
      </c>
      <c r="G4742" s="215">
        <v>1004</v>
      </c>
      <c r="I4742" s="215" t="s">
        <v>6550</v>
      </c>
      <c r="J4742" s="215" t="s">
        <v>6551</v>
      </c>
      <c r="K4742" s="215" t="s">
        <v>328</v>
      </c>
      <c r="L4742" s="215" t="s">
        <v>7990</v>
      </c>
      <c r="AD4742" s="216"/>
    </row>
    <row r="4743" spans="1:30" s="215" customFormat="1" x14ac:dyDescent="0.25">
      <c r="A4743" s="215" t="s">
        <v>160</v>
      </c>
      <c r="B4743" s="215">
        <v>6152</v>
      </c>
      <c r="C4743" s="215" t="s">
        <v>241</v>
      </c>
      <c r="D4743" s="215">
        <v>924475</v>
      </c>
      <c r="E4743" s="215">
        <v>1020</v>
      </c>
      <c r="F4743" s="215">
        <v>1122</v>
      </c>
      <c r="G4743" s="215">
        <v>1004</v>
      </c>
      <c r="I4743" s="215" t="s">
        <v>3819</v>
      </c>
      <c r="J4743" s="215" t="s">
        <v>3820</v>
      </c>
      <c r="K4743" s="215" t="s">
        <v>328</v>
      </c>
      <c r="L4743" s="215" t="s">
        <v>7989</v>
      </c>
      <c r="AD4743" s="216"/>
    </row>
    <row r="4744" spans="1:30" s="215" customFormat="1" x14ac:dyDescent="0.25">
      <c r="A4744" s="215" t="s">
        <v>160</v>
      </c>
      <c r="B4744" s="215">
        <v>6152</v>
      </c>
      <c r="C4744" s="215" t="s">
        <v>241</v>
      </c>
      <c r="D4744" s="215">
        <v>924477</v>
      </c>
      <c r="E4744" s="215">
        <v>1020</v>
      </c>
      <c r="F4744" s="215">
        <v>1110</v>
      </c>
      <c r="G4744" s="215">
        <v>1004</v>
      </c>
      <c r="I4744" s="215" t="s">
        <v>3821</v>
      </c>
      <c r="J4744" s="215" t="s">
        <v>3822</v>
      </c>
      <c r="K4744" s="215" t="s">
        <v>328</v>
      </c>
      <c r="L4744" s="215" t="s">
        <v>7991</v>
      </c>
      <c r="AD4744" s="216"/>
    </row>
    <row r="4745" spans="1:30" s="215" customFormat="1" x14ac:dyDescent="0.25">
      <c r="A4745" s="215" t="s">
        <v>160</v>
      </c>
      <c r="B4745" s="215">
        <v>6152</v>
      </c>
      <c r="C4745" s="215" t="s">
        <v>241</v>
      </c>
      <c r="D4745" s="215">
        <v>924478</v>
      </c>
      <c r="E4745" s="215">
        <v>1020</v>
      </c>
      <c r="F4745" s="215">
        <v>1110</v>
      </c>
      <c r="G4745" s="215">
        <v>1004</v>
      </c>
      <c r="I4745" s="215" t="s">
        <v>3821</v>
      </c>
      <c r="J4745" s="215" t="s">
        <v>3822</v>
      </c>
      <c r="K4745" s="215" t="s">
        <v>328</v>
      </c>
      <c r="L4745" s="215" t="s">
        <v>7991</v>
      </c>
      <c r="AD4745" s="216"/>
    </row>
    <row r="4746" spans="1:30" s="215" customFormat="1" x14ac:dyDescent="0.25">
      <c r="A4746" s="215" t="s">
        <v>160</v>
      </c>
      <c r="B4746" s="215">
        <v>6152</v>
      </c>
      <c r="C4746" s="215" t="s">
        <v>241</v>
      </c>
      <c r="D4746" s="215">
        <v>924488</v>
      </c>
      <c r="E4746" s="215">
        <v>1020</v>
      </c>
      <c r="F4746" s="215">
        <v>1122</v>
      </c>
      <c r="G4746" s="215">
        <v>1004</v>
      </c>
      <c r="I4746" s="215" t="s">
        <v>3919</v>
      </c>
      <c r="J4746" s="215" t="s">
        <v>3920</v>
      </c>
      <c r="K4746" s="215" t="s">
        <v>328</v>
      </c>
      <c r="L4746" s="215" t="s">
        <v>7992</v>
      </c>
      <c r="AD4746" s="216"/>
    </row>
    <row r="4747" spans="1:30" s="215" customFormat="1" x14ac:dyDescent="0.25">
      <c r="A4747" s="215" t="s">
        <v>160</v>
      </c>
      <c r="B4747" s="215">
        <v>6152</v>
      </c>
      <c r="C4747" s="215" t="s">
        <v>241</v>
      </c>
      <c r="D4747" s="215">
        <v>924519</v>
      </c>
      <c r="E4747" s="215">
        <v>1020</v>
      </c>
      <c r="F4747" s="215">
        <v>1122</v>
      </c>
      <c r="G4747" s="215">
        <v>1004</v>
      </c>
      <c r="I4747" s="215" t="s">
        <v>3825</v>
      </c>
      <c r="J4747" s="215" t="s">
        <v>3826</v>
      </c>
      <c r="K4747" s="215" t="s">
        <v>328</v>
      </c>
      <c r="L4747" s="215" t="s">
        <v>7993</v>
      </c>
      <c r="AD4747" s="216"/>
    </row>
    <row r="4748" spans="1:30" s="215" customFormat="1" x14ac:dyDescent="0.25">
      <c r="A4748" s="215" t="s">
        <v>160</v>
      </c>
      <c r="B4748" s="215">
        <v>6152</v>
      </c>
      <c r="C4748" s="215" t="s">
        <v>241</v>
      </c>
      <c r="D4748" s="215">
        <v>924520</v>
      </c>
      <c r="E4748" s="215">
        <v>1020</v>
      </c>
      <c r="F4748" s="215">
        <v>1122</v>
      </c>
      <c r="G4748" s="215">
        <v>1004</v>
      </c>
      <c r="I4748" s="215" t="s">
        <v>3823</v>
      </c>
      <c r="J4748" s="215" t="s">
        <v>3824</v>
      </c>
      <c r="K4748" s="215" t="s">
        <v>328</v>
      </c>
      <c r="L4748" s="215" t="s">
        <v>7994</v>
      </c>
      <c r="AD4748" s="216"/>
    </row>
    <row r="4749" spans="1:30" s="215" customFormat="1" x14ac:dyDescent="0.25">
      <c r="A4749" s="215" t="s">
        <v>160</v>
      </c>
      <c r="B4749" s="215">
        <v>6152</v>
      </c>
      <c r="C4749" s="215" t="s">
        <v>241</v>
      </c>
      <c r="D4749" s="215">
        <v>924521</v>
      </c>
      <c r="E4749" s="215">
        <v>1020</v>
      </c>
      <c r="F4749" s="215">
        <v>1122</v>
      </c>
      <c r="G4749" s="215">
        <v>1004</v>
      </c>
      <c r="I4749" s="215" t="s">
        <v>3861</v>
      </c>
      <c r="J4749" s="215" t="s">
        <v>3862</v>
      </c>
      <c r="K4749" s="215" t="s">
        <v>328</v>
      </c>
      <c r="L4749" s="215" t="s">
        <v>7995</v>
      </c>
      <c r="AD4749" s="216"/>
    </row>
    <row r="4750" spans="1:30" s="215" customFormat="1" x14ac:dyDescent="0.25">
      <c r="A4750" s="215" t="s">
        <v>160</v>
      </c>
      <c r="B4750" s="215">
        <v>6152</v>
      </c>
      <c r="C4750" s="215" t="s">
        <v>241</v>
      </c>
      <c r="D4750" s="215">
        <v>924540</v>
      </c>
      <c r="E4750" s="215">
        <v>1020</v>
      </c>
      <c r="F4750" s="215">
        <v>1122</v>
      </c>
      <c r="G4750" s="215">
        <v>1004</v>
      </c>
      <c r="I4750" s="215" t="s">
        <v>3825</v>
      </c>
      <c r="J4750" s="215" t="s">
        <v>3826</v>
      </c>
      <c r="K4750" s="215" t="s">
        <v>328</v>
      </c>
      <c r="L4750" s="215" t="s">
        <v>7993</v>
      </c>
      <c r="AD4750" s="216"/>
    </row>
    <row r="4751" spans="1:30" s="215" customFormat="1" x14ac:dyDescent="0.25">
      <c r="A4751" s="215" t="s">
        <v>160</v>
      </c>
      <c r="B4751" s="215">
        <v>6152</v>
      </c>
      <c r="C4751" s="215" t="s">
        <v>241</v>
      </c>
      <c r="D4751" s="215">
        <v>924541</v>
      </c>
      <c r="E4751" s="215">
        <v>1020</v>
      </c>
      <c r="F4751" s="215">
        <v>1122</v>
      </c>
      <c r="G4751" s="215">
        <v>1004</v>
      </c>
      <c r="I4751" s="215" t="s">
        <v>3825</v>
      </c>
      <c r="J4751" s="215" t="s">
        <v>3826</v>
      </c>
      <c r="K4751" s="215" t="s">
        <v>328</v>
      </c>
      <c r="L4751" s="215" t="s">
        <v>7993</v>
      </c>
      <c r="AD4751" s="216"/>
    </row>
    <row r="4752" spans="1:30" s="215" customFormat="1" x14ac:dyDescent="0.25">
      <c r="A4752" s="215" t="s">
        <v>160</v>
      </c>
      <c r="B4752" s="215">
        <v>6152</v>
      </c>
      <c r="C4752" s="215" t="s">
        <v>241</v>
      </c>
      <c r="D4752" s="215">
        <v>924542</v>
      </c>
      <c r="E4752" s="215">
        <v>1020</v>
      </c>
      <c r="F4752" s="215">
        <v>1122</v>
      </c>
      <c r="G4752" s="215">
        <v>1004</v>
      </c>
      <c r="I4752" s="215" t="s">
        <v>3827</v>
      </c>
      <c r="J4752" s="215" t="s">
        <v>3828</v>
      </c>
      <c r="K4752" s="215" t="s">
        <v>328</v>
      </c>
      <c r="L4752" s="215" t="s">
        <v>7994</v>
      </c>
      <c r="AD4752" s="216"/>
    </row>
    <row r="4753" spans="1:30" s="215" customFormat="1" x14ac:dyDescent="0.25">
      <c r="A4753" s="215" t="s">
        <v>160</v>
      </c>
      <c r="B4753" s="215">
        <v>6152</v>
      </c>
      <c r="C4753" s="215" t="s">
        <v>241</v>
      </c>
      <c r="D4753" s="215">
        <v>924543</v>
      </c>
      <c r="E4753" s="215">
        <v>1020</v>
      </c>
      <c r="F4753" s="215">
        <v>1122</v>
      </c>
      <c r="G4753" s="215">
        <v>1004</v>
      </c>
      <c r="I4753" s="215" t="s">
        <v>3823</v>
      </c>
      <c r="J4753" s="215" t="s">
        <v>3824</v>
      </c>
      <c r="K4753" s="215" t="s">
        <v>328</v>
      </c>
      <c r="L4753" s="215" t="s">
        <v>7994</v>
      </c>
      <c r="AD4753" s="216"/>
    </row>
    <row r="4754" spans="1:30" s="215" customFormat="1" x14ac:dyDescent="0.25">
      <c r="A4754" s="215" t="s">
        <v>160</v>
      </c>
      <c r="B4754" s="215">
        <v>6152</v>
      </c>
      <c r="C4754" s="215" t="s">
        <v>241</v>
      </c>
      <c r="D4754" s="215">
        <v>924545</v>
      </c>
      <c r="E4754" s="215">
        <v>1030</v>
      </c>
      <c r="F4754" s="215">
        <v>1122</v>
      </c>
      <c r="G4754" s="215">
        <v>1004</v>
      </c>
      <c r="I4754" s="215" t="s">
        <v>3829</v>
      </c>
      <c r="J4754" s="215" t="s">
        <v>3830</v>
      </c>
      <c r="K4754" s="215" t="s">
        <v>328</v>
      </c>
      <c r="L4754" s="215" t="s">
        <v>7996</v>
      </c>
      <c r="AD4754" s="216"/>
    </row>
    <row r="4755" spans="1:30" s="215" customFormat="1" x14ac:dyDescent="0.25">
      <c r="A4755" s="215" t="s">
        <v>160</v>
      </c>
      <c r="B4755" s="215">
        <v>6152</v>
      </c>
      <c r="C4755" s="215" t="s">
        <v>241</v>
      </c>
      <c r="D4755" s="215">
        <v>924550</v>
      </c>
      <c r="E4755" s="215">
        <v>1020</v>
      </c>
      <c r="F4755" s="215">
        <v>1110</v>
      </c>
      <c r="G4755" s="215">
        <v>1004</v>
      </c>
      <c r="I4755" s="215" t="s">
        <v>3831</v>
      </c>
      <c r="J4755" s="215" t="s">
        <v>3832</v>
      </c>
      <c r="K4755" s="215" t="s">
        <v>328</v>
      </c>
      <c r="L4755" s="215" t="s">
        <v>7997</v>
      </c>
      <c r="AD4755" s="216"/>
    </row>
    <row r="4756" spans="1:30" s="215" customFormat="1" x14ac:dyDescent="0.25">
      <c r="A4756" s="215" t="s">
        <v>160</v>
      </c>
      <c r="B4756" s="215">
        <v>6152</v>
      </c>
      <c r="C4756" s="215" t="s">
        <v>241</v>
      </c>
      <c r="D4756" s="215">
        <v>924554</v>
      </c>
      <c r="E4756" s="215">
        <v>1020</v>
      </c>
      <c r="F4756" s="215">
        <v>1110</v>
      </c>
      <c r="G4756" s="215">
        <v>1004</v>
      </c>
      <c r="I4756" s="215" t="s">
        <v>3833</v>
      </c>
      <c r="J4756" s="215" t="s">
        <v>3834</v>
      </c>
      <c r="K4756" s="215" t="s">
        <v>328</v>
      </c>
      <c r="L4756" s="215" t="s">
        <v>7998</v>
      </c>
      <c r="AD4756" s="216"/>
    </row>
    <row r="4757" spans="1:30" s="215" customFormat="1" x14ac:dyDescent="0.25">
      <c r="A4757" s="215" t="s">
        <v>160</v>
      </c>
      <c r="B4757" s="215">
        <v>6152</v>
      </c>
      <c r="C4757" s="215" t="s">
        <v>241</v>
      </c>
      <c r="D4757" s="215">
        <v>924555</v>
      </c>
      <c r="E4757" s="215">
        <v>1020</v>
      </c>
      <c r="F4757" s="215">
        <v>1110</v>
      </c>
      <c r="G4757" s="215">
        <v>1004</v>
      </c>
      <c r="I4757" s="215" t="s">
        <v>3833</v>
      </c>
      <c r="J4757" s="215" t="s">
        <v>3834</v>
      </c>
      <c r="K4757" s="215" t="s">
        <v>328</v>
      </c>
      <c r="L4757" s="215" t="s">
        <v>7998</v>
      </c>
      <c r="AD4757" s="216"/>
    </row>
    <row r="4758" spans="1:30" s="215" customFormat="1" x14ac:dyDescent="0.25">
      <c r="A4758" s="215" t="s">
        <v>160</v>
      </c>
      <c r="B4758" s="215">
        <v>6152</v>
      </c>
      <c r="C4758" s="215" t="s">
        <v>241</v>
      </c>
      <c r="D4758" s="215">
        <v>924574</v>
      </c>
      <c r="E4758" s="215">
        <v>1040</v>
      </c>
      <c r="F4758" s="215">
        <v>1220</v>
      </c>
      <c r="G4758" s="215">
        <v>1004</v>
      </c>
      <c r="I4758" s="215" t="s">
        <v>4035</v>
      </c>
      <c r="J4758" s="215" t="s">
        <v>4036</v>
      </c>
      <c r="K4758" s="215" t="s">
        <v>328</v>
      </c>
      <c r="L4758" s="215" t="s">
        <v>7999</v>
      </c>
      <c r="AD4758" s="216"/>
    </row>
    <row r="4759" spans="1:30" s="215" customFormat="1" x14ac:dyDescent="0.25">
      <c r="A4759" s="215" t="s">
        <v>160</v>
      </c>
      <c r="B4759" s="215">
        <v>6152</v>
      </c>
      <c r="C4759" s="215" t="s">
        <v>241</v>
      </c>
      <c r="D4759" s="215">
        <v>924584</v>
      </c>
      <c r="E4759" s="215">
        <v>1030</v>
      </c>
      <c r="F4759" s="215">
        <v>1122</v>
      </c>
      <c r="G4759" s="215">
        <v>1004</v>
      </c>
      <c r="I4759" s="215" t="s">
        <v>3835</v>
      </c>
      <c r="J4759" s="215" t="s">
        <v>3836</v>
      </c>
      <c r="K4759" s="215" t="s">
        <v>328</v>
      </c>
      <c r="L4759" s="215" t="s">
        <v>8000</v>
      </c>
      <c r="AD4759" s="216"/>
    </row>
    <row r="4760" spans="1:30" s="215" customFormat="1" x14ac:dyDescent="0.25">
      <c r="A4760" s="215" t="s">
        <v>160</v>
      </c>
      <c r="B4760" s="215">
        <v>6152</v>
      </c>
      <c r="C4760" s="215" t="s">
        <v>241</v>
      </c>
      <c r="D4760" s="215">
        <v>924585</v>
      </c>
      <c r="E4760" s="215">
        <v>1030</v>
      </c>
      <c r="F4760" s="215">
        <v>1122</v>
      </c>
      <c r="G4760" s="215">
        <v>1004</v>
      </c>
      <c r="I4760" s="215" t="s">
        <v>3835</v>
      </c>
      <c r="J4760" s="215" t="s">
        <v>3836</v>
      </c>
      <c r="K4760" s="215" t="s">
        <v>328</v>
      </c>
      <c r="L4760" s="215" t="s">
        <v>8000</v>
      </c>
      <c r="AD4760" s="216"/>
    </row>
    <row r="4761" spans="1:30" s="215" customFormat="1" x14ac:dyDescent="0.25">
      <c r="A4761" s="215" t="s">
        <v>160</v>
      </c>
      <c r="B4761" s="215">
        <v>6152</v>
      </c>
      <c r="C4761" s="215" t="s">
        <v>241</v>
      </c>
      <c r="D4761" s="215">
        <v>924587</v>
      </c>
      <c r="E4761" s="215">
        <v>1020</v>
      </c>
      <c r="F4761" s="215">
        <v>1122</v>
      </c>
      <c r="G4761" s="215">
        <v>1004</v>
      </c>
      <c r="I4761" s="215" t="s">
        <v>3837</v>
      </c>
      <c r="J4761" s="215" t="s">
        <v>3838</v>
      </c>
      <c r="K4761" s="215" t="s">
        <v>328</v>
      </c>
      <c r="L4761" s="215" t="s">
        <v>8001</v>
      </c>
      <c r="AD4761" s="216"/>
    </row>
    <row r="4762" spans="1:30" s="215" customFormat="1" x14ac:dyDescent="0.25">
      <c r="A4762" s="215" t="s">
        <v>160</v>
      </c>
      <c r="B4762" s="215">
        <v>6152</v>
      </c>
      <c r="C4762" s="215" t="s">
        <v>241</v>
      </c>
      <c r="D4762" s="215">
        <v>924589</v>
      </c>
      <c r="E4762" s="215">
        <v>1020</v>
      </c>
      <c r="F4762" s="215">
        <v>1122</v>
      </c>
      <c r="G4762" s="215">
        <v>1004</v>
      </c>
      <c r="I4762" s="215" t="s">
        <v>3951</v>
      </c>
      <c r="J4762" s="215" t="s">
        <v>3952</v>
      </c>
      <c r="K4762" s="215" t="s">
        <v>328</v>
      </c>
      <c r="L4762" s="215" t="s">
        <v>8002</v>
      </c>
      <c r="AD4762" s="216"/>
    </row>
    <row r="4763" spans="1:30" s="215" customFormat="1" x14ac:dyDescent="0.25">
      <c r="A4763" s="215" t="s">
        <v>160</v>
      </c>
      <c r="B4763" s="215">
        <v>6152</v>
      </c>
      <c r="C4763" s="215" t="s">
        <v>241</v>
      </c>
      <c r="D4763" s="215">
        <v>924591</v>
      </c>
      <c r="E4763" s="215">
        <v>1020</v>
      </c>
      <c r="F4763" s="215">
        <v>1122</v>
      </c>
      <c r="G4763" s="215">
        <v>1004</v>
      </c>
      <c r="I4763" s="215" t="s">
        <v>3949</v>
      </c>
      <c r="J4763" s="215" t="s">
        <v>3950</v>
      </c>
      <c r="K4763" s="215" t="s">
        <v>328</v>
      </c>
      <c r="L4763" s="215" t="s">
        <v>8003</v>
      </c>
      <c r="AD4763" s="216"/>
    </row>
    <row r="4764" spans="1:30" s="215" customFormat="1" x14ac:dyDescent="0.25">
      <c r="A4764" s="215" t="s">
        <v>160</v>
      </c>
      <c r="B4764" s="215">
        <v>6152</v>
      </c>
      <c r="C4764" s="215" t="s">
        <v>241</v>
      </c>
      <c r="D4764" s="215">
        <v>924593</v>
      </c>
      <c r="E4764" s="215">
        <v>1030</v>
      </c>
      <c r="F4764" s="215">
        <v>1122</v>
      </c>
      <c r="G4764" s="215">
        <v>1004</v>
      </c>
      <c r="I4764" s="215" t="s">
        <v>3839</v>
      </c>
      <c r="J4764" s="215" t="s">
        <v>3840</v>
      </c>
      <c r="K4764" s="215" t="s">
        <v>328</v>
      </c>
      <c r="L4764" s="215" t="s">
        <v>7996</v>
      </c>
      <c r="AD4764" s="216"/>
    </row>
    <row r="4765" spans="1:30" s="215" customFormat="1" x14ac:dyDescent="0.25">
      <c r="A4765" s="215" t="s">
        <v>160</v>
      </c>
      <c r="B4765" s="215">
        <v>6152</v>
      </c>
      <c r="C4765" s="215" t="s">
        <v>241</v>
      </c>
      <c r="D4765" s="215">
        <v>924594</v>
      </c>
      <c r="E4765" s="215">
        <v>1030</v>
      </c>
      <c r="F4765" s="215">
        <v>1122</v>
      </c>
      <c r="G4765" s="215">
        <v>1004</v>
      </c>
      <c r="I4765" s="215" t="s">
        <v>3829</v>
      </c>
      <c r="J4765" s="215" t="s">
        <v>3830</v>
      </c>
      <c r="K4765" s="215" t="s">
        <v>328</v>
      </c>
      <c r="L4765" s="215" t="s">
        <v>7996</v>
      </c>
      <c r="AD4765" s="216"/>
    </row>
    <row r="4766" spans="1:30" s="215" customFormat="1" x14ac:dyDescent="0.25">
      <c r="A4766" s="215" t="s">
        <v>160</v>
      </c>
      <c r="B4766" s="215">
        <v>6152</v>
      </c>
      <c r="C4766" s="215" t="s">
        <v>241</v>
      </c>
      <c r="D4766" s="215">
        <v>924629</v>
      </c>
      <c r="E4766" s="215">
        <v>1020</v>
      </c>
      <c r="F4766" s="215">
        <v>1110</v>
      </c>
      <c r="G4766" s="215">
        <v>1004</v>
      </c>
      <c r="I4766" s="215" t="s">
        <v>3841</v>
      </c>
      <c r="J4766" s="215" t="s">
        <v>3842</v>
      </c>
      <c r="K4766" s="215" t="s">
        <v>328</v>
      </c>
      <c r="L4766" s="215" t="s">
        <v>8004</v>
      </c>
      <c r="AD4766" s="216"/>
    </row>
    <row r="4767" spans="1:30" s="215" customFormat="1" x14ac:dyDescent="0.25">
      <c r="A4767" s="215" t="s">
        <v>160</v>
      </c>
      <c r="B4767" s="215">
        <v>6152</v>
      </c>
      <c r="C4767" s="215" t="s">
        <v>241</v>
      </c>
      <c r="D4767" s="215">
        <v>924630</v>
      </c>
      <c r="E4767" s="215">
        <v>1020</v>
      </c>
      <c r="F4767" s="215">
        <v>1110</v>
      </c>
      <c r="G4767" s="215">
        <v>1004</v>
      </c>
      <c r="I4767" s="215" t="s">
        <v>3841</v>
      </c>
      <c r="J4767" s="215" t="s">
        <v>3842</v>
      </c>
      <c r="K4767" s="215" t="s">
        <v>328</v>
      </c>
      <c r="L4767" s="215" t="s">
        <v>8004</v>
      </c>
      <c r="AD4767" s="216"/>
    </row>
    <row r="4768" spans="1:30" s="215" customFormat="1" x14ac:dyDescent="0.25">
      <c r="A4768" s="215" t="s">
        <v>160</v>
      </c>
      <c r="B4768" s="215">
        <v>6152</v>
      </c>
      <c r="C4768" s="215" t="s">
        <v>241</v>
      </c>
      <c r="D4768" s="215">
        <v>924631</v>
      </c>
      <c r="E4768" s="215">
        <v>1020</v>
      </c>
      <c r="F4768" s="215">
        <v>1110</v>
      </c>
      <c r="G4768" s="215">
        <v>1004</v>
      </c>
      <c r="I4768" s="215" t="s">
        <v>3843</v>
      </c>
      <c r="J4768" s="215" t="s">
        <v>3844</v>
      </c>
      <c r="K4768" s="215" t="s">
        <v>328</v>
      </c>
      <c r="L4768" s="215" t="s">
        <v>8005</v>
      </c>
      <c r="AD4768" s="216"/>
    </row>
    <row r="4769" spans="1:30" s="215" customFormat="1" x14ac:dyDescent="0.25">
      <c r="A4769" s="215" t="s">
        <v>160</v>
      </c>
      <c r="B4769" s="215">
        <v>6152</v>
      </c>
      <c r="C4769" s="215" t="s">
        <v>241</v>
      </c>
      <c r="D4769" s="215">
        <v>924632</v>
      </c>
      <c r="E4769" s="215">
        <v>1020</v>
      </c>
      <c r="F4769" s="215">
        <v>1110</v>
      </c>
      <c r="G4769" s="215">
        <v>1004</v>
      </c>
      <c r="I4769" s="215" t="s">
        <v>3843</v>
      </c>
      <c r="J4769" s="215" t="s">
        <v>3844</v>
      </c>
      <c r="K4769" s="215" t="s">
        <v>328</v>
      </c>
      <c r="L4769" s="215" t="s">
        <v>8005</v>
      </c>
      <c r="AD4769" s="216"/>
    </row>
    <row r="4770" spans="1:30" s="215" customFormat="1" x14ac:dyDescent="0.25">
      <c r="A4770" s="215" t="s">
        <v>160</v>
      </c>
      <c r="B4770" s="215">
        <v>6152</v>
      </c>
      <c r="C4770" s="215" t="s">
        <v>241</v>
      </c>
      <c r="D4770" s="215">
        <v>924657</v>
      </c>
      <c r="E4770" s="215">
        <v>1020</v>
      </c>
      <c r="F4770" s="215">
        <v>1110</v>
      </c>
      <c r="G4770" s="215">
        <v>1004</v>
      </c>
      <c r="I4770" s="215" t="s">
        <v>3845</v>
      </c>
      <c r="J4770" s="215" t="s">
        <v>3846</v>
      </c>
      <c r="K4770" s="215" t="s">
        <v>328</v>
      </c>
      <c r="L4770" s="215" t="s">
        <v>8006</v>
      </c>
      <c r="AD4770" s="216"/>
    </row>
    <row r="4771" spans="1:30" s="215" customFormat="1" x14ac:dyDescent="0.25">
      <c r="A4771" s="215" t="s">
        <v>160</v>
      </c>
      <c r="B4771" s="215">
        <v>6152</v>
      </c>
      <c r="C4771" s="215" t="s">
        <v>241</v>
      </c>
      <c r="D4771" s="215">
        <v>924658</v>
      </c>
      <c r="E4771" s="215">
        <v>1020</v>
      </c>
      <c r="F4771" s="215">
        <v>1110</v>
      </c>
      <c r="G4771" s="215">
        <v>1004</v>
      </c>
      <c r="I4771" s="215" t="s">
        <v>3845</v>
      </c>
      <c r="J4771" s="215" t="s">
        <v>3846</v>
      </c>
      <c r="K4771" s="215" t="s">
        <v>328</v>
      </c>
      <c r="L4771" s="215" t="s">
        <v>8006</v>
      </c>
      <c r="AD4771" s="216"/>
    </row>
    <row r="4772" spans="1:30" s="215" customFormat="1" x14ac:dyDescent="0.25">
      <c r="A4772" s="215" t="s">
        <v>160</v>
      </c>
      <c r="B4772" s="215">
        <v>6152</v>
      </c>
      <c r="C4772" s="215" t="s">
        <v>241</v>
      </c>
      <c r="D4772" s="215">
        <v>924660</v>
      </c>
      <c r="E4772" s="215">
        <v>1020</v>
      </c>
      <c r="F4772" s="215">
        <v>1110</v>
      </c>
      <c r="G4772" s="215">
        <v>1004</v>
      </c>
      <c r="I4772" s="215" t="s">
        <v>3847</v>
      </c>
      <c r="J4772" s="215" t="s">
        <v>3848</v>
      </c>
      <c r="K4772" s="215" t="s">
        <v>328</v>
      </c>
      <c r="L4772" s="215" t="s">
        <v>8007</v>
      </c>
      <c r="AD4772" s="216"/>
    </row>
    <row r="4773" spans="1:30" s="215" customFormat="1" x14ac:dyDescent="0.25">
      <c r="A4773" s="215" t="s">
        <v>160</v>
      </c>
      <c r="B4773" s="215">
        <v>6152</v>
      </c>
      <c r="C4773" s="215" t="s">
        <v>241</v>
      </c>
      <c r="D4773" s="215">
        <v>924661</v>
      </c>
      <c r="E4773" s="215">
        <v>1020</v>
      </c>
      <c r="F4773" s="215">
        <v>1110</v>
      </c>
      <c r="G4773" s="215">
        <v>1004</v>
      </c>
      <c r="I4773" s="215" t="s">
        <v>3847</v>
      </c>
      <c r="J4773" s="215" t="s">
        <v>3848</v>
      </c>
      <c r="K4773" s="215" t="s">
        <v>328</v>
      </c>
      <c r="L4773" s="215" t="s">
        <v>8007</v>
      </c>
      <c r="AD4773" s="216"/>
    </row>
    <row r="4774" spans="1:30" s="215" customFormat="1" x14ac:dyDescent="0.25">
      <c r="A4774" s="215" t="s">
        <v>160</v>
      </c>
      <c r="B4774" s="215">
        <v>6152</v>
      </c>
      <c r="C4774" s="215" t="s">
        <v>241</v>
      </c>
      <c r="D4774" s="215">
        <v>924662</v>
      </c>
      <c r="E4774" s="215">
        <v>1020</v>
      </c>
      <c r="F4774" s="215">
        <v>1110</v>
      </c>
      <c r="G4774" s="215">
        <v>1004</v>
      </c>
      <c r="I4774" s="215" t="s">
        <v>3849</v>
      </c>
      <c r="J4774" s="215" t="s">
        <v>3850</v>
      </c>
      <c r="K4774" s="215" t="s">
        <v>328</v>
      </c>
      <c r="L4774" s="215" t="s">
        <v>8008</v>
      </c>
      <c r="AD4774" s="216"/>
    </row>
    <row r="4775" spans="1:30" s="215" customFormat="1" x14ac:dyDescent="0.25">
      <c r="A4775" s="215" t="s">
        <v>160</v>
      </c>
      <c r="B4775" s="215">
        <v>6152</v>
      </c>
      <c r="C4775" s="215" t="s">
        <v>241</v>
      </c>
      <c r="D4775" s="215">
        <v>924663</v>
      </c>
      <c r="E4775" s="215">
        <v>1020</v>
      </c>
      <c r="F4775" s="215">
        <v>1110</v>
      </c>
      <c r="G4775" s="215">
        <v>1004</v>
      </c>
      <c r="I4775" s="215" t="s">
        <v>3849</v>
      </c>
      <c r="J4775" s="215" t="s">
        <v>3850</v>
      </c>
      <c r="K4775" s="215" t="s">
        <v>328</v>
      </c>
      <c r="L4775" s="215" t="s">
        <v>8008</v>
      </c>
      <c r="AD4775" s="216"/>
    </row>
    <row r="4776" spans="1:30" s="215" customFormat="1" x14ac:dyDescent="0.25">
      <c r="A4776" s="215" t="s">
        <v>160</v>
      </c>
      <c r="B4776" s="215">
        <v>6152</v>
      </c>
      <c r="C4776" s="215" t="s">
        <v>241</v>
      </c>
      <c r="D4776" s="215">
        <v>924664</v>
      </c>
      <c r="E4776" s="215">
        <v>1020</v>
      </c>
      <c r="F4776" s="215">
        <v>1110</v>
      </c>
      <c r="G4776" s="215">
        <v>1004</v>
      </c>
      <c r="I4776" s="215" t="s">
        <v>3859</v>
      </c>
      <c r="J4776" s="215" t="s">
        <v>3860</v>
      </c>
      <c r="K4776" s="215" t="s">
        <v>328</v>
      </c>
      <c r="L4776" s="215" t="s">
        <v>8009</v>
      </c>
      <c r="AD4776" s="216"/>
    </row>
    <row r="4777" spans="1:30" s="215" customFormat="1" x14ac:dyDescent="0.25">
      <c r="A4777" s="215" t="s">
        <v>160</v>
      </c>
      <c r="B4777" s="215">
        <v>6152</v>
      </c>
      <c r="C4777" s="215" t="s">
        <v>241</v>
      </c>
      <c r="D4777" s="215">
        <v>924665</v>
      </c>
      <c r="E4777" s="215">
        <v>1020</v>
      </c>
      <c r="F4777" s="215">
        <v>1110</v>
      </c>
      <c r="G4777" s="215">
        <v>1004</v>
      </c>
      <c r="I4777" s="215" t="s">
        <v>3851</v>
      </c>
      <c r="J4777" s="215" t="s">
        <v>3852</v>
      </c>
      <c r="K4777" s="215" t="s">
        <v>328</v>
      </c>
      <c r="L4777" s="215" t="s">
        <v>8010</v>
      </c>
      <c r="AD4777" s="216"/>
    </row>
    <row r="4778" spans="1:30" s="215" customFormat="1" x14ac:dyDescent="0.25">
      <c r="A4778" s="215" t="s">
        <v>160</v>
      </c>
      <c r="B4778" s="215">
        <v>6152</v>
      </c>
      <c r="C4778" s="215" t="s">
        <v>241</v>
      </c>
      <c r="D4778" s="215">
        <v>924666</v>
      </c>
      <c r="E4778" s="215">
        <v>1020</v>
      </c>
      <c r="F4778" s="215">
        <v>1110</v>
      </c>
      <c r="G4778" s="215">
        <v>1004</v>
      </c>
      <c r="I4778" s="215" t="s">
        <v>3851</v>
      </c>
      <c r="J4778" s="215" t="s">
        <v>3852</v>
      </c>
      <c r="K4778" s="215" t="s">
        <v>328</v>
      </c>
      <c r="L4778" s="215" t="s">
        <v>8010</v>
      </c>
      <c r="AD4778" s="216"/>
    </row>
    <row r="4779" spans="1:30" s="215" customFormat="1" x14ac:dyDescent="0.25">
      <c r="A4779" s="215" t="s">
        <v>160</v>
      </c>
      <c r="B4779" s="215">
        <v>6152</v>
      </c>
      <c r="C4779" s="215" t="s">
        <v>241</v>
      </c>
      <c r="D4779" s="215">
        <v>924678</v>
      </c>
      <c r="E4779" s="215">
        <v>1020</v>
      </c>
      <c r="F4779" s="215">
        <v>1122</v>
      </c>
      <c r="G4779" s="215">
        <v>1004</v>
      </c>
      <c r="I4779" s="215" t="s">
        <v>3853</v>
      </c>
      <c r="J4779" s="215" t="s">
        <v>3854</v>
      </c>
      <c r="K4779" s="215" t="s">
        <v>328</v>
      </c>
      <c r="L4779" s="215" t="s">
        <v>8011</v>
      </c>
      <c r="AD4779" s="216"/>
    </row>
    <row r="4780" spans="1:30" s="215" customFormat="1" x14ac:dyDescent="0.25">
      <c r="A4780" s="215" t="s">
        <v>160</v>
      </c>
      <c r="B4780" s="215">
        <v>6152</v>
      </c>
      <c r="C4780" s="215" t="s">
        <v>241</v>
      </c>
      <c r="D4780" s="215">
        <v>924705</v>
      </c>
      <c r="E4780" s="215">
        <v>1040</v>
      </c>
      <c r="F4780" s="215">
        <v>1122</v>
      </c>
      <c r="G4780" s="215">
        <v>1004</v>
      </c>
      <c r="I4780" s="215" t="s">
        <v>3855</v>
      </c>
      <c r="J4780" s="215" t="s">
        <v>3856</v>
      </c>
      <c r="K4780" s="215" t="s">
        <v>328</v>
      </c>
      <c r="L4780" s="215" t="s">
        <v>8012</v>
      </c>
      <c r="AD4780" s="216"/>
    </row>
    <row r="4781" spans="1:30" s="215" customFormat="1" x14ac:dyDescent="0.25">
      <c r="A4781" s="215" t="s">
        <v>160</v>
      </c>
      <c r="B4781" s="215">
        <v>6152</v>
      </c>
      <c r="C4781" s="215" t="s">
        <v>241</v>
      </c>
      <c r="D4781" s="215">
        <v>924706</v>
      </c>
      <c r="E4781" s="215">
        <v>1020</v>
      </c>
      <c r="F4781" s="215">
        <v>1122</v>
      </c>
      <c r="G4781" s="215">
        <v>1004</v>
      </c>
      <c r="I4781" s="215" t="s">
        <v>3855</v>
      </c>
      <c r="J4781" s="215" t="s">
        <v>3856</v>
      </c>
      <c r="K4781" s="215" t="s">
        <v>328</v>
      </c>
      <c r="L4781" s="215" t="s">
        <v>8012</v>
      </c>
      <c r="AD4781" s="216"/>
    </row>
    <row r="4782" spans="1:30" s="215" customFormat="1" x14ac:dyDescent="0.25">
      <c r="A4782" s="215" t="s">
        <v>160</v>
      </c>
      <c r="B4782" s="215">
        <v>6152</v>
      </c>
      <c r="C4782" s="215" t="s">
        <v>241</v>
      </c>
      <c r="D4782" s="215">
        <v>924708</v>
      </c>
      <c r="E4782" s="215">
        <v>1020</v>
      </c>
      <c r="F4782" s="215">
        <v>1110</v>
      </c>
      <c r="G4782" s="215">
        <v>1004</v>
      </c>
      <c r="I4782" s="215" t="s">
        <v>3857</v>
      </c>
      <c r="J4782" s="215" t="s">
        <v>3858</v>
      </c>
      <c r="K4782" s="215" t="s">
        <v>328</v>
      </c>
      <c r="L4782" s="215" t="s">
        <v>8013</v>
      </c>
      <c r="AD4782" s="216"/>
    </row>
    <row r="4783" spans="1:30" s="215" customFormat="1" x14ac:dyDescent="0.25">
      <c r="A4783" s="215" t="s">
        <v>160</v>
      </c>
      <c r="B4783" s="215">
        <v>6152</v>
      </c>
      <c r="C4783" s="215" t="s">
        <v>241</v>
      </c>
      <c r="D4783" s="215">
        <v>924709</v>
      </c>
      <c r="E4783" s="215">
        <v>1020</v>
      </c>
      <c r="F4783" s="215">
        <v>1110</v>
      </c>
      <c r="G4783" s="215">
        <v>1004</v>
      </c>
      <c r="I4783" s="215" t="s">
        <v>3857</v>
      </c>
      <c r="J4783" s="215" t="s">
        <v>3858</v>
      </c>
      <c r="K4783" s="215" t="s">
        <v>328</v>
      </c>
      <c r="L4783" s="215" t="s">
        <v>8013</v>
      </c>
      <c r="AD4783" s="216"/>
    </row>
    <row r="4784" spans="1:30" s="215" customFormat="1" x14ac:dyDescent="0.25">
      <c r="A4784" s="215" t="s">
        <v>160</v>
      </c>
      <c r="B4784" s="215">
        <v>6152</v>
      </c>
      <c r="C4784" s="215" t="s">
        <v>241</v>
      </c>
      <c r="D4784" s="215">
        <v>3110198</v>
      </c>
      <c r="E4784" s="215">
        <v>1020</v>
      </c>
      <c r="F4784" s="215">
        <v>1110</v>
      </c>
      <c r="G4784" s="215">
        <v>1004</v>
      </c>
      <c r="I4784" s="215" t="s">
        <v>3859</v>
      </c>
      <c r="J4784" s="215" t="s">
        <v>3860</v>
      </c>
      <c r="K4784" s="215" t="s">
        <v>328</v>
      </c>
      <c r="L4784" s="215" t="s">
        <v>8009</v>
      </c>
      <c r="AD4784" s="216"/>
    </row>
    <row r="4785" spans="1:30" s="215" customFormat="1" x14ac:dyDescent="0.25">
      <c r="A4785" s="215" t="s">
        <v>160</v>
      </c>
      <c r="B4785" s="215">
        <v>6152</v>
      </c>
      <c r="C4785" s="215" t="s">
        <v>241</v>
      </c>
      <c r="D4785" s="215">
        <v>3110243</v>
      </c>
      <c r="E4785" s="215">
        <v>1060</v>
      </c>
      <c r="F4785" s="215">
        <v>1122</v>
      </c>
      <c r="G4785" s="215">
        <v>1004</v>
      </c>
      <c r="I4785" s="215" t="s">
        <v>3861</v>
      </c>
      <c r="J4785" s="215" t="s">
        <v>3862</v>
      </c>
      <c r="K4785" s="215" t="s">
        <v>328</v>
      </c>
      <c r="L4785" s="215" t="s">
        <v>7995</v>
      </c>
      <c r="AD4785" s="216"/>
    </row>
    <row r="4786" spans="1:30" s="215" customFormat="1" x14ac:dyDescent="0.25">
      <c r="A4786" s="215" t="s">
        <v>160</v>
      </c>
      <c r="B4786" s="215">
        <v>6152</v>
      </c>
      <c r="C4786" s="215" t="s">
        <v>241</v>
      </c>
      <c r="D4786" s="215">
        <v>3110351</v>
      </c>
      <c r="E4786" s="215">
        <v>1020</v>
      </c>
      <c r="F4786" s="215">
        <v>1110</v>
      </c>
      <c r="G4786" s="215">
        <v>1004</v>
      </c>
      <c r="I4786" s="215" t="s">
        <v>3973</v>
      </c>
      <c r="J4786" s="215" t="s">
        <v>3974</v>
      </c>
      <c r="K4786" s="215" t="s">
        <v>328</v>
      </c>
      <c r="L4786" s="215" t="s">
        <v>8014</v>
      </c>
      <c r="AD4786" s="216"/>
    </row>
    <row r="4787" spans="1:30" s="215" customFormat="1" x14ac:dyDescent="0.25">
      <c r="A4787" s="215" t="s">
        <v>160</v>
      </c>
      <c r="B4787" s="215">
        <v>6152</v>
      </c>
      <c r="C4787" s="215" t="s">
        <v>241</v>
      </c>
      <c r="D4787" s="215">
        <v>3110352</v>
      </c>
      <c r="E4787" s="215">
        <v>1020</v>
      </c>
      <c r="F4787" s="215">
        <v>1110</v>
      </c>
      <c r="G4787" s="215">
        <v>1004</v>
      </c>
      <c r="I4787" s="215" t="s">
        <v>3863</v>
      </c>
      <c r="J4787" s="215" t="s">
        <v>3864</v>
      </c>
      <c r="K4787" s="215" t="s">
        <v>328</v>
      </c>
      <c r="L4787" s="215" t="s">
        <v>8014</v>
      </c>
      <c r="AD4787" s="216"/>
    </row>
    <row r="4788" spans="1:30" s="215" customFormat="1" x14ac:dyDescent="0.25">
      <c r="A4788" s="215" t="s">
        <v>160</v>
      </c>
      <c r="B4788" s="215">
        <v>6152</v>
      </c>
      <c r="C4788" s="215" t="s">
        <v>241</v>
      </c>
      <c r="D4788" s="215">
        <v>3110356</v>
      </c>
      <c r="E4788" s="215">
        <v>1020</v>
      </c>
      <c r="F4788" s="215">
        <v>1110</v>
      </c>
      <c r="G4788" s="215">
        <v>1004</v>
      </c>
      <c r="I4788" s="215" t="s">
        <v>3865</v>
      </c>
      <c r="J4788" s="215" t="s">
        <v>3866</v>
      </c>
      <c r="K4788" s="215" t="s">
        <v>328</v>
      </c>
      <c r="L4788" s="215" t="s">
        <v>8015</v>
      </c>
      <c r="AD4788" s="216"/>
    </row>
    <row r="4789" spans="1:30" s="215" customFormat="1" x14ac:dyDescent="0.25">
      <c r="A4789" s="215" t="s">
        <v>160</v>
      </c>
      <c r="B4789" s="215">
        <v>6152</v>
      </c>
      <c r="C4789" s="215" t="s">
        <v>241</v>
      </c>
      <c r="D4789" s="215">
        <v>3110357</v>
      </c>
      <c r="E4789" s="215">
        <v>1020</v>
      </c>
      <c r="F4789" s="215">
        <v>1110</v>
      </c>
      <c r="G4789" s="215">
        <v>1004</v>
      </c>
      <c r="I4789" s="215" t="s">
        <v>3865</v>
      </c>
      <c r="J4789" s="215" t="s">
        <v>3866</v>
      </c>
      <c r="K4789" s="215" t="s">
        <v>328</v>
      </c>
      <c r="L4789" s="215" t="s">
        <v>8015</v>
      </c>
      <c r="AD4789" s="216"/>
    </row>
    <row r="4790" spans="1:30" s="215" customFormat="1" x14ac:dyDescent="0.25">
      <c r="A4790" s="215" t="s">
        <v>160</v>
      </c>
      <c r="B4790" s="215">
        <v>6152</v>
      </c>
      <c r="C4790" s="215" t="s">
        <v>241</v>
      </c>
      <c r="D4790" s="215">
        <v>3110360</v>
      </c>
      <c r="E4790" s="215">
        <v>1020</v>
      </c>
      <c r="F4790" s="215">
        <v>1110</v>
      </c>
      <c r="G4790" s="215">
        <v>1004</v>
      </c>
      <c r="I4790" s="215" t="s">
        <v>3869</v>
      </c>
      <c r="J4790" s="215" t="s">
        <v>3870</v>
      </c>
      <c r="K4790" s="215" t="s">
        <v>328</v>
      </c>
      <c r="L4790" s="215" t="s">
        <v>8016</v>
      </c>
      <c r="AD4790" s="216"/>
    </row>
    <row r="4791" spans="1:30" s="215" customFormat="1" x14ac:dyDescent="0.25">
      <c r="A4791" s="215" t="s">
        <v>160</v>
      </c>
      <c r="B4791" s="215">
        <v>6152</v>
      </c>
      <c r="C4791" s="215" t="s">
        <v>241</v>
      </c>
      <c r="D4791" s="215">
        <v>3110361</v>
      </c>
      <c r="E4791" s="215">
        <v>1020</v>
      </c>
      <c r="F4791" s="215">
        <v>1110</v>
      </c>
      <c r="G4791" s="215">
        <v>1004</v>
      </c>
      <c r="I4791" s="215" t="s">
        <v>3867</v>
      </c>
      <c r="J4791" s="215" t="s">
        <v>3868</v>
      </c>
      <c r="K4791" s="215" t="s">
        <v>328</v>
      </c>
      <c r="L4791" s="215" t="s">
        <v>8016</v>
      </c>
      <c r="AD4791" s="216"/>
    </row>
    <row r="4792" spans="1:30" s="215" customFormat="1" x14ac:dyDescent="0.25">
      <c r="A4792" s="215" t="s">
        <v>160</v>
      </c>
      <c r="B4792" s="215">
        <v>6152</v>
      </c>
      <c r="C4792" s="215" t="s">
        <v>241</v>
      </c>
      <c r="D4792" s="215">
        <v>3110362</v>
      </c>
      <c r="E4792" s="215">
        <v>1020</v>
      </c>
      <c r="F4792" s="215">
        <v>1110</v>
      </c>
      <c r="G4792" s="215">
        <v>1004</v>
      </c>
      <c r="I4792" s="215" t="s">
        <v>3869</v>
      </c>
      <c r="J4792" s="215" t="s">
        <v>3870</v>
      </c>
      <c r="K4792" s="215" t="s">
        <v>328</v>
      </c>
      <c r="L4792" s="215" t="s">
        <v>8016</v>
      </c>
      <c r="AD4792" s="216"/>
    </row>
    <row r="4793" spans="1:30" s="215" customFormat="1" x14ac:dyDescent="0.25">
      <c r="A4793" s="215" t="s">
        <v>160</v>
      </c>
      <c r="B4793" s="215">
        <v>6152</v>
      </c>
      <c r="C4793" s="215" t="s">
        <v>241</v>
      </c>
      <c r="D4793" s="215">
        <v>3110363</v>
      </c>
      <c r="E4793" s="215">
        <v>1020</v>
      </c>
      <c r="F4793" s="215">
        <v>1110</v>
      </c>
      <c r="G4793" s="215">
        <v>1004</v>
      </c>
      <c r="I4793" s="215" t="s">
        <v>3875</v>
      </c>
      <c r="J4793" s="215" t="s">
        <v>3876</v>
      </c>
      <c r="K4793" s="215" t="s">
        <v>328</v>
      </c>
      <c r="L4793" s="215" t="s">
        <v>8017</v>
      </c>
      <c r="AD4793" s="216"/>
    </row>
    <row r="4794" spans="1:30" s="215" customFormat="1" x14ac:dyDescent="0.25">
      <c r="A4794" s="215" t="s">
        <v>160</v>
      </c>
      <c r="B4794" s="215">
        <v>6152</v>
      </c>
      <c r="C4794" s="215" t="s">
        <v>241</v>
      </c>
      <c r="D4794" s="215">
        <v>3110364</v>
      </c>
      <c r="E4794" s="215">
        <v>1020</v>
      </c>
      <c r="F4794" s="215">
        <v>1110</v>
      </c>
      <c r="G4794" s="215">
        <v>1004</v>
      </c>
      <c r="I4794" s="215" t="s">
        <v>3871</v>
      </c>
      <c r="J4794" s="215" t="s">
        <v>3872</v>
      </c>
      <c r="K4794" s="215" t="s">
        <v>328</v>
      </c>
      <c r="L4794" s="215" t="s">
        <v>8017</v>
      </c>
      <c r="AD4794" s="216"/>
    </row>
    <row r="4795" spans="1:30" s="215" customFormat="1" x14ac:dyDescent="0.25">
      <c r="A4795" s="215" t="s">
        <v>160</v>
      </c>
      <c r="B4795" s="215">
        <v>6152</v>
      </c>
      <c r="C4795" s="215" t="s">
        <v>241</v>
      </c>
      <c r="D4795" s="215">
        <v>3110365</v>
      </c>
      <c r="E4795" s="215">
        <v>1020</v>
      </c>
      <c r="F4795" s="215">
        <v>1110</v>
      </c>
      <c r="G4795" s="215">
        <v>1004</v>
      </c>
      <c r="I4795" s="215" t="s">
        <v>3871</v>
      </c>
      <c r="J4795" s="215" t="s">
        <v>3872</v>
      </c>
      <c r="K4795" s="215" t="s">
        <v>328</v>
      </c>
      <c r="L4795" s="215" t="s">
        <v>8017</v>
      </c>
      <c r="AD4795" s="216"/>
    </row>
    <row r="4796" spans="1:30" s="215" customFormat="1" x14ac:dyDescent="0.25">
      <c r="A4796" s="215" t="s">
        <v>160</v>
      </c>
      <c r="B4796" s="215">
        <v>6152</v>
      </c>
      <c r="C4796" s="215" t="s">
        <v>241</v>
      </c>
      <c r="D4796" s="215">
        <v>3110366</v>
      </c>
      <c r="E4796" s="215">
        <v>1020</v>
      </c>
      <c r="F4796" s="215">
        <v>1110</v>
      </c>
      <c r="G4796" s="215">
        <v>1004</v>
      </c>
      <c r="I4796" s="215" t="s">
        <v>3873</v>
      </c>
      <c r="J4796" s="215" t="s">
        <v>3874</v>
      </c>
      <c r="K4796" s="215" t="s">
        <v>328</v>
      </c>
      <c r="L4796" s="215" t="s">
        <v>8018</v>
      </c>
      <c r="AD4796" s="216"/>
    </row>
    <row r="4797" spans="1:30" s="215" customFormat="1" x14ac:dyDescent="0.25">
      <c r="A4797" s="215" t="s">
        <v>160</v>
      </c>
      <c r="B4797" s="215">
        <v>6152</v>
      </c>
      <c r="C4797" s="215" t="s">
        <v>241</v>
      </c>
      <c r="D4797" s="215">
        <v>3110367</v>
      </c>
      <c r="E4797" s="215">
        <v>1020</v>
      </c>
      <c r="F4797" s="215">
        <v>1110</v>
      </c>
      <c r="G4797" s="215">
        <v>1004</v>
      </c>
      <c r="I4797" s="215" t="s">
        <v>3873</v>
      </c>
      <c r="J4797" s="215" t="s">
        <v>3874</v>
      </c>
      <c r="K4797" s="215" t="s">
        <v>328</v>
      </c>
      <c r="L4797" s="215" t="s">
        <v>8018</v>
      </c>
      <c r="AD4797" s="216"/>
    </row>
    <row r="4798" spans="1:30" s="215" customFormat="1" x14ac:dyDescent="0.25">
      <c r="A4798" s="215" t="s">
        <v>160</v>
      </c>
      <c r="B4798" s="215">
        <v>6152</v>
      </c>
      <c r="C4798" s="215" t="s">
        <v>241</v>
      </c>
      <c r="D4798" s="215">
        <v>3110368</v>
      </c>
      <c r="E4798" s="215">
        <v>1020</v>
      </c>
      <c r="F4798" s="215">
        <v>1110</v>
      </c>
      <c r="G4798" s="215">
        <v>1004</v>
      </c>
      <c r="I4798" s="215" t="s">
        <v>3875</v>
      </c>
      <c r="J4798" s="215" t="s">
        <v>3876</v>
      </c>
      <c r="K4798" s="215" t="s">
        <v>328</v>
      </c>
      <c r="L4798" s="215" t="s">
        <v>8017</v>
      </c>
      <c r="AD4798" s="216"/>
    </row>
    <row r="4799" spans="1:30" s="215" customFormat="1" x14ac:dyDescent="0.25">
      <c r="A4799" s="215" t="s">
        <v>160</v>
      </c>
      <c r="B4799" s="215">
        <v>6152</v>
      </c>
      <c r="C4799" s="215" t="s">
        <v>241</v>
      </c>
      <c r="D4799" s="215">
        <v>3110370</v>
      </c>
      <c r="E4799" s="215">
        <v>1020</v>
      </c>
      <c r="F4799" s="215">
        <v>1110</v>
      </c>
      <c r="G4799" s="215">
        <v>1004</v>
      </c>
      <c r="I4799" s="215" t="s">
        <v>3877</v>
      </c>
      <c r="J4799" s="215" t="s">
        <v>3878</v>
      </c>
      <c r="K4799" s="215" t="s">
        <v>328</v>
      </c>
      <c r="L4799" s="215" t="s">
        <v>8019</v>
      </c>
      <c r="AD4799" s="216"/>
    </row>
    <row r="4800" spans="1:30" s="215" customFormat="1" x14ac:dyDescent="0.25">
      <c r="A4800" s="215" t="s">
        <v>160</v>
      </c>
      <c r="B4800" s="215">
        <v>6152</v>
      </c>
      <c r="C4800" s="215" t="s">
        <v>241</v>
      </c>
      <c r="D4800" s="215">
        <v>3110390</v>
      </c>
      <c r="E4800" s="215">
        <v>1020</v>
      </c>
      <c r="F4800" s="215">
        <v>1110</v>
      </c>
      <c r="G4800" s="215">
        <v>1004</v>
      </c>
      <c r="I4800" s="215" t="s">
        <v>3879</v>
      </c>
      <c r="J4800" s="215" t="s">
        <v>3880</v>
      </c>
      <c r="K4800" s="215" t="s">
        <v>328</v>
      </c>
      <c r="L4800" s="215" t="s">
        <v>8020</v>
      </c>
      <c r="AD4800" s="216"/>
    </row>
    <row r="4801" spans="1:30" s="215" customFormat="1" x14ac:dyDescent="0.25">
      <c r="A4801" s="215" t="s">
        <v>160</v>
      </c>
      <c r="B4801" s="215">
        <v>6152</v>
      </c>
      <c r="C4801" s="215" t="s">
        <v>241</v>
      </c>
      <c r="D4801" s="215">
        <v>3110391</v>
      </c>
      <c r="E4801" s="215">
        <v>1020</v>
      </c>
      <c r="F4801" s="215">
        <v>1110</v>
      </c>
      <c r="G4801" s="215">
        <v>1004</v>
      </c>
      <c r="I4801" s="215" t="s">
        <v>3879</v>
      </c>
      <c r="J4801" s="215" t="s">
        <v>3880</v>
      </c>
      <c r="K4801" s="215" t="s">
        <v>328</v>
      </c>
      <c r="L4801" s="215" t="s">
        <v>8020</v>
      </c>
      <c r="AD4801" s="216"/>
    </row>
    <row r="4802" spans="1:30" s="215" customFormat="1" x14ac:dyDescent="0.25">
      <c r="A4802" s="215" t="s">
        <v>160</v>
      </c>
      <c r="B4802" s="215">
        <v>6152</v>
      </c>
      <c r="C4802" s="215" t="s">
        <v>241</v>
      </c>
      <c r="D4802" s="215">
        <v>3110397</v>
      </c>
      <c r="E4802" s="215">
        <v>1020</v>
      </c>
      <c r="F4802" s="215">
        <v>1122</v>
      </c>
      <c r="G4802" s="215">
        <v>1004</v>
      </c>
      <c r="I4802" s="215" t="s">
        <v>3881</v>
      </c>
      <c r="J4802" s="215" t="s">
        <v>3882</v>
      </c>
      <c r="K4802" s="215" t="s">
        <v>328</v>
      </c>
      <c r="L4802" s="215" t="s">
        <v>8021</v>
      </c>
      <c r="AD4802" s="216"/>
    </row>
    <row r="4803" spans="1:30" s="215" customFormat="1" x14ac:dyDescent="0.25">
      <c r="A4803" s="215" t="s">
        <v>160</v>
      </c>
      <c r="B4803" s="215">
        <v>6152</v>
      </c>
      <c r="C4803" s="215" t="s">
        <v>241</v>
      </c>
      <c r="D4803" s="215">
        <v>3110406</v>
      </c>
      <c r="E4803" s="215">
        <v>1060</v>
      </c>
      <c r="F4803" s="215">
        <v>1122</v>
      </c>
      <c r="G4803" s="215">
        <v>1004</v>
      </c>
      <c r="I4803" s="215" t="s">
        <v>3883</v>
      </c>
      <c r="J4803" s="215" t="s">
        <v>3884</v>
      </c>
      <c r="K4803" s="215" t="s">
        <v>328</v>
      </c>
      <c r="L4803" s="215" t="s">
        <v>7981</v>
      </c>
      <c r="AD4803" s="216"/>
    </row>
    <row r="4804" spans="1:30" s="215" customFormat="1" x14ac:dyDescent="0.25">
      <c r="A4804" s="215" t="s">
        <v>160</v>
      </c>
      <c r="B4804" s="215">
        <v>6152</v>
      </c>
      <c r="C4804" s="215" t="s">
        <v>241</v>
      </c>
      <c r="D4804" s="215">
        <v>3110453</v>
      </c>
      <c r="E4804" s="215">
        <v>1020</v>
      </c>
      <c r="F4804" s="215">
        <v>1110</v>
      </c>
      <c r="G4804" s="215">
        <v>1004</v>
      </c>
      <c r="I4804" s="215" t="s">
        <v>3887</v>
      </c>
      <c r="J4804" s="215" t="s">
        <v>3888</v>
      </c>
      <c r="K4804" s="215" t="s">
        <v>328</v>
      </c>
      <c r="L4804" s="215" t="s">
        <v>8022</v>
      </c>
      <c r="AD4804" s="216"/>
    </row>
    <row r="4805" spans="1:30" s="215" customFormat="1" x14ac:dyDescent="0.25">
      <c r="A4805" s="215" t="s">
        <v>160</v>
      </c>
      <c r="B4805" s="215">
        <v>6152</v>
      </c>
      <c r="C4805" s="215" t="s">
        <v>241</v>
      </c>
      <c r="D4805" s="215">
        <v>3110454</v>
      </c>
      <c r="E4805" s="215">
        <v>1020</v>
      </c>
      <c r="F4805" s="215">
        <v>1110</v>
      </c>
      <c r="G4805" s="215">
        <v>1004</v>
      </c>
      <c r="I4805" s="215" t="s">
        <v>3885</v>
      </c>
      <c r="J4805" s="215" t="s">
        <v>3886</v>
      </c>
      <c r="K4805" s="215" t="s">
        <v>328</v>
      </c>
      <c r="L4805" s="215" t="s">
        <v>8022</v>
      </c>
      <c r="AD4805" s="216"/>
    </row>
    <row r="4806" spans="1:30" s="215" customFormat="1" x14ac:dyDescent="0.25">
      <c r="A4806" s="215" t="s">
        <v>160</v>
      </c>
      <c r="B4806" s="215">
        <v>6152</v>
      </c>
      <c r="C4806" s="215" t="s">
        <v>241</v>
      </c>
      <c r="D4806" s="215">
        <v>3110455</v>
      </c>
      <c r="E4806" s="215">
        <v>1020</v>
      </c>
      <c r="F4806" s="215">
        <v>1110</v>
      </c>
      <c r="G4806" s="215">
        <v>1004</v>
      </c>
      <c r="I4806" s="215" t="s">
        <v>3885</v>
      </c>
      <c r="J4806" s="215" t="s">
        <v>3886</v>
      </c>
      <c r="K4806" s="215" t="s">
        <v>328</v>
      </c>
      <c r="L4806" s="215" t="s">
        <v>8022</v>
      </c>
      <c r="AD4806" s="216"/>
    </row>
    <row r="4807" spans="1:30" s="215" customFormat="1" x14ac:dyDescent="0.25">
      <c r="A4807" s="215" t="s">
        <v>160</v>
      </c>
      <c r="B4807" s="215">
        <v>6152</v>
      </c>
      <c r="C4807" s="215" t="s">
        <v>241</v>
      </c>
      <c r="D4807" s="215">
        <v>3110456</v>
      </c>
      <c r="E4807" s="215">
        <v>1020</v>
      </c>
      <c r="F4807" s="215">
        <v>1110</v>
      </c>
      <c r="G4807" s="215">
        <v>1004</v>
      </c>
      <c r="I4807" s="215" t="s">
        <v>3887</v>
      </c>
      <c r="J4807" s="215" t="s">
        <v>3888</v>
      </c>
      <c r="K4807" s="215" t="s">
        <v>328</v>
      </c>
      <c r="L4807" s="215" t="s">
        <v>8022</v>
      </c>
      <c r="AD4807" s="216"/>
    </row>
    <row r="4808" spans="1:30" s="215" customFormat="1" x14ac:dyDescent="0.25">
      <c r="A4808" s="215" t="s">
        <v>160</v>
      </c>
      <c r="B4808" s="215">
        <v>6152</v>
      </c>
      <c r="C4808" s="215" t="s">
        <v>241</v>
      </c>
      <c r="D4808" s="215">
        <v>3110457</v>
      </c>
      <c r="E4808" s="215">
        <v>1020</v>
      </c>
      <c r="F4808" s="215">
        <v>1110</v>
      </c>
      <c r="G4808" s="215">
        <v>1004</v>
      </c>
      <c r="I4808" s="215" t="s">
        <v>3891</v>
      </c>
      <c r="J4808" s="215" t="s">
        <v>3892</v>
      </c>
      <c r="K4808" s="215" t="s">
        <v>328</v>
      </c>
      <c r="L4808" s="215" t="s">
        <v>8023</v>
      </c>
      <c r="AD4808" s="216"/>
    </row>
    <row r="4809" spans="1:30" s="215" customFormat="1" x14ac:dyDescent="0.25">
      <c r="A4809" s="215" t="s">
        <v>160</v>
      </c>
      <c r="B4809" s="215">
        <v>6152</v>
      </c>
      <c r="C4809" s="215" t="s">
        <v>241</v>
      </c>
      <c r="D4809" s="215">
        <v>3110458</v>
      </c>
      <c r="E4809" s="215">
        <v>1020</v>
      </c>
      <c r="F4809" s="215">
        <v>1110</v>
      </c>
      <c r="G4809" s="215">
        <v>1004</v>
      </c>
      <c r="I4809" s="215" t="s">
        <v>3889</v>
      </c>
      <c r="J4809" s="215" t="s">
        <v>3890</v>
      </c>
      <c r="K4809" s="215" t="s">
        <v>328</v>
      </c>
      <c r="L4809" s="215" t="s">
        <v>8023</v>
      </c>
      <c r="AD4809" s="216"/>
    </row>
    <row r="4810" spans="1:30" s="215" customFormat="1" x14ac:dyDescent="0.25">
      <c r="A4810" s="215" t="s">
        <v>160</v>
      </c>
      <c r="B4810" s="215">
        <v>6152</v>
      </c>
      <c r="C4810" s="215" t="s">
        <v>241</v>
      </c>
      <c r="D4810" s="215">
        <v>3110459</v>
      </c>
      <c r="E4810" s="215">
        <v>1020</v>
      </c>
      <c r="F4810" s="215">
        <v>1110</v>
      </c>
      <c r="G4810" s="215">
        <v>1004</v>
      </c>
      <c r="I4810" s="215" t="s">
        <v>3889</v>
      </c>
      <c r="J4810" s="215" t="s">
        <v>3890</v>
      </c>
      <c r="K4810" s="215" t="s">
        <v>328</v>
      </c>
      <c r="L4810" s="215" t="s">
        <v>8023</v>
      </c>
      <c r="AD4810" s="216"/>
    </row>
    <row r="4811" spans="1:30" s="215" customFormat="1" x14ac:dyDescent="0.25">
      <c r="A4811" s="215" t="s">
        <v>160</v>
      </c>
      <c r="B4811" s="215">
        <v>6152</v>
      </c>
      <c r="C4811" s="215" t="s">
        <v>241</v>
      </c>
      <c r="D4811" s="215">
        <v>3110460</v>
      </c>
      <c r="E4811" s="215">
        <v>1020</v>
      </c>
      <c r="F4811" s="215">
        <v>1110</v>
      </c>
      <c r="G4811" s="215">
        <v>1004</v>
      </c>
      <c r="I4811" s="215" t="s">
        <v>3891</v>
      </c>
      <c r="J4811" s="215" t="s">
        <v>3892</v>
      </c>
      <c r="K4811" s="215" t="s">
        <v>328</v>
      </c>
      <c r="L4811" s="215" t="s">
        <v>8023</v>
      </c>
      <c r="AD4811" s="216"/>
    </row>
    <row r="4812" spans="1:30" s="215" customFormat="1" x14ac:dyDescent="0.25">
      <c r="A4812" s="215" t="s">
        <v>160</v>
      </c>
      <c r="B4812" s="215">
        <v>6152</v>
      </c>
      <c r="C4812" s="215" t="s">
        <v>241</v>
      </c>
      <c r="D4812" s="215">
        <v>3110479</v>
      </c>
      <c r="E4812" s="215">
        <v>1030</v>
      </c>
      <c r="F4812" s="215">
        <v>1110</v>
      </c>
      <c r="G4812" s="215">
        <v>1004</v>
      </c>
      <c r="I4812" s="215" t="s">
        <v>3893</v>
      </c>
      <c r="J4812" s="215" t="s">
        <v>3894</v>
      </c>
      <c r="K4812" s="215" t="s">
        <v>328</v>
      </c>
      <c r="L4812" s="215" t="s">
        <v>7968</v>
      </c>
      <c r="AD4812" s="216"/>
    </row>
    <row r="4813" spans="1:30" s="215" customFormat="1" x14ac:dyDescent="0.25">
      <c r="A4813" s="215" t="s">
        <v>160</v>
      </c>
      <c r="B4813" s="215">
        <v>6152</v>
      </c>
      <c r="C4813" s="215" t="s">
        <v>241</v>
      </c>
      <c r="D4813" s="215">
        <v>3110480</v>
      </c>
      <c r="E4813" s="215">
        <v>1030</v>
      </c>
      <c r="F4813" s="215">
        <v>1110</v>
      </c>
      <c r="G4813" s="215">
        <v>1004</v>
      </c>
      <c r="I4813" s="215" t="s">
        <v>3895</v>
      </c>
      <c r="J4813" s="215" t="s">
        <v>3896</v>
      </c>
      <c r="K4813" s="215" t="s">
        <v>328</v>
      </c>
      <c r="L4813" s="215" t="s">
        <v>7968</v>
      </c>
      <c r="AD4813" s="216"/>
    </row>
    <row r="4814" spans="1:30" s="215" customFormat="1" x14ac:dyDescent="0.25">
      <c r="A4814" s="215" t="s">
        <v>160</v>
      </c>
      <c r="B4814" s="215">
        <v>6152</v>
      </c>
      <c r="C4814" s="215" t="s">
        <v>241</v>
      </c>
      <c r="D4814" s="215">
        <v>3110495</v>
      </c>
      <c r="E4814" s="215">
        <v>1020</v>
      </c>
      <c r="F4814" s="215">
        <v>1122</v>
      </c>
      <c r="G4814" s="215">
        <v>1004</v>
      </c>
      <c r="I4814" s="215" t="s">
        <v>4007</v>
      </c>
      <c r="J4814" s="215" t="s">
        <v>4008</v>
      </c>
      <c r="K4814" s="215" t="s">
        <v>328</v>
      </c>
      <c r="L4814" s="215" t="s">
        <v>8024</v>
      </c>
      <c r="AD4814" s="216"/>
    </row>
    <row r="4815" spans="1:30" s="215" customFormat="1" x14ac:dyDescent="0.25">
      <c r="A4815" s="215" t="s">
        <v>160</v>
      </c>
      <c r="B4815" s="215">
        <v>6152</v>
      </c>
      <c r="C4815" s="215" t="s">
        <v>241</v>
      </c>
      <c r="D4815" s="215">
        <v>3110498</v>
      </c>
      <c r="E4815" s="215">
        <v>1020</v>
      </c>
      <c r="F4815" s="215">
        <v>1122</v>
      </c>
      <c r="G4815" s="215">
        <v>1004</v>
      </c>
      <c r="I4815" s="215" t="s">
        <v>4005</v>
      </c>
      <c r="J4815" s="215" t="s">
        <v>4006</v>
      </c>
      <c r="K4815" s="215" t="s">
        <v>328</v>
      </c>
      <c r="L4815" s="215" t="s">
        <v>8025</v>
      </c>
      <c r="AD4815" s="216"/>
    </row>
    <row r="4816" spans="1:30" s="215" customFormat="1" x14ac:dyDescent="0.25">
      <c r="A4816" s="215" t="s">
        <v>160</v>
      </c>
      <c r="B4816" s="215">
        <v>6152</v>
      </c>
      <c r="C4816" s="215" t="s">
        <v>241</v>
      </c>
      <c r="D4816" s="215">
        <v>9035989</v>
      </c>
      <c r="E4816" s="215">
        <v>1060</v>
      </c>
      <c r="F4816" s="215">
        <v>1242</v>
      </c>
      <c r="G4816" s="215">
        <v>1004</v>
      </c>
      <c r="I4816" s="215" t="s">
        <v>4039</v>
      </c>
      <c r="J4816" s="215" t="s">
        <v>4040</v>
      </c>
      <c r="K4816" s="215" t="s">
        <v>328</v>
      </c>
      <c r="L4816" s="215" t="s">
        <v>8026</v>
      </c>
      <c r="AD4816" s="216"/>
    </row>
    <row r="4817" spans="1:30" s="215" customFormat="1" x14ac:dyDescent="0.25">
      <c r="A4817" s="215" t="s">
        <v>160</v>
      </c>
      <c r="B4817" s="215">
        <v>6152</v>
      </c>
      <c r="C4817" s="215" t="s">
        <v>241</v>
      </c>
      <c r="D4817" s="215">
        <v>9035990</v>
      </c>
      <c r="E4817" s="215">
        <v>1060</v>
      </c>
      <c r="F4817" s="215">
        <v>1251</v>
      </c>
      <c r="G4817" s="215">
        <v>1004</v>
      </c>
      <c r="I4817" s="215" t="s">
        <v>3897</v>
      </c>
      <c r="J4817" s="215" t="s">
        <v>3898</v>
      </c>
      <c r="K4817" s="215" t="s">
        <v>328</v>
      </c>
      <c r="L4817" s="215" t="s">
        <v>8027</v>
      </c>
      <c r="AD4817" s="216"/>
    </row>
    <row r="4818" spans="1:30" s="215" customFormat="1" x14ac:dyDescent="0.25">
      <c r="A4818" s="215" t="s">
        <v>160</v>
      </c>
      <c r="B4818" s="215">
        <v>6152</v>
      </c>
      <c r="C4818" s="215" t="s">
        <v>241</v>
      </c>
      <c r="D4818" s="215">
        <v>9035991</v>
      </c>
      <c r="E4818" s="215">
        <v>1060</v>
      </c>
      <c r="F4818" s="215">
        <v>1251</v>
      </c>
      <c r="G4818" s="215">
        <v>1004</v>
      </c>
      <c r="I4818" s="215" t="s">
        <v>6552</v>
      </c>
      <c r="J4818" s="215" t="s">
        <v>6553</v>
      </c>
      <c r="K4818" s="215" t="s">
        <v>328</v>
      </c>
      <c r="L4818" s="215" t="s">
        <v>8027</v>
      </c>
      <c r="AD4818" s="216"/>
    </row>
    <row r="4819" spans="1:30" s="215" customFormat="1" x14ac:dyDescent="0.25">
      <c r="A4819" s="215" t="s">
        <v>160</v>
      </c>
      <c r="B4819" s="215">
        <v>6152</v>
      </c>
      <c r="C4819" s="215" t="s">
        <v>241</v>
      </c>
      <c r="D4819" s="215">
        <v>9035998</v>
      </c>
      <c r="E4819" s="215">
        <v>1060</v>
      </c>
      <c r="G4819" s="215">
        <v>1004</v>
      </c>
      <c r="I4819" s="215" t="s">
        <v>6554</v>
      </c>
      <c r="J4819" s="215" t="s">
        <v>6555</v>
      </c>
      <c r="K4819" s="215" t="s">
        <v>328</v>
      </c>
      <c r="L4819" s="215" t="s">
        <v>8028</v>
      </c>
      <c r="AD4819" s="216"/>
    </row>
    <row r="4820" spans="1:30" s="215" customFormat="1" x14ac:dyDescent="0.25">
      <c r="A4820" s="215" t="s">
        <v>160</v>
      </c>
      <c r="B4820" s="215">
        <v>6152</v>
      </c>
      <c r="C4820" s="215" t="s">
        <v>241</v>
      </c>
      <c r="D4820" s="215">
        <v>9038023</v>
      </c>
      <c r="E4820" s="215">
        <v>1040</v>
      </c>
      <c r="F4820" s="215">
        <v>1230</v>
      </c>
      <c r="G4820" s="215">
        <v>1004</v>
      </c>
      <c r="I4820" s="215" t="s">
        <v>3899</v>
      </c>
      <c r="J4820" s="215" t="s">
        <v>3900</v>
      </c>
      <c r="K4820" s="215" t="s">
        <v>328</v>
      </c>
      <c r="L4820" s="215" t="s">
        <v>8029</v>
      </c>
      <c r="AD4820" s="216"/>
    </row>
    <row r="4821" spans="1:30" s="215" customFormat="1" x14ac:dyDescent="0.25">
      <c r="A4821" s="215" t="s">
        <v>160</v>
      </c>
      <c r="B4821" s="215">
        <v>6152</v>
      </c>
      <c r="C4821" s="215" t="s">
        <v>241</v>
      </c>
      <c r="D4821" s="215">
        <v>9038030</v>
      </c>
      <c r="E4821" s="215">
        <v>1060</v>
      </c>
      <c r="F4821" s="215">
        <v>1251</v>
      </c>
      <c r="G4821" s="215">
        <v>1004</v>
      </c>
      <c r="I4821" s="215" t="s">
        <v>6556</v>
      </c>
      <c r="J4821" s="215" t="s">
        <v>6557</v>
      </c>
      <c r="K4821" s="215" t="s">
        <v>328</v>
      </c>
      <c r="L4821" s="215" t="s">
        <v>8030</v>
      </c>
      <c r="AD4821" s="216"/>
    </row>
    <row r="4822" spans="1:30" s="215" customFormat="1" x14ac:dyDescent="0.25">
      <c r="A4822" s="215" t="s">
        <v>160</v>
      </c>
      <c r="B4822" s="215">
        <v>6152</v>
      </c>
      <c r="C4822" s="215" t="s">
        <v>241</v>
      </c>
      <c r="D4822" s="215">
        <v>9038031</v>
      </c>
      <c r="E4822" s="215">
        <v>1040</v>
      </c>
      <c r="F4822" s="215">
        <v>1251</v>
      </c>
      <c r="G4822" s="215">
        <v>1004</v>
      </c>
      <c r="I4822" s="215" t="s">
        <v>3901</v>
      </c>
      <c r="J4822" s="215" t="s">
        <v>3902</v>
      </c>
      <c r="K4822" s="215" t="s">
        <v>328</v>
      </c>
      <c r="L4822" s="215" t="s">
        <v>8030</v>
      </c>
      <c r="AD4822" s="216"/>
    </row>
    <row r="4823" spans="1:30" s="215" customFormat="1" x14ac:dyDescent="0.25">
      <c r="A4823" s="215" t="s">
        <v>160</v>
      </c>
      <c r="B4823" s="215">
        <v>6152</v>
      </c>
      <c r="C4823" s="215" t="s">
        <v>241</v>
      </c>
      <c r="D4823" s="215">
        <v>9038038</v>
      </c>
      <c r="E4823" s="215">
        <v>1040</v>
      </c>
      <c r="F4823" s="215">
        <v>1251</v>
      </c>
      <c r="G4823" s="215">
        <v>1004</v>
      </c>
      <c r="I4823" s="215" t="s">
        <v>3903</v>
      </c>
      <c r="J4823" s="215" t="s">
        <v>3904</v>
      </c>
      <c r="K4823" s="215" t="s">
        <v>328</v>
      </c>
      <c r="L4823" s="215" t="s">
        <v>8031</v>
      </c>
      <c r="AD4823" s="216"/>
    </row>
    <row r="4824" spans="1:30" s="215" customFormat="1" x14ac:dyDescent="0.25">
      <c r="A4824" s="215" t="s">
        <v>160</v>
      </c>
      <c r="B4824" s="215">
        <v>6152</v>
      </c>
      <c r="C4824" s="215" t="s">
        <v>241</v>
      </c>
      <c r="D4824" s="215">
        <v>9038040</v>
      </c>
      <c r="E4824" s="215">
        <v>1040</v>
      </c>
      <c r="F4824" s="215">
        <v>1251</v>
      </c>
      <c r="G4824" s="215">
        <v>1004</v>
      </c>
      <c r="I4824" s="215" t="s">
        <v>3903</v>
      </c>
      <c r="J4824" s="215" t="s">
        <v>3904</v>
      </c>
      <c r="K4824" s="215" t="s">
        <v>328</v>
      </c>
      <c r="L4824" s="215" t="s">
        <v>8031</v>
      </c>
      <c r="AD4824" s="216"/>
    </row>
    <row r="4825" spans="1:30" s="215" customFormat="1" x14ac:dyDescent="0.25">
      <c r="A4825" s="215" t="s">
        <v>160</v>
      </c>
      <c r="B4825" s="215">
        <v>6152</v>
      </c>
      <c r="C4825" s="215" t="s">
        <v>241</v>
      </c>
      <c r="D4825" s="215">
        <v>9038063</v>
      </c>
      <c r="E4825" s="215">
        <v>1060</v>
      </c>
      <c r="F4825" s="215">
        <v>1262</v>
      </c>
      <c r="G4825" s="215">
        <v>1004</v>
      </c>
      <c r="I4825" s="215" t="s">
        <v>4041</v>
      </c>
      <c r="J4825" s="215" t="s">
        <v>4042</v>
      </c>
      <c r="K4825" s="215" t="s">
        <v>328</v>
      </c>
      <c r="L4825" s="215" t="s">
        <v>8032</v>
      </c>
      <c r="AD4825" s="216"/>
    </row>
    <row r="4826" spans="1:30" s="215" customFormat="1" x14ac:dyDescent="0.25">
      <c r="A4826" s="215" t="s">
        <v>160</v>
      </c>
      <c r="B4826" s="215">
        <v>6152</v>
      </c>
      <c r="C4826" s="215" t="s">
        <v>241</v>
      </c>
      <c r="D4826" s="215">
        <v>9038083</v>
      </c>
      <c r="E4826" s="215">
        <v>1040</v>
      </c>
      <c r="F4826" s="215">
        <v>1110</v>
      </c>
      <c r="G4826" s="215">
        <v>1004</v>
      </c>
      <c r="I4826" s="215" t="s">
        <v>3905</v>
      </c>
      <c r="J4826" s="215" t="s">
        <v>3906</v>
      </c>
      <c r="K4826" s="215" t="s">
        <v>328</v>
      </c>
      <c r="L4826" s="215" t="s">
        <v>8033</v>
      </c>
      <c r="AD4826" s="216"/>
    </row>
    <row r="4827" spans="1:30" s="215" customFormat="1" x14ac:dyDescent="0.25">
      <c r="A4827" s="215" t="s">
        <v>160</v>
      </c>
      <c r="B4827" s="215">
        <v>6152</v>
      </c>
      <c r="C4827" s="215" t="s">
        <v>241</v>
      </c>
      <c r="D4827" s="215">
        <v>101165898</v>
      </c>
      <c r="E4827" s="215">
        <v>1060</v>
      </c>
      <c r="F4827" s="215">
        <v>1230</v>
      </c>
      <c r="G4827" s="215">
        <v>1004</v>
      </c>
      <c r="I4827" s="215" t="s">
        <v>3907</v>
      </c>
      <c r="J4827" s="215" t="s">
        <v>3908</v>
      </c>
      <c r="K4827" s="215" t="s">
        <v>328</v>
      </c>
      <c r="L4827" s="215" t="s">
        <v>8034</v>
      </c>
      <c r="AD4827" s="216"/>
    </row>
    <row r="4828" spans="1:30" s="215" customFormat="1" x14ac:dyDescent="0.25">
      <c r="A4828" s="215" t="s">
        <v>160</v>
      </c>
      <c r="B4828" s="215">
        <v>6152</v>
      </c>
      <c r="C4828" s="215" t="s">
        <v>241</v>
      </c>
      <c r="D4828" s="215">
        <v>190013183</v>
      </c>
      <c r="E4828" s="215">
        <v>1020</v>
      </c>
      <c r="F4828" s="215">
        <v>1110</v>
      </c>
      <c r="G4828" s="215">
        <v>1004</v>
      </c>
      <c r="I4828" s="215" t="s">
        <v>3909</v>
      </c>
      <c r="J4828" s="215" t="s">
        <v>3910</v>
      </c>
      <c r="K4828" s="215" t="s">
        <v>328</v>
      </c>
      <c r="L4828" s="215" t="s">
        <v>8035</v>
      </c>
      <c r="AD4828" s="216"/>
    </row>
    <row r="4829" spans="1:30" s="215" customFormat="1" x14ac:dyDescent="0.25">
      <c r="A4829" s="215" t="s">
        <v>160</v>
      </c>
      <c r="B4829" s="215">
        <v>6152</v>
      </c>
      <c r="C4829" s="215" t="s">
        <v>241</v>
      </c>
      <c r="D4829" s="215">
        <v>190013184</v>
      </c>
      <c r="E4829" s="215">
        <v>1020</v>
      </c>
      <c r="F4829" s="215">
        <v>1110</v>
      </c>
      <c r="G4829" s="215">
        <v>1004</v>
      </c>
      <c r="I4829" s="215" t="s">
        <v>3909</v>
      </c>
      <c r="J4829" s="215" t="s">
        <v>3910</v>
      </c>
      <c r="K4829" s="215" t="s">
        <v>328</v>
      </c>
      <c r="L4829" s="215" t="s">
        <v>8035</v>
      </c>
      <c r="AD4829" s="216"/>
    </row>
    <row r="4830" spans="1:30" s="215" customFormat="1" x14ac:dyDescent="0.25">
      <c r="A4830" s="215" t="s">
        <v>160</v>
      </c>
      <c r="B4830" s="215">
        <v>6152</v>
      </c>
      <c r="C4830" s="215" t="s">
        <v>241</v>
      </c>
      <c r="D4830" s="215">
        <v>190013300</v>
      </c>
      <c r="E4830" s="215">
        <v>1020</v>
      </c>
      <c r="F4830" s="215">
        <v>1110</v>
      </c>
      <c r="G4830" s="215">
        <v>1004</v>
      </c>
      <c r="I4830" s="215" t="s">
        <v>3877</v>
      </c>
      <c r="J4830" s="215" t="s">
        <v>3878</v>
      </c>
      <c r="K4830" s="215" t="s">
        <v>328</v>
      </c>
      <c r="L4830" s="215" t="s">
        <v>8019</v>
      </c>
      <c r="AD4830" s="216"/>
    </row>
    <row r="4831" spans="1:30" s="215" customFormat="1" x14ac:dyDescent="0.25">
      <c r="A4831" s="215" t="s">
        <v>160</v>
      </c>
      <c r="B4831" s="215">
        <v>6152</v>
      </c>
      <c r="C4831" s="215" t="s">
        <v>241</v>
      </c>
      <c r="D4831" s="215">
        <v>190013382</v>
      </c>
      <c r="E4831" s="215">
        <v>1020</v>
      </c>
      <c r="F4831" s="215">
        <v>1110</v>
      </c>
      <c r="G4831" s="215">
        <v>1004</v>
      </c>
      <c r="I4831" s="215" t="s">
        <v>6558</v>
      </c>
      <c r="J4831" s="215" t="s">
        <v>6559</v>
      </c>
      <c r="K4831" s="215" t="s">
        <v>328</v>
      </c>
      <c r="L4831" s="215" t="s">
        <v>8036</v>
      </c>
      <c r="AD4831" s="216"/>
    </row>
    <row r="4832" spans="1:30" s="215" customFormat="1" x14ac:dyDescent="0.25">
      <c r="A4832" s="215" t="s">
        <v>160</v>
      </c>
      <c r="B4832" s="215">
        <v>6152</v>
      </c>
      <c r="C4832" s="215" t="s">
        <v>241</v>
      </c>
      <c r="D4832" s="215">
        <v>190013383</v>
      </c>
      <c r="E4832" s="215">
        <v>1020</v>
      </c>
      <c r="F4832" s="215">
        <v>1110</v>
      </c>
      <c r="G4832" s="215">
        <v>1004</v>
      </c>
      <c r="I4832" s="215" t="s">
        <v>3911</v>
      </c>
      <c r="J4832" s="215" t="s">
        <v>3912</v>
      </c>
      <c r="K4832" s="215" t="s">
        <v>328</v>
      </c>
      <c r="L4832" s="215" t="s">
        <v>8036</v>
      </c>
      <c r="AD4832" s="216"/>
    </row>
    <row r="4833" spans="1:30" s="215" customFormat="1" x14ac:dyDescent="0.25">
      <c r="A4833" s="215" t="s">
        <v>160</v>
      </c>
      <c r="B4833" s="215">
        <v>6152</v>
      </c>
      <c r="C4833" s="215" t="s">
        <v>241</v>
      </c>
      <c r="D4833" s="215">
        <v>190013500</v>
      </c>
      <c r="E4833" s="215">
        <v>1020</v>
      </c>
      <c r="F4833" s="215">
        <v>1110</v>
      </c>
      <c r="G4833" s="215">
        <v>1004</v>
      </c>
      <c r="I4833" s="215" t="s">
        <v>3937</v>
      </c>
      <c r="J4833" s="215" t="s">
        <v>3938</v>
      </c>
      <c r="K4833" s="215" t="s">
        <v>328</v>
      </c>
      <c r="L4833" s="215" t="s">
        <v>8037</v>
      </c>
      <c r="AD4833" s="216"/>
    </row>
    <row r="4834" spans="1:30" s="215" customFormat="1" x14ac:dyDescent="0.25">
      <c r="A4834" s="215" t="s">
        <v>160</v>
      </c>
      <c r="B4834" s="215">
        <v>6152</v>
      </c>
      <c r="C4834" s="215" t="s">
        <v>241</v>
      </c>
      <c r="D4834" s="215">
        <v>190013510</v>
      </c>
      <c r="E4834" s="215">
        <v>1020</v>
      </c>
      <c r="F4834" s="215">
        <v>1110</v>
      </c>
      <c r="G4834" s="215">
        <v>1004</v>
      </c>
      <c r="I4834" s="215" t="s">
        <v>3935</v>
      </c>
      <c r="J4834" s="215" t="s">
        <v>3936</v>
      </c>
      <c r="K4834" s="215" t="s">
        <v>328</v>
      </c>
      <c r="L4834" s="215" t="s">
        <v>8038</v>
      </c>
      <c r="AD4834" s="216"/>
    </row>
    <row r="4835" spans="1:30" s="215" customFormat="1" x14ac:dyDescent="0.25">
      <c r="A4835" s="215" t="s">
        <v>160</v>
      </c>
      <c r="B4835" s="215">
        <v>6152</v>
      </c>
      <c r="C4835" s="215" t="s">
        <v>241</v>
      </c>
      <c r="D4835" s="215">
        <v>190013538</v>
      </c>
      <c r="E4835" s="215">
        <v>1020</v>
      </c>
      <c r="F4835" s="215">
        <v>1110</v>
      </c>
      <c r="G4835" s="215">
        <v>1004</v>
      </c>
      <c r="I4835" s="215" t="s">
        <v>3913</v>
      </c>
      <c r="J4835" s="215" t="s">
        <v>3914</v>
      </c>
      <c r="K4835" s="215" t="s">
        <v>328</v>
      </c>
      <c r="L4835" s="215" t="s">
        <v>8039</v>
      </c>
      <c r="AD4835" s="216"/>
    </row>
    <row r="4836" spans="1:30" s="215" customFormat="1" x14ac:dyDescent="0.25">
      <c r="A4836" s="215" t="s">
        <v>160</v>
      </c>
      <c r="B4836" s="215">
        <v>6152</v>
      </c>
      <c r="C4836" s="215" t="s">
        <v>241</v>
      </c>
      <c r="D4836" s="215">
        <v>190013539</v>
      </c>
      <c r="E4836" s="215">
        <v>1020</v>
      </c>
      <c r="F4836" s="215">
        <v>1110</v>
      </c>
      <c r="G4836" s="215">
        <v>1004</v>
      </c>
      <c r="I4836" s="215" t="s">
        <v>3913</v>
      </c>
      <c r="J4836" s="215" t="s">
        <v>3914</v>
      </c>
      <c r="K4836" s="215" t="s">
        <v>328</v>
      </c>
      <c r="L4836" s="215" t="s">
        <v>8039</v>
      </c>
      <c r="AD4836" s="216"/>
    </row>
    <row r="4837" spans="1:30" s="215" customFormat="1" x14ac:dyDescent="0.25">
      <c r="A4837" s="215" t="s">
        <v>160</v>
      </c>
      <c r="B4837" s="215">
        <v>6152</v>
      </c>
      <c r="C4837" s="215" t="s">
        <v>241</v>
      </c>
      <c r="D4837" s="215">
        <v>190036724</v>
      </c>
      <c r="E4837" s="215">
        <v>1020</v>
      </c>
      <c r="F4837" s="215">
        <v>1122</v>
      </c>
      <c r="G4837" s="215">
        <v>1004</v>
      </c>
      <c r="I4837" s="215" t="s">
        <v>3915</v>
      </c>
      <c r="J4837" s="215" t="s">
        <v>3916</v>
      </c>
      <c r="K4837" s="215" t="s">
        <v>328</v>
      </c>
      <c r="L4837" s="215" t="s">
        <v>8040</v>
      </c>
      <c r="AD4837" s="216"/>
    </row>
    <row r="4838" spans="1:30" s="215" customFormat="1" x14ac:dyDescent="0.25">
      <c r="A4838" s="215" t="s">
        <v>160</v>
      </c>
      <c r="B4838" s="215">
        <v>6152</v>
      </c>
      <c r="C4838" s="215" t="s">
        <v>241</v>
      </c>
      <c r="D4838" s="215">
        <v>190036745</v>
      </c>
      <c r="E4838" s="215">
        <v>1020</v>
      </c>
      <c r="F4838" s="215">
        <v>1122</v>
      </c>
      <c r="G4838" s="215">
        <v>1004</v>
      </c>
      <c r="I4838" s="215" t="s">
        <v>3915</v>
      </c>
      <c r="J4838" s="215" t="s">
        <v>3916</v>
      </c>
      <c r="K4838" s="215" t="s">
        <v>328</v>
      </c>
      <c r="L4838" s="215" t="s">
        <v>8040</v>
      </c>
      <c r="AD4838" s="216"/>
    </row>
    <row r="4839" spans="1:30" s="215" customFormat="1" x14ac:dyDescent="0.25">
      <c r="A4839" s="215" t="s">
        <v>160</v>
      </c>
      <c r="B4839" s="215">
        <v>6152</v>
      </c>
      <c r="C4839" s="215" t="s">
        <v>241</v>
      </c>
      <c r="D4839" s="215">
        <v>190044201</v>
      </c>
      <c r="E4839" s="215">
        <v>1020</v>
      </c>
      <c r="F4839" s="215">
        <v>1110</v>
      </c>
      <c r="G4839" s="215">
        <v>1004</v>
      </c>
      <c r="I4839" s="215" t="s">
        <v>3941</v>
      </c>
      <c r="J4839" s="215" t="s">
        <v>3942</v>
      </c>
      <c r="K4839" s="215" t="s">
        <v>328</v>
      </c>
      <c r="L4839" s="215" t="s">
        <v>8041</v>
      </c>
      <c r="AD4839" s="216"/>
    </row>
    <row r="4840" spans="1:30" s="215" customFormat="1" x14ac:dyDescent="0.25">
      <c r="A4840" s="215" t="s">
        <v>160</v>
      </c>
      <c r="B4840" s="215">
        <v>6152</v>
      </c>
      <c r="C4840" s="215" t="s">
        <v>241</v>
      </c>
      <c r="D4840" s="215">
        <v>190044202</v>
      </c>
      <c r="E4840" s="215">
        <v>1020</v>
      </c>
      <c r="F4840" s="215">
        <v>1110</v>
      </c>
      <c r="G4840" s="215">
        <v>1004</v>
      </c>
      <c r="I4840" s="215" t="s">
        <v>3945</v>
      </c>
      <c r="J4840" s="215" t="s">
        <v>3946</v>
      </c>
      <c r="K4840" s="215" t="s">
        <v>328</v>
      </c>
      <c r="L4840" s="215" t="s">
        <v>8042</v>
      </c>
      <c r="AD4840" s="216"/>
    </row>
    <row r="4841" spans="1:30" s="215" customFormat="1" x14ac:dyDescent="0.25">
      <c r="A4841" s="215" t="s">
        <v>160</v>
      </c>
      <c r="B4841" s="215">
        <v>6152</v>
      </c>
      <c r="C4841" s="215" t="s">
        <v>241</v>
      </c>
      <c r="D4841" s="215">
        <v>190059898</v>
      </c>
      <c r="E4841" s="215">
        <v>1020</v>
      </c>
      <c r="F4841" s="215">
        <v>1122</v>
      </c>
      <c r="G4841" s="215">
        <v>1004</v>
      </c>
      <c r="I4841" s="215" t="s">
        <v>3929</v>
      </c>
      <c r="J4841" s="215" t="s">
        <v>3930</v>
      </c>
      <c r="K4841" s="215" t="s">
        <v>328</v>
      </c>
      <c r="L4841" s="215" t="s">
        <v>8043</v>
      </c>
      <c r="AD4841" s="216"/>
    </row>
    <row r="4842" spans="1:30" s="215" customFormat="1" x14ac:dyDescent="0.25">
      <c r="A4842" s="215" t="s">
        <v>160</v>
      </c>
      <c r="B4842" s="215">
        <v>6152</v>
      </c>
      <c r="C4842" s="215" t="s">
        <v>241</v>
      </c>
      <c r="D4842" s="215">
        <v>190059914</v>
      </c>
      <c r="E4842" s="215">
        <v>1020</v>
      </c>
      <c r="F4842" s="215">
        <v>1122</v>
      </c>
      <c r="G4842" s="215">
        <v>1004</v>
      </c>
      <c r="I4842" s="215" t="s">
        <v>3927</v>
      </c>
      <c r="J4842" s="215" t="s">
        <v>3928</v>
      </c>
      <c r="K4842" s="215" t="s">
        <v>328</v>
      </c>
      <c r="L4842" s="215" t="s">
        <v>8044</v>
      </c>
      <c r="AD4842" s="216"/>
    </row>
    <row r="4843" spans="1:30" s="215" customFormat="1" x14ac:dyDescent="0.25">
      <c r="A4843" s="215" t="s">
        <v>160</v>
      </c>
      <c r="B4843" s="215">
        <v>6152</v>
      </c>
      <c r="C4843" s="215" t="s">
        <v>241</v>
      </c>
      <c r="D4843" s="215">
        <v>190074621</v>
      </c>
      <c r="E4843" s="215">
        <v>1020</v>
      </c>
      <c r="F4843" s="215">
        <v>1110</v>
      </c>
      <c r="G4843" s="215">
        <v>1004</v>
      </c>
      <c r="I4843" s="215" t="s">
        <v>3917</v>
      </c>
      <c r="J4843" s="215" t="s">
        <v>3918</v>
      </c>
      <c r="K4843" s="215" t="s">
        <v>328</v>
      </c>
      <c r="L4843" s="215" t="s">
        <v>7990</v>
      </c>
      <c r="AD4843" s="216"/>
    </row>
    <row r="4844" spans="1:30" s="215" customFormat="1" x14ac:dyDescent="0.25">
      <c r="A4844" s="215" t="s">
        <v>160</v>
      </c>
      <c r="B4844" s="215">
        <v>6152</v>
      </c>
      <c r="C4844" s="215" t="s">
        <v>241</v>
      </c>
      <c r="D4844" s="215">
        <v>190075851</v>
      </c>
      <c r="E4844" s="215">
        <v>1020</v>
      </c>
      <c r="F4844" s="215">
        <v>1122</v>
      </c>
      <c r="G4844" s="215">
        <v>1004</v>
      </c>
      <c r="I4844" s="215" t="s">
        <v>3919</v>
      </c>
      <c r="J4844" s="215" t="s">
        <v>3920</v>
      </c>
      <c r="K4844" s="215" t="s">
        <v>328</v>
      </c>
      <c r="L4844" s="215" t="s">
        <v>7992</v>
      </c>
      <c r="AD4844" s="216"/>
    </row>
    <row r="4845" spans="1:30" s="215" customFormat="1" x14ac:dyDescent="0.25">
      <c r="A4845" s="215" t="s">
        <v>160</v>
      </c>
      <c r="B4845" s="215">
        <v>6152</v>
      </c>
      <c r="C4845" s="215" t="s">
        <v>241</v>
      </c>
      <c r="D4845" s="215">
        <v>190095102</v>
      </c>
      <c r="E4845" s="215">
        <v>1060</v>
      </c>
      <c r="F4845" s="215">
        <v>1251</v>
      </c>
      <c r="G4845" s="215">
        <v>1004</v>
      </c>
      <c r="I4845" s="215" t="s">
        <v>3921</v>
      </c>
      <c r="J4845" s="215" t="s">
        <v>3922</v>
      </c>
      <c r="K4845" s="215" t="s">
        <v>328</v>
      </c>
      <c r="L4845" s="215" t="s">
        <v>8045</v>
      </c>
      <c r="AD4845" s="216"/>
    </row>
    <row r="4846" spans="1:30" s="215" customFormat="1" x14ac:dyDescent="0.25">
      <c r="A4846" s="215" t="s">
        <v>160</v>
      </c>
      <c r="B4846" s="215">
        <v>6152</v>
      </c>
      <c r="C4846" s="215" t="s">
        <v>241</v>
      </c>
      <c r="D4846" s="215">
        <v>190095110</v>
      </c>
      <c r="E4846" s="215">
        <v>1060</v>
      </c>
      <c r="F4846" s="215">
        <v>1251</v>
      </c>
      <c r="G4846" s="215">
        <v>1004</v>
      </c>
      <c r="I4846" s="215" t="s">
        <v>3921</v>
      </c>
      <c r="J4846" s="215" t="s">
        <v>3922</v>
      </c>
      <c r="K4846" s="215" t="s">
        <v>328</v>
      </c>
      <c r="L4846" s="215" t="s">
        <v>8045</v>
      </c>
      <c r="AD4846" s="216"/>
    </row>
    <row r="4847" spans="1:30" s="215" customFormat="1" x14ac:dyDescent="0.25">
      <c r="A4847" s="215" t="s">
        <v>160</v>
      </c>
      <c r="B4847" s="215">
        <v>6152</v>
      </c>
      <c r="C4847" s="215" t="s">
        <v>241</v>
      </c>
      <c r="D4847" s="215">
        <v>190099760</v>
      </c>
      <c r="E4847" s="215">
        <v>1020</v>
      </c>
      <c r="F4847" s="215">
        <v>1121</v>
      </c>
      <c r="G4847" s="215">
        <v>1004</v>
      </c>
      <c r="I4847" s="215" t="s">
        <v>4045</v>
      </c>
      <c r="J4847" s="215" t="s">
        <v>4046</v>
      </c>
      <c r="K4847" s="215" t="s">
        <v>328</v>
      </c>
      <c r="L4847" s="215" t="s">
        <v>8046</v>
      </c>
      <c r="AD4847" s="216"/>
    </row>
    <row r="4848" spans="1:30" s="215" customFormat="1" x14ac:dyDescent="0.25">
      <c r="A4848" s="215" t="s">
        <v>160</v>
      </c>
      <c r="B4848" s="215">
        <v>6152</v>
      </c>
      <c r="C4848" s="215" t="s">
        <v>241</v>
      </c>
      <c r="D4848" s="215">
        <v>190102719</v>
      </c>
      <c r="E4848" s="215">
        <v>1020</v>
      </c>
      <c r="F4848" s="215">
        <v>1110</v>
      </c>
      <c r="G4848" s="215">
        <v>1004</v>
      </c>
      <c r="I4848" s="215" t="s">
        <v>3923</v>
      </c>
      <c r="J4848" s="215" t="s">
        <v>3924</v>
      </c>
      <c r="K4848" s="215" t="s">
        <v>328</v>
      </c>
      <c r="L4848" s="215" t="s">
        <v>8047</v>
      </c>
      <c r="AD4848" s="216"/>
    </row>
    <row r="4849" spans="1:30" s="215" customFormat="1" x14ac:dyDescent="0.25">
      <c r="A4849" s="215" t="s">
        <v>160</v>
      </c>
      <c r="B4849" s="215">
        <v>6152</v>
      </c>
      <c r="C4849" s="215" t="s">
        <v>241</v>
      </c>
      <c r="D4849" s="215">
        <v>190123222</v>
      </c>
      <c r="E4849" s="215">
        <v>1020</v>
      </c>
      <c r="F4849" s="215">
        <v>1122</v>
      </c>
      <c r="G4849" s="215">
        <v>1004</v>
      </c>
      <c r="I4849" s="215" t="s">
        <v>3955</v>
      </c>
      <c r="J4849" s="215" t="s">
        <v>3956</v>
      </c>
      <c r="K4849" s="215" t="s">
        <v>328</v>
      </c>
      <c r="L4849" s="215" t="s">
        <v>8048</v>
      </c>
      <c r="AD4849" s="216"/>
    </row>
    <row r="4850" spans="1:30" s="215" customFormat="1" x14ac:dyDescent="0.25">
      <c r="A4850" s="215" t="s">
        <v>160</v>
      </c>
      <c r="B4850" s="215">
        <v>6152</v>
      </c>
      <c r="C4850" s="215" t="s">
        <v>241</v>
      </c>
      <c r="D4850" s="215">
        <v>190129864</v>
      </c>
      <c r="E4850" s="215">
        <v>1030</v>
      </c>
      <c r="F4850" s="215">
        <v>1110</v>
      </c>
      <c r="G4850" s="215">
        <v>1004</v>
      </c>
      <c r="I4850" s="215" t="s">
        <v>3933</v>
      </c>
      <c r="J4850" s="215" t="s">
        <v>3934</v>
      </c>
      <c r="K4850" s="215" t="s">
        <v>328</v>
      </c>
      <c r="L4850" s="215" t="s">
        <v>8049</v>
      </c>
      <c r="AD4850" s="216"/>
    </row>
    <row r="4851" spans="1:30" s="215" customFormat="1" x14ac:dyDescent="0.25">
      <c r="A4851" s="215" t="s">
        <v>160</v>
      </c>
      <c r="B4851" s="215">
        <v>6152</v>
      </c>
      <c r="C4851" s="215" t="s">
        <v>241</v>
      </c>
      <c r="D4851" s="215">
        <v>190138190</v>
      </c>
      <c r="E4851" s="215">
        <v>1020</v>
      </c>
      <c r="F4851" s="215">
        <v>1110</v>
      </c>
      <c r="G4851" s="215">
        <v>1004</v>
      </c>
      <c r="I4851" s="215" t="s">
        <v>3925</v>
      </c>
      <c r="J4851" s="215" t="s">
        <v>3926</v>
      </c>
      <c r="K4851" s="215" t="s">
        <v>328</v>
      </c>
      <c r="L4851" s="215" t="s">
        <v>8050</v>
      </c>
      <c r="AD4851" s="216"/>
    </row>
    <row r="4852" spans="1:30" s="215" customFormat="1" x14ac:dyDescent="0.25">
      <c r="A4852" s="215" t="s">
        <v>160</v>
      </c>
      <c r="B4852" s="215">
        <v>6152</v>
      </c>
      <c r="C4852" s="215" t="s">
        <v>241</v>
      </c>
      <c r="D4852" s="215">
        <v>190138191</v>
      </c>
      <c r="E4852" s="215">
        <v>1020</v>
      </c>
      <c r="F4852" s="215">
        <v>1110</v>
      </c>
      <c r="G4852" s="215">
        <v>1004</v>
      </c>
      <c r="I4852" s="215" t="s">
        <v>3925</v>
      </c>
      <c r="J4852" s="215" t="s">
        <v>3926</v>
      </c>
      <c r="K4852" s="215" t="s">
        <v>328</v>
      </c>
      <c r="L4852" s="215" t="s">
        <v>8050</v>
      </c>
      <c r="AD4852" s="216"/>
    </row>
    <row r="4853" spans="1:30" s="215" customFormat="1" x14ac:dyDescent="0.25">
      <c r="A4853" s="215" t="s">
        <v>160</v>
      </c>
      <c r="B4853" s="215">
        <v>6152</v>
      </c>
      <c r="C4853" s="215" t="s">
        <v>241</v>
      </c>
      <c r="D4853" s="215">
        <v>190153071</v>
      </c>
      <c r="E4853" s="215">
        <v>1040</v>
      </c>
      <c r="F4853" s="215">
        <v>1110</v>
      </c>
      <c r="G4853" s="215">
        <v>1004</v>
      </c>
      <c r="I4853" s="215" t="s">
        <v>25290</v>
      </c>
      <c r="J4853" s="215" t="s">
        <v>25291</v>
      </c>
      <c r="K4853" s="215" t="s">
        <v>328</v>
      </c>
      <c r="L4853" s="215" t="s">
        <v>8033</v>
      </c>
      <c r="AD4853" s="216"/>
    </row>
    <row r="4854" spans="1:30" s="215" customFormat="1" x14ac:dyDescent="0.25">
      <c r="A4854" s="215" t="s">
        <v>160</v>
      </c>
      <c r="B4854" s="215">
        <v>6152</v>
      </c>
      <c r="C4854" s="215" t="s">
        <v>241</v>
      </c>
      <c r="D4854" s="215">
        <v>190153377</v>
      </c>
      <c r="E4854" s="215">
        <v>1020</v>
      </c>
      <c r="F4854" s="215">
        <v>1122</v>
      </c>
      <c r="G4854" s="215">
        <v>1004</v>
      </c>
      <c r="I4854" s="215" t="s">
        <v>3927</v>
      </c>
      <c r="J4854" s="215" t="s">
        <v>3928</v>
      </c>
      <c r="K4854" s="215" t="s">
        <v>328</v>
      </c>
      <c r="L4854" s="215" t="s">
        <v>8044</v>
      </c>
      <c r="AD4854" s="216"/>
    </row>
    <row r="4855" spans="1:30" s="215" customFormat="1" x14ac:dyDescent="0.25">
      <c r="A4855" s="215" t="s">
        <v>160</v>
      </c>
      <c r="B4855" s="215">
        <v>6152</v>
      </c>
      <c r="C4855" s="215" t="s">
        <v>241</v>
      </c>
      <c r="D4855" s="215">
        <v>190153392</v>
      </c>
      <c r="E4855" s="215">
        <v>1020</v>
      </c>
      <c r="F4855" s="215">
        <v>1122</v>
      </c>
      <c r="G4855" s="215">
        <v>1004</v>
      </c>
      <c r="I4855" s="215" t="s">
        <v>3929</v>
      </c>
      <c r="J4855" s="215" t="s">
        <v>3930</v>
      </c>
      <c r="K4855" s="215" t="s">
        <v>328</v>
      </c>
      <c r="L4855" s="215" t="s">
        <v>8043</v>
      </c>
      <c r="AD4855" s="216"/>
    </row>
    <row r="4856" spans="1:30" s="215" customFormat="1" x14ac:dyDescent="0.25">
      <c r="A4856" s="215" t="s">
        <v>160</v>
      </c>
      <c r="B4856" s="215">
        <v>6152</v>
      </c>
      <c r="C4856" s="215" t="s">
        <v>241</v>
      </c>
      <c r="D4856" s="215">
        <v>190155085</v>
      </c>
      <c r="E4856" s="215">
        <v>1020</v>
      </c>
      <c r="F4856" s="215">
        <v>1110</v>
      </c>
      <c r="G4856" s="215">
        <v>1004</v>
      </c>
      <c r="I4856" s="215" t="s">
        <v>6560</v>
      </c>
      <c r="J4856" s="215" t="s">
        <v>6561</v>
      </c>
      <c r="K4856" s="215" t="s">
        <v>328</v>
      </c>
      <c r="L4856" s="215" t="s">
        <v>7997</v>
      </c>
      <c r="AD4856" s="216"/>
    </row>
    <row r="4857" spans="1:30" s="215" customFormat="1" x14ac:dyDescent="0.25">
      <c r="A4857" s="215" t="s">
        <v>160</v>
      </c>
      <c r="B4857" s="215">
        <v>6152</v>
      </c>
      <c r="C4857" s="215" t="s">
        <v>241</v>
      </c>
      <c r="D4857" s="215">
        <v>190155431</v>
      </c>
      <c r="E4857" s="215">
        <v>1060</v>
      </c>
      <c r="F4857" s="215">
        <v>1110</v>
      </c>
      <c r="G4857" s="215">
        <v>1004</v>
      </c>
      <c r="I4857" s="215" t="s">
        <v>3931</v>
      </c>
      <c r="J4857" s="215" t="s">
        <v>3932</v>
      </c>
      <c r="K4857" s="215" t="s">
        <v>328</v>
      </c>
      <c r="L4857" s="215" t="s">
        <v>8049</v>
      </c>
      <c r="AD4857" s="216"/>
    </row>
    <row r="4858" spans="1:30" s="215" customFormat="1" x14ac:dyDescent="0.25">
      <c r="A4858" s="215" t="s">
        <v>160</v>
      </c>
      <c r="B4858" s="215">
        <v>6152</v>
      </c>
      <c r="C4858" s="215" t="s">
        <v>241</v>
      </c>
      <c r="D4858" s="215">
        <v>190155432</v>
      </c>
      <c r="E4858" s="215">
        <v>1020</v>
      </c>
      <c r="F4858" s="215">
        <v>1110</v>
      </c>
      <c r="G4858" s="215">
        <v>1004</v>
      </c>
      <c r="I4858" s="215" t="s">
        <v>3931</v>
      </c>
      <c r="J4858" s="215" t="s">
        <v>3932</v>
      </c>
      <c r="K4858" s="215" t="s">
        <v>328</v>
      </c>
      <c r="L4858" s="215" t="s">
        <v>8049</v>
      </c>
      <c r="AD4858" s="216"/>
    </row>
    <row r="4859" spans="1:30" s="215" customFormat="1" x14ac:dyDescent="0.25">
      <c r="A4859" s="215" t="s">
        <v>160</v>
      </c>
      <c r="B4859" s="215">
        <v>6152</v>
      </c>
      <c r="C4859" s="215" t="s">
        <v>241</v>
      </c>
      <c r="D4859" s="215">
        <v>190155433</v>
      </c>
      <c r="E4859" s="215">
        <v>1020</v>
      </c>
      <c r="F4859" s="215">
        <v>1110</v>
      </c>
      <c r="G4859" s="215">
        <v>1004</v>
      </c>
      <c r="I4859" s="215" t="s">
        <v>3931</v>
      </c>
      <c r="J4859" s="215" t="s">
        <v>3932</v>
      </c>
      <c r="K4859" s="215" t="s">
        <v>328</v>
      </c>
      <c r="L4859" s="215" t="s">
        <v>8049</v>
      </c>
      <c r="AD4859" s="216"/>
    </row>
    <row r="4860" spans="1:30" s="215" customFormat="1" x14ac:dyDescent="0.25">
      <c r="A4860" s="215" t="s">
        <v>160</v>
      </c>
      <c r="B4860" s="215">
        <v>6152</v>
      </c>
      <c r="C4860" s="215" t="s">
        <v>241</v>
      </c>
      <c r="D4860" s="215">
        <v>190155434</v>
      </c>
      <c r="E4860" s="215">
        <v>1020</v>
      </c>
      <c r="F4860" s="215">
        <v>1110</v>
      </c>
      <c r="G4860" s="215">
        <v>1004</v>
      </c>
      <c r="I4860" s="215" t="s">
        <v>3931</v>
      </c>
      <c r="J4860" s="215" t="s">
        <v>3932</v>
      </c>
      <c r="K4860" s="215" t="s">
        <v>328</v>
      </c>
      <c r="L4860" s="215" t="s">
        <v>8049</v>
      </c>
      <c r="AD4860" s="216"/>
    </row>
    <row r="4861" spans="1:30" s="215" customFormat="1" x14ac:dyDescent="0.25">
      <c r="A4861" s="215" t="s">
        <v>160</v>
      </c>
      <c r="B4861" s="215">
        <v>6152</v>
      </c>
      <c r="C4861" s="215" t="s">
        <v>241</v>
      </c>
      <c r="D4861" s="215">
        <v>190155436</v>
      </c>
      <c r="E4861" s="215">
        <v>1020</v>
      </c>
      <c r="F4861" s="215">
        <v>1110</v>
      </c>
      <c r="G4861" s="215">
        <v>1004</v>
      </c>
      <c r="I4861" s="215" t="s">
        <v>3933</v>
      </c>
      <c r="J4861" s="215" t="s">
        <v>3934</v>
      </c>
      <c r="K4861" s="215" t="s">
        <v>328</v>
      </c>
      <c r="L4861" s="215" t="s">
        <v>8049</v>
      </c>
      <c r="AD4861" s="216"/>
    </row>
    <row r="4862" spans="1:30" s="215" customFormat="1" x14ac:dyDescent="0.25">
      <c r="A4862" s="215" t="s">
        <v>160</v>
      </c>
      <c r="B4862" s="215">
        <v>6152</v>
      </c>
      <c r="C4862" s="215" t="s">
        <v>241</v>
      </c>
      <c r="D4862" s="215">
        <v>190156028</v>
      </c>
      <c r="E4862" s="215">
        <v>1020</v>
      </c>
      <c r="F4862" s="215">
        <v>1110</v>
      </c>
      <c r="G4862" s="215">
        <v>1004</v>
      </c>
      <c r="I4862" s="215" t="s">
        <v>3935</v>
      </c>
      <c r="J4862" s="215" t="s">
        <v>3936</v>
      </c>
      <c r="K4862" s="215" t="s">
        <v>328</v>
      </c>
      <c r="L4862" s="215" t="s">
        <v>8038</v>
      </c>
      <c r="AD4862" s="216"/>
    </row>
    <row r="4863" spans="1:30" s="215" customFormat="1" x14ac:dyDescent="0.25">
      <c r="A4863" s="215" t="s">
        <v>160</v>
      </c>
      <c r="B4863" s="215">
        <v>6152</v>
      </c>
      <c r="C4863" s="215" t="s">
        <v>241</v>
      </c>
      <c r="D4863" s="215">
        <v>190156243</v>
      </c>
      <c r="E4863" s="215">
        <v>1020</v>
      </c>
      <c r="F4863" s="215">
        <v>1110</v>
      </c>
      <c r="G4863" s="215">
        <v>1004</v>
      </c>
      <c r="I4863" s="215" t="s">
        <v>3937</v>
      </c>
      <c r="J4863" s="215" t="s">
        <v>3938</v>
      </c>
      <c r="K4863" s="215" t="s">
        <v>328</v>
      </c>
      <c r="L4863" s="215" t="s">
        <v>8037</v>
      </c>
      <c r="AD4863" s="216"/>
    </row>
    <row r="4864" spans="1:30" s="215" customFormat="1" x14ac:dyDescent="0.25">
      <c r="A4864" s="215" t="s">
        <v>160</v>
      </c>
      <c r="B4864" s="215">
        <v>6152</v>
      </c>
      <c r="C4864" s="215" t="s">
        <v>241</v>
      </c>
      <c r="D4864" s="215">
        <v>190156255</v>
      </c>
      <c r="E4864" s="215">
        <v>1020</v>
      </c>
      <c r="F4864" s="215">
        <v>1110</v>
      </c>
      <c r="G4864" s="215">
        <v>1004</v>
      </c>
      <c r="I4864" s="215" t="s">
        <v>3939</v>
      </c>
      <c r="J4864" s="215" t="s">
        <v>3940</v>
      </c>
      <c r="K4864" s="215" t="s">
        <v>328</v>
      </c>
      <c r="L4864" s="215" t="s">
        <v>8041</v>
      </c>
      <c r="AD4864" s="216"/>
    </row>
    <row r="4865" spans="1:30" s="215" customFormat="1" x14ac:dyDescent="0.25">
      <c r="A4865" s="215" t="s">
        <v>160</v>
      </c>
      <c r="B4865" s="215">
        <v>6152</v>
      </c>
      <c r="C4865" s="215" t="s">
        <v>241</v>
      </c>
      <c r="D4865" s="215">
        <v>190156259</v>
      </c>
      <c r="E4865" s="215">
        <v>1020</v>
      </c>
      <c r="F4865" s="215">
        <v>1110</v>
      </c>
      <c r="G4865" s="215">
        <v>1004</v>
      </c>
      <c r="I4865" s="215" t="s">
        <v>3941</v>
      </c>
      <c r="J4865" s="215" t="s">
        <v>3942</v>
      </c>
      <c r="K4865" s="215" t="s">
        <v>328</v>
      </c>
      <c r="L4865" s="215" t="s">
        <v>8041</v>
      </c>
      <c r="AD4865" s="216"/>
    </row>
    <row r="4866" spans="1:30" s="215" customFormat="1" x14ac:dyDescent="0.25">
      <c r="A4866" s="215" t="s">
        <v>160</v>
      </c>
      <c r="B4866" s="215">
        <v>6152</v>
      </c>
      <c r="C4866" s="215" t="s">
        <v>241</v>
      </c>
      <c r="D4866" s="215">
        <v>190156277</v>
      </c>
      <c r="E4866" s="215">
        <v>1020</v>
      </c>
      <c r="F4866" s="215">
        <v>1110</v>
      </c>
      <c r="G4866" s="215">
        <v>1004</v>
      </c>
      <c r="I4866" s="215" t="s">
        <v>3943</v>
      </c>
      <c r="J4866" s="215" t="s">
        <v>3944</v>
      </c>
      <c r="K4866" s="215" t="s">
        <v>328</v>
      </c>
      <c r="L4866" s="215" t="s">
        <v>8042</v>
      </c>
      <c r="AD4866" s="216"/>
    </row>
    <row r="4867" spans="1:30" s="215" customFormat="1" x14ac:dyDescent="0.25">
      <c r="A4867" s="215" t="s">
        <v>160</v>
      </c>
      <c r="B4867" s="215">
        <v>6152</v>
      </c>
      <c r="C4867" s="215" t="s">
        <v>241</v>
      </c>
      <c r="D4867" s="215">
        <v>190156281</v>
      </c>
      <c r="E4867" s="215">
        <v>1020</v>
      </c>
      <c r="F4867" s="215">
        <v>1110</v>
      </c>
      <c r="G4867" s="215">
        <v>1004</v>
      </c>
      <c r="I4867" s="215" t="s">
        <v>3945</v>
      </c>
      <c r="J4867" s="215" t="s">
        <v>3946</v>
      </c>
      <c r="K4867" s="215" t="s">
        <v>328</v>
      </c>
      <c r="L4867" s="215" t="s">
        <v>8042</v>
      </c>
      <c r="AD4867" s="216"/>
    </row>
    <row r="4868" spans="1:30" s="215" customFormat="1" x14ac:dyDescent="0.25">
      <c r="A4868" s="215" t="s">
        <v>160</v>
      </c>
      <c r="B4868" s="215">
        <v>6152</v>
      </c>
      <c r="C4868" s="215" t="s">
        <v>241</v>
      </c>
      <c r="D4868" s="215">
        <v>190156550</v>
      </c>
      <c r="E4868" s="215">
        <v>1020</v>
      </c>
      <c r="F4868" s="215">
        <v>1122</v>
      </c>
      <c r="G4868" s="215">
        <v>1004</v>
      </c>
      <c r="I4868" s="215" t="s">
        <v>3947</v>
      </c>
      <c r="J4868" s="215" t="s">
        <v>3948</v>
      </c>
      <c r="K4868" s="215" t="s">
        <v>328</v>
      </c>
      <c r="L4868" s="215" t="s">
        <v>7976</v>
      </c>
      <c r="AD4868" s="216"/>
    </row>
    <row r="4869" spans="1:30" s="215" customFormat="1" x14ac:dyDescent="0.25">
      <c r="A4869" s="215" t="s">
        <v>160</v>
      </c>
      <c r="B4869" s="215">
        <v>6152</v>
      </c>
      <c r="C4869" s="215" t="s">
        <v>241</v>
      </c>
      <c r="D4869" s="215">
        <v>190161639</v>
      </c>
      <c r="E4869" s="215">
        <v>1020</v>
      </c>
      <c r="F4869" s="215">
        <v>1122</v>
      </c>
      <c r="G4869" s="215">
        <v>1004</v>
      </c>
      <c r="I4869" s="215" t="s">
        <v>3949</v>
      </c>
      <c r="J4869" s="215" t="s">
        <v>3950</v>
      </c>
      <c r="K4869" s="215" t="s">
        <v>328</v>
      </c>
      <c r="L4869" s="215" t="s">
        <v>8003</v>
      </c>
      <c r="AD4869" s="216"/>
    </row>
    <row r="4870" spans="1:30" s="215" customFormat="1" x14ac:dyDescent="0.25">
      <c r="A4870" s="215" t="s">
        <v>160</v>
      </c>
      <c r="B4870" s="215">
        <v>6152</v>
      </c>
      <c r="C4870" s="215" t="s">
        <v>241</v>
      </c>
      <c r="D4870" s="215">
        <v>190161669</v>
      </c>
      <c r="E4870" s="215">
        <v>1020</v>
      </c>
      <c r="F4870" s="215">
        <v>1122</v>
      </c>
      <c r="G4870" s="215">
        <v>1004</v>
      </c>
      <c r="I4870" s="215" t="s">
        <v>3951</v>
      </c>
      <c r="J4870" s="215" t="s">
        <v>3952</v>
      </c>
      <c r="K4870" s="215" t="s">
        <v>328</v>
      </c>
      <c r="L4870" s="215" t="s">
        <v>8002</v>
      </c>
      <c r="AD4870" s="216"/>
    </row>
    <row r="4871" spans="1:30" s="215" customFormat="1" x14ac:dyDescent="0.25">
      <c r="A4871" s="215" t="s">
        <v>160</v>
      </c>
      <c r="B4871" s="215">
        <v>6152</v>
      </c>
      <c r="C4871" s="215" t="s">
        <v>241</v>
      </c>
      <c r="D4871" s="215">
        <v>190161774</v>
      </c>
      <c r="E4871" s="215">
        <v>1020</v>
      </c>
      <c r="F4871" s="215">
        <v>1122</v>
      </c>
      <c r="G4871" s="215">
        <v>1004</v>
      </c>
      <c r="I4871" s="215" t="s">
        <v>3787</v>
      </c>
      <c r="J4871" s="215" t="s">
        <v>3788</v>
      </c>
      <c r="K4871" s="215" t="s">
        <v>328</v>
      </c>
      <c r="L4871" s="215" t="s">
        <v>7973</v>
      </c>
      <c r="AD4871" s="216"/>
    </row>
    <row r="4872" spans="1:30" s="215" customFormat="1" x14ac:dyDescent="0.25">
      <c r="A4872" s="215" t="s">
        <v>160</v>
      </c>
      <c r="B4872" s="215">
        <v>6152</v>
      </c>
      <c r="C4872" s="215" t="s">
        <v>241</v>
      </c>
      <c r="D4872" s="215">
        <v>190161787</v>
      </c>
      <c r="E4872" s="215">
        <v>1020</v>
      </c>
      <c r="F4872" s="215">
        <v>1122</v>
      </c>
      <c r="G4872" s="215">
        <v>1004</v>
      </c>
      <c r="I4872" s="215" t="s">
        <v>3789</v>
      </c>
      <c r="J4872" s="215" t="s">
        <v>3790</v>
      </c>
      <c r="K4872" s="215" t="s">
        <v>328</v>
      </c>
      <c r="L4872" s="215" t="s">
        <v>7974</v>
      </c>
      <c r="AD4872" s="216"/>
    </row>
    <row r="4873" spans="1:30" s="215" customFormat="1" x14ac:dyDescent="0.25">
      <c r="A4873" s="215" t="s">
        <v>160</v>
      </c>
      <c r="B4873" s="215">
        <v>6152</v>
      </c>
      <c r="C4873" s="215" t="s">
        <v>241</v>
      </c>
      <c r="D4873" s="215">
        <v>190161987</v>
      </c>
      <c r="E4873" s="215">
        <v>1020</v>
      </c>
      <c r="F4873" s="215">
        <v>1122</v>
      </c>
      <c r="G4873" s="215">
        <v>1004</v>
      </c>
      <c r="I4873" s="215" t="s">
        <v>3953</v>
      </c>
      <c r="J4873" s="215" t="s">
        <v>3954</v>
      </c>
      <c r="K4873" s="215" t="s">
        <v>328</v>
      </c>
      <c r="L4873" s="215" t="s">
        <v>7975</v>
      </c>
      <c r="AD4873" s="216"/>
    </row>
    <row r="4874" spans="1:30" s="215" customFormat="1" x14ac:dyDescent="0.25">
      <c r="A4874" s="215" t="s">
        <v>160</v>
      </c>
      <c r="B4874" s="215">
        <v>6152</v>
      </c>
      <c r="C4874" s="215" t="s">
        <v>241</v>
      </c>
      <c r="D4874" s="215">
        <v>190161999</v>
      </c>
      <c r="E4874" s="215">
        <v>1020</v>
      </c>
      <c r="F4874" s="215">
        <v>1122</v>
      </c>
      <c r="G4874" s="215">
        <v>1004</v>
      </c>
      <c r="I4874" s="215" t="s">
        <v>3837</v>
      </c>
      <c r="J4874" s="215" t="s">
        <v>3838</v>
      </c>
      <c r="K4874" s="215" t="s">
        <v>328</v>
      </c>
      <c r="L4874" s="215" t="s">
        <v>8001</v>
      </c>
      <c r="AD4874" s="216"/>
    </row>
    <row r="4875" spans="1:30" s="215" customFormat="1" x14ac:dyDescent="0.25">
      <c r="A4875" s="215" t="s">
        <v>160</v>
      </c>
      <c r="B4875" s="215">
        <v>6152</v>
      </c>
      <c r="C4875" s="215" t="s">
        <v>241</v>
      </c>
      <c r="D4875" s="215">
        <v>190164326</v>
      </c>
      <c r="E4875" s="215">
        <v>1020</v>
      </c>
      <c r="F4875" s="215">
        <v>1122</v>
      </c>
      <c r="G4875" s="215">
        <v>1004</v>
      </c>
      <c r="I4875" s="215" t="s">
        <v>3955</v>
      </c>
      <c r="J4875" s="215" t="s">
        <v>3956</v>
      </c>
      <c r="K4875" s="215" t="s">
        <v>328</v>
      </c>
      <c r="L4875" s="215" t="s">
        <v>8048</v>
      </c>
      <c r="AD4875" s="216"/>
    </row>
    <row r="4876" spans="1:30" s="215" customFormat="1" x14ac:dyDescent="0.25">
      <c r="A4876" s="215" t="s">
        <v>160</v>
      </c>
      <c r="B4876" s="215">
        <v>6152</v>
      </c>
      <c r="C4876" s="215" t="s">
        <v>241</v>
      </c>
      <c r="D4876" s="215">
        <v>190173694</v>
      </c>
      <c r="E4876" s="215">
        <v>1020</v>
      </c>
      <c r="F4876" s="215">
        <v>1110</v>
      </c>
      <c r="G4876" s="215">
        <v>1004</v>
      </c>
      <c r="I4876" s="215" t="s">
        <v>3957</v>
      </c>
      <c r="J4876" s="215" t="s">
        <v>3958</v>
      </c>
      <c r="K4876" s="215" t="s">
        <v>328</v>
      </c>
      <c r="L4876" s="215" t="s">
        <v>8051</v>
      </c>
      <c r="AD4876" s="216"/>
    </row>
    <row r="4877" spans="1:30" s="215" customFormat="1" x14ac:dyDescent="0.25">
      <c r="A4877" s="215" t="s">
        <v>160</v>
      </c>
      <c r="B4877" s="215">
        <v>6152</v>
      </c>
      <c r="C4877" s="215" t="s">
        <v>241</v>
      </c>
      <c r="D4877" s="215">
        <v>190173695</v>
      </c>
      <c r="E4877" s="215">
        <v>1020</v>
      </c>
      <c r="F4877" s="215">
        <v>1110</v>
      </c>
      <c r="G4877" s="215">
        <v>1004</v>
      </c>
      <c r="I4877" s="215" t="s">
        <v>3957</v>
      </c>
      <c r="J4877" s="215" t="s">
        <v>3958</v>
      </c>
      <c r="K4877" s="215" t="s">
        <v>328</v>
      </c>
      <c r="L4877" s="215" t="s">
        <v>8051</v>
      </c>
      <c r="AD4877" s="216"/>
    </row>
    <row r="4878" spans="1:30" s="215" customFormat="1" x14ac:dyDescent="0.25">
      <c r="A4878" s="215" t="s">
        <v>160</v>
      </c>
      <c r="B4878" s="215">
        <v>6152</v>
      </c>
      <c r="C4878" s="215" t="s">
        <v>241</v>
      </c>
      <c r="D4878" s="215">
        <v>190176830</v>
      </c>
      <c r="E4878" s="215">
        <v>1020</v>
      </c>
      <c r="F4878" s="215">
        <v>1122</v>
      </c>
      <c r="G4878" s="215">
        <v>1004</v>
      </c>
      <c r="I4878" s="215" t="s">
        <v>3959</v>
      </c>
      <c r="J4878" s="215" t="s">
        <v>3960</v>
      </c>
      <c r="K4878" s="215" t="s">
        <v>328</v>
      </c>
      <c r="L4878" s="215" t="s">
        <v>8052</v>
      </c>
      <c r="AD4878" s="216"/>
    </row>
    <row r="4879" spans="1:30" s="215" customFormat="1" x14ac:dyDescent="0.25">
      <c r="A4879" s="215" t="s">
        <v>160</v>
      </c>
      <c r="B4879" s="215">
        <v>6152</v>
      </c>
      <c r="C4879" s="215" t="s">
        <v>241</v>
      </c>
      <c r="D4879" s="215">
        <v>190176833</v>
      </c>
      <c r="E4879" s="215">
        <v>1020</v>
      </c>
      <c r="F4879" s="215">
        <v>1122</v>
      </c>
      <c r="G4879" s="215">
        <v>1004</v>
      </c>
      <c r="I4879" s="215" t="s">
        <v>3959</v>
      </c>
      <c r="J4879" s="215" t="s">
        <v>3960</v>
      </c>
      <c r="K4879" s="215" t="s">
        <v>328</v>
      </c>
      <c r="L4879" s="215" t="s">
        <v>8052</v>
      </c>
      <c r="AD4879" s="216"/>
    </row>
    <row r="4880" spans="1:30" s="215" customFormat="1" x14ac:dyDescent="0.25">
      <c r="A4880" s="215" t="s">
        <v>160</v>
      </c>
      <c r="B4880" s="215">
        <v>6152</v>
      </c>
      <c r="C4880" s="215" t="s">
        <v>241</v>
      </c>
      <c r="D4880" s="215">
        <v>190176864</v>
      </c>
      <c r="E4880" s="215">
        <v>1020</v>
      </c>
      <c r="F4880" s="215">
        <v>1122</v>
      </c>
      <c r="G4880" s="215">
        <v>1004</v>
      </c>
      <c r="I4880" s="215" t="s">
        <v>3961</v>
      </c>
      <c r="J4880" s="215" t="s">
        <v>3962</v>
      </c>
      <c r="K4880" s="215" t="s">
        <v>328</v>
      </c>
      <c r="L4880" s="215" t="s">
        <v>8053</v>
      </c>
      <c r="AD4880" s="216"/>
    </row>
    <row r="4881" spans="1:30" s="215" customFormat="1" x14ac:dyDescent="0.25">
      <c r="A4881" s="215" t="s">
        <v>160</v>
      </c>
      <c r="B4881" s="215">
        <v>6152</v>
      </c>
      <c r="C4881" s="215" t="s">
        <v>241</v>
      </c>
      <c r="D4881" s="215">
        <v>190176865</v>
      </c>
      <c r="E4881" s="215">
        <v>1020</v>
      </c>
      <c r="F4881" s="215">
        <v>1122</v>
      </c>
      <c r="G4881" s="215">
        <v>1004</v>
      </c>
      <c r="I4881" s="215" t="s">
        <v>3961</v>
      </c>
      <c r="J4881" s="215" t="s">
        <v>3962</v>
      </c>
      <c r="K4881" s="215" t="s">
        <v>328</v>
      </c>
      <c r="L4881" s="215" t="s">
        <v>8053</v>
      </c>
      <c r="AD4881" s="216"/>
    </row>
    <row r="4882" spans="1:30" s="215" customFormat="1" x14ac:dyDescent="0.25">
      <c r="A4882" s="215" t="s">
        <v>160</v>
      </c>
      <c r="B4882" s="215">
        <v>6152</v>
      </c>
      <c r="C4882" s="215" t="s">
        <v>241</v>
      </c>
      <c r="D4882" s="215">
        <v>190176875</v>
      </c>
      <c r="E4882" s="215">
        <v>1020</v>
      </c>
      <c r="F4882" s="215">
        <v>1122</v>
      </c>
      <c r="G4882" s="215">
        <v>1004</v>
      </c>
      <c r="I4882" s="215" t="s">
        <v>3963</v>
      </c>
      <c r="J4882" s="215" t="s">
        <v>3964</v>
      </c>
      <c r="K4882" s="215" t="s">
        <v>328</v>
      </c>
      <c r="L4882" s="215" t="s">
        <v>8054</v>
      </c>
      <c r="AD4882" s="216"/>
    </row>
    <row r="4883" spans="1:30" s="215" customFormat="1" x14ac:dyDescent="0.25">
      <c r="A4883" s="215" t="s">
        <v>160</v>
      </c>
      <c r="B4883" s="215">
        <v>6152</v>
      </c>
      <c r="C4883" s="215" t="s">
        <v>241</v>
      </c>
      <c r="D4883" s="215">
        <v>190176883</v>
      </c>
      <c r="E4883" s="215">
        <v>1020</v>
      </c>
      <c r="F4883" s="215">
        <v>1122</v>
      </c>
      <c r="G4883" s="215">
        <v>1004</v>
      </c>
      <c r="I4883" s="215" t="s">
        <v>3963</v>
      </c>
      <c r="J4883" s="215" t="s">
        <v>3964</v>
      </c>
      <c r="K4883" s="215" t="s">
        <v>328</v>
      </c>
      <c r="L4883" s="215" t="s">
        <v>8054</v>
      </c>
      <c r="AD4883" s="216"/>
    </row>
    <row r="4884" spans="1:30" s="215" customFormat="1" x14ac:dyDescent="0.25">
      <c r="A4884" s="215" t="s">
        <v>160</v>
      </c>
      <c r="B4884" s="215">
        <v>6152</v>
      </c>
      <c r="C4884" s="215" t="s">
        <v>241</v>
      </c>
      <c r="D4884" s="215">
        <v>190179683</v>
      </c>
      <c r="E4884" s="215">
        <v>1020</v>
      </c>
      <c r="F4884" s="215">
        <v>1110</v>
      </c>
      <c r="G4884" s="215">
        <v>1004</v>
      </c>
      <c r="I4884" s="215" t="s">
        <v>3965</v>
      </c>
      <c r="J4884" s="215" t="s">
        <v>3966</v>
      </c>
      <c r="K4884" s="215" t="s">
        <v>328</v>
      </c>
      <c r="L4884" s="215" t="s">
        <v>8047</v>
      </c>
      <c r="AD4884" s="216"/>
    </row>
    <row r="4885" spans="1:30" s="215" customFormat="1" x14ac:dyDescent="0.25">
      <c r="A4885" s="215" t="s">
        <v>160</v>
      </c>
      <c r="B4885" s="215">
        <v>6152</v>
      </c>
      <c r="C4885" s="215" t="s">
        <v>241</v>
      </c>
      <c r="D4885" s="215">
        <v>190179684</v>
      </c>
      <c r="E4885" s="215">
        <v>1020</v>
      </c>
      <c r="F4885" s="215">
        <v>1110</v>
      </c>
      <c r="G4885" s="215">
        <v>1004</v>
      </c>
      <c r="I4885" s="215" t="s">
        <v>3965</v>
      </c>
      <c r="J4885" s="215" t="s">
        <v>3966</v>
      </c>
      <c r="K4885" s="215" t="s">
        <v>328</v>
      </c>
      <c r="L4885" s="215" t="s">
        <v>8047</v>
      </c>
      <c r="AD4885" s="216"/>
    </row>
    <row r="4886" spans="1:30" s="215" customFormat="1" x14ac:dyDescent="0.25">
      <c r="A4886" s="215" t="s">
        <v>160</v>
      </c>
      <c r="B4886" s="215">
        <v>6152</v>
      </c>
      <c r="C4886" s="215" t="s">
        <v>241</v>
      </c>
      <c r="D4886" s="215">
        <v>190193282</v>
      </c>
      <c r="E4886" s="215">
        <v>1020</v>
      </c>
      <c r="F4886" s="215">
        <v>1110</v>
      </c>
      <c r="G4886" s="215">
        <v>1004</v>
      </c>
      <c r="I4886" s="215" t="s">
        <v>3967</v>
      </c>
      <c r="J4886" s="215" t="s">
        <v>3968</v>
      </c>
      <c r="K4886" s="215" t="s">
        <v>328</v>
      </c>
      <c r="L4886" s="215" t="s">
        <v>8055</v>
      </c>
      <c r="AD4886" s="216"/>
    </row>
    <row r="4887" spans="1:30" s="215" customFormat="1" x14ac:dyDescent="0.25">
      <c r="A4887" s="215" t="s">
        <v>160</v>
      </c>
      <c r="B4887" s="215">
        <v>6152</v>
      </c>
      <c r="C4887" s="215" t="s">
        <v>241</v>
      </c>
      <c r="D4887" s="215">
        <v>190193285</v>
      </c>
      <c r="E4887" s="215">
        <v>1020</v>
      </c>
      <c r="F4887" s="215">
        <v>1110</v>
      </c>
      <c r="G4887" s="215">
        <v>1004</v>
      </c>
      <c r="I4887" s="215" t="s">
        <v>3967</v>
      </c>
      <c r="J4887" s="215" t="s">
        <v>3968</v>
      </c>
      <c r="K4887" s="215" t="s">
        <v>328</v>
      </c>
      <c r="L4887" s="215" t="s">
        <v>8055</v>
      </c>
      <c r="AD4887" s="216"/>
    </row>
    <row r="4888" spans="1:30" s="215" customFormat="1" x14ac:dyDescent="0.25">
      <c r="A4888" s="215" t="s">
        <v>160</v>
      </c>
      <c r="B4888" s="215">
        <v>6152</v>
      </c>
      <c r="C4888" s="215" t="s">
        <v>241</v>
      </c>
      <c r="D4888" s="215">
        <v>190213485</v>
      </c>
      <c r="E4888" s="215">
        <v>1020</v>
      </c>
      <c r="F4888" s="215">
        <v>1110</v>
      </c>
      <c r="G4888" s="215">
        <v>1004</v>
      </c>
      <c r="I4888" s="215" t="s">
        <v>3969</v>
      </c>
      <c r="J4888" s="215" t="s">
        <v>3970</v>
      </c>
      <c r="K4888" s="215" t="s">
        <v>328</v>
      </c>
      <c r="L4888" s="215" t="s">
        <v>8056</v>
      </c>
      <c r="AD4888" s="216"/>
    </row>
    <row r="4889" spans="1:30" s="215" customFormat="1" x14ac:dyDescent="0.25">
      <c r="A4889" s="215" t="s">
        <v>160</v>
      </c>
      <c r="B4889" s="215">
        <v>6152</v>
      </c>
      <c r="C4889" s="215" t="s">
        <v>241</v>
      </c>
      <c r="D4889" s="215">
        <v>190213489</v>
      </c>
      <c r="E4889" s="215">
        <v>1020</v>
      </c>
      <c r="F4889" s="215">
        <v>1110</v>
      </c>
      <c r="G4889" s="215">
        <v>1004</v>
      </c>
      <c r="I4889" s="215" t="s">
        <v>3969</v>
      </c>
      <c r="J4889" s="215" t="s">
        <v>3970</v>
      </c>
      <c r="K4889" s="215" t="s">
        <v>328</v>
      </c>
      <c r="L4889" s="215" t="s">
        <v>8056</v>
      </c>
      <c r="AD4889" s="216"/>
    </row>
    <row r="4890" spans="1:30" s="215" customFormat="1" x14ac:dyDescent="0.25">
      <c r="A4890" s="215" t="s">
        <v>160</v>
      </c>
      <c r="B4890" s="215">
        <v>6152</v>
      </c>
      <c r="C4890" s="215" t="s">
        <v>241</v>
      </c>
      <c r="D4890" s="215">
        <v>190350930</v>
      </c>
      <c r="E4890" s="215">
        <v>1020</v>
      </c>
      <c r="F4890" s="215">
        <v>1122</v>
      </c>
      <c r="G4890" s="215">
        <v>1004</v>
      </c>
      <c r="I4890" s="215" t="s">
        <v>3971</v>
      </c>
      <c r="J4890" s="215" t="s">
        <v>3972</v>
      </c>
      <c r="K4890" s="215" t="s">
        <v>328</v>
      </c>
      <c r="L4890" s="215" t="s">
        <v>8021</v>
      </c>
      <c r="AD4890" s="216"/>
    </row>
    <row r="4891" spans="1:30" s="215" customFormat="1" x14ac:dyDescent="0.25">
      <c r="A4891" s="215" t="s">
        <v>160</v>
      </c>
      <c r="B4891" s="215">
        <v>6152</v>
      </c>
      <c r="C4891" s="215" t="s">
        <v>241</v>
      </c>
      <c r="D4891" s="215">
        <v>190351089</v>
      </c>
      <c r="E4891" s="215">
        <v>1020</v>
      </c>
      <c r="F4891" s="215">
        <v>1122</v>
      </c>
      <c r="G4891" s="215">
        <v>1004</v>
      </c>
      <c r="I4891" s="215" t="s">
        <v>3881</v>
      </c>
      <c r="J4891" s="215" t="s">
        <v>3882</v>
      </c>
      <c r="K4891" s="215" t="s">
        <v>328</v>
      </c>
      <c r="L4891" s="215" t="s">
        <v>8021</v>
      </c>
      <c r="AD4891" s="216"/>
    </row>
    <row r="4892" spans="1:30" s="215" customFormat="1" x14ac:dyDescent="0.25">
      <c r="A4892" s="215" t="s">
        <v>160</v>
      </c>
      <c r="B4892" s="215">
        <v>6152</v>
      </c>
      <c r="C4892" s="215" t="s">
        <v>241</v>
      </c>
      <c r="D4892" s="215">
        <v>190351128</v>
      </c>
      <c r="E4892" s="215">
        <v>1020</v>
      </c>
      <c r="F4892" s="215">
        <v>1122</v>
      </c>
      <c r="G4892" s="215">
        <v>1004</v>
      </c>
      <c r="I4892" s="215" t="s">
        <v>3971</v>
      </c>
      <c r="J4892" s="215" t="s">
        <v>3972</v>
      </c>
      <c r="K4892" s="215" t="s">
        <v>328</v>
      </c>
      <c r="L4892" s="215" t="s">
        <v>8021</v>
      </c>
      <c r="AD4892" s="216"/>
    </row>
    <row r="4893" spans="1:30" s="215" customFormat="1" x14ac:dyDescent="0.25">
      <c r="A4893" s="215" t="s">
        <v>160</v>
      </c>
      <c r="B4893" s="215">
        <v>6152</v>
      </c>
      <c r="C4893" s="215" t="s">
        <v>241</v>
      </c>
      <c r="D4893" s="215">
        <v>190352400</v>
      </c>
      <c r="E4893" s="215">
        <v>1020</v>
      </c>
      <c r="F4893" s="215">
        <v>1110</v>
      </c>
      <c r="G4893" s="215">
        <v>1004</v>
      </c>
      <c r="I4893" s="215" t="s">
        <v>3973</v>
      </c>
      <c r="J4893" s="215" t="s">
        <v>3974</v>
      </c>
      <c r="K4893" s="215" t="s">
        <v>328</v>
      </c>
      <c r="L4893" s="215" t="s">
        <v>8014</v>
      </c>
      <c r="AD4893" s="216"/>
    </row>
    <row r="4894" spans="1:30" s="215" customFormat="1" x14ac:dyDescent="0.25">
      <c r="A4894" s="215" t="s">
        <v>160</v>
      </c>
      <c r="B4894" s="215">
        <v>6152</v>
      </c>
      <c r="C4894" s="215" t="s">
        <v>241</v>
      </c>
      <c r="D4894" s="215">
        <v>190457009</v>
      </c>
      <c r="E4894" s="215">
        <v>1020</v>
      </c>
      <c r="F4894" s="215">
        <v>1122</v>
      </c>
      <c r="G4894" s="215">
        <v>1004</v>
      </c>
      <c r="I4894" s="215" t="s">
        <v>3975</v>
      </c>
      <c r="J4894" s="215" t="s">
        <v>3976</v>
      </c>
      <c r="K4894" s="215" t="s">
        <v>328</v>
      </c>
      <c r="L4894" s="215" t="s">
        <v>8057</v>
      </c>
      <c r="AD4894" s="216"/>
    </row>
    <row r="4895" spans="1:30" s="215" customFormat="1" x14ac:dyDescent="0.25">
      <c r="A4895" s="215" t="s">
        <v>160</v>
      </c>
      <c r="B4895" s="215">
        <v>6152</v>
      </c>
      <c r="C4895" s="215" t="s">
        <v>241</v>
      </c>
      <c r="D4895" s="215">
        <v>190457010</v>
      </c>
      <c r="E4895" s="215">
        <v>1020</v>
      </c>
      <c r="F4895" s="215">
        <v>1122</v>
      </c>
      <c r="G4895" s="215">
        <v>1004</v>
      </c>
      <c r="I4895" s="215" t="s">
        <v>3975</v>
      </c>
      <c r="J4895" s="215" t="s">
        <v>3976</v>
      </c>
      <c r="K4895" s="215" t="s">
        <v>328</v>
      </c>
      <c r="L4895" s="215" t="s">
        <v>8057</v>
      </c>
      <c r="AD4895" s="216"/>
    </row>
    <row r="4896" spans="1:30" s="215" customFormat="1" x14ac:dyDescent="0.25">
      <c r="A4896" s="215" t="s">
        <v>160</v>
      </c>
      <c r="B4896" s="215">
        <v>6152</v>
      </c>
      <c r="C4896" s="215" t="s">
        <v>241</v>
      </c>
      <c r="D4896" s="215">
        <v>190485629</v>
      </c>
      <c r="E4896" s="215">
        <v>1020</v>
      </c>
      <c r="F4896" s="215">
        <v>1122</v>
      </c>
      <c r="G4896" s="215">
        <v>1004</v>
      </c>
      <c r="I4896" s="215" t="s">
        <v>3977</v>
      </c>
      <c r="J4896" s="215" t="s">
        <v>3978</v>
      </c>
      <c r="K4896" s="215" t="s">
        <v>328</v>
      </c>
      <c r="L4896" s="215" t="s">
        <v>8058</v>
      </c>
      <c r="AD4896" s="216"/>
    </row>
    <row r="4897" spans="1:30" s="215" customFormat="1" x14ac:dyDescent="0.25">
      <c r="A4897" s="215" t="s">
        <v>160</v>
      </c>
      <c r="B4897" s="215">
        <v>6152</v>
      </c>
      <c r="C4897" s="215" t="s">
        <v>241</v>
      </c>
      <c r="D4897" s="215">
        <v>190485668</v>
      </c>
      <c r="E4897" s="215">
        <v>1020</v>
      </c>
      <c r="F4897" s="215">
        <v>1122</v>
      </c>
      <c r="G4897" s="215">
        <v>1004</v>
      </c>
      <c r="I4897" s="215" t="s">
        <v>3977</v>
      </c>
      <c r="J4897" s="215" t="s">
        <v>3978</v>
      </c>
      <c r="K4897" s="215" t="s">
        <v>328</v>
      </c>
      <c r="L4897" s="215" t="s">
        <v>8058</v>
      </c>
      <c r="AD4897" s="216"/>
    </row>
    <row r="4898" spans="1:30" s="215" customFormat="1" x14ac:dyDescent="0.25">
      <c r="A4898" s="215" t="s">
        <v>160</v>
      </c>
      <c r="B4898" s="215">
        <v>6152</v>
      </c>
      <c r="C4898" s="215" t="s">
        <v>241</v>
      </c>
      <c r="D4898" s="215">
        <v>190487389</v>
      </c>
      <c r="E4898" s="215">
        <v>1020</v>
      </c>
      <c r="F4898" s="215">
        <v>1122</v>
      </c>
      <c r="G4898" s="215">
        <v>1004</v>
      </c>
      <c r="I4898" s="215" t="s">
        <v>3979</v>
      </c>
      <c r="J4898" s="215" t="s">
        <v>3980</v>
      </c>
      <c r="K4898" s="215" t="s">
        <v>328</v>
      </c>
      <c r="L4898" s="215" t="s">
        <v>7966</v>
      </c>
      <c r="AD4898" s="216"/>
    </row>
    <row r="4899" spans="1:30" s="215" customFormat="1" x14ac:dyDescent="0.25">
      <c r="A4899" s="215" t="s">
        <v>160</v>
      </c>
      <c r="B4899" s="215">
        <v>6152</v>
      </c>
      <c r="C4899" s="215" t="s">
        <v>241</v>
      </c>
      <c r="D4899" s="215">
        <v>190487490</v>
      </c>
      <c r="E4899" s="215">
        <v>1020</v>
      </c>
      <c r="F4899" s="215">
        <v>1122</v>
      </c>
      <c r="G4899" s="215">
        <v>1004</v>
      </c>
      <c r="I4899" s="215" t="s">
        <v>3979</v>
      </c>
      <c r="J4899" s="215" t="s">
        <v>3980</v>
      </c>
      <c r="K4899" s="215" t="s">
        <v>328</v>
      </c>
      <c r="L4899" s="215" t="s">
        <v>7966</v>
      </c>
      <c r="AD4899" s="216"/>
    </row>
    <row r="4900" spans="1:30" s="215" customFormat="1" x14ac:dyDescent="0.25">
      <c r="A4900" s="215" t="s">
        <v>160</v>
      </c>
      <c r="B4900" s="215">
        <v>6152</v>
      </c>
      <c r="C4900" s="215" t="s">
        <v>241</v>
      </c>
      <c r="D4900" s="215">
        <v>190507328</v>
      </c>
      <c r="E4900" s="215">
        <v>1020</v>
      </c>
      <c r="F4900" s="215">
        <v>1122</v>
      </c>
      <c r="G4900" s="215">
        <v>1004</v>
      </c>
      <c r="I4900" s="215" t="s">
        <v>3981</v>
      </c>
      <c r="J4900" s="215" t="s">
        <v>3982</v>
      </c>
      <c r="K4900" s="215" t="s">
        <v>328</v>
      </c>
      <c r="L4900" s="215" t="s">
        <v>8059</v>
      </c>
      <c r="AD4900" s="216"/>
    </row>
    <row r="4901" spans="1:30" s="215" customFormat="1" x14ac:dyDescent="0.25">
      <c r="A4901" s="215" t="s">
        <v>160</v>
      </c>
      <c r="B4901" s="215">
        <v>6152</v>
      </c>
      <c r="C4901" s="215" t="s">
        <v>241</v>
      </c>
      <c r="D4901" s="215">
        <v>190507368</v>
      </c>
      <c r="E4901" s="215">
        <v>1020</v>
      </c>
      <c r="F4901" s="215">
        <v>1122</v>
      </c>
      <c r="G4901" s="215">
        <v>1004</v>
      </c>
      <c r="I4901" s="215" t="s">
        <v>3981</v>
      </c>
      <c r="J4901" s="215" t="s">
        <v>3982</v>
      </c>
      <c r="K4901" s="215" t="s">
        <v>328</v>
      </c>
      <c r="L4901" s="215" t="s">
        <v>8059</v>
      </c>
      <c r="AD4901" s="216"/>
    </row>
    <row r="4902" spans="1:30" s="215" customFormat="1" x14ac:dyDescent="0.25">
      <c r="A4902" s="215" t="s">
        <v>160</v>
      </c>
      <c r="B4902" s="215">
        <v>6152</v>
      </c>
      <c r="C4902" s="215" t="s">
        <v>241</v>
      </c>
      <c r="D4902" s="215">
        <v>190507388</v>
      </c>
      <c r="E4902" s="215">
        <v>1020</v>
      </c>
      <c r="F4902" s="215">
        <v>1122</v>
      </c>
      <c r="G4902" s="215">
        <v>1004</v>
      </c>
      <c r="I4902" s="215" t="s">
        <v>3983</v>
      </c>
      <c r="J4902" s="215" t="s">
        <v>3984</v>
      </c>
      <c r="K4902" s="215" t="s">
        <v>328</v>
      </c>
      <c r="L4902" s="215" t="s">
        <v>8060</v>
      </c>
      <c r="AD4902" s="216"/>
    </row>
    <row r="4903" spans="1:30" s="215" customFormat="1" x14ac:dyDescent="0.25">
      <c r="A4903" s="215" t="s">
        <v>160</v>
      </c>
      <c r="B4903" s="215">
        <v>6152</v>
      </c>
      <c r="C4903" s="215" t="s">
        <v>241</v>
      </c>
      <c r="D4903" s="215">
        <v>190507389</v>
      </c>
      <c r="E4903" s="215">
        <v>1020</v>
      </c>
      <c r="F4903" s="215">
        <v>1122</v>
      </c>
      <c r="G4903" s="215">
        <v>1004</v>
      </c>
      <c r="I4903" s="215" t="s">
        <v>3983</v>
      </c>
      <c r="J4903" s="215" t="s">
        <v>3984</v>
      </c>
      <c r="K4903" s="215" t="s">
        <v>328</v>
      </c>
      <c r="L4903" s="215" t="s">
        <v>8060</v>
      </c>
      <c r="AD4903" s="216"/>
    </row>
    <row r="4904" spans="1:30" s="215" customFormat="1" x14ac:dyDescent="0.25">
      <c r="A4904" s="215" t="s">
        <v>160</v>
      </c>
      <c r="B4904" s="215">
        <v>6152</v>
      </c>
      <c r="C4904" s="215" t="s">
        <v>241</v>
      </c>
      <c r="D4904" s="215">
        <v>190508248</v>
      </c>
      <c r="E4904" s="215">
        <v>1020</v>
      </c>
      <c r="F4904" s="215">
        <v>1122</v>
      </c>
      <c r="G4904" s="215">
        <v>1004</v>
      </c>
      <c r="I4904" s="215" t="s">
        <v>4043</v>
      </c>
      <c r="J4904" s="215" t="s">
        <v>4044</v>
      </c>
      <c r="K4904" s="215" t="s">
        <v>328</v>
      </c>
      <c r="L4904" s="215" t="s">
        <v>8011</v>
      </c>
      <c r="AD4904" s="216"/>
    </row>
    <row r="4905" spans="1:30" s="215" customFormat="1" x14ac:dyDescent="0.25">
      <c r="A4905" s="215" t="s">
        <v>160</v>
      </c>
      <c r="B4905" s="215">
        <v>6152</v>
      </c>
      <c r="C4905" s="215" t="s">
        <v>241</v>
      </c>
      <c r="D4905" s="215">
        <v>190508249</v>
      </c>
      <c r="E4905" s="215">
        <v>1020</v>
      </c>
      <c r="F4905" s="215">
        <v>1122</v>
      </c>
      <c r="G4905" s="215">
        <v>1004</v>
      </c>
      <c r="I4905" s="215" t="s">
        <v>3853</v>
      </c>
      <c r="J4905" s="215" t="s">
        <v>3854</v>
      </c>
      <c r="K4905" s="215" t="s">
        <v>328</v>
      </c>
      <c r="L4905" s="215" t="s">
        <v>8011</v>
      </c>
      <c r="AD4905" s="216"/>
    </row>
    <row r="4906" spans="1:30" s="215" customFormat="1" x14ac:dyDescent="0.25">
      <c r="A4906" s="215" t="s">
        <v>160</v>
      </c>
      <c r="B4906" s="215">
        <v>6152</v>
      </c>
      <c r="C4906" s="215" t="s">
        <v>241</v>
      </c>
      <c r="D4906" s="215">
        <v>190617608</v>
      </c>
      <c r="E4906" s="215">
        <v>1060</v>
      </c>
      <c r="F4906" s="215">
        <v>1265</v>
      </c>
      <c r="G4906" s="215">
        <v>1004</v>
      </c>
      <c r="I4906" s="215" t="s">
        <v>6562</v>
      </c>
      <c r="J4906" s="215" t="s">
        <v>6563</v>
      </c>
      <c r="K4906" s="215" t="s">
        <v>328</v>
      </c>
      <c r="L4906" s="215" t="s">
        <v>8061</v>
      </c>
      <c r="AD4906" s="216"/>
    </row>
    <row r="4907" spans="1:30" s="215" customFormat="1" x14ac:dyDescent="0.25">
      <c r="A4907" s="215" t="s">
        <v>160</v>
      </c>
      <c r="B4907" s="215">
        <v>6152</v>
      </c>
      <c r="C4907" s="215" t="s">
        <v>241</v>
      </c>
      <c r="D4907" s="215">
        <v>190617613</v>
      </c>
      <c r="E4907" s="215">
        <v>1060</v>
      </c>
      <c r="F4907" s="215">
        <v>1251</v>
      </c>
      <c r="G4907" s="215">
        <v>1004</v>
      </c>
      <c r="I4907" s="215" t="s">
        <v>3985</v>
      </c>
      <c r="J4907" s="215" t="s">
        <v>3986</v>
      </c>
      <c r="K4907" s="215" t="s">
        <v>328</v>
      </c>
      <c r="L4907" s="215" t="s">
        <v>8062</v>
      </c>
      <c r="AD4907" s="216"/>
    </row>
    <row r="4908" spans="1:30" s="215" customFormat="1" x14ac:dyDescent="0.25">
      <c r="A4908" s="215" t="s">
        <v>160</v>
      </c>
      <c r="B4908" s="215">
        <v>6152</v>
      </c>
      <c r="C4908" s="215" t="s">
        <v>241</v>
      </c>
      <c r="D4908" s="215">
        <v>190620208</v>
      </c>
      <c r="E4908" s="215">
        <v>1060</v>
      </c>
      <c r="F4908" s="215">
        <v>1252</v>
      </c>
      <c r="G4908" s="215">
        <v>1004</v>
      </c>
      <c r="I4908" s="215" t="s">
        <v>6564</v>
      </c>
      <c r="J4908" s="215" t="s">
        <v>6565</v>
      </c>
      <c r="K4908" s="215" t="s">
        <v>328</v>
      </c>
      <c r="L4908" s="215" t="s">
        <v>8063</v>
      </c>
      <c r="AD4908" s="216"/>
    </row>
    <row r="4909" spans="1:30" s="215" customFormat="1" x14ac:dyDescent="0.25">
      <c r="A4909" s="215" t="s">
        <v>160</v>
      </c>
      <c r="B4909" s="215">
        <v>6152</v>
      </c>
      <c r="C4909" s="215" t="s">
        <v>241</v>
      </c>
      <c r="D4909" s="215">
        <v>190620216</v>
      </c>
      <c r="E4909" s="215">
        <v>1060</v>
      </c>
      <c r="F4909" s="215">
        <v>1252</v>
      </c>
      <c r="G4909" s="215">
        <v>1004</v>
      </c>
      <c r="I4909" s="215" t="s">
        <v>3987</v>
      </c>
      <c r="J4909" s="215" t="s">
        <v>3988</v>
      </c>
      <c r="K4909" s="215" t="s">
        <v>328</v>
      </c>
      <c r="L4909" s="215" t="s">
        <v>8063</v>
      </c>
      <c r="AD4909" s="216"/>
    </row>
    <row r="4910" spans="1:30" s="215" customFormat="1" x14ac:dyDescent="0.25">
      <c r="A4910" s="215" t="s">
        <v>160</v>
      </c>
      <c r="B4910" s="215">
        <v>6152</v>
      </c>
      <c r="C4910" s="215" t="s">
        <v>241</v>
      </c>
      <c r="D4910" s="215">
        <v>190620229</v>
      </c>
      <c r="E4910" s="215">
        <v>1060</v>
      </c>
      <c r="F4910" s="215">
        <v>1252</v>
      </c>
      <c r="G4910" s="215">
        <v>1004</v>
      </c>
      <c r="I4910" s="215" t="s">
        <v>3989</v>
      </c>
      <c r="J4910" s="215" t="s">
        <v>3990</v>
      </c>
      <c r="K4910" s="215" t="s">
        <v>328</v>
      </c>
      <c r="L4910" s="215" t="s">
        <v>8063</v>
      </c>
      <c r="AD4910" s="216"/>
    </row>
    <row r="4911" spans="1:30" s="215" customFormat="1" x14ac:dyDescent="0.25">
      <c r="A4911" s="215" t="s">
        <v>160</v>
      </c>
      <c r="B4911" s="215">
        <v>6152</v>
      </c>
      <c r="C4911" s="215" t="s">
        <v>241</v>
      </c>
      <c r="D4911" s="215">
        <v>190620232</v>
      </c>
      <c r="E4911" s="215">
        <v>1060</v>
      </c>
      <c r="F4911" s="215">
        <v>1252</v>
      </c>
      <c r="G4911" s="215">
        <v>1004</v>
      </c>
      <c r="I4911" s="215" t="s">
        <v>3991</v>
      </c>
      <c r="J4911" s="215" t="s">
        <v>3992</v>
      </c>
      <c r="K4911" s="215" t="s">
        <v>328</v>
      </c>
      <c r="L4911" s="215" t="s">
        <v>8063</v>
      </c>
      <c r="AD4911" s="216"/>
    </row>
    <row r="4912" spans="1:30" s="215" customFormat="1" x14ac:dyDescent="0.25">
      <c r="A4912" s="215" t="s">
        <v>160</v>
      </c>
      <c r="B4912" s="215">
        <v>6152</v>
      </c>
      <c r="C4912" s="215" t="s">
        <v>241</v>
      </c>
      <c r="D4912" s="215">
        <v>190620235</v>
      </c>
      <c r="E4912" s="215">
        <v>1060</v>
      </c>
      <c r="F4912" s="215">
        <v>1252</v>
      </c>
      <c r="G4912" s="215">
        <v>1004</v>
      </c>
      <c r="I4912" s="215" t="s">
        <v>3993</v>
      </c>
      <c r="J4912" s="215" t="s">
        <v>3994</v>
      </c>
      <c r="K4912" s="215" t="s">
        <v>328</v>
      </c>
      <c r="L4912" s="215" t="s">
        <v>8063</v>
      </c>
      <c r="AD4912" s="216"/>
    </row>
    <row r="4913" spans="1:30" s="215" customFormat="1" x14ac:dyDescent="0.25">
      <c r="A4913" s="215" t="s">
        <v>160</v>
      </c>
      <c r="B4913" s="215">
        <v>6152</v>
      </c>
      <c r="C4913" s="215" t="s">
        <v>241</v>
      </c>
      <c r="D4913" s="215">
        <v>190620237</v>
      </c>
      <c r="E4913" s="215">
        <v>1060</v>
      </c>
      <c r="F4913" s="215">
        <v>1252</v>
      </c>
      <c r="G4913" s="215">
        <v>1004</v>
      </c>
      <c r="I4913" s="215" t="s">
        <v>3995</v>
      </c>
      <c r="J4913" s="215" t="s">
        <v>3996</v>
      </c>
      <c r="K4913" s="215" t="s">
        <v>328</v>
      </c>
      <c r="L4913" s="215" t="s">
        <v>8063</v>
      </c>
      <c r="AD4913" s="216"/>
    </row>
    <row r="4914" spans="1:30" s="215" customFormat="1" x14ac:dyDescent="0.25">
      <c r="A4914" s="215" t="s">
        <v>160</v>
      </c>
      <c r="B4914" s="215">
        <v>6152</v>
      </c>
      <c r="C4914" s="215" t="s">
        <v>241</v>
      </c>
      <c r="D4914" s="215">
        <v>190620238</v>
      </c>
      <c r="E4914" s="215">
        <v>1060</v>
      </c>
      <c r="F4914" s="215">
        <v>1252</v>
      </c>
      <c r="G4914" s="215">
        <v>1004</v>
      </c>
      <c r="I4914" s="215" t="s">
        <v>3997</v>
      </c>
      <c r="J4914" s="215" t="s">
        <v>3998</v>
      </c>
      <c r="K4914" s="215" t="s">
        <v>328</v>
      </c>
      <c r="L4914" s="215" t="s">
        <v>8063</v>
      </c>
      <c r="AD4914" s="216"/>
    </row>
    <row r="4915" spans="1:30" s="215" customFormat="1" x14ac:dyDescent="0.25">
      <c r="A4915" s="215" t="s">
        <v>160</v>
      </c>
      <c r="B4915" s="215">
        <v>6152</v>
      </c>
      <c r="C4915" s="215" t="s">
        <v>241</v>
      </c>
      <c r="D4915" s="215">
        <v>190620239</v>
      </c>
      <c r="E4915" s="215">
        <v>1060</v>
      </c>
      <c r="F4915" s="215">
        <v>1252</v>
      </c>
      <c r="G4915" s="215">
        <v>1004</v>
      </c>
      <c r="I4915" s="215" t="s">
        <v>3999</v>
      </c>
      <c r="J4915" s="215" t="s">
        <v>4000</v>
      </c>
      <c r="K4915" s="215" t="s">
        <v>328</v>
      </c>
      <c r="L4915" s="215" t="s">
        <v>8063</v>
      </c>
      <c r="AD4915" s="216"/>
    </row>
    <row r="4916" spans="1:30" s="215" customFormat="1" x14ac:dyDescent="0.25">
      <c r="A4916" s="215" t="s">
        <v>160</v>
      </c>
      <c r="B4916" s="215">
        <v>6152</v>
      </c>
      <c r="C4916" s="215" t="s">
        <v>241</v>
      </c>
      <c r="D4916" s="215">
        <v>190620241</v>
      </c>
      <c r="E4916" s="215">
        <v>1060</v>
      </c>
      <c r="F4916" s="215">
        <v>1252</v>
      </c>
      <c r="G4916" s="215">
        <v>1004</v>
      </c>
      <c r="I4916" s="215" t="s">
        <v>4001</v>
      </c>
      <c r="J4916" s="215" t="s">
        <v>4002</v>
      </c>
      <c r="K4916" s="215" t="s">
        <v>328</v>
      </c>
      <c r="L4916" s="215" t="s">
        <v>8063</v>
      </c>
      <c r="AD4916" s="216"/>
    </row>
    <row r="4917" spans="1:30" s="215" customFormat="1" x14ac:dyDescent="0.25">
      <c r="A4917" s="215" t="s">
        <v>160</v>
      </c>
      <c r="B4917" s="215">
        <v>6152</v>
      </c>
      <c r="C4917" s="215" t="s">
        <v>241</v>
      </c>
      <c r="D4917" s="215">
        <v>190620242</v>
      </c>
      <c r="E4917" s="215">
        <v>1060</v>
      </c>
      <c r="F4917" s="215">
        <v>1252</v>
      </c>
      <c r="G4917" s="215">
        <v>1004</v>
      </c>
      <c r="I4917" s="215" t="s">
        <v>4003</v>
      </c>
      <c r="J4917" s="215" t="s">
        <v>4004</v>
      </c>
      <c r="K4917" s="215" t="s">
        <v>328</v>
      </c>
      <c r="L4917" s="215" t="s">
        <v>8063</v>
      </c>
      <c r="AD4917" s="216"/>
    </row>
    <row r="4918" spans="1:30" s="215" customFormat="1" x14ac:dyDescent="0.25">
      <c r="A4918" s="215" t="s">
        <v>160</v>
      </c>
      <c r="B4918" s="215">
        <v>6152</v>
      </c>
      <c r="C4918" s="215" t="s">
        <v>241</v>
      </c>
      <c r="D4918" s="215">
        <v>190620328</v>
      </c>
      <c r="E4918" s="215">
        <v>1060</v>
      </c>
      <c r="F4918" s="215">
        <v>1251</v>
      </c>
      <c r="G4918" s="215">
        <v>1004</v>
      </c>
      <c r="I4918" s="215" t="s">
        <v>6566</v>
      </c>
      <c r="J4918" s="215" t="s">
        <v>6567</v>
      </c>
      <c r="K4918" s="215" t="s">
        <v>328</v>
      </c>
      <c r="L4918" s="215" t="s">
        <v>8064</v>
      </c>
      <c r="AD4918" s="216"/>
    </row>
    <row r="4919" spans="1:30" s="215" customFormat="1" x14ac:dyDescent="0.25">
      <c r="A4919" s="215" t="s">
        <v>160</v>
      </c>
      <c r="B4919" s="215">
        <v>6152</v>
      </c>
      <c r="C4919" s="215" t="s">
        <v>241</v>
      </c>
      <c r="D4919" s="215">
        <v>190643249</v>
      </c>
      <c r="E4919" s="215">
        <v>1020</v>
      </c>
      <c r="F4919" s="215">
        <v>1122</v>
      </c>
      <c r="G4919" s="215">
        <v>1004</v>
      </c>
      <c r="I4919" s="215" t="s">
        <v>4005</v>
      </c>
      <c r="J4919" s="215" t="s">
        <v>4006</v>
      </c>
      <c r="K4919" s="215" t="s">
        <v>328</v>
      </c>
      <c r="L4919" s="215" t="s">
        <v>8025</v>
      </c>
      <c r="AD4919" s="216"/>
    </row>
    <row r="4920" spans="1:30" s="215" customFormat="1" x14ac:dyDescent="0.25">
      <c r="A4920" s="215" t="s">
        <v>160</v>
      </c>
      <c r="B4920" s="215">
        <v>6152</v>
      </c>
      <c r="C4920" s="215" t="s">
        <v>241</v>
      </c>
      <c r="D4920" s="215">
        <v>190643408</v>
      </c>
      <c r="E4920" s="215">
        <v>1020</v>
      </c>
      <c r="F4920" s="215">
        <v>1122</v>
      </c>
      <c r="G4920" s="215">
        <v>1004</v>
      </c>
      <c r="I4920" s="215" t="s">
        <v>4007</v>
      </c>
      <c r="J4920" s="215" t="s">
        <v>4008</v>
      </c>
      <c r="K4920" s="215" t="s">
        <v>328</v>
      </c>
      <c r="L4920" s="215" t="s">
        <v>8024</v>
      </c>
      <c r="AD4920" s="216"/>
    </row>
    <row r="4921" spans="1:30" s="215" customFormat="1" x14ac:dyDescent="0.25">
      <c r="A4921" s="215" t="s">
        <v>160</v>
      </c>
      <c r="B4921" s="215">
        <v>6152</v>
      </c>
      <c r="C4921" s="215" t="s">
        <v>241</v>
      </c>
      <c r="D4921" s="215">
        <v>190674368</v>
      </c>
      <c r="E4921" s="215">
        <v>1020</v>
      </c>
      <c r="F4921" s="215">
        <v>1110</v>
      </c>
      <c r="G4921" s="215">
        <v>1004</v>
      </c>
      <c r="I4921" s="215" t="s">
        <v>4009</v>
      </c>
      <c r="J4921" s="215" t="s">
        <v>4010</v>
      </c>
      <c r="K4921" s="215" t="s">
        <v>328</v>
      </c>
      <c r="L4921" s="215" t="s">
        <v>8065</v>
      </c>
      <c r="AD4921" s="216"/>
    </row>
    <row r="4922" spans="1:30" s="215" customFormat="1" x14ac:dyDescent="0.25">
      <c r="A4922" s="215" t="s">
        <v>160</v>
      </c>
      <c r="B4922" s="215">
        <v>6152</v>
      </c>
      <c r="C4922" s="215" t="s">
        <v>241</v>
      </c>
      <c r="D4922" s="215">
        <v>190674488</v>
      </c>
      <c r="E4922" s="215">
        <v>1020</v>
      </c>
      <c r="F4922" s="215">
        <v>1110</v>
      </c>
      <c r="G4922" s="215">
        <v>1004</v>
      </c>
      <c r="I4922" s="215" t="s">
        <v>4009</v>
      </c>
      <c r="J4922" s="215" t="s">
        <v>4010</v>
      </c>
      <c r="K4922" s="215" t="s">
        <v>328</v>
      </c>
      <c r="L4922" s="215" t="s">
        <v>8065</v>
      </c>
      <c r="AD4922" s="216"/>
    </row>
    <row r="4923" spans="1:30" s="215" customFormat="1" x14ac:dyDescent="0.25">
      <c r="A4923" s="215" t="s">
        <v>160</v>
      </c>
      <c r="B4923" s="215">
        <v>6152</v>
      </c>
      <c r="C4923" s="215" t="s">
        <v>241</v>
      </c>
      <c r="D4923" s="215">
        <v>190680209</v>
      </c>
      <c r="E4923" s="215">
        <v>1020</v>
      </c>
      <c r="F4923" s="215">
        <v>1122</v>
      </c>
      <c r="G4923" s="215">
        <v>1004</v>
      </c>
      <c r="I4923" s="215" t="s">
        <v>4011</v>
      </c>
      <c r="J4923" s="215" t="s">
        <v>4012</v>
      </c>
      <c r="K4923" s="215" t="s">
        <v>328</v>
      </c>
      <c r="L4923" s="215" t="s">
        <v>8066</v>
      </c>
      <c r="AD4923" s="216"/>
    </row>
    <row r="4924" spans="1:30" s="215" customFormat="1" x14ac:dyDescent="0.25">
      <c r="A4924" s="215" t="s">
        <v>160</v>
      </c>
      <c r="B4924" s="215">
        <v>6152</v>
      </c>
      <c r="C4924" s="215" t="s">
        <v>241</v>
      </c>
      <c r="D4924" s="215">
        <v>190680788</v>
      </c>
      <c r="E4924" s="215">
        <v>1020</v>
      </c>
      <c r="F4924" s="215">
        <v>1122</v>
      </c>
      <c r="G4924" s="215">
        <v>1004</v>
      </c>
      <c r="I4924" s="215" t="s">
        <v>4011</v>
      </c>
      <c r="J4924" s="215" t="s">
        <v>4012</v>
      </c>
      <c r="K4924" s="215" t="s">
        <v>328</v>
      </c>
      <c r="L4924" s="215" t="s">
        <v>8066</v>
      </c>
      <c r="AD4924" s="216"/>
    </row>
    <row r="4925" spans="1:30" s="215" customFormat="1" x14ac:dyDescent="0.25">
      <c r="A4925" s="215" t="s">
        <v>160</v>
      </c>
      <c r="B4925" s="215">
        <v>6152</v>
      </c>
      <c r="C4925" s="215" t="s">
        <v>241</v>
      </c>
      <c r="D4925" s="215">
        <v>190948229</v>
      </c>
      <c r="E4925" s="215">
        <v>1020</v>
      </c>
      <c r="F4925" s="215">
        <v>1110</v>
      </c>
      <c r="G4925" s="215">
        <v>1004</v>
      </c>
      <c r="I4925" s="215" t="s">
        <v>4013</v>
      </c>
      <c r="J4925" s="215" t="s">
        <v>4014</v>
      </c>
      <c r="K4925" s="215" t="s">
        <v>328</v>
      </c>
      <c r="L4925" s="215" t="s">
        <v>8067</v>
      </c>
      <c r="AD4925" s="216"/>
    </row>
    <row r="4926" spans="1:30" s="215" customFormat="1" x14ac:dyDescent="0.25">
      <c r="A4926" s="215" t="s">
        <v>160</v>
      </c>
      <c r="B4926" s="215">
        <v>6152</v>
      </c>
      <c r="C4926" s="215" t="s">
        <v>241</v>
      </c>
      <c r="D4926" s="215">
        <v>190948249</v>
      </c>
      <c r="E4926" s="215">
        <v>1020</v>
      </c>
      <c r="F4926" s="215">
        <v>1110</v>
      </c>
      <c r="G4926" s="215">
        <v>1004</v>
      </c>
      <c r="I4926" s="215" t="s">
        <v>4013</v>
      </c>
      <c r="J4926" s="215" t="s">
        <v>4014</v>
      </c>
      <c r="K4926" s="215" t="s">
        <v>328</v>
      </c>
      <c r="L4926" s="215" t="s">
        <v>8067</v>
      </c>
      <c r="AD4926" s="216"/>
    </row>
    <row r="4927" spans="1:30" s="215" customFormat="1" x14ac:dyDescent="0.25">
      <c r="A4927" s="215" t="s">
        <v>160</v>
      </c>
      <c r="B4927" s="215">
        <v>6152</v>
      </c>
      <c r="C4927" s="215" t="s">
        <v>241</v>
      </c>
      <c r="D4927" s="215">
        <v>190952009</v>
      </c>
      <c r="E4927" s="215">
        <v>1020</v>
      </c>
      <c r="F4927" s="215">
        <v>1110</v>
      </c>
      <c r="G4927" s="215">
        <v>1004</v>
      </c>
      <c r="I4927" s="215" t="s">
        <v>6568</v>
      </c>
      <c r="J4927" s="215" t="s">
        <v>6569</v>
      </c>
      <c r="K4927" s="215" t="s">
        <v>328</v>
      </c>
      <c r="L4927" s="215" t="s">
        <v>7985</v>
      </c>
      <c r="AD4927" s="216"/>
    </row>
    <row r="4928" spans="1:30" s="215" customFormat="1" x14ac:dyDescent="0.25">
      <c r="A4928" s="215" t="s">
        <v>160</v>
      </c>
      <c r="B4928" s="215">
        <v>6152</v>
      </c>
      <c r="C4928" s="215" t="s">
        <v>241</v>
      </c>
      <c r="D4928" s="215">
        <v>190979149</v>
      </c>
      <c r="E4928" s="215">
        <v>1060</v>
      </c>
      <c r="F4928" s="215">
        <v>1251</v>
      </c>
      <c r="G4928" s="215">
        <v>1004</v>
      </c>
      <c r="I4928" s="215" t="s">
        <v>4015</v>
      </c>
      <c r="J4928" s="215" t="s">
        <v>4016</v>
      </c>
      <c r="K4928" s="215" t="s">
        <v>328</v>
      </c>
      <c r="L4928" s="215" t="s">
        <v>8064</v>
      </c>
      <c r="AD4928" s="216"/>
    </row>
    <row r="4929" spans="1:30" s="215" customFormat="1" x14ac:dyDescent="0.25">
      <c r="A4929" s="215" t="s">
        <v>160</v>
      </c>
      <c r="B4929" s="215">
        <v>6152</v>
      </c>
      <c r="C4929" s="215" t="s">
        <v>241</v>
      </c>
      <c r="D4929" s="215">
        <v>191024453</v>
      </c>
      <c r="E4929" s="215">
        <v>1020</v>
      </c>
      <c r="F4929" s="215">
        <v>1122</v>
      </c>
      <c r="G4929" s="215">
        <v>1004</v>
      </c>
      <c r="I4929" s="215" t="s">
        <v>4017</v>
      </c>
      <c r="J4929" s="215" t="s">
        <v>4018</v>
      </c>
      <c r="K4929" s="215" t="s">
        <v>328</v>
      </c>
      <c r="L4929" s="215" t="s">
        <v>8068</v>
      </c>
      <c r="AD4929" s="216"/>
    </row>
    <row r="4930" spans="1:30" s="215" customFormat="1" x14ac:dyDescent="0.25">
      <c r="A4930" s="215" t="s">
        <v>160</v>
      </c>
      <c r="B4930" s="215">
        <v>6152</v>
      </c>
      <c r="C4930" s="215" t="s">
        <v>241</v>
      </c>
      <c r="D4930" s="215">
        <v>191024458</v>
      </c>
      <c r="E4930" s="215">
        <v>1020</v>
      </c>
      <c r="F4930" s="215">
        <v>1122</v>
      </c>
      <c r="G4930" s="215">
        <v>1004</v>
      </c>
      <c r="I4930" s="215" t="s">
        <v>4017</v>
      </c>
      <c r="J4930" s="215" t="s">
        <v>4018</v>
      </c>
      <c r="K4930" s="215" t="s">
        <v>328</v>
      </c>
      <c r="L4930" s="215" t="s">
        <v>8068</v>
      </c>
      <c r="AD4930" s="216"/>
    </row>
    <row r="4931" spans="1:30" s="215" customFormat="1" x14ac:dyDescent="0.25">
      <c r="A4931" s="215" t="s">
        <v>160</v>
      </c>
      <c r="B4931" s="215">
        <v>6152</v>
      </c>
      <c r="C4931" s="215" t="s">
        <v>241</v>
      </c>
      <c r="D4931" s="215">
        <v>191059110</v>
      </c>
      <c r="E4931" s="215">
        <v>1020</v>
      </c>
      <c r="F4931" s="215">
        <v>1122</v>
      </c>
      <c r="G4931" s="215">
        <v>1004</v>
      </c>
      <c r="I4931" s="215" t="s">
        <v>4019</v>
      </c>
      <c r="J4931" s="215" t="s">
        <v>4020</v>
      </c>
      <c r="K4931" s="215" t="s">
        <v>328</v>
      </c>
      <c r="L4931" s="215" t="s">
        <v>8069</v>
      </c>
      <c r="AD4931" s="216"/>
    </row>
    <row r="4932" spans="1:30" s="215" customFormat="1" x14ac:dyDescent="0.25">
      <c r="A4932" s="215" t="s">
        <v>160</v>
      </c>
      <c r="B4932" s="215">
        <v>6152</v>
      </c>
      <c r="C4932" s="215" t="s">
        <v>241</v>
      </c>
      <c r="D4932" s="215">
        <v>191059150</v>
      </c>
      <c r="E4932" s="215">
        <v>1020</v>
      </c>
      <c r="F4932" s="215">
        <v>1122</v>
      </c>
      <c r="G4932" s="215">
        <v>1004</v>
      </c>
      <c r="I4932" s="215" t="s">
        <v>4019</v>
      </c>
      <c r="J4932" s="215" t="s">
        <v>4020</v>
      </c>
      <c r="K4932" s="215" t="s">
        <v>328</v>
      </c>
      <c r="L4932" s="215" t="s">
        <v>8069</v>
      </c>
      <c r="AD4932" s="216"/>
    </row>
    <row r="4933" spans="1:30" s="215" customFormat="1" x14ac:dyDescent="0.25">
      <c r="A4933" s="215" t="s">
        <v>160</v>
      </c>
      <c r="B4933" s="215">
        <v>6152</v>
      </c>
      <c r="C4933" s="215" t="s">
        <v>241</v>
      </c>
      <c r="D4933" s="215">
        <v>191115030</v>
      </c>
      <c r="E4933" s="215">
        <v>1020</v>
      </c>
      <c r="F4933" s="215">
        <v>1122</v>
      </c>
      <c r="G4933" s="215">
        <v>1004</v>
      </c>
      <c r="I4933" s="215" t="s">
        <v>4021</v>
      </c>
      <c r="J4933" s="215" t="s">
        <v>4022</v>
      </c>
      <c r="K4933" s="215" t="s">
        <v>328</v>
      </c>
      <c r="L4933" s="215" t="s">
        <v>8070</v>
      </c>
      <c r="AD4933" s="216"/>
    </row>
    <row r="4934" spans="1:30" s="215" customFormat="1" x14ac:dyDescent="0.25">
      <c r="A4934" s="215" t="s">
        <v>160</v>
      </c>
      <c r="B4934" s="215">
        <v>6152</v>
      </c>
      <c r="C4934" s="215" t="s">
        <v>241</v>
      </c>
      <c r="D4934" s="215">
        <v>191115050</v>
      </c>
      <c r="E4934" s="215">
        <v>1020</v>
      </c>
      <c r="F4934" s="215">
        <v>1122</v>
      </c>
      <c r="G4934" s="215">
        <v>1004</v>
      </c>
      <c r="I4934" s="215" t="s">
        <v>4021</v>
      </c>
      <c r="J4934" s="215" t="s">
        <v>4022</v>
      </c>
      <c r="K4934" s="215" t="s">
        <v>328</v>
      </c>
      <c r="L4934" s="215" t="s">
        <v>8070</v>
      </c>
      <c r="AD4934" s="216"/>
    </row>
    <row r="4935" spans="1:30" s="215" customFormat="1" x14ac:dyDescent="0.25">
      <c r="A4935" s="215" t="s">
        <v>160</v>
      </c>
      <c r="B4935" s="215">
        <v>6152</v>
      </c>
      <c r="C4935" s="215" t="s">
        <v>241</v>
      </c>
      <c r="D4935" s="215">
        <v>191136851</v>
      </c>
      <c r="E4935" s="215">
        <v>1020</v>
      </c>
      <c r="F4935" s="215">
        <v>1110</v>
      </c>
      <c r="G4935" s="215">
        <v>1004</v>
      </c>
      <c r="I4935" s="215" t="s">
        <v>4023</v>
      </c>
      <c r="J4935" s="215" t="s">
        <v>4024</v>
      </c>
      <c r="K4935" s="215" t="s">
        <v>328</v>
      </c>
      <c r="L4935" s="215" t="s">
        <v>8071</v>
      </c>
      <c r="AD4935" s="216"/>
    </row>
    <row r="4936" spans="1:30" s="215" customFormat="1" x14ac:dyDescent="0.25">
      <c r="A4936" s="215" t="s">
        <v>160</v>
      </c>
      <c r="B4936" s="215">
        <v>6152</v>
      </c>
      <c r="C4936" s="215" t="s">
        <v>241</v>
      </c>
      <c r="D4936" s="215">
        <v>191140490</v>
      </c>
      <c r="E4936" s="215">
        <v>1020</v>
      </c>
      <c r="F4936" s="215">
        <v>1110</v>
      </c>
      <c r="G4936" s="215">
        <v>1004</v>
      </c>
      <c r="I4936" s="215" t="s">
        <v>4023</v>
      </c>
      <c r="J4936" s="215" t="s">
        <v>4024</v>
      </c>
      <c r="K4936" s="215" t="s">
        <v>328</v>
      </c>
      <c r="L4936" s="215" t="s">
        <v>8071</v>
      </c>
      <c r="AD4936" s="216"/>
    </row>
    <row r="4937" spans="1:30" s="215" customFormat="1" x14ac:dyDescent="0.25">
      <c r="A4937" s="215" t="s">
        <v>160</v>
      </c>
      <c r="B4937" s="215">
        <v>6152</v>
      </c>
      <c r="C4937" s="215" t="s">
        <v>241</v>
      </c>
      <c r="D4937" s="215">
        <v>191205016</v>
      </c>
      <c r="E4937" s="215">
        <v>1060</v>
      </c>
      <c r="F4937" s="215">
        <v>1122</v>
      </c>
      <c r="G4937" s="215">
        <v>1004</v>
      </c>
      <c r="I4937" s="215" t="s">
        <v>4025</v>
      </c>
      <c r="J4937" s="215" t="s">
        <v>4026</v>
      </c>
      <c r="K4937" s="215" t="s">
        <v>328</v>
      </c>
      <c r="L4937" s="215" t="s">
        <v>7980</v>
      </c>
      <c r="AD4937" s="216"/>
    </row>
    <row r="4938" spans="1:30" s="215" customFormat="1" x14ac:dyDescent="0.25">
      <c r="A4938" s="215" t="s">
        <v>160</v>
      </c>
      <c r="B4938" s="215">
        <v>6152</v>
      </c>
      <c r="C4938" s="215" t="s">
        <v>241</v>
      </c>
      <c r="D4938" s="215">
        <v>191222610</v>
      </c>
      <c r="E4938" s="215">
        <v>1020</v>
      </c>
      <c r="F4938" s="215">
        <v>1122</v>
      </c>
      <c r="G4938" s="215">
        <v>1004</v>
      </c>
      <c r="I4938" s="215" t="s">
        <v>4027</v>
      </c>
      <c r="J4938" s="215" t="s">
        <v>4028</v>
      </c>
      <c r="K4938" s="215" t="s">
        <v>328</v>
      </c>
      <c r="L4938" s="215" t="s">
        <v>8072</v>
      </c>
      <c r="AD4938" s="216"/>
    </row>
    <row r="4939" spans="1:30" s="215" customFormat="1" x14ac:dyDescent="0.25">
      <c r="A4939" s="215" t="s">
        <v>160</v>
      </c>
      <c r="B4939" s="215">
        <v>6152</v>
      </c>
      <c r="C4939" s="215" t="s">
        <v>241</v>
      </c>
      <c r="D4939" s="215">
        <v>191222690</v>
      </c>
      <c r="E4939" s="215">
        <v>1020</v>
      </c>
      <c r="F4939" s="215">
        <v>1122</v>
      </c>
      <c r="G4939" s="215">
        <v>1004</v>
      </c>
      <c r="I4939" s="215" t="s">
        <v>4029</v>
      </c>
      <c r="J4939" s="215" t="s">
        <v>4030</v>
      </c>
      <c r="K4939" s="215" t="s">
        <v>328</v>
      </c>
      <c r="L4939" s="215" t="s">
        <v>8072</v>
      </c>
      <c r="AD4939" s="216"/>
    </row>
    <row r="4940" spans="1:30" s="215" customFormat="1" x14ac:dyDescent="0.25">
      <c r="A4940" s="215" t="s">
        <v>160</v>
      </c>
      <c r="B4940" s="215">
        <v>6152</v>
      </c>
      <c r="C4940" s="215" t="s">
        <v>241</v>
      </c>
      <c r="D4940" s="215">
        <v>191222711</v>
      </c>
      <c r="E4940" s="215">
        <v>1020</v>
      </c>
      <c r="F4940" s="215">
        <v>1122</v>
      </c>
      <c r="G4940" s="215">
        <v>1004</v>
      </c>
      <c r="I4940" s="215" t="s">
        <v>4027</v>
      </c>
      <c r="J4940" s="215" t="s">
        <v>4028</v>
      </c>
      <c r="K4940" s="215" t="s">
        <v>328</v>
      </c>
      <c r="L4940" s="215" t="s">
        <v>8072</v>
      </c>
      <c r="AD4940" s="216"/>
    </row>
    <row r="4941" spans="1:30" s="215" customFormat="1" x14ac:dyDescent="0.25">
      <c r="A4941" s="215" t="s">
        <v>160</v>
      </c>
      <c r="B4941" s="215">
        <v>6152</v>
      </c>
      <c r="C4941" s="215" t="s">
        <v>241</v>
      </c>
      <c r="D4941" s="215">
        <v>191225930</v>
      </c>
      <c r="E4941" s="215">
        <v>1020</v>
      </c>
      <c r="F4941" s="215">
        <v>1122</v>
      </c>
      <c r="G4941" s="215">
        <v>1004</v>
      </c>
      <c r="I4941" s="215" t="s">
        <v>4031</v>
      </c>
      <c r="J4941" s="215" t="s">
        <v>4032</v>
      </c>
      <c r="K4941" s="215" t="s">
        <v>328</v>
      </c>
      <c r="L4941" s="215" t="s">
        <v>8073</v>
      </c>
      <c r="AD4941" s="216"/>
    </row>
    <row r="4942" spans="1:30" s="215" customFormat="1" x14ac:dyDescent="0.25">
      <c r="A4942" s="215" t="s">
        <v>160</v>
      </c>
      <c r="B4942" s="215">
        <v>6152</v>
      </c>
      <c r="C4942" s="215" t="s">
        <v>241</v>
      </c>
      <c r="D4942" s="215">
        <v>191228422</v>
      </c>
      <c r="E4942" s="215">
        <v>1020</v>
      </c>
      <c r="F4942" s="215">
        <v>1122</v>
      </c>
      <c r="G4942" s="215">
        <v>1004</v>
      </c>
      <c r="I4942" s="215" t="s">
        <v>4031</v>
      </c>
      <c r="J4942" s="215" t="s">
        <v>4032</v>
      </c>
      <c r="K4942" s="215" t="s">
        <v>328</v>
      </c>
      <c r="L4942" s="215" t="s">
        <v>8073</v>
      </c>
      <c r="AD4942" s="216"/>
    </row>
    <row r="4943" spans="1:30" s="215" customFormat="1" x14ac:dyDescent="0.25">
      <c r="A4943" s="215" t="s">
        <v>160</v>
      </c>
      <c r="B4943" s="215">
        <v>6152</v>
      </c>
      <c r="C4943" s="215" t="s">
        <v>241</v>
      </c>
      <c r="D4943" s="215">
        <v>191255752</v>
      </c>
      <c r="E4943" s="215">
        <v>1060</v>
      </c>
      <c r="F4943" s="215">
        <v>1252</v>
      </c>
      <c r="G4943" s="215">
        <v>1004</v>
      </c>
      <c r="I4943" s="215" t="s">
        <v>6570</v>
      </c>
      <c r="J4943" s="215" t="s">
        <v>6571</v>
      </c>
      <c r="K4943" s="215" t="s">
        <v>328</v>
      </c>
      <c r="L4943" s="215" t="s">
        <v>8074</v>
      </c>
      <c r="AD4943" s="216"/>
    </row>
    <row r="4944" spans="1:30" s="215" customFormat="1" x14ac:dyDescent="0.25">
      <c r="A4944" s="215" t="s">
        <v>160</v>
      </c>
      <c r="B4944" s="215">
        <v>6152</v>
      </c>
      <c r="C4944" s="215" t="s">
        <v>241</v>
      </c>
      <c r="D4944" s="215">
        <v>191255812</v>
      </c>
      <c r="E4944" s="215">
        <v>1060</v>
      </c>
      <c r="F4944" s="215">
        <v>1252</v>
      </c>
      <c r="G4944" s="215">
        <v>1004</v>
      </c>
      <c r="I4944" s="215" t="s">
        <v>4033</v>
      </c>
      <c r="J4944" s="215" t="s">
        <v>4034</v>
      </c>
      <c r="K4944" s="215" t="s">
        <v>328</v>
      </c>
      <c r="L4944" s="215" t="s">
        <v>8074</v>
      </c>
      <c r="AD4944" s="216"/>
    </row>
    <row r="4945" spans="1:30" s="215" customFormat="1" x14ac:dyDescent="0.25">
      <c r="A4945" s="215" t="s">
        <v>160</v>
      </c>
      <c r="B4945" s="215">
        <v>6152</v>
      </c>
      <c r="C4945" s="215" t="s">
        <v>241</v>
      </c>
      <c r="D4945" s="215">
        <v>191343012</v>
      </c>
      <c r="E4945" s="215">
        <v>1060</v>
      </c>
      <c r="F4945" s="215">
        <v>1220</v>
      </c>
      <c r="G4945" s="215">
        <v>1004</v>
      </c>
      <c r="I4945" s="215" t="s">
        <v>4035</v>
      </c>
      <c r="J4945" s="215" t="s">
        <v>4036</v>
      </c>
      <c r="K4945" s="215" t="s">
        <v>328</v>
      </c>
      <c r="L4945" s="215" t="s">
        <v>7999</v>
      </c>
      <c r="AD4945" s="216"/>
    </row>
    <row r="4946" spans="1:30" s="215" customFormat="1" x14ac:dyDescent="0.25">
      <c r="A4946" s="215" t="s">
        <v>160</v>
      </c>
      <c r="B4946" s="215">
        <v>6152</v>
      </c>
      <c r="C4946" s="215" t="s">
        <v>241</v>
      </c>
      <c r="D4946" s="215">
        <v>191369271</v>
      </c>
      <c r="E4946" s="215">
        <v>1060</v>
      </c>
      <c r="F4946" s="215">
        <v>1230</v>
      </c>
      <c r="G4946" s="215">
        <v>1004</v>
      </c>
      <c r="I4946" s="215" t="s">
        <v>4037</v>
      </c>
      <c r="J4946" s="215" t="s">
        <v>4038</v>
      </c>
      <c r="K4946" s="215" t="s">
        <v>328</v>
      </c>
      <c r="L4946" s="215" t="s">
        <v>8029</v>
      </c>
      <c r="AD4946" s="216"/>
    </row>
    <row r="4947" spans="1:30" s="215" customFormat="1" x14ac:dyDescent="0.25">
      <c r="A4947" s="215" t="s">
        <v>160</v>
      </c>
      <c r="B4947" s="215">
        <v>6152</v>
      </c>
      <c r="C4947" s="215" t="s">
        <v>241</v>
      </c>
      <c r="D4947" s="215">
        <v>191369273</v>
      </c>
      <c r="E4947" s="215">
        <v>1060</v>
      </c>
      <c r="F4947" s="215">
        <v>1230</v>
      </c>
      <c r="G4947" s="215">
        <v>1004</v>
      </c>
      <c r="I4947" s="215" t="s">
        <v>3899</v>
      </c>
      <c r="J4947" s="215" t="s">
        <v>3900</v>
      </c>
      <c r="K4947" s="215" t="s">
        <v>328</v>
      </c>
      <c r="L4947" s="215" t="s">
        <v>8029</v>
      </c>
      <c r="AD4947" s="216"/>
    </row>
    <row r="4948" spans="1:30" s="215" customFormat="1" x14ac:dyDescent="0.25">
      <c r="A4948" s="215" t="s">
        <v>160</v>
      </c>
      <c r="B4948" s="215">
        <v>6152</v>
      </c>
      <c r="C4948" s="215" t="s">
        <v>241</v>
      </c>
      <c r="D4948" s="215">
        <v>191369290</v>
      </c>
      <c r="E4948" s="215">
        <v>1060</v>
      </c>
      <c r="F4948" s="215">
        <v>1230</v>
      </c>
      <c r="G4948" s="215">
        <v>1004</v>
      </c>
      <c r="I4948" s="215" t="s">
        <v>3907</v>
      </c>
      <c r="J4948" s="215" t="s">
        <v>3908</v>
      </c>
      <c r="K4948" s="215" t="s">
        <v>328</v>
      </c>
      <c r="L4948" s="215" t="s">
        <v>8034</v>
      </c>
      <c r="AD4948" s="216"/>
    </row>
    <row r="4949" spans="1:30" s="215" customFormat="1" x14ac:dyDescent="0.25">
      <c r="A4949" s="215" t="s">
        <v>160</v>
      </c>
      <c r="B4949" s="215">
        <v>6152</v>
      </c>
      <c r="C4949" s="215" t="s">
        <v>241</v>
      </c>
      <c r="D4949" s="215">
        <v>191369670</v>
      </c>
      <c r="E4949" s="215">
        <v>1060</v>
      </c>
      <c r="F4949" s="215">
        <v>1242</v>
      </c>
      <c r="G4949" s="215">
        <v>1004</v>
      </c>
      <c r="I4949" s="215" t="s">
        <v>4039</v>
      </c>
      <c r="J4949" s="215" t="s">
        <v>4040</v>
      </c>
      <c r="K4949" s="215" t="s">
        <v>328</v>
      </c>
      <c r="L4949" s="215" t="s">
        <v>8026</v>
      </c>
      <c r="AD4949" s="216"/>
    </row>
    <row r="4950" spans="1:30" s="215" customFormat="1" x14ac:dyDescent="0.25">
      <c r="A4950" s="215" t="s">
        <v>160</v>
      </c>
      <c r="B4950" s="215">
        <v>6152</v>
      </c>
      <c r="C4950" s="215" t="s">
        <v>241</v>
      </c>
      <c r="D4950" s="215">
        <v>191382691</v>
      </c>
      <c r="E4950" s="215">
        <v>1060</v>
      </c>
      <c r="F4950" s="215">
        <v>1262</v>
      </c>
      <c r="G4950" s="215">
        <v>1004</v>
      </c>
      <c r="I4950" s="215" t="s">
        <v>4041</v>
      </c>
      <c r="J4950" s="215" t="s">
        <v>4042</v>
      </c>
      <c r="K4950" s="215" t="s">
        <v>328</v>
      </c>
      <c r="L4950" s="215" t="s">
        <v>8032</v>
      </c>
      <c r="AD4950" s="216"/>
    </row>
    <row r="4951" spans="1:30" s="215" customFormat="1" x14ac:dyDescent="0.25">
      <c r="A4951" s="215" t="s">
        <v>160</v>
      </c>
      <c r="B4951" s="215">
        <v>6152</v>
      </c>
      <c r="C4951" s="215" t="s">
        <v>241</v>
      </c>
      <c r="D4951" s="215">
        <v>191417210</v>
      </c>
      <c r="E4951" s="215">
        <v>1040</v>
      </c>
      <c r="F4951" s="215">
        <v>1220</v>
      </c>
      <c r="G4951" s="215">
        <v>1004</v>
      </c>
      <c r="I4951" s="215" t="s">
        <v>3811</v>
      </c>
      <c r="J4951" s="215" t="s">
        <v>3812</v>
      </c>
      <c r="K4951" s="215" t="s">
        <v>328</v>
      </c>
      <c r="L4951" s="215" t="s">
        <v>7986</v>
      </c>
      <c r="AD4951" s="216"/>
    </row>
    <row r="4952" spans="1:30" s="215" customFormat="1" x14ac:dyDescent="0.25">
      <c r="A4952" s="215" t="s">
        <v>160</v>
      </c>
      <c r="B4952" s="215">
        <v>6152</v>
      </c>
      <c r="C4952" s="215" t="s">
        <v>241</v>
      </c>
      <c r="D4952" s="215">
        <v>191505153</v>
      </c>
      <c r="E4952" s="215">
        <v>1060</v>
      </c>
      <c r="F4952" s="215">
        <v>1251</v>
      </c>
      <c r="G4952" s="215">
        <v>1004</v>
      </c>
      <c r="I4952" s="215" t="s">
        <v>3985</v>
      </c>
      <c r="J4952" s="215" t="s">
        <v>3986</v>
      </c>
      <c r="K4952" s="215" t="s">
        <v>328</v>
      </c>
      <c r="L4952" s="215" t="s">
        <v>8062</v>
      </c>
      <c r="AD4952" s="216"/>
    </row>
    <row r="4953" spans="1:30" s="215" customFormat="1" x14ac:dyDescent="0.25">
      <c r="A4953" s="215" t="s">
        <v>160</v>
      </c>
      <c r="B4953" s="215">
        <v>6152</v>
      </c>
      <c r="C4953" s="215" t="s">
        <v>241</v>
      </c>
      <c r="D4953" s="215">
        <v>191610691</v>
      </c>
      <c r="E4953" s="215">
        <v>1060</v>
      </c>
      <c r="F4953" s="215">
        <v>1252</v>
      </c>
      <c r="G4953" s="215">
        <v>1004</v>
      </c>
      <c r="I4953" s="215" t="s">
        <v>9182</v>
      </c>
      <c r="J4953" s="215" t="s">
        <v>9183</v>
      </c>
      <c r="K4953" s="215" t="s">
        <v>8688</v>
      </c>
      <c r="L4953" s="215" t="s">
        <v>10869</v>
      </c>
      <c r="AD4953" s="216"/>
    </row>
    <row r="4954" spans="1:30" s="215" customFormat="1" x14ac:dyDescent="0.25">
      <c r="A4954" s="215" t="s">
        <v>160</v>
      </c>
      <c r="B4954" s="215">
        <v>6152</v>
      </c>
      <c r="C4954" s="215" t="s">
        <v>241</v>
      </c>
      <c r="D4954" s="215">
        <v>191625212</v>
      </c>
      <c r="E4954" s="215">
        <v>1020</v>
      </c>
      <c r="F4954" s="215">
        <v>1122</v>
      </c>
      <c r="G4954" s="215">
        <v>1004</v>
      </c>
      <c r="I4954" s="215" t="s">
        <v>4043</v>
      </c>
      <c r="J4954" s="215" t="s">
        <v>4044</v>
      </c>
      <c r="K4954" s="215" t="s">
        <v>328</v>
      </c>
      <c r="L4954" s="215" t="s">
        <v>8011</v>
      </c>
      <c r="AD4954" s="216"/>
    </row>
    <row r="4955" spans="1:30" s="215" customFormat="1" x14ac:dyDescent="0.25">
      <c r="A4955" s="215" t="s">
        <v>160</v>
      </c>
      <c r="B4955" s="215">
        <v>6152</v>
      </c>
      <c r="C4955" s="215" t="s">
        <v>241</v>
      </c>
      <c r="D4955" s="215">
        <v>191669382</v>
      </c>
      <c r="E4955" s="215">
        <v>1020</v>
      </c>
      <c r="F4955" s="215">
        <v>1110</v>
      </c>
      <c r="G4955" s="215">
        <v>1003</v>
      </c>
      <c r="I4955" s="215" t="s">
        <v>3905</v>
      </c>
      <c r="J4955" s="215" t="s">
        <v>3906</v>
      </c>
      <c r="K4955" s="215" t="s">
        <v>328</v>
      </c>
      <c r="L4955" s="215" t="s">
        <v>26289</v>
      </c>
      <c r="AD4955" s="216"/>
    </row>
    <row r="4956" spans="1:30" s="215" customFormat="1" x14ac:dyDescent="0.25">
      <c r="A4956" s="215" t="s">
        <v>160</v>
      </c>
      <c r="B4956" s="215">
        <v>6152</v>
      </c>
      <c r="C4956" s="215" t="s">
        <v>241</v>
      </c>
      <c r="D4956" s="215">
        <v>191671356</v>
      </c>
      <c r="E4956" s="215">
        <v>1060</v>
      </c>
      <c r="F4956" s="215">
        <v>1121</v>
      </c>
      <c r="G4956" s="215">
        <v>1004</v>
      </c>
      <c r="I4956" s="215" t="s">
        <v>4045</v>
      </c>
      <c r="J4956" s="215" t="s">
        <v>4046</v>
      </c>
      <c r="K4956" s="215" t="s">
        <v>328</v>
      </c>
      <c r="L4956" s="215" t="s">
        <v>8046</v>
      </c>
      <c r="AD4956" s="216"/>
    </row>
    <row r="4957" spans="1:30" s="215" customFormat="1" x14ac:dyDescent="0.25">
      <c r="A4957" s="215" t="s">
        <v>160</v>
      </c>
      <c r="B4957" s="215">
        <v>6152</v>
      </c>
      <c r="C4957" s="215" t="s">
        <v>241</v>
      </c>
      <c r="D4957" s="215">
        <v>191674715</v>
      </c>
      <c r="E4957" s="215">
        <v>1060</v>
      </c>
      <c r="G4957" s="215">
        <v>1004</v>
      </c>
      <c r="I4957" s="215" t="s">
        <v>4047</v>
      </c>
      <c r="J4957" s="215" t="s">
        <v>4048</v>
      </c>
      <c r="K4957" s="215" t="s">
        <v>328</v>
      </c>
      <c r="L4957" s="215" t="s">
        <v>8028</v>
      </c>
      <c r="AD4957" s="216"/>
    </row>
    <row r="4958" spans="1:30" s="215" customFormat="1" x14ac:dyDescent="0.25">
      <c r="A4958" s="215" t="s">
        <v>160</v>
      </c>
      <c r="B4958" s="215">
        <v>6152</v>
      </c>
      <c r="C4958" s="215" t="s">
        <v>241</v>
      </c>
      <c r="D4958" s="215">
        <v>191700871</v>
      </c>
      <c r="E4958" s="215">
        <v>1020</v>
      </c>
      <c r="F4958" s="215">
        <v>1110</v>
      </c>
      <c r="G4958" s="215">
        <v>1004</v>
      </c>
      <c r="I4958" s="215" t="s">
        <v>4049</v>
      </c>
      <c r="J4958" s="215" t="s">
        <v>4050</v>
      </c>
      <c r="K4958" s="215" t="s">
        <v>328</v>
      </c>
      <c r="L4958" s="215" t="s">
        <v>8075</v>
      </c>
      <c r="AD4958" s="216"/>
    </row>
    <row r="4959" spans="1:30" s="215" customFormat="1" x14ac:dyDescent="0.25">
      <c r="A4959" s="215" t="s">
        <v>160</v>
      </c>
      <c r="B4959" s="215">
        <v>6152</v>
      </c>
      <c r="C4959" s="215" t="s">
        <v>241</v>
      </c>
      <c r="D4959" s="215">
        <v>191701011</v>
      </c>
      <c r="E4959" s="215">
        <v>1020</v>
      </c>
      <c r="F4959" s="215">
        <v>1110</v>
      </c>
      <c r="G4959" s="215">
        <v>1004</v>
      </c>
      <c r="I4959" s="215" t="s">
        <v>4049</v>
      </c>
      <c r="J4959" s="215" t="s">
        <v>4050</v>
      </c>
      <c r="K4959" s="215" t="s">
        <v>328</v>
      </c>
      <c r="L4959" s="215" t="s">
        <v>8075</v>
      </c>
      <c r="AD4959" s="216"/>
    </row>
    <row r="4960" spans="1:30" s="215" customFormat="1" x14ac:dyDescent="0.25">
      <c r="A4960" s="215" t="s">
        <v>160</v>
      </c>
      <c r="B4960" s="215">
        <v>6152</v>
      </c>
      <c r="C4960" s="215" t="s">
        <v>241</v>
      </c>
      <c r="D4960" s="215">
        <v>191713897</v>
      </c>
      <c r="E4960" s="215">
        <v>1020</v>
      </c>
      <c r="F4960" s="215">
        <v>1110</v>
      </c>
      <c r="G4960" s="215">
        <v>1004</v>
      </c>
      <c r="I4960" s="215" t="s">
        <v>9184</v>
      </c>
      <c r="J4960" s="215" t="s">
        <v>9185</v>
      </c>
      <c r="K4960" s="215" t="s">
        <v>8688</v>
      </c>
      <c r="L4960" s="215" t="s">
        <v>10870</v>
      </c>
      <c r="AD4960" s="216"/>
    </row>
    <row r="4961" spans="1:30" s="215" customFormat="1" x14ac:dyDescent="0.25">
      <c r="A4961" s="215" t="s">
        <v>160</v>
      </c>
      <c r="B4961" s="215">
        <v>6152</v>
      </c>
      <c r="C4961" s="215" t="s">
        <v>241</v>
      </c>
      <c r="D4961" s="215">
        <v>191714672</v>
      </c>
      <c r="E4961" s="215">
        <v>1020</v>
      </c>
      <c r="F4961" s="215">
        <v>1110</v>
      </c>
      <c r="G4961" s="215">
        <v>1004</v>
      </c>
      <c r="I4961" s="215" t="s">
        <v>9186</v>
      </c>
      <c r="J4961" s="215" t="s">
        <v>9187</v>
      </c>
      <c r="K4961" s="215" t="s">
        <v>8688</v>
      </c>
      <c r="L4961" s="215" t="s">
        <v>10871</v>
      </c>
      <c r="AD4961" s="216"/>
    </row>
    <row r="4962" spans="1:30" s="215" customFormat="1" x14ac:dyDescent="0.25">
      <c r="A4962" s="215" t="s">
        <v>160</v>
      </c>
      <c r="B4962" s="215">
        <v>6152</v>
      </c>
      <c r="C4962" s="215" t="s">
        <v>241</v>
      </c>
      <c r="D4962" s="215">
        <v>191718792</v>
      </c>
      <c r="E4962" s="215">
        <v>1060</v>
      </c>
      <c r="F4962" s="215">
        <v>1252</v>
      </c>
      <c r="G4962" s="215">
        <v>1004</v>
      </c>
      <c r="I4962" s="215" t="s">
        <v>9188</v>
      </c>
      <c r="J4962" s="215" t="s">
        <v>9189</v>
      </c>
      <c r="K4962" s="215" t="s">
        <v>8688</v>
      </c>
      <c r="L4962" s="215" t="s">
        <v>10872</v>
      </c>
      <c r="AD4962" s="216"/>
    </row>
    <row r="4963" spans="1:30" s="215" customFormat="1" x14ac:dyDescent="0.25">
      <c r="A4963" s="215" t="s">
        <v>160</v>
      </c>
      <c r="B4963" s="215">
        <v>6152</v>
      </c>
      <c r="C4963" s="215" t="s">
        <v>241</v>
      </c>
      <c r="D4963" s="215">
        <v>191718873</v>
      </c>
      <c r="E4963" s="215">
        <v>1020</v>
      </c>
      <c r="F4963" s="215">
        <v>1122</v>
      </c>
      <c r="G4963" s="215">
        <v>1004</v>
      </c>
      <c r="I4963" s="215" t="s">
        <v>9190</v>
      </c>
      <c r="J4963" s="215" t="s">
        <v>9191</v>
      </c>
      <c r="K4963" s="215" t="s">
        <v>8688</v>
      </c>
      <c r="L4963" s="215" t="s">
        <v>10873</v>
      </c>
      <c r="AD4963" s="216"/>
    </row>
    <row r="4964" spans="1:30" s="215" customFormat="1" x14ac:dyDescent="0.25">
      <c r="A4964" s="215" t="s">
        <v>160</v>
      </c>
      <c r="B4964" s="215">
        <v>6152</v>
      </c>
      <c r="C4964" s="215" t="s">
        <v>241</v>
      </c>
      <c r="D4964" s="215">
        <v>191798854</v>
      </c>
      <c r="E4964" s="215">
        <v>1060</v>
      </c>
      <c r="F4964" s="215">
        <v>1271</v>
      </c>
      <c r="G4964" s="215">
        <v>1004</v>
      </c>
      <c r="I4964" s="215" t="s">
        <v>9192</v>
      </c>
      <c r="J4964" s="215" t="s">
        <v>9193</v>
      </c>
      <c r="K4964" s="215" t="s">
        <v>8688</v>
      </c>
      <c r="L4964" s="215" t="s">
        <v>10874</v>
      </c>
      <c r="AD4964" s="216"/>
    </row>
    <row r="4965" spans="1:30" s="215" customFormat="1" x14ac:dyDescent="0.25">
      <c r="A4965" s="215" t="s">
        <v>160</v>
      </c>
      <c r="B4965" s="215">
        <v>6152</v>
      </c>
      <c r="C4965" s="215" t="s">
        <v>241</v>
      </c>
      <c r="D4965" s="215">
        <v>191826502</v>
      </c>
      <c r="E4965" s="215">
        <v>1020</v>
      </c>
      <c r="F4965" s="215">
        <v>1110</v>
      </c>
      <c r="G4965" s="215">
        <v>1004</v>
      </c>
      <c r="I4965" s="215" t="s">
        <v>23838</v>
      </c>
      <c r="J4965" s="215" t="s">
        <v>23839</v>
      </c>
      <c r="K4965" s="215" t="s">
        <v>8688</v>
      </c>
      <c r="L4965" s="215" t="s">
        <v>23862</v>
      </c>
      <c r="AD4965" s="216"/>
    </row>
    <row r="4966" spans="1:30" s="215" customFormat="1" x14ac:dyDescent="0.25">
      <c r="A4966" s="215" t="s">
        <v>160</v>
      </c>
      <c r="B4966" s="215">
        <v>6152</v>
      </c>
      <c r="C4966" s="215" t="s">
        <v>241</v>
      </c>
      <c r="D4966" s="215">
        <v>191826503</v>
      </c>
      <c r="E4966" s="215">
        <v>1020</v>
      </c>
      <c r="F4966" s="215">
        <v>1110</v>
      </c>
      <c r="G4966" s="215">
        <v>1004</v>
      </c>
      <c r="I4966" s="215" t="s">
        <v>23840</v>
      </c>
      <c r="J4966" s="215" t="s">
        <v>23841</v>
      </c>
      <c r="K4966" s="215" t="s">
        <v>8688</v>
      </c>
      <c r="L4966" s="215" t="s">
        <v>23863</v>
      </c>
      <c r="AD4966" s="216"/>
    </row>
    <row r="4967" spans="1:30" s="215" customFormat="1" x14ac:dyDescent="0.25">
      <c r="A4967" s="215" t="s">
        <v>160</v>
      </c>
      <c r="B4967" s="215">
        <v>6152</v>
      </c>
      <c r="C4967" s="215" t="s">
        <v>241</v>
      </c>
      <c r="D4967" s="215">
        <v>191844542</v>
      </c>
      <c r="E4967" s="215">
        <v>1060</v>
      </c>
      <c r="F4967" s="215">
        <v>1264</v>
      </c>
      <c r="G4967" s="215">
        <v>1004</v>
      </c>
      <c r="I4967" s="215" t="s">
        <v>11790</v>
      </c>
      <c r="J4967" s="215" t="s">
        <v>11791</v>
      </c>
      <c r="K4967" s="215" t="s">
        <v>8688</v>
      </c>
      <c r="L4967" s="215" t="s">
        <v>11801</v>
      </c>
      <c r="AD4967" s="216"/>
    </row>
    <row r="4968" spans="1:30" s="215" customFormat="1" x14ac:dyDescent="0.25">
      <c r="A4968" s="215" t="s">
        <v>160</v>
      </c>
      <c r="B4968" s="215">
        <v>6152</v>
      </c>
      <c r="C4968" s="215" t="s">
        <v>241</v>
      </c>
      <c r="D4968" s="215">
        <v>191877053</v>
      </c>
      <c r="E4968" s="215">
        <v>1020</v>
      </c>
      <c r="F4968" s="215">
        <v>1121</v>
      </c>
      <c r="G4968" s="215">
        <v>1004</v>
      </c>
      <c r="I4968" s="215" t="s">
        <v>9194</v>
      </c>
      <c r="J4968" s="215" t="s">
        <v>9195</v>
      </c>
      <c r="K4968" s="215" t="s">
        <v>8688</v>
      </c>
      <c r="L4968" s="215" t="s">
        <v>10875</v>
      </c>
      <c r="AD4968" s="216"/>
    </row>
    <row r="4969" spans="1:30" s="215" customFormat="1" x14ac:dyDescent="0.25">
      <c r="A4969" s="215" t="s">
        <v>160</v>
      </c>
      <c r="B4969" s="215">
        <v>6152</v>
      </c>
      <c r="C4969" s="215" t="s">
        <v>241</v>
      </c>
      <c r="D4969" s="215">
        <v>191879744</v>
      </c>
      <c r="E4969" s="215">
        <v>1060</v>
      </c>
      <c r="F4969" s="215">
        <v>1261</v>
      </c>
      <c r="G4969" s="215">
        <v>1004</v>
      </c>
      <c r="I4969" s="215" t="s">
        <v>24690</v>
      </c>
      <c r="J4969" s="215" t="s">
        <v>24691</v>
      </c>
      <c r="K4969" s="215" t="s">
        <v>8688</v>
      </c>
      <c r="L4969" s="215" t="s">
        <v>24755</v>
      </c>
      <c r="AD4969" s="216"/>
    </row>
    <row r="4970" spans="1:30" s="215" customFormat="1" x14ac:dyDescent="0.25">
      <c r="A4970" s="215" t="s">
        <v>160</v>
      </c>
      <c r="B4970" s="215">
        <v>6152</v>
      </c>
      <c r="C4970" s="215" t="s">
        <v>241</v>
      </c>
      <c r="D4970" s="215">
        <v>191885569</v>
      </c>
      <c r="E4970" s="215">
        <v>1040</v>
      </c>
      <c r="F4970" s="215">
        <v>1130</v>
      </c>
      <c r="G4970" s="215">
        <v>1004</v>
      </c>
      <c r="I4970" s="215" t="s">
        <v>9196</v>
      </c>
      <c r="J4970" s="215" t="s">
        <v>9197</v>
      </c>
      <c r="K4970" s="215" t="s">
        <v>8688</v>
      </c>
      <c r="L4970" s="215" t="s">
        <v>10876</v>
      </c>
      <c r="AD4970" s="216"/>
    </row>
    <row r="4971" spans="1:30" s="215" customFormat="1" x14ac:dyDescent="0.25">
      <c r="A4971" s="215" t="s">
        <v>160</v>
      </c>
      <c r="B4971" s="215">
        <v>6152</v>
      </c>
      <c r="C4971" s="215" t="s">
        <v>241</v>
      </c>
      <c r="D4971" s="215">
        <v>191899411</v>
      </c>
      <c r="E4971" s="215">
        <v>1020</v>
      </c>
      <c r="F4971" s="215">
        <v>1110</v>
      </c>
      <c r="G4971" s="215">
        <v>1004</v>
      </c>
      <c r="I4971" s="215" t="s">
        <v>9198</v>
      </c>
      <c r="J4971" s="215" t="s">
        <v>9199</v>
      </c>
      <c r="K4971" s="215" t="s">
        <v>8688</v>
      </c>
      <c r="L4971" s="215" t="s">
        <v>10877</v>
      </c>
      <c r="AD4971" s="216"/>
    </row>
    <row r="4972" spans="1:30" s="215" customFormat="1" x14ac:dyDescent="0.25">
      <c r="A4972" s="215" t="s">
        <v>160</v>
      </c>
      <c r="B4972" s="215">
        <v>6152</v>
      </c>
      <c r="C4972" s="215" t="s">
        <v>241</v>
      </c>
      <c r="D4972" s="215">
        <v>191899412</v>
      </c>
      <c r="E4972" s="215">
        <v>1020</v>
      </c>
      <c r="F4972" s="215">
        <v>1110</v>
      </c>
      <c r="G4972" s="215">
        <v>1004</v>
      </c>
      <c r="I4972" s="215" t="s">
        <v>9200</v>
      </c>
      <c r="J4972" s="215" t="s">
        <v>9201</v>
      </c>
      <c r="K4972" s="215" t="s">
        <v>8688</v>
      </c>
      <c r="L4972" s="215" t="s">
        <v>10878</v>
      </c>
      <c r="AD4972" s="216"/>
    </row>
    <row r="4973" spans="1:30" s="215" customFormat="1" x14ac:dyDescent="0.25">
      <c r="A4973" s="215" t="s">
        <v>160</v>
      </c>
      <c r="B4973" s="215">
        <v>6152</v>
      </c>
      <c r="C4973" s="215" t="s">
        <v>241</v>
      </c>
      <c r="D4973" s="215">
        <v>191907716</v>
      </c>
      <c r="E4973" s="215">
        <v>1060</v>
      </c>
      <c r="F4973" s="215">
        <v>1265</v>
      </c>
      <c r="G4973" s="215">
        <v>1004</v>
      </c>
      <c r="I4973" s="215" t="s">
        <v>4051</v>
      </c>
      <c r="J4973" s="215" t="s">
        <v>4052</v>
      </c>
      <c r="K4973" s="215" t="s">
        <v>328</v>
      </c>
      <c r="L4973" s="215" t="s">
        <v>8061</v>
      </c>
      <c r="AD4973" s="216"/>
    </row>
    <row r="4974" spans="1:30" s="215" customFormat="1" x14ac:dyDescent="0.25">
      <c r="A4974" s="215" t="s">
        <v>160</v>
      </c>
      <c r="B4974" s="215">
        <v>6152</v>
      </c>
      <c r="C4974" s="215" t="s">
        <v>241</v>
      </c>
      <c r="D4974" s="215">
        <v>191908366</v>
      </c>
      <c r="E4974" s="215">
        <v>1020</v>
      </c>
      <c r="F4974" s="215">
        <v>1110</v>
      </c>
      <c r="G4974" s="215">
        <v>1004</v>
      </c>
      <c r="I4974" s="215" t="s">
        <v>9202</v>
      </c>
      <c r="J4974" s="215" t="s">
        <v>9203</v>
      </c>
      <c r="K4974" s="215" t="s">
        <v>8688</v>
      </c>
      <c r="L4974" s="215" t="s">
        <v>10879</v>
      </c>
      <c r="AD4974" s="216"/>
    </row>
    <row r="4975" spans="1:30" s="215" customFormat="1" x14ac:dyDescent="0.25">
      <c r="A4975" s="215" t="s">
        <v>160</v>
      </c>
      <c r="B4975" s="215">
        <v>6152</v>
      </c>
      <c r="C4975" s="215" t="s">
        <v>241</v>
      </c>
      <c r="D4975" s="215">
        <v>191909117</v>
      </c>
      <c r="E4975" s="215">
        <v>1060</v>
      </c>
      <c r="F4975" s="215">
        <v>1252</v>
      </c>
      <c r="G4975" s="215">
        <v>1004</v>
      </c>
      <c r="I4975" s="215" t="s">
        <v>28538</v>
      </c>
      <c r="J4975" s="215" t="s">
        <v>28539</v>
      </c>
      <c r="K4975" s="215" t="s">
        <v>8688</v>
      </c>
      <c r="L4975" s="215" t="s">
        <v>28574</v>
      </c>
      <c r="AD4975" s="216"/>
    </row>
    <row r="4976" spans="1:30" s="215" customFormat="1" x14ac:dyDescent="0.25">
      <c r="A4976" s="215" t="s">
        <v>160</v>
      </c>
      <c r="B4976" s="215">
        <v>6152</v>
      </c>
      <c r="C4976" s="215" t="s">
        <v>241</v>
      </c>
      <c r="D4976" s="215">
        <v>191909215</v>
      </c>
      <c r="E4976" s="215">
        <v>1020</v>
      </c>
      <c r="F4976" s="215">
        <v>1110</v>
      </c>
      <c r="G4976" s="215">
        <v>1004</v>
      </c>
      <c r="I4976" s="215" t="s">
        <v>9204</v>
      </c>
      <c r="J4976" s="215" t="s">
        <v>9205</v>
      </c>
      <c r="K4976" s="215" t="s">
        <v>8688</v>
      </c>
      <c r="L4976" s="215" t="s">
        <v>10880</v>
      </c>
      <c r="AD4976" s="216"/>
    </row>
    <row r="4977" spans="1:30" s="215" customFormat="1" x14ac:dyDescent="0.25">
      <c r="A4977" s="215" t="s">
        <v>160</v>
      </c>
      <c r="B4977" s="215">
        <v>6152</v>
      </c>
      <c r="C4977" s="215" t="s">
        <v>241</v>
      </c>
      <c r="D4977" s="215">
        <v>191949355</v>
      </c>
      <c r="E4977" s="215">
        <v>1020</v>
      </c>
      <c r="F4977" s="215">
        <v>1110</v>
      </c>
      <c r="G4977" s="215">
        <v>1004</v>
      </c>
      <c r="I4977" s="215" t="s">
        <v>9206</v>
      </c>
      <c r="J4977" s="215" t="s">
        <v>9207</v>
      </c>
      <c r="K4977" s="215" t="s">
        <v>8688</v>
      </c>
      <c r="L4977" s="215" t="s">
        <v>10881</v>
      </c>
      <c r="AD4977" s="216"/>
    </row>
    <row r="4978" spans="1:30" s="215" customFormat="1" x14ac:dyDescent="0.25">
      <c r="A4978" s="215" t="s">
        <v>160</v>
      </c>
      <c r="B4978" s="215">
        <v>6152</v>
      </c>
      <c r="C4978" s="215" t="s">
        <v>241</v>
      </c>
      <c r="D4978" s="215">
        <v>191953200</v>
      </c>
      <c r="E4978" s="215">
        <v>1020</v>
      </c>
      <c r="F4978" s="215">
        <v>1110</v>
      </c>
      <c r="G4978" s="215">
        <v>1004</v>
      </c>
      <c r="I4978" s="215" t="s">
        <v>24801</v>
      </c>
      <c r="J4978" s="215" t="s">
        <v>24802</v>
      </c>
      <c r="K4978" s="215" t="s">
        <v>8688</v>
      </c>
      <c r="L4978" s="215" t="s">
        <v>24901</v>
      </c>
      <c r="AD4978" s="216"/>
    </row>
    <row r="4979" spans="1:30" s="215" customFormat="1" x14ac:dyDescent="0.25">
      <c r="A4979" s="215" t="s">
        <v>160</v>
      </c>
      <c r="B4979" s="215">
        <v>6152</v>
      </c>
      <c r="C4979" s="215" t="s">
        <v>241</v>
      </c>
      <c r="D4979" s="215">
        <v>191953261</v>
      </c>
      <c r="E4979" s="215">
        <v>1020</v>
      </c>
      <c r="F4979" s="215">
        <v>1110</v>
      </c>
      <c r="G4979" s="215">
        <v>1004</v>
      </c>
      <c r="I4979" s="215" t="s">
        <v>9208</v>
      </c>
      <c r="J4979" s="215" t="s">
        <v>9209</v>
      </c>
      <c r="K4979" s="215" t="s">
        <v>8688</v>
      </c>
      <c r="L4979" s="215" t="s">
        <v>10882</v>
      </c>
      <c r="AD4979" s="216"/>
    </row>
    <row r="4980" spans="1:30" s="215" customFormat="1" x14ac:dyDescent="0.25">
      <c r="A4980" s="215" t="s">
        <v>160</v>
      </c>
      <c r="B4980" s="215">
        <v>6152</v>
      </c>
      <c r="C4980" s="215" t="s">
        <v>241</v>
      </c>
      <c r="D4980" s="215">
        <v>191953262</v>
      </c>
      <c r="E4980" s="215">
        <v>1020</v>
      </c>
      <c r="F4980" s="215">
        <v>1110</v>
      </c>
      <c r="G4980" s="215">
        <v>1004</v>
      </c>
      <c r="I4980" s="215" t="s">
        <v>9210</v>
      </c>
      <c r="J4980" s="215" t="s">
        <v>9211</v>
      </c>
      <c r="K4980" s="215" t="s">
        <v>8688</v>
      </c>
      <c r="L4980" s="215" t="s">
        <v>10883</v>
      </c>
      <c r="AD4980" s="216"/>
    </row>
    <row r="4981" spans="1:30" s="215" customFormat="1" x14ac:dyDescent="0.25">
      <c r="A4981" s="215" t="s">
        <v>160</v>
      </c>
      <c r="B4981" s="215">
        <v>6152</v>
      </c>
      <c r="C4981" s="215" t="s">
        <v>241</v>
      </c>
      <c r="D4981" s="215">
        <v>191953501</v>
      </c>
      <c r="E4981" s="215">
        <v>1020</v>
      </c>
      <c r="F4981" s="215">
        <v>1110</v>
      </c>
      <c r="G4981" s="215">
        <v>1004</v>
      </c>
      <c r="I4981" s="215" t="s">
        <v>9212</v>
      </c>
      <c r="J4981" s="215" t="s">
        <v>9213</v>
      </c>
      <c r="K4981" s="215" t="s">
        <v>8688</v>
      </c>
      <c r="L4981" s="215" t="s">
        <v>10884</v>
      </c>
      <c r="AD4981" s="216"/>
    </row>
    <row r="4982" spans="1:30" s="215" customFormat="1" x14ac:dyDescent="0.25">
      <c r="A4982" s="215" t="s">
        <v>160</v>
      </c>
      <c r="B4982" s="215">
        <v>6152</v>
      </c>
      <c r="C4982" s="215" t="s">
        <v>241</v>
      </c>
      <c r="D4982" s="215">
        <v>191953509</v>
      </c>
      <c r="E4982" s="215">
        <v>1020</v>
      </c>
      <c r="F4982" s="215">
        <v>1110</v>
      </c>
      <c r="G4982" s="215">
        <v>1004</v>
      </c>
      <c r="I4982" s="215" t="s">
        <v>9214</v>
      </c>
      <c r="J4982" s="215" t="s">
        <v>9215</v>
      </c>
      <c r="K4982" s="215" t="s">
        <v>8688</v>
      </c>
      <c r="L4982" s="215" t="s">
        <v>10885</v>
      </c>
      <c r="AD4982" s="216"/>
    </row>
    <row r="4983" spans="1:30" s="215" customFormat="1" x14ac:dyDescent="0.25">
      <c r="A4983" s="215" t="s">
        <v>160</v>
      </c>
      <c r="B4983" s="215">
        <v>6152</v>
      </c>
      <c r="C4983" s="215" t="s">
        <v>241</v>
      </c>
      <c r="D4983" s="215">
        <v>191953512</v>
      </c>
      <c r="E4983" s="215">
        <v>1020</v>
      </c>
      <c r="F4983" s="215">
        <v>1110</v>
      </c>
      <c r="G4983" s="215">
        <v>1004</v>
      </c>
      <c r="I4983" s="215" t="s">
        <v>9216</v>
      </c>
      <c r="J4983" s="215" t="s">
        <v>9217</v>
      </c>
      <c r="K4983" s="215" t="s">
        <v>8688</v>
      </c>
      <c r="L4983" s="215" t="s">
        <v>10886</v>
      </c>
      <c r="AD4983" s="216"/>
    </row>
    <row r="4984" spans="1:30" s="215" customFormat="1" x14ac:dyDescent="0.25">
      <c r="A4984" s="215" t="s">
        <v>160</v>
      </c>
      <c r="B4984" s="215">
        <v>6152</v>
      </c>
      <c r="C4984" s="215" t="s">
        <v>241</v>
      </c>
      <c r="D4984" s="215">
        <v>191953513</v>
      </c>
      <c r="E4984" s="215">
        <v>1020</v>
      </c>
      <c r="F4984" s="215">
        <v>1110</v>
      </c>
      <c r="G4984" s="215">
        <v>1004</v>
      </c>
      <c r="I4984" s="215" t="s">
        <v>9218</v>
      </c>
      <c r="J4984" s="215" t="s">
        <v>9219</v>
      </c>
      <c r="K4984" s="215" t="s">
        <v>8688</v>
      </c>
      <c r="L4984" s="215" t="s">
        <v>10887</v>
      </c>
      <c r="AD4984" s="216"/>
    </row>
    <row r="4985" spans="1:30" s="215" customFormat="1" x14ac:dyDescent="0.25">
      <c r="A4985" s="215" t="s">
        <v>160</v>
      </c>
      <c r="B4985" s="215">
        <v>6152</v>
      </c>
      <c r="C4985" s="215" t="s">
        <v>241</v>
      </c>
      <c r="D4985" s="215">
        <v>191959639</v>
      </c>
      <c r="E4985" s="215">
        <v>1040</v>
      </c>
      <c r="F4985" s="215">
        <v>1230</v>
      </c>
      <c r="G4985" s="215">
        <v>1004</v>
      </c>
      <c r="I4985" s="215" t="s">
        <v>28540</v>
      </c>
      <c r="J4985" s="215" t="s">
        <v>28541</v>
      </c>
      <c r="K4985" s="215" t="s">
        <v>8688</v>
      </c>
      <c r="L4985" s="215" t="s">
        <v>28575</v>
      </c>
      <c r="AD4985" s="216"/>
    </row>
    <row r="4986" spans="1:30" s="215" customFormat="1" x14ac:dyDescent="0.25">
      <c r="A4986" s="215" t="s">
        <v>160</v>
      </c>
      <c r="B4986" s="215">
        <v>6152</v>
      </c>
      <c r="C4986" s="215" t="s">
        <v>241</v>
      </c>
      <c r="D4986" s="215">
        <v>191961856</v>
      </c>
      <c r="E4986" s="215">
        <v>1020</v>
      </c>
      <c r="F4986" s="215">
        <v>1110</v>
      </c>
      <c r="G4986" s="215">
        <v>1004</v>
      </c>
      <c r="I4986" s="215" t="s">
        <v>9220</v>
      </c>
      <c r="J4986" s="215" t="s">
        <v>9221</v>
      </c>
      <c r="K4986" s="215" t="s">
        <v>8688</v>
      </c>
      <c r="L4986" s="215" t="s">
        <v>10888</v>
      </c>
      <c r="AD4986" s="216"/>
    </row>
    <row r="4987" spans="1:30" s="215" customFormat="1" x14ac:dyDescent="0.25">
      <c r="A4987" s="215" t="s">
        <v>160</v>
      </c>
      <c r="B4987" s="215">
        <v>6152</v>
      </c>
      <c r="C4987" s="215" t="s">
        <v>241</v>
      </c>
      <c r="D4987" s="215">
        <v>191961857</v>
      </c>
      <c r="E4987" s="215">
        <v>1020</v>
      </c>
      <c r="F4987" s="215">
        <v>1110</v>
      </c>
      <c r="G4987" s="215">
        <v>1004</v>
      </c>
      <c r="I4987" s="215" t="s">
        <v>9222</v>
      </c>
      <c r="J4987" s="215" t="s">
        <v>9223</v>
      </c>
      <c r="K4987" s="215" t="s">
        <v>8688</v>
      </c>
      <c r="L4987" s="215" t="s">
        <v>10889</v>
      </c>
      <c r="AD4987" s="216"/>
    </row>
    <row r="4988" spans="1:30" s="215" customFormat="1" x14ac:dyDescent="0.25">
      <c r="A4988" s="215" t="s">
        <v>160</v>
      </c>
      <c r="B4988" s="215">
        <v>6152</v>
      </c>
      <c r="C4988" s="215" t="s">
        <v>241</v>
      </c>
      <c r="D4988" s="215">
        <v>191962402</v>
      </c>
      <c r="E4988" s="215">
        <v>1020</v>
      </c>
      <c r="F4988" s="215">
        <v>1110</v>
      </c>
      <c r="G4988" s="215">
        <v>1004</v>
      </c>
      <c r="I4988" s="215" t="s">
        <v>9224</v>
      </c>
      <c r="J4988" s="215" t="s">
        <v>9225</v>
      </c>
      <c r="K4988" s="215" t="s">
        <v>8688</v>
      </c>
      <c r="L4988" s="215" t="s">
        <v>10890</v>
      </c>
      <c r="AD4988" s="216"/>
    </row>
    <row r="4989" spans="1:30" s="215" customFormat="1" x14ac:dyDescent="0.25">
      <c r="A4989" s="215" t="s">
        <v>160</v>
      </c>
      <c r="B4989" s="215">
        <v>6152</v>
      </c>
      <c r="C4989" s="215" t="s">
        <v>241</v>
      </c>
      <c r="D4989" s="215">
        <v>191962403</v>
      </c>
      <c r="E4989" s="215">
        <v>1020</v>
      </c>
      <c r="F4989" s="215">
        <v>1110</v>
      </c>
      <c r="G4989" s="215">
        <v>1004</v>
      </c>
      <c r="I4989" s="215" t="s">
        <v>9226</v>
      </c>
      <c r="J4989" s="215" t="s">
        <v>9227</v>
      </c>
      <c r="K4989" s="215" t="s">
        <v>8688</v>
      </c>
      <c r="L4989" s="215" t="s">
        <v>10891</v>
      </c>
      <c r="AD4989" s="216"/>
    </row>
    <row r="4990" spans="1:30" s="215" customFormat="1" x14ac:dyDescent="0.25">
      <c r="A4990" s="215" t="s">
        <v>160</v>
      </c>
      <c r="B4990" s="215">
        <v>6152</v>
      </c>
      <c r="C4990" s="215" t="s">
        <v>241</v>
      </c>
      <c r="D4990" s="215">
        <v>191965964</v>
      </c>
      <c r="E4990" s="215">
        <v>1020</v>
      </c>
      <c r="F4990" s="215">
        <v>1110</v>
      </c>
      <c r="G4990" s="215">
        <v>1004</v>
      </c>
      <c r="I4990" s="215" t="s">
        <v>11792</v>
      </c>
      <c r="J4990" s="215" t="s">
        <v>11793</v>
      </c>
      <c r="K4990" s="215" t="s">
        <v>8688</v>
      </c>
      <c r="L4990" s="215" t="s">
        <v>11802</v>
      </c>
      <c r="AD4990" s="216"/>
    </row>
    <row r="4991" spans="1:30" s="215" customFormat="1" x14ac:dyDescent="0.25">
      <c r="A4991" s="215" t="s">
        <v>160</v>
      </c>
      <c r="B4991" s="215">
        <v>6152</v>
      </c>
      <c r="C4991" s="215" t="s">
        <v>241</v>
      </c>
      <c r="D4991" s="215">
        <v>191968835</v>
      </c>
      <c r="E4991" s="215">
        <v>1020</v>
      </c>
      <c r="F4991" s="215">
        <v>1110</v>
      </c>
      <c r="G4991" s="215">
        <v>1004</v>
      </c>
      <c r="I4991" s="215" t="s">
        <v>26136</v>
      </c>
      <c r="J4991" s="215" t="s">
        <v>26137</v>
      </c>
      <c r="K4991" s="215" t="s">
        <v>8688</v>
      </c>
      <c r="L4991" s="215" t="s">
        <v>26189</v>
      </c>
      <c r="AD4991" s="216"/>
    </row>
    <row r="4992" spans="1:30" s="215" customFormat="1" x14ac:dyDescent="0.25">
      <c r="A4992" s="215" t="s">
        <v>160</v>
      </c>
      <c r="B4992" s="215">
        <v>6152</v>
      </c>
      <c r="C4992" s="215" t="s">
        <v>241</v>
      </c>
      <c r="D4992" s="215">
        <v>191971833</v>
      </c>
      <c r="E4992" s="215">
        <v>1020</v>
      </c>
      <c r="F4992" s="215">
        <v>1110</v>
      </c>
      <c r="G4992" s="215">
        <v>1004</v>
      </c>
      <c r="I4992" s="215" t="s">
        <v>11857</v>
      </c>
      <c r="J4992" s="215" t="s">
        <v>11858</v>
      </c>
      <c r="K4992" s="215" t="s">
        <v>8688</v>
      </c>
      <c r="L4992" s="215" t="s">
        <v>11876</v>
      </c>
      <c r="AD4992" s="216"/>
    </row>
    <row r="4993" spans="1:30" s="215" customFormat="1" x14ac:dyDescent="0.25">
      <c r="A4993" s="215" t="s">
        <v>160</v>
      </c>
      <c r="B4993" s="215">
        <v>6152</v>
      </c>
      <c r="C4993" s="215" t="s">
        <v>241</v>
      </c>
      <c r="D4993" s="215">
        <v>191971834</v>
      </c>
      <c r="E4993" s="215">
        <v>1020</v>
      </c>
      <c r="F4993" s="215">
        <v>1110</v>
      </c>
      <c r="G4993" s="215">
        <v>1004</v>
      </c>
      <c r="I4993" s="215" t="s">
        <v>11859</v>
      </c>
      <c r="J4993" s="215" t="s">
        <v>11860</v>
      </c>
      <c r="K4993" s="215" t="s">
        <v>8688</v>
      </c>
      <c r="L4993" s="215" t="s">
        <v>11877</v>
      </c>
      <c r="AD4993" s="216"/>
    </row>
    <row r="4994" spans="1:30" s="215" customFormat="1" x14ac:dyDescent="0.25">
      <c r="A4994" s="215" t="s">
        <v>160</v>
      </c>
      <c r="B4994" s="215">
        <v>6152</v>
      </c>
      <c r="C4994" s="215" t="s">
        <v>241</v>
      </c>
      <c r="D4994" s="215">
        <v>191977508</v>
      </c>
      <c r="E4994" s="215">
        <v>1020</v>
      </c>
      <c r="F4994" s="215">
        <v>1110</v>
      </c>
      <c r="G4994" s="215">
        <v>1004</v>
      </c>
      <c r="I4994" s="215" t="s">
        <v>24465</v>
      </c>
      <c r="J4994" s="215" t="s">
        <v>24466</v>
      </c>
      <c r="K4994" s="215" t="s">
        <v>8688</v>
      </c>
      <c r="L4994" s="215" t="s">
        <v>24499</v>
      </c>
      <c r="AD4994" s="216"/>
    </row>
    <row r="4995" spans="1:30" s="215" customFormat="1" x14ac:dyDescent="0.25">
      <c r="A4995" s="215" t="s">
        <v>160</v>
      </c>
      <c r="B4995" s="215">
        <v>6152</v>
      </c>
      <c r="C4995" s="215" t="s">
        <v>241</v>
      </c>
      <c r="D4995" s="215">
        <v>191977601</v>
      </c>
      <c r="E4995" s="215">
        <v>1060</v>
      </c>
      <c r="F4995" s="215">
        <v>1252</v>
      </c>
      <c r="G4995" s="215">
        <v>1004</v>
      </c>
      <c r="I4995" s="215" t="s">
        <v>9228</v>
      </c>
      <c r="J4995" s="215" t="s">
        <v>9229</v>
      </c>
      <c r="K4995" s="215" t="s">
        <v>8688</v>
      </c>
      <c r="L4995" s="215" t="s">
        <v>10892</v>
      </c>
      <c r="AD4995" s="216"/>
    </row>
    <row r="4996" spans="1:30" s="215" customFormat="1" x14ac:dyDescent="0.25">
      <c r="A4996" s="215" t="s">
        <v>160</v>
      </c>
      <c r="B4996" s="215">
        <v>6152</v>
      </c>
      <c r="C4996" s="215" t="s">
        <v>241</v>
      </c>
      <c r="D4996" s="215">
        <v>191980702</v>
      </c>
      <c r="E4996" s="215">
        <v>1020</v>
      </c>
      <c r="F4996" s="215">
        <v>1110</v>
      </c>
      <c r="G4996" s="215">
        <v>1004</v>
      </c>
      <c r="I4996" s="215" t="s">
        <v>25539</v>
      </c>
      <c r="J4996" s="215" t="s">
        <v>25540</v>
      </c>
      <c r="K4996" s="215" t="s">
        <v>8688</v>
      </c>
      <c r="L4996" s="215" t="s">
        <v>26085</v>
      </c>
      <c r="AD4996" s="216"/>
    </row>
    <row r="4997" spans="1:30" s="215" customFormat="1" x14ac:dyDescent="0.25">
      <c r="A4997" s="215" t="s">
        <v>160</v>
      </c>
      <c r="B4997" s="215">
        <v>6152</v>
      </c>
      <c r="C4997" s="215" t="s">
        <v>241</v>
      </c>
      <c r="D4997" s="215">
        <v>191990434</v>
      </c>
      <c r="E4997" s="215">
        <v>1020</v>
      </c>
      <c r="F4997" s="215">
        <v>1110</v>
      </c>
      <c r="G4997" s="215">
        <v>1004</v>
      </c>
      <c r="I4997" s="215" t="s">
        <v>27091</v>
      </c>
      <c r="J4997" s="215" t="s">
        <v>27092</v>
      </c>
      <c r="K4997" s="215" t="s">
        <v>8688</v>
      </c>
      <c r="L4997" s="215" t="s">
        <v>27164</v>
      </c>
      <c r="AD4997" s="216"/>
    </row>
    <row r="4998" spans="1:30" s="215" customFormat="1" x14ac:dyDescent="0.25">
      <c r="A4998" s="215" t="s">
        <v>160</v>
      </c>
      <c r="B4998" s="215">
        <v>6152</v>
      </c>
      <c r="C4998" s="215" t="s">
        <v>241</v>
      </c>
      <c r="D4998" s="215">
        <v>191992408</v>
      </c>
      <c r="E4998" s="215">
        <v>1060</v>
      </c>
      <c r="F4998" s="215">
        <v>1274</v>
      </c>
      <c r="G4998" s="215">
        <v>1004</v>
      </c>
      <c r="I4998" s="215" t="s">
        <v>9230</v>
      </c>
      <c r="J4998" s="215" t="s">
        <v>9231</v>
      </c>
      <c r="K4998" s="215" t="s">
        <v>8688</v>
      </c>
      <c r="L4998" s="215" t="s">
        <v>10893</v>
      </c>
      <c r="AD4998" s="216"/>
    </row>
    <row r="4999" spans="1:30" s="215" customFormat="1" x14ac:dyDescent="0.25">
      <c r="A4999" s="215" t="s">
        <v>160</v>
      </c>
      <c r="B4999" s="215">
        <v>6152</v>
      </c>
      <c r="C4999" s="215" t="s">
        <v>241</v>
      </c>
      <c r="D4999" s="215">
        <v>191992411</v>
      </c>
      <c r="E4999" s="215">
        <v>1060</v>
      </c>
      <c r="F4999" s="215">
        <v>1274</v>
      </c>
      <c r="G4999" s="215">
        <v>1004</v>
      </c>
      <c r="I4999" s="215" t="s">
        <v>9232</v>
      </c>
      <c r="J4999" s="215" t="s">
        <v>9233</v>
      </c>
      <c r="K4999" s="215" t="s">
        <v>8688</v>
      </c>
      <c r="L4999" s="215" t="s">
        <v>10894</v>
      </c>
      <c r="AD4999" s="216"/>
    </row>
    <row r="5000" spans="1:30" s="215" customFormat="1" x14ac:dyDescent="0.25">
      <c r="A5000" s="215" t="s">
        <v>160</v>
      </c>
      <c r="B5000" s="215">
        <v>6152</v>
      </c>
      <c r="C5000" s="215" t="s">
        <v>241</v>
      </c>
      <c r="D5000" s="215">
        <v>191992416</v>
      </c>
      <c r="E5000" s="215">
        <v>1060</v>
      </c>
      <c r="F5000" s="215">
        <v>1274</v>
      </c>
      <c r="G5000" s="215">
        <v>1004</v>
      </c>
      <c r="I5000" s="215" t="s">
        <v>9234</v>
      </c>
      <c r="J5000" s="215" t="s">
        <v>9235</v>
      </c>
      <c r="K5000" s="215" t="s">
        <v>8688</v>
      </c>
      <c r="L5000" s="215" t="s">
        <v>10895</v>
      </c>
      <c r="AD5000" s="216"/>
    </row>
    <row r="5001" spans="1:30" s="215" customFormat="1" x14ac:dyDescent="0.25">
      <c r="A5001" s="215" t="s">
        <v>160</v>
      </c>
      <c r="B5001" s="215">
        <v>6152</v>
      </c>
      <c r="C5001" s="215" t="s">
        <v>241</v>
      </c>
      <c r="D5001" s="215">
        <v>191992417</v>
      </c>
      <c r="E5001" s="215">
        <v>1060</v>
      </c>
      <c r="F5001" s="215">
        <v>1274</v>
      </c>
      <c r="G5001" s="215">
        <v>1004</v>
      </c>
      <c r="I5001" s="215" t="s">
        <v>9236</v>
      </c>
      <c r="J5001" s="215" t="s">
        <v>9237</v>
      </c>
      <c r="K5001" s="215" t="s">
        <v>8688</v>
      </c>
      <c r="L5001" s="215" t="s">
        <v>10896</v>
      </c>
      <c r="AD5001" s="216"/>
    </row>
    <row r="5002" spans="1:30" s="215" customFormat="1" x14ac:dyDescent="0.25">
      <c r="A5002" s="215" t="s">
        <v>160</v>
      </c>
      <c r="B5002" s="215">
        <v>6152</v>
      </c>
      <c r="C5002" s="215" t="s">
        <v>241</v>
      </c>
      <c r="D5002" s="215">
        <v>191992950</v>
      </c>
      <c r="E5002" s="215">
        <v>1020</v>
      </c>
      <c r="F5002" s="215">
        <v>1110</v>
      </c>
      <c r="G5002" s="215">
        <v>1004</v>
      </c>
      <c r="I5002" s="215" t="s">
        <v>25541</v>
      </c>
      <c r="J5002" s="215" t="s">
        <v>25542</v>
      </c>
      <c r="K5002" s="215" t="s">
        <v>8688</v>
      </c>
      <c r="L5002" s="215" t="s">
        <v>26086</v>
      </c>
      <c r="AD5002" s="216"/>
    </row>
    <row r="5003" spans="1:30" s="215" customFormat="1" x14ac:dyDescent="0.25">
      <c r="A5003" s="215" t="s">
        <v>160</v>
      </c>
      <c r="B5003" s="215">
        <v>6152</v>
      </c>
      <c r="C5003" s="215" t="s">
        <v>241</v>
      </c>
      <c r="D5003" s="215">
        <v>191993896</v>
      </c>
      <c r="E5003" s="215">
        <v>1060</v>
      </c>
      <c r="F5003" s="215">
        <v>1274</v>
      </c>
      <c r="G5003" s="215">
        <v>1004</v>
      </c>
      <c r="I5003" s="215" t="s">
        <v>9238</v>
      </c>
      <c r="J5003" s="215" t="s">
        <v>9239</v>
      </c>
      <c r="K5003" s="215" t="s">
        <v>8688</v>
      </c>
      <c r="L5003" s="215" t="s">
        <v>10897</v>
      </c>
      <c r="AD5003" s="216"/>
    </row>
    <row r="5004" spans="1:30" s="215" customFormat="1" x14ac:dyDescent="0.25">
      <c r="A5004" s="215" t="s">
        <v>160</v>
      </c>
      <c r="B5004" s="215">
        <v>6152</v>
      </c>
      <c r="C5004" s="215" t="s">
        <v>241</v>
      </c>
      <c r="D5004" s="215">
        <v>191993900</v>
      </c>
      <c r="E5004" s="215">
        <v>1060</v>
      </c>
      <c r="G5004" s="215">
        <v>1004</v>
      </c>
      <c r="I5004" s="215" t="s">
        <v>9240</v>
      </c>
      <c r="J5004" s="215" t="s">
        <v>9241</v>
      </c>
      <c r="K5004" s="215" t="s">
        <v>8688</v>
      </c>
      <c r="L5004" s="215" t="s">
        <v>10898</v>
      </c>
      <c r="AD5004" s="216"/>
    </row>
    <row r="5005" spans="1:30" s="215" customFormat="1" x14ac:dyDescent="0.25">
      <c r="A5005" s="215" t="s">
        <v>160</v>
      </c>
      <c r="B5005" s="215">
        <v>6152</v>
      </c>
      <c r="C5005" s="215" t="s">
        <v>241</v>
      </c>
      <c r="D5005" s="215">
        <v>191997765</v>
      </c>
      <c r="E5005" s="215">
        <v>1060</v>
      </c>
      <c r="F5005" s="215">
        <v>1251</v>
      </c>
      <c r="G5005" s="215">
        <v>1004</v>
      </c>
      <c r="I5005" s="215" t="s">
        <v>8635</v>
      </c>
      <c r="J5005" s="215" t="s">
        <v>8636</v>
      </c>
      <c r="K5005" s="215" t="s">
        <v>328</v>
      </c>
      <c r="L5005" s="215" t="s">
        <v>8641</v>
      </c>
      <c r="AD5005" s="216"/>
    </row>
    <row r="5006" spans="1:30" s="215" customFormat="1" x14ac:dyDescent="0.25">
      <c r="A5006" s="215" t="s">
        <v>160</v>
      </c>
      <c r="B5006" s="215">
        <v>6152</v>
      </c>
      <c r="C5006" s="215" t="s">
        <v>241</v>
      </c>
      <c r="D5006" s="215">
        <v>191997961</v>
      </c>
      <c r="E5006" s="215">
        <v>1020</v>
      </c>
      <c r="F5006" s="215">
        <v>1110</v>
      </c>
      <c r="G5006" s="215">
        <v>1004</v>
      </c>
      <c r="I5006" s="215" t="s">
        <v>31251</v>
      </c>
      <c r="J5006" s="215" t="s">
        <v>31252</v>
      </c>
      <c r="K5006" s="215" t="s">
        <v>8688</v>
      </c>
      <c r="L5006" s="215" t="s">
        <v>31337</v>
      </c>
      <c r="AD5006" s="216"/>
    </row>
    <row r="5007" spans="1:30" s="215" customFormat="1" x14ac:dyDescent="0.25">
      <c r="A5007" s="215" t="s">
        <v>160</v>
      </c>
      <c r="B5007" s="215">
        <v>6152</v>
      </c>
      <c r="C5007" s="215" t="s">
        <v>241</v>
      </c>
      <c r="D5007" s="215">
        <v>192001141</v>
      </c>
      <c r="E5007" s="215">
        <v>1020</v>
      </c>
      <c r="F5007" s="215">
        <v>1110</v>
      </c>
      <c r="G5007" s="215">
        <v>1004</v>
      </c>
      <c r="I5007" s="215" t="s">
        <v>29222</v>
      </c>
      <c r="J5007" s="215" t="s">
        <v>29223</v>
      </c>
      <c r="K5007" s="215" t="s">
        <v>8688</v>
      </c>
      <c r="L5007" s="215" t="s">
        <v>29263</v>
      </c>
      <c r="AD5007" s="216"/>
    </row>
    <row r="5008" spans="1:30" s="215" customFormat="1" x14ac:dyDescent="0.25">
      <c r="A5008" s="215" t="s">
        <v>160</v>
      </c>
      <c r="B5008" s="215">
        <v>6152</v>
      </c>
      <c r="C5008" s="215" t="s">
        <v>241</v>
      </c>
      <c r="D5008" s="215">
        <v>192001317</v>
      </c>
      <c r="E5008" s="215">
        <v>1060</v>
      </c>
      <c r="G5008" s="215">
        <v>1004</v>
      </c>
      <c r="I5008" s="215" t="s">
        <v>11643</v>
      </c>
      <c r="J5008" s="215" t="s">
        <v>11644</v>
      </c>
      <c r="K5008" s="215" t="s">
        <v>8688</v>
      </c>
      <c r="L5008" s="215" t="s">
        <v>10899</v>
      </c>
      <c r="AD5008" s="216"/>
    </row>
    <row r="5009" spans="1:30" s="215" customFormat="1" x14ac:dyDescent="0.25">
      <c r="A5009" s="215" t="s">
        <v>160</v>
      </c>
      <c r="B5009" s="215">
        <v>6152</v>
      </c>
      <c r="C5009" s="215" t="s">
        <v>241</v>
      </c>
      <c r="D5009" s="215">
        <v>192001318</v>
      </c>
      <c r="E5009" s="215">
        <v>1060</v>
      </c>
      <c r="G5009" s="215">
        <v>1004</v>
      </c>
      <c r="I5009" s="215" t="s">
        <v>11645</v>
      </c>
      <c r="J5009" s="215" t="s">
        <v>11646</v>
      </c>
      <c r="K5009" s="215" t="s">
        <v>8688</v>
      </c>
      <c r="L5009" s="215" t="s">
        <v>10900</v>
      </c>
      <c r="AD5009" s="216"/>
    </row>
    <row r="5010" spans="1:30" s="215" customFormat="1" x14ac:dyDescent="0.25">
      <c r="A5010" s="215" t="s">
        <v>160</v>
      </c>
      <c r="B5010" s="215">
        <v>6152</v>
      </c>
      <c r="C5010" s="215" t="s">
        <v>241</v>
      </c>
      <c r="D5010" s="215">
        <v>192002355</v>
      </c>
      <c r="E5010" s="215">
        <v>1060</v>
      </c>
      <c r="G5010" s="215">
        <v>1004</v>
      </c>
      <c r="I5010" s="215" t="s">
        <v>9242</v>
      </c>
      <c r="J5010" s="215" t="s">
        <v>9243</v>
      </c>
      <c r="K5010" s="215" t="s">
        <v>8688</v>
      </c>
      <c r="L5010" s="215" t="s">
        <v>10901</v>
      </c>
      <c r="AD5010" s="216"/>
    </row>
    <row r="5011" spans="1:30" s="215" customFormat="1" x14ac:dyDescent="0.25">
      <c r="A5011" s="215" t="s">
        <v>160</v>
      </c>
      <c r="B5011" s="215">
        <v>6152</v>
      </c>
      <c r="C5011" s="215" t="s">
        <v>241</v>
      </c>
      <c r="D5011" s="215">
        <v>192002356</v>
      </c>
      <c r="E5011" s="215">
        <v>1060</v>
      </c>
      <c r="G5011" s="215">
        <v>1004</v>
      </c>
      <c r="I5011" s="215" t="s">
        <v>9244</v>
      </c>
      <c r="J5011" s="215" t="s">
        <v>9245</v>
      </c>
      <c r="K5011" s="215" t="s">
        <v>8688</v>
      </c>
      <c r="L5011" s="215" t="s">
        <v>10902</v>
      </c>
      <c r="AD5011" s="216"/>
    </row>
    <row r="5012" spans="1:30" s="215" customFormat="1" x14ac:dyDescent="0.25">
      <c r="A5012" s="215" t="s">
        <v>160</v>
      </c>
      <c r="B5012" s="215">
        <v>6152</v>
      </c>
      <c r="C5012" s="215" t="s">
        <v>241</v>
      </c>
      <c r="D5012" s="215">
        <v>192002903</v>
      </c>
      <c r="E5012" s="215">
        <v>1060</v>
      </c>
      <c r="F5012" s="215">
        <v>1251</v>
      </c>
      <c r="G5012" s="215">
        <v>1004</v>
      </c>
      <c r="I5012" s="215" t="s">
        <v>8637</v>
      </c>
      <c r="J5012" s="215" t="s">
        <v>8638</v>
      </c>
      <c r="K5012" s="215" t="s">
        <v>328</v>
      </c>
      <c r="L5012" s="215" t="s">
        <v>8641</v>
      </c>
      <c r="AD5012" s="216"/>
    </row>
    <row r="5013" spans="1:30" s="215" customFormat="1" x14ac:dyDescent="0.25">
      <c r="A5013" s="215" t="s">
        <v>160</v>
      </c>
      <c r="B5013" s="215">
        <v>6152</v>
      </c>
      <c r="C5013" s="215" t="s">
        <v>241</v>
      </c>
      <c r="D5013" s="215">
        <v>192005692</v>
      </c>
      <c r="E5013" s="215">
        <v>1060</v>
      </c>
      <c r="G5013" s="215">
        <v>1004</v>
      </c>
      <c r="I5013" s="215" t="s">
        <v>11647</v>
      </c>
      <c r="J5013" s="215" t="s">
        <v>11648</v>
      </c>
      <c r="K5013" s="215" t="s">
        <v>8688</v>
      </c>
      <c r="L5013" s="215" t="s">
        <v>11673</v>
      </c>
      <c r="AD5013" s="216"/>
    </row>
    <row r="5014" spans="1:30" s="215" customFormat="1" x14ac:dyDescent="0.25">
      <c r="A5014" s="215" t="s">
        <v>160</v>
      </c>
      <c r="B5014" s="215">
        <v>6152</v>
      </c>
      <c r="C5014" s="215" t="s">
        <v>241</v>
      </c>
      <c r="D5014" s="215">
        <v>192005699</v>
      </c>
      <c r="E5014" s="215">
        <v>1060</v>
      </c>
      <c r="G5014" s="215">
        <v>1004</v>
      </c>
      <c r="I5014" s="215" t="s">
        <v>11649</v>
      </c>
      <c r="J5014" s="215" t="s">
        <v>11650</v>
      </c>
      <c r="K5014" s="215" t="s">
        <v>8688</v>
      </c>
      <c r="L5014" s="215" t="s">
        <v>11674</v>
      </c>
      <c r="AD5014" s="216"/>
    </row>
    <row r="5015" spans="1:30" s="215" customFormat="1" x14ac:dyDescent="0.25">
      <c r="A5015" s="215" t="s">
        <v>160</v>
      </c>
      <c r="B5015" s="215">
        <v>6152</v>
      </c>
      <c r="C5015" s="215" t="s">
        <v>241</v>
      </c>
      <c r="D5015" s="215">
        <v>192005700</v>
      </c>
      <c r="E5015" s="215">
        <v>1060</v>
      </c>
      <c r="G5015" s="215">
        <v>1004</v>
      </c>
      <c r="I5015" s="215" t="s">
        <v>11651</v>
      </c>
      <c r="J5015" s="215" t="s">
        <v>11652</v>
      </c>
      <c r="K5015" s="215" t="s">
        <v>8688</v>
      </c>
      <c r="L5015" s="215" t="s">
        <v>11675</v>
      </c>
      <c r="AD5015" s="216"/>
    </row>
    <row r="5016" spans="1:30" s="215" customFormat="1" x14ac:dyDescent="0.25">
      <c r="A5016" s="215" t="s">
        <v>160</v>
      </c>
      <c r="B5016" s="215">
        <v>6152</v>
      </c>
      <c r="C5016" s="215" t="s">
        <v>241</v>
      </c>
      <c r="D5016" s="215">
        <v>192005701</v>
      </c>
      <c r="E5016" s="215">
        <v>1060</v>
      </c>
      <c r="G5016" s="215">
        <v>1004</v>
      </c>
      <c r="I5016" s="215" t="s">
        <v>11653</v>
      </c>
      <c r="J5016" s="215" t="s">
        <v>11654</v>
      </c>
      <c r="K5016" s="215" t="s">
        <v>8688</v>
      </c>
      <c r="L5016" s="215" t="s">
        <v>11676</v>
      </c>
      <c r="AD5016" s="216"/>
    </row>
    <row r="5017" spans="1:30" s="215" customFormat="1" x14ac:dyDescent="0.25">
      <c r="A5017" s="215" t="s">
        <v>160</v>
      </c>
      <c r="B5017" s="215">
        <v>6152</v>
      </c>
      <c r="C5017" s="215" t="s">
        <v>241</v>
      </c>
      <c r="D5017" s="215">
        <v>192005706</v>
      </c>
      <c r="E5017" s="215">
        <v>1060</v>
      </c>
      <c r="G5017" s="215">
        <v>1004</v>
      </c>
      <c r="I5017" s="215" t="s">
        <v>11655</v>
      </c>
      <c r="J5017" s="215" t="s">
        <v>11656</v>
      </c>
      <c r="K5017" s="215" t="s">
        <v>8688</v>
      </c>
      <c r="L5017" s="215" t="s">
        <v>11677</v>
      </c>
      <c r="AD5017" s="216"/>
    </row>
    <row r="5018" spans="1:30" s="215" customFormat="1" x14ac:dyDescent="0.25">
      <c r="A5018" s="215" t="s">
        <v>160</v>
      </c>
      <c r="B5018" s="215">
        <v>6152</v>
      </c>
      <c r="C5018" s="215" t="s">
        <v>241</v>
      </c>
      <c r="D5018" s="215">
        <v>192005709</v>
      </c>
      <c r="E5018" s="215">
        <v>1060</v>
      </c>
      <c r="G5018" s="215">
        <v>1004</v>
      </c>
      <c r="I5018" s="215" t="s">
        <v>11657</v>
      </c>
      <c r="J5018" s="215" t="s">
        <v>11658</v>
      </c>
      <c r="K5018" s="215" t="s">
        <v>8688</v>
      </c>
      <c r="L5018" s="215" t="s">
        <v>11678</v>
      </c>
      <c r="AD5018" s="216"/>
    </row>
    <row r="5019" spans="1:30" s="215" customFormat="1" x14ac:dyDescent="0.25">
      <c r="A5019" s="215" t="s">
        <v>160</v>
      </c>
      <c r="B5019" s="215">
        <v>6152</v>
      </c>
      <c r="C5019" s="215" t="s">
        <v>241</v>
      </c>
      <c r="D5019" s="215">
        <v>192005712</v>
      </c>
      <c r="E5019" s="215">
        <v>1060</v>
      </c>
      <c r="G5019" s="215">
        <v>1004</v>
      </c>
      <c r="I5019" s="215" t="s">
        <v>11659</v>
      </c>
      <c r="J5019" s="215" t="s">
        <v>11660</v>
      </c>
      <c r="K5019" s="215" t="s">
        <v>8688</v>
      </c>
      <c r="L5019" s="215" t="s">
        <v>11679</v>
      </c>
      <c r="AD5019" s="216"/>
    </row>
    <row r="5020" spans="1:30" s="215" customFormat="1" x14ac:dyDescent="0.25">
      <c r="A5020" s="215" t="s">
        <v>160</v>
      </c>
      <c r="B5020" s="215">
        <v>6152</v>
      </c>
      <c r="C5020" s="215" t="s">
        <v>241</v>
      </c>
      <c r="D5020" s="215">
        <v>192037469</v>
      </c>
      <c r="E5020" s="215">
        <v>1060</v>
      </c>
      <c r="G5020" s="215">
        <v>1004</v>
      </c>
      <c r="I5020" s="215" t="s">
        <v>28140</v>
      </c>
      <c r="J5020" s="215" t="s">
        <v>28141</v>
      </c>
      <c r="K5020" s="215" t="s">
        <v>8688</v>
      </c>
      <c r="L5020" s="215" t="s">
        <v>28186</v>
      </c>
      <c r="AD5020" s="216"/>
    </row>
    <row r="5021" spans="1:30" s="215" customFormat="1" x14ac:dyDescent="0.25">
      <c r="A5021" s="215" t="s">
        <v>160</v>
      </c>
      <c r="B5021" s="215">
        <v>6152</v>
      </c>
      <c r="C5021" s="215" t="s">
        <v>241</v>
      </c>
      <c r="D5021" s="215">
        <v>192037470</v>
      </c>
      <c r="E5021" s="215">
        <v>1060</v>
      </c>
      <c r="G5021" s="215">
        <v>1004</v>
      </c>
      <c r="I5021" s="215" t="s">
        <v>28142</v>
      </c>
      <c r="J5021" s="215" t="s">
        <v>28143</v>
      </c>
      <c r="K5021" s="215" t="s">
        <v>8688</v>
      </c>
      <c r="L5021" s="215" t="s">
        <v>28187</v>
      </c>
      <c r="AD5021" s="216"/>
    </row>
    <row r="5022" spans="1:30" s="215" customFormat="1" x14ac:dyDescent="0.25">
      <c r="A5022" s="215" t="s">
        <v>160</v>
      </c>
      <c r="B5022" s="215">
        <v>6152</v>
      </c>
      <c r="C5022" s="215" t="s">
        <v>241</v>
      </c>
      <c r="D5022" s="215">
        <v>192037471</v>
      </c>
      <c r="E5022" s="215">
        <v>1060</v>
      </c>
      <c r="G5022" s="215">
        <v>1004</v>
      </c>
      <c r="I5022" s="215" t="s">
        <v>28144</v>
      </c>
      <c r="J5022" s="215" t="s">
        <v>28145</v>
      </c>
      <c r="K5022" s="215" t="s">
        <v>8688</v>
      </c>
      <c r="L5022" s="215" t="s">
        <v>28188</v>
      </c>
      <c r="AD5022" s="216"/>
    </row>
    <row r="5023" spans="1:30" s="215" customFormat="1" x14ac:dyDescent="0.25">
      <c r="A5023" s="215" t="s">
        <v>160</v>
      </c>
      <c r="B5023" s="215">
        <v>6152</v>
      </c>
      <c r="C5023" s="215" t="s">
        <v>241</v>
      </c>
      <c r="D5023" s="215">
        <v>192037472</v>
      </c>
      <c r="E5023" s="215">
        <v>1060</v>
      </c>
      <c r="G5023" s="215">
        <v>1004</v>
      </c>
      <c r="I5023" s="215" t="s">
        <v>28146</v>
      </c>
      <c r="J5023" s="215" t="s">
        <v>28147</v>
      </c>
      <c r="K5023" s="215" t="s">
        <v>8688</v>
      </c>
      <c r="L5023" s="215" t="s">
        <v>28189</v>
      </c>
      <c r="AD5023" s="216"/>
    </row>
    <row r="5024" spans="1:30" s="215" customFormat="1" x14ac:dyDescent="0.25">
      <c r="A5024" s="215" t="s">
        <v>160</v>
      </c>
      <c r="B5024" s="215">
        <v>6152</v>
      </c>
      <c r="C5024" s="215" t="s">
        <v>241</v>
      </c>
      <c r="D5024" s="215">
        <v>192037473</v>
      </c>
      <c r="E5024" s="215">
        <v>1060</v>
      </c>
      <c r="G5024" s="215">
        <v>1004</v>
      </c>
      <c r="I5024" s="215" t="s">
        <v>28148</v>
      </c>
      <c r="J5024" s="215" t="s">
        <v>28149</v>
      </c>
      <c r="K5024" s="215" t="s">
        <v>8688</v>
      </c>
      <c r="L5024" s="215" t="s">
        <v>28190</v>
      </c>
      <c r="AD5024" s="216"/>
    </row>
    <row r="5025" spans="1:30" s="215" customFormat="1" x14ac:dyDescent="0.25">
      <c r="A5025" s="215" t="s">
        <v>160</v>
      </c>
      <c r="B5025" s="215">
        <v>6152</v>
      </c>
      <c r="C5025" s="215" t="s">
        <v>241</v>
      </c>
      <c r="D5025" s="215">
        <v>192037474</v>
      </c>
      <c r="E5025" s="215">
        <v>1060</v>
      </c>
      <c r="G5025" s="215">
        <v>1004</v>
      </c>
      <c r="I5025" s="215" t="s">
        <v>28150</v>
      </c>
      <c r="J5025" s="215" t="s">
        <v>28151</v>
      </c>
      <c r="K5025" s="215" t="s">
        <v>8688</v>
      </c>
      <c r="L5025" s="215" t="s">
        <v>28191</v>
      </c>
      <c r="AD5025" s="216"/>
    </row>
    <row r="5026" spans="1:30" s="215" customFormat="1" x14ac:dyDescent="0.25">
      <c r="A5026" s="215" t="s">
        <v>160</v>
      </c>
      <c r="B5026" s="215">
        <v>6152</v>
      </c>
      <c r="C5026" s="215" t="s">
        <v>241</v>
      </c>
      <c r="D5026" s="215">
        <v>192037476</v>
      </c>
      <c r="E5026" s="215">
        <v>1060</v>
      </c>
      <c r="G5026" s="215">
        <v>1004</v>
      </c>
      <c r="I5026" s="215" t="s">
        <v>28152</v>
      </c>
      <c r="J5026" s="215" t="s">
        <v>28153</v>
      </c>
      <c r="K5026" s="215" t="s">
        <v>8688</v>
      </c>
      <c r="L5026" s="215" t="s">
        <v>28192</v>
      </c>
      <c r="AD5026" s="216"/>
    </row>
    <row r="5027" spans="1:30" s="215" customFormat="1" x14ac:dyDescent="0.25">
      <c r="A5027" s="215" t="s">
        <v>160</v>
      </c>
      <c r="B5027" s="215">
        <v>6152</v>
      </c>
      <c r="C5027" s="215" t="s">
        <v>241</v>
      </c>
      <c r="D5027" s="215">
        <v>192037477</v>
      </c>
      <c r="E5027" s="215">
        <v>1060</v>
      </c>
      <c r="G5027" s="215">
        <v>1004</v>
      </c>
      <c r="I5027" s="215" t="s">
        <v>28154</v>
      </c>
      <c r="J5027" s="215" t="s">
        <v>28155</v>
      </c>
      <c r="K5027" s="215" t="s">
        <v>8688</v>
      </c>
      <c r="L5027" s="215" t="s">
        <v>28193</v>
      </c>
      <c r="AD5027" s="216"/>
    </row>
    <row r="5028" spans="1:30" s="215" customFormat="1" x14ac:dyDescent="0.25">
      <c r="A5028" s="215" t="s">
        <v>160</v>
      </c>
      <c r="B5028" s="215">
        <v>6152</v>
      </c>
      <c r="C5028" s="215" t="s">
        <v>241</v>
      </c>
      <c r="D5028" s="215">
        <v>192037480</v>
      </c>
      <c r="E5028" s="215">
        <v>1060</v>
      </c>
      <c r="G5028" s="215">
        <v>1004</v>
      </c>
      <c r="I5028" s="215" t="s">
        <v>28156</v>
      </c>
      <c r="J5028" s="215" t="s">
        <v>28157</v>
      </c>
      <c r="K5028" s="215" t="s">
        <v>8688</v>
      </c>
      <c r="L5028" s="215" t="s">
        <v>28194</v>
      </c>
      <c r="AD5028" s="216"/>
    </row>
    <row r="5029" spans="1:30" s="215" customFormat="1" x14ac:dyDescent="0.25">
      <c r="A5029" s="215" t="s">
        <v>160</v>
      </c>
      <c r="B5029" s="215">
        <v>6152</v>
      </c>
      <c r="C5029" s="215" t="s">
        <v>241</v>
      </c>
      <c r="D5029" s="215">
        <v>192037482</v>
      </c>
      <c r="E5029" s="215">
        <v>1060</v>
      </c>
      <c r="G5029" s="215">
        <v>1004</v>
      </c>
      <c r="I5029" s="215" t="s">
        <v>28158</v>
      </c>
      <c r="J5029" s="215" t="s">
        <v>28159</v>
      </c>
      <c r="K5029" s="215" t="s">
        <v>8688</v>
      </c>
      <c r="L5029" s="215" t="s">
        <v>28195</v>
      </c>
      <c r="AD5029" s="216"/>
    </row>
    <row r="5030" spans="1:30" s="215" customFormat="1" x14ac:dyDescent="0.25">
      <c r="A5030" s="215" t="s">
        <v>160</v>
      </c>
      <c r="B5030" s="215">
        <v>6152</v>
      </c>
      <c r="C5030" s="215" t="s">
        <v>241</v>
      </c>
      <c r="D5030" s="215">
        <v>192037483</v>
      </c>
      <c r="E5030" s="215">
        <v>1060</v>
      </c>
      <c r="G5030" s="215">
        <v>1004</v>
      </c>
      <c r="I5030" s="215" t="s">
        <v>28160</v>
      </c>
      <c r="J5030" s="215" t="s">
        <v>28161</v>
      </c>
      <c r="K5030" s="215" t="s">
        <v>8688</v>
      </c>
      <c r="L5030" s="215" t="s">
        <v>28196</v>
      </c>
      <c r="AD5030" s="216"/>
    </row>
    <row r="5031" spans="1:30" s="215" customFormat="1" x14ac:dyDescent="0.25">
      <c r="A5031" s="215" t="s">
        <v>160</v>
      </c>
      <c r="B5031" s="215">
        <v>6152</v>
      </c>
      <c r="C5031" s="215" t="s">
        <v>241</v>
      </c>
      <c r="D5031" s="215">
        <v>192037487</v>
      </c>
      <c r="E5031" s="215">
        <v>1060</v>
      </c>
      <c r="G5031" s="215">
        <v>1004</v>
      </c>
      <c r="I5031" s="215" t="s">
        <v>28162</v>
      </c>
      <c r="J5031" s="215" t="s">
        <v>28163</v>
      </c>
      <c r="K5031" s="215" t="s">
        <v>8688</v>
      </c>
      <c r="L5031" s="215" t="s">
        <v>28197</v>
      </c>
      <c r="AD5031" s="216"/>
    </row>
    <row r="5032" spans="1:30" s="215" customFormat="1" x14ac:dyDescent="0.25">
      <c r="A5032" s="215" t="s">
        <v>160</v>
      </c>
      <c r="B5032" s="215">
        <v>6152</v>
      </c>
      <c r="C5032" s="215" t="s">
        <v>241</v>
      </c>
      <c r="D5032" s="215">
        <v>192037488</v>
      </c>
      <c r="E5032" s="215">
        <v>1060</v>
      </c>
      <c r="G5032" s="215">
        <v>1004</v>
      </c>
      <c r="I5032" s="215" t="s">
        <v>28164</v>
      </c>
      <c r="J5032" s="215" t="s">
        <v>28165</v>
      </c>
      <c r="K5032" s="215" t="s">
        <v>8688</v>
      </c>
      <c r="L5032" s="215" t="s">
        <v>28198</v>
      </c>
      <c r="AD5032" s="216"/>
    </row>
    <row r="5033" spans="1:30" s="215" customFormat="1" x14ac:dyDescent="0.25">
      <c r="A5033" s="215" t="s">
        <v>160</v>
      </c>
      <c r="B5033" s="215">
        <v>6152</v>
      </c>
      <c r="C5033" s="215" t="s">
        <v>241</v>
      </c>
      <c r="D5033" s="215">
        <v>192037489</v>
      </c>
      <c r="E5033" s="215">
        <v>1060</v>
      </c>
      <c r="G5033" s="215">
        <v>1004</v>
      </c>
      <c r="I5033" s="215" t="s">
        <v>28166</v>
      </c>
      <c r="J5033" s="215" t="s">
        <v>28167</v>
      </c>
      <c r="K5033" s="215" t="s">
        <v>8688</v>
      </c>
      <c r="L5033" s="215" t="s">
        <v>28199</v>
      </c>
      <c r="AD5033" s="216"/>
    </row>
    <row r="5034" spans="1:30" s="215" customFormat="1" x14ac:dyDescent="0.25">
      <c r="A5034" s="215" t="s">
        <v>160</v>
      </c>
      <c r="B5034" s="215">
        <v>6152</v>
      </c>
      <c r="C5034" s="215" t="s">
        <v>241</v>
      </c>
      <c r="D5034" s="215">
        <v>192037490</v>
      </c>
      <c r="E5034" s="215">
        <v>1060</v>
      </c>
      <c r="G5034" s="215">
        <v>1004</v>
      </c>
      <c r="I5034" s="215" t="s">
        <v>28168</v>
      </c>
      <c r="J5034" s="215" t="s">
        <v>28169</v>
      </c>
      <c r="K5034" s="215" t="s">
        <v>8688</v>
      </c>
      <c r="L5034" s="215" t="s">
        <v>28200</v>
      </c>
      <c r="AD5034" s="216"/>
    </row>
    <row r="5035" spans="1:30" s="215" customFormat="1" x14ac:dyDescent="0.25">
      <c r="A5035" s="215" t="s">
        <v>160</v>
      </c>
      <c r="B5035" s="215">
        <v>6152</v>
      </c>
      <c r="C5035" s="215" t="s">
        <v>241</v>
      </c>
      <c r="D5035" s="215">
        <v>192047600</v>
      </c>
      <c r="E5035" s="215">
        <v>1060</v>
      </c>
      <c r="F5035" s="215">
        <v>1274</v>
      </c>
      <c r="G5035" s="215">
        <v>1004</v>
      </c>
      <c r="I5035" s="215" t="s">
        <v>29224</v>
      </c>
      <c r="J5035" s="215" t="s">
        <v>29225</v>
      </c>
      <c r="K5035" s="215" t="s">
        <v>8688</v>
      </c>
      <c r="L5035" s="215" t="s">
        <v>29264</v>
      </c>
      <c r="AD5035" s="216"/>
    </row>
    <row r="5036" spans="1:30" s="215" customFormat="1" x14ac:dyDescent="0.25">
      <c r="A5036" s="215" t="s">
        <v>160</v>
      </c>
      <c r="B5036" s="215">
        <v>6153</v>
      </c>
      <c r="C5036" s="215" t="s">
        <v>242</v>
      </c>
      <c r="D5036" s="215">
        <v>924868</v>
      </c>
      <c r="E5036" s="215">
        <v>1020</v>
      </c>
      <c r="F5036" s="215">
        <v>1122</v>
      </c>
      <c r="G5036" s="215">
        <v>1004</v>
      </c>
      <c r="I5036" s="215" t="s">
        <v>15675</v>
      </c>
      <c r="J5036" s="215" t="s">
        <v>15676</v>
      </c>
      <c r="K5036" s="215" t="s">
        <v>8741</v>
      </c>
      <c r="L5036" s="215" t="s">
        <v>23011</v>
      </c>
      <c r="AD5036" s="216"/>
    </row>
    <row r="5037" spans="1:30" s="215" customFormat="1" x14ac:dyDescent="0.25">
      <c r="A5037" s="215" t="s">
        <v>160</v>
      </c>
      <c r="B5037" s="215">
        <v>6153</v>
      </c>
      <c r="C5037" s="215" t="s">
        <v>242</v>
      </c>
      <c r="D5037" s="215">
        <v>924878</v>
      </c>
      <c r="E5037" s="215">
        <v>1030</v>
      </c>
      <c r="F5037" s="215">
        <v>1122</v>
      </c>
      <c r="G5037" s="215">
        <v>1004</v>
      </c>
      <c r="I5037" s="215" t="s">
        <v>15677</v>
      </c>
      <c r="J5037" s="215" t="s">
        <v>15678</v>
      </c>
      <c r="K5037" s="215" t="s">
        <v>8741</v>
      </c>
      <c r="L5037" s="215" t="s">
        <v>23012</v>
      </c>
      <c r="AD5037" s="216"/>
    </row>
    <row r="5038" spans="1:30" s="215" customFormat="1" x14ac:dyDescent="0.25">
      <c r="A5038" s="215" t="s">
        <v>160</v>
      </c>
      <c r="B5038" s="215">
        <v>6153</v>
      </c>
      <c r="C5038" s="215" t="s">
        <v>242</v>
      </c>
      <c r="D5038" s="215">
        <v>924879</v>
      </c>
      <c r="E5038" s="215">
        <v>1020</v>
      </c>
      <c r="F5038" s="215">
        <v>1122</v>
      </c>
      <c r="G5038" s="215">
        <v>1004</v>
      </c>
      <c r="I5038" s="215" t="s">
        <v>15679</v>
      </c>
      <c r="J5038" s="215" t="s">
        <v>15680</v>
      </c>
      <c r="K5038" s="215" t="s">
        <v>8741</v>
      </c>
      <c r="L5038" s="215" t="s">
        <v>23013</v>
      </c>
      <c r="AD5038" s="216"/>
    </row>
    <row r="5039" spans="1:30" s="215" customFormat="1" x14ac:dyDescent="0.25">
      <c r="A5039" s="215" t="s">
        <v>160</v>
      </c>
      <c r="B5039" s="215">
        <v>6153</v>
      </c>
      <c r="C5039" s="215" t="s">
        <v>242</v>
      </c>
      <c r="D5039" s="215">
        <v>925022</v>
      </c>
      <c r="E5039" s="215">
        <v>1020</v>
      </c>
      <c r="F5039" s="215">
        <v>1122</v>
      </c>
      <c r="G5039" s="215">
        <v>1004</v>
      </c>
      <c r="I5039" s="215" t="s">
        <v>15681</v>
      </c>
      <c r="J5039" s="215" t="s">
        <v>15682</v>
      </c>
      <c r="K5039" s="215" t="s">
        <v>8741</v>
      </c>
      <c r="L5039" s="215" t="s">
        <v>23014</v>
      </c>
      <c r="AD5039" s="216"/>
    </row>
    <row r="5040" spans="1:30" s="215" customFormat="1" x14ac:dyDescent="0.25">
      <c r="A5040" s="215" t="s">
        <v>160</v>
      </c>
      <c r="B5040" s="215">
        <v>6153</v>
      </c>
      <c r="C5040" s="215" t="s">
        <v>242</v>
      </c>
      <c r="D5040" s="215">
        <v>925023</v>
      </c>
      <c r="E5040" s="215">
        <v>1020</v>
      </c>
      <c r="F5040" s="215">
        <v>1122</v>
      </c>
      <c r="G5040" s="215">
        <v>1004</v>
      </c>
      <c r="I5040" s="215" t="s">
        <v>15683</v>
      </c>
      <c r="J5040" s="215" t="s">
        <v>15684</v>
      </c>
      <c r="K5040" s="215" t="s">
        <v>8741</v>
      </c>
      <c r="L5040" s="215" t="s">
        <v>23014</v>
      </c>
      <c r="AD5040" s="216"/>
    </row>
    <row r="5041" spans="1:30" s="215" customFormat="1" x14ac:dyDescent="0.25">
      <c r="A5041" s="215" t="s">
        <v>160</v>
      </c>
      <c r="B5041" s="215">
        <v>6153</v>
      </c>
      <c r="C5041" s="215" t="s">
        <v>242</v>
      </c>
      <c r="D5041" s="215">
        <v>925074</v>
      </c>
      <c r="E5041" s="215">
        <v>1030</v>
      </c>
      <c r="F5041" s="215">
        <v>1122</v>
      </c>
      <c r="G5041" s="215">
        <v>1004</v>
      </c>
      <c r="I5041" s="215" t="s">
        <v>15685</v>
      </c>
      <c r="J5041" s="215" t="s">
        <v>15686</v>
      </c>
      <c r="K5041" s="215" t="s">
        <v>8741</v>
      </c>
      <c r="L5041" s="215" t="s">
        <v>23015</v>
      </c>
      <c r="AD5041" s="216"/>
    </row>
    <row r="5042" spans="1:30" s="215" customFormat="1" x14ac:dyDescent="0.25">
      <c r="A5042" s="215" t="s">
        <v>160</v>
      </c>
      <c r="B5042" s="215">
        <v>6153</v>
      </c>
      <c r="C5042" s="215" t="s">
        <v>242</v>
      </c>
      <c r="D5042" s="215">
        <v>925138</v>
      </c>
      <c r="E5042" s="215">
        <v>1020</v>
      </c>
      <c r="F5042" s="215">
        <v>1122</v>
      </c>
      <c r="G5042" s="215">
        <v>1004</v>
      </c>
      <c r="I5042" s="215" t="s">
        <v>15687</v>
      </c>
      <c r="J5042" s="215" t="s">
        <v>15688</v>
      </c>
      <c r="K5042" s="215" t="s">
        <v>8741</v>
      </c>
      <c r="L5042" s="215" t="s">
        <v>23016</v>
      </c>
      <c r="AD5042" s="216"/>
    </row>
    <row r="5043" spans="1:30" s="215" customFormat="1" x14ac:dyDescent="0.25">
      <c r="A5043" s="215" t="s">
        <v>160</v>
      </c>
      <c r="B5043" s="215">
        <v>6153</v>
      </c>
      <c r="C5043" s="215" t="s">
        <v>242</v>
      </c>
      <c r="D5043" s="215">
        <v>925139</v>
      </c>
      <c r="E5043" s="215">
        <v>1020</v>
      </c>
      <c r="F5043" s="215">
        <v>1122</v>
      </c>
      <c r="G5043" s="215">
        <v>1004</v>
      </c>
      <c r="I5043" s="215" t="s">
        <v>15689</v>
      </c>
      <c r="J5043" s="215" t="s">
        <v>15690</v>
      </c>
      <c r="K5043" s="215" t="s">
        <v>8741</v>
      </c>
      <c r="L5043" s="215" t="s">
        <v>23017</v>
      </c>
      <c r="AD5043" s="216"/>
    </row>
    <row r="5044" spans="1:30" s="215" customFormat="1" x14ac:dyDescent="0.25">
      <c r="A5044" s="215" t="s">
        <v>160</v>
      </c>
      <c r="B5044" s="215">
        <v>6153</v>
      </c>
      <c r="C5044" s="215" t="s">
        <v>242</v>
      </c>
      <c r="D5044" s="215">
        <v>925152</v>
      </c>
      <c r="E5044" s="215">
        <v>1020</v>
      </c>
      <c r="F5044" s="215">
        <v>1122</v>
      </c>
      <c r="G5044" s="215">
        <v>1004</v>
      </c>
      <c r="I5044" s="215" t="s">
        <v>15691</v>
      </c>
      <c r="J5044" s="215" t="s">
        <v>15692</v>
      </c>
      <c r="K5044" s="215" t="s">
        <v>8741</v>
      </c>
      <c r="L5044" s="215" t="s">
        <v>23018</v>
      </c>
      <c r="AD5044" s="216"/>
    </row>
    <row r="5045" spans="1:30" s="215" customFormat="1" x14ac:dyDescent="0.25">
      <c r="A5045" s="215" t="s">
        <v>160</v>
      </c>
      <c r="B5045" s="215">
        <v>6153</v>
      </c>
      <c r="C5045" s="215" t="s">
        <v>242</v>
      </c>
      <c r="D5045" s="215">
        <v>925153</v>
      </c>
      <c r="E5045" s="215">
        <v>1020</v>
      </c>
      <c r="F5045" s="215">
        <v>1122</v>
      </c>
      <c r="G5045" s="215">
        <v>1004</v>
      </c>
      <c r="I5045" s="215" t="s">
        <v>15693</v>
      </c>
      <c r="J5045" s="215" t="s">
        <v>15694</v>
      </c>
      <c r="K5045" s="215" t="s">
        <v>8741</v>
      </c>
      <c r="L5045" s="215" t="s">
        <v>23018</v>
      </c>
      <c r="AD5045" s="216"/>
    </row>
    <row r="5046" spans="1:30" s="215" customFormat="1" x14ac:dyDescent="0.25">
      <c r="A5046" s="215" t="s">
        <v>160</v>
      </c>
      <c r="B5046" s="215">
        <v>6153</v>
      </c>
      <c r="C5046" s="215" t="s">
        <v>242</v>
      </c>
      <c r="D5046" s="215">
        <v>925154</v>
      </c>
      <c r="E5046" s="215">
        <v>1020</v>
      </c>
      <c r="F5046" s="215">
        <v>1122</v>
      </c>
      <c r="G5046" s="215">
        <v>1004</v>
      </c>
      <c r="I5046" s="215" t="s">
        <v>15695</v>
      </c>
      <c r="J5046" s="215" t="s">
        <v>15696</v>
      </c>
      <c r="K5046" s="215" t="s">
        <v>8741</v>
      </c>
      <c r="L5046" s="215" t="s">
        <v>23018</v>
      </c>
      <c r="AD5046" s="216"/>
    </row>
    <row r="5047" spans="1:30" s="215" customFormat="1" x14ac:dyDescent="0.25">
      <c r="A5047" s="215" t="s">
        <v>160</v>
      </c>
      <c r="B5047" s="215">
        <v>6153</v>
      </c>
      <c r="C5047" s="215" t="s">
        <v>242</v>
      </c>
      <c r="D5047" s="215">
        <v>925162</v>
      </c>
      <c r="E5047" s="215">
        <v>1030</v>
      </c>
      <c r="F5047" s="215">
        <v>1122</v>
      </c>
      <c r="G5047" s="215">
        <v>1004</v>
      </c>
      <c r="I5047" s="215" t="s">
        <v>15697</v>
      </c>
      <c r="J5047" s="215" t="s">
        <v>15698</v>
      </c>
      <c r="K5047" s="215" t="s">
        <v>8741</v>
      </c>
      <c r="L5047" s="215" t="s">
        <v>23019</v>
      </c>
      <c r="AD5047" s="216"/>
    </row>
    <row r="5048" spans="1:30" s="215" customFormat="1" x14ac:dyDescent="0.25">
      <c r="A5048" s="215" t="s">
        <v>160</v>
      </c>
      <c r="B5048" s="215">
        <v>6153</v>
      </c>
      <c r="C5048" s="215" t="s">
        <v>242</v>
      </c>
      <c r="D5048" s="215">
        <v>925167</v>
      </c>
      <c r="E5048" s="215">
        <v>1030</v>
      </c>
      <c r="F5048" s="215">
        <v>1122</v>
      </c>
      <c r="G5048" s="215">
        <v>1004</v>
      </c>
      <c r="I5048" s="215" t="s">
        <v>15699</v>
      </c>
      <c r="J5048" s="215" t="s">
        <v>15700</v>
      </c>
      <c r="K5048" s="215" t="s">
        <v>8741</v>
      </c>
      <c r="L5048" s="215" t="s">
        <v>23020</v>
      </c>
      <c r="AD5048" s="216"/>
    </row>
    <row r="5049" spans="1:30" s="215" customFormat="1" x14ac:dyDescent="0.25">
      <c r="A5049" s="215" t="s">
        <v>160</v>
      </c>
      <c r="B5049" s="215">
        <v>6153</v>
      </c>
      <c r="C5049" s="215" t="s">
        <v>242</v>
      </c>
      <c r="D5049" s="215">
        <v>925178</v>
      </c>
      <c r="E5049" s="215">
        <v>1030</v>
      </c>
      <c r="F5049" s="215">
        <v>1122</v>
      </c>
      <c r="G5049" s="215">
        <v>1004</v>
      </c>
      <c r="I5049" s="215" t="s">
        <v>15701</v>
      </c>
      <c r="J5049" s="215" t="s">
        <v>15702</v>
      </c>
      <c r="K5049" s="215" t="s">
        <v>8741</v>
      </c>
      <c r="L5049" s="215" t="s">
        <v>23021</v>
      </c>
      <c r="AD5049" s="216"/>
    </row>
    <row r="5050" spans="1:30" s="215" customFormat="1" x14ac:dyDescent="0.25">
      <c r="A5050" s="215" t="s">
        <v>160</v>
      </c>
      <c r="B5050" s="215">
        <v>6153</v>
      </c>
      <c r="C5050" s="215" t="s">
        <v>242</v>
      </c>
      <c r="D5050" s="215">
        <v>925179</v>
      </c>
      <c r="E5050" s="215">
        <v>1030</v>
      </c>
      <c r="F5050" s="215">
        <v>1122</v>
      </c>
      <c r="G5050" s="215">
        <v>1004</v>
      </c>
      <c r="I5050" s="215" t="s">
        <v>15703</v>
      </c>
      <c r="J5050" s="215" t="s">
        <v>15704</v>
      </c>
      <c r="K5050" s="215" t="s">
        <v>8741</v>
      </c>
      <c r="L5050" s="215" t="s">
        <v>23021</v>
      </c>
      <c r="AD5050" s="216"/>
    </row>
    <row r="5051" spans="1:30" s="215" customFormat="1" x14ac:dyDescent="0.25">
      <c r="A5051" s="215" t="s">
        <v>160</v>
      </c>
      <c r="B5051" s="215">
        <v>6153</v>
      </c>
      <c r="C5051" s="215" t="s">
        <v>242</v>
      </c>
      <c r="D5051" s="215">
        <v>925188</v>
      </c>
      <c r="E5051" s="215">
        <v>1030</v>
      </c>
      <c r="F5051" s="215">
        <v>1122</v>
      </c>
      <c r="G5051" s="215">
        <v>1004</v>
      </c>
      <c r="I5051" s="215" t="s">
        <v>15705</v>
      </c>
      <c r="J5051" s="215" t="s">
        <v>15706</v>
      </c>
      <c r="K5051" s="215" t="s">
        <v>8741</v>
      </c>
      <c r="L5051" s="215" t="s">
        <v>23022</v>
      </c>
      <c r="AD5051" s="216"/>
    </row>
    <row r="5052" spans="1:30" s="215" customFormat="1" x14ac:dyDescent="0.25">
      <c r="A5052" s="215" t="s">
        <v>160</v>
      </c>
      <c r="B5052" s="215">
        <v>6153</v>
      </c>
      <c r="C5052" s="215" t="s">
        <v>242</v>
      </c>
      <c r="D5052" s="215">
        <v>925220</v>
      </c>
      <c r="E5052" s="215">
        <v>1030</v>
      </c>
      <c r="F5052" s="215">
        <v>1122</v>
      </c>
      <c r="G5052" s="215">
        <v>1004</v>
      </c>
      <c r="I5052" s="215" t="s">
        <v>15707</v>
      </c>
      <c r="J5052" s="215" t="s">
        <v>15708</v>
      </c>
      <c r="K5052" s="215" t="s">
        <v>8741</v>
      </c>
      <c r="L5052" s="215" t="s">
        <v>23023</v>
      </c>
      <c r="AD5052" s="216"/>
    </row>
    <row r="5053" spans="1:30" s="215" customFormat="1" x14ac:dyDescent="0.25">
      <c r="A5053" s="215" t="s">
        <v>160</v>
      </c>
      <c r="B5053" s="215">
        <v>6153</v>
      </c>
      <c r="C5053" s="215" t="s">
        <v>242</v>
      </c>
      <c r="D5053" s="215">
        <v>925223</v>
      </c>
      <c r="E5053" s="215">
        <v>1020</v>
      </c>
      <c r="F5053" s="215">
        <v>1122</v>
      </c>
      <c r="G5053" s="215">
        <v>1004</v>
      </c>
      <c r="I5053" s="215" t="s">
        <v>15709</v>
      </c>
      <c r="J5053" s="215" t="s">
        <v>15710</v>
      </c>
      <c r="K5053" s="215" t="s">
        <v>8741</v>
      </c>
      <c r="L5053" s="215" t="s">
        <v>23024</v>
      </c>
      <c r="AD5053" s="216"/>
    </row>
    <row r="5054" spans="1:30" s="215" customFormat="1" x14ac:dyDescent="0.25">
      <c r="A5054" s="215" t="s">
        <v>160</v>
      </c>
      <c r="B5054" s="215">
        <v>6153</v>
      </c>
      <c r="C5054" s="215" t="s">
        <v>242</v>
      </c>
      <c r="D5054" s="215">
        <v>925229</v>
      </c>
      <c r="E5054" s="215">
        <v>1030</v>
      </c>
      <c r="F5054" s="215">
        <v>1122</v>
      </c>
      <c r="G5054" s="215">
        <v>1004</v>
      </c>
      <c r="I5054" s="215" t="s">
        <v>15711</v>
      </c>
      <c r="J5054" s="215" t="s">
        <v>15712</v>
      </c>
      <c r="K5054" s="215" t="s">
        <v>8741</v>
      </c>
      <c r="L5054" s="215" t="s">
        <v>23025</v>
      </c>
      <c r="AD5054" s="216"/>
    </row>
    <row r="5055" spans="1:30" s="215" customFormat="1" x14ac:dyDescent="0.25">
      <c r="A5055" s="215" t="s">
        <v>160</v>
      </c>
      <c r="B5055" s="215">
        <v>6153</v>
      </c>
      <c r="C5055" s="215" t="s">
        <v>242</v>
      </c>
      <c r="D5055" s="215">
        <v>925231</v>
      </c>
      <c r="E5055" s="215">
        <v>1030</v>
      </c>
      <c r="F5055" s="215">
        <v>1110</v>
      </c>
      <c r="G5055" s="215">
        <v>1004</v>
      </c>
      <c r="I5055" s="215" t="s">
        <v>15713</v>
      </c>
      <c r="J5055" s="215" t="s">
        <v>15714</v>
      </c>
      <c r="K5055" s="215" t="s">
        <v>8741</v>
      </c>
      <c r="L5055" s="215" t="s">
        <v>23026</v>
      </c>
      <c r="AD5055" s="216"/>
    </row>
    <row r="5056" spans="1:30" s="215" customFormat="1" x14ac:dyDescent="0.25">
      <c r="A5056" s="215" t="s">
        <v>160</v>
      </c>
      <c r="B5056" s="215">
        <v>6153</v>
      </c>
      <c r="C5056" s="215" t="s">
        <v>242</v>
      </c>
      <c r="D5056" s="215">
        <v>925233</v>
      </c>
      <c r="E5056" s="215">
        <v>1020</v>
      </c>
      <c r="F5056" s="215">
        <v>1122</v>
      </c>
      <c r="G5056" s="215">
        <v>1004</v>
      </c>
      <c r="I5056" s="215" t="s">
        <v>15715</v>
      </c>
      <c r="J5056" s="215" t="s">
        <v>15716</v>
      </c>
      <c r="K5056" s="215" t="s">
        <v>8741</v>
      </c>
      <c r="L5056" s="215" t="s">
        <v>23027</v>
      </c>
      <c r="AD5056" s="216"/>
    </row>
    <row r="5057" spans="1:30" s="215" customFormat="1" x14ac:dyDescent="0.25">
      <c r="A5057" s="215" t="s">
        <v>160</v>
      </c>
      <c r="B5057" s="215">
        <v>6153</v>
      </c>
      <c r="C5057" s="215" t="s">
        <v>242</v>
      </c>
      <c r="D5057" s="215">
        <v>925237</v>
      </c>
      <c r="E5057" s="215">
        <v>1030</v>
      </c>
      <c r="F5057" s="215">
        <v>1122</v>
      </c>
      <c r="G5057" s="215">
        <v>1004</v>
      </c>
      <c r="I5057" s="215" t="s">
        <v>15717</v>
      </c>
      <c r="J5057" s="215" t="s">
        <v>15718</v>
      </c>
      <c r="K5057" s="215" t="s">
        <v>8741</v>
      </c>
      <c r="L5057" s="215" t="s">
        <v>23028</v>
      </c>
      <c r="AD5057" s="216"/>
    </row>
    <row r="5058" spans="1:30" s="215" customFormat="1" x14ac:dyDescent="0.25">
      <c r="A5058" s="215" t="s">
        <v>160</v>
      </c>
      <c r="B5058" s="215">
        <v>6153</v>
      </c>
      <c r="C5058" s="215" t="s">
        <v>242</v>
      </c>
      <c r="D5058" s="215">
        <v>925270</v>
      </c>
      <c r="E5058" s="215">
        <v>1020</v>
      </c>
      <c r="F5058" s="215">
        <v>1122</v>
      </c>
      <c r="G5058" s="215">
        <v>1004</v>
      </c>
      <c r="I5058" s="215" t="s">
        <v>15719</v>
      </c>
      <c r="J5058" s="215" t="s">
        <v>15720</v>
      </c>
      <c r="K5058" s="215" t="s">
        <v>8741</v>
      </c>
      <c r="L5058" s="215" t="s">
        <v>23029</v>
      </c>
      <c r="AD5058" s="216"/>
    </row>
    <row r="5059" spans="1:30" s="215" customFormat="1" x14ac:dyDescent="0.25">
      <c r="A5059" s="215" t="s">
        <v>160</v>
      </c>
      <c r="B5059" s="215">
        <v>6153</v>
      </c>
      <c r="C5059" s="215" t="s">
        <v>242</v>
      </c>
      <c r="D5059" s="215">
        <v>925271</v>
      </c>
      <c r="E5059" s="215">
        <v>1020</v>
      </c>
      <c r="F5059" s="215">
        <v>1122</v>
      </c>
      <c r="G5059" s="215">
        <v>1004</v>
      </c>
      <c r="I5059" s="215" t="s">
        <v>15721</v>
      </c>
      <c r="J5059" s="215" t="s">
        <v>15722</v>
      </c>
      <c r="K5059" s="215" t="s">
        <v>8741</v>
      </c>
      <c r="L5059" s="215" t="s">
        <v>23030</v>
      </c>
      <c r="AD5059" s="216"/>
    </row>
    <row r="5060" spans="1:30" s="215" customFormat="1" x14ac:dyDescent="0.25">
      <c r="A5060" s="215" t="s">
        <v>160</v>
      </c>
      <c r="B5060" s="215">
        <v>6153</v>
      </c>
      <c r="C5060" s="215" t="s">
        <v>242</v>
      </c>
      <c r="D5060" s="215">
        <v>925274</v>
      </c>
      <c r="E5060" s="215">
        <v>1030</v>
      </c>
      <c r="F5060" s="215">
        <v>1122</v>
      </c>
      <c r="G5060" s="215">
        <v>1004</v>
      </c>
      <c r="I5060" s="215" t="s">
        <v>15723</v>
      </c>
      <c r="J5060" s="215" t="s">
        <v>15724</v>
      </c>
      <c r="K5060" s="215" t="s">
        <v>8741</v>
      </c>
      <c r="L5060" s="215" t="s">
        <v>23031</v>
      </c>
      <c r="AD5060" s="216"/>
    </row>
    <row r="5061" spans="1:30" s="215" customFormat="1" x14ac:dyDescent="0.25">
      <c r="A5061" s="215" t="s">
        <v>160</v>
      </c>
      <c r="B5061" s="215">
        <v>6153</v>
      </c>
      <c r="C5061" s="215" t="s">
        <v>242</v>
      </c>
      <c r="D5061" s="215">
        <v>925283</v>
      </c>
      <c r="E5061" s="215">
        <v>1030</v>
      </c>
      <c r="F5061" s="215">
        <v>1122</v>
      </c>
      <c r="G5061" s="215">
        <v>1004</v>
      </c>
      <c r="I5061" s="215" t="s">
        <v>15725</v>
      </c>
      <c r="J5061" s="215" t="s">
        <v>15726</v>
      </c>
      <c r="K5061" s="215" t="s">
        <v>8741</v>
      </c>
      <c r="L5061" s="215" t="s">
        <v>23032</v>
      </c>
      <c r="AD5061" s="216"/>
    </row>
    <row r="5062" spans="1:30" s="215" customFormat="1" x14ac:dyDescent="0.25">
      <c r="A5062" s="215" t="s">
        <v>160</v>
      </c>
      <c r="B5062" s="215">
        <v>6153</v>
      </c>
      <c r="C5062" s="215" t="s">
        <v>242</v>
      </c>
      <c r="D5062" s="215">
        <v>925285</v>
      </c>
      <c r="E5062" s="215">
        <v>1020</v>
      </c>
      <c r="F5062" s="215">
        <v>1122</v>
      </c>
      <c r="G5062" s="215">
        <v>1004</v>
      </c>
      <c r="I5062" s="215" t="s">
        <v>15727</v>
      </c>
      <c r="J5062" s="215" t="s">
        <v>15728</v>
      </c>
      <c r="K5062" s="215" t="s">
        <v>8741</v>
      </c>
      <c r="L5062" s="215" t="s">
        <v>23033</v>
      </c>
      <c r="AD5062" s="216"/>
    </row>
    <row r="5063" spans="1:30" s="215" customFormat="1" x14ac:dyDescent="0.25">
      <c r="A5063" s="215" t="s">
        <v>160</v>
      </c>
      <c r="B5063" s="215">
        <v>6153</v>
      </c>
      <c r="C5063" s="215" t="s">
        <v>242</v>
      </c>
      <c r="D5063" s="215">
        <v>925289</v>
      </c>
      <c r="E5063" s="215">
        <v>1060</v>
      </c>
      <c r="F5063" s="215">
        <v>1230</v>
      </c>
      <c r="G5063" s="215">
        <v>1004</v>
      </c>
      <c r="I5063" s="215" t="s">
        <v>15729</v>
      </c>
      <c r="J5063" s="215" t="s">
        <v>15730</v>
      </c>
      <c r="K5063" s="215" t="s">
        <v>8741</v>
      </c>
      <c r="L5063" s="215" t="s">
        <v>23034</v>
      </c>
      <c r="AD5063" s="216"/>
    </row>
    <row r="5064" spans="1:30" s="215" customFormat="1" x14ac:dyDescent="0.25">
      <c r="A5064" s="215" t="s">
        <v>160</v>
      </c>
      <c r="B5064" s="215">
        <v>6153</v>
      </c>
      <c r="C5064" s="215" t="s">
        <v>242</v>
      </c>
      <c r="D5064" s="215">
        <v>925311</v>
      </c>
      <c r="E5064" s="215">
        <v>1020</v>
      </c>
      <c r="F5064" s="215">
        <v>1122</v>
      </c>
      <c r="G5064" s="215">
        <v>1004</v>
      </c>
      <c r="I5064" s="215" t="s">
        <v>15731</v>
      </c>
      <c r="J5064" s="215" t="s">
        <v>15732</v>
      </c>
      <c r="K5064" s="215" t="s">
        <v>8741</v>
      </c>
      <c r="L5064" s="215" t="s">
        <v>23035</v>
      </c>
      <c r="AD5064" s="216"/>
    </row>
    <row r="5065" spans="1:30" s="215" customFormat="1" x14ac:dyDescent="0.25">
      <c r="A5065" s="215" t="s">
        <v>160</v>
      </c>
      <c r="B5065" s="215">
        <v>6153</v>
      </c>
      <c r="C5065" s="215" t="s">
        <v>242</v>
      </c>
      <c r="D5065" s="215">
        <v>925332</v>
      </c>
      <c r="E5065" s="215">
        <v>1030</v>
      </c>
      <c r="F5065" s="215">
        <v>1121</v>
      </c>
      <c r="G5065" s="215">
        <v>1004</v>
      </c>
      <c r="I5065" s="215" t="s">
        <v>15733</v>
      </c>
      <c r="J5065" s="215" t="s">
        <v>15734</v>
      </c>
      <c r="K5065" s="215" t="s">
        <v>8741</v>
      </c>
      <c r="L5065" s="215" t="s">
        <v>23036</v>
      </c>
      <c r="AD5065" s="216"/>
    </row>
    <row r="5066" spans="1:30" s="215" customFormat="1" x14ac:dyDescent="0.25">
      <c r="A5066" s="215" t="s">
        <v>160</v>
      </c>
      <c r="B5066" s="215">
        <v>6153</v>
      </c>
      <c r="C5066" s="215" t="s">
        <v>242</v>
      </c>
      <c r="D5066" s="215">
        <v>925346</v>
      </c>
      <c r="E5066" s="215">
        <v>1020</v>
      </c>
      <c r="F5066" s="215">
        <v>1122</v>
      </c>
      <c r="G5066" s="215">
        <v>1004</v>
      </c>
      <c r="I5066" s="215" t="s">
        <v>15735</v>
      </c>
      <c r="J5066" s="215" t="s">
        <v>15736</v>
      </c>
      <c r="K5066" s="215" t="s">
        <v>8741</v>
      </c>
      <c r="L5066" s="215" t="s">
        <v>23037</v>
      </c>
      <c r="AD5066" s="216"/>
    </row>
    <row r="5067" spans="1:30" s="215" customFormat="1" x14ac:dyDescent="0.25">
      <c r="A5067" s="215" t="s">
        <v>160</v>
      </c>
      <c r="B5067" s="215">
        <v>6153</v>
      </c>
      <c r="C5067" s="215" t="s">
        <v>242</v>
      </c>
      <c r="D5067" s="215">
        <v>925348</v>
      </c>
      <c r="E5067" s="215">
        <v>1020</v>
      </c>
      <c r="F5067" s="215">
        <v>1122</v>
      </c>
      <c r="G5067" s="215">
        <v>1004</v>
      </c>
      <c r="I5067" s="215" t="s">
        <v>15737</v>
      </c>
      <c r="J5067" s="215" t="s">
        <v>15738</v>
      </c>
      <c r="K5067" s="215" t="s">
        <v>8741</v>
      </c>
      <c r="L5067" s="215" t="s">
        <v>23038</v>
      </c>
      <c r="AD5067" s="216"/>
    </row>
    <row r="5068" spans="1:30" s="215" customFormat="1" x14ac:dyDescent="0.25">
      <c r="A5068" s="215" t="s">
        <v>160</v>
      </c>
      <c r="B5068" s="215">
        <v>6153</v>
      </c>
      <c r="C5068" s="215" t="s">
        <v>242</v>
      </c>
      <c r="D5068" s="215">
        <v>925385</v>
      </c>
      <c r="E5068" s="215">
        <v>1020</v>
      </c>
      <c r="F5068" s="215">
        <v>1122</v>
      </c>
      <c r="G5068" s="215">
        <v>1004</v>
      </c>
      <c r="I5068" s="215" t="s">
        <v>15739</v>
      </c>
      <c r="J5068" s="215" t="s">
        <v>15740</v>
      </c>
      <c r="K5068" s="215" t="s">
        <v>8741</v>
      </c>
      <c r="L5068" s="215" t="s">
        <v>23039</v>
      </c>
      <c r="AD5068" s="216"/>
    </row>
    <row r="5069" spans="1:30" s="215" customFormat="1" x14ac:dyDescent="0.25">
      <c r="A5069" s="215" t="s">
        <v>160</v>
      </c>
      <c r="B5069" s="215">
        <v>6153</v>
      </c>
      <c r="C5069" s="215" t="s">
        <v>242</v>
      </c>
      <c r="D5069" s="215">
        <v>925387</v>
      </c>
      <c r="E5069" s="215">
        <v>1020</v>
      </c>
      <c r="F5069" s="215">
        <v>1122</v>
      </c>
      <c r="G5069" s="215">
        <v>1004</v>
      </c>
      <c r="I5069" s="215" t="s">
        <v>15741</v>
      </c>
      <c r="J5069" s="215" t="s">
        <v>15742</v>
      </c>
      <c r="K5069" s="215" t="s">
        <v>8741</v>
      </c>
      <c r="L5069" s="215" t="s">
        <v>23040</v>
      </c>
      <c r="AD5069" s="216"/>
    </row>
    <row r="5070" spans="1:30" s="215" customFormat="1" x14ac:dyDescent="0.25">
      <c r="A5070" s="215" t="s">
        <v>160</v>
      </c>
      <c r="B5070" s="215">
        <v>6153</v>
      </c>
      <c r="C5070" s="215" t="s">
        <v>242</v>
      </c>
      <c r="D5070" s="215">
        <v>925431</v>
      </c>
      <c r="E5070" s="215">
        <v>1020</v>
      </c>
      <c r="F5070" s="215">
        <v>1122</v>
      </c>
      <c r="G5070" s="215">
        <v>1004</v>
      </c>
      <c r="I5070" s="215" t="s">
        <v>15743</v>
      </c>
      <c r="J5070" s="215" t="s">
        <v>15744</v>
      </c>
      <c r="K5070" s="215" t="s">
        <v>8741</v>
      </c>
      <c r="L5070" s="215" t="s">
        <v>23041</v>
      </c>
      <c r="AD5070" s="216"/>
    </row>
    <row r="5071" spans="1:30" s="215" customFormat="1" x14ac:dyDescent="0.25">
      <c r="A5071" s="215" t="s">
        <v>160</v>
      </c>
      <c r="B5071" s="215">
        <v>6153</v>
      </c>
      <c r="C5071" s="215" t="s">
        <v>242</v>
      </c>
      <c r="D5071" s="215">
        <v>925441</v>
      </c>
      <c r="E5071" s="215">
        <v>1020</v>
      </c>
      <c r="F5071" s="215">
        <v>1122</v>
      </c>
      <c r="G5071" s="215">
        <v>1004</v>
      </c>
      <c r="I5071" s="215" t="s">
        <v>15745</v>
      </c>
      <c r="J5071" s="215" t="s">
        <v>15746</v>
      </c>
      <c r="K5071" s="215" t="s">
        <v>8741</v>
      </c>
      <c r="L5071" s="215" t="s">
        <v>23042</v>
      </c>
      <c r="AD5071" s="216"/>
    </row>
    <row r="5072" spans="1:30" s="215" customFormat="1" x14ac:dyDescent="0.25">
      <c r="A5072" s="215" t="s">
        <v>160</v>
      </c>
      <c r="B5072" s="215">
        <v>6153</v>
      </c>
      <c r="C5072" s="215" t="s">
        <v>242</v>
      </c>
      <c r="D5072" s="215">
        <v>925483</v>
      </c>
      <c r="E5072" s="215">
        <v>1020</v>
      </c>
      <c r="F5072" s="215">
        <v>1122</v>
      </c>
      <c r="G5072" s="215">
        <v>1004</v>
      </c>
      <c r="I5072" s="215" t="s">
        <v>15747</v>
      </c>
      <c r="J5072" s="215" t="s">
        <v>15748</v>
      </c>
      <c r="K5072" s="215" t="s">
        <v>8741</v>
      </c>
      <c r="L5072" s="215" t="s">
        <v>23043</v>
      </c>
      <c r="AD5072" s="216"/>
    </row>
    <row r="5073" spans="1:30" s="215" customFormat="1" x14ac:dyDescent="0.25">
      <c r="A5073" s="215" t="s">
        <v>160</v>
      </c>
      <c r="B5073" s="215">
        <v>6153</v>
      </c>
      <c r="C5073" s="215" t="s">
        <v>242</v>
      </c>
      <c r="D5073" s="215">
        <v>925487</v>
      </c>
      <c r="E5073" s="215">
        <v>1020</v>
      </c>
      <c r="F5073" s="215">
        <v>1110</v>
      </c>
      <c r="G5073" s="215">
        <v>1004</v>
      </c>
      <c r="I5073" s="215" t="s">
        <v>15749</v>
      </c>
      <c r="J5073" s="215" t="s">
        <v>15750</v>
      </c>
      <c r="K5073" s="215" t="s">
        <v>8688</v>
      </c>
      <c r="L5073" s="215" t="s">
        <v>21423</v>
      </c>
      <c r="AD5073" s="216"/>
    </row>
    <row r="5074" spans="1:30" s="215" customFormat="1" x14ac:dyDescent="0.25">
      <c r="A5074" s="215" t="s">
        <v>160</v>
      </c>
      <c r="B5074" s="215">
        <v>6153</v>
      </c>
      <c r="C5074" s="215" t="s">
        <v>242</v>
      </c>
      <c r="D5074" s="215">
        <v>925488</v>
      </c>
      <c r="E5074" s="215">
        <v>1020</v>
      </c>
      <c r="F5074" s="215">
        <v>1110</v>
      </c>
      <c r="G5074" s="215">
        <v>1004</v>
      </c>
      <c r="I5074" s="215" t="s">
        <v>15751</v>
      </c>
      <c r="J5074" s="215" t="s">
        <v>15752</v>
      </c>
      <c r="K5074" s="215" t="s">
        <v>8688</v>
      </c>
      <c r="L5074" s="215" t="s">
        <v>21424</v>
      </c>
      <c r="AD5074" s="216"/>
    </row>
    <row r="5075" spans="1:30" s="215" customFormat="1" x14ac:dyDescent="0.25">
      <c r="A5075" s="215" t="s">
        <v>160</v>
      </c>
      <c r="B5075" s="215">
        <v>6153</v>
      </c>
      <c r="C5075" s="215" t="s">
        <v>242</v>
      </c>
      <c r="D5075" s="215">
        <v>925500</v>
      </c>
      <c r="E5075" s="215">
        <v>1020</v>
      </c>
      <c r="F5075" s="215">
        <v>1122</v>
      </c>
      <c r="G5075" s="215">
        <v>1004</v>
      </c>
      <c r="I5075" s="215" t="s">
        <v>15753</v>
      </c>
      <c r="J5075" s="215" t="s">
        <v>15754</v>
      </c>
      <c r="K5075" s="215" t="s">
        <v>8741</v>
      </c>
      <c r="L5075" s="215" t="s">
        <v>23044</v>
      </c>
      <c r="AD5075" s="216"/>
    </row>
    <row r="5076" spans="1:30" s="215" customFormat="1" x14ac:dyDescent="0.25">
      <c r="A5076" s="215" t="s">
        <v>160</v>
      </c>
      <c r="B5076" s="215">
        <v>6153</v>
      </c>
      <c r="C5076" s="215" t="s">
        <v>242</v>
      </c>
      <c r="D5076" s="215">
        <v>925516</v>
      </c>
      <c r="E5076" s="215">
        <v>1020</v>
      </c>
      <c r="F5076" s="215">
        <v>1122</v>
      </c>
      <c r="G5076" s="215">
        <v>1004</v>
      </c>
      <c r="I5076" s="215" t="s">
        <v>15755</v>
      </c>
      <c r="J5076" s="215" t="s">
        <v>15756</v>
      </c>
      <c r="K5076" s="215" t="s">
        <v>8741</v>
      </c>
      <c r="L5076" s="215" t="s">
        <v>23045</v>
      </c>
      <c r="AD5076" s="216"/>
    </row>
    <row r="5077" spans="1:30" s="215" customFormat="1" x14ac:dyDescent="0.25">
      <c r="A5077" s="215" t="s">
        <v>160</v>
      </c>
      <c r="B5077" s="215">
        <v>6153</v>
      </c>
      <c r="C5077" s="215" t="s">
        <v>242</v>
      </c>
      <c r="D5077" s="215">
        <v>925523</v>
      </c>
      <c r="E5077" s="215">
        <v>1020</v>
      </c>
      <c r="F5077" s="215">
        <v>1122</v>
      </c>
      <c r="G5077" s="215">
        <v>1004</v>
      </c>
      <c r="I5077" s="215" t="s">
        <v>15757</v>
      </c>
      <c r="J5077" s="215" t="s">
        <v>15758</v>
      </c>
      <c r="K5077" s="215" t="s">
        <v>8688</v>
      </c>
      <c r="L5077" s="215" t="s">
        <v>21425</v>
      </c>
      <c r="AD5077" s="216"/>
    </row>
    <row r="5078" spans="1:30" s="215" customFormat="1" x14ac:dyDescent="0.25">
      <c r="A5078" s="215" t="s">
        <v>160</v>
      </c>
      <c r="B5078" s="215">
        <v>6153</v>
      </c>
      <c r="C5078" s="215" t="s">
        <v>242</v>
      </c>
      <c r="D5078" s="215">
        <v>925535</v>
      </c>
      <c r="E5078" s="215">
        <v>1020</v>
      </c>
      <c r="F5078" s="215">
        <v>1122</v>
      </c>
      <c r="G5078" s="215">
        <v>1004</v>
      </c>
      <c r="I5078" s="215" t="s">
        <v>15759</v>
      </c>
      <c r="J5078" s="215" t="s">
        <v>15760</v>
      </c>
      <c r="K5078" s="215" t="s">
        <v>8741</v>
      </c>
      <c r="L5078" s="215" t="s">
        <v>23046</v>
      </c>
      <c r="AD5078" s="216"/>
    </row>
    <row r="5079" spans="1:30" s="215" customFormat="1" x14ac:dyDescent="0.25">
      <c r="A5079" s="215" t="s">
        <v>160</v>
      </c>
      <c r="B5079" s="215">
        <v>6153</v>
      </c>
      <c r="C5079" s="215" t="s">
        <v>242</v>
      </c>
      <c r="D5079" s="215">
        <v>925547</v>
      </c>
      <c r="E5079" s="215">
        <v>1020</v>
      </c>
      <c r="F5079" s="215">
        <v>1122</v>
      </c>
      <c r="G5079" s="215">
        <v>1004</v>
      </c>
      <c r="I5079" s="215" t="s">
        <v>15761</v>
      </c>
      <c r="J5079" s="215" t="s">
        <v>15762</v>
      </c>
      <c r="K5079" s="215" t="s">
        <v>8741</v>
      </c>
      <c r="L5079" s="215" t="s">
        <v>23047</v>
      </c>
      <c r="AD5079" s="216"/>
    </row>
    <row r="5080" spans="1:30" s="215" customFormat="1" x14ac:dyDescent="0.25">
      <c r="A5080" s="215" t="s">
        <v>160</v>
      </c>
      <c r="B5080" s="215">
        <v>6153</v>
      </c>
      <c r="C5080" s="215" t="s">
        <v>242</v>
      </c>
      <c r="D5080" s="215">
        <v>925549</v>
      </c>
      <c r="E5080" s="215">
        <v>1020</v>
      </c>
      <c r="F5080" s="215">
        <v>1122</v>
      </c>
      <c r="G5080" s="215">
        <v>1004</v>
      </c>
      <c r="I5080" s="215" t="s">
        <v>15763</v>
      </c>
      <c r="J5080" s="215" t="s">
        <v>15764</v>
      </c>
      <c r="K5080" s="215" t="s">
        <v>8741</v>
      </c>
      <c r="L5080" s="215" t="s">
        <v>23048</v>
      </c>
      <c r="AD5080" s="216"/>
    </row>
    <row r="5081" spans="1:30" s="215" customFormat="1" x14ac:dyDescent="0.25">
      <c r="A5081" s="215" t="s">
        <v>160</v>
      </c>
      <c r="B5081" s="215">
        <v>6153</v>
      </c>
      <c r="C5081" s="215" t="s">
        <v>242</v>
      </c>
      <c r="D5081" s="215">
        <v>925558</v>
      </c>
      <c r="E5081" s="215">
        <v>1020</v>
      </c>
      <c r="F5081" s="215">
        <v>1122</v>
      </c>
      <c r="G5081" s="215">
        <v>1004</v>
      </c>
      <c r="I5081" s="215" t="s">
        <v>15765</v>
      </c>
      <c r="J5081" s="215" t="s">
        <v>15766</v>
      </c>
      <c r="K5081" s="215" t="s">
        <v>8741</v>
      </c>
      <c r="L5081" s="215" t="s">
        <v>23049</v>
      </c>
      <c r="AD5081" s="216"/>
    </row>
    <row r="5082" spans="1:30" s="215" customFormat="1" x14ac:dyDescent="0.25">
      <c r="A5082" s="215" t="s">
        <v>160</v>
      </c>
      <c r="B5082" s="215">
        <v>6153</v>
      </c>
      <c r="C5082" s="215" t="s">
        <v>242</v>
      </c>
      <c r="D5082" s="215">
        <v>925559</v>
      </c>
      <c r="E5082" s="215">
        <v>1020</v>
      </c>
      <c r="F5082" s="215">
        <v>1122</v>
      </c>
      <c r="G5082" s="215">
        <v>1004</v>
      </c>
      <c r="I5082" s="215" t="s">
        <v>15767</v>
      </c>
      <c r="J5082" s="215" t="s">
        <v>15768</v>
      </c>
      <c r="K5082" s="215" t="s">
        <v>8741</v>
      </c>
      <c r="L5082" s="215" t="s">
        <v>23050</v>
      </c>
      <c r="AD5082" s="216"/>
    </row>
    <row r="5083" spans="1:30" s="215" customFormat="1" x14ac:dyDescent="0.25">
      <c r="A5083" s="215" t="s">
        <v>160</v>
      </c>
      <c r="B5083" s="215">
        <v>6153</v>
      </c>
      <c r="C5083" s="215" t="s">
        <v>242</v>
      </c>
      <c r="D5083" s="215">
        <v>925561</v>
      </c>
      <c r="E5083" s="215">
        <v>1020</v>
      </c>
      <c r="F5083" s="215">
        <v>1122</v>
      </c>
      <c r="G5083" s="215">
        <v>1004</v>
      </c>
      <c r="I5083" s="215" t="s">
        <v>15769</v>
      </c>
      <c r="J5083" s="215" t="s">
        <v>15770</v>
      </c>
      <c r="K5083" s="215" t="s">
        <v>8741</v>
      </c>
      <c r="L5083" s="215" t="s">
        <v>23051</v>
      </c>
      <c r="AD5083" s="216"/>
    </row>
    <row r="5084" spans="1:30" s="215" customFormat="1" x14ac:dyDescent="0.25">
      <c r="A5084" s="215" t="s">
        <v>160</v>
      </c>
      <c r="B5084" s="215">
        <v>6153</v>
      </c>
      <c r="C5084" s="215" t="s">
        <v>242</v>
      </c>
      <c r="D5084" s="215">
        <v>925565</v>
      </c>
      <c r="E5084" s="215">
        <v>1020</v>
      </c>
      <c r="F5084" s="215">
        <v>1122</v>
      </c>
      <c r="G5084" s="215">
        <v>1004</v>
      </c>
      <c r="I5084" s="215" t="s">
        <v>15771</v>
      </c>
      <c r="J5084" s="215" t="s">
        <v>15772</v>
      </c>
      <c r="K5084" s="215" t="s">
        <v>8741</v>
      </c>
      <c r="L5084" s="215" t="s">
        <v>23052</v>
      </c>
      <c r="AD5084" s="216"/>
    </row>
    <row r="5085" spans="1:30" s="215" customFormat="1" x14ac:dyDescent="0.25">
      <c r="A5085" s="215" t="s">
        <v>160</v>
      </c>
      <c r="B5085" s="215">
        <v>6153</v>
      </c>
      <c r="C5085" s="215" t="s">
        <v>242</v>
      </c>
      <c r="D5085" s="215">
        <v>925579</v>
      </c>
      <c r="E5085" s="215">
        <v>1030</v>
      </c>
      <c r="F5085" s="215">
        <v>1122</v>
      </c>
      <c r="G5085" s="215">
        <v>1004</v>
      </c>
      <c r="I5085" s="215" t="s">
        <v>15773</v>
      </c>
      <c r="J5085" s="215" t="s">
        <v>15774</v>
      </c>
      <c r="K5085" s="215" t="s">
        <v>8741</v>
      </c>
      <c r="L5085" s="215" t="s">
        <v>23053</v>
      </c>
      <c r="AD5085" s="216"/>
    </row>
    <row r="5086" spans="1:30" s="215" customFormat="1" x14ac:dyDescent="0.25">
      <c r="A5086" s="215" t="s">
        <v>160</v>
      </c>
      <c r="B5086" s="215">
        <v>6153</v>
      </c>
      <c r="C5086" s="215" t="s">
        <v>242</v>
      </c>
      <c r="D5086" s="215">
        <v>925580</v>
      </c>
      <c r="E5086" s="215">
        <v>1030</v>
      </c>
      <c r="F5086" s="215">
        <v>1122</v>
      </c>
      <c r="G5086" s="215">
        <v>1004</v>
      </c>
      <c r="I5086" s="215" t="s">
        <v>15775</v>
      </c>
      <c r="J5086" s="215" t="s">
        <v>15776</v>
      </c>
      <c r="K5086" s="215" t="s">
        <v>8741</v>
      </c>
      <c r="L5086" s="215" t="s">
        <v>23053</v>
      </c>
      <c r="AD5086" s="216"/>
    </row>
    <row r="5087" spans="1:30" s="215" customFormat="1" x14ac:dyDescent="0.25">
      <c r="A5087" s="215" t="s">
        <v>160</v>
      </c>
      <c r="B5087" s="215">
        <v>6153</v>
      </c>
      <c r="C5087" s="215" t="s">
        <v>242</v>
      </c>
      <c r="D5087" s="215">
        <v>925606</v>
      </c>
      <c r="E5087" s="215">
        <v>1020</v>
      </c>
      <c r="F5087" s="215">
        <v>1122</v>
      </c>
      <c r="G5087" s="215">
        <v>1004</v>
      </c>
      <c r="I5087" s="215" t="s">
        <v>15777</v>
      </c>
      <c r="J5087" s="215" t="s">
        <v>15778</v>
      </c>
      <c r="K5087" s="215" t="s">
        <v>8741</v>
      </c>
      <c r="L5087" s="215" t="s">
        <v>23054</v>
      </c>
      <c r="AD5087" s="216"/>
    </row>
    <row r="5088" spans="1:30" s="215" customFormat="1" x14ac:dyDescent="0.25">
      <c r="A5088" s="215" t="s">
        <v>160</v>
      </c>
      <c r="B5088" s="215">
        <v>6153</v>
      </c>
      <c r="C5088" s="215" t="s">
        <v>242</v>
      </c>
      <c r="D5088" s="215">
        <v>925608</v>
      </c>
      <c r="E5088" s="215">
        <v>1020</v>
      </c>
      <c r="F5088" s="215">
        <v>1122</v>
      </c>
      <c r="G5088" s="215">
        <v>1004</v>
      </c>
      <c r="I5088" s="215" t="s">
        <v>15779</v>
      </c>
      <c r="J5088" s="215" t="s">
        <v>15780</v>
      </c>
      <c r="K5088" s="215" t="s">
        <v>8741</v>
      </c>
      <c r="L5088" s="215" t="s">
        <v>23055</v>
      </c>
      <c r="AD5088" s="216"/>
    </row>
    <row r="5089" spans="1:30" s="215" customFormat="1" x14ac:dyDescent="0.25">
      <c r="A5089" s="215" t="s">
        <v>160</v>
      </c>
      <c r="B5089" s="215">
        <v>6153</v>
      </c>
      <c r="C5089" s="215" t="s">
        <v>242</v>
      </c>
      <c r="D5089" s="215">
        <v>925610</v>
      </c>
      <c r="E5089" s="215">
        <v>1020</v>
      </c>
      <c r="F5089" s="215">
        <v>1122</v>
      </c>
      <c r="G5089" s="215">
        <v>1004</v>
      </c>
      <c r="I5089" s="215" t="s">
        <v>15781</v>
      </c>
      <c r="J5089" s="215" t="s">
        <v>15782</v>
      </c>
      <c r="K5089" s="215" t="s">
        <v>8741</v>
      </c>
      <c r="L5089" s="215" t="s">
        <v>23056</v>
      </c>
      <c r="AD5089" s="216"/>
    </row>
    <row r="5090" spans="1:30" s="215" customFormat="1" x14ac:dyDescent="0.25">
      <c r="A5090" s="215" t="s">
        <v>160</v>
      </c>
      <c r="B5090" s="215">
        <v>6153</v>
      </c>
      <c r="C5090" s="215" t="s">
        <v>242</v>
      </c>
      <c r="D5090" s="215">
        <v>925612</v>
      </c>
      <c r="E5090" s="215">
        <v>1020</v>
      </c>
      <c r="F5090" s="215">
        <v>1122</v>
      </c>
      <c r="G5090" s="215">
        <v>1004</v>
      </c>
      <c r="I5090" s="215" t="s">
        <v>15783</v>
      </c>
      <c r="J5090" s="215" t="s">
        <v>15784</v>
      </c>
      <c r="K5090" s="215" t="s">
        <v>8741</v>
      </c>
      <c r="L5090" s="215" t="s">
        <v>23057</v>
      </c>
      <c r="AD5090" s="216"/>
    </row>
    <row r="5091" spans="1:30" s="215" customFormat="1" x14ac:dyDescent="0.25">
      <c r="A5091" s="215" t="s">
        <v>160</v>
      </c>
      <c r="B5091" s="215">
        <v>6153</v>
      </c>
      <c r="C5091" s="215" t="s">
        <v>242</v>
      </c>
      <c r="D5091" s="215">
        <v>925619</v>
      </c>
      <c r="E5091" s="215">
        <v>1020</v>
      </c>
      <c r="F5091" s="215">
        <v>1122</v>
      </c>
      <c r="G5091" s="215">
        <v>1004</v>
      </c>
      <c r="I5091" s="215" t="s">
        <v>15785</v>
      </c>
      <c r="J5091" s="215" t="s">
        <v>15786</v>
      </c>
      <c r="K5091" s="215" t="s">
        <v>8741</v>
      </c>
      <c r="L5091" s="215" t="s">
        <v>23058</v>
      </c>
      <c r="AD5091" s="216"/>
    </row>
    <row r="5092" spans="1:30" s="215" customFormat="1" x14ac:dyDescent="0.25">
      <c r="A5092" s="215" t="s">
        <v>160</v>
      </c>
      <c r="B5092" s="215">
        <v>6153</v>
      </c>
      <c r="C5092" s="215" t="s">
        <v>242</v>
      </c>
      <c r="D5092" s="215">
        <v>925648</v>
      </c>
      <c r="E5092" s="215">
        <v>1020</v>
      </c>
      <c r="F5092" s="215">
        <v>1122</v>
      </c>
      <c r="G5092" s="215">
        <v>1004</v>
      </c>
      <c r="I5092" s="215" t="s">
        <v>15787</v>
      </c>
      <c r="J5092" s="215" t="s">
        <v>15788</v>
      </c>
      <c r="K5092" s="215" t="s">
        <v>8741</v>
      </c>
      <c r="L5092" s="215" t="s">
        <v>23059</v>
      </c>
      <c r="AD5092" s="216"/>
    </row>
    <row r="5093" spans="1:30" s="215" customFormat="1" x14ac:dyDescent="0.25">
      <c r="A5093" s="215" t="s">
        <v>160</v>
      </c>
      <c r="B5093" s="215">
        <v>6153</v>
      </c>
      <c r="C5093" s="215" t="s">
        <v>242</v>
      </c>
      <c r="D5093" s="215">
        <v>925649</v>
      </c>
      <c r="E5093" s="215">
        <v>1020</v>
      </c>
      <c r="F5093" s="215">
        <v>1122</v>
      </c>
      <c r="G5093" s="215">
        <v>1004</v>
      </c>
      <c r="I5093" s="215" t="s">
        <v>15789</v>
      </c>
      <c r="J5093" s="215" t="s">
        <v>15790</v>
      </c>
      <c r="K5093" s="215" t="s">
        <v>8741</v>
      </c>
      <c r="L5093" s="215" t="s">
        <v>23060</v>
      </c>
      <c r="AD5093" s="216"/>
    </row>
    <row r="5094" spans="1:30" s="215" customFormat="1" x14ac:dyDescent="0.25">
      <c r="A5094" s="215" t="s">
        <v>160</v>
      </c>
      <c r="B5094" s="215">
        <v>6153</v>
      </c>
      <c r="C5094" s="215" t="s">
        <v>242</v>
      </c>
      <c r="D5094" s="215">
        <v>925651</v>
      </c>
      <c r="E5094" s="215">
        <v>1020</v>
      </c>
      <c r="F5094" s="215">
        <v>1122</v>
      </c>
      <c r="G5094" s="215">
        <v>1004</v>
      </c>
      <c r="I5094" s="215" t="s">
        <v>15791</v>
      </c>
      <c r="J5094" s="215" t="s">
        <v>15792</v>
      </c>
      <c r="K5094" s="215" t="s">
        <v>8741</v>
      </c>
      <c r="L5094" s="215" t="s">
        <v>23061</v>
      </c>
      <c r="AD5094" s="216"/>
    </row>
    <row r="5095" spans="1:30" s="215" customFormat="1" x14ac:dyDescent="0.25">
      <c r="A5095" s="215" t="s">
        <v>160</v>
      </c>
      <c r="B5095" s="215">
        <v>6153</v>
      </c>
      <c r="C5095" s="215" t="s">
        <v>242</v>
      </c>
      <c r="D5095" s="215">
        <v>925695</v>
      </c>
      <c r="E5095" s="215">
        <v>1020</v>
      </c>
      <c r="F5095" s="215">
        <v>1122</v>
      </c>
      <c r="G5095" s="215">
        <v>1004</v>
      </c>
      <c r="I5095" s="215" t="s">
        <v>15793</v>
      </c>
      <c r="J5095" s="215" t="s">
        <v>15794</v>
      </c>
      <c r="K5095" s="215" t="s">
        <v>8741</v>
      </c>
      <c r="L5095" s="215" t="s">
        <v>23062</v>
      </c>
      <c r="AD5095" s="216"/>
    </row>
    <row r="5096" spans="1:30" s="215" customFormat="1" x14ac:dyDescent="0.25">
      <c r="A5096" s="215" t="s">
        <v>160</v>
      </c>
      <c r="B5096" s="215">
        <v>6153</v>
      </c>
      <c r="C5096" s="215" t="s">
        <v>242</v>
      </c>
      <c r="D5096" s="215">
        <v>925725</v>
      </c>
      <c r="E5096" s="215">
        <v>1020</v>
      </c>
      <c r="F5096" s="215">
        <v>1122</v>
      </c>
      <c r="G5096" s="215">
        <v>1004</v>
      </c>
      <c r="I5096" s="215" t="s">
        <v>15795</v>
      </c>
      <c r="J5096" s="215" t="s">
        <v>15796</v>
      </c>
      <c r="K5096" s="215" t="s">
        <v>8741</v>
      </c>
      <c r="L5096" s="215" t="s">
        <v>23063</v>
      </c>
      <c r="AD5096" s="216"/>
    </row>
    <row r="5097" spans="1:30" s="215" customFormat="1" x14ac:dyDescent="0.25">
      <c r="A5097" s="215" t="s">
        <v>160</v>
      </c>
      <c r="B5097" s="215">
        <v>6153</v>
      </c>
      <c r="C5097" s="215" t="s">
        <v>242</v>
      </c>
      <c r="D5097" s="215">
        <v>925765</v>
      </c>
      <c r="E5097" s="215">
        <v>1020</v>
      </c>
      <c r="F5097" s="215">
        <v>1122</v>
      </c>
      <c r="G5097" s="215">
        <v>1004</v>
      </c>
      <c r="I5097" s="215" t="s">
        <v>15797</v>
      </c>
      <c r="J5097" s="215" t="s">
        <v>15798</v>
      </c>
      <c r="K5097" s="215" t="s">
        <v>8741</v>
      </c>
      <c r="L5097" s="215" t="s">
        <v>23064</v>
      </c>
      <c r="AD5097" s="216"/>
    </row>
    <row r="5098" spans="1:30" s="215" customFormat="1" x14ac:dyDescent="0.25">
      <c r="A5098" s="215" t="s">
        <v>160</v>
      </c>
      <c r="B5098" s="215">
        <v>6153</v>
      </c>
      <c r="C5098" s="215" t="s">
        <v>242</v>
      </c>
      <c r="D5098" s="215">
        <v>925819</v>
      </c>
      <c r="E5098" s="215">
        <v>1060</v>
      </c>
      <c r="F5098" s="215">
        <v>1264</v>
      </c>
      <c r="G5098" s="215">
        <v>1004</v>
      </c>
      <c r="I5098" s="215" t="s">
        <v>15799</v>
      </c>
      <c r="J5098" s="215" t="s">
        <v>15800</v>
      </c>
      <c r="K5098" s="215" t="s">
        <v>328</v>
      </c>
      <c r="L5098" s="215" t="s">
        <v>19847</v>
      </c>
      <c r="AD5098" s="216"/>
    </row>
    <row r="5099" spans="1:30" s="215" customFormat="1" x14ac:dyDescent="0.25">
      <c r="A5099" s="215" t="s">
        <v>160</v>
      </c>
      <c r="B5099" s="215">
        <v>6153</v>
      </c>
      <c r="C5099" s="215" t="s">
        <v>242</v>
      </c>
      <c r="D5099" s="215">
        <v>925821</v>
      </c>
      <c r="E5099" s="215">
        <v>1060</v>
      </c>
      <c r="F5099" s="215">
        <v>1264</v>
      </c>
      <c r="G5099" s="215">
        <v>1004</v>
      </c>
      <c r="I5099" s="215" t="s">
        <v>15801</v>
      </c>
      <c r="J5099" s="215" t="s">
        <v>15802</v>
      </c>
      <c r="K5099" s="215" t="s">
        <v>328</v>
      </c>
      <c r="L5099" s="215" t="s">
        <v>19848</v>
      </c>
      <c r="AD5099" s="216"/>
    </row>
    <row r="5100" spans="1:30" s="215" customFormat="1" x14ac:dyDescent="0.25">
      <c r="A5100" s="215" t="s">
        <v>160</v>
      </c>
      <c r="B5100" s="215">
        <v>6153</v>
      </c>
      <c r="C5100" s="215" t="s">
        <v>242</v>
      </c>
      <c r="D5100" s="215">
        <v>925836</v>
      </c>
      <c r="E5100" s="215">
        <v>1020</v>
      </c>
      <c r="F5100" s="215">
        <v>1110</v>
      </c>
      <c r="G5100" s="215">
        <v>1004</v>
      </c>
      <c r="I5100" s="215" t="s">
        <v>15803</v>
      </c>
      <c r="J5100" s="215" t="s">
        <v>15804</v>
      </c>
      <c r="K5100" s="215" t="s">
        <v>8741</v>
      </c>
      <c r="L5100" s="215" t="s">
        <v>23065</v>
      </c>
      <c r="AD5100" s="216"/>
    </row>
    <row r="5101" spans="1:30" s="215" customFormat="1" x14ac:dyDescent="0.25">
      <c r="A5101" s="215" t="s">
        <v>160</v>
      </c>
      <c r="B5101" s="215">
        <v>6153</v>
      </c>
      <c r="C5101" s="215" t="s">
        <v>242</v>
      </c>
      <c r="D5101" s="215">
        <v>925837</v>
      </c>
      <c r="E5101" s="215">
        <v>1020</v>
      </c>
      <c r="F5101" s="215">
        <v>1110</v>
      </c>
      <c r="G5101" s="215">
        <v>1004</v>
      </c>
      <c r="I5101" s="215" t="s">
        <v>15805</v>
      </c>
      <c r="J5101" s="215" t="s">
        <v>15806</v>
      </c>
      <c r="K5101" s="215" t="s">
        <v>8741</v>
      </c>
      <c r="L5101" s="215" t="s">
        <v>23065</v>
      </c>
      <c r="AD5101" s="216"/>
    </row>
    <row r="5102" spans="1:30" s="215" customFormat="1" x14ac:dyDescent="0.25">
      <c r="A5102" s="215" t="s">
        <v>160</v>
      </c>
      <c r="B5102" s="215">
        <v>6153</v>
      </c>
      <c r="C5102" s="215" t="s">
        <v>242</v>
      </c>
      <c r="D5102" s="215">
        <v>926370</v>
      </c>
      <c r="E5102" s="215">
        <v>1030</v>
      </c>
      <c r="F5102" s="215">
        <v>1122</v>
      </c>
      <c r="G5102" s="215">
        <v>1004</v>
      </c>
      <c r="I5102" s="215" t="s">
        <v>15807</v>
      </c>
      <c r="J5102" s="215" t="s">
        <v>15808</v>
      </c>
      <c r="K5102" s="215" t="s">
        <v>8741</v>
      </c>
      <c r="L5102" s="215" t="s">
        <v>23066</v>
      </c>
      <c r="AD5102" s="216"/>
    </row>
    <row r="5103" spans="1:30" s="215" customFormat="1" x14ac:dyDescent="0.25">
      <c r="A5103" s="215" t="s">
        <v>160</v>
      </c>
      <c r="B5103" s="215">
        <v>6153</v>
      </c>
      <c r="C5103" s="215" t="s">
        <v>242</v>
      </c>
      <c r="D5103" s="215">
        <v>926372</v>
      </c>
      <c r="E5103" s="215">
        <v>1030</v>
      </c>
      <c r="F5103" s="215">
        <v>1122</v>
      </c>
      <c r="G5103" s="215">
        <v>1004</v>
      </c>
      <c r="I5103" s="215" t="s">
        <v>15809</v>
      </c>
      <c r="J5103" s="215" t="s">
        <v>15810</v>
      </c>
      <c r="K5103" s="215" t="s">
        <v>8741</v>
      </c>
      <c r="L5103" s="215" t="s">
        <v>23067</v>
      </c>
      <c r="AD5103" s="216"/>
    </row>
    <row r="5104" spans="1:30" s="215" customFormat="1" x14ac:dyDescent="0.25">
      <c r="A5104" s="215" t="s">
        <v>160</v>
      </c>
      <c r="B5104" s="215">
        <v>6153</v>
      </c>
      <c r="C5104" s="215" t="s">
        <v>242</v>
      </c>
      <c r="D5104" s="215">
        <v>926417</v>
      </c>
      <c r="E5104" s="215">
        <v>1020</v>
      </c>
      <c r="F5104" s="215">
        <v>1110</v>
      </c>
      <c r="G5104" s="215">
        <v>1004</v>
      </c>
      <c r="I5104" s="215" t="s">
        <v>15811</v>
      </c>
      <c r="J5104" s="215" t="s">
        <v>15812</v>
      </c>
      <c r="K5104" s="215" t="s">
        <v>8741</v>
      </c>
      <c r="L5104" s="215" t="s">
        <v>23068</v>
      </c>
      <c r="AD5104" s="216"/>
    </row>
    <row r="5105" spans="1:30" s="215" customFormat="1" x14ac:dyDescent="0.25">
      <c r="A5105" s="215" t="s">
        <v>160</v>
      </c>
      <c r="B5105" s="215">
        <v>6153</v>
      </c>
      <c r="C5105" s="215" t="s">
        <v>242</v>
      </c>
      <c r="D5105" s="215">
        <v>926658</v>
      </c>
      <c r="E5105" s="215">
        <v>1060</v>
      </c>
      <c r="F5105" s="215">
        <v>1271</v>
      </c>
      <c r="G5105" s="215">
        <v>1004</v>
      </c>
      <c r="I5105" s="215" t="s">
        <v>15813</v>
      </c>
      <c r="J5105" s="215" t="s">
        <v>15814</v>
      </c>
      <c r="K5105" s="215" t="s">
        <v>8688</v>
      </c>
      <c r="L5105" s="215" t="s">
        <v>21426</v>
      </c>
      <c r="AD5105" s="216"/>
    </row>
    <row r="5106" spans="1:30" s="215" customFormat="1" x14ac:dyDescent="0.25">
      <c r="A5106" s="215" t="s">
        <v>160</v>
      </c>
      <c r="B5106" s="215">
        <v>6153</v>
      </c>
      <c r="C5106" s="215" t="s">
        <v>242</v>
      </c>
      <c r="D5106" s="215">
        <v>3110542</v>
      </c>
      <c r="E5106" s="215">
        <v>1020</v>
      </c>
      <c r="F5106" s="215">
        <v>1122</v>
      </c>
      <c r="G5106" s="215">
        <v>1004</v>
      </c>
      <c r="I5106" s="215" t="s">
        <v>24297</v>
      </c>
      <c r="J5106" s="215" t="s">
        <v>24298</v>
      </c>
      <c r="K5106" s="215" t="s">
        <v>8741</v>
      </c>
      <c r="L5106" s="215" t="s">
        <v>23069</v>
      </c>
      <c r="AD5106" s="216"/>
    </row>
    <row r="5107" spans="1:30" s="215" customFormat="1" x14ac:dyDescent="0.25">
      <c r="A5107" s="215" t="s">
        <v>160</v>
      </c>
      <c r="B5107" s="215">
        <v>6153</v>
      </c>
      <c r="C5107" s="215" t="s">
        <v>242</v>
      </c>
      <c r="D5107" s="215">
        <v>3110551</v>
      </c>
      <c r="E5107" s="215">
        <v>1020</v>
      </c>
      <c r="F5107" s="215">
        <v>1110</v>
      </c>
      <c r="G5107" s="215">
        <v>1004</v>
      </c>
      <c r="I5107" s="215" t="s">
        <v>15815</v>
      </c>
      <c r="J5107" s="215" t="s">
        <v>15816</v>
      </c>
      <c r="K5107" s="215" t="s">
        <v>8741</v>
      </c>
      <c r="L5107" s="215" t="s">
        <v>23070</v>
      </c>
      <c r="AD5107" s="216"/>
    </row>
    <row r="5108" spans="1:30" s="215" customFormat="1" x14ac:dyDescent="0.25">
      <c r="A5108" s="215" t="s">
        <v>160</v>
      </c>
      <c r="B5108" s="215">
        <v>6153</v>
      </c>
      <c r="C5108" s="215" t="s">
        <v>242</v>
      </c>
      <c r="D5108" s="215">
        <v>3110572</v>
      </c>
      <c r="E5108" s="215">
        <v>1020</v>
      </c>
      <c r="F5108" s="215">
        <v>1122</v>
      </c>
      <c r="G5108" s="215">
        <v>1004</v>
      </c>
      <c r="I5108" s="215" t="s">
        <v>15817</v>
      </c>
      <c r="J5108" s="215" t="s">
        <v>15818</v>
      </c>
      <c r="K5108" s="215" t="s">
        <v>8741</v>
      </c>
      <c r="L5108" s="215" t="s">
        <v>23071</v>
      </c>
      <c r="AD5108" s="216"/>
    </row>
    <row r="5109" spans="1:30" s="215" customFormat="1" x14ac:dyDescent="0.25">
      <c r="A5109" s="215" t="s">
        <v>160</v>
      </c>
      <c r="B5109" s="215">
        <v>6153</v>
      </c>
      <c r="C5109" s="215" t="s">
        <v>242</v>
      </c>
      <c r="D5109" s="215">
        <v>3110584</v>
      </c>
      <c r="E5109" s="215">
        <v>1020</v>
      </c>
      <c r="F5109" s="215">
        <v>1122</v>
      </c>
      <c r="G5109" s="215">
        <v>1004</v>
      </c>
      <c r="I5109" s="215" t="s">
        <v>15819</v>
      </c>
      <c r="J5109" s="215" t="s">
        <v>15820</v>
      </c>
      <c r="K5109" s="215" t="s">
        <v>8741</v>
      </c>
      <c r="L5109" s="215" t="s">
        <v>23072</v>
      </c>
      <c r="AD5109" s="216"/>
    </row>
    <row r="5110" spans="1:30" s="215" customFormat="1" x14ac:dyDescent="0.25">
      <c r="A5110" s="215" t="s">
        <v>160</v>
      </c>
      <c r="B5110" s="215">
        <v>6153</v>
      </c>
      <c r="C5110" s="215" t="s">
        <v>242</v>
      </c>
      <c r="D5110" s="215">
        <v>3110588</v>
      </c>
      <c r="E5110" s="215">
        <v>1060</v>
      </c>
      <c r="F5110" s="215">
        <v>1220</v>
      </c>
      <c r="G5110" s="215">
        <v>1004</v>
      </c>
      <c r="I5110" s="215" t="s">
        <v>15821</v>
      </c>
      <c r="J5110" s="215" t="s">
        <v>15822</v>
      </c>
      <c r="K5110" s="215" t="s">
        <v>8741</v>
      </c>
      <c r="L5110" s="215" t="s">
        <v>23073</v>
      </c>
      <c r="AD5110" s="216"/>
    </row>
    <row r="5111" spans="1:30" s="215" customFormat="1" x14ac:dyDescent="0.25">
      <c r="A5111" s="215" t="s">
        <v>160</v>
      </c>
      <c r="B5111" s="215">
        <v>6153</v>
      </c>
      <c r="C5111" s="215" t="s">
        <v>242</v>
      </c>
      <c r="D5111" s="215">
        <v>3110615</v>
      </c>
      <c r="E5111" s="215">
        <v>1030</v>
      </c>
      <c r="F5111" s="215">
        <v>1122</v>
      </c>
      <c r="G5111" s="215">
        <v>1004</v>
      </c>
      <c r="I5111" s="215" t="s">
        <v>15823</v>
      </c>
      <c r="J5111" s="215" t="s">
        <v>15824</v>
      </c>
      <c r="K5111" s="215" t="s">
        <v>8741</v>
      </c>
      <c r="L5111" s="215" t="s">
        <v>23074</v>
      </c>
      <c r="AD5111" s="216"/>
    </row>
    <row r="5112" spans="1:30" s="215" customFormat="1" x14ac:dyDescent="0.25">
      <c r="A5112" s="215" t="s">
        <v>160</v>
      </c>
      <c r="B5112" s="215">
        <v>6153</v>
      </c>
      <c r="C5112" s="215" t="s">
        <v>242</v>
      </c>
      <c r="D5112" s="215">
        <v>3110640</v>
      </c>
      <c r="E5112" s="215">
        <v>1020</v>
      </c>
      <c r="F5112" s="215">
        <v>1122</v>
      </c>
      <c r="G5112" s="215">
        <v>1004</v>
      </c>
      <c r="I5112" s="215" t="s">
        <v>15825</v>
      </c>
      <c r="J5112" s="215" t="s">
        <v>15826</v>
      </c>
      <c r="K5112" s="215" t="s">
        <v>8688</v>
      </c>
      <c r="L5112" s="215" t="s">
        <v>21427</v>
      </c>
      <c r="AD5112" s="216"/>
    </row>
    <row r="5113" spans="1:30" s="215" customFormat="1" x14ac:dyDescent="0.25">
      <c r="A5113" s="215" t="s">
        <v>160</v>
      </c>
      <c r="B5113" s="215">
        <v>6153</v>
      </c>
      <c r="C5113" s="215" t="s">
        <v>242</v>
      </c>
      <c r="D5113" s="215">
        <v>3110739</v>
      </c>
      <c r="E5113" s="215">
        <v>1020</v>
      </c>
      <c r="F5113" s="215">
        <v>1110</v>
      </c>
      <c r="G5113" s="215">
        <v>1004</v>
      </c>
      <c r="I5113" s="215" t="s">
        <v>15827</v>
      </c>
      <c r="J5113" s="215" t="s">
        <v>15828</v>
      </c>
      <c r="K5113" s="215" t="s">
        <v>8741</v>
      </c>
      <c r="L5113" s="215" t="s">
        <v>23075</v>
      </c>
      <c r="AD5113" s="216"/>
    </row>
    <row r="5114" spans="1:30" s="215" customFormat="1" x14ac:dyDescent="0.25">
      <c r="A5114" s="215" t="s">
        <v>160</v>
      </c>
      <c r="B5114" s="215">
        <v>6153</v>
      </c>
      <c r="C5114" s="215" t="s">
        <v>242</v>
      </c>
      <c r="D5114" s="215">
        <v>3110740</v>
      </c>
      <c r="E5114" s="215">
        <v>1020</v>
      </c>
      <c r="F5114" s="215">
        <v>1110</v>
      </c>
      <c r="G5114" s="215">
        <v>1004</v>
      </c>
      <c r="I5114" s="215" t="s">
        <v>15829</v>
      </c>
      <c r="J5114" s="215" t="s">
        <v>15830</v>
      </c>
      <c r="K5114" s="215" t="s">
        <v>8741</v>
      </c>
      <c r="L5114" s="215" t="s">
        <v>23075</v>
      </c>
      <c r="AD5114" s="216"/>
    </row>
    <row r="5115" spans="1:30" s="215" customFormat="1" x14ac:dyDescent="0.25">
      <c r="A5115" s="215" t="s">
        <v>160</v>
      </c>
      <c r="B5115" s="215">
        <v>6153</v>
      </c>
      <c r="C5115" s="215" t="s">
        <v>242</v>
      </c>
      <c r="D5115" s="215">
        <v>3110741</v>
      </c>
      <c r="E5115" s="215">
        <v>1020</v>
      </c>
      <c r="F5115" s="215">
        <v>1110</v>
      </c>
      <c r="G5115" s="215">
        <v>1004</v>
      </c>
      <c r="I5115" s="215" t="s">
        <v>15831</v>
      </c>
      <c r="J5115" s="215" t="s">
        <v>15832</v>
      </c>
      <c r="K5115" s="215" t="s">
        <v>8741</v>
      </c>
      <c r="L5115" s="215" t="s">
        <v>23075</v>
      </c>
      <c r="AD5115" s="216"/>
    </row>
    <row r="5116" spans="1:30" s="215" customFormat="1" x14ac:dyDescent="0.25">
      <c r="A5116" s="215" t="s">
        <v>160</v>
      </c>
      <c r="B5116" s="215">
        <v>6153</v>
      </c>
      <c r="C5116" s="215" t="s">
        <v>242</v>
      </c>
      <c r="D5116" s="215">
        <v>3110783</v>
      </c>
      <c r="E5116" s="215">
        <v>1020</v>
      </c>
      <c r="F5116" s="215">
        <v>1122</v>
      </c>
      <c r="G5116" s="215">
        <v>1004</v>
      </c>
      <c r="I5116" s="215" t="s">
        <v>15833</v>
      </c>
      <c r="J5116" s="215" t="s">
        <v>15834</v>
      </c>
      <c r="K5116" s="215" t="s">
        <v>8741</v>
      </c>
      <c r="L5116" s="215" t="s">
        <v>23076</v>
      </c>
      <c r="AD5116" s="216"/>
    </row>
    <row r="5117" spans="1:30" s="215" customFormat="1" x14ac:dyDescent="0.25">
      <c r="A5117" s="215" t="s">
        <v>160</v>
      </c>
      <c r="B5117" s="215">
        <v>6153</v>
      </c>
      <c r="C5117" s="215" t="s">
        <v>242</v>
      </c>
      <c r="D5117" s="215">
        <v>3110786</v>
      </c>
      <c r="E5117" s="215">
        <v>1020</v>
      </c>
      <c r="F5117" s="215">
        <v>1122</v>
      </c>
      <c r="G5117" s="215">
        <v>1004</v>
      </c>
      <c r="I5117" s="215" t="s">
        <v>15835</v>
      </c>
      <c r="J5117" s="215" t="s">
        <v>15836</v>
      </c>
      <c r="K5117" s="215" t="s">
        <v>8741</v>
      </c>
      <c r="L5117" s="215" t="s">
        <v>23077</v>
      </c>
      <c r="AD5117" s="216"/>
    </row>
    <row r="5118" spans="1:30" s="215" customFormat="1" x14ac:dyDescent="0.25">
      <c r="A5118" s="215" t="s">
        <v>160</v>
      </c>
      <c r="B5118" s="215">
        <v>6153</v>
      </c>
      <c r="C5118" s="215" t="s">
        <v>242</v>
      </c>
      <c r="D5118" s="215">
        <v>3110790</v>
      </c>
      <c r="E5118" s="215">
        <v>1020</v>
      </c>
      <c r="F5118" s="215">
        <v>1110</v>
      </c>
      <c r="G5118" s="215">
        <v>1004</v>
      </c>
      <c r="I5118" s="215" t="s">
        <v>15837</v>
      </c>
      <c r="J5118" s="215" t="s">
        <v>15838</v>
      </c>
      <c r="K5118" s="215" t="s">
        <v>8741</v>
      </c>
      <c r="L5118" s="215" t="s">
        <v>23078</v>
      </c>
      <c r="AD5118" s="216"/>
    </row>
    <row r="5119" spans="1:30" s="215" customFormat="1" x14ac:dyDescent="0.25">
      <c r="A5119" s="215" t="s">
        <v>160</v>
      </c>
      <c r="B5119" s="215">
        <v>6153</v>
      </c>
      <c r="C5119" s="215" t="s">
        <v>242</v>
      </c>
      <c r="D5119" s="215">
        <v>3110791</v>
      </c>
      <c r="E5119" s="215">
        <v>1020</v>
      </c>
      <c r="F5119" s="215">
        <v>1122</v>
      </c>
      <c r="G5119" s="215">
        <v>1004</v>
      </c>
      <c r="I5119" s="215" t="s">
        <v>15839</v>
      </c>
      <c r="J5119" s="215" t="s">
        <v>15840</v>
      </c>
      <c r="K5119" s="215" t="s">
        <v>8741</v>
      </c>
      <c r="L5119" s="215" t="s">
        <v>23079</v>
      </c>
      <c r="AD5119" s="216"/>
    </row>
    <row r="5120" spans="1:30" s="215" customFormat="1" x14ac:dyDescent="0.25">
      <c r="A5120" s="215" t="s">
        <v>160</v>
      </c>
      <c r="B5120" s="215">
        <v>6153</v>
      </c>
      <c r="C5120" s="215" t="s">
        <v>242</v>
      </c>
      <c r="D5120" s="215">
        <v>3110792</v>
      </c>
      <c r="E5120" s="215">
        <v>1020</v>
      </c>
      <c r="F5120" s="215">
        <v>1122</v>
      </c>
      <c r="G5120" s="215">
        <v>1004</v>
      </c>
      <c r="I5120" s="215" t="s">
        <v>15841</v>
      </c>
      <c r="J5120" s="215" t="s">
        <v>15842</v>
      </c>
      <c r="K5120" s="215" t="s">
        <v>8741</v>
      </c>
      <c r="L5120" s="215" t="s">
        <v>23080</v>
      </c>
      <c r="AD5120" s="216"/>
    </row>
    <row r="5121" spans="1:30" s="215" customFormat="1" x14ac:dyDescent="0.25">
      <c r="A5121" s="215" t="s">
        <v>160</v>
      </c>
      <c r="B5121" s="215">
        <v>6153</v>
      </c>
      <c r="C5121" s="215" t="s">
        <v>242</v>
      </c>
      <c r="D5121" s="215">
        <v>3110794</v>
      </c>
      <c r="E5121" s="215">
        <v>1020</v>
      </c>
      <c r="F5121" s="215">
        <v>1122</v>
      </c>
      <c r="G5121" s="215">
        <v>1004</v>
      </c>
      <c r="I5121" s="215" t="s">
        <v>15843</v>
      </c>
      <c r="J5121" s="215" t="s">
        <v>15844</v>
      </c>
      <c r="K5121" s="215" t="s">
        <v>8741</v>
      </c>
      <c r="L5121" s="215" t="s">
        <v>23081</v>
      </c>
      <c r="AD5121" s="216"/>
    </row>
    <row r="5122" spans="1:30" s="215" customFormat="1" x14ac:dyDescent="0.25">
      <c r="A5122" s="215" t="s">
        <v>160</v>
      </c>
      <c r="B5122" s="215">
        <v>6153</v>
      </c>
      <c r="C5122" s="215" t="s">
        <v>242</v>
      </c>
      <c r="D5122" s="215">
        <v>3110795</v>
      </c>
      <c r="E5122" s="215">
        <v>1020</v>
      </c>
      <c r="F5122" s="215">
        <v>1122</v>
      </c>
      <c r="G5122" s="215">
        <v>1004</v>
      </c>
      <c r="I5122" s="215" t="s">
        <v>15845</v>
      </c>
      <c r="J5122" s="215" t="s">
        <v>15846</v>
      </c>
      <c r="K5122" s="215" t="s">
        <v>8741</v>
      </c>
      <c r="L5122" s="215" t="s">
        <v>23081</v>
      </c>
      <c r="AD5122" s="216"/>
    </row>
    <row r="5123" spans="1:30" s="215" customFormat="1" x14ac:dyDescent="0.25">
      <c r="A5123" s="215" t="s">
        <v>160</v>
      </c>
      <c r="B5123" s="215">
        <v>6153</v>
      </c>
      <c r="C5123" s="215" t="s">
        <v>242</v>
      </c>
      <c r="D5123" s="215">
        <v>3110796</v>
      </c>
      <c r="E5123" s="215">
        <v>1020</v>
      </c>
      <c r="F5123" s="215">
        <v>1122</v>
      </c>
      <c r="G5123" s="215">
        <v>1004</v>
      </c>
      <c r="I5123" s="215" t="s">
        <v>15847</v>
      </c>
      <c r="J5123" s="215" t="s">
        <v>15848</v>
      </c>
      <c r="K5123" s="215" t="s">
        <v>8741</v>
      </c>
      <c r="L5123" s="215" t="s">
        <v>23082</v>
      </c>
      <c r="AD5123" s="216"/>
    </row>
    <row r="5124" spans="1:30" s="215" customFormat="1" x14ac:dyDescent="0.25">
      <c r="A5124" s="215" t="s">
        <v>160</v>
      </c>
      <c r="B5124" s="215">
        <v>6153</v>
      </c>
      <c r="C5124" s="215" t="s">
        <v>242</v>
      </c>
      <c r="D5124" s="215">
        <v>3110799</v>
      </c>
      <c r="E5124" s="215">
        <v>1020</v>
      </c>
      <c r="F5124" s="215">
        <v>1122</v>
      </c>
      <c r="G5124" s="215">
        <v>1004</v>
      </c>
      <c r="I5124" s="215" t="s">
        <v>15849</v>
      </c>
      <c r="J5124" s="215" t="s">
        <v>15850</v>
      </c>
      <c r="K5124" s="215" t="s">
        <v>8741</v>
      </c>
      <c r="L5124" s="215" t="s">
        <v>23083</v>
      </c>
      <c r="AD5124" s="216"/>
    </row>
    <row r="5125" spans="1:30" s="215" customFormat="1" x14ac:dyDescent="0.25">
      <c r="A5125" s="215" t="s">
        <v>160</v>
      </c>
      <c r="B5125" s="215">
        <v>6153</v>
      </c>
      <c r="C5125" s="215" t="s">
        <v>242</v>
      </c>
      <c r="D5125" s="215">
        <v>3110800</v>
      </c>
      <c r="E5125" s="215">
        <v>1020</v>
      </c>
      <c r="F5125" s="215">
        <v>1122</v>
      </c>
      <c r="G5125" s="215">
        <v>1004</v>
      </c>
      <c r="I5125" s="215" t="s">
        <v>15851</v>
      </c>
      <c r="J5125" s="215" t="s">
        <v>15852</v>
      </c>
      <c r="K5125" s="215" t="s">
        <v>8741</v>
      </c>
      <c r="L5125" s="215" t="s">
        <v>23084</v>
      </c>
      <c r="AD5125" s="216"/>
    </row>
    <row r="5126" spans="1:30" s="215" customFormat="1" x14ac:dyDescent="0.25">
      <c r="A5126" s="215" t="s">
        <v>160</v>
      </c>
      <c r="B5126" s="215">
        <v>6153</v>
      </c>
      <c r="C5126" s="215" t="s">
        <v>242</v>
      </c>
      <c r="D5126" s="215">
        <v>3110802</v>
      </c>
      <c r="E5126" s="215">
        <v>1020</v>
      </c>
      <c r="F5126" s="215">
        <v>1122</v>
      </c>
      <c r="G5126" s="215">
        <v>1004</v>
      </c>
      <c r="I5126" s="215" t="s">
        <v>15853</v>
      </c>
      <c r="J5126" s="215" t="s">
        <v>15854</v>
      </c>
      <c r="K5126" s="215" t="s">
        <v>8741</v>
      </c>
      <c r="L5126" s="215" t="s">
        <v>23085</v>
      </c>
      <c r="AD5126" s="216"/>
    </row>
    <row r="5127" spans="1:30" s="215" customFormat="1" x14ac:dyDescent="0.25">
      <c r="A5127" s="215" t="s">
        <v>160</v>
      </c>
      <c r="B5127" s="215">
        <v>6153</v>
      </c>
      <c r="C5127" s="215" t="s">
        <v>242</v>
      </c>
      <c r="D5127" s="215">
        <v>3110804</v>
      </c>
      <c r="E5127" s="215">
        <v>1020</v>
      </c>
      <c r="F5127" s="215">
        <v>1122</v>
      </c>
      <c r="G5127" s="215">
        <v>1004</v>
      </c>
      <c r="I5127" s="215" t="s">
        <v>15855</v>
      </c>
      <c r="J5127" s="215" t="s">
        <v>15856</v>
      </c>
      <c r="K5127" s="215" t="s">
        <v>8741</v>
      </c>
      <c r="L5127" s="215" t="s">
        <v>23086</v>
      </c>
      <c r="AD5127" s="216"/>
    </row>
    <row r="5128" spans="1:30" s="215" customFormat="1" x14ac:dyDescent="0.25">
      <c r="A5128" s="215" t="s">
        <v>160</v>
      </c>
      <c r="B5128" s="215">
        <v>6153</v>
      </c>
      <c r="C5128" s="215" t="s">
        <v>242</v>
      </c>
      <c r="D5128" s="215">
        <v>3110813</v>
      </c>
      <c r="E5128" s="215">
        <v>1030</v>
      </c>
      <c r="F5128" s="215">
        <v>1122</v>
      </c>
      <c r="G5128" s="215">
        <v>1004</v>
      </c>
      <c r="I5128" s="215" t="s">
        <v>15857</v>
      </c>
      <c r="J5128" s="215" t="s">
        <v>15858</v>
      </c>
      <c r="K5128" s="215" t="s">
        <v>8741</v>
      </c>
      <c r="L5128" s="215" t="s">
        <v>23087</v>
      </c>
      <c r="AD5128" s="216"/>
    </row>
    <row r="5129" spans="1:30" s="215" customFormat="1" x14ac:dyDescent="0.25">
      <c r="A5129" s="215" t="s">
        <v>160</v>
      </c>
      <c r="B5129" s="215">
        <v>6153</v>
      </c>
      <c r="C5129" s="215" t="s">
        <v>242</v>
      </c>
      <c r="D5129" s="215">
        <v>3110818</v>
      </c>
      <c r="E5129" s="215">
        <v>1020</v>
      </c>
      <c r="F5129" s="215">
        <v>1122</v>
      </c>
      <c r="G5129" s="215">
        <v>1004</v>
      </c>
      <c r="I5129" s="215" t="s">
        <v>15859</v>
      </c>
      <c r="J5129" s="215" t="s">
        <v>15860</v>
      </c>
      <c r="K5129" s="215" t="s">
        <v>8741</v>
      </c>
      <c r="L5129" s="215" t="s">
        <v>23088</v>
      </c>
      <c r="AD5129" s="216"/>
    </row>
    <row r="5130" spans="1:30" s="215" customFormat="1" x14ac:dyDescent="0.25">
      <c r="A5130" s="215" t="s">
        <v>160</v>
      </c>
      <c r="B5130" s="215">
        <v>6153</v>
      </c>
      <c r="C5130" s="215" t="s">
        <v>242</v>
      </c>
      <c r="D5130" s="215">
        <v>9014506</v>
      </c>
      <c r="E5130" s="215">
        <v>1060</v>
      </c>
      <c r="F5130" s="215">
        <v>1230</v>
      </c>
      <c r="G5130" s="215">
        <v>1004</v>
      </c>
      <c r="I5130" s="215" t="s">
        <v>15861</v>
      </c>
      <c r="J5130" s="215" t="s">
        <v>15862</v>
      </c>
      <c r="K5130" s="215" t="s">
        <v>8741</v>
      </c>
      <c r="L5130" s="215" t="s">
        <v>23026</v>
      </c>
      <c r="AD5130" s="216"/>
    </row>
    <row r="5131" spans="1:30" s="215" customFormat="1" x14ac:dyDescent="0.25">
      <c r="A5131" s="215" t="s">
        <v>160</v>
      </c>
      <c r="B5131" s="215">
        <v>6153</v>
      </c>
      <c r="C5131" s="215" t="s">
        <v>242</v>
      </c>
      <c r="D5131" s="215">
        <v>9014512</v>
      </c>
      <c r="E5131" s="215">
        <v>1030</v>
      </c>
      <c r="F5131" s="215">
        <v>1122</v>
      </c>
      <c r="G5131" s="215">
        <v>1004</v>
      </c>
      <c r="I5131" s="215" t="s">
        <v>15863</v>
      </c>
      <c r="J5131" s="215" t="s">
        <v>15864</v>
      </c>
      <c r="K5131" s="215" t="s">
        <v>8741</v>
      </c>
      <c r="L5131" s="215" t="s">
        <v>23089</v>
      </c>
      <c r="AD5131" s="216"/>
    </row>
    <row r="5132" spans="1:30" s="215" customFormat="1" x14ac:dyDescent="0.25">
      <c r="A5132" s="215" t="s">
        <v>160</v>
      </c>
      <c r="B5132" s="215">
        <v>6153</v>
      </c>
      <c r="C5132" s="215" t="s">
        <v>242</v>
      </c>
      <c r="D5132" s="215">
        <v>9014514</v>
      </c>
      <c r="E5132" s="215">
        <v>1030</v>
      </c>
      <c r="F5132" s="215">
        <v>1122</v>
      </c>
      <c r="G5132" s="215">
        <v>1004</v>
      </c>
      <c r="I5132" s="215" t="s">
        <v>15865</v>
      </c>
      <c r="J5132" s="215" t="s">
        <v>15866</v>
      </c>
      <c r="K5132" s="215" t="s">
        <v>8741</v>
      </c>
      <c r="L5132" s="215" t="s">
        <v>23090</v>
      </c>
      <c r="AD5132" s="216"/>
    </row>
    <row r="5133" spans="1:30" s="215" customFormat="1" x14ac:dyDescent="0.25">
      <c r="A5133" s="215" t="s">
        <v>160</v>
      </c>
      <c r="B5133" s="215">
        <v>6153</v>
      </c>
      <c r="C5133" s="215" t="s">
        <v>242</v>
      </c>
      <c r="D5133" s="215">
        <v>9014531</v>
      </c>
      <c r="E5133" s="215">
        <v>1060</v>
      </c>
      <c r="F5133" s="215">
        <v>1251</v>
      </c>
      <c r="G5133" s="215">
        <v>1004</v>
      </c>
      <c r="I5133" s="215" t="s">
        <v>15867</v>
      </c>
      <c r="J5133" s="215" t="s">
        <v>15868</v>
      </c>
      <c r="K5133" s="215" t="s">
        <v>8741</v>
      </c>
      <c r="L5133" s="215" t="s">
        <v>23091</v>
      </c>
      <c r="AD5133" s="216"/>
    </row>
    <row r="5134" spans="1:30" s="215" customFormat="1" x14ac:dyDescent="0.25">
      <c r="A5134" s="215" t="s">
        <v>160</v>
      </c>
      <c r="B5134" s="215">
        <v>6153</v>
      </c>
      <c r="C5134" s="215" t="s">
        <v>242</v>
      </c>
      <c r="D5134" s="215">
        <v>9014552</v>
      </c>
      <c r="E5134" s="215">
        <v>1030</v>
      </c>
      <c r="F5134" s="215">
        <v>1122</v>
      </c>
      <c r="G5134" s="215">
        <v>1004</v>
      </c>
      <c r="I5134" s="215" t="s">
        <v>15869</v>
      </c>
      <c r="J5134" s="215" t="s">
        <v>15870</v>
      </c>
      <c r="K5134" s="215" t="s">
        <v>8741</v>
      </c>
      <c r="L5134" s="215" t="s">
        <v>23092</v>
      </c>
      <c r="AD5134" s="216"/>
    </row>
    <row r="5135" spans="1:30" s="215" customFormat="1" x14ac:dyDescent="0.25">
      <c r="A5135" s="215" t="s">
        <v>160</v>
      </c>
      <c r="B5135" s="215">
        <v>6153</v>
      </c>
      <c r="C5135" s="215" t="s">
        <v>242</v>
      </c>
      <c r="D5135" s="215">
        <v>9014579</v>
      </c>
      <c r="E5135" s="215">
        <v>1030</v>
      </c>
      <c r="F5135" s="215">
        <v>1122</v>
      </c>
      <c r="G5135" s="215">
        <v>1004</v>
      </c>
      <c r="I5135" s="215" t="s">
        <v>15871</v>
      </c>
      <c r="J5135" s="215" t="s">
        <v>15872</v>
      </c>
      <c r="K5135" s="215" t="s">
        <v>8741</v>
      </c>
      <c r="L5135" s="215" t="s">
        <v>23093</v>
      </c>
      <c r="AD5135" s="216"/>
    </row>
    <row r="5136" spans="1:30" s="215" customFormat="1" x14ac:dyDescent="0.25">
      <c r="A5136" s="215" t="s">
        <v>160</v>
      </c>
      <c r="B5136" s="215">
        <v>6153</v>
      </c>
      <c r="C5136" s="215" t="s">
        <v>242</v>
      </c>
      <c r="D5136" s="215">
        <v>9014584</v>
      </c>
      <c r="E5136" s="215">
        <v>1060</v>
      </c>
      <c r="F5136" s="215">
        <v>1230</v>
      </c>
      <c r="G5136" s="215">
        <v>1004</v>
      </c>
      <c r="I5136" s="215" t="s">
        <v>15873</v>
      </c>
      <c r="J5136" s="215" t="s">
        <v>15874</v>
      </c>
      <c r="K5136" s="215" t="s">
        <v>8741</v>
      </c>
      <c r="L5136" s="215" t="s">
        <v>23094</v>
      </c>
      <c r="AD5136" s="216"/>
    </row>
    <row r="5137" spans="1:30" s="215" customFormat="1" x14ac:dyDescent="0.25">
      <c r="A5137" s="215" t="s">
        <v>160</v>
      </c>
      <c r="B5137" s="215">
        <v>6153</v>
      </c>
      <c r="C5137" s="215" t="s">
        <v>242</v>
      </c>
      <c r="D5137" s="215">
        <v>9014586</v>
      </c>
      <c r="E5137" s="215">
        <v>1020</v>
      </c>
      <c r="F5137" s="215">
        <v>1122</v>
      </c>
      <c r="G5137" s="215">
        <v>1004</v>
      </c>
      <c r="I5137" s="215" t="s">
        <v>15875</v>
      </c>
      <c r="J5137" s="215" t="s">
        <v>15876</v>
      </c>
      <c r="K5137" s="215" t="s">
        <v>8741</v>
      </c>
      <c r="L5137" s="215" t="s">
        <v>23095</v>
      </c>
      <c r="AD5137" s="216"/>
    </row>
    <row r="5138" spans="1:30" s="215" customFormat="1" x14ac:dyDescent="0.25">
      <c r="A5138" s="215" t="s">
        <v>160</v>
      </c>
      <c r="B5138" s="215">
        <v>6153</v>
      </c>
      <c r="C5138" s="215" t="s">
        <v>242</v>
      </c>
      <c r="D5138" s="215">
        <v>9014589</v>
      </c>
      <c r="E5138" s="215">
        <v>1030</v>
      </c>
      <c r="F5138" s="215">
        <v>1122</v>
      </c>
      <c r="G5138" s="215">
        <v>1004</v>
      </c>
      <c r="I5138" s="215" t="s">
        <v>15877</v>
      </c>
      <c r="J5138" s="215" t="s">
        <v>15878</v>
      </c>
      <c r="K5138" s="215" t="s">
        <v>8741</v>
      </c>
      <c r="L5138" s="215" t="s">
        <v>23096</v>
      </c>
      <c r="AD5138" s="216"/>
    </row>
    <row r="5139" spans="1:30" s="215" customFormat="1" x14ac:dyDescent="0.25">
      <c r="A5139" s="215" t="s">
        <v>160</v>
      </c>
      <c r="B5139" s="215">
        <v>6153</v>
      </c>
      <c r="C5139" s="215" t="s">
        <v>242</v>
      </c>
      <c r="D5139" s="215">
        <v>9014603</v>
      </c>
      <c r="E5139" s="215">
        <v>1030</v>
      </c>
      <c r="F5139" s="215">
        <v>1122</v>
      </c>
      <c r="G5139" s="215">
        <v>1004</v>
      </c>
      <c r="I5139" s="215" t="s">
        <v>15879</v>
      </c>
      <c r="J5139" s="215" t="s">
        <v>15880</v>
      </c>
      <c r="K5139" s="215" t="s">
        <v>8741</v>
      </c>
      <c r="L5139" s="215" t="s">
        <v>23094</v>
      </c>
      <c r="AD5139" s="216"/>
    </row>
    <row r="5140" spans="1:30" s="215" customFormat="1" x14ac:dyDescent="0.25">
      <c r="A5140" s="215" t="s">
        <v>160</v>
      </c>
      <c r="B5140" s="215">
        <v>6153</v>
      </c>
      <c r="C5140" s="215" t="s">
        <v>242</v>
      </c>
      <c r="D5140" s="215">
        <v>9014604</v>
      </c>
      <c r="E5140" s="215">
        <v>1060</v>
      </c>
      <c r="F5140" s="215">
        <v>1230</v>
      </c>
      <c r="G5140" s="215">
        <v>1004</v>
      </c>
      <c r="I5140" s="215" t="s">
        <v>15881</v>
      </c>
      <c r="J5140" s="215" t="s">
        <v>15882</v>
      </c>
      <c r="K5140" s="215" t="s">
        <v>8741</v>
      </c>
      <c r="L5140" s="215" t="s">
        <v>23097</v>
      </c>
      <c r="AD5140" s="216"/>
    </row>
    <row r="5141" spans="1:30" s="215" customFormat="1" x14ac:dyDescent="0.25">
      <c r="A5141" s="215" t="s">
        <v>160</v>
      </c>
      <c r="B5141" s="215">
        <v>6153</v>
      </c>
      <c r="C5141" s="215" t="s">
        <v>242</v>
      </c>
      <c r="D5141" s="215">
        <v>9042048</v>
      </c>
      <c r="E5141" s="215">
        <v>1060</v>
      </c>
      <c r="F5141" s="215">
        <v>1230</v>
      </c>
      <c r="G5141" s="215">
        <v>1004</v>
      </c>
      <c r="I5141" s="215" t="s">
        <v>15883</v>
      </c>
      <c r="J5141" s="215" t="s">
        <v>15884</v>
      </c>
      <c r="K5141" s="215" t="s">
        <v>8741</v>
      </c>
      <c r="L5141" s="215" t="s">
        <v>23053</v>
      </c>
      <c r="AD5141" s="216"/>
    </row>
    <row r="5142" spans="1:30" s="215" customFormat="1" x14ac:dyDescent="0.25">
      <c r="A5142" s="215" t="s">
        <v>160</v>
      </c>
      <c r="B5142" s="215">
        <v>6153</v>
      </c>
      <c r="C5142" s="215" t="s">
        <v>242</v>
      </c>
      <c r="D5142" s="215">
        <v>9060019</v>
      </c>
      <c r="E5142" s="215">
        <v>1040</v>
      </c>
      <c r="F5142" s="215">
        <v>1130</v>
      </c>
      <c r="G5142" s="215">
        <v>1004</v>
      </c>
      <c r="I5142" s="215" t="s">
        <v>15885</v>
      </c>
      <c r="J5142" s="215" t="s">
        <v>15886</v>
      </c>
      <c r="K5142" s="215" t="s">
        <v>8741</v>
      </c>
      <c r="L5142" s="215" t="s">
        <v>23098</v>
      </c>
      <c r="AD5142" s="216"/>
    </row>
    <row r="5143" spans="1:30" s="215" customFormat="1" x14ac:dyDescent="0.25">
      <c r="A5143" s="215" t="s">
        <v>160</v>
      </c>
      <c r="B5143" s="215">
        <v>6153</v>
      </c>
      <c r="C5143" s="215" t="s">
        <v>242</v>
      </c>
      <c r="D5143" s="215">
        <v>9072533</v>
      </c>
      <c r="E5143" s="215">
        <v>1060</v>
      </c>
      <c r="F5143" s="215">
        <v>1271</v>
      </c>
      <c r="G5143" s="215">
        <v>1004</v>
      </c>
      <c r="I5143" s="215" t="s">
        <v>15887</v>
      </c>
      <c r="J5143" s="215" t="s">
        <v>15888</v>
      </c>
      <c r="K5143" s="215" t="s">
        <v>8741</v>
      </c>
      <c r="L5143" s="215" t="s">
        <v>23099</v>
      </c>
      <c r="AD5143" s="216"/>
    </row>
    <row r="5144" spans="1:30" s="215" customFormat="1" x14ac:dyDescent="0.25">
      <c r="A5144" s="215" t="s">
        <v>160</v>
      </c>
      <c r="B5144" s="215">
        <v>6153</v>
      </c>
      <c r="C5144" s="215" t="s">
        <v>242</v>
      </c>
      <c r="D5144" s="215">
        <v>9080612</v>
      </c>
      <c r="E5144" s="215">
        <v>1060</v>
      </c>
      <c r="F5144" s="215">
        <v>1251</v>
      </c>
      <c r="G5144" s="215">
        <v>1004</v>
      </c>
      <c r="I5144" s="215" t="s">
        <v>15889</v>
      </c>
      <c r="J5144" s="215" t="s">
        <v>15890</v>
      </c>
      <c r="K5144" s="215" t="s">
        <v>8741</v>
      </c>
      <c r="L5144" s="215" t="s">
        <v>23100</v>
      </c>
      <c r="AD5144" s="216"/>
    </row>
    <row r="5145" spans="1:30" s="215" customFormat="1" x14ac:dyDescent="0.25">
      <c r="A5145" s="215" t="s">
        <v>160</v>
      </c>
      <c r="B5145" s="215">
        <v>6153</v>
      </c>
      <c r="C5145" s="215" t="s">
        <v>242</v>
      </c>
      <c r="D5145" s="215">
        <v>190075872</v>
      </c>
      <c r="E5145" s="215">
        <v>1020</v>
      </c>
      <c r="F5145" s="215">
        <v>1122</v>
      </c>
      <c r="G5145" s="215">
        <v>1004</v>
      </c>
      <c r="I5145" s="215" t="s">
        <v>15891</v>
      </c>
      <c r="J5145" s="215" t="s">
        <v>15892</v>
      </c>
      <c r="K5145" s="215" t="s">
        <v>8741</v>
      </c>
      <c r="L5145" s="215" t="s">
        <v>23101</v>
      </c>
      <c r="AD5145" s="216"/>
    </row>
    <row r="5146" spans="1:30" s="215" customFormat="1" x14ac:dyDescent="0.25">
      <c r="A5146" s="215" t="s">
        <v>160</v>
      </c>
      <c r="B5146" s="215">
        <v>6153</v>
      </c>
      <c r="C5146" s="215" t="s">
        <v>242</v>
      </c>
      <c r="D5146" s="215">
        <v>190075873</v>
      </c>
      <c r="E5146" s="215">
        <v>1020</v>
      </c>
      <c r="F5146" s="215">
        <v>1122</v>
      </c>
      <c r="G5146" s="215">
        <v>1004</v>
      </c>
      <c r="I5146" s="215" t="s">
        <v>15893</v>
      </c>
      <c r="J5146" s="215" t="s">
        <v>15894</v>
      </c>
      <c r="K5146" s="215" t="s">
        <v>8741</v>
      </c>
      <c r="L5146" s="215" t="s">
        <v>23102</v>
      </c>
      <c r="AD5146" s="216"/>
    </row>
    <row r="5147" spans="1:30" s="215" customFormat="1" x14ac:dyDescent="0.25">
      <c r="A5147" s="215" t="s">
        <v>160</v>
      </c>
      <c r="B5147" s="215">
        <v>6153</v>
      </c>
      <c r="C5147" s="215" t="s">
        <v>242</v>
      </c>
      <c r="D5147" s="215">
        <v>190075874</v>
      </c>
      <c r="E5147" s="215">
        <v>1020</v>
      </c>
      <c r="F5147" s="215">
        <v>1122</v>
      </c>
      <c r="G5147" s="215">
        <v>1004</v>
      </c>
      <c r="I5147" s="215" t="s">
        <v>15895</v>
      </c>
      <c r="J5147" s="215" t="s">
        <v>15896</v>
      </c>
      <c r="K5147" s="215" t="s">
        <v>8741</v>
      </c>
      <c r="L5147" s="215" t="s">
        <v>23103</v>
      </c>
      <c r="AD5147" s="216"/>
    </row>
    <row r="5148" spans="1:30" s="215" customFormat="1" x14ac:dyDescent="0.25">
      <c r="A5148" s="215" t="s">
        <v>160</v>
      </c>
      <c r="B5148" s="215">
        <v>6153</v>
      </c>
      <c r="C5148" s="215" t="s">
        <v>242</v>
      </c>
      <c r="D5148" s="215">
        <v>190075875</v>
      </c>
      <c r="E5148" s="215">
        <v>1020</v>
      </c>
      <c r="F5148" s="215">
        <v>1122</v>
      </c>
      <c r="G5148" s="215">
        <v>1004</v>
      </c>
      <c r="I5148" s="215" t="s">
        <v>15897</v>
      </c>
      <c r="J5148" s="215" t="s">
        <v>15898</v>
      </c>
      <c r="K5148" s="215" t="s">
        <v>8741</v>
      </c>
      <c r="L5148" s="215" t="s">
        <v>23104</v>
      </c>
      <c r="AD5148" s="216"/>
    </row>
    <row r="5149" spans="1:30" s="215" customFormat="1" x14ac:dyDescent="0.25">
      <c r="A5149" s="215" t="s">
        <v>160</v>
      </c>
      <c r="B5149" s="215">
        <v>6153</v>
      </c>
      <c r="C5149" s="215" t="s">
        <v>242</v>
      </c>
      <c r="D5149" s="215">
        <v>190075876</v>
      </c>
      <c r="E5149" s="215">
        <v>1020</v>
      </c>
      <c r="F5149" s="215">
        <v>1122</v>
      </c>
      <c r="G5149" s="215">
        <v>1004</v>
      </c>
      <c r="I5149" s="215" t="s">
        <v>15899</v>
      </c>
      <c r="J5149" s="215" t="s">
        <v>15900</v>
      </c>
      <c r="K5149" s="215" t="s">
        <v>8741</v>
      </c>
      <c r="L5149" s="215" t="s">
        <v>23105</v>
      </c>
      <c r="AD5149" s="216"/>
    </row>
    <row r="5150" spans="1:30" s="215" customFormat="1" x14ac:dyDescent="0.25">
      <c r="A5150" s="215" t="s">
        <v>160</v>
      </c>
      <c r="B5150" s="215">
        <v>6153</v>
      </c>
      <c r="C5150" s="215" t="s">
        <v>242</v>
      </c>
      <c r="D5150" s="215">
        <v>190088827</v>
      </c>
      <c r="E5150" s="215">
        <v>1020</v>
      </c>
      <c r="F5150" s="215">
        <v>1122</v>
      </c>
      <c r="G5150" s="215">
        <v>1004</v>
      </c>
      <c r="I5150" s="215" t="s">
        <v>15901</v>
      </c>
      <c r="J5150" s="215" t="s">
        <v>15902</v>
      </c>
      <c r="K5150" s="215" t="s">
        <v>8741</v>
      </c>
      <c r="L5150" s="215" t="s">
        <v>23106</v>
      </c>
      <c r="AD5150" s="216"/>
    </row>
    <row r="5151" spans="1:30" s="215" customFormat="1" x14ac:dyDescent="0.25">
      <c r="A5151" s="215" t="s">
        <v>160</v>
      </c>
      <c r="B5151" s="215">
        <v>6153</v>
      </c>
      <c r="C5151" s="215" t="s">
        <v>242</v>
      </c>
      <c r="D5151" s="215">
        <v>190112708</v>
      </c>
      <c r="E5151" s="215">
        <v>1060</v>
      </c>
      <c r="F5151" s="215">
        <v>1242</v>
      </c>
      <c r="G5151" s="215">
        <v>1004</v>
      </c>
      <c r="I5151" s="215" t="s">
        <v>15903</v>
      </c>
      <c r="J5151" s="215" t="s">
        <v>15904</v>
      </c>
      <c r="K5151" s="215" t="s">
        <v>8741</v>
      </c>
      <c r="L5151" s="215" t="s">
        <v>23107</v>
      </c>
      <c r="AD5151" s="216"/>
    </row>
    <row r="5152" spans="1:30" s="215" customFormat="1" x14ac:dyDescent="0.25">
      <c r="A5152" s="215" t="s">
        <v>160</v>
      </c>
      <c r="B5152" s="215">
        <v>6153</v>
      </c>
      <c r="C5152" s="215" t="s">
        <v>242</v>
      </c>
      <c r="D5152" s="215">
        <v>190112769</v>
      </c>
      <c r="E5152" s="215">
        <v>1020</v>
      </c>
      <c r="F5152" s="215">
        <v>1122</v>
      </c>
      <c r="G5152" s="215">
        <v>1004</v>
      </c>
      <c r="I5152" s="215" t="s">
        <v>15905</v>
      </c>
      <c r="J5152" s="215" t="s">
        <v>15906</v>
      </c>
      <c r="K5152" s="215" t="s">
        <v>8741</v>
      </c>
      <c r="L5152" s="215" t="s">
        <v>23108</v>
      </c>
      <c r="AD5152" s="216"/>
    </row>
    <row r="5153" spans="1:30" s="215" customFormat="1" x14ac:dyDescent="0.25">
      <c r="A5153" s="215" t="s">
        <v>160</v>
      </c>
      <c r="B5153" s="215">
        <v>6153</v>
      </c>
      <c r="C5153" s="215" t="s">
        <v>242</v>
      </c>
      <c r="D5153" s="215">
        <v>190127171</v>
      </c>
      <c r="E5153" s="215">
        <v>1020</v>
      </c>
      <c r="F5153" s="215">
        <v>1122</v>
      </c>
      <c r="G5153" s="215">
        <v>1004</v>
      </c>
      <c r="I5153" s="215" t="s">
        <v>15907</v>
      </c>
      <c r="J5153" s="215" t="s">
        <v>15908</v>
      </c>
      <c r="K5153" s="215" t="s">
        <v>8688</v>
      </c>
      <c r="L5153" s="215" t="s">
        <v>21428</v>
      </c>
      <c r="AD5153" s="216"/>
    </row>
    <row r="5154" spans="1:30" s="215" customFormat="1" x14ac:dyDescent="0.25">
      <c r="A5154" s="215" t="s">
        <v>160</v>
      </c>
      <c r="B5154" s="215">
        <v>6153</v>
      </c>
      <c r="C5154" s="215" t="s">
        <v>242</v>
      </c>
      <c r="D5154" s="215">
        <v>190127191</v>
      </c>
      <c r="E5154" s="215">
        <v>1020</v>
      </c>
      <c r="F5154" s="215">
        <v>1122</v>
      </c>
      <c r="G5154" s="215">
        <v>1004</v>
      </c>
      <c r="I5154" s="215" t="s">
        <v>15909</v>
      </c>
      <c r="J5154" s="215" t="s">
        <v>15910</v>
      </c>
      <c r="K5154" s="215" t="s">
        <v>8741</v>
      </c>
      <c r="L5154" s="215" t="s">
        <v>23109</v>
      </c>
      <c r="AD5154" s="216"/>
    </row>
    <row r="5155" spans="1:30" s="215" customFormat="1" x14ac:dyDescent="0.25">
      <c r="A5155" s="215" t="s">
        <v>160</v>
      </c>
      <c r="B5155" s="215">
        <v>6153</v>
      </c>
      <c r="C5155" s="215" t="s">
        <v>242</v>
      </c>
      <c r="D5155" s="215">
        <v>190127236</v>
      </c>
      <c r="E5155" s="215">
        <v>1020</v>
      </c>
      <c r="F5155" s="215">
        <v>1122</v>
      </c>
      <c r="G5155" s="215">
        <v>1004</v>
      </c>
      <c r="I5155" s="215" t="s">
        <v>15911</v>
      </c>
      <c r="J5155" s="215" t="s">
        <v>15912</v>
      </c>
      <c r="K5155" s="215" t="s">
        <v>8741</v>
      </c>
      <c r="L5155" s="215" t="s">
        <v>23110</v>
      </c>
      <c r="AD5155" s="216"/>
    </row>
    <row r="5156" spans="1:30" s="215" customFormat="1" x14ac:dyDescent="0.25">
      <c r="A5156" s="215" t="s">
        <v>160</v>
      </c>
      <c r="B5156" s="215">
        <v>6153</v>
      </c>
      <c r="C5156" s="215" t="s">
        <v>242</v>
      </c>
      <c r="D5156" s="215">
        <v>190127237</v>
      </c>
      <c r="E5156" s="215">
        <v>1020</v>
      </c>
      <c r="F5156" s="215">
        <v>1122</v>
      </c>
      <c r="G5156" s="215">
        <v>1004</v>
      </c>
      <c r="I5156" s="215" t="s">
        <v>15913</v>
      </c>
      <c r="J5156" s="215" t="s">
        <v>15914</v>
      </c>
      <c r="K5156" s="215" t="s">
        <v>8741</v>
      </c>
      <c r="L5156" s="215" t="s">
        <v>23110</v>
      </c>
      <c r="AD5156" s="216"/>
    </row>
    <row r="5157" spans="1:30" s="215" customFormat="1" x14ac:dyDescent="0.25">
      <c r="A5157" s="215" t="s">
        <v>160</v>
      </c>
      <c r="B5157" s="215">
        <v>6153</v>
      </c>
      <c r="C5157" s="215" t="s">
        <v>242</v>
      </c>
      <c r="D5157" s="215">
        <v>190127251</v>
      </c>
      <c r="E5157" s="215">
        <v>1020</v>
      </c>
      <c r="F5157" s="215">
        <v>1122</v>
      </c>
      <c r="G5157" s="215">
        <v>1004</v>
      </c>
      <c r="I5157" s="215" t="s">
        <v>15915</v>
      </c>
      <c r="J5157" s="215" t="s">
        <v>15916</v>
      </c>
      <c r="K5157" s="215" t="s">
        <v>8741</v>
      </c>
      <c r="L5157" s="215" t="s">
        <v>23110</v>
      </c>
      <c r="AD5157" s="216"/>
    </row>
    <row r="5158" spans="1:30" s="215" customFormat="1" x14ac:dyDescent="0.25">
      <c r="A5158" s="215" t="s">
        <v>160</v>
      </c>
      <c r="B5158" s="215">
        <v>6153</v>
      </c>
      <c r="C5158" s="215" t="s">
        <v>242</v>
      </c>
      <c r="D5158" s="215">
        <v>190127254</v>
      </c>
      <c r="E5158" s="215">
        <v>1020</v>
      </c>
      <c r="F5158" s="215">
        <v>1110</v>
      </c>
      <c r="G5158" s="215">
        <v>1004</v>
      </c>
      <c r="I5158" s="215" t="s">
        <v>15917</v>
      </c>
      <c r="J5158" s="215" t="s">
        <v>15918</v>
      </c>
      <c r="K5158" s="215" t="s">
        <v>8688</v>
      </c>
      <c r="L5158" s="215" t="s">
        <v>21429</v>
      </c>
      <c r="AD5158" s="216"/>
    </row>
    <row r="5159" spans="1:30" s="215" customFormat="1" x14ac:dyDescent="0.25">
      <c r="A5159" s="215" t="s">
        <v>160</v>
      </c>
      <c r="B5159" s="215">
        <v>6153</v>
      </c>
      <c r="C5159" s="215" t="s">
        <v>242</v>
      </c>
      <c r="D5159" s="215">
        <v>190127256</v>
      </c>
      <c r="E5159" s="215">
        <v>1020</v>
      </c>
      <c r="F5159" s="215">
        <v>1122</v>
      </c>
      <c r="G5159" s="215">
        <v>1004</v>
      </c>
      <c r="I5159" s="215" t="s">
        <v>15919</v>
      </c>
      <c r="J5159" s="215" t="s">
        <v>15920</v>
      </c>
      <c r="K5159" s="215" t="s">
        <v>8741</v>
      </c>
      <c r="L5159" s="215" t="s">
        <v>23111</v>
      </c>
      <c r="AD5159" s="216"/>
    </row>
    <row r="5160" spans="1:30" s="215" customFormat="1" x14ac:dyDescent="0.25">
      <c r="A5160" s="215" t="s">
        <v>160</v>
      </c>
      <c r="B5160" s="215">
        <v>6153</v>
      </c>
      <c r="C5160" s="215" t="s">
        <v>242</v>
      </c>
      <c r="D5160" s="215">
        <v>190127310</v>
      </c>
      <c r="E5160" s="215">
        <v>1020</v>
      </c>
      <c r="F5160" s="215">
        <v>1122</v>
      </c>
      <c r="G5160" s="215">
        <v>1004</v>
      </c>
      <c r="I5160" s="215" t="s">
        <v>15921</v>
      </c>
      <c r="J5160" s="215" t="s">
        <v>15922</v>
      </c>
      <c r="K5160" s="215" t="s">
        <v>8741</v>
      </c>
      <c r="L5160" s="215" t="s">
        <v>23112</v>
      </c>
      <c r="AD5160" s="216"/>
    </row>
    <row r="5161" spans="1:30" s="215" customFormat="1" x14ac:dyDescent="0.25">
      <c r="A5161" s="215" t="s">
        <v>160</v>
      </c>
      <c r="B5161" s="215">
        <v>6153</v>
      </c>
      <c r="C5161" s="215" t="s">
        <v>242</v>
      </c>
      <c r="D5161" s="215">
        <v>190127311</v>
      </c>
      <c r="E5161" s="215">
        <v>1020</v>
      </c>
      <c r="F5161" s="215">
        <v>1122</v>
      </c>
      <c r="G5161" s="215">
        <v>1004</v>
      </c>
      <c r="I5161" s="215" t="s">
        <v>15923</v>
      </c>
      <c r="J5161" s="215" t="s">
        <v>15924</v>
      </c>
      <c r="K5161" s="215" t="s">
        <v>8741</v>
      </c>
      <c r="L5161" s="215" t="s">
        <v>23113</v>
      </c>
      <c r="AD5161" s="216"/>
    </row>
    <row r="5162" spans="1:30" s="215" customFormat="1" x14ac:dyDescent="0.25">
      <c r="A5162" s="215" t="s">
        <v>160</v>
      </c>
      <c r="B5162" s="215">
        <v>6153</v>
      </c>
      <c r="C5162" s="215" t="s">
        <v>242</v>
      </c>
      <c r="D5162" s="215">
        <v>190175595</v>
      </c>
      <c r="E5162" s="215">
        <v>1020</v>
      </c>
      <c r="F5162" s="215">
        <v>1122</v>
      </c>
      <c r="G5162" s="215">
        <v>1004</v>
      </c>
      <c r="I5162" s="215" t="s">
        <v>15925</v>
      </c>
      <c r="J5162" s="215" t="s">
        <v>15926</v>
      </c>
      <c r="K5162" s="215" t="s">
        <v>8741</v>
      </c>
      <c r="L5162" s="215" t="s">
        <v>23114</v>
      </c>
      <c r="AD5162" s="216"/>
    </row>
    <row r="5163" spans="1:30" s="215" customFormat="1" x14ac:dyDescent="0.25">
      <c r="A5163" s="215" t="s">
        <v>160</v>
      </c>
      <c r="B5163" s="215">
        <v>6153</v>
      </c>
      <c r="C5163" s="215" t="s">
        <v>242</v>
      </c>
      <c r="D5163" s="215">
        <v>190175610</v>
      </c>
      <c r="E5163" s="215">
        <v>1040</v>
      </c>
      <c r="F5163" s="215">
        <v>1264</v>
      </c>
      <c r="G5163" s="215">
        <v>1004</v>
      </c>
      <c r="I5163" s="215" t="s">
        <v>15927</v>
      </c>
      <c r="J5163" s="215" t="s">
        <v>15928</v>
      </c>
      <c r="K5163" s="215" t="s">
        <v>8741</v>
      </c>
      <c r="L5163" s="215" t="s">
        <v>23115</v>
      </c>
      <c r="AD5163" s="216"/>
    </row>
    <row r="5164" spans="1:30" s="215" customFormat="1" x14ac:dyDescent="0.25">
      <c r="A5164" s="215" t="s">
        <v>160</v>
      </c>
      <c r="B5164" s="215">
        <v>6153</v>
      </c>
      <c r="C5164" s="215" t="s">
        <v>242</v>
      </c>
      <c r="D5164" s="215">
        <v>190180194</v>
      </c>
      <c r="E5164" s="215">
        <v>1060</v>
      </c>
      <c r="F5164" s="215">
        <v>1251</v>
      </c>
      <c r="G5164" s="215">
        <v>1004</v>
      </c>
      <c r="I5164" s="215" t="s">
        <v>15929</v>
      </c>
      <c r="J5164" s="215" t="s">
        <v>15930</v>
      </c>
      <c r="K5164" s="215" t="s">
        <v>8741</v>
      </c>
      <c r="L5164" s="215" t="s">
        <v>23100</v>
      </c>
      <c r="AD5164" s="216"/>
    </row>
    <row r="5165" spans="1:30" s="215" customFormat="1" x14ac:dyDescent="0.25">
      <c r="A5165" s="215" t="s">
        <v>160</v>
      </c>
      <c r="B5165" s="215">
        <v>6153</v>
      </c>
      <c r="C5165" s="215" t="s">
        <v>242</v>
      </c>
      <c r="D5165" s="215">
        <v>190180209</v>
      </c>
      <c r="E5165" s="215">
        <v>1060</v>
      </c>
      <c r="F5165" s="215">
        <v>1251</v>
      </c>
      <c r="G5165" s="215">
        <v>1004</v>
      </c>
      <c r="I5165" s="215" t="s">
        <v>15931</v>
      </c>
      <c r="J5165" s="215" t="s">
        <v>15932</v>
      </c>
      <c r="K5165" s="215" t="s">
        <v>8741</v>
      </c>
      <c r="L5165" s="215" t="s">
        <v>23116</v>
      </c>
      <c r="AD5165" s="216"/>
    </row>
    <row r="5166" spans="1:30" s="215" customFormat="1" x14ac:dyDescent="0.25">
      <c r="A5166" s="215" t="s">
        <v>160</v>
      </c>
      <c r="B5166" s="215">
        <v>6153</v>
      </c>
      <c r="C5166" s="215" t="s">
        <v>242</v>
      </c>
      <c r="D5166" s="215">
        <v>190195785</v>
      </c>
      <c r="E5166" s="215">
        <v>1020</v>
      </c>
      <c r="F5166" s="215">
        <v>1122</v>
      </c>
      <c r="G5166" s="215">
        <v>1004</v>
      </c>
      <c r="I5166" s="215" t="s">
        <v>15933</v>
      </c>
      <c r="J5166" s="215" t="s">
        <v>15934</v>
      </c>
      <c r="K5166" s="215" t="s">
        <v>8688</v>
      </c>
      <c r="L5166" s="215" t="s">
        <v>21430</v>
      </c>
      <c r="AD5166" s="216"/>
    </row>
    <row r="5167" spans="1:30" s="215" customFormat="1" x14ac:dyDescent="0.25">
      <c r="A5167" s="215" t="s">
        <v>160</v>
      </c>
      <c r="B5167" s="215">
        <v>6153</v>
      </c>
      <c r="C5167" s="215" t="s">
        <v>242</v>
      </c>
      <c r="D5167" s="215">
        <v>190198292</v>
      </c>
      <c r="E5167" s="215">
        <v>1020</v>
      </c>
      <c r="F5167" s="215">
        <v>1122</v>
      </c>
      <c r="G5167" s="215">
        <v>1004</v>
      </c>
      <c r="I5167" s="215" t="s">
        <v>15935</v>
      </c>
      <c r="J5167" s="215" t="s">
        <v>15936</v>
      </c>
      <c r="K5167" s="215" t="s">
        <v>8741</v>
      </c>
      <c r="L5167" s="215" t="s">
        <v>23117</v>
      </c>
      <c r="AD5167" s="216"/>
    </row>
    <row r="5168" spans="1:30" s="215" customFormat="1" x14ac:dyDescent="0.25">
      <c r="A5168" s="215" t="s">
        <v>160</v>
      </c>
      <c r="B5168" s="215">
        <v>6153</v>
      </c>
      <c r="C5168" s="215" t="s">
        <v>242</v>
      </c>
      <c r="D5168" s="215">
        <v>190198452</v>
      </c>
      <c r="E5168" s="215">
        <v>1020</v>
      </c>
      <c r="F5168" s="215">
        <v>1122</v>
      </c>
      <c r="G5168" s="215">
        <v>1004</v>
      </c>
      <c r="I5168" s="215" t="s">
        <v>15937</v>
      </c>
      <c r="J5168" s="215" t="s">
        <v>15938</v>
      </c>
      <c r="K5168" s="215" t="s">
        <v>8741</v>
      </c>
      <c r="L5168" s="215" t="s">
        <v>23118</v>
      </c>
      <c r="AD5168" s="216"/>
    </row>
    <row r="5169" spans="1:30" s="215" customFormat="1" x14ac:dyDescent="0.25">
      <c r="A5169" s="215" t="s">
        <v>160</v>
      </c>
      <c r="B5169" s="215">
        <v>6153</v>
      </c>
      <c r="C5169" s="215" t="s">
        <v>242</v>
      </c>
      <c r="D5169" s="215">
        <v>190203980</v>
      </c>
      <c r="E5169" s="215">
        <v>1020</v>
      </c>
      <c r="F5169" s="215">
        <v>1122</v>
      </c>
      <c r="G5169" s="215">
        <v>1004</v>
      </c>
      <c r="I5169" s="215" t="s">
        <v>15939</v>
      </c>
      <c r="J5169" s="215" t="s">
        <v>15940</v>
      </c>
      <c r="K5169" s="215" t="s">
        <v>8741</v>
      </c>
      <c r="L5169" s="215" t="s">
        <v>23119</v>
      </c>
      <c r="AD5169" s="216"/>
    </row>
    <row r="5170" spans="1:30" s="215" customFormat="1" x14ac:dyDescent="0.25">
      <c r="A5170" s="215" t="s">
        <v>160</v>
      </c>
      <c r="B5170" s="215">
        <v>6153</v>
      </c>
      <c r="C5170" s="215" t="s">
        <v>242</v>
      </c>
      <c r="D5170" s="215">
        <v>190207968</v>
      </c>
      <c r="E5170" s="215">
        <v>1020</v>
      </c>
      <c r="F5170" s="215">
        <v>1122</v>
      </c>
      <c r="G5170" s="215">
        <v>1004</v>
      </c>
      <c r="I5170" s="215" t="s">
        <v>15941</v>
      </c>
      <c r="J5170" s="215" t="s">
        <v>15942</v>
      </c>
      <c r="K5170" s="215" t="s">
        <v>8741</v>
      </c>
      <c r="L5170" s="215" t="s">
        <v>23120</v>
      </c>
      <c r="AD5170" s="216"/>
    </row>
    <row r="5171" spans="1:30" s="215" customFormat="1" x14ac:dyDescent="0.25">
      <c r="A5171" s="215" t="s">
        <v>160</v>
      </c>
      <c r="B5171" s="215">
        <v>6153</v>
      </c>
      <c r="C5171" s="215" t="s">
        <v>242</v>
      </c>
      <c r="D5171" s="215">
        <v>190208525</v>
      </c>
      <c r="E5171" s="215">
        <v>1020</v>
      </c>
      <c r="F5171" s="215">
        <v>1110</v>
      </c>
      <c r="G5171" s="215">
        <v>1004</v>
      </c>
      <c r="I5171" s="215" t="s">
        <v>15943</v>
      </c>
      <c r="J5171" s="215" t="s">
        <v>15944</v>
      </c>
      <c r="K5171" s="215" t="s">
        <v>8741</v>
      </c>
      <c r="L5171" s="215" t="s">
        <v>23121</v>
      </c>
      <c r="AD5171" s="216"/>
    </row>
    <row r="5172" spans="1:30" s="215" customFormat="1" x14ac:dyDescent="0.25">
      <c r="A5172" s="215" t="s">
        <v>160</v>
      </c>
      <c r="B5172" s="215">
        <v>6153</v>
      </c>
      <c r="C5172" s="215" t="s">
        <v>242</v>
      </c>
      <c r="D5172" s="215">
        <v>190208566</v>
      </c>
      <c r="E5172" s="215">
        <v>1020</v>
      </c>
      <c r="F5172" s="215">
        <v>1110</v>
      </c>
      <c r="G5172" s="215">
        <v>1004</v>
      </c>
      <c r="I5172" s="215" t="s">
        <v>15945</v>
      </c>
      <c r="J5172" s="215" t="s">
        <v>15946</v>
      </c>
      <c r="K5172" s="215" t="s">
        <v>8741</v>
      </c>
      <c r="L5172" s="215" t="s">
        <v>23068</v>
      </c>
      <c r="AD5172" s="216"/>
    </row>
    <row r="5173" spans="1:30" s="215" customFormat="1" x14ac:dyDescent="0.25">
      <c r="A5173" s="215" t="s">
        <v>160</v>
      </c>
      <c r="B5173" s="215">
        <v>6153</v>
      </c>
      <c r="C5173" s="215" t="s">
        <v>242</v>
      </c>
      <c r="D5173" s="215">
        <v>190208567</v>
      </c>
      <c r="E5173" s="215">
        <v>1020</v>
      </c>
      <c r="F5173" s="215">
        <v>1110</v>
      </c>
      <c r="G5173" s="215">
        <v>1004</v>
      </c>
      <c r="I5173" s="215" t="s">
        <v>15947</v>
      </c>
      <c r="J5173" s="215" t="s">
        <v>15948</v>
      </c>
      <c r="K5173" s="215" t="s">
        <v>8741</v>
      </c>
      <c r="L5173" s="215" t="s">
        <v>23068</v>
      </c>
      <c r="AD5173" s="216"/>
    </row>
    <row r="5174" spans="1:30" s="215" customFormat="1" x14ac:dyDescent="0.25">
      <c r="A5174" s="215" t="s">
        <v>160</v>
      </c>
      <c r="B5174" s="215">
        <v>6153</v>
      </c>
      <c r="C5174" s="215" t="s">
        <v>242</v>
      </c>
      <c r="D5174" s="215">
        <v>190208569</v>
      </c>
      <c r="E5174" s="215">
        <v>1020</v>
      </c>
      <c r="F5174" s="215">
        <v>1110</v>
      </c>
      <c r="G5174" s="215">
        <v>1004</v>
      </c>
      <c r="I5174" s="215" t="s">
        <v>15949</v>
      </c>
      <c r="J5174" s="215" t="s">
        <v>15950</v>
      </c>
      <c r="K5174" s="215" t="s">
        <v>8741</v>
      </c>
      <c r="L5174" s="215" t="s">
        <v>23068</v>
      </c>
      <c r="AD5174" s="216"/>
    </row>
    <row r="5175" spans="1:30" s="215" customFormat="1" x14ac:dyDescent="0.25">
      <c r="A5175" s="215" t="s">
        <v>160</v>
      </c>
      <c r="B5175" s="215">
        <v>6153</v>
      </c>
      <c r="C5175" s="215" t="s">
        <v>242</v>
      </c>
      <c r="D5175" s="215">
        <v>190208571</v>
      </c>
      <c r="E5175" s="215">
        <v>1020</v>
      </c>
      <c r="F5175" s="215">
        <v>1110</v>
      </c>
      <c r="G5175" s="215">
        <v>1004</v>
      </c>
      <c r="I5175" s="215" t="s">
        <v>15951</v>
      </c>
      <c r="J5175" s="215" t="s">
        <v>15952</v>
      </c>
      <c r="K5175" s="215" t="s">
        <v>8741</v>
      </c>
      <c r="L5175" s="215" t="s">
        <v>23068</v>
      </c>
      <c r="AD5175" s="216"/>
    </row>
    <row r="5176" spans="1:30" s="215" customFormat="1" x14ac:dyDescent="0.25">
      <c r="A5176" s="215" t="s">
        <v>160</v>
      </c>
      <c r="B5176" s="215">
        <v>6153</v>
      </c>
      <c r="C5176" s="215" t="s">
        <v>242</v>
      </c>
      <c r="D5176" s="215">
        <v>190208573</v>
      </c>
      <c r="E5176" s="215">
        <v>1020</v>
      </c>
      <c r="F5176" s="215">
        <v>1110</v>
      </c>
      <c r="G5176" s="215">
        <v>1004</v>
      </c>
      <c r="I5176" s="215" t="s">
        <v>15953</v>
      </c>
      <c r="J5176" s="215" t="s">
        <v>15954</v>
      </c>
      <c r="K5176" s="215" t="s">
        <v>8741</v>
      </c>
      <c r="L5176" s="215" t="s">
        <v>23068</v>
      </c>
      <c r="AD5176" s="216"/>
    </row>
    <row r="5177" spans="1:30" s="215" customFormat="1" x14ac:dyDescent="0.25">
      <c r="A5177" s="215" t="s">
        <v>160</v>
      </c>
      <c r="B5177" s="215">
        <v>6153</v>
      </c>
      <c r="C5177" s="215" t="s">
        <v>242</v>
      </c>
      <c r="D5177" s="215">
        <v>190208613</v>
      </c>
      <c r="E5177" s="215">
        <v>1020</v>
      </c>
      <c r="F5177" s="215">
        <v>1122</v>
      </c>
      <c r="G5177" s="215">
        <v>1004</v>
      </c>
      <c r="I5177" s="215" t="s">
        <v>15955</v>
      </c>
      <c r="J5177" s="215" t="s">
        <v>15956</v>
      </c>
      <c r="K5177" s="215" t="s">
        <v>8741</v>
      </c>
      <c r="L5177" s="215" t="s">
        <v>23122</v>
      </c>
      <c r="AD5177" s="216"/>
    </row>
    <row r="5178" spans="1:30" s="215" customFormat="1" x14ac:dyDescent="0.25">
      <c r="A5178" s="215" t="s">
        <v>160</v>
      </c>
      <c r="B5178" s="215">
        <v>6153</v>
      </c>
      <c r="C5178" s="215" t="s">
        <v>242</v>
      </c>
      <c r="D5178" s="215">
        <v>190208667</v>
      </c>
      <c r="E5178" s="215">
        <v>1020</v>
      </c>
      <c r="F5178" s="215">
        <v>1110</v>
      </c>
      <c r="G5178" s="215">
        <v>1004</v>
      </c>
      <c r="I5178" s="215" t="s">
        <v>15957</v>
      </c>
      <c r="J5178" s="215" t="s">
        <v>15958</v>
      </c>
      <c r="K5178" s="215" t="s">
        <v>8741</v>
      </c>
      <c r="L5178" s="215" t="s">
        <v>23123</v>
      </c>
      <c r="AD5178" s="216"/>
    </row>
    <row r="5179" spans="1:30" s="215" customFormat="1" x14ac:dyDescent="0.25">
      <c r="A5179" s="215" t="s">
        <v>160</v>
      </c>
      <c r="B5179" s="215">
        <v>6153</v>
      </c>
      <c r="C5179" s="215" t="s">
        <v>242</v>
      </c>
      <c r="D5179" s="215">
        <v>190208670</v>
      </c>
      <c r="E5179" s="215">
        <v>1020</v>
      </c>
      <c r="F5179" s="215">
        <v>1110</v>
      </c>
      <c r="G5179" s="215">
        <v>1004</v>
      </c>
      <c r="I5179" s="215" t="s">
        <v>15959</v>
      </c>
      <c r="J5179" s="215" t="s">
        <v>15960</v>
      </c>
      <c r="K5179" s="215" t="s">
        <v>8741</v>
      </c>
      <c r="L5179" s="215" t="s">
        <v>23123</v>
      </c>
      <c r="AD5179" s="216"/>
    </row>
    <row r="5180" spans="1:30" s="215" customFormat="1" x14ac:dyDescent="0.25">
      <c r="A5180" s="215" t="s">
        <v>160</v>
      </c>
      <c r="B5180" s="215">
        <v>6153</v>
      </c>
      <c r="C5180" s="215" t="s">
        <v>242</v>
      </c>
      <c r="D5180" s="215">
        <v>190208672</v>
      </c>
      <c r="E5180" s="215">
        <v>1020</v>
      </c>
      <c r="F5180" s="215">
        <v>1110</v>
      </c>
      <c r="G5180" s="215">
        <v>1004</v>
      </c>
      <c r="I5180" s="215" t="s">
        <v>15961</v>
      </c>
      <c r="J5180" s="215" t="s">
        <v>15962</v>
      </c>
      <c r="K5180" s="215" t="s">
        <v>8741</v>
      </c>
      <c r="L5180" s="215" t="s">
        <v>23123</v>
      </c>
      <c r="AD5180" s="216"/>
    </row>
    <row r="5181" spans="1:30" s="215" customFormat="1" x14ac:dyDescent="0.25">
      <c r="A5181" s="215" t="s">
        <v>160</v>
      </c>
      <c r="B5181" s="215">
        <v>6153</v>
      </c>
      <c r="C5181" s="215" t="s">
        <v>242</v>
      </c>
      <c r="D5181" s="215">
        <v>190208678</v>
      </c>
      <c r="E5181" s="215">
        <v>1020</v>
      </c>
      <c r="F5181" s="215">
        <v>1110</v>
      </c>
      <c r="G5181" s="215">
        <v>1004</v>
      </c>
      <c r="I5181" s="215" t="s">
        <v>15963</v>
      </c>
      <c r="J5181" s="215" t="s">
        <v>15964</v>
      </c>
      <c r="K5181" s="215" t="s">
        <v>8741</v>
      </c>
      <c r="L5181" s="215" t="s">
        <v>23124</v>
      </c>
      <c r="AD5181" s="216"/>
    </row>
    <row r="5182" spans="1:30" s="215" customFormat="1" x14ac:dyDescent="0.25">
      <c r="A5182" s="215" t="s">
        <v>160</v>
      </c>
      <c r="B5182" s="215">
        <v>6153</v>
      </c>
      <c r="C5182" s="215" t="s">
        <v>242</v>
      </c>
      <c r="D5182" s="215">
        <v>190208686</v>
      </c>
      <c r="E5182" s="215">
        <v>1030</v>
      </c>
      <c r="F5182" s="215">
        <v>1110</v>
      </c>
      <c r="G5182" s="215">
        <v>1004</v>
      </c>
      <c r="I5182" s="215" t="s">
        <v>15965</v>
      </c>
      <c r="J5182" s="215" t="s">
        <v>15966</v>
      </c>
      <c r="K5182" s="215" t="s">
        <v>8741</v>
      </c>
      <c r="L5182" s="215" t="s">
        <v>23125</v>
      </c>
      <c r="AD5182" s="216"/>
    </row>
    <row r="5183" spans="1:30" s="215" customFormat="1" x14ac:dyDescent="0.25">
      <c r="A5183" s="215" t="s">
        <v>160</v>
      </c>
      <c r="B5183" s="215">
        <v>6153</v>
      </c>
      <c r="C5183" s="215" t="s">
        <v>242</v>
      </c>
      <c r="D5183" s="215">
        <v>190208754</v>
      </c>
      <c r="E5183" s="215">
        <v>1020</v>
      </c>
      <c r="F5183" s="215">
        <v>1122</v>
      </c>
      <c r="G5183" s="215">
        <v>1004</v>
      </c>
      <c r="I5183" s="215" t="s">
        <v>15967</v>
      </c>
      <c r="J5183" s="215" t="s">
        <v>15968</v>
      </c>
      <c r="K5183" s="215" t="s">
        <v>8741</v>
      </c>
      <c r="L5183" s="215" t="s">
        <v>23126</v>
      </c>
      <c r="AD5183" s="216"/>
    </row>
    <row r="5184" spans="1:30" s="215" customFormat="1" x14ac:dyDescent="0.25">
      <c r="A5184" s="215" t="s">
        <v>160</v>
      </c>
      <c r="B5184" s="215">
        <v>6153</v>
      </c>
      <c r="C5184" s="215" t="s">
        <v>242</v>
      </c>
      <c r="D5184" s="215">
        <v>190208755</v>
      </c>
      <c r="E5184" s="215">
        <v>1020</v>
      </c>
      <c r="F5184" s="215">
        <v>1122</v>
      </c>
      <c r="G5184" s="215">
        <v>1004</v>
      </c>
      <c r="I5184" s="215" t="s">
        <v>15967</v>
      </c>
      <c r="J5184" s="215" t="s">
        <v>15968</v>
      </c>
      <c r="K5184" s="215" t="s">
        <v>8741</v>
      </c>
      <c r="L5184" s="215" t="s">
        <v>23126</v>
      </c>
      <c r="AD5184" s="216"/>
    </row>
    <row r="5185" spans="1:30" s="215" customFormat="1" x14ac:dyDescent="0.25">
      <c r="A5185" s="215" t="s">
        <v>160</v>
      </c>
      <c r="B5185" s="215">
        <v>6153</v>
      </c>
      <c r="C5185" s="215" t="s">
        <v>242</v>
      </c>
      <c r="D5185" s="215">
        <v>190208776</v>
      </c>
      <c r="E5185" s="215">
        <v>1020</v>
      </c>
      <c r="F5185" s="215">
        <v>1122</v>
      </c>
      <c r="G5185" s="215">
        <v>1004</v>
      </c>
      <c r="I5185" s="215" t="s">
        <v>15969</v>
      </c>
      <c r="J5185" s="215" t="s">
        <v>15970</v>
      </c>
      <c r="K5185" s="215" t="s">
        <v>8741</v>
      </c>
      <c r="L5185" s="215" t="s">
        <v>23027</v>
      </c>
      <c r="AD5185" s="216"/>
    </row>
    <row r="5186" spans="1:30" s="215" customFormat="1" x14ac:dyDescent="0.25">
      <c r="A5186" s="215" t="s">
        <v>160</v>
      </c>
      <c r="B5186" s="215">
        <v>6153</v>
      </c>
      <c r="C5186" s="215" t="s">
        <v>242</v>
      </c>
      <c r="D5186" s="215">
        <v>190211096</v>
      </c>
      <c r="E5186" s="215">
        <v>1020</v>
      </c>
      <c r="F5186" s="215">
        <v>1122</v>
      </c>
      <c r="G5186" s="215">
        <v>1004</v>
      </c>
      <c r="I5186" s="215" t="s">
        <v>15971</v>
      </c>
      <c r="J5186" s="215" t="s">
        <v>15972</v>
      </c>
      <c r="K5186" s="215" t="s">
        <v>8741</v>
      </c>
      <c r="L5186" s="215" t="s">
        <v>23127</v>
      </c>
      <c r="AD5186" s="216"/>
    </row>
    <row r="5187" spans="1:30" s="215" customFormat="1" x14ac:dyDescent="0.25">
      <c r="A5187" s="215" t="s">
        <v>160</v>
      </c>
      <c r="B5187" s="215">
        <v>6153</v>
      </c>
      <c r="C5187" s="215" t="s">
        <v>242</v>
      </c>
      <c r="D5187" s="215">
        <v>190466829</v>
      </c>
      <c r="E5187" s="215">
        <v>1020</v>
      </c>
      <c r="F5187" s="215">
        <v>1122</v>
      </c>
      <c r="G5187" s="215">
        <v>1004</v>
      </c>
      <c r="I5187" s="215" t="s">
        <v>15973</v>
      </c>
      <c r="J5187" s="215" t="s">
        <v>15974</v>
      </c>
      <c r="K5187" s="215" t="s">
        <v>8741</v>
      </c>
      <c r="L5187" s="215" t="s">
        <v>23128</v>
      </c>
      <c r="AD5187" s="216"/>
    </row>
    <row r="5188" spans="1:30" s="215" customFormat="1" x14ac:dyDescent="0.25">
      <c r="A5188" s="215" t="s">
        <v>160</v>
      </c>
      <c r="B5188" s="215">
        <v>6153</v>
      </c>
      <c r="C5188" s="215" t="s">
        <v>242</v>
      </c>
      <c r="D5188" s="215">
        <v>190466890</v>
      </c>
      <c r="E5188" s="215">
        <v>1020</v>
      </c>
      <c r="F5188" s="215">
        <v>1122</v>
      </c>
      <c r="G5188" s="215">
        <v>1004</v>
      </c>
      <c r="I5188" s="215" t="s">
        <v>15973</v>
      </c>
      <c r="J5188" s="215" t="s">
        <v>15974</v>
      </c>
      <c r="K5188" s="215" t="s">
        <v>8741</v>
      </c>
      <c r="L5188" s="215" t="s">
        <v>23128</v>
      </c>
      <c r="AD5188" s="216"/>
    </row>
    <row r="5189" spans="1:30" s="215" customFormat="1" x14ac:dyDescent="0.25">
      <c r="A5189" s="215" t="s">
        <v>160</v>
      </c>
      <c r="B5189" s="215">
        <v>6153</v>
      </c>
      <c r="C5189" s="215" t="s">
        <v>242</v>
      </c>
      <c r="D5189" s="215">
        <v>190466988</v>
      </c>
      <c r="E5189" s="215">
        <v>1020</v>
      </c>
      <c r="F5189" s="215">
        <v>1122</v>
      </c>
      <c r="G5189" s="215">
        <v>1004</v>
      </c>
      <c r="I5189" s="215" t="s">
        <v>15973</v>
      </c>
      <c r="J5189" s="215" t="s">
        <v>15974</v>
      </c>
      <c r="K5189" s="215" t="s">
        <v>8741</v>
      </c>
      <c r="L5189" s="215" t="s">
        <v>23128</v>
      </c>
      <c r="AD5189" s="216"/>
    </row>
    <row r="5190" spans="1:30" s="215" customFormat="1" x14ac:dyDescent="0.25">
      <c r="A5190" s="215" t="s">
        <v>160</v>
      </c>
      <c r="B5190" s="215">
        <v>6153</v>
      </c>
      <c r="C5190" s="215" t="s">
        <v>242</v>
      </c>
      <c r="D5190" s="215">
        <v>190467768</v>
      </c>
      <c r="E5190" s="215">
        <v>1060</v>
      </c>
      <c r="F5190" s="215">
        <v>1251</v>
      </c>
      <c r="G5190" s="215">
        <v>1004</v>
      </c>
      <c r="I5190" s="215" t="s">
        <v>15975</v>
      </c>
      <c r="J5190" s="215" t="s">
        <v>15976</v>
      </c>
      <c r="K5190" s="215" t="s">
        <v>8741</v>
      </c>
      <c r="L5190" s="215" t="s">
        <v>23129</v>
      </c>
      <c r="AD5190" s="216"/>
    </row>
    <row r="5191" spans="1:30" s="215" customFormat="1" x14ac:dyDescent="0.25">
      <c r="A5191" s="215" t="s">
        <v>160</v>
      </c>
      <c r="B5191" s="215">
        <v>6153</v>
      </c>
      <c r="C5191" s="215" t="s">
        <v>242</v>
      </c>
      <c r="D5191" s="215">
        <v>190467788</v>
      </c>
      <c r="E5191" s="215">
        <v>1060</v>
      </c>
      <c r="F5191" s="215">
        <v>1251</v>
      </c>
      <c r="G5191" s="215">
        <v>1004</v>
      </c>
      <c r="I5191" s="215" t="s">
        <v>15977</v>
      </c>
      <c r="J5191" s="215" t="s">
        <v>15978</v>
      </c>
      <c r="K5191" s="215" t="s">
        <v>8741</v>
      </c>
      <c r="L5191" s="215" t="s">
        <v>23091</v>
      </c>
      <c r="AD5191" s="216"/>
    </row>
    <row r="5192" spans="1:30" s="215" customFormat="1" x14ac:dyDescent="0.25">
      <c r="A5192" s="215" t="s">
        <v>160</v>
      </c>
      <c r="B5192" s="215">
        <v>6153</v>
      </c>
      <c r="C5192" s="215" t="s">
        <v>242</v>
      </c>
      <c r="D5192" s="215">
        <v>190467828</v>
      </c>
      <c r="E5192" s="215">
        <v>1060</v>
      </c>
      <c r="F5192" s="215">
        <v>1242</v>
      </c>
      <c r="G5192" s="215">
        <v>1004</v>
      </c>
      <c r="I5192" s="215" t="s">
        <v>15979</v>
      </c>
      <c r="J5192" s="215" t="s">
        <v>15980</v>
      </c>
      <c r="K5192" s="215" t="s">
        <v>8741</v>
      </c>
      <c r="L5192" s="215" t="s">
        <v>23107</v>
      </c>
      <c r="AD5192" s="216"/>
    </row>
    <row r="5193" spans="1:30" s="215" customFormat="1" x14ac:dyDescent="0.25">
      <c r="A5193" s="215" t="s">
        <v>160</v>
      </c>
      <c r="B5193" s="215">
        <v>6153</v>
      </c>
      <c r="C5193" s="215" t="s">
        <v>242</v>
      </c>
      <c r="D5193" s="215">
        <v>190467829</v>
      </c>
      <c r="E5193" s="215">
        <v>1060</v>
      </c>
      <c r="F5193" s="215">
        <v>1242</v>
      </c>
      <c r="G5193" s="215">
        <v>1004</v>
      </c>
      <c r="I5193" s="215" t="s">
        <v>15981</v>
      </c>
      <c r="J5193" s="215" t="s">
        <v>15982</v>
      </c>
      <c r="K5193" s="215" t="s">
        <v>8741</v>
      </c>
      <c r="L5193" s="215" t="s">
        <v>23107</v>
      </c>
      <c r="AD5193" s="216"/>
    </row>
    <row r="5194" spans="1:30" s="215" customFormat="1" x14ac:dyDescent="0.25">
      <c r="A5194" s="215" t="s">
        <v>160</v>
      </c>
      <c r="B5194" s="215">
        <v>6153</v>
      </c>
      <c r="C5194" s="215" t="s">
        <v>242</v>
      </c>
      <c r="D5194" s="215">
        <v>190467830</v>
      </c>
      <c r="E5194" s="215">
        <v>1060</v>
      </c>
      <c r="F5194" s="215">
        <v>1242</v>
      </c>
      <c r="G5194" s="215">
        <v>1004</v>
      </c>
      <c r="I5194" s="215" t="s">
        <v>15983</v>
      </c>
      <c r="J5194" s="215" t="s">
        <v>15984</v>
      </c>
      <c r="K5194" s="215" t="s">
        <v>8741</v>
      </c>
      <c r="L5194" s="215" t="s">
        <v>23107</v>
      </c>
      <c r="AD5194" s="216"/>
    </row>
    <row r="5195" spans="1:30" s="215" customFormat="1" x14ac:dyDescent="0.25">
      <c r="A5195" s="215" t="s">
        <v>160</v>
      </c>
      <c r="B5195" s="215">
        <v>6153</v>
      </c>
      <c r="C5195" s="215" t="s">
        <v>242</v>
      </c>
      <c r="D5195" s="215">
        <v>190467832</v>
      </c>
      <c r="E5195" s="215">
        <v>1060</v>
      </c>
      <c r="F5195" s="215">
        <v>1251</v>
      </c>
      <c r="G5195" s="215">
        <v>1004</v>
      </c>
      <c r="I5195" s="215" t="s">
        <v>15985</v>
      </c>
      <c r="J5195" s="215" t="s">
        <v>15986</v>
      </c>
      <c r="K5195" s="215" t="s">
        <v>8741</v>
      </c>
      <c r="L5195" s="215" t="s">
        <v>23130</v>
      </c>
      <c r="AD5195" s="216"/>
    </row>
    <row r="5196" spans="1:30" s="215" customFormat="1" x14ac:dyDescent="0.25">
      <c r="A5196" s="215" t="s">
        <v>160</v>
      </c>
      <c r="B5196" s="215">
        <v>6153</v>
      </c>
      <c r="C5196" s="215" t="s">
        <v>242</v>
      </c>
      <c r="D5196" s="215">
        <v>190467848</v>
      </c>
      <c r="E5196" s="215">
        <v>1060</v>
      </c>
      <c r="F5196" s="215">
        <v>1251</v>
      </c>
      <c r="G5196" s="215">
        <v>1004</v>
      </c>
      <c r="I5196" s="215" t="s">
        <v>15985</v>
      </c>
      <c r="J5196" s="215" t="s">
        <v>15986</v>
      </c>
      <c r="K5196" s="215" t="s">
        <v>8741</v>
      </c>
      <c r="L5196" s="215" t="s">
        <v>23130</v>
      </c>
      <c r="AD5196" s="216"/>
    </row>
    <row r="5197" spans="1:30" s="215" customFormat="1" x14ac:dyDescent="0.25">
      <c r="A5197" s="215" t="s">
        <v>160</v>
      </c>
      <c r="B5197" s="215">
        <v>6153</v>
      </c>
      <c r="C5197" s="215" t="s">
        <v>242</v>
      </c>
      <c r="D5197" s="215">
        <v>190467850</v>
      </c>
      <c r="E5197" s="215">
        <v>1060</v>
      </c>
      <c r="F5197" s="215">
        <v>1251</v>
      </c>
      <c r="G5197" s="215">
        <v>1004</v>
      </c>
      <c r="I5197" s="215" t="s">
        <v>15985</v>
      </c>
      <c r="J5197" s="215" t="s">
        <v>15986</v>
      </c>
      <c r="K5197" s="215" t="s">
        <v>8741</v>
      </c>
      <c r="L5197" s="215" t="s">
        <v>23130</v>
      </c>
      <c r="AD5197" s="216"/>
    </row>
    <row r="5198" spans="1:30" s="215" customFormat="1" x14ac:dyDescent="0.25">
      <c r="A5198" s="215" t="s">
        <v>160</v>
      </c>
      <c r="B5198" s="215">
        <v>6153</v>
      </c>
      <c r="C5198" s="215" t="s">
        <v>242</v>
      </c>
      <c r="D5198" s="215">
        <v>190473468</v>
      </c>
      <c r="E5198" s="215">
        <v>1020</v>
      </c>
      <c r="F5198" s="215">
        <v>1122</v>
      </c>
      <c r="G5198" s="215">
        <v>1004</v>
      </c>
      <c r="I5198" s="215" t="s">
        <v>15987</v>
      </c>
      <c r="J5198" s="215" t="s">
        <v>15988</v>
      </c>
      <c r="K5198" s="215" t="s">
        <v>8741</v>
      </c>
      <c r="L5198" s="215" t="s">
        <v>23131</v>
      </c>
      <c r="AD5198" s="216"/>
    </row>
    <row r="5199" spans="1:30" s="215" customFormat="1" x14ac:dyDescent="0.25">
      <c r="A5199" s="215" t="s">
        <v>160</v>
      </c>
      <c r="B5199" s="215">
        <v>6153</v>
      </c>
      <c r="C5199" s="215" t="s">
        <v>242</v>
      </c>
      <c r="D5199" s="215">
        <v>190473488</v>
      </c>
      <c r="E5199" s="215">
        <v>1020</v>
      </c>
      <c r="F5199" s="215">
        <v>1122</v>
      </c>
      <c r="G5199" s="215">
        <v>1004</v>
      </c>
      <c r="I5199" s="215" t="s">
        <v>15989</v>
      </c>
      <c r="J5199" s="215" t="s">
        <v>15990</v>
      </c>
      <c r="K5199" s="215" t="s">
        <v>8741</v>
      </c>
      <c r="L5199" s="215" t="s">
        <v>23132</v>
      </c>
      <c r="AD5199" s="216"/>
    </row>
    <row r="5200" spans="1:30" s="215" customFormat="1" x14ac:dyDescent="0.25">
      <c r="A5200" s="215" t="s">
        <v>160</v>
      </c>
      <c r="B5200" s="215">
        <v>6153</v>
      </c>
      <c r="C5200" s="215" t="s">
        <v>242</v>
      </c>
      <c r="D5200" s="215">
        <v>190481791</v>
      </c>
      <c r="E5200" s="215">
        <v>1020</v>
      </c>
      <c r="F5200" s="215">
        <v>1122</v>
      </c>
      <c r="G5200" s="215">
        <v>1004</v>
      </c>
      <c r="I5200" s="215" t="s">
        <v>15991</v>
      </c>
      <c r="J5200" s="215" t="s">
        <v>15992</v>
      </c>
      <c r="K5200" s="215" t="s">
        <v>8741</v>
      </c>
      <c r="L5200" s="215" t="s">
        <v>23133</v>
      </c>
      <c r="AD5200" s="216"/>
    </row>
    <row r="5201" spans="1:30" s="215" customFormat="1" x14ac:dyDescent="0.25">
      <c r="A5201" s="215" t="s">
        <v>160</v>
      </c>
      <c r="B5201" s="215">
        <v>6153</v>
      </c>
      <c r="C5201" s="215" t="s">
        <v>242</v>
      </c>
      <c r="D5201" s="215">
        <v>190504368</v>
      </c>
      <c r="E5201" s="215">
        <v>1020</v>
      </c>
      <c r="F5201" s="215">
        <v>1110</v>
      </c>
      <c r="G5201" s="215">
        <v>1004</v>
      </c>
      <c r="I5201" s="215" t="s">
        <v>15993</v>
      </c>
      <c r="J5201" s="215" t="s">
        <v>15994</v>
      </c>
      <c r="K5201" s="215" t="s">
        <v>8741</v>
      </c>
      <c r="L5201" s="215" t="s">
        <v>23134</v>
      </c>
      <c r="AD5201" s="216"/>
    </row>
    <row r="5202" spans="1:30" s="215" customFormat="1" x14ac:dyDescent="0.25">
      <c r="A5202" s="215" t="s">
        <v>160</v>
      </c>
      <c r="B5202" s="215">
        <v>6153</v>
      </c>
      <c r="C5202" s="215" t="s">
        <v>242</v>
      </c>
      <c r="D5202" s="215">
        <v>190545571</v>
      </c>
      <c r="E5202" s="215">
        <v>1020</v>
      </c>
      <c r="F5202" s="215">
        <v>1122</v>
      </c>
      <c r="G5202" s="215">
        <v>1004</v>
      </c>
      <c r="I5202" s="215" t="s">
        <v>15995</v>
      </c>
      <c r="J5202" s="215" t="s">
        <v>15996</v>
      </c>
      <c r="K5202" s="215" t="s">
        <v>8741</v>
      </c>
      <c r="L5202" s="215" t="s">
        <v>23135</v>
      </c>
      <c r="AD5202" s="216"/>
    </row>
    <row r="5203" spans="1:30" s="215" customFormat="1" x14ac:dyDescent="0.25">
      <c r="A5203" s="215" t="s">
        <v>160</v>
      </c>
      <c r="B5203" s="215">
        <v>6153</v>
      </c>
      <c r="C5203" s="215" t="s">
        <v>242</v>
      </c>
      <c r="D5203" s="215">
        <v>190630769</v>
      </c>
      <c r="E5203" s="215">
        <v>1020</v>
      </c>
      <c r="F5203" s="215">
        <v>1122</v>
      </c>
      <c r="G5203" s="215">
        <v>1004</v>
      </c>
      <c r="I5203" s="215" t="s">
        <v>15997</v>
      </c>
      <c r="J5203" s="215" t="s">
        <v>15998</v>
      </c>
      <c r="K5203" s="215" t="s">
        <v>8688</v>
      </c>
      <c r="L5203" s="215" t="s">
        <v>21431</v>
      </c>
      <c r="AD5203" s="216"/>
    </row>
    <row r="5204" spans="1:30" s="215" customFormat="1" x14ac:dyDescent="0.25">
      <c r="A5204" s="215" t="s">
        <v>160</v>
      </c>
      <c r="B5204" s="215">
        <v>6153</v>
      </c>
      <c r="C5204" s="215" t="s">
        <v>242</v>
      </c>
      <c r="D5204" s="215">
        <v>190693209</v>
      </c>
      <c r="E5204" s="215">
        <v>1020</v>
      </c>
      <c r="F5204" s="215">
        <v>1122</v>
      </c>
      <c r="G5204" s="215">
        <v>1004</v>
      </c>
      <c r="I5204" s="215" t="s">
        <v>15999</v>
      </c>
      <c r="J5204" s="215" t="s">
        <v>16000</v>
      </c>
      <c r="K5204" s="215" t="s">
        <v>8688</v>
      </c>
      <c r="L5204" s="215" t="s">
        <v>21432</v>
      </c>
      <c r="AD5204" s="216"/>
    </row>
    <row r="5205" spans="1:30" s="215" customFormat="1" x14ac:dyDescent="0.25">
      <c r="A5205" s="215" t="s">
        <v>160</v>
      </c>
      <c r="B5205" s="215">
        <v>6153</v>
      </c>
      <c r="C5205" s="215" t="s">
        <v>242</v>
      </c>
      <c r="D5205" s="215">
        <v>190774129</v>
      </c>
      <c r="E5205" s="215">
        <v>1020</v>
      </c>
      <c r="F5205" s="215">
        <v>1122</v>
      </c>
      <c r="G5205" s="215">
        <v>1004</v>
      </c>
      <c r="I5205" s="215" t="s">
        <v>16001</v>
      </c>
      <c r="J5205" s="215" t="s">
        <v>16002</v>
      </c>
      <c r="K5205" s="215" t="s">
        <v>8741</v>
      </c>
      <c r="L5205" s="215" t="s">
        <v>23136</v>
      </c>
      <c r="AD5205" s="216"/>
    </row>
    <row r="5206" spans="1:30" s="215" customFormat="1" x14ac:dyDescent="0.25">
      <c r="A5206" s="215" t="s">
        <v>160</v>
      </c>
      <c r="B5206" s="215">
        <v>6153</v>
      </c>
      <c r="C5206" s="215" t="s">
        <v>242</v>
      </c>
      <c r="D5206" s="215">
        <v>191134393</v>
      </c>
      <c r="E5206" s="215">
        <v>1020</v>
      </c>
      <c r="F5206" s="215">
        <v>1122</v>
      </c>
      <c r="G5206" s="215">
        <v>1004</v>
      </c>
      <c r="I5206" s="215" t="s">
        <v>16003</v>
      </c>
      <c r="J5206" s="215" t="s">
        <v>16004</v>
      </c>
      <c r="K5206" s="215" t="s">
        <v>8688</v>
      </c>
      <c r="L5206" s="215" t="s">
        <v>21433</v>
      </c>
      <c r="AD5206" s="216"/>
    </row>
    <row r="5207" spans="1:30" s="215" customFormat="1" x14ac:dyDescent="0.25">
      <c r="A5207" s="215" t="s">
        <v>160</v>
      </c>
      <c r="B5207" s="215">
        <v>6153</v>
      </c>
      <c r="C5207" s="215" t="s">
        <v>242</v>
      </c>
      <c r="D5207" s="215">
        <v>191299970</v>
      </c>
      <c r="E5207" s="215">
        <v>1060</v>
      </c>
      <c r="F5207" s="215">
        <v>1230</v>
      </c>
      <c r="G5207" s="215">
        <v>1004</v>
      </c>
      <c r="I5207" s="215" t="s">
        <v>16005</v>
      </c>
      <c r="J5207" s="215" t="s">
        <v>16006</v>
      </c>
      <c r="K5207" s="215" t="s">
        <v>8741</v>
      </c>
      <c r="L5207" s="215" t="s">
        <v>23137</v>
      </c>
      <c r="AD5207" s="216"/>
    </row>
    <row r="5208" spans="1:30" s="215" customFormat="1" x14ac:dyDescent="0.25">
      <c r="A5208" s="215" t="s">
        <v>160</v>
      </c>
      <c r="B5208" s="215">
        <v>6153</v>
      </c>
      <c r="C5208" s="215" t="s">
        <v>242</v>
      </c>
      <c r="D5208" s="215">
        <v>191447075</v>
      </c>
      <c r="E5208" s="215">
        <v>1020</v>
      </c>
      <c r="F5208" s="215">
        <v>1110</v>
      </c>
      <c r="G5208" s="215">
        <v>1004</v>
      </c>
      <c r="I5208" s="215" t="s">
        <v>16007</v>
      </c>
      <c r="J5208" s="215" t="s">
        <v>16008</v>
      </c>
      <c r="K5208" s="215" t="s">
        <v>8688</v>
      </c>
      <c r="L5208" s="215" t="s">
        <v>21434</v>
      </c>
      <c r="AD5208" s="216"/>
    </row>
    <row r="5209" spans="1:30" s="215" customFormat="1" x14ac:dyDescent="0.25">
      <c r="A5209" s="215" t="s">
        <v>160</v>
      </c>
      <c r="B5209" s="215">
        <v>6153</v>
      </c>
      <c r="C5209" s="215" t="s">
        <v>242</v>
      </c>
      <c r="D5209" s="215">
        <v>191447491</v>
      </c>
      <c r="E5209" s="215">
        <v>1040</v>
      </c>
      <c r="F5209" s="215">
        <v>1212</v>
      </c>
      <c r="G5209" s="215">
        <v>1004</v>
      </c>
      <c r="I5209" s="215" t="s">
        <v>16009</v>
      </c>
      <c r="J5209" s="215" t="s">
        <v>16010</v>
      </c>
      <c r="K5209" s="215" t="s">
        <v>8688</v>
      </c>
      <c r="L5209" s="215" t="s">
        <v>21435</v>
      </c>
      <c r="AD5209" s="216"/>
    </row>
    <row r="5210" spans="1:30" s="215" customFormat="1" x14ac:dyDescent="0.25">
      <c r="A5210" s="215" t="s">
        <v>160</v>
      </c>
      <c r="B5210" s="215">
        <v>6153</v>
      </c>
      <c r="C5210" s="215" t="s">
        <v>242</v>
      </c>
      <c r="D5210" s="215">
        <v>191447495</v>
      </c>
      <c r="E5210" s="215">
        <v>1040</v>
      </c>
      <c r="F5210" s="215">
        <v>1212</v>
      </c>
      <c r="G5210" s="215">
        <v>1004</v>
      </c>
      <c r="I5210" s="215" t="s">
        <v>16011</v>
      </c>
      <c r="J5210" s="215" t="s">
        <v>16012</v>
      </c>
      <c r="K5210" s="215" t="s">
        <v>8688</v>
      </c>
      <c r="L5210" s="215" t="s">
        <v>21436</v>
      </c>
      <c r="AD5210" s="216"/>
    </row>
    <row r="5211" spans="1:30" s="215" customFormat="1" x14ac:dyDescent="0.25">
      <c r="A5211" s="215" t="s">
        <v>160</v>
      </c>
      <c r="B5211" s="215">
        <v>6153</v>
      </c>
      <c r="C5211" s="215" t="s">
        <v>242</v>
      </c>
      <c r="D5211" s="215">
        <v>191447498</v>
      </c>
      <c r="E5211" s="215">
        <v>1040</v>
      </c>
      <c r="F5211" s="215">
        <v>1212</v>
      </c>
      <c r="G5211" s="215">
        <v>1004</v>
      </c>
      <c r="I5211" s="215" t="s">
        <v>16013</v>
      </c>
      <c r="J5211" s="215" t="s">
        <v>16014</v>
      </c>
      <c r="K5211" s="215" t="s">
        <v>8688</v>
      </c>
      <c r="L5211" s="215" t="s">
        <v>21437</v>
      </c>
      <c r="AD5211" s="216"/>
    </row>
    <row r="5212" spans="1:30" s="215" customFormat="1" x14ac:dyDescent="0.25">
      <c r="A5212" s="215" t="s">
        <v>160</v>
      </c>
      <c r="B5212" s="215">
        <v>6153</v>
      </c>
      <c r="C5212" s="215" t="s">
        <v>242</v>
      </c>
      <c r="D5212" s="215">
        <v>191447500</v>
      </c>
      <c r="E5212" s="215">
        <v>1040</v>
      </c>
      <c r="F5212" s="215">
        <v>1212</v>
      </c>
      <c r="G5212" s="215">
        <v>1004</v>
      </c>
      <c r="I5212" s="215" t="s">
        <v>16015</v>
      </c>
      <c r="J5212" s="215" t="s">
        <v>16016</v>
      </c>
      <c r="K5212" s="215" t="s">
        <v>8688</v>
      </c>
      <c r="L5212" s="215" t="s">
        <v>21438</v>
      </c>
      <c r="AD5212" s="216"/>
    </row>
    <row r="5213" spans="1:30" s="215" customFormat="1" x14ac:dyDescent="0.25">
      <c r="A5213" s="215" t="s">
        <v>160</v>
      </c>
      <c r="B5213" s="215">
        <v>6153</v>
      </c>
      <c r="C5213" s="215" t="s">
        <v>242</v>
      </c>
      <c r="D5213" s="215">
        <v>191447530</v>
      </c>
      <c r="E5213" s="215">
        <v>1040</v>
      </c>
      <c r="F5213" s="215">
        <v>1212</v>
      </c>
      <c r="G5213" s="215">
        <v>1004</v>
      </c>
      <c r="I5213" s="215" t="s">
        <v>16017</v>
      </c>
      <c r="J5213" s="215" t="s">
        <v>16018</v>
      </c>
      <c r="K5213" s="215" t="s">
        <v>8688</v>
      </c>
      <c r="L5213" s="215" t="s">
        <v>21439</v>
      </c>
      <c r="AD5213" s="216"/>
    </row>
    <row r="5214" spans="1:30" s="215" customFormat="1" x14ac:dyDescent="0.25">
      <c r="A5214" s="215" t="s">
        <v>160</v>
      </c>
      <c r="B5214" s="215">
        <v>6153</v>
      </c>
      <c r="C5214" s="215" t="s">
        <v>242</v>
      </c>
      <c r="D5214" s="215">
        <v>191447557</v>
      </c>
      <c r="E5214" s="215">
        <v>1040</v>
      </c>
      <c r="F5214" s="215">
        <v>1212</v>
      </c>
      <c r="G5214" s="215">
        <v>1004</v>
      </c>
      <c r="I5214" s="215" t="s">
        <v>16019</v>
      </c>
      <c r="J5214" s="215" t="s">
        <v>16020</v>
      </c>
      <c r="K5214" s="215" t="s">
        <v>8688</v>
      </c>
      <c r="L5214" s="215" t="s">
        <v>21440</v>
      </c>
      <c r="AD5214" s="216"/>
    </row>
    <row r="5215" spans="1:30" s="215" customFormat="1" x14ac:dyDescent="0.25">
      <c r="A5215" s="215" t="s">
        <v>160</v>
      </c>
      <c r="B5215" s="215">
        <v>6153</v>
      </c>
      <c r="C5215" s="215" t="s">
        <v>242</v>
      </c>
      <c r="D5215" s="215">
        <v>191447559</v>
      </c>
      <c r="E5215" s="215">
        <v>1040</v>
      </c>
      <c r="F5215" s="215">
        <v>1212</v>
      </c>
      <c r="G5215" s="215">
        <v>1004</v>
      </c>
      <c r="I5215" s="215" t="s">
        <v>16021</v>
      </c>
      <c r="J5215" s="215" t="s">
        <v>16022</v>
      </c>
      <c r="K5215" s="215" t="s">
        <v>8688</v>
      </c>
      <c r="L5215" s="215" t="s">
        <v>21441</v>
      </c>
      <c r="AD5215" s="216"/>
    </row>
    <row r="5216" spans="1:30" s="215" customFormat="1" x14ac:dyDescent="0.25">
      <c r="A5216" s="215" t="s">
        <v>160</v>
      </c>
      <c r="B5216" s="215">
        <v>6153</v>
      </c>
      <c r="C5216" s="215" t="s">
        <v>242</v>
      </c>
      <c r="D5216" s="215">
        <v>191447564</v>
      </c>
      <c r="E5216" s="215">
        <v>1040</v>
      </c>
      <c r="F5216" s="215">
        <v>1212</v>
      </c>
      <c r="G5216" s="215">
        <v>1004</v>
      </c>
      <c r="I5216" s="215" t="s">
        <v>16023</v>
      </c>
      <c r="J5216" s="215" t="s">
        <v>16024</v>
      </c>
      <c r="K5216" s="215" t="s">
        <v>8688</v>
      </c>
      <c r="L5216" s="215" t="s">
        <v>21442</v>
      </c>
      <c r="AD5216" s="216"/>
    </row>
    <row r="5217" spans="1:30" s="215" customFormat="1" x14ac:dyDescent="0.25">
      <c r="A5217" s="215" t="s">
        <v>160</v>
      </c>
      <c r="B5217" s="215">
        <v>6153</v>
      </c>
      <c r="C5217" s="215" t="s">
        <v>242</v>
      </c>
      <c r="D5217" s="215">
        <v>191447566</v>
      </c>
      <c r="E5217" s="215">
        <v>1040</v>
      </c>
      <c r="F5217" s="215">
        <v>1212</v>
      </c>
      <c r="G5217" s="215">
        <v>1004</v>
      </c>
      <c r="I5217" s="215" t="s">
        <v>16025</v>
      </c>
      <c r="J5217" s="215" t="s">
        <v>16026</v>
      </c>
      <c r="K5217" s="215" t="s">
        <v>8688</v>
      </c>
      <c r="L5217" s="215" t="s">
        <v>21443</v>
      </c>
      <c r="AD5217" s="216"/>
    </row>
    <row r="5218" spans="1:30" s="215" customFormat="1" x14ac:dyDescent="0.25">
      <c r="A5218" s="215" t="s">
        <v>160</v>
      </c>
      <c r="B5218" s="215">
        <v>6153</v>
      </c>
      <c r="C5218" s="215" t="s">
        <v>242</v>
      </c>
      <c r="D5218" s="215">
        <v>191447567</v>
      </c>
      <c r="E5218" s="215">
        <v>1040</v>
      </c>
      <c r="F5218" s="215">
        <v>1212</v>
      </c>
      <c r="G5218" s="215">
        <v>1004</v>
      </c>
      <c r="I5218" s="215" t="s">
        <v>16027</v>
      </c>
      <c r="J5218" s="215" t="s">
        <v>16028</v>
      </c>
      <c r="K5218" s="215" t="s">
        <v>8688</v>
      </c>
      <c r="L5218" s="215" t="s">
        <v>21444</v>
      </c>
      <c r="AD5218" s="216"/>
    </row>
    <row r="5219" spans="1:30" s="215" customFormat="1" x14ac:dyDescent="0.25">
      <c r="A5219" s="215" t="s">
        <v>160</v>
      </c>
      <c r="B5219" s="215">
        <v>6153</v>
      </c>
      <c r="C5219" s="215" t="s">
        <v>242</v>
      </c>
      <c r="D5219" s="215">
        <v>191447571</v>
      </c>
      <c r="E5219" s="215">
        <v>1040</v>
      </c>
      <c r="F5219" s="215">
        <v>1212</v>
      </c>
      <c r="G5219" s="215">
        <v>1004</v>
      </c>
      <c r="I5219" s="215" t="s">
        <v>16029</v>
      </c>
      <c r="J5219" s="215" t="s">
        <v>16030</v>
      </c>
      <c r="K5219" s="215" t="s">
        <v>8688</v>
      </c>
      <c r="L5219" s="215" t="s">
        <v>21445</v>
      </c>
      <c r="AD5219" s="216"/>
    </row>
    <row r="5220" spans="1:30" s="215" customFormat="1" x14ac:dyDescent="0.25">
      <c r="A5220" s="215" t="s">
        <v>160</v>
      </c>
      <c r="B5220" s="215">
        <v>6153</v>
      </c>
      <c r="C5220" s="215" t="s">
        <v>242</v>
      </c>
      <c r="D5220" s="215">
        <v>191447573</v>
      </c>
      <c r="E5220" s="215">
        <v>1040</v>
      </c>
      <c r="F5220" s="215">
        <v>1212</v>
      </c>
      <c r="G5220" s="215">
        <v>1004</v>
      </c>
      <c r="I5220" s="215" t="s">
        <v>16031</v>
      </c>
      <c r="J5220" s="215" t="s">
        <v>16032</v>
      </c>
      <c r="K5220" s="215" t="s">
        <v>8688</v>
      </c>
      <c r="L5220" s="215" t="s">
        <v>21446</v>
      </c>
      <c r="AD5220" s="216"/>
    </row>
    <row r="5221" spans="1:30" s="215" customFormat="1" x14ac:dyDescent="0.25">
      <c r="A5221" s="215" t="s">
        <v>160</v>
      </c>
      <c r="B5221" s="215">
        <v>6153</v>
      </c>
      <c r="C5221" s="215" t="s">
        <v>242</v>
      </c>
      <c r="D5221" s="215">
        <v>191447579</v>
      </c>
      <c r="E5221" s="215">
        <v>1040</v>
      </c>
      <c r="F5221" s="215">
        <v>1212</v>
      </c>
      <c r="G5221" s="215">
        <v>1004</v>
      </c>
      <c r="I5221" s="215" t="s">
        <v>16033</v>
      </c>
      <c r="J5221" s="215" t="s">
        <v>16034</v>
      </c>
      <c r="K5221" s="215" t="s">
        <v>8688</v>
      </c>
      <c r="L5221" s="215" t="s">
        <v>21447</v>
      </c>
      <c r="AD5221" s="216"/>
    </row>
    <row r="5222" spans="1:30" s="215" customFormat="1" x14ac:dyDescent="0.25">
      <c r="A5222" s="215" t="s">
        <v>160</v>
      </c>
      <c r="B5222" s="215">
        <v>6153</v>
      </c>
      <c r="C5222" s="215" t="s">
        <v>242</v>
      </c>
      <c r="D5222" s="215">
        <v>191447590</v>
      </c>
      <c r="E5222" s="215">
        <v>1040</v>
      </c>
      <c r="F5222" s="215">
        <v>1212</v>
      </c>
      <c r="G5222" s="215">
        <v>1004</v>
      </c>
      <c r="I5222" s="215" t="s">
        <v>16035</v>
      </c>
      <c r="J5222" s="215" t="s">
        <v>16036</v>
      </c>
      <c r="K5222" s="215" t="s">
        <v>8688</v>
      </c>
      <c r="L5222" s="215" t="s">
        <v>21448</v>
      </c>
      <c r="AD5222" s="216"/>
    </row>
    <row r="5223" spans="1:30" s="215" customFormat="1" x14ac:dyDescent="0.25">
      <c r="A5223" s="215" t="s">
        <v>160</v>
      </c>
      <c r="B5223" s="215">
        <v>6153</v>
      </c>
      <c r="C5223" s="215" t="s">
        <v>242</v>
      </c>
      <c r="D5223" s="215">
        <v>191447613</v>
      </c>
      <c r="E5223" s="215">
        <v>1040</v>
      </c>
      <c r="F5223" s="215">
        <v>1212</v>
      </c>
      <c r="G5223" s="215">
        <v>1004</v>
      </c>
      <c r="I5223" s="215" t="s">
        <v>16037</v>
      </c>
      <c r="J5223" s="215" t="s">
        <v>16038</v>
      </c>
      <c r="K5223" s="215" t="s">
        <v>8688</v>
      </c>
      <c r="L5223" s="215" t="s">
        <v>21449</v>
      </c>
      <c r="AD5223" s="216"/>
    </row>
    <row r="5224" spans="1:30" s="215" customFormat="1" x14ac:dyDescent="0.25">
      <c r="A5224" s="215" t="s">
        <v>160</v>
      </c>
      <c r="B5224" s="215">
        <v>6153</v>
      </c>
      <c r="C5224" s="215" t="s">
        <v>242</v>
      </c>
      <c r="D5224" s="215">
        <v>191447630</v>
      </c>
      <c r="E5224" s="215">
        <v>1040</v>
      </c>
      <c r="F5224" s="215">
        <v>1212</v>
      </c>
      <c r="G5224" s="215">
        <v>1004</v>
      </c>
      <c r="I5224" s="215" t="s">
        <v>16039</v>
      </c>
      <c r="J5224" s="215" t="s">
        <v>16040</v>
      </c>
      <c r="K5224" s="215" t="s">
        <v>8688</v>
      </c>
      <c r="L5224" s="215" t="s">
        <v>21450</v>
      </c>
      <c r="AD5224" s="216"/>
    </row>
    <row r="5225" spans="1:30" s="215" customFormat="1" x14ac:dyDescent="0.25">
      <c r="A5225" s="215" t="s">
        <v>160</v>
      </c>
      <c r="B5225" s="215">
        <v>6153</v>
      </c>
      <c r="C5225" s="215" t="s">
        <v>242</v>
      </c>
      <c r="D5225" s="215">
        <v>191447633</v>
      </c>
      <c r="E5225" s="215">
        <v>1040</v>
      </c>
      <c r="F5225" s="215">
        <v>1212</v>
      </c>
      <c r="G5225" s="215">
        <v>1004</v>
      </c>
      <c r="I5225" s="215" t="s">
        <v>16041</v>
      </c>
      <c r="J5225" s="215" t="s">
        <v>16042</v>
      </c>
      <c r="K5225" s="215" t="s">
        <v>8688</v>
      </c>
      <c r="L5225" s="215" t="s">
        <v>21451</v>
      </c>
      <c r="AD5225" s="216"/>
    </row>
    <row r="5226" spans="1:30" s="215" customFormat="1" x14ac:dyDescent="0.25">
      <c r="A5226" s="215" t="s">
        <v>160</v>
      </c>
      <c r="B5226" s="215">
        <v>6153</v>
      </c>
      <c r="C5226" s="215" t="s">
        <v>242</v>
      </c>
      <c r="D5226" s="215">
        <v>191483811</v>
      </c>
      <c r="E5226" s="215">
        <v>1020</v>
      </c>
      <c r="F5226" s="215">
        <v>1122</v>
      </c>
      <c r="G5226" s="215">
        <v>1004</v>
      </c>
      <c r="I5226" s="215" t="s">
        <v>16043</v>
      </c>
      <c r="J5226" s="215" t="s">
        <v>16044</v>
      </c>
      <c r="K5226" s="215" t="s">
        <v>8688</v>
      </c>
      <c r="L5226" s="215" t="s">
        <v>21452</v>
      </c>
      <c r="AD5226" s="216"/>
    </row>
    <row r="5227" spans="1:30" s="215" customFormat="1" x14ac:dyDescent="0.25">
      <c r="A5227" s="215" t="s">
        <v>160</v>
      </c>
      <c r="B5227" s="215">
        <v>6153</v>
      </c>
      <c r="C5227" s="215" t="s">
        <v>242</v>
      </c>
      <c r="D5227" s="215">
        <v>191483851</v>
      </c>
      <c r="E5227" s="215">
        <v>1020</v>
      </c>
      <c r="F5227" s="215">
        <v>1122</v>
      </c>
      <c r="G5227" s="215">
        <v>1004</v>
      </c>
      <c r="I5227" s="215" t="s">
        <v>16045</v>
      </c>
      <c r="J5227" s="215" t="s">
        <v>16046</v>
      </c>
      <c r="K5227" s="215" t="s">
        <v>8688</v>
      </c>
      <c r="L5227" s="215" t="s">
        <v>21453</v>
      </c>
      <c r="AD5227" s="216"/>
    </row>
    <row r="5228" spans="1:30" s="215" customFormat="1" x14ac:dyDescent="0.25">
      <c r="A5228" s="215" t="s">
        <v>160</v>
      </c>
      <c r="B5228" s="215">
        <v>6153</v>
      </c>
      <c r="C5228" s="215" t="s">
        <v>242</v>
      </c>
      <c r="D5228" s="215">
        <v>191483911</v>
      </c>
      <c r="E5228" s="215">
        <v>1020</v>
      </c>
      <c r="F5228" s="215">
        <v>1122</v>
      </c>
      <c r="G5228" s="215">
        <v>1004</v>
      </c>
      <c r="I5228" s="215" t="s">
        <v>16047</v>
      </c>
      <c r="J5228" s="215" t="s">
        <v>16048</v>
      </c>
      <c r="K5228" s="215" t="s">
        <v>8688</v>
      </c>
      <c r="L5228" s="215" t="s">
        <v>21454</v>
      </c>
      <c r="AD5228" s="216"/>
    </row>
    <row r="5229" spans="1:30" s="215" customFormat="1" x14ac:dyDescent="0.25">
      <c r="A5229" s="215" t="s">
        <v>160</v>
      </c>
      <c r="B5229" s="215">
        <v>6153</v>
      </c>
      <c r="C5229" s="215" t="s">
        <v>242</v>
      </c>
      <c r="D5229" s="215">
        <v>191483912</v>
      </c>
      <c r="E5229" s="215">
        <v>1020</v>
      </c>
      <c r="F5229" s="215">
        <v>1122</v>
      </c>
      <c r="G5229" s="215">
        <v>1004</v>
      </c>
      <c r="I5229" s="215" t="s">
        <v>16049</v>
      </c>
      <c r="J5229" s="215" t="s">
        <v>16050</v>
      </c>
      <c r="K5229" s="215" t="s">
        <v>8688</v>
      </c>
      <c r="L5229" s="215" t="s">
        <v>21455</v>
      </c>
      <c r="AD5229" s="216"/>
    </row>
    <row r="5230" spans="1:30" s="215" customFormat="1" x14ac:dyDescent="0.25">
      <c r="A5230" s="215" t="s">
        <v>160</v>
      </c>
      <c r="B5230" s="215">
        <v>6153</v>
      </c>
      <c r="C5230" s="215" t="s">
        <v>242</v>
      </c>
      <c r="D5230" s="215">
        <v>191483931</v>
      </c>
      <c r="E5230" s="215">
        <v>1020</v>
      </c>
      <c r="F5230" s="215">
        <v>1122</v>
      </c>
      <c r="G5230" s="215">
        <v>1004</v>
      </c>
      <c r="I5230" s="215" t="s">
        <v>16051</v>
      </c>
      <c r="J5230" s="215" t="s">
        <v>16052</v>
      </c>
      <c r="K5230" s="215" t="s">
        <v>8688</v>
      </c>
      <c r="L5230" s="215" t="s">
        <v>21456</v>
      </c>
      <c r="AD5230" s="216"/>
    </row>
    <row r="5231" spans="1:30" s="215" customFormat="1" x14ac:dyDescent="0.25">
      <c r="A5231" s="215" t="s">
        <v>160</v>
      </c>
      <c r="B5231" s="215">
        <v>6153</v>
      </c>
      <c r="C5231" s="215" t="s">
        <v>242</v>
      </c>
      <c r="D5231" s="215">
        <v>191484192</v>
      </c>
      <c r="E5231" s="215">
        <v>1020</v>
      </c>
      <c r="F5231" s="215">
        <v>1122</v>
      </c>
      <c r="G5231" s="215">
        <v>1004</v>
      </c>
      <c r="I5231" s="215" t="s">
        <v>16053</v>
      </c>
      <c r="J5231" s="215" t="s">
        <v>16054</v>
      </c>
      <c r="K5231" s="215" t="s">
        <v>8688</v>
      </c>
      <c r="L5231" s="215" t="s">
        <v>21457</v>
      </c>
      <c r="AD5231" s="216"/>
    </row>
    <row r="5232" spans="1:30" s="215" customFormat="1" x14ac:dyDescent="0.25">
      <c r="A5232" s="215" t="s">
        <v>160</v>
      </c>
      <c r="B5232" s="215">
        <v>6153</v>
      </c>
      <c r="C5232" s="215" t="s">
        <v>242</v>
      </c>
      <c r="D5232" s="215">
        <v>191484232</v>
      </c>
      <c r="E5232" s="215">
        <v>1020</v>
      </c>
      <c r="F5232" s="215">
        <v>1110</v>
      </c>
      <c r="G5232" s="215">
        <v>1004</v>
      </c>
      <c r="I5232" s="215" t="s">
        <v>16055</v>
      </c>
      <c r="J5232" s="215" t="s">
        <v>16056</v>
      </c>
      <c r="K5232" s="215" t="s">
        <v>8688</v>
      </c>
      <c r="L5232" s="215" t="s">
        <v>21458</v>
      </c>
      <c r="AD5232" s="216"/>
    </row>
    <row r="5233" spans="1:30" s="215" customFormat="1" x14ac:dyDescent="0.25">
      <c r="A5233" s="215" t="s">
        <v>160</v>
      </c>
      <c r="B5233" s="215">
        <v>6153</v>
      </c>
      <c r="C5233" s="215" t="s">
        <v>242</v>
      </c>
      <c r="D5233" s="215">
        <v>191484234</v>
      </c>
      <c r="E5233" s="215">
        <v>1020</v>
      </c>
      <c r="F5233" s="215">
        <v>1110</v>
      </c>
      <c r="G5233" s="215">
        <v>1004</v>
      </c>
      <c r="I5233" s="215" t="s">
        <v>16057</v>
      </c>
      <c r="J5233" s="215" t="s">
        <v>16058</v>
      </c>
      <c r="K5233" s="215" t="s">
        <v>8688</v>
      </c>
      <c r="L5233" s="215" t="s">
        <v>21459</v>
      </c>
      <c r="AD5233" s="216"/>
    </row>
    <row r="5234" spans="1:30" s="215" customFormat="1" x14ac:dyDescent="0.25">
      <c r="A5234" s="215" t="s">
        <v>160</v>
      </c>
      <c r="B5234" s="215">
        <v>6153</v>
      </c>
      <c r="C5234" s="215" t="s">
        <v>242</v>
      </c>
      <c r="D5234" s="215">
        <v>191484237</v>
      </c>
      <c r="E5234" s="215">
        <v>1020</v>
      </c>
      <c r="F5234" s="215">
        <v>1110</v>
      </c>
      <c r="G5234" s="215">
        <v>1004</v>
      </c>
      <c r="I5234" s="215" t="s">
        <v>16059</v>
      </c>
      <c r="J5234" s="215" t="s">
        <v>16060</v>
      </c>
      <c r="K5234" s="215" t="s">
        <v>8688</v>
      </c>
      <c r="L5234" s="215" t="s">
        <v>21460</v>
      </c>
      <c r="AD5234" s="216"/>
    </row>
    <row r="5235" spans="1:30" s="215" customFormat="1" x14ac:dyDescent="0.25">
      <c r="A5235" s="215" t="s">
        <v>160</v>
      </c>
      <c r="B5235" s="215">
        <v>6153</v>
      </c>
      <c r="C5235" s="215" t="s">
        <v>242</v>
      </c>
      <c r="D5235" s="215">
        <v>191484239</v>
      </c>
      <c r="E5235" s="215">
        <v>1020</v>
      </c>
      <c r="F5235" s="215">
        <v>1110</v>
      </c>
      <c r="G5235" s="215">
        <v>1004</v>
      </c>
      <c r="I5235" s="215" t="s">
        <v>16061</v>
      </c>
      <c r="J5235" s="215" t="s">
        <v>16062</v>
      </c>
      <c r="K5235" s="215" t="s">
        <v>8688</v>
      </c>
      <c r="L5235" s="215" t="s">
        <v>21461</v>
      </c>
      <c r="AD5235" s="216"/>
    </row>
    <row r="5236" spans="1:30" s="215" customFormat="1" x14ac:dyDescent="0.25">
      <c r="A5236" s="215" t="s">
        <v>160</v>
      </c>
      <c r="B5236" s="215">
        <v>6153</v>
      </c>
      <c r="C5236" s="215" t="s">
        <v>242</v>
      </c>
      <c r="D5236" s="215">
        <v>191484240</v>
      </c>
      <c r="E5236" s="215">
        <v>1020</v>
      </c>
      <c r="F5236" s="215">
        <v>1110</v>
      </c>
      <c r="G5236" s="215">
        <v>1004</v>
      </c>
      <c r="I5236" s="215" t="s">
        <v>16063</v>
      </c>
      <c r="J5236" s="215" t="s">
        <v>16064</v>
      </c>
      <c r="K5236" s="215" t="s">
        <v>8688</v>
      </c>
      <c r="L5236" s="215" t="s">
        <v>21462</v>
      </c>
      <c r="AD5236" s="216"/>
    </row>
    <row r="5237" spans="1:30" s="215" customFormat="1" x14ac:dyDescent="0.25">
      <c r="A5237" s="215" t="s">
        <v>160</v>
      </c>
      <c r="B5237" s="215">
        <v>6153</v>
      </c>
      <c r="C5237" s="215" t="s">
        <v>242</v>
      </c>
      <c r="D5237" s="215">
        <v>191484251</v>
      </c>
      <c r="E5237" s="215">
        <v>1020</v>
      </c>
      <c r="F5237" s="215">
        <v>1110</v>
      </c>
      <c r="G5237" s="215">
        <v>1004</v>
      </c>
      <c r="I5237" s="215" t="s">
        <v>16065</v>
      </c>
      <c r="J5237" s="215" t="s">
        <v>16066</v>
      </c>
      <c r="K5237" s="215" t="s">
        <v>8688</v>
      </c>
      <c r="L5237" s="215" t="s">
        <v>21463</v>
      </c>
      <c r="AD5237" s="216"/>
    </row>
    <row r="5238" spans="1:30" s="215" customFormat="1" x14ac:dyDescent="0.25">
      <c r="A5238" s="215" t="s">
        <v>160</v>
      </c>
      <c r="B5238" s="215">
        <v>6153</v>
      </c>
      <c r="C5238" s="215" t="s">
        <v>242</v>
      </c>
      <c r="D5238" s="215">
        <v>191484271</v>
      </c>
      <c r="E5238" s="215">
        <v>1020</v>
      </c>
      <c r="F5238" s="215">
        <v>1110</v>
      </c>
      <c r="G5238" s="215">
        <v>1004</v>
      </c>
      <c r="I5238" s="215" t="s">
        <v>16067</v>
      </c>
      <c r="J5238" s="215" t="s">
        <v>16068</v>
      </c>
      <c r="K5238" s="215" t="s">
        <v>8688</v>
      </c>
      <c r="L5238" s="215" t="s">
        <v>21464</v>
      </c>
      <c r="AD5238" s="216"/>
    </row>
    <row r="5239" spans="1:30" s="215" customFormat="1" x14ac:dyDescent="0.25">
      <c r="A5239" s="215" t="s">
        <v>160</v>
      </c>
      <c r="B5239" s="215">
        <v>6153</v>
      </c>
      <c r="C5239" s="215" t="s">
        <v>242</v>
      </c>
      <c r="D5239" s="215">
        <v>191484291</v>
      </c>
      <c r="E5239" s="215">
        <v>1020</v>
      </c>
      <c r="F5239" s="215">
        <v>1110</v>
      </c>
      <c r="G5239" s="215">
        <v>1004</v>
      </c>
      <c r="I5239" s="215" t="s">
        <v>16069</v>
      </c>
      <c r="J5239" s="215" t="s">
        <v>16070</v>
      </c>
      <c r="K5239" s="215" t="s">
        <v>8688</v>
      </c>
      <c r="L5239" s="215" t="s">
        <v>21465</v>
      </c>
      <c r="AD5239" s="216"/>
    </row>
    <row r="5240" spans="1:30" s="215" customFormat="1" x14ac:dyDescent="0.25">
      <c r="A5240" s="215" t="s">
        <v>160</v>
      </c>
      <c r="B5240" s="215">
        <v>6153</v>
      </c>
      <c r="C5240" s="215" t="s">
        <v>242</v>
      </c>
      <c r="D5240" s="215">
        <v>191484294</v>
      </c>
      <c r="E5240" s="215">
        <v>1020</v>
      </c>
      <c r="F5240" s="215">
        <v>1110</v>
      </c>
      <c r="G5240" s="215">
        <v>1004</v>
      </c>
      <c r="I5240" s="215" t="s">
        <v>16071</v>
      </c>
      <c r="J5240" s="215" t="s">
        <v>16072</v>
      </c>
      <c r="K5240" s="215" t="s">
        <v>8688</v>
      </c>
      <c r="L5240" s="215" t="s">
        <v>21466</v>
      </c>
      <c r="AD5240" s="216"/>
    </row>
    <row r="5241" spans="1:30" s="215" customFormat="1" x14ac:dyDescent="0.25">
      <c r="A5241" s="215" t="s">
        <v>160</v>
      </c>
      <c r="B5241" s="215">
        <v>6153</v>
      </c>
      <c r="C5241" s="215" t="s">
        <v>242</v>
      </c>
      <c r="D5241" s="215">
        <v>191484311</v>
      </c>
      <c r="E5241" s="215">
        <v>1020</v>
      </c>
      <c r="F5241" s="215">
        <v>1110</v>
      </c>
      <c r="G5241" s="215">
        <v>1004</v>
      </c>
      <c r="I5241" s="215" t="s">
        <v>16073</v>
      </c>
      <c r="J5241" s="215" t="s">
        <v>16074</v>
      </c>
      <c r="K5241" s="215" t="s">
        <v>8688</v>
      </c>
      <c r="L5241" s="215" t="s">
        <v>21467</v>
      </c>
      <c r="AD5241" s="216"/>
    </row>
    <row r="5242" spans="1:30" s="215" customFormat="1" x14ac:dyDescent="0.25">
      <c r="A5242" s="215" t="s">
        <v>160</v>
      </c>
      <c r="B5242" s="215">
        <v>6153</v>
      </c>
      <c r="C5242" s="215" t="s">
        <v>242</v>
      </c>
      <c r="D5242" s="215">
        <v>191484313</v>
      </c>
      <c r="E5242" s="215">
        <v>1020</v>
      </c>
      <c r="F5242" s="215">
        <v>1110</v>
      </c>
      <c r="G5242" s="215">
        <v>1004</v>
      </c>
      <c r="I5242" s="215" t="s">
        <v>16075</v>
      </c>
      <c r="J5242" s="215" t="s">
        <v>16076</v>
      </c>
      <c r="K5242" s="215" t="s">
        <v>8688</v>
      </c>
      <c r="L5242" s="215" t="s">
        <v>21468</v>
      </c>
      <c r="AD5242" s="216"/>
    </row>
    <row r="5243" spans="1:30" s="215" customFormat="1" x14ac:dyDescent="0.25">
      <c r="A5243" s="215" t="s">
        <v>160</v>
      </c>
      <c r="B5243" s="215">
        <v>6153</v>
      </c>
      <c r="C5243" s="215" t="s">
        <v>242</v>
      </c>
      <c r="D5243" s="215">
        <v>191484314</v>
      </c>
      <c r="E5243" s="215">
        <v>1020</v>
      </c>
      <c r="F5243" s="215">
        <v>1110</v>
      </c>
      <c r="G5243" s="215">
        <v>1004</v>
      </c>
      <c r="I5243" s="215" t="s">
        <v>16077</v>
      </c>
      <c r="J5243" s="215" t="s">
        <v>16078</v>
      </c>
      <c r="K5243" s="215" t="s">
        <v>8688</v>
      </c>
      <c r="L5243" s="215" t="s">
        <v>21469</v>
      </c>
      <c r="AD5243" s="216"/>
    </row>
    <row r="5244" spans="1:30" s="215" customFormat="1" x14ac:dyDescent="0.25">
      <c r="A5244" s="215" t="s">
        <v>160</v>
      </c>
      <c r="B5244" s="215">
        <v>6153</v>
      </c>
      <c r="C5244" s="215" t="s">
        <v>242</v>
      </c>
      <c r="D5244" s="215">
        <v>191597271</v>
      </c>
      <c r="E5244" s="215">
        <v>1020</v>
      </c>
      <c r="F5244" s="215">
        <v>1110</v>
      </c>
      <c r="G5244" s="215">
        <v>1004</v>
      </c>
      <c r="I5244" s="215" t="s">
        <v>4053</v>
      </c>
      <c r="J5244" s="215" t="s">
        <v>4054</v>
      </c>
      <c r="K5244" s="215" t="s">
        <v>328</v>
      </c>
      <c r="L5244" s="215" t="s">
        <v>6025</v>
      </c>
      <c r="AD5244" s="216"/>
    </row>
    <row r="5245" spans="1:30" s="215" customFormat="1" x14ac:dyDescent="0.25">
      <c r="A5245" s="215" t="s">
        <v>160</v>
      </c>
      <c r="B5245" s="215">
        <v>6153</v>
      </c>
      <c r="C5245" s="215" t="s">
        <v>242</v>
      </c>
      <c r="D5245" s="215">
        <v>191597272</v>
      </c>
      <c r="E5245" s="215">
        <v>1020</v>
      </c>
      <c r="F5245" s="215">
        <v>1110</v>
      </c>
      <c r="G5245" s="215">
        <v>1004</v>
      </c>
      <c r="I5245" s="215" t="s">
        <v>4055</v>
      </c>
      <c r="J5245" s="215" t="s">
        <v>4056</v>
      </c>
      <c r="K5245" s="215" t="s">
        <v>328</v>
      </c>
      <c r="L5245" s="215" t="s">
        <v>6025</v>
      </c>
      <c r="AD5245" s="216"/>
    </row>
    <row r="5246" spans="1:30" s="215" customFormat="1" x14ac:dyDescent="0.25">
      <c r="A5246" s="215" t="s">
        <v>160</v>
      </c>
      <c r="B5246" s="215">
        <v>6153</v>
      </c>
      <c r="C5246" s="215" t="s">
        <v>242</v>
      </c>
      <c r="D5246" s="215">
        <v>191597354</v>
      </c>
      <c r="E5246" s="215">
        <v>1020</v>
      </c>
      <c r="F5246" s="215">
        <v>1121</v>
      </c>
      <c r="G5246" s="215">
        <v>1004</v>
      </c>
      <c r="I5246" s="215" t="s">
        <v>4057</v>
      </c>
      <c r="J5246" s="215" t="s">
        <v>4058</v>
      </c>
      <c r="K5246" s="215" t="s">
        <v>328</v>
      </c>
      <c r="L5246" s="215" t="s">
        <v>6026</v>
      </c>
      <c r="AD5246" s="216"/>
    </row>
    <row r="5247" spans="1:30" s="215" customFormat="1" x14ac:dyDescent="0.25">
      <c r="A5247" s="215" t="s">
        <v>160</v>
      </c>
      <c r="B5247" s="215">
        <v>6153</v>
      </c>
      <c r="C5247" s="215" t="s">
        <v>242</v>
      </c>
      <c r="D5247" s="215">
        <v>191597355</v>
      </c>
      <c r="E5247" s="215">
        <v>1020</v>
      </c>
      <c r="F5247" s="215">
        <v>1121</v>
      </c>
      <c r="G5247" s="215">
        <v>1004</v>
      </c>
      <c r="I5247" s="215" t="s">
        <v>4057</v>
      </c>
      <c r="J5247" s="215" t="s">
        <v>4058</v>
      </c>
      <c r="K5247" s="215" t="s">
        <v>328</v>
      </c>
      <c r="L5247" s="215" t="s">
        <v>6026</v>
      </c>
      <c r="AD5247" s="216"/>
    </row>
    <row r="5248" spans="1:30" s="215" customFormat="1" x14ac:dyDescent="0.25">
      <c r="A5248" s="215" t="s">
        <v>160</v>
      </c>
      <c r="B5248" s="215">
        <v>6153</v>
      </c>
      <c r="C5248" s="215" t="s">
        <v>242</v>
      </c>
      <c r="D5248" s="215">
        <v>191597356</v>
      </c>
      <c r="E5248" s="215">
        <v>1020</v>
      </c>
      <c r="F5248" s="215">
        <v>1110</v>
      </c>
      <c r="G5248" s="215">
        <v>1004</v>
      </c>
      <c r="I5248" s="215" t="s">
        <v>16079</v>
      </c>
      <c r="J5248" s="215" t="s">
        <v>16080</v>
      </c>
      <c r="K5248" s="215" t="s">
        <v>8688</v>
      </c>
      <c r="L5248" s="215" t="s">
        <v>21470</v>
      </c>
      <c r="AD5248" s="216"/>
    </row>
    <row r="5249" spans="1:30" s="215" customFormat="1" x14ac:dyDescent="0.25">
      <c r="A5249" s="215" t="s">
        <v>160</v>
      </c>
      <c r="B5249" s="215">
        <v>6153</v>
      </c>
      <c r="C5249" s="215" t="s">
        <v>242</v>
      </c>
      <c r="D5249" s="215">
        <v>191614454</v>
      </c>
      <c r="E5249" s="215">
        <v>1020</v>
      </c>
      <c r="F5249" s="215">
        <v>1110</v>
      </c>
      <c r="G5249" s="215">
        <v>1004</v>
      </c>
      <c r="I5249" s="215" t="s">
        <v>16081</v>
      </c>
      <c r="J5249" s="215" t="s">
        <v>16082</v>
      </c>
      <c r="K5249" s="215" t="s">
        <v>8688</v>
      </c>
      <c r="L5249" s="215" t="s">
        <v>21471</v>
      </c>
      <c r="AD5249" s="216"/>
    </row>
    <row r="5250" spans="1:30" s="215" customFormat="1" x14ac:dyDescent="0.25">
      <c r="A5250" s="215" t="s">
        <v>160</v>
      </c>
      <c r="B5250" s="215">
        <v>6153</v>
      </c>
      <c r="C5250" s="215" t="s">
        <v>242</v>
      </c>
      <c r="D5250" s="215">
        <v>191636692</v>
      </c>
      <c r="E5250" s="215">
        <v>1020</v>
      </c>
      <c r="F5250" s="215">
        <v>1121</v>
      </c>
      <c r="G5250" s="215">
        <v>1004</v>
      </c>
      <c r="I5250" s="215" t="s">
        <v>16083</v>
      </c>
      <c r="J5250" s="215" t="s">
        <v>16084</v>
      </c>
      <c r="K5250" s="215" t="s">
        <v>8688</v>
      </c>
      <c r="L5250" s="215" t="s">
        <v>21472</v>
      </c>
      <c r="AD5250" s="216"/>
    </row>
    <row r="5251" spans="1:30" s="215" customFormat="1" x14ac:dyDescent="0.25">
      <c r="A5251" s="215" t="s">
        <v>160</v>
      </c>
      <c r="B5251" s="215">
        <v>6153</v>
      </c>
      <c r="C5251" s="215" t="s">
        <v>242</v>
      </c>
      <c r="D5251" s="215">
        <v>191637955</v>
      </c>
      <c r="E5251" s="215">
        <v>1060</v>
      </c>
      <c r="F5251" s="215">
        <v>1263</v>
      </c>
      <c r="G5251" s="215">
        <v>1004</v>
      </c>
      <c r="I5251" s="215" t="s">
        <v>16085</v>
      </c>
      <c r="J5251" s="215" t="s">
        <v>16086</v>
      </c>
      <c r="K5251" s="215" t="s">
        <v>8688</v>
      </c>
      <c r="L5251" s="215" t="s">
        <v>21473</v>
      </c>
      <c r="AD5251" s="216"/>
    </row>
    <row r="5252" spans="1:30" s="215" customFormat="1" x14ac:dyDescent="0.25">
      <c r="A5252" s="215" t="s">
        <v>160</v>
      </c>
      <c r="B5252" s="215">
        <v>6153</v>
      </c>
      <c r="C5252" s="215" t="s">
        <v>242</v>
      </c>
      <c r="D5252" s="215">
        <v>191648671</v>
      </c>
      <c r="E5252" s="215">
        <v>1020</v>
      </c>
      <c r="F5252" s="215">
        <v>1121</v>
      </c>
      <c r="G5252" s="215">
        <v>1004</v>
      </c>
      <c r="I5252" s="215" t="s">
        <v>4059</v>
      </c>
      <c r="J5252" s="215" t="s">
        <v>4060</v>
      </c>
      <c r="K5252" s="215" t="s">
        <v>328</v>
      </c>
      <c r="L5252" s="215" t="s">
        <v>6027</v>
      </c>
      <c r="AD5252" s="216"/>
    </row>
    <row r="5253" spans="1:30" s="215" customFormat="1" x14ac:dyDescent="0.25">
      <c r="A5253" s="215" t="s">
        <v>160</v>
      </c>
      <c r="B5253" s="215">
        <v>6153</v>
      </c>
      <c r="C5253" s="215" t="s">
        <v>242</v>
      </c>
      <c r="D5253" s="215">
        <v>191648732</v>
      </c>
      <c r="E5253" s="215">
        <v>1040</v>
      </c>
      <c r="F5253" s="215">
        <v>1251</v>
      </c>
      <c r="G5253" s="215">
        <v>1004</v>
      </c>
      <c r="I5253" s="215" t="s">
        <v>16087</v>
      </c>
      <c r="J5253" s="215" t="s">
        <v>16088</v>
      </c>
      <c r="K5253" s="215" t="s">
        <v>8688</v>
      </c>
      <c r="L5253" s="215" t="s">
        <v>21474</v>
      </c>
      <c r="AD5253" s="216"/>
    </row>
    <row r="5254" spans="1:30" s="215" customFormat="1" x14ac:dyDescent="0.25">
      <c r="A5254" s="215" t="s">
        <v>160</v>
      </c>
      <c r="B5254" s="215">
        <v>6153</v>
      </c>
      <c r="C5254" s="215" t="s">
        <v>242</v>
      </c>
      <c r="D5254" s="215">
        <v>191648736</v>
      </c>
      <c r="E5254" s="215">
        <v>1020</v>
      </c>
      <c r="F5254" s="215">
        <v>1110</v>
      </c>
      <c r="G5254" s="215">
        <v>1004</v>
      </c>
      <c r="I5254" s="215" t="s">
        <v>16089</v>
      </c>
      <c r="J5254" s="215" t="s">
        <v>16090</v>
      </c>
      <c r="K5254" s="215" t="s">
        <v>8688</v>
      </c>
      <c r="L5254" s="215" t="s">
        <v>21475</v>
      </c>
      <c r="AD5254" s="216"/>
    </row>
    <row r="5255" spans="1:30" s="215" customFormat="1" x14ac:dyDescent="0.25">
      <c r="A5255" s="215" t="s">
        <v>160</v>
      </c>
      <c r="B5255" s="215">
        <v>6153</v>
      </c>
      <c r="C5255" s="215" t="s">
        <v>242</v>
      </c>
      <c r="D5255" s="215">
        <v>191648737</v>
      </c>
      <c r="E5255" s="215">
        <v>1020</v>
      </c>
      <c r="F5255" s="215">
        <v>1110</v>
      </c>
      <c r="G5255" s="215">
        <v>1004</v>
      </c>
      <c r="I5255" s="215" t="s">
        <v>16091</v>
      </c>
      <c r="J5255" s="215" t="s">
        <v>16092</v>
      </c>
      <c r="K5255" s="215" t="s">
        <v>8688</v>
      </c>
      <c r="L5255" s="215" t="s">
        <v>21476</v>
      </c>
      <c r="AD5255" s="216"/>
    </row>
    <row r="5256" spans="1:30" s="215" customFormat="1" x14ac:dyDescent="0.25">
      <c r="A5256" s="215" t="s">
        <v>160</v>
      </c>
      <c r="B5256" s="215">
        <v>6153</v>
      </c>
      <c r="C5256" s="215" t="s">
        <v>242</v>
      </c>
      <c r="D5256" s="215">
        <v>191650831</v>
      </c>
      <c r="E5256" s="215">
        <v>1020</v>
      </c>
      <c r="F5256" s="215">
        <v>1110</v>
      </c>
      <c r="G5256" s="215">
        <v>1004</v>
      </c>
      <c r="I5256" s="215" t="s">
        <v>16093</v>
      </c>
      <c r="J5256" s="215" t="s">
        <v>16094</v>
      </c>
      <c r="K5256" s="215" t="s">
        <v>8688</v>
      </c>
      <c r="L5256" s="215" t="s">
        <v>21477</v>
      </c>
      <c r="AD5256" s="216"/>
    </row>
    <row r="5257" spans="1:30" s="215" customFormat="1" x14ac:dyDescent="0.25">
      <c r="A5257" s="215" t="s">
        <v>160</v>
      </c>
      <c r="B5257" s="215">
        <v>6153</v>
      </c>
      <c r="C5257" s="215" t="s">
        <v>242</v>
      </c>
      <c r="D5257" s="215">
        <v>191652332</v>
      </c>
      <c r="E5257" s="215">
        <v>1020</v>
      </c>
      <c r="F5257" s="215">
        <v>1110</v>
      </c>
      <c r="G5257" s="215">
        <v>1004</v>
      </c>
      <c r="I5257" s="215" t="s">
        <v>16095</v>
      </c>
      <c r="J5257" s="215" t="s">
        <v>16096</v>
      </c>
      <c r="K5257" s="215" t="s">
        <v>8688</v>
      </c>
      <c r="L5257" s="215" t="s">
        <v>21478</v>
      </c>
      <c r="AD5257" s="216"/>
    </row>
    <row r="5258" spans="1:30" s="215" customFormat="1" x14ac:dyDescent="0.25">
      <c r="A5258" s="215" t="s">
        <v>160</v>
      </c>
      <c r="B5258" s="215">
        <v>6153</v>
      </c>
      <c r="C5258" s="215" t="s">
        <v>242</v>
      </c>
      <c r="D5258" s="215">
        <v>191658829</v>
      </c>
      <c r="E5258" s="215">
        <v>1060</v>
      </c>
      <c r="F5258" s="215">
        <v>1251</v>
      </c>
      <c r="G5258" s="215">
        <v>1004</v>
      </c>
      <c r="I5258" s="215" t="s">
        <v>16097</v>
      </c>
      <c r="J5258" s="215" t="s">
        <v>16098</v>
      </c>
      <c r="K5258" s="215" t="s">
        <v>8688</v>
      </c>
      <c r="L5258" s="215" t="s">
        <v>21479</v>
      </c>
      <c r="AD5258" s="216"/>
    </row>
    <row r="5259" spans="1:30" s="215" customFormat="1" x14ac:dyDescent="0.25">
      <c r="A5259" s="215" t="s">
        <v>160</v>
      </c>
      <c r="B5259" s="215">
        <v>6153</v>
      </c>
      <c r="C5259" s="215" t="s">
        <v>242</v>
      </c>
      <c r="D5259" s="215">
        <v>191658854</v>
      </c>
      <c r="E5259" s="215">
        <v>1020</v>
      </c>
      <c r="F5259" s="215">
        <v>1110</v>
      </c>
      <c r="G5259" s="215">
        <v>1004</v>
      </c>
      <c r="I5259" s="215" t="s">
        <v>16099</v>
      </c>
      <c r="J5259" s="215" t="s">
        <v>16100</v>
      </c>
      <c r="K5259" s="215" t="s">
        <v>8688</v>
      </c>
      <c r="L5259" s="215" t="s">
        <v>21480</v>
      </c>
      <c r="AD5259" s="216"/>
    </row>
    <row r="5260" spans="1:30" s="215" customFormat="1" x14ac:dyDescent="0.25">
      <c r="A5260" s="215" t="s">
        <v>160</v>
      </c>
      <c r="B5260" s="215">
        <v>6153</v>
      </c>
      <c r="C5260" s="215" t="s">
        <v>242</v>
      </c>
      <c r="D5260" s="215">
        <v>191659560</v>
      </c>
      <c r="E5260" s="215">
        <v>1020</v>
      </c>
      <c r="F5260" s="215">
        <v>1110</v>
      </c>
      <c r="G5260" s="215">
        <v>1004</v>
      </c>
      <c r="I5260" s="215" t="s">
        <v>16101</v>
      </c>
      <c r="J5260" s="215" t="s">
        <v>16102</v>
      </c>
      <c r="K5260" s="215" t="s">
        <v>8688</v>
      </c>
      <c r="L5260" s="215" t="s">
        <v>21481</v>
      </c>
      <c r="AD5260" s="216"/>
    </row>
    <row r="5261" spans="1:30" s="215" customFormat="1" x14ac:dyDescent="0.25">
      <c r="A5261" s="215" t="s">
        <v>160</v>
      </c>
      <c r="B5261" s="215">
        <v>6153</v>
      </c>
      <c r="C5261" s="215" t="s">
        <v>242</v>
      </c>
      <c r="D5261" s="215">
        <v>191666134</v>
      </c>
      <c r="E5261" s="215">
        <v>1060</v>
      </c>
      <c r="F5261" s="215">
        <v>1274</v>
      </c>
      <c r="G5261" s="215">
        <v>1004</v>
      </c>
      <c r="I5261" s="215" t="s">
        <v>16103</v>
      </c>
      <c r="J5261" s="215" t="s">
        <v>16104</v>
      </c>
      <c r="K5261" s="215" t="s">
        <v>8688</v>
      </c>
      <c r="L5261" s="215" t="s">
        <v>21482</v>
      </c>
      <c r="AD5261" s="216"/>
    </row>
    <row r="5262" spans="1:30" s="215" customFormat="1" x14ac:dyDescent="0.25">
      <c r="A5262" s="215" t="s">
        <v>160</v>
      </c>
      <c r="B5262" s="215">
        <v>6153</v>
      </c>
      <c r="C5262" s="215" t="s">
        <v>242</v>
      </c>
      <c r="D5262" s="215">
        <v>191667871</v>
      </c>
      <c r="E5262" s="215">
        <v>1020</v>
      </c>
      <c r="F5262" s="215">
        <v>1122</v>
      </c>
      <c r="G5262" s="215">
        <v>1004</v>
      </c>
      <c r="I5262" s="215" t="s">
        <v>7781</v>
      </c>
      <c r="J5262" s="215" t="s">
        <v>7782</v>
      </c>
      <c r="K5262" s="215" t="s">
        <v>328</v>
      </c>
      <c r="L5262" s="215" t="s">
        <v>7796</v>
      </c>
      <c r="AD5262" s="216"/>
    </row>
    <row r="5263" spans="1:30" s="215" customFormat="1" x14ac:dyDescent="0.25">
      <c r="A5263" s="215" t="s">
        <v>160</v>
      </c>
      <c r="B5263" s="215">
        <v>6153</v>
      </c>
      <c r="C5263" s="215" t="s">
        <v>242</v>
      </c>
      <c r="D5263" s="215">
        <v>191667926</v>
      </c>
      <c r="E5263" s="215">
        <v>1020</v>
      </c>
      <c r="F5263" s="215">
        <v>1122</v>
      </c>
      <c r="G5263" s="215">
        <v>1004</v>
      </c>
      <c r="I5263" s="215" t="s">
        <v>7783</v>
      </c>
      <c r="J5263" s="215" t="s">
        <v>7784</v>
      </c>
      <c r="K5263" s="215" t="s">
        <v>328</v>
      </c>
      <c r="L5263" s="215" t="s">
        <v>7796</v>
      </c>
      <c r="AD5263" s="216"/>
    </row>
    <row r="5264" spans="1:30" s="215" customFormat="1" x14ac:dyDescent="0.25">
      <c r="A5264" s="215" t="s">
        <v>160</v>
      </c>
      <c r="B5264" s="215">
        <v>6153</v>
      </c>
      <c r="C5264" s="215" t="s">
        <v>242</v>
      </c>
      <c r="D5264" s="215">
        <v>191667932</v>
      </c>
      <c r="E5264" s="215">
        <v>1020</v>
      </c>
      <c r="F5264" s="215">
        <v>1122</v>
      </c>
      <c r="G5264" s="215">
        <v>1004</v>
      </c>
      <c r="I5264" s="215" t="s">
        <v>7785</v>
      </c>
      <c r="J5264" s="215" t="s">
        <v>7786</v>
      </c>
      <c r="K5264" s="215" t="s">
        <v>328</v>
      </c>
      <c r="L5264" s="215" t="s">
        <v>7797</v>
      </c>
      <c r="AD5264" s="216"/>
    </row>
    <row r="5265" spans="1:30" s="215" customFormat="1" x14ac:dyDescent="0.25">
      <c r="A5265" s="215" t="s">
        <v>160</v>
      </c>
      <c r="B5265" s="215">
        <v>6153</v>
      </c>
      <c r="C5265" s="215" t="s">
        <v>242</v>
      </c>
      <c r="D5265" s="215">
        <v>191667933</v>
      </c>
      <c r="E5265" s="215">
        <v>1020</v>
      </c>
      <c r="F5265" s="215">
        <v>1122</v>
      </c>
      <c r="G5265" s="215">
        <v>1004</v>
      </c>
      <c r="I5265" s="215" t="s">
        <v>7787</v>
      </c>
      <c r="J5265" s="215" t="s">
        <v>7788</v>
      </c>
      <c r="K5265" s="215" t="s">
        <v>328</v>
      </c>
      <c r="L5265" s="215" t="s">
        <v>7797</v>
      </c>
      <c r="AD5265" s="216"/>
    </row>
    <row r="5266" spans="1:30" s="215" customFormat="1" x14ac:dyDescent="0.25">
      <c r="A5266" s="215" t="s">
        <v>160</v>
      </c>
      <c r="B5266" s="215">
        <v>6153</v>
      </c>
      <c r="C5266" s="215" t="s">
        <v>242</v>
      </c>
      <c r="D5266" s="215">
        <v>191670956</v>
      </c>
      <c r="E5266" s="215">
        <v>1020</v>
      </c>
      <c r="F5266" s="215">
        <v>1110</v>
      </c>
      <c r="G5266" s="215">
        <v>1004</v>
      </c>
      <c r="I5266" s="215" t="s">
        <v>16105</v>
      </c>
      <c r="J5266" s="215" t="s">
        <v>16106</v>
      </c>
      <c r="K5266" s="215" t="s">
        <v>8688</v>
      </c>
      <c r="L5266" s="215" t="s">
        <v>21483</v>
      </c>
      <c r="AD5266" s="216"/>
    </row>
    <row r="5267" spans="1:30" s="215" customFormat="1" x14ac:dyDescent="0.25">
      <c r="A5267" s="215" t="s">
        <v>160</v>
      </c>
      <c r="B5267" s="215">
        <v>6153</v>
      </c>
      <c r="C5267" s="215" t="s">
        <v>242</v>
      </c>
      <c r="D5267" s="215">
        <v>191670987</v>
      </c>
      <c r="E5267" s="215">
        <v>1020</v>
      </c>
      <c r="F5267" s="215">
        <v>1122</v>
      </c>
      <c r="G5267" s="215">
        <v>1004</v>
      </c>
      <c r="I5267" s="215" t="s">
        <v>16107</v>
      </c>
      <c r="J5267" s="215" t="s">
        <v>16108</v>
      </c>
      <c r="K5267" s="215" t="s">
        <v>8688</v>
      </c>
      <c r="L5267" s="215" t="s">
        <v>21484</v>
      </c>
      <c r="AD5267" s="216"/>
    </row>
    <row r="5268" spans="1:30" s="215" customFormat="1" x14ac:dyDescent="0.25">
      <c r="A5268" s="215" t="s">
        <v>160</v>
      </c>
      <c r="B5268" s="215">
        <v>6153</v>
      </c>
      <c r="C5268" s="215" t="s">
        <v>242</v>
      </c>
      <c r="D5268" s="215">
        <v>191670992</v>
      </c>
      <c r="E5268" s="215">
        <v>1020</v>
      </c>
      <c r="F5268" s="215">
        <v>1122</v>
      </c>
      <c r="G5268" s="215">
        <v>1004</v>
      </c>
      <c r="I5268" s="215" t="s">
        <v>16107</v>
      </c>
      <c r="J5268" s="215" t="s">
        <v>16108</v>
      </c>
      <c r="K5268" s="215" t="s">
        <v>8688</v>
      </c>
      <c r="L5268" s="215" t="s">
        <v>21485</v>
      </c>
      <c r="AD5268" s="216"/>
    </row>
    <row r="5269" spans="1:30" s="215" customFormat="1" x14ac:dyDescent="0.25">
      <c r="A5269" s="215" t="s">
        <v>160</v>
      </c>
      <c r="B5269" s="215">
        <v>6153</v>
      </c>
      <c r="C5269" s="215" t="s">
        <v>242</v>
      </c>
      <c r="D5269" s="215">
        <v>191674549</v>
      </c>
      <c r="E5269" s="215">
        <v>1020</v>
      </c>
      <c r="F5269" s="215">
        <v>1110</v>
      </c>
      <c r="G5269" s="215">
        <v>1004</v>
      </c>
      <c r="I5269" s="215" t="s">
        <v>16109</v>
      </c>
      <c r="J5269" s="215" t="s">
        <v>16110</v>
      </c>
      <c r="K5269" s="215" t="s">
        <v>8688</v>
      </c>
      <c r="L5269" s="215" t="s">
        <v>21486</v>
      </c>
      <c r="AD5269" s="216"/>
    </row>
    <row r="5270" spans="1:30" s="215" customFormat="1" x14ac:dyDescent="0.25">
      <c r="A5270" s="215" t="s">
        <v>160</v>
      </c>
      <c r="B5270" s="215">
        <v>6153</v>
      </c>
      <c r="C5270" s="215" t="s">
        <v>242</v>
      </c>
      <c r="D5270" s="215">
        <v>191674551</v>
      </c>
      <c r="E5270" s="215">
        <v>1020</v>
      </c>
      <c r="F5270" s="215">
        <v>1110</v>
      </c>
      <c r="G5270" s="215">
        <v>1004</v>
      </c>
      <c r="I5270" s="215" t="s">
        <v>16111</v>
      </c>
      <c r="J5270" s="215" t="s">
        <v>16112</v>
      </c>
      <c r="K5270" s="215" t="s">
        <v>8688</v>
      </c>
      <c r="L5270" s="215" t="s">
        <v>21487</v>
      </c>
      <c r="AD5270" s="216"/>
    </row>
    <row r="5271" spans="1:30" s="215" customFormat="1" x14ac:dyDescent="0.25">
      <c r="A5271" s="215" t="s">
        <v>160</v>
      </c>
      <c r="B5271" s="215">
        <v>6153</v>
      </c>
      <c r="C5271" s="215" t="s">
        <v>242</v>
      </c>
      <c r="D5271" s="215">
        <v>191674553</v>
      </c>
      <c r="E5271" s="215">
        <v>1020</v>
      </c>
      <c r="F5271" s="215">
        <v>1110</v>
      </c>
      <c r="G5271" s="215">
        <v>1004</v>
      </c>
      <c r="I5271" s="215" t="s">
        <v>16113</v>
      </c>
      <c r="J5271" s="215" t="s">
        <v>16114</v>
      </c>
      <c r="K5271" s="215" t="s">
        <v>8688</v>
      </c>
      <c r="L5271" s="215" t="s">
        <v>21488</v>
      </c>
      <c r="AD5271" s="216"/>
    </row>
    <row r="5272" spans="1:30" s="215" customFormat="1" x14ac:dyDescent="0.25">
      <c r="A5272" s="215" t="s">
        <v>160</v>
      </c>
      <c r="B5272" s="215">
        <v>6153</v>
      </c>
      <c r="C5272" s="215" t="s">
        <v>242</v>
      </c>
      <c r="D5272" s="215">
        <v>191674554</v>
      </c>
      <c r="E5272" s="215">
        <v>1020</v>
      </c>
      <c r="F5272" s="215">
        <v>1110</v>
      </c>
      <c r="G5272" s="215">
        <v>1004</v>
      </c>
      <c r="I5272" s="215" t="s">
        <v>16115</v>
      </c>
      <c r="J5272" s="215" t="s">
        <v>16116</v>
      </c>
      <c r="K5272" s="215" t="s">
        <v>8688</v>
      </c>
      <c r="L5272" s="215" t="s">
        <v>21489</v>
      </c>
      <c r="AD5272" s="216"/>
    </row>
    <row r="5273" spans="1:30" s="215" customFormat="1" x14ac:dyDescent="0.25">
      <c r="A5273" s="215" t="s">
        <v>160</v>
      </c>
      <c r="B5273" s="215">
        <v>6153</v>
      </c>
      <c r="C5273" s="215" t="s">
        <v>242</v>
      </c>
      <c r="D5273" s="215">
        <v>191674572</v>
      </c>
      <c r="E5273" s="215">
        <v>1020</v>
      </c>
      <c r="F5273" s="215">
        <v>1110</v>
      </c>
      <c r="G5273" s="215">
        <v>1004</v>
      </c>
      <c r="I5273" s="215" t="s">
        <v>16117</v>
      </c>
      <c r="J5273" s="215" t="s">
        <v>16118</v>
      </c>
      <c r="K5273" s="215" t="s">
        <v>8688</v>
      </c>
      <c r="L5273" s="215" t="s">
        <v>21490</v>
      </c>
      <c r="AD5273" s="216"/>
    </row>
    <row r="5274" spans="1:30" s="215" customFormat="1" x14ac:dyDescent="0.25">
      <c r="A5274" s="215" t="s">
        <v>160</v>
      </c>
      <c r="B5274" s="215">
        <v>6153</v>
      </c>
      <c r="C5274" s="215" t="s">
        <v>242</v>
      </c>
      <c r="D5274" s="215">
        <v>191674573</v>
      </c>
      <c r="E5274" s="215">
        <v>1020</v>
      </c>
      <c r="F5274" s="215">
        <v>1110</v>
      </c>
      <c r="G5274" s="215">
        <v>1004</v>
      </c>
      <c r="I5274" s="215" t="s">
        <v>16119</v>
      </c>
      <c r="J5274" s="215" t="s">
        <v>16120</v>
      </c>
      <c r="K5274" s="215" t="s">
        <v>8688</v>
      </c>
      <c r="L5274" s="215" t="s">
        <v>21491</v>
      </c>
      <c r="AD5274" s="216"/>
    </row>
    <row r="5275" spans="1:30" s="215" customFormat="1" x14ac:dyDescent="0.25">
      <c r="A5275" s="215" t="s">
        <v>160</v>
      </c>
      <c r="B5275" s="215">
        <v>6153</v>
      </c>
      <c r="C5275" s="215" t="s">
        <v>242</v>
      </c>
      <c r="D5275" s="215">
        <v>191674574</v>
      </c>
      <c r="E5275" s="215">
        <v>1020</v>
      </c>
      <c r="F5275" s="215">
        <v>1110</v>
      </c>
      <c r="G5275" s="215">
        <v>1004</v>
      </c>
      <c r="I5275" s="215" t="s">
        <v>16121</v>
      </c>
      <c r="J5275" s="215" t="s">
        <v>16122</v>
      </c>
      <c r="K5275" s="215" t="s">
        <v>8688</v>
      </c>
      <c r="L5275" s="215" t="s">
        <v>21492</v>
      </c>
      <c r="AD5275" s="216"/>
    </row>
    <row r="5276" spans="1:30" s="215" customFormat="1" x14ac:dyDescent="0.25">
      <c r="A5276" s="215" t="s">
        <v>160</v>
      </c>
      <c r="B5276" s="215">
        <v>6153</v>
      </c>
      <c r="C5276" s="215" t="s">
        <v>242</v>
      </c>
      <c r="D5276" s="215">
        <v>191674575</v>
      </c>
      <c r="E5276" s="215">
        <v>1020</v>
      </c>
      <c r="F5276" s="215">
        <v>1110</v>
      </c>
      <c r="G5276" s="215">
        <v>1004</v>
      </c>
      <c r="I5276" s="215" t="s">
        <v>16123</v>
      </c>
      <c r="J5276" s="215" t="s">
        <v>16124</v>
      </c>
      <c r="K5276" s="215" t="s">
        <v>8688</v>
      </c>
      <c r="L5276" s="215" t="s">
        <v>21493</v>
      </c>
      <c r="AD5276" s="216"/>
    </row>
    <row r="5277" spans="1:30" s="215" customFormat="1" x14ac:dyDescent="0.25">
      <c r="A5277" s="215" t="s">
        <v>160</v>
      </c>
      <c r="B5277" s="215">
        <v>6153</v>
      </c>
      <c r="C5277" s="215" t="s">
        <v>242</v>
      </c>
      <c r="D5277" s="215">
        <v>191674576</v>
      </c>
      <c r="E5277" s="215">
        <v>1020</v>
      </c>
      <c r="F5277" s="215">
        <v>1110</v>
      </c>
      <c r="G5277" s="215">
        <v>1004</v>
      </c>
      <c r="I5277" s="215" t="s">
        <v>16125</v>
      </c>
      <c r="J5277" s="215" t="s">
        <v>16126</v>
      </c>
      <c r="K5277" s="215" t="s">
        <v>8688</v>
      </c>
      <c r="L5277" s="215" t="s">
        <v>21494</v>
      </c>
      <c r="AD5277" s="216"/>
    </row>
    <row r="5278" spans="1:30" s="215" customFormat="1" x14ac:dyDescent="0.25">
      <c r="A5278" s="215" t="s">
        <v>160</v>
      </c>
      <c r="B5278" s="215">
        <v>6153</v>
      </c>
      <c r="C5278" s="215" t="s">
        <v>242</v>
      </c>
      <c r="D5278" s="215">
        <v>191674911</v>
      </c>
      <c r="E5278" s="215">
        <v>1060</v>
      </c>
      <c r="F5278" s="215">
        <v>1261</v>
      </c>
      <c r="G5278" s="215">
        <v>1004</v>
      </c>
      <c r="I5278" s="215" t="s">
        <v>16127</v>
      </c>
      <c r="J5278" s="215" t="s">
        <v>16128</v>
      </c>
      <c r="K5278" s="215" t="s">
        <v>8688</v>
      </c>
      <c r="L5278" s="215" t="s">
        <v>21495</v>
      </c>
      <c r="AD5278" s="216"/>
    </row>
    <row r="5279" spans="1:30" s="215" customFormat="1" x14ac:dyDescent="0.25">
      <c r="A5279" s="215" t="s">
        <v>160</v>
      </c>
      <c r="B5279" s="215">
        <v>6153</v>
      </c>
      <c r="C5279" s="215" t="s">
        <v>242</v>
      </c>
      <c r="D5279" s="215">
        <v>191677336</v>
      </c>
      <c r="E5279" s="215">
        <v>1060</v>
      </c>
      <c r="F5279" s="215">
        <v>1251</v>
      </c>
      <c r="G5279" s="215">
        <v>1004</v>
      </c>
      <c r="I5279" s="215" t="s">
        <v>16129</v>
      </c>
      <c r="J5279" s="215" t="s">
        <v>16130</v>
      </c>
      <c r="K5279" s="215" t="s">
        <v>8688</v>
      </c>
      <c r="L5279" s="215" t="s">
        <v>21496</v>
      </c>
      <c r="AD5279" s="216"/>
    </row>
    <row r="5280" spans="1:30" s="215" customFormat="1" x14ac:dyDescent="0.25">
      <c r="A5280" s="215" t="s">
        <v>160</v>
      </c>
      <c r="B5280" s="215">
        <v>6153</v>
      </c>
      <c r="C5280" s="215" t="s">
        <v>242</v>
      </c>
      <c r="D5280" s="215">
        <v>191677339</v>
      </c>
      <c r="E5280" s="215">
        <v>1060</v>
      </c>
      <c r="F5280" s="215">
        <v>1274</v>
      </c>
      <c r="G5280" s="215">
        <v>1004</v>
      </c>
      <c r="I5280" s="215" t="s">
        <v>16131</v>
      </c>
      <c r="J5280" s="215" t="s">
        <v>16132</v>
      </c>
      <c r="K5280" s="215" t="s">
        <v>8741</v>
      </c>
      <c r="L5280" s="215" t="s">
        <v>23138</v>
      </c>
      <c r="AD5280" s="216"/>
    </row>
    <row r="5281" spans="1:30" s="215" customFormat="1" x14ac:dyDescent="0.25">
      <c r="A5281" s="215" t="s">
        <v>160</v>
      </c>
      <c r="B5281" s="215">
        <v>6153</v>
      </c>
      <c r="C5281" s="215" t="s">
        <v>242</v>
      </c>
      <c r="D5281" s="215">
        <v>191679992</v>
      </c>
      <c r="E5281" s="215">
        <v>1060</v>
      </c>
      <c r="F5281" s="215">
        <v>1252</v>
      </c>
      <c r="G5281" s="215">
        <v>1004</v>
      </c>
      <c r="I5281" s="215" t="s">
        <v>16133</v>
      </c>
      <c r="J5281" s="215" t="s">
        <v>16134</v>
      </c>
      <c r="K5281" s="215" t="s">
        <v>8688</v>
      </c>
      <c r="L5281" s="215" t="s">
        <v>21497</v>
      </c>
      <c r="AD5281" s="216"/>
    </row>
    <row r="5282" spans="1:30" s="215" customFormat="1" x14ac:dyDescent="0.25">
      <c r="A5282" s="215" t="s">
        <v>160</v>
      </c>
      <c r="B5282" s="215">
        <v>6153</v>
      </c>
      <c r="C5282" s="215" t="s">
        <v>242</v>
      </c>
      <c r="D5282" s="215">
        <v>191681036</v>
      </c>
      <c r="E5282" s="215">
        <v>1020</v>
      </c>
      <c r="F5282" s="215">
        <v>1110</v>
      </c>
      <c r="G5282" s="215">
        <v>1004</v>
      </c>
      <c r="I5282" s="215" t="s">
        <v>4061</v>
      </c>
      <c r="J5282" s="215" t="s">
        <v>4062</v>
      </c>
      <c r="K5282" s="215" t="s">
        <v>328</v>
      </c>
      <c r="L5282" s="215" t="s">
        <v>6028</v>
      </c>
      <c r="AD5282" s="216"/>
    </row>
    <row r="5283" spans="1:30" s="215" customFormat="1" x14ac:dyDescent="0.25">
      <c r="A5283" s="215" t="s">
        <v>160</v>
      </c>
      <c r="B5283" s="215">
        <v>6153</v>
      </c>
      <c r="C5283" s="215" t="s">
        <v>242</v>
      </c>
      <c r="D5283" s="215">
        <v>191684052</v>
      </c>
      <c r="E5283" s="215">
        <v>1020</v>
      </c>
      <c r="F5283" s="215">
        <v>1110</v>
      </c>
      <c r="G5283" s="215">
        <v>1004</v>
      </c>
      <c r="I5283" s="215" t="s">
        <v>4061</v>
      </c>
      <c r="J5283" s="215" t="s">
        <v>4062</v>
      </c>
      <c r="K5283" s="215" t="s">
        <v>328</v>
      </c>
      <c r="L5283" s="215" t="s">
        <v>6028</v>
      </c>
      <c r="AD5283" s="216"/>
    </row>
    <row r="5284" spans="1:30" s="215" customFormat="1" x14ac:dyDescent="0.25">
      <c r="A5284" s="215" t="s">
        <v>160</v>
      </c>
      <c r="B5284" s="215">
        <v>6153</v>
      </c>
      <c r="C5284" s="215" t="s">
        <v>242</v>
      </c>
      <c r="D5284" s="215">
        <v>191685577</v>
      </c>
      <c r="E5284" s="215">
        <v>1020</v>
      </c>
      <c r="F5284" s="215">
        <v>1122</v>
      </c>
      <c r="G5284" s="215">
        <v>1004</v>
      </c>
      <c r="I5284" s="215" t="s">
        <v>16135</v>
      </c>
      <c r="J5284" s="215" t="s">
        <v>16136</v>
      </c>
      <c r="K5284" s="215" t="s">
        <v>8688</v>
      </c>
      <c r="L5284" s="215" t="s">
        <v>21498</v>
      </c>
      <c r="AD5284" s="216"/>
    </row>
    <row r="5285" spans="1:30" s="215" customFormat="1" x14ac:dyDescent="0.25">
      <c r="A5285" s="215" t="s">
        <v>160</v>
      </c>
      <c r="B5285" s="215">
        <v>6153</v>
      </c>
      <c r="C5285" s="215" t="s">
        <v>242</v>
      </c>
      <c r="D5285" s="215">
        <v>191689468</v>
      </c>
      <c r="E5285" s="215">
        <v>1020</v>
      </c>
      <c r="F5285" s="215">
        <v>1110</v>
      </c>
      <c r="G5285" s="215">
        <v>1004</v>
      </c>
      <c r="I5285" s="215" t="s">
        <v>4063</v>
      </c>
      <c r="J5285" s="215" t="s">
        <v>4064</v>
      </c>
      <c r="K5285" s="215" t="s">
        <v>328</v>
      </c>
      <c r="L5285" s="215" t="s">
        <v>5871</v>
      </c>
      <c r="AD5285" s="216"/>
    </row>
    <row r="5286" spans="1:30" s="215" customFormat="1" x14ac:dyDescent="0.25">
      <c r="A5286" s="215" t="s">
        <v>160</v>
      </c>
      <c r="B5286" s="215">
        <v>6153</v>
      </c>
      <c r="C5286" s="215" t="s">
        <v>242</v>
      </c>
      <c r="D5286" s="215">
        <v>191689469</v>
      </c>
      <c r="E5286" s="215">
        <v>1020</v>
      </c>
      <c r="F5286" s="215">
        <v>1110</v>
      </c>
      <c r="G5286" s="215">
        <v>1004</v>
      </c>
      <c r="I5286" s="215" t="s">
        <v>4063</v>
      </c>
      <c r="J5286" s="215" t="s">
        <v>4064</v>
      </c>
      <c r="K5286" s="215" t="s">
        <v>328</v>
      </c>
      <c r="L5286" s="215" t="s">
        <v>5871</v>
      </c>
      <c r="AD5286" s="216"/>
    </row>
    <row r="5287" spans="1:30" s="215" customFormat="1" x14ac:dyDescent="0.25">
      <c r="A5287" s="215" t="s">
        <v>160</v>
      </c>
      <c r="B5287" s="215">
        <v>6153</v>
      </c>
      <c r="C5287" s="215" t="s">
        <v>242</v>
      </c>
      <c r="D5287" s="215">
        <v>191690213</v>
      </c>
      <c r="E5287" s="215">
        <v>1020</v>
      </c>
      <c r="F5287" s="215">
        <v>1110</v>
      </c>
      <c r="G5287" s="215">
        <v>1004</v>
      </c>
      <c r="I5287" s="215" t="s">
        <v>4063</v>
      </c>
      <c r="J5287" s="215" t="s">
        <v>4064</v>
      </c>
      <c r="K5287" s="215" t="s">
        <v>328</v>
      </c>
      <c r="L5287" s="215" t="s">
        <v>5871</v>
      </c>
      <c r="AD5287" s="216"/>
    </row>
    <row r="5288" spans="1:30" s="215" customFormat="1" x14ac:dyDescent="0.25">
      <c r="A5288" s="215" t="s">
        <v>160</v>
      </c>
      <c r="B5288" s="215">
        <v>6153</v>
      </c>
      <c r="C5288" s="215" t="s">
        <v>242</v>
      </c>
      <c r="D5288" s="215">
        <v>191690214</v>
      </c>
      <c r="E5288" s="215">
        <v>1020</v>
      </c>
      <c r="F5288" s="215">
        <v>1110</v>
      </c>
      <c r="G5288" s="215">
        <v>1004</v>
      </c>
      <c r="I5288" s="215" t="s">
        <v>4063</v>
      </c>
      <c r="J5288" s="215" t="s">
        <v>4064</v>
      </c>
      <c r="K5288" s="215" t="s">
        <v>328</v>
      </c>
      <c r="L5288" s="215" t="s">
        <v>5871</v>
      </c>
      <c r="AD5288" s="216"/>
    </row>
    <row r="5289" spans="1:30" s="215" customFormat="1" x14ac:dyDescent="0.25">
      <c r="A5289" s="215" t="s">
        <v>160</v>
      </c>
      <c r="B5289" s="215">
        <v>6153</v>
      </c>
      <c r="C5289" s="215" t="s">
        <v>242</v>
      </c>
      <c r="D5289" s="215">
        <v>191692439</v>
      </c>
      <c r="E5289" s="215">
        <v>1020</v>
      </c>
      <c r="F5289" s="215">
        <v>1121</v>
      </c>
      <c r="G5289" s="215">
        <v>1004</v>
      </c>
      <c r="I5289" s="215" t="s">
        <v>4057</v>
      </c>
      <c r="J5289" s="215" t="s">
        <v>4058</v>
      </c>
      <c r="K5289" s="215" t="s">
        <v>328</v>
      </c>
      <c r="L5289" s="215" t="s">
        <v>6026</v>
      </c>
      <c r="AD5289" s="216"/>
    </row>
    <row r="5290" spans="1:30" s="215" customFormat="1" x14ac:dyDescent="0.25">
      <c r="A5290" s="215" t="s">
        <v>160</v>
      </c>
      <c r="B5290" s="215">
        <v>6153</v>
      </c>
      <c r="C5290" s="215" t="s">
        <v>242</v>
      </c>
      <c r="D5290" s="215">
        <v>191693251</v>
      </c>
      <c r="E5290" s="215">
        <v>1020</v>
      </c>
      <c r="F5290" s="215">
        <v>1110</v>
      </c>
      <c r="G5290" s="215">
        <v>1004</v>
      </c>
      <c r="I5290" s="215" t="s">
        <v>16137</v>
      </c>
      <c r="J5290" s="215" t="s">
        <v>16138</v>
      </c>
      <c r="K5290" s="215" t="s">
        <v>8688</v>
      </c>
      <c r="L5290" s="215" t="s">
        <v>21499</v>
      </c>
      <c r="AD5290" s="216"/>
    </row>
    <row r="5291" spans="1:30" s="215" customFormat="1" x14ac:dyDescent="0.25">
      <c r="A5291" s="215" t="s">
        <v>160</v>
      </c>
      <c r="B5291" s="215">
        <v>6153</v>
      </c>
      <c r="C5291" s="215" t="s">
        <v>242</v>
      </c>
      <c r="D5291" s="215">
        <v>191701695</v>
      </c>
      <c r="E5291" s="215">
        <v>1020</v>
      </c>
      <c r="F5291" s="215">
        <v>1110</v>
      </c>
      <c r="G5291" s="215">
        <v>1004</v>
      </c>
      <c r="I5291" s="215" t="s">
        <v>16139</v>
      </c>
      <c r="J5291" s="215" t="s">
        <v>16140</v>
      </c>
      <c r="K5291" s="215" t="s">
        <v>8688</v>
      </c>
      <c r="L5291" s="215" t="s">
        <v>21500</v>
      </c>
      <c r="AD5291" s="216"/>
    </row>
    <row r="5292" spans="1:30" s="215" customFormat="1" x14ac:dyDescent="0.25">
      <c r="A5292" s="215" t="s">
        <v>160</v>
      </c>
      <c r="B5292" s="215">
        <v>6153</v>
      </c>
      <c r="C5292" s="215" t="s">
        <v>242</v>
      </c>
      <c r="D5292" s="215">
        <v>191715474</v>
      </c>
      <c r="E5292" s="215">
        <v>1020</v>
      </c>
      <c r="F5292" s="215">
        <v>1122</v>
      </c>
      <c r="G5292" s="215">
        <v>1004</v>
      </c>
      <c r="I5292" s="215" t="s">
        <v>16141</v>
      </c>
      <c r="J5292" s="215" t="s">
        <v>16142</v>
      </c>
      <c r="K5292" s="215" t="s">
        <v>8688</v>
      </c>
      <c r="L5292" s="215" t="s">
        <v>21501</v>
      </c>
      <c r="AD5292" s="216"/>
    </row>
    <row r="5293" spans="1:30" s="215" customFormat="1" x14ac:dyDescent="0.25">
      <c r="A5293" s="215" t="s">
        <v>160</v>
      </c>
      <c r="B5293" s="215">
        <v>6153</v>
      </c>
      <c r="C5293" s="215" t="s">
        <v>242</v>
      </c>
      <c r="D5293" s="215">
        <v>191715492</v>
      </c>
      <c r="E5293" s="215">
        <v>1060</v>
      </c>
      <c r="F5293" s="215">
        <v>1251</v>
      </c>
      <c r="G5293" s="215">
        <v>1004</v>
      </c>
      <c r="I5293" s="215" t="s">
        <v>16143</v>
      </c>
      <c r="J5293" s="215" t="s">
        <v>16144</v>
      </c>
      <c r="K5293" s="215" t="s">
        <v>8688</v>
      </c>
      <c r="L5293" s="215" t="s">
        <v>21502</v>
      </c>
      <c r="AD5293" s="216"/>
    </row>
    <row r="5294" spans="1:30" s="215" customFormat="1" x14ac:dyDescent="0.25">
      <c r="A5294" s="215" t="s">
        <v>160</v>
      </c>
      <c r="B5294" s="215">
        <v>6153</v>
      </c>
      <c r="C5294" s="215" t="s">
        <v>242</v>
      </c>
      <c r="D5294" s="215">
        <v>191715493</v>
      </c>
      <c r="E5294" s="215">
        <v>1020</v>
      </c>
      <c r="F5294" s="215">
        <v>1122</v>
      </c>
      <c r="G5294" s="215">
        <v>1004</v>
      </c>
      <c r="I5294" s="215" t="s">
        <v>16145</v>
      </c>
      <c r="J5294" s="215" t="s">
        <v>16146</v>
      </c>
      <c r="K5294" s="215" t="s">
        <v>8688</v>
      </c>
      <c r="L5294" s="215" t="s">
        <v>21503</v>
      </c>
      <c r="AD5294" s="216"/>
    </row>
    <row r="5295" spans="1:30" s="215" customFormat="1" x14ac:dyDescent="0.25">
      <c r="A5295" s="215" t="s">
        <v>160</v>
      </c>
      <c r="B5295" s="215">
        <v>6153</v>
      </c>
      <c r="C5295" s="215" t="s">
        <v>242</v>
      </c>
      <c r="D5295" s="215">
        <v>191721973</v>
      </c>
      <c r="E5295" s="215">
        <v>1060</v>
      </c>
      <c r="F5295" s="215">
        <v>1274</v>
      </c>
      <c r="G5295" s="215">
        <v>1004</v>
      </c>
      <c r="I5295" s="215" t="s">
        <v>16147</v>
      </c>
      <c r="J5295" s="215" t="s">
        <v>16148</v>
      </c>
      <c r="K5295" s="215" t="s">
        <v>8688</v>
      </c>
      <c r="L5295" s="215" t="s">
        <v>21504</v>
      </c>
      <c r="AD5295" s="216"/>
    </row>
    <row r="5296" spans="1:30" s="215" customFormat="1" x14ac:dyDescent="0.25">
      <c r="A5296" s="215" t="s">
        <v>160</v>
      </c>
      <c r="B5296" s="215">
        <v>6153</v>
      </c>
      <c r="C5296" s="215" t="s">
        <v>242</v>
      </c>
      <c r="D5296" s="215">
        <v>191745439</v>
      </c>
      <c r="E5296" s="215">
        <v>1020</v>
      </c>
      <c r="F5296" s="215">
        <v>1110</v>
      </c>
      <c r="G5296" s="215">
        <v>1004</v>
      </c>
      <c r="I5296" s="215" t="s">
        <v>16149</v>
      </c>
      <c r="J5296" s="215" t="s">
        <v>16150</v>
      </c>
      <c r="K5296" s="215" t="s">
        <v>8688</v>
      </c>
      <c r="L5296" s="215" t="s">
        <v>21505</v>
      </c>
      <c r="AD5296" s="216"/>
    </row>
    <row r="5297" spans="1:30" s="215" customFormat="1" x14ac:dyDescent="0.25">
      <c r="A5297" s="215" t="s">
        <v>160</v>
      </c>
      <c r="B5297" s="215">
        <v>6153</v>
      </c>
      <c r="C5297" s="215" t="s">
        <v>242</v>
      </c>
      <c r="D5297" s="215">
        <v>191746233</v>
      </c>
      <c r="E5297" s="215">
        <v>1060</v>
      </c>
      <c r="F5297" s="215">
        <v>1271</v>
      </c>
      <c r="G5297" s="215">
        <v>1004</v>
      </c>
      <c r="I5297" s="215" t="s">
        <v>16151</v>
      </c>
      <c r="J5297" s="215" t="s">
        <v>16152</v>
      </c>
      <c r="K5297" s="215" t="s">
        <v>8688</v>
      </c>
      <c r="L5297" s="215" t="s">
        <v>21506</v>
      </c>
      <c r="AD5297" s="216"/>
    </row>
    <row r="5298" spans="1:30" s="215" customFormat="1" x14ac:dyDescent="0.25">
      <c r="A5298" s="215" t="s">
        <v>160</v>
      </c>
      <c r="B5298" s="215">
        <v>6153</v>
      </c>
      <c r="C5298" s="215" t="s">
        <v>242</v>
      </c>
      <c r="D5298" s="215">
        <v>191750470</v>
      </c>
      <c r="E5298" s="215">
        <v>1020</v>
      </c>
      <c r="F5298" s="215">
        <v>1110</v>
      </c>
      <c r="G5298" s="215">
        <v>1004</v>
      </c>
      <c r="I5298" s="215" t="s">
        <v>16153</v>
      </c>
      <c r="J5298" s="215" t="s">
        <v>16154</v>
      </c>
      <c r="K5298" s="215" t="s">
        <v>8688</v>
      </c>
      <c r="L5298" s="215" t="s">
        <v>21507</v>
      </c>
      <c r="AD5298" s="216"/>
    </row>
    <row r="5299" spans="1:30" s="215" customFormat="1" x14ac:dyDescent="0.25">
      <c r="A5299" s="215" t="s">
        <v>160</v>
      </c>
      <c r="B5299" s="215">
        <v>6153</v>
      </c>
      <c r="C5299" s="215" t="s">
        <v>242</v>
      </c>
      <c r="D5299" s="215">
        <v>191750471</v>
      </c>
      <c r="E5299" s="215">
        <v>1020</v>
      </c>
      <c r="F5299" s="215">
        <v>1110</v>
      </c>
      <c r="G5299" s="215">
        <v>1004</v>
      </c>
      <c r="I5299" s="215" t="s">
        <v>16155</v>
      </c>
      <c r="J5299" s="215" t="s">
        <v>16156</v>
      </c>
      <c r="K5299" s="215" t="s">
        <v>8688</v>
      </c>
      <c r="L5299" s="215" t="s">
        <v>21508</v>
      </c>
      <c r="AD5299" s="216"/>
    </row>
    <row r="5300" spans="1:30" s="215" customFormat="1" x14ac:dyDescent="0.25">
      <c r="A5300" s="215" t="s">
        <v>160</v>
      </c>
      <c r="B5300" s="215">
        <v>6153</v>
      </c>
      <c r="C5300" s="215" t="s">
        <v>242</v>
      </c>
      <c r="D5300" s="215">
        <v>191750473</v>
      </c>
      <c r="E5300" s="215">
        <v>1020</v>
      </c>
      <c r="F5300" s="215">
        <v>1110</v>
      </c>
      <c r="G5300" s="215">
        <v>1004</v>
      </c>
      <c r="I5300" s="215" t="s">
        <v>16157</v>
      </c>
      <c r="J5300" s="215" t="s">
        <v>16158</v>
      </c>
      <c r="K5300" s="215" t="s">
        <v>8688</v>
      </c>
      <c r="L5300" s="215" t="s">
        <v>21509</v>
      </c>
      <c r="AD5300" s="216"/>
    </row>
    <row r="5301" spans="1:30" s="215" customFormat="1" x14ac:dyDescent="0.25">
      <c r="A5301" s="215" t="s">
        <v>160</v>
      </c>
      <c r="B5301" s="215">
        <v>6153</v>
      </c>
      <c r="C5301" s="215" t="s">
        <v>242</v>
      </c>
      <c r="D5301" s="215">
        <v>191750474</v>
      </c>
      <c r="E5301" s="215">
        <v>1020</v>
      </c>
      <c r="F5301" s="215">
        <v>1110</v>
      </c>
      <c r="G5301" s="215">
        <v>1004</v>
      </c>
      <c r="I5301" s="215" t="s">
        <v>16159</v>
      </c>
      <c r="J5301" s="215" t="s">
        <v>16160</v>
      </c>
      <c r="K5301" s="215" t="s">
        <v>8688</v>
      </c>
      <c r="L5301" s="215" t="s">
        <v>21510</v>
      </c>
      <c r="AD5301" s="216"/>
    </row>
    <row r="5302" spans="1:30" s="215" customFormat="1" x14ac:dyDescent="0.25">
      <c r="A5302" s="215" t="s">
        <v>160</v>
      </c>
      <c r="B5302" s="215">
        <v>6153</v>
      </c>
      <c r="C5302" s="215" t="s">
        <v>242</v>
      </c>
      <c r="D5302" s="215">
        <v>191750475</v>
      </c>
      <c r="E5302" s="215">
        <v>1020</v>
      </c>
      <c r="F5302" s="215">
        <v>1110</v>
      </c>
      <c r="G5302" s="215">
        <v>1004</v>
      </c>
      <c r="I5302" s="215" t="s">
        <v>16161</v>
      </c>
      <c r="J5302" s="215" t="s">
        <v>16162</v>
      </c>
      <c r="K5302" s="215" t="s">
        <v>8688</v>
      </c>
      <c r="L5302" s="215" t="s">
        <v>21511</v>
      </c>
      <c r="AD5302" s="216"/>
    </row>
    <row r="5303" spans="1:30" s="215" customFormat="1" x14ac:dyDescent="0.25">
      <c r="A5303" s="215" t="s">
        <v>160</v>
      </c>
      <c r="B5303" s="215">
        <v>6153</v>
      </c>
      <c r="C5303" s="215" t="s">
        <v>242</v>
      </c>
      <c r="D5303" s="215">
        <v>191771593</v>
      </c>
      <c r="E5303" s="215">
        <v>1020</v>
      </c>
      <c r="F5303" s="215">
        <v>1110</v>
      </c>
      <c r="G5303" s="215">
        <v>1004</v>
      </c>
      <c r="I5303" s="215" t="s">
        <v>16163</v>
      </c>
      <c r="J5303" s="215" t="s">
        <v>16164</v>
      </c>
      <c r="K5303" s="215" t="s">
        <v>8688</v>
      </c>
      <c r="L5303" s="215" t="s">
        <v>21512</v>
      </c>
      <c r="AD5303" s="216"/>
    </row>
    <row r="5304" spans="1:30" s="215" customFormat="1" x14ac:dyDescent="0.25">
      <c r="A5304" s="215" t="s">
        <v>160</v>
      </c>
      <c r="B5304" s="215">
        <v>6153</v>
      </c>
      <c r="C5304" s="215" t="s">
        <v>242</v>
      </c>
      <c r="D5304" s="215">
        <v>191774151</v>
      </c>
      <c r="E5304" s="215">
        <v>1020</v>
      </c>
      <c r="F5304" s="215">
        <v>1121</v>
      </c>
      <c r="G5304" s="215">
        <v>1004</v>
      </c>
      <c r="I5304" s="215" t="s">
        <v>4065</v>
      </c>
      <c r="J5304" s="215" t="s">
        <v>4066</v>
      </c>
      <c r="K5304" s="215" t="s">
        <v>328</v>
      </c>
      <c r="L5304" s="215" t="s">
        <v>6027</v>
      </c>
      <c r="AD5304" s="216"/>
    </row>
    <row r="5305" spans="1:30" s="215" customFormat="1" x14ac:dyDescent="0.25">
      <c r="A5305" s="215" t="s">
        <v>160</v>
      </c>
      <c r="B5305" s="215">
        <v>6153</v>
      </c>
      <c r="C5305" s="215" t="s">
        <v>242</v>
      </c>
      <c r="D5305" s="215">
        <v>191782651</v>
      </c>
      <c r="E5305" s="215">
        <v>1060</v>
      </c>
      <c r="F5305" s="215">
        <v>1252</v>
      </c>
      <c r="G5305" s="215">
        <v>1004</v>
      </c>
      <c r="I5305" s="215" t="s">
        <v>16165</v>
      </c>
      <c r="J5305" s="215" t="s">
        <v>16166</v>
      </c>
      <c r="K5305" s="215" t="s">
        <v>8688</v>
      </c>
      <c r="L5305" s="215" t="s">
        <v>21513</v>
      </c>
      <c r="AD5305" s="216"/>
    </row>
    <row r="5306" spans="1:30" s="215" customFormat="1" x14ac:dyDescent="0.25">
      <c r="A5306" s="215" t="s">
        <v>160</v>
      </c>
      <c r="B5306" s="215">
        <v>6153</v>
      </c>
      <c r="C5306" s="215" t="s">
        <v>242</v>
      </c>
      <c r="D5306" s="215">
        <v>191789214</v>
      </c>
      <c r="E5306" s="215">
        <v>1020</v>
      </c>
      <c r="F5306" s="215">
        <v>1110</v>
      </c>
      <c r="G5306" s="215">
        <v>1004</v>
      </c>
      <c r="I5306" s="215" t="s">
        <v>16167</v>
      </c>
      <c r="J5306" s="215" t="s">
        <v>16168</v>
      </c>
      <c r="K5306" s="215" t="s">
        <v>8688</v>
      </c>
      <c r="L5306" s="215" t="s">
        <v>21514</v>
      </c>
      <c r="AD5306" s="216"/>
    </row>
    <row r="5307" spans="1:30" s="215" customFormat="1" x14ac:dyDescent="0.25">
      <c r="A5307" s="215" t="s">
        <v>160</v>
      </c>
      <c r="B5307" s="215">
        <v>6153</v>
      </c>
      <c r="C5307" s="215" t="s">
        <v>242</v>
      </c>
      <c r="D5307" s="215">
        <v>191791947</v>
      </c>
      <c r="E5307" s="215">
        <v>1060</v>
      </c>
      <c r="F5307" s="215">
        <v>1252</v>
      </c>
      <c r="G5307" s="215">
        <v>1004</v>
      </c>
      <c r="I5307" s="215" t="s">
        <v>16169</v>
      </c>
      <c r="J5307" s="215" t="s">
        <v>16170</v>
      </c>
      <c r="K5307" s="215" t="s">
        <v>8688</v>
      </c>
      <c r="L5307" s="215" t="s">
        <v>21515</v>
      </c>
      <c r="AD5307" s="216"/>
    </row>
    <row r="5308" spans="1:30" s="215" customFormat="1" x14ac:dyDescent="0.25">
      <c r="A5308" s="215" t="s">
        <v>160</v>
      </c>
      <c r="B5308" s="215">
        <v>6153</v>
      </c>
      <c r="C5308" s="215" t="s">
        <v>242</v>
      </c>
      <c r="D5308" s="215">
        <v>191793872</v>
      </c>
      <c r="E5308" s="215">
        <v>1020</v>
      </c>
      <c r="F5308" s="215">
        <v>1110</v>
      </c>
      <c r="G5308" s="215">
        <v>1004</v>
      </c>
      <c r="I5308" s="215" t="s">
        <v>16171</v>
      </c>
      <c r="J5308" s="215" t="s">
        <v>16172</v>
      </c>
      <c r="K5308" s="215" t="s">
        <v>8688</v>
      </c>
      <c r="L5308" s="215" t="s">
        <v>21516</v>
      </c>
      <c r="AD5308" s="216"/>
    </row>
    <row r="5309" spans="1:30" s="215" customFormat="1" x14ac:dyDescent="0.25">
      <c r="A5309" s="215" t="s">
        <v>160</v>
      </c>
      <c r="B5309" s="215">
        <v>6153</v>
      </c>
      <c r="C5309" s="215" t="s">
        <v>242</v>
      </c>
      <c r="D5309" s="215">
        <v>191796029</v>
      </c>
      <c r="E5309" s="215">
        <v>1020</v>
      </c>
      <c r="F5309" s="215">
        <v>1122</v>
      </c>
      <c r="G5309" s="215">
        <v>1004</v>
      </c>
      <c r="I5309" s="215" t="s">
        <v>16173</v>
      </c>
      <c r="J5309" s="215" t="s">
        <v>16174</v>
      </c>
      <c r="K5309" s="215" t="s">
        <v>8688</v>
      </c>
      <c r="L5309" s="215" t="s">
        <v>21517</v>
      </c>
      <c r="AD5309" s="216"/>
    </row>
    <row r="5310" spans="1:30" s="215" customFormat="1" x14ac:dyDescent="0.25">
      <c r="A5310" s="215" t="s">
        <v>160</v>
      </c>
      <c r="B5310" s="215">
        <v>6153</v>
      </c>
      <c r="C5310" s="215" t="s">
        <v>242</v>
      </c>
      <c r="D5310" s="215">
        <v>191796971</v>
      </c>
      <c r="E5310" s="215">
        <v>1020</v>
      </c>
      <c r="F5310" s="215">
        <v>1110</v>
      </c>
      <c r="G5310" s="215">
        <v>1004</v>
      </c>
      <c r="I5310" s="215" t="s">
        <v>16175</v>
      </c>
      <c r="J5310" s="215" t="s">
        <v>16176</v>
      </c>
      <c r="K5310" s="215" t="s">
        <v>8688</v>
      </c>
      <c r="L5310" s="215" t="s">
        <v>21518</v>
      </c>
      <c r="AD5310" s="216"/>
    </row>
    <row r="5311" spans="1:30" s="215" customFormat="1" x14ac:dyDescent="0.25">
      <c r="A5311" s="215" t="s">
        <v>160</v>
      </c>
      <c r="B5311" s="215">
        <v>6153</v>
      </c>
      <c r="C5311" s="215" t="s">
        <v>242</v>
      </c>
      <c r="D5311" s="215">
        <v>191796974</v>
      </c>
      <c r="E5311" s="215">
        <v>1020</v>
      </c>
      <c r="F5311" s="215">
        <v>1110</v>
      </c>
      <c r="G5311" s="215">
        <v>1004</v>
      </c>
      <c r="I5311" s="215" t="s">
        <v>16175</v>
      </c>
      <c r="J5311" s="215" t="s">
        <v>16176</v>
      </c>
      <c r="K5311" s="215" t="s">
        <v>8688</v>
      </c>
      <c r="L5311" s="215" t="s">
        <v>21519</v>
      </c>
      <c r="AD5311" s="216"/>
    </row>
    <row r="5312" spans="1:30" s="215" customFormat="1" x14ac:dyDescent="0.25">
      <c r="A5312" s="215" t="s">
        <v>160</v>
      </c>
      <c r="B5312" s="215">
        <v>6153</v>
      </c>
      <c r="C5312" s="215" t="s">
        <v>242</v>
      </c>
      <c r="D5312" s="215">
        <v>191796975</v>
      </c>
      <c r="E5312" s="215">
        <v>1020</v>
      </c>
      <c r="F5312" s="215">
        <v>1110</v>
      </c>
      <c r="G5312" s="215">
        <v>1004</v>
      </c>
      <c r="I5312" s="215" t="s">
        <v>16175</v>
      </c>
      <c r="J5312" s="215" t="s">
        <v>16176</v>
      </c>
      <c r="K5312" s="215" t="s">
        <v>8688</v>
      </c>
      <c r="L5312" s="215" t="s">
        <v>21520</v>
      </c>
      <c r="AD5312" s="216"/>
    </row>
    <row r="5313" spans="1:30" s="215" customFormat="1" x14ac:dyDescent="0.25">
      <c r="A5313" s="215" t="s">
        <v>160</v>
      </c>
      <c r="B5313" s="215">
        <v>6153</v>
      </c>
      <c r="C5313" s="215" t="s">
        <v>242</v>
      </c>
      <c r="D5313" s="215">
        <v>191796978</v>
      </c>
      <c r="E5313" s="215">
        <v>1020</v>
      </c>
      <c r="F5313" s="215">
        <v>1110</v>
      </c>
      <c r="G5313" s="215">
        <v>1004</v>
      </c>
      <c r="I5313" s="215" t="s">
        <v>16175</v>
      </c>
      <c r="J5313" s="215" t="s">
        <v>16176</v>
      </c>
      <c r="K5313" s="215" t="s">
        <v>8688</v>
      </c>
      <c r="L5313" s="215" t="s">
        <v>21521</v>
      </c>
      <c r="AD5313" s="216"/>
    </row>
    <row r="5314" spans="1:30" s="215" customFormat="1" x14ac:dyDescent="0.25">
      <c r="A5314" s="215" t="s">
        <v>160</v>
      </c>
      <c r="B5314" s="215">
        <v>6153</v>
      </c>
      <c r="C5314" s="215" t="s">
        <v>242</v>
      </c>
      <c r="D5314" s="215">
        <v>191797831</v>
      </c>
      <c r="E5314" s="215">
        <v>1020</v>
      </c>
      <c r="F5314" s="215">
        <v>1110</v>
      </c>
      <c r="G5314" s="215">
        <v>1004</v>
      </c>
      <c r="I5314" s="215" t="s">
        <v>16177</v>
      </c>
      <c r="J5314" s="215" t="s">
        <v>16178</v>
      </c>
      <c r="K5314" s="215" t="s">
        <v>8688</v>
      </c>
      <c r="L5314" s="215" t="s">
        <v>21522</v>
      </c>
      <c r="AD5314" s="216"/>
    </row>
    <row r="5315" spans="1:30" s="215" customFormat="1" x14ac:dyDescent="0.25">
      <c r="A5315" s="215" t="s">
        <v>160</v>
      </c>
      <c r="B5315" s="215">
        <v>6153</v>
      </c>
      <c r="C5315" s="215" t="s">
        <v>242</v>
      </c>
      <c r="D5315" s="215">
        <v>191797832</v>
      </c>
      <c r="E5315" s="215">
        <v>1020</v>
      </c>
      <c r="F5315" s="215">
        <v>1110</v>
      </c>
      <c r="G5315" s="215">
        <v>1004</v>
      </c>
      <c r="I5315" s="215" t="s">
        <v>16179</v>
      </c>
      <c r="J5315" s="215" t="s">
        <v>16180</v>
      </c>
      <c r="K5315" s="215" t="s">
        <v>8688</v>
      </c>
      <c r="L5315" s="215" t="s">
        <v>21523</v>
      </c>
      <c r="AD5315" s="216"/>
    </row>
    <row r="5316" spans="1:30" s="215" customFormat="1" x14ac:dyDescent="0.25">
      <c r="A5316" s="215" t="s">
        <v>160</v>
      </c>
      <c r="B5316" s="215">
        <v>6153</v>
      </c>
      <c r="C5316" s="215" t="s">
        <v>242</v>
      </c>
      <c r="D5316" s="215">
        <v>191804314</v>
      </c>
      <c r="E5316" s="215">
        <v>1040</v>
      </c>
      <c r="F5316" s="215">
        <v>1264</v>
      </c>
      <c r="G5316" s="215">
        <v>1004</v>
      </c>
      <c r="I5316" s="215" t="s">
        <v>16181</v>
      </c>
      <c r="J5316" s="215" t="s">
        <v>16182</v>
      </c>
      <c r="K5316" s="215" t="s">
        <v>8688</v>
      </c>
      <c r="L5316" s="215" t="s">
        <v>21524</v>
      </c>
      <c r="AD5316" s="216"/>
    </row>
    <row r="5317" spans="1:30" s="215" customFormat="1" x14ac:dyDescent="0.25">
      <c r="A5317" s="215" t="s">
        <v>160</v>
      </c>
      <c r="B5317" s="215">
        <v>6153</v>
      </c>
      <c r="C5317" s="215" t="s">
        <v>242</v>
      </c>
      <c r="D5317" s="215">
        <v>191805595</v>
      </c>
      <c r="E5317" s="215">
        <v>1020</v>
      </c>
      <c r="F5317" s="215">
        <v>1110</v>
      </c>
      <c r="G5317" s="215">
        <v>1004</v>
      </c>
      <c r="I5317" s="215" t="s">
        <v>16183</v>
      </c>
      <c r="J5317" s="215" t="s">
        <v>16184</v>
      </c>
      <c r="K5317" s="215" t="s">
        <v>8688</v>
      </c>
      <c r="L5317" s="215" t="s">
        <v>21525</v>
      </c>
      <c r="AD5317" s="216"/>
    </row>
    <row r="5318" spans="1:30" s="215" customFormat="1" x14ac:dyDescent="0.25">
      <c r="A5318" s="215" t="s">
        <v>160</v>
      </c>
      <c r="B5318" s="215">
        <v>6153</v>
      </c>
      <c r="C5318" s="215" t="s">
        <v>242</v>
      </c>
      <c r="D5318" s="215">
        <v>191816442</v>
      </c>
      <c r="E5318" s="215">
        <v>1020</v>
      </c>
      <c r="F5318" s="215">
        <v>1121</v>
      </c>
      <c r="G5318" s="215">
        <v>1004</v>
      </c>
      <c r="I5318" s="215" t="s">
        <v>16185</v>
      </c>
      <c r="J5318" s="215" t="s">
        <v>16186</v>
      </c>
      <c r="K5318" s="215" t="s">
        <v>8688</v>
      </c>
      <c r="L5318" s="215" t="s">
        <v>21526</v>
      </c>
      <c r="AD5318" s="216"/>
    </row>
    <row r="5319" spans="1:30" s="215" customFormat="1" x14ac:dyDescent="0.25">
      <c r="A5319" s="215" t="s">
        <v>160</v>
      </c>
      <c r="B5319" s="215">
        <v>6153</v>
      </c>
      <c r="C5319" s="215" t="s">
        <v>242</v>
      </c>
      <c r="D5319" s="215">
        <v>191818261</v>
      </c>
      <c r="E5319" s="215">
        <v>1020</v>
      </c>
      <c r="F5319" s="215">
        <v>1110</v>
      </c>
      <c r="G5319" s="215">
        <v>1004</v>
      </c>
      <c r="I5319" s="215" t="s">
        <v>16187</v>
      </c>
      <c r="J5319" s="215" t="s">
        <v>16188</v>
      </c>
      <c r="K5319" s="215" t="s">
        <v>8688</v>
      </c>
      <c r="L5319" s="215" t="s">
        <v>21527</v>
      </c>
      <c r="AD5319" s="216"/>
    </row>
    <row r="5320" spans="1:30" s="215" customFormat="1" x14ac:dyDescent="0.25">
      <c r="A5320" s="215" t="s">
        <v>160</v>
      </c>
      <c r="B5320" s="215">
        <v>6153</v>
      </c>
      <c r="C5320" s="215" t="s">
        <v>242</v>
      </c>
      <c r="D5320" s="215">
        <v>191826136</v>
      </c>
      <c r="E5320" s="215">
        <v>1060</v>
      </c>
      <c r="F5320" s="215">
        <v>1252</v>
      </c>
      <c r="G5320" s="215">
        <v>1004</v>
      </c>
      <c r="I5320" s="215" t="s">
        <v>16189</v>
      </c>
      <c r="J5320" s="215" t="s">
        <v>16190</v>
      </c>
      <c r="K5320" s="215" t="s">
        <v>8688</v>
      </c>
      <c r="L5320" s="215" t="s">
        <v>21528</v>
      </c>
      <c r="AD5320" s="216"/>
    </row>
    <row r="5321" spans="1:30" s="215" customFormat="1" x14ac:dyDescent="0.25">
      <c r="A5321" s="215" t="s">
        <v>160</v>
      </c>
      <c r="B5321" s="215">
        <v>6153</v>
      </c>
      <c r="C5321" s="215" t="s">
        <v>242</v>
      </c>
      <c r="D5321" s="215">
        <v>191831420</v>
      </c>
      <c r="E5321" s="215">
        <v>1020</v>
      </c>
      <c r="F5321" s="215">
        <v>1110</v>
      </c>
      <c r="G5321" s="215">
        <v>1004</v>
      </c>
      <c r="I5321" s="215" t="s">
        <v>16191</v>
      </c>
      <c r="J5321" s="215" t="s">
        <v>16192</v>
      </c>
      <c r="K5321" s="215" t="s">
        <v>8688</v>
      </c>
      <c r="L5321" s="215" t="s">
        <v>21529</v>
      </c>
      <c r="AD5321" s="216"/>
    </row>
    <row r="5322" spans="1:30" s="215" customFormat="1" x14ac:dyDescent="0.25">
      <c r="A5322" s="215" t="s">
        <v>160</v>
      </c>
      <c r="B5322" s="215">
        <v>6153</v>
      </c>
      <c r="C5322" s="215" t="s">
        <v>242</v>
      </c>
      <c r="D5322" s="215">
        <v>191834716</v>
      </c>
      <c r="E5322" s="215">
        <v>1020</v>
      </c>
      <c r="F5322" s="215">
        <v>1122</v>
      </c>
      <c r="G5322" s="215">
        <v>1004</v>
      </c>
      <c r="I5322" s="215" t="s">
        <v>16193</v>
      </c>
      <c r="J5322" s="215" t="s">
        <v>16194</v>
      </c>
      <c r="K5322" s="215" t="s">
        <v>8688</v>
      </c>
      <c r="L5322" s="215" t="s">
        <v>21530</v>
      </c>
      <c r="AD5322" s="216"/>
    </row>
    <row r="5323" spans="1:30" s="215" customFormat="1" x14ac:dyDescent="0.25">
      <c r="A5323" s="215" t="s">
        <v>160</v>
      </c>
      <c r="B5323" s="215">
        <v>6153</v>
      </c>
      <c r="C5323" s="215" t="s">
        <v>242</v>
      </c>
      <c r="D5323" s="215">
        <v>191840896</v>
      </c>
      <c r="E5323" s="215">
        <v>1020</v>
      </c>
      <c r="F5323" s="215">
        <v>1122</v>
      </c>
      <c r="G5323" s="215">
        <v>1004</v>
      </c>
      <c r="I5323" s="215" t="s">
        <v>16195</v>
      </c>
      <c r="J5323" s="215" t="s">
        <v>16196</v>
      </c>
      <c r="K5323" s="215" t="s">
        <v>8688</v>
      </c>
      <c r="L5323" s="215" t="s">
        <v>21531</v>
      </c>
      <c r="AD5323" s="216"/>
    </row>
    <row r="5324" spans="1:30" s="215" customFormat="1" x14ac:dyDescent="0.25">
      <c r="A5324" s="215" t="s">
        <v>160</v>
      </c>
      <c r="B5324" s="215">
        <v>6153</v>
      </c>
      <c r="C5324" s="215" t="s">
        <v>242</v>
      </c>
      <c r="D5324" s="215">
        <v>191842923</v>
      </c>
      <c r="E5324" s="215">
        <v>1020</v>
      </c>
      <c r="F5324" s="215">
        <v>1110</v>
      </c>
      <c r="G5324" s="215">
        <v>1004</v>
      </c>
      <c r="I5324" s="215" t="s">
        <v>16197</v>
      </c>
      <c r="J5324" s="215" t="s">
        <v>16198</v>
      </c>
      <c r="K5324" s="215" t="s">
        <v>8688</v>
      </c>
      <c r="L5324" s="215" t="s">
        <v>21532</v>
      </c>
      <c r="AD5324" s="216"/>
    </row>
    <row r="5325" spans="1:30" s="215" customFormat="1" x14ac:dyDescent="0.25">
      <c r="A5325" s="215" t="s">
        <v>160</v>
      </c>
      <c r="B5325" s="215">
        <v>6153</v>
      </c>
      <c r="C5325" s="215" t="s">
        <v>242</v>
      </c>
      <c r="D5325" s="215">
        <v>191844031</v>
      </c>
      <c r="E5325" s="215">
        <v>1020</v>
      </c>
      <c r="F5325" s="215">
        <v>1122</v>
      </c>
      <c r="G5325" s="215">
        <v>1004</v>
      </c>
      <c r="I5325" s="215" t="s">
        <v>16199</v>
      </c>
      <c r="J5325" s="215" t="s">
        <v>16200</v>
      </c>
      <c r="K5325" s="215" t="s">
        <v>8688</v>
      </c>
      <c r="L5325" s="215" t="s">
        <v>21533</v>
      </c>
      <c r="AD5325" s="216"/>
    </row>
    <row r="5326" spans="1:30" s="215" customFormat="1" x14ac:dyDescent="0.25">
      <c r="A5326" s="215" t="s">
        <v>160</v>
      </c>
      <c r="B5326" s="215">
        <v>6153</v>
      </c>
      <c r="C5326" s="215" t="s">
        <v>242</v>
      </c>
      <c r="D5326" s="215">
        <v>191844034</v>
      </c>
      <c r="E5326" s="215">
        <v>1020</v>
      </c>
      <c r="F5326" s="215">
        <v>1110</v>
      </c>
      <c r="G5326" s="215">
        <v>1004</v>
      </c>
      <c r="I5326" s="215" t="s">
        <v>16201</v>
      </c>
      <c r="J5326" s="215" t="s">
        <v>16202</v>
      </c>
      <c r="K5326" s="215" t="s">
        <v>8688</v>
      </c>
      <c r="L5326" s="215" t="s">
        <v>21534</v>
      </c>
      <c r="AD5326" s="216"/>
    </row>
    <row r="5327" spans="1:30" s="215" customFormat="1" x14ac:dyDescent="0.25">
      <c r="A5327" s="215" t="s">
        <v>160</v>
      </c>
      <c r="B5327" s="215">
        <v>6153</v>
      </c>
      <c r="C5327" s="215" t="s">
        <v>242</v>
      </c>
      <c r="D5327" s="215">
        <v>191844036</v>
      </c>
      <c r="E5327" s="215">
        <v>1020</v>
      </c>
      <c r="F5327" s="215">
        <v>1110</v>
      </c>
      <c r="G5327" s="215">
        <v>1004</v>
      </c>
      <c r="I5327" s="215" t="s">
        <v>16201</v>
      </c>
      <c r="J5327" s="215" t="s">
        <v>16202</v>
      </c>
      <c r="K5327" s="215" t="s">
        <v>8688</v>
      </c>
      <c r="L5327" s="215" t="s">
        <v>21535</v>
      </c>
      <c r="AD5327" s="216"/>
    </row>
    <row r="5328" spans="1:30" s="215" customFormat="1" x14ac:dyDescent="0.25">
      <c r="A5328" s="215" t="s">
        <v>160</v>
      </c>
      <c r="B5328" s="215">
        <v>6153</v>
      </c>
      <c r="C5328" s="215" t="s">
        <v>242</v>
      </c>
      <c r="D5328" s="215">
        <v>191846779</v>
      </c>
      <c r="E5328" s="215">
        <v>1020</v>
      </c>
      <c r="F5328" s="215">
        <v>1110</v>
      </c>
      <c r="G5328" s="215">
        <v>1003</v>
      </c>
      <c r="I5328" s="215" t="s">
        <v>16203</v>
      </c>
      <c r="J5328" s="215" t="s">
        <v>16204</v>
      </c>
      <c r="K5328" s="215" t="s">
        <v>328</v>
      </c>
      <c r="L5328" s="215" t="s">
        <v>24660</v>
      </c>
      <c r="AD5328" s="216"/>
    </row>
    <row r="5329" spans="1:30" s="215" customFormat="1" x14ac:dyDescent="0.25">
      <c r="A5329" s="215" t="s">
        <v>160</v>
      </c>
      <c r="B5329" s="215">
        <v>6153</v>
      </c>
      <c r="C5329" s="215" t="s">
        <v>242</v>
      </c>
      <c r="D5329" s="215">
        <v>191846780</v>
      </c>
      <c r="E5329" s="215">
        <v>1020</v>
      </c>
      <c r="F5329" s="215">
        <v>1110</v>
      </c>
      <c r="G5329" s="215">
        <v>1003</v>
      </c>
      <c r="I5329" s="215" t="s">
        <v>16205</v>
      </c>
      <c r="J5329" s="215" t="s">
        <v>16206</v>
      </c>
      <c r="K5329" s="215" t="s">
        <v>328</v>
      </c>
      <c r="L5329" s="215" t="s">
        <v>24661</v>
      </c>
      <c r="AD5329" s="216"/>
    </row>
    <row r="5330" spans="1:30" s="215" customFormat="1" x14ac:dyDescent="0.25">
      <c r="A5330" s="215" t="s">
        <v>160</v>
      </c>
      <c r="B5330" s="215">
        <v>6153</v>
      </c>
      <c r="C5330" s="215" t="s">
        <v>242</v>
      </c>
      <c r="D5330" s="215">
        <v>191846781</v>
      </c>
      <c r="E5330" s="215">
        <v>1020</v>
      </c>
      <c r="F5330" s="215">
        <v>1110</v>
      </c>
      <c r="G5330" s="215">
        <v>1003</v>
      </c>
      <c r="I5330" s="215" t="s">
        <v>16207</v>
      </c>
      <c r="J5330" s="215" t="s">
        <v>16208</v>
      </c>
      <c r="K5330" s="215" t="s">
        <v>328</v>
      </c>
      <c r="L5330" s="215" t="s">
        <v>24662</v>
      </c>
      <c r="AD5330" s="216"/>
    </row>
    <row r="5331" spans="1:30" s="215" customFormat="1" x14ac:dyDescent="0.25">
      <c r="A5331" s="215" t="s">
        <v>160</v>
      </c>
      <c r="B5331" s="215">
        <v>6153</v>
      </c>
      <c r="C5331" s="215" t="s">
        <v>242</v>
      </c>
      <c r="D5331" s="215">
        <v>191848214</v>
      </c>
      <c r="E5331" s="215">
        <v>1020</v>
      </c>
      <c r="F5331" s="215">
        <v>1110</v>
      </c>
      <c r="G5331" s="215">
        <v>1004</v>
      </c>
      <c r="I5331" s="215" t="s">
        <v>16209</v>
      </c>
      <c r="J5331" s="215" t="s">
        <v>16210</v>
      </c>
      <c r="K5331" s="215" t="s">
        <v>8688</v>
      </c>
      <c r="L5331" s="215" t="s">
        <v>21536</v>
      </c>
      <c r="AD5331" s="216"/>
    </row>
    <row r="5332" spans="1:30" s="215" customFormat="1" x14ac:dyDescent="0.25">
      <c r="A5332" s="215" t="s">
        <v>160</v>
      </c>
      <c r="B5332" s="215">
        <v>6153</v>
      </c>
      <c r="C5332" s="215" t="s">
        <v>242</v>
      </c>
      <c r="D5332" s="215">
        <v>191850355</v>
      </c>
      <c r="E5332" s="215">
        <v>1020</v>
      </c>
      <c r="F5332" s="215">
        <v>1122</v>
      </c>
      <c r="G5332" s="215">
        <v>1004</v>
      </c>
      <c r="I5332" s="215" t="s">
        <v>16211</v>
      </c>
      <c r="J5332" s="215" t="s">
        <v>16212</v>
      </c>
      <c r="K5332" s="215" t="s">
        <v>8688</v>
      </c>
      <c r="L5332" s="215" t="s">
        <v>21537</v>
      </c>
      <c r="AD5332" s="216"/>
    </row>
    <row r="5333" spans="1:30" s="215" customFormat="1" x14ac:dyDescent="0.25">
      <c r="A5333" s="215" t="s">
        <v>160</v>
      </c>
      <c r="B5333" s="215">
        <v>6153</v>
      </c>
      <c r="C5333" s="215" t="s">
        <v>242</v>
      </c>
      <c r="D5333" s="215">
        <v>191851516</v>
      </c>
      <c r="E5333" s="215">
        <v>1020</v>
      </c>
      <c r="F5333" s="215">
        <v>1110</v>
      </c>
      <c r="G5333" s="215">
        <v>1004</v>
      </c>
      <c r="I5333" s="215" t="s">
        <v>16213</v>
      </c>
      <c r="J5333" s="215" t="s">
        <v>16214</v>
      </c>
      <c r="K5333" s="215" t="s">
        <v>8688</v>
      </c>
      <c r="L5333" s="215" t="s">
        <v>21538</v>
      </c>
      <c r="AD5333" s="216"/>
    </row>
    <row r="5334" spans="1:30" s="215" customFormat="1" x14ac:dyDescent="0.25">
      <c r="A5334" s="215" t="s">
        <v>160</v>
      </c>
      <c r="B5334" s="215">
        <v>6153</v>
      </c>
      <c r="C5334" s="215" t="s">
        <v>242</v>
      </c>
      <c r="D5334" s="215">
        <v>191856761</v>
      </c>
      <c r="E5334" s="215">
        <v>1020</v>
      </c>
      <c r="F5334" s="215">
        <v>1122</v>
      </c>
      <c r="G5334" s="215">
        <v>1004</v>
      </c>
      <c r="I5334" s="215" t="s">
        <v>24565</v>
      </c>
      <c r="J5334" s="215" t="s">
        <v>24566</v>
      </c>
      <c r="K5334" s="215" t="s">
        <v>8688</v>
      </c>
      <c r="L5334" s="215" t="s">
        <v>24591</v>
      </c>
      <c r="AD5334" s="216"/>
    </row>
    <row r="5335" spans="1:30" s="215" customFormat="1" x14ac:dyDescent="0.25">
      <c r="A5335" s="215" t="s">
        <v>160</v>
      </c>
      <c r="B5335" s="215">
        <v>6153</v>
      </c>
      <c r="C5335" s="215" t="s">
        <v>242</v>
      </c>
      <c r="D5335" s="215">
        <v>191856825</v>
      </c>
      <c r="E5335" s="215">
        <v>1020</v>
      </c>
      <c r="F5335" s="215">
        <v>1110</v>
      </c>
      <c r="G5335" s="215">
        <v>1004</v>
      </c>
      <c r="I5335" s="215" t="s">
        <v>16215</v>
      </c>
      <c r="J5335" s="215" t="s">
        <v>16216</v>
      </c>
      <c r="K5335" s="215" t="s">
        <v>8688</v>
      </c>
      <c r="L5335" s="215" t="s">
        <v>21539</v>
      </c>
      <c r="AD5335" s="216"/>
    </row>
    <row r="5336" spans="1:30" s="215" customFormat="1" x14ac:dyDescent="0.25">
      <c r="A5336" s="215" t="s">
        <v>160</v>
      </c>
      <c r="B5336" s="215">
        <v>6153</v>
      </c>
      <c r="C5336" s="215" t="s">
        <v>242</v>
      </c>
      <c r="D5336" s="215">
        <v>191859162</v>
      </c>
      <c r="E5336" s="215">
        <v>1020</v>
      </c>
      <c r="F5336" s="215">
        <v>1110</v>
      </c>
      <c r="G5336" s="215">
        <v>1004</v>
      </c>
      <c r="I5336" s="215" t="s">
        <v>16217</v>
      </c>
      <c r="J5336" s="215" t="s">
        <v>16218</v>
      </c>
      <c r="K5336" s="215" t="s">
        <v>8688</v>
      </c>
      <c r="L5336" s="215" t="s">
        <v>21540</v>
      </c>
      <c r="AD5336" s="216"/>
    </row>
    <row r="5337" spans="1:30" s="215" customFormat="1" x14ac:dyDescent="0.25">
      <c r="A5337" s="215" t="s">
        <v>160</v>
      </c>
      <c r="B5337" s="215">
        <v>6153</v>
      </c>
      <c r="C5337" s="215" t="s">
        <v>242</v>
      </c>
      <c r="D5337" s="215">
        <v>191859172</v>
      </c>
      <c r="E5337" s="215">
        <v>1030</v>
      </c>
      <c r="F5337" s="215">
        <v>1122</v>
      </c>
      <c r="G5337" s="215">
        <v>1004</v>
      </c>
      <c r="I5337" s="215" t="s">
        <v>16219</v>
      </c>
      <c r="J5337" s="215" t="s">
        <v>16220</v>
      </c>
      <c r="K5337" s="215" t="s">
        <v>8688</v>
      </c>
      <c r="L5337" s="215" t="s">
        <v>21541</v>
      </c>
      <c r="AD5337" s="216"/>
    </row>
    <row r="5338" spans="1:30" s="215" customFormat="1" x14ac:dyDescent="0.25">
      <c r="A5338" s="215" t="s">
        <v>160</v>
      </c>
      <c r="B5338" s="215">
        <v>6153</v>
      </c>
      <c r="C5338" s="215" t="s">
        <v>242</v>
      </c>
      <c r="D5338" s="215">
        <v>191864167</v>
      </c>
      <c r="E5338" s="215">
        <v>1020</v>
      </c>
      <c r="F5338" s="215">
        <v>1121</v>
      </c>
      <c r="G5338" s="215">
        <v>1004</v>
      </c>
      <c r="I5338" s="215" t="s">
        <v>16221</v>
      </c>
      <c r="J5338" s="215" t="s">
        <v>16222</v>
      </c>
      <c r="K5338" s="215" t="s">
        <v>8688</v>
      </c>
      <c r="L5338" s="215" t="s">
        <v>21542</v>
      </c>
      <c r="AD5338" s="216"/>
    </row>
    <row r="5339" spans="1:30" s="215" customFormat="1" x14ac:dyDescent="0.25">
      <c r="A5339" s="215" t="s">
        <v>160</v>
      </c>
      <c r="B5339" s="215">
        <v>6153</v>
      </c>
      <c r="C5339" s="215" t="s">
        <v>242</v>
      </c>
      <c r="D5339" s="215">
        <v>191864345</v>
      </c>
      <c r="E5339" s="215">
        <v>1060</v>
      </c>
      <c r="F5339" s="215">
        <v>1251</v>
      </c>
      <c r="G5339" s="215">
        <v>1004</v>
      </c>
      <c r="I5339" s="215" t="s">
        <v>16223</v>
      </c>
      <c r="J5339" s="215" t="s">
        <v>16224</v>
      </c>
      <c r="K5339" s="215" t="s">
        <v>8688</v>
      </c>
      <c r="L5339" s="215" t="s">
        <v>21543</v>
      </c>
      <c r="AD5339" s="216"/>
    </row>
    <row r="5340" spans="1:30" s="215" customFormat="1" x14ac:dyDescent="0.25">
      <c r="A5340" s="215" t="s">
        <v>160</v>
      </c>
      <c r="B5340" s="215">
        <v>6153</v>
      </c>
      <c r="C5340" s="215" t="s">
        <v>242</v>
      </c>
      <c r="D5340" s="215">
        <v>191866585</v>
      </c>
      <c r="E5340" s="215">
        <v>1020</v>
      </c>
      <c r="F5340" s="215">
        <v>1122</v>
      </c>
      <c r="G5340" s="215">
        <v>1004</v>
      </c>
      <c r="I5340" s="215" t="s">
        <v>16225</v>
      </c>
      <c r="J5340" s="215" t="s">
        <v>16226</v>
      </c>
      <c r="K5340" s="215" t="s">
        <v>8688</v>
      </c>
      <c r="L5340" s="215" t="s">
        <v>21544</v>
      </c>
      <c r="AD5340" s="216"/>
    </row>
    <row r="5341" spans="1:30" s="215" customFormat="1" x14ac:dyDescent="0.25">
      <c r="A5341" s="215" t="s">
        <v>160</v>
      </c>
      <c r="B5341" s="215">
        <v>6153</v>
      </c>
      <c r="C5341" s="215" t="s">
        <v>242</v>
      </c>
      <c r="D5341" s="215">
        <v>191873154</v>
      </c>
      <c r="E5341" s="215">
        <v>1020</v>
      </c>
      <c r="F5341" s="215">
        <v>1110</v>
      </c>
      <c r="G5341" s="215">
        <v>1004</v>
      </c>
      <c r="I5341" s="215" t="s">
        <v>16227</v>
      </c>
      <c r="J5341" s="215" t="s">
        <v>16228</v>
      </c>
      <c r="K5341" s="215" t="s">
        <v>8741</v>
      </c>
      <c r="L5341" s="215" t="s">
        <v>23139</v>
      </c>
      <c r="AD5341" s="216"/>
    </row>
    <row r="5342" spans="1:30" s="215" customFormat="1" x14ac:dyDescent="0.25">
      <c r="A5342" s="215" t="s">
        <v>160</v>
      </c>
      <c r="B5342" s="215">
        <v>6153</v>
      </c>
      <c r="C5342" s="215" t="s">
        <v>242</v>
      </c>
      <c r="D5342" s="215">
        <v>191880845</v>
      </c>
      <c r="E5342" s="215">
        <v>1020</v>
      </c>
      <c r="F5342" s="215">
        <v>1110</v>
      </c>
      <c r="G5342" s="215">
        <v>1004</v>
      </c>
      <c r="I5342" s="215" t="s">
        <v>16229</v>
      </c>
      <c r="J5342" s="215" t="s">
        <v>16230</v>
      </c>
      <c r="K5342" s="215" t="s">
        <v>8688</v>
      </c>
      <c r="L5342" s="215" t="s">
        <v>21545</v>
      </c>
      <c r="AD5342" s="216"/>
    </row>
    <row r="5343" spans="1:30" s="215" customFormat="1" x14ac:dyDescent="0.25">
      <c r="A5343" s="215" t="s">
        <v>160</v>
      </c>
      <c r="B5343" s="215">
        <v>6153</v>
      </c>
      <c r="C5343" s="215" t="s">
        <v>242</v>
      </c>
      <c r="D5343" s="215">
        <v>191880876</v>
      </c>
      <c r="E5343" s="215">
        <v>1020</v>
      </c>
      <c r="F5343" s="215">
        <v>1121</v>
      </c>
      <c r="G5343" s="215">
        <v>1004</v>
      </c>
      <c r="I5343" s="215" t="s">
        <v>16231</v>
      </c>
      <c r="J5343" s="215" t="s">
        <v>16232</v>
      </c>
      <c r="K5343" s="215" t="s">
        <v>8688</v>
      </c>
      <c r="L5343" s="215" t="s">
        <v>21546</v>
      </c>
      <c r="AD5343" s="216"/>
    </row>
    <row r="5344" spans="1:30" s="215" customFormat="1" x14ac:dyDescent="0.25">
      <c r="A5344" s="215" t="s">
        <v>160</v>
      </c>
      <c r="B5344" s="215">
        <v>6153</v>
      </c>
      <c r="C5344" s="215" t="s">
        <v>242</v>
      </c>
      <c r="D5344" s="215">
        <v>191880878</v>
      </c>
      <c r="E5344" s="215">
        <v>1020</v>
      </c>
      <c r="F5344" s="215">
        <v>1122</v>
      </c>
      <c r="G5344" s="215">
        <v>1004</v>
      </c>
      <c r="I5344" s="215" t="s">
        <v>16233</v>
      </c>
      <c r="J5344" s="215" t="s">
        <v>16234</v>
      </c>
      <c r="K5344" s="215" t="s">
        <v>8688</v>
      </c>
      <c r="L5344" s="215" t="s">
        <v>21547</v>
      </c>
      <c r="AD5344" s="216"/>
    </row>
    <row r="5345" spans="1:30" s="215" customFormat="1" x14ac:dyDescent="0.25">
      <c r="A5345" s="215" t="s">
        <v>160</v>
      </c>
      <c r="B5345" s="215">
        <v>6153</v>
      </c>
      <c r="C5345" s="215" t="s">
        <v>242</v>
      </c>
      <c r="D5345" s="215">
        <v>191881789</v>
      </c>
      <c r="E5345" s="215">
        <v>1020</v>
      </c>
      <c r="F5345" s="215">
        <v>1110</v>
      </c>
      <c r="G5345" s="215">
        <v>1004</v>
      </c>
      <c r="I5345" s="215" t="s">
        <v>16235</v>
      </c>
      <c r="J5345" s="215" t="s">
        <v>16236</v>
      </c>
      <c r="K5345" s="215" t="s">
        <v>8688</v>
      </c>
      <c r="L5345" s="215" t="s">
        <v>21548</v>
      </c>
      <c r="AD5345" s="216"/>
    </row>
    <row r="5346" spans="1:30" s="215" customFormat="1" x14ac:dyDescent="0.25">
      <c r="A5346" s="215" t="s">
        <v>160</v>
      </c>
      <c r="B5346" s="215">
        <v>6153</v>
      </c>
      <c r="C5346" s="215" t="s">
        <v>242</v>
      </c>
      <c r="D5346" s="215">
        <v>191881790</v>
      </c>
      <c r="E5346" s="215">
        <v>1020</v>
      </c>
      <c r="F5346" s="215">
        <v>1110</v>
      </c>
      <c r="G5346" s="215">
        <v>1004</v>
      </c>
      <c r="I5346" s="215" t="s">
        <v>16237</v>
      </c>
      <c r="J5346" s="215" t="s">
        <v>16238</v>
      </c>
      <c r="K5346" s="215" t="s">
        <v>8688</v>
      </c>
      <c r="L5346" s="215" t="s">
        <v>21549</v>
      </c>
      <c r="AD5346" s="216"/>
    </row>
    <row r="5347" spans="1:30" s="215" customFormat="1" x14ac:dyDescent="0.25">
      <c r="A5347" s="215" t="s">
        <v>160</v>
      </c>
      <c r="B5347" s="215">
        <v>6153</v>
      </c>
      <c r="C5347" s="215" t="s">
        <v>242</v>
      </c>
      <c r="D5347" s="215">
        <v>191881791</v>
      </c>
      <c r="E5347" s="215">
        <v>1020</v>
      </c>
      <c r="F5347" s="215">
        <v>1110</v>
      </c>
      <c r="G5347" s="215">
        <v>1004</v>
      </c>
      <c r="I5347" s="215" t="s">
        <v>23772</v>
      </c>
      <c r="J5347" s="215" t="s">
        <v>23773</v>
      </c>
      <c r="K5347" s="215" t="s">
        <v>8688</v>
      </c>
      <c r="L5347" s="215" t="s">
        <v>24256</v>
      </c>
      <c r="AD5347" s="216"/>
    </row>
    <row r="5348" spans="1:30" s="215" customFormat="1" x14ac:dyDescent="0.25">
      <c r="A5348" s="215" t="s">
        <v>160</v>
      </c>
      <c r="B5348" s="215">
        <v>6153</v>
      </c>
      <c r="C5348" s="215" t="s">
        <v>242</v>
      </c>
      <c r="D5348" s="215">
        <v>191882444</v>
      </c>
      <c r="E5348" s="215">
        <v>1020</v>
      </c>
      <c r="F5348" s="215">
        <v>1121</v>
      </c>
      <c r="G5348" s="215">
        <v>1004</v>
      </c>
      <c r="I5348" s="215" t="s">
        <v>16239</v>
      </c>
      <c r="J5348" s="215" t="s">
        <v>16240</v>
      </c>
      <c r="K5348" s="215" t="s">
        <v>8688</v>
      </c>
      <c r="L5348" s="215" t="s">
        <v>21550</v>
      </c>
      <c r="AD5348" s="216"/>
    </row>
    <row r="5349" spans="1:30" s="215" customFormat="1" x14ac:dyDescent="0.25">
      <c r="A5349" s="215" t="s">
        <v>160</v>
      </c>
      <c r="B5349" s="215">
        <v>6153</v>
      </c>
      <c r="C5349" s="215" t="s">
        <v>242</v>
      </c>
      <c r="D5349" s="215">
        <v>191882997</v>
      </c>
      <c r="E5349" s="215">
        <v>1020</v>
      </c>
      <c r="F5349" s="215">
        <v>1122</v>
      </c>
      <c r="G5349" s="215">
        <v>1004</v>
      </c>
      <c r="I5349" s="215" t="s">
        <v>16241</v>
      </c>
      <c r="J5349" s="215" t="s">
        <v>16242</v>
      </c>
      <c r="K5349" s="215" t="s">
        <v>8688</v>
      </c>
      <c r="L5349" s="215" t="s">
        <v>21551</v>
      </c>
      <c r="AD5349" s="216"/>
    </row>
    <row r="5350" spans="1:30" s="215" customFormat="1" x14ac:dyDescent="0.25">
      <c r="A5350" s="215" t="s">
        <v>160</v>
      </c>
      <c r="B5350" s="215">
        <v>6153</v>
      </c>
      <c r="C5350" s="215" t="s">
        <v>242</v>
      </c>
      <c r="D5350" s="215">
        <v>191884225</v>
      </c>
      <c r="E5350" s="215">
        <v>1020</v>
      </c>
      <c r="F5350" s="215">
        <v>1121</v>
      </c>
      <c r="G5350" s="215">
        <v>1004</v>
      </c>
      <c r="I5350" s="215" t="s">
        <v>16243</v>
      </c>
      <c r="J5350" s="215" t="s">
        <v>16244</v>
      </c>
      <c r="K5350" s="215" t="s">
        <v>8688</v>
      </c>
      <c r="L5350" s="215" t="s">
        <v>21552</v>
      </c>
      <c r="AD5350" s="216"/>
    </row>
    <row r="5351" spans="1:30" s="215" customFormat="1" x14ac:dyDescent="0.25">
      <c r="A5351" s="215" t="s">
        <v>160</v>
      </c>
      <c r="B5351" s="215">
        <v>6153</v>
      </c>
      <c r="C5351" s="215" t="s">
        <v>242</v>
      </c>
      <c r="D5351" s="215">
        <v>191886077</v>
      </c>
      <c r="E5351" s="215">
        <v>1060</v>
      </c>
      <c r="F5351" s="215">
        <v>1251</v>
      </c>
      <c r="G5351" s="215">
        <v>1004</v>
      </c>
      <c r="I5351" s="215" t="s">
        <v>16245</v>
      </c>
      <c r="J5351" s="215" t="s">
        <v>16246</v>
      </c>
      <c r="K5351" s="215" t="s">
        <v>8688</v>
      </c>
      <c r="L5351" s="215" t="s">
        <v>21553</v>
      </c>
      <c r="AD5351" s="216"/>
    </row>
    <row r="5352" spans="1:30" s="215" customFormat="1" x14ac:dyDescent="0.25">
      <c r="A5352" s="215" t="s">
        <v>160</v>
      </c>
      <c r="B5352" s="215">
        <v>6153</v>
      </c>
      <c r="C5352" s="215" t="s">
        <v>242</v>
      </c>
      <c r="D5352" s="215">
        <v>191887431</v>
      </c>
      <c r="E5352" s="215">
        <v>1060</v>
      </c>
      <c r="F5352" s="215">
        <v>1251</v>
      </c>
      <c r="G5352" s="215">
        <v>1004</v>
      </c>
      <c r="I5352" s="215" t="s">
        <v>16247</v>
      </c>
      <c r="J5352" s="215" t="s">
        <v>16248</v>
      </c>
      <c r="K5352" s="215" t="s">
        <v>8688</v>
      </c>
      <c r="L5352" s="215" t="s">
        <v>21554</v>
      </c>
      <c r="AD5352" s="216"/>
    </row>
    <row r="5353" spans="1:30" s="215" customFormat="1" x14ac:dyDescent="0.25">
      <c r="A5353" s="215" t="s">
        <v>160</v>
      </c>
      <c r="B5353" s="215">
        <v>6153</v>
      </c>
      <c r="C5353" s="215" t="s">
        <v>242</v>
      </c>
      <c r="D5353" s="215">
        <v>191890265</v>
      </c>
      <c r="E5353" s="215">
        <v>1020</v>
      </c>
      <c r="F5353" s="215">
        <v>1121</v>
      </c>
      <c r="G5353" s="215">
        <v>1004</v>
      </c>
      <c r="I5353" s="215" t="s">
        <v>16249</v>
      </c>
      <c r="J5353" s="215" t="s">
        <v>16250</v>
      </c>
      <c r="K5353" s="215" t="s">
        <v>8688</v>
      </c>
      <c r="L5353" s="215" t="s">
        <v>21555</v>
      </c>
      <c r="AD5353" s="216"/>
    </row>
    <row r="5354" spans="1:30" s="215" customFormat="1" x14ac:dyDescent="0.25">
      <c r="A5354" s="215" t="s">
        <v>160</v>
      </c>
      <c r="B5354" s="215">
        <v>6153</v>
      </c>
      <c r="C5354" s="215" t="s">
        <v>242</v>
      </c>
      <c r="D5354" s="215">
        <v>191892956</v>
      </c>
      <c r="E5354" s="215">
        <v>1020</v>
      </c>
      <c r="F5354" s="215">
        <v>1110</v>
      </c>
      <c r="G5354" s="215">
        <v>1004</v>
      </c>
      <c r="I5354" s="215" t="s">
        <v>16251</v>
      </c>
      <c r="J5354" s="215" t="s">
        <v>16252</v>
      </c>
      <c r="K5354" s="215" t="s">
        <v>8688</v>
      </c>
      <c r="L5354" s="215" t="s">
        <v>21556</v>
      </c>
      <c r="AD5354" s="216"/>
    </row>
    <row r="5355" spans="1:30" s="215" customFormat="1" x14ac:dyDescent="0.25">
      <c r="A5355" s="215" t="s">
        <v>160</v>
      </c>
      <c r="B5355" s="215">
        <v>6153</v>
      </c>
      <c r="C5355" s="215" t="s">
        <v>242</v>
      </c>
      <c r="D5355" s="215">
        <v>191899531</v>
      </c>
      <c r="E5355" s="215">
        <v>1020</v>
      </c>
      <c r="F5355" s="215">
        <v>1110</v>
      </c>
      <c r="G5355" s="215">
        <v>1004</v>
      </c>
      <c r="I5355" s="215" t="s">
        <v>16253</v>
      </c>
      <c r="J5355" s="215" t="s">
        <v>16254</v>
      </c>
      <c r="K5355" s="215" t="s">
        <v>8688</v>
      </c>
      <c r="L5355" s="215" t="s">
        <v>21557</v>
      </c>
      <c r="AD5355" s="216"/>
    </row>
    <row r="5356" spans="1:30" s="215" customFormat="1" x14ac:dyDescent="0.25">
      <c r="A5356" s="215" t="s">
        <v>160</v>
      </c>
      <c r="B5356" s="215">
        <v>6153</v>
      </c>
      <c r="C5356" s="215" t="s">
        <v>242</v>
      </c>
      <c r="D5356" s="215">
        <v>191901562</v>
      </c>
      <c r="E5356" s="215">
        <v>1060</v>
      </c>
      <c r="F5356" s="215">
        <v>1274</v>
      </c>
      <c r="G5356" s="215">
        <v>1004</v>
      </c>
      <c r="I5356" s="215" t="s">
        <v>16255</v>
      </c>
      <c r="J5356" s="215" t="s">
        <v>16256</v>
      </c>
      <c r="K5356" s="215" t="s">
        <v>8688</v>
      </c>
      <c r="L5356" s="215" t="s">
        <v>21558</v>
      </c>
      <c r="AD5356" s="216"/>
    </row>
    <row r="5357" spans="1:30" s="215" customFormat="1" x14ac:dyDescent="0.25">
      <c r="A5357" s="215" t="s">
        <v>160</v>
      </c>
      <c r="B5357" s="215">
        <v>6153</v>
      </c>
      <c r="C5357" s="215" t="s">
        <v>242</v>
      </c>
      <c r="D5357" s="215">
        <v>191901871</v>
      </c>
      <c r="E5357" s="215">
        <v>1020</v>
      </c>
      <c r="F5357" s="215">
        <v>1121</v>
      </c>
      <c r="G5357" s="215">
        <v>1004</v>
      </c>
      <c r="I5357" s="215" t="s">
        <v>16257</v>
      </c>
      <c r="J5357" s="215" t="s">
        <v>16258</v>
      </c>
      <c r="K5357" s="215" t="s">
        <v>8688</v>
      </c>
      <c r="L5357" s="215" t="s">
        <v>21559</v>
      </c>
      <c r="AD5357" s="216"/>
    </row>
    <row r="5358" spans="1:30" s="215" customFormat="1" x14ac:dyDescent="0.25">
      <c r="A5358" s="215" t="s">
        <v>160</v>
      </c>
      <c r="B5358" s="215">
        <v>6153</v>
      </c>
      <c r="C5358" s="215" t="s">
        <v>242</v>
      </c>
      <c r="D5358" s="215">
        <v>191901872</v>
      </c>
      <c r="E5358" s="215">
        <v>1020</v>
      </c>
      <c r="F5358" s="215">
        <v>1121</v>
      </c>
      <c r="G5358" s="215">
        <v>1004</v>
      </c>
      <c r="I5358" s="215" t="s">
        <v>16259</v>
      </c>
      <c r="J5358" s="215" t="s">
        <v>16260</v>
      </c>
      <c r="K5358" s="215" t="s">
        <v>8688</v>
      </c>
      <c r="L5358" s="215" t="s">
        <v>21560</v>
      </c>
      <c r="AD5358" s="216"/>
    </row>
    <row r="5359" spans="1:30" s="215" customFormat="1" x14ac:dyDescent="0.25">
      <c r="A5359" s="215" t="s">
        <v>160</v>
      </c>
      <c r="B5359" s="215">
        <v>6153</v>
      </c>
      <c r="C5359" s="215" t="s">
        <v>242</v>
      </c>
      <c r="D5359" s="215">
        <v>191909027</v>
      </c>
      <c r="E5359" s="215">
        <v>1020</v>
      </c>
      <c r="F5359" s="215">
        <v>1110</v>
      </c>
      <c r="G5359" s="215">
        <v>1004</v>
      </c>
      <c r="I5359" s="215" t="s">
        <v>16261</v>
      </c>
      <c r="J5359" s="215" t="s">
        <v>16262</v>
      </c>
      <c r="K5359" s="215" t="s">
        <v>8688</v>
      </c>
      <c r="L5359" s="215" t="s">
        <v>21561</v>
      </c>
      <c r="AD5359" s="216"/>
    </row>
    <row r="5360" spans="1:30" s="215" customFormat="1" x14ac:dyDescent="0.25">
      <c r="A5360" s="215" t="s">
        <v>160</v>
      </c>
      <c r="B5360" s="215">
        <v>6153</v>
      </c>
      <c r="C5360" s="215" t="s">
        <v>242</v>
      </c>
      <c r="D5360" s="215">
        <v>191928166</v>
      </c>
      <c r="E5360" s="215">
        <v>1020</v>
      </c>
      <c r="F5360" s="215">
        <v>1110</v>
      </c>
      <c r="G5360" s="215">
        <v>1004</v>
      </c>
      <c r="I5360" s="215" t="s">
        <v>16263</v>
      </c>
      <c r="J5360" s="215" t="s">
        <v>16264</v>
      </c>
      <c r="K5360" s="215" t="s">
        <v>8688</v>
      </c>
      <c r="L5360" s="215" t="s">
        <v>21562</v>
      </c>
      <c r="AD5360" s="216"/>
    </row>
    <row r="5361" spans="1:30" s="215" customFormat="1" x14ac:dyDescent="0.25">
      <c r="A5361" s="215" t="s">
        <v>160</v>
      </c>
      <c r="B5361" s="215">
        <v>6153</v>
      </c>
      <c r="C5361" s="215" t="s">
        <v>242</v>
      </c>
      <c r="D5361" s="215">
        <v>191928880</v>
      </c>
      <c r="E5361" s="215">
        <v>1060</v>
      </c>
      <c r="F5361" s="215">
        <v>1274</v>
      </c>
      <c r="G5361" s="215">
        <v>1004</v>
      </c>
      <c r="I5361" s="215" t="s">
        <v>16265</v>
      </c>
      <c r="J5361" s="215" t="s">
        <v>16266</v>
      </c>
      <c r="K5361" s="215" t="s">
        <v>8688</v>
      </c>
      <c r="L5361" s="215" t="s">
        <v>21563</v>
      </c>
      <c r="AD5361" s="216"/>
    </row>
    <row r="5362" spans="1:30" s="215" customFormat="1" x14ac:dyDescent="0.25">
      <c r="A5362" s="215" t="s">
        <v>160</v>
      </c>
      <c r="B5362" s="215">
        <v>6153</v>
      </c>
      <c r="C5362" s="215" t="s">
        <v>242</v>
      </c>
      <c r="D5362" s="215">
        <v>191930415</v>
      </c>
      <c r="E5362" s="215">
        <v>1020</v>
      </c>
      <c r="F5362" s="215">
        <v>1110</v>
      </c>
      <c r="G5362" s="215">
        <v>1004</v>
      </c>
      <c r="I5362" s="215" t="s">
        <v>16267</v>
      </c>
      <c r="J5362" s="215" t="s">
        <v>16268</v>
      </c>
      <c r="K5362" s="215" t="s">
        <v>8688</v>
      </c>
      <c r="L5362" s="215" t="s">
        <v>21564</v>
      </c>
      <c r="AD5362" s="216"/>
    </row>
    <row r="5363" spans="1:30" s="215" customFormat="1" x14ac:dyDescent="0.25">
      <c r="A5363" s="215" t="s">
        <v>160</v>
      </c>
      <c r="B5363" s="215">
        <v>6153</v>
      </c>
      <c r="C5363" s="215" t="s">
        <v>242</v>
      </c>
      <c r="D5363" s="215">
        <v>191930478</v>
      </c>
      <c r="E5363" s="215">
        <v>1020</v>
      </c>
      <c r="F5363" s="215">
        <v>1110</v>
      </c>
      <c r="G5363" s="215">
        <v>1004</v>
      </c>
      <c r="I5363" s="215" t="s">
        <v>16269</v>
      </c>
      <c r="J5363" s="215" t="s">
        <v>16270</v>
      </c>
      <c r="K5363" s="215" t="s">
        <v>8688</v>
      </c>
      <c r="L5363" s="215" t="s">
        <v>21565</v>
      </c>
      <c r="AD5363" s="216"/>
    </row>
    <row r="5364" spans="1:30" s="215" customFormat="1" x14ac:dyDescent="0.25">
      <c r="A5364" s="215" t="s">
        <v>160</v>
      </c>
      <c r="B5364" s="215">
        <v>6153</v>
      </c>
      <c r="C5364" s="215" t="s">
        <v>242</v>
      </c>
      <c r="D5364" s="215">
        <v>191930481</v>
      </c>
      <c r="E5364" s="215">
        <v>1020</v>
      </c>
      <c r="F5364" s="215">
        <v>1121</v>
      </c>
      <c r="G5364" s="215">
        <v>1004</v>
      </c>
      <c r="I5364" s="215" t="s">
        <v>16169</v>
      </c>
      <c r="J5364" s="215" t="s">
        <v>16170</v>
      </c>
      <c r="K5364" s="215" t="s">
        <v>8688</v>
      </c>
      <c r="L5364" s="215" t="s">
        <v>21566</v>
      </c>
      <c r="AD5364" s="216"/>
    </row>
    <row r="5365" spans="1:30" s="215" customFormat="1" x14ac:dyDescent="0.25">
      <c r="A5365" s="215" t="s">
        <v>160</v>
      </c>
      <c r="B5365" s="215">
        <v>6153</v>
      </c>
      <c r="C5365" s="215" t="s">
        <v>242</v>
      </c>
      <c r="D5365" s="215">
        <v>191930482</v>
      </c>
      <c r="E5365" s="215">
        <v>1020</v>
      </c>
      <c r="F5365" s="215">
        <v>1121</v>
      </c>
      <c r="G5365" s="215">
        <v>1004</v>
      </c>
      <c r="I5365" s="215" t="s">
        <v>16169</v>
      </c>
      <c r="J5365" s="215" t="s">
        <v>16170</v>
      </c>
      <c r="K5365" s="215" t="s">
        <v>8688</v>
      </c>
      <c r="L5365" s="215" t="s">
        <v>21567</v>
      </c>
      <c r="AD5365" s="216"/>
    </row>
    <row r="5366" spans="1:30" s="215" customFormat="1" x14ac:dyDescent="0.25">
      <c r="A5366" s="215" t="s">
        <v>160</v>
      </c>
      <c r="B5366" s="215">
        <v>6153</v>
      </c>
      <c r="C5366" s="215" t="s">
        <v>242</v>
      </c>
      <c r="D5366" s="215">
        <v>191947915</v>
      </c>
      <c r="E5366" s="215">
        <v>1020</v>
      </c>
      <c r="F5366" s="215">
        <v>1122</v>
      </c>
      <c r="G5366" s="215">
        <v>1004</v>
      </c>
      <c r="I5366" s="215" t="s">
        <v>16271</v>
      </c>
      <c r="J5366" s="215" t="s">
        <v>16272</v>
      </c>
      <c r="K5366" s="215" t="s">
        <v>8688</v>
      </c>
      <c r="L5366" s="215" t="s">
        <v>21568</v>
      </c>
      <c r="AD5366" s="216"/>
    </row>
    <row r="5367" spans="1:30" s="215" customFormat="1" x14ac:dyDescent="0.25">
      <c r="A5367" s="215" t="s">
        <v>160</v>
      </c>
      <c r="B5367" s="215">
        <v>6153</v>
      </c>
      <c r="C5367" s="215" t="s">
        <v>242</v>
      </c>
      <c r="D5367" s="215">
        <v>191952160</v>
      </c>
      <c r="E5367" s="215">
        <v>1020</v>
      </c>
      <c r="F5367" s="215">
        <v>1110</v>
      </c>
      <c r="G5367" s="215">
        <v>1004</v>
      </c>
      <c r="I5367" s="215" t="s">
        <v>23774</v>
      </c>
      <c r="J5367" s="215" t="s">
        <v>23775</v>
      </c>
      <c r="K5367" s="215" t="s">
        <v>8688</v>
      </c>
      <c r="L5367" s="215" t="s">
        <v>24380</v>
      </c>
      <c r="AD5367" s="216"/>
    </row>
    <row r="5368" spans="1:30" s="215" customFormat="1" x14ac:dyDescent="0.25">
      <c r="A5368" s="215" t="s">
        <v>160</v>
      </c>
      <c r="B5368" s="215">
        <v>6153</v>
      </c>
      <c r="C5368" s="215" t="s">
        <v>242</v>
      </c>
      <c r="D5368" s="215">
        <v>191954578</v>
      </c>
      <c r="E5368" s="215">
        <v>1020</v>
      </c>
      <c r="F5368" s="215">
        <v>1121</v>
      </c>
      <c r="G5368" s="215">
        <v>1004</v>
      </c>
      <c r="I5368" s="215" t="s">
        <v>16273</v>
      </c>
      <c r="J5368" s="215" t="s">
        <v>16274</v>
      </c>
      <c r="K5368" s="215" t="s">
        <v>8688</v>
      </c>
      <c r="L5368" s="215" t="s">
        <v>21569</v>
      </c>
      <c r="AD5368" s="216"/>
    </row>
    <row r="5369" spans="1:30" s="215" customFormat="1" x14ac:dyDescent="0.25">
      <c r="A5369" s="215" t="s">
        <v>160</v>
      </c>
      <c r="B5369" s="215">
        <v>6153</v>
      </c>
      <c r="C5369" s="215" t="s">
        <v>242</v>
      </c>
      <c r="D5369" s="215">
        <v>191954594</v>
      </c>
      <c r="E5369" s="215">
        <v>1020</v>
      </c>
      <c r="F5369" s="215">
        <v>1110</v>
      </c>
      <c r="G5369" s="215">
        <v>1004</v>
      </c>
      <c r="I5369" s="215" t="s">
        <v>16275</v>
      </c>
      <c r="J5369" s="215" t="s">
        <v>16276</v>
      </c>
      <c r="K5369" s="215" t="s">
        <v>8688</v>
      </c>
      <c r="L5369" s="215" t="s">
        <v>21570</v>
      </c>
      <c r="AD5369" s="216"/>
    </row>
    <row r="5370" spans="1:30" s="215" customFormat="1" x14ac:dyDescent="0.25">
      <c r="A5370" s="215" t="s">
        <v>160</v>
      </c>
      <c r="B5370" s="215">
        <v>6153</v>
      </c>
      <c r="C5370" s="215" t="s">
        <v>242</v>
      </c>
      <c r="D5370" s="215">
        <v>191955981</v>
      </c>
      <c r="E5370" s="215">
        <v>1020</v>
      </c>
      <c r="F5370" s="215">
        <v>1121</v>
      </c>
      <c r="G5370" s="215">
        <v>1004</v>
      </c>
      <c r="I5370" s="215" t="s">
        <v>16277</v>
      </c>
      <c r="J5370" s="215" t="s">
        <v>16278</v>
      </c>
      <c r="K5370" s="215" t="s">
        <v>8688</v>
      </c>
      <c r="L5370" s="215" t="s">
        <v>21571</v>
      </c>
      <c r="AD5370" s="216"/>
    </row>
    <row r="5371" spans="1:30" s="215" customFormat="1" x14ac:dyDescent="0.25">
      <c r="A5371" s="215" t="s">
        <v>160</v>
      </c>
      <c r="B5371" s="215">
        <v>6153</v>
      </c>
      <c r="C5371" s="215" t="s">
        <v>242</v>
      </c>
      <c r="D5371" s="215">
        <v>191955982</v>
      </c>
      <c r="E5371" s="215">
        <v>1020</v>
      </c>
      <c r="F5371" s="215">
        <v>1121</v>
      </c>
      <c r="G5371" s="215">
        <v>1004</v>
      </c>
      <c r="I5371" s="215" t="s">
        <v>16277</v>
      </c>
      <c r="J5371" s="215" t="s">
        <v>16278</v>
      </c>
      <c r="K5371" s="215" t="s">
        <v>8688</v>
      </c>
      <c r="L5371" s="215" t="s">
        <v>21572</v>
      </c>
      <c r="AD5371" s="216"/>
    </row>
    <row r="5372" spans="1:30" s="215" customFormat="1" x14ac:dyDescent="0.25">
      <c r="A5372" s="215" t="s">
        <v>160</v>
      </c>
      <c r="B5372" s="215">
        <v>6153</v>
      </c>
      <c r="C5372" s="215" t="s">
        <v>242</v>
      </c>
      <c r="D5372" s="215">
        <v>191956446</v>
      </c>
      <c r="E5372" s="215">
        <v>1020</v>
      </c>
      <c r="F5372" s="215">
        <v>1110</v>
      </c>
      <c r="G5372" s="215">
        <v>1004</v>
      </c>
      <c r="I5372" s="215" t="s">
        <v>16279</v>
      </c>
      <c r="J5372" s="215" t="s">
        <v>16280</v>
      </c>
      <c r="K5372" s="215" t="s">
        <v>8688</v>
      </c>
      <c r="L5372" s="215" t="s">
        <v>21573</v>
      </c>
      <c r="AD5372" s="216"/>
    </row>
    <row r="5373" spans="1:30" s="215" customFormat="1" x14ac:dyDescent="0.25">
      <c r="A5373" s="215" t="s">
        <v>160</v>
      </c>
      <c r="B5373" s="215">
        <v>6153</v>
      </c>
      <c r="C5373" s="215" t="s">
        <v>242</v>
      </c>
      <c r="D5373" s="215">
        <v>191956449</v>
      </c>
      <c r="E5373" s="215">
        <v>1020</v>
      </c>
      <c r="F5373" s="215">
        <v>1110</v>
      </c>
      <c r="G5373" s="215">
        <v>1004</v>
      </c>
      <c r="I5373" s="215" t="s">
        <v>16279</v>
      </c>
      <c r="J5373" s="215" t="s">
        <v>16280</v>
      </c>
      <c r="K5373" s="215" t="s">
        <v>8688</v>
      </c>
      <c r="L5373" s="215" t="s">
        <v>21574</v>
      </c>
      <c r="AD5373" s="216"/>
    </row>
    <row r="5374" spans="1:30" s="215" customFormat="1" x14ac:dyDescent="0.25">
      <c r="A5374" s="215" t="s">
        <v>160</v>
      </c>
      <c r="B5374" s="215">
        <v>6153</v>
      </c>
      <c r="C5374" s="215" t="s">
        <v>242</v>
      </c>
      <c r="D5374" s="215">
        <v>191957721</v>
      </c>
      <c r="E5374" s="215">
        <v>1020</v>
      </c>
      <c r="F5374" s="215">
        <v>1110</v>
      </c>
      <c r="G5374" s="215">
        <v>1004</v>
      </c>
      <c r="I5374" s="215" t="s">
        <v>16281</v>
      </c>
      <c r="J5374" s="215" t="s">
        <v>16282</v>
      </c>
      <c r="K5374" s="215" t="s">
        <v>8688</v>
      </c>
      <c r="L5374" s="215" t="s">
        <v>21575</v>
      </c>
      <c r="AD5374" s="216"/>
    </row>
    <row r="5375" spans="1:30" s="215" customFormat="1" x14ac:dyDescent="0.25">
      <c r="A5375" s="215" t="s">
        <v>160</v>
      </c>
      <c r="B5375" s="215">
        <v>6153</v>
      </c>
      <c r="C5375" s="215" t="s">
        <v>242</v>
      </c>
      <c r="D5375" s="215">
        <v>191964875</v>
      </c>
      <c r="E5375" s="215">
        <v>1020</v>
      </c>
      <c r="F5375" s="215">
        <v>1110</v>
      </c>
      <c r="G5375" s="215">
        <v>1004</v>
      </c>
      <c r="I5375" s="215" t="s">
        <v>16283</v>
      </c>
      <c r="J5375" s="215" t="s">
        <v>16284</v>
      </c>
      <c r="K5375" s="215" t="s">
        <v>8688</v>
      </c>
      <c r="L5375" s="215" t="s">
        <v>21576</v>
      </c>
      <c r="AD5375" s="216"/>
    </row>
    <row r="5376" spans="1:30" s="215" customFormat="1" x14ac:dyDescent="0.25">
      <c r="A5376" s="215" t="s">
        <v>160</v>
      </c>
      <c r="B5376" s="215">
        <v>6153</v>
      </c>
      <c r="C5376" s="215" t="s">
        <v>242</v>
      </c>
      <c r="D5376" s="215">
        <v>191966331</v>
      </c>
      <c r="E5376" s="215">
        <v>1020</v>
      </c>
      <c r="F5376" s="215">
        <v>1110</v>
      </c>
      <c r="G5376" s="215">
        <v>1004</v>
      </c>
      <c r="I5376" s="215" t="s">
        <v>24007</v>
      </c>
      <c r="J5376" s="215" t="s">
        <v>24008</v>
      </c>
      <c r="K5376" s="215" t="s">
        <v>8688</v>
      </c>
      <c r="L5376" s="215" t="s">
        <v>24257</v>
      </c>
      <c r="AD5376" s="216"/>
    </row>
    <row r="5377" spans="1:30" s="215" customFormat="1" x14ac:dyDescent="0.25">
      <c r="A5377" s="215" t="s">
        <v>160</v>
      </c>
      <c r="B5377" s="215">
        <v>6153</v>
      </c>
      <c r="C5377" s="215" t="s">
        <v>242</v>
      </c>
      <c r="D5377" s="215">
        <v>191966335</v>
      </c>
      <c r="E5377" s="215">
        <v>1020</v>
      </c>
      <c r="F5377" s="215">
        <v>1121</v>
      </c>
      <c r="G5377" s="215">
        <v>1004</v>
      </c>
      <c r="I5377" s="215" t="s">
        <v>16285</v>
      </c>
      <c r="J5377" s="215" t="s">
        <v>16286</v>
      </c>
      <c r="K5377" s="215" t="s">
        <v>8741</v>
      </c>
      <c r="L5377" s="215" t="s">
        <v>23140</v>
      </c>
      <c r="AD5377" s="216"/>
    </row>
    <row r="5378" spans="1:30" s="215" customFormat="1" x14ac:dyDescent="0.25">
      <c r="A5378" s="215" t="s">
        <v>160</v>
      </c>
      <c r="B5378" s="215">
        <v>6153</v>
      </c>
      <c r="C5378" s="215" t="s">
        <v>242</v>
      </c>
      <c r="D5378" s="215">
        <v>191966342</v>
      </c>
      <c r="E5378" s="215">
        <v>1020</v>
      </c>
      <c r="F5378" s="215">
        <v>1122</v>
      </c>
      <c r="G5378" s="215">
        <v>1004</v>
      </c>
      <c r="I5378" s="215" t="s">
        <v>24645</v>
      </c>
      <c r="J5378" s="215" t="s">
        <v>24646</v>
      </c>
      <c r="K5378" s="215" t="s">
        <v>8688</v>
      </c>
      <c r="L5378" s="215" t="s">
        <v>24679</v>
      </c>
      <c r="AD5378" s="216"/>
    </row>
    <row r="5379" spans="1:30" s="215" customFormat="1" x14ac:dyDescent="0.25">
      <c r="A5379" s="215" t="s">
        <v>160</v>
      </c>
      <c r="B5379" s="215">
        <v>6153</v>
      </c>
      <c r="C5379" s="215" t="s">
        <v>242</v>
      </c>
      <c r="D5379" s="215">
        <v>191966343</v>
      </c>
      <c r="E5379" s="215">
        <v>1020</v>
      </c>
      <c r="F5379" s="215">
        <v>1122</v>
      </c>
      <c r="G5379" s="215">
        <v>1004</v>
      </c>
      <c r="I5379" s="215" t="s">
        <v>24647</v>
      </c>
      <c r="J5379" s="215" t="s">
        <v>24648</v>
      </c>
      <c r="K5379" s="215" t="s">
        <v>8688</v>
      </c>
      <c r="L5379" s="215" t="s">
        <v>24680</v>
      </c>
      <c r="AD5379" s="216"/>
    </row>
    <row r="5380" spans="1:30" s="215" customFormat="1" x14ac:dyDescent="0.25">
      <c r="A5380" s="215" t="s">
        <v>160</v>
      </c>
      <c r="B5380" s="215">
        <v>6153</v>
      </c>
      <c r="C5380" s="215" t="s">
        <v>242</v>
      </c>
      <c r="D5380" s="215">
        <v>191966344</v>
      </c>
      <c r="E5380" s="215">
        <v>1020</v>
      </c>
      <c r="F5380" s="215">
        <v>1122</v>
      </c>
      <c r="G5380" s="215">
        <v>1004</v>
      </c>
      <c r="I5380" s="215" t="s">
        <v>24649</v>
      </c>
      <c r="J5380" s="215" t="s">
        <v>24650</v>
      </c>
      <c r="K5380" s="215" t="s">
        <v>8688</v>
      </c>
      <c r="L5380" s="215" t="s">
        <v>24681</v>
      </c>
      <c r="AD5380" s="216"/>
    </row>
    <row r="5381" spans="1:30" s="215" customFormat="1" x14ac:dyDescent="0.25">
      <c r="A5381" s="215" t="s">
        <v>160</v>
      </c>
      <c r="B5381" s="215">
        <v>6153</v>
      </c>
      <c r="C5381" s="215" t="s">
        <v>242</v>
      </c>
      <c r="D5381" s="215">
        <v>191966345</v>
      </c>
      <c r="E5381" s="215">
        <v>1020</v>
      </c>
      <c r="F5381" s="215">
        <v>1122</v>
      </c>
      <c r="G5381" s="215">
        <v>1004</v>
      </c>
      <c r="I5381" s="215" t="s">
        <v>24651</v>
      </c>
      <c r="J5381" s="215" t="s">
        <v>24652</v>
      </c>
      <c r="K5381" s="215" t="s">
        <v>8688</v>
      </c>
      <c r="L5381" s="215" t="s">
        <v>24682</v>
      </c>
      <c r="AD5381" s="216"/>
    </row>
    <row r="5382" spans="1:30" s="215" customFormat="1" x14ac:dyDescent="0.25">
      <c r="A5382" s="215" t="s">
        <v>160</v>
      </c>
      <c r="B5382" s="215">
        <v>6153</v>
      </c>
      <c r="C5382" s="215" t="s">
        <v>242</v>
      </c>
      <c r="D5382" s="215">
        <v>191966840</v>
      </c>
      <c r="E5382" s="215">
        <v>1020</v>
      </c>
      <c r="F5382" s="215">
        <v>1110</v>
      </c>
      <c r="G5382" s="215">
        <v>1004</v>
      </c>
      <c r="I5382" s="215" t="s">
        <v>24803</v>
      </c>
      <c r="J5382" s="215" t="s">
        <v>24804</v>
      </c>
      <c r="K5382" s="215" t="s">
        <v>8688</v>
      </c>
      <c r="L5382" s="215" t="s">
        <v>24902</v>
      </c>
      <c r="AD5382" s="216"/>
    </row>
    <row r="5383" spans="1:30" s="215" customFormat="1" x14ac:dyDescent="0.25">
      <c r="A5383" s="215" t="s">
        <v>160</v>
      </c>
      <c r="B5383" s="215">
        <v>6153</v>
      </c>
      <c r="C5383" s="215" t="s">
        <v>242</v>
      </c>
      <c r="D5383" s="215">
        <v>191966867</v>
      </c>
      <c r="E5383" s="215">
        <v>1020</v>
      </c>
      <c r="F5383" s="215">
        <v>1121</v>
      </c>
      <c r="G5383" s="215">
        <v>1004</v>
      </c>
      <c r="I5383" s="215" t="s">
        <v>24299</v>
      </c>
      <c r="J5383" s="215" t="s">
        <v>24300</v>
      </c>
      <c r="K5383" s="215" t="s">
        <v>8688</v>
      </c>
      <c r="L5383" s="215" t="s">
        <v>24381</v>
      </c>
      <c r="AD5383" s="216"/>
    </row>
    <row r="5384" spans="1:30" s="215" customFormat="1" x14ac:dyDescent="0.25">
      <c r="A5384" s="215" t="s">
        <v>160</v>
      </c>
      <c r="B5384" s="215">
        <v>6153</v>
      </c>
      <c r="C5384" s="215" t="s">
        <v>242</v>
      </c>
      <c r="D5384" s="215">
        <v>191967215</v>
      </c>
      <c r="E5384" s="215">
        <v>1040</v>
      </c>
      <c r="F5384" s="215">
        <v>1212</v>
      </c>
      <c r="G5384" s="215">
        <v>1004</v>
      </c>
      <c r="I5384" s="215" t="s">
        <v>16287</v>
      </c>
      <c r="J5384" s="215" t="s">
        <v>16288</v>
      </c>
      <c r="K5384" s="215" t="s">
        <v>8688</v>
      </c>
      <c r="L5384" s="215" t="s">
        <v>21577</v>
      </c>
      <c r="AD5384" s="216"/>
    </row>
    <row r="5385" spans="1:30" s="215" customFormat="1" x14ac:dyDescent="0.25">
      <c r="A5385" s="215" t="s">
        <v>160</v>
      </c>
      <c r="B5385" s="215">
        <v>6153</v>
      </c>
      <c r="C5385" s="215" t="s">
        <v>242</v>
      </c>
      <c r="D5385" s="215">
        <v>191969536</v>
      </c>
      <c r="E5385" s="215">
        <v>1020</v>
      </c>
      <c r="F5385" s="215">
        <v>1110</v>
      </c>
      <c r="G5385" s="215">
        <v>1004</v>
      </c>
      <c r="I5385" s="215" t="s">
        <v>16289</v>
      </c>
      <c r="J5385" s="215" t="s">
        <v>16290</v>
      </c>
      <c r="K5385" s="215" t="s">
        <v>8688</v>
      </c>
      <c r="L5385" s="215" t="s">
        <v>21578</v>
      </c>
      <c r="AD5385" s="216"/>
    </row>
    <row r="5386" spans="1:30" s="215" customFormat="1" x14ac:dyDescent="0.25">
      <c r="A5386" s="215" t="s">
        <v>160</v>
      </c>
      <c r="B5386" s="215">
        <v>6153</v>
      </c>
      <c r="C5386" s="215" t="s">
        <v>242</v>
      </c>
      <c r="D5386" s="215">
        <v>191969861</v>
      </c>
      <c r="E5386" s="215">
        <v>1020</v>
      </c>
      <c r="F5386" s="215">
        <v>1110</v>
      </c>
      <c r="G5386" s="215">
        <v>1004</v>
      </c>
      <c r="I5386" s="215" t="s">
        <v>24301</v>
      </c>
      <c r="J5386" s="215" t="s">
        <v>24302</v>
      </c>
      <c r="K5386" s="215" t="s">
        <v>8688</v>
      </c>
      <c r="L5386" s="215" t="s">
        <v>24382</v>
      </c>
      <c r="AD5386" s="216"/>
    </row>
    <row r="5387" spans="1:30" s="215" customFormat="1" x14ac:dyDescent="0.25">
      <c r="A5387" s="215" t="s">
        <v>160</v>
      </c>
      <c r="B5387" s="215">
        <v>6153</v>
      </c>
      <c r="C5387" s="215" t="s">
        <v>242</v>
      </c>
      <c r="D5387" s="215">
        <v>191969862</v>
      </c>
      <c r="E5387" s="215">
        <v>1020</v>
      </c>
      <c r="F5387" s="215">
        <v>1110</v>
      </c>
      <c r="G5387" s="215">
        <v>1004</v>
      </c>
      <c r="I5387" s="215" t="s">
        <v>24303</v>
      </c>
      <c r="J5387" s="215" t="s">
        <v>24304</v>
      </c>
      <c r="K5387" s="215" t="s">
        <v>8688</v>
      </c>
      <c r="L5387" s="215" t="s">
        <v>24383</v>
      </c>
      <c r="AD5387" s="216"/>
    </row>
    <row r="5388" spans="1:30" s="215" customFormat="1" x14ac:dyDescent="0.25">
      <c r="A5388" s="215" t="s">
        <v>160</v>
      </c>
      <c r="B5388" s="215">
        <v>6153</v>
      </c>
      <c r="C5388" s="215" t="s">
        <v>242</v>
      </c>
      <c r="D5388" s="215">
        <v>191969863</v>
      </c>
      <c r="E5388" s="215">
        <v>1020</v>
      </c>
      <c r="F5388" s="215">
        <v>1110</v>
      </c>
      <c r="G5388" s="215">
        <v>1004</v>
      </c>
      <c r="I5388" s="215" t="s">
        <v>24305</v>
      </c>
      <c r="J5388" s="215" t="s">
        <v>24306</v>
      </c>
      <c r="K5388" s="215" t="s">
        <v>8688</v>
      </c>
      <c r="L5388" s="215" t="s">
        <v>24384</v>
      </c>
      <c r="AD5388" s="216"/>
    </row>
    <row r="5389" spans="1:30" s="215" customFormat="1" x14ac:dyDescent="0.25">
      <c r="A5389" s="215" t="s">
        <v>160</v>
      </c>
      <c r="B5389" s="215">
        <v>6153</v>
      </c>
      <c r="C5389" s="215" t="s">
        <v>242</v>
      </c>
      <c r="D5389" s="215">
        <v>191969864</v>
      </c>
      <c r="E5389" s="215">
        <v>1020</v>
      </c>
      <c r="F5389" s="215">
        <v>1110</v>
      </c>
      <c r="G5389" s="215">
        <v>1004</v>
      </c>
      <c r="I5389" s="215" t="s">
        <v>24307</v>
      </c>
      <c r="J5389" s="215" t="s">
        <v>24308</v>
      </c>
      <c r="K5389" s="215" t="s">
        <v>8688</v>
      </c>
      <c r="L5389" s="215" t="s">
        <v>24385</v>
      </c>
      <c r="AD5389" s="216"/>
    </row>
    <row r="5390" spans="1:30" s="215" customFormat="1" x14ac:dyDescent="0.25">
      <c r="A5390" s="215" t="s">
        <v>160</v>
      </c>
      <c r="B5390" s="215">
        <v>6153</v>
      </c>
      <c r="C5390" s="215" t="s">
        <v>242</v>
      </c>
      <c r="D5390" s="215">
        <v>191969865</v>
      </c>
      <c r="E5390" s="215">
        <v>1020</v>
      </c>
      <c r="F5390" s="215">
        <v>1110</v>
      </c>
      <c r="G5390" s="215">
        <v>1004</v>
      </c>
      <c r="I5390" s="215" t="s">
        <v>24309</v>
      </c>
      <c r="J5390" s="215" t="s">
        <v>24310</v>
      </c>
      <c r="K5390" s="215" t="s">
        <v>8688</v>
      </c>
      <c r="L5390" s="215" t="s">
        <v>24386</v>
      </c>
      <c r="AD5390" s="216"/>
    </row>
    <row r="5391" spans="1:30" s="215" customFormat="1" x14ac:dyDescent="0.25">
      <c r="A5391" s="215" t="s">
        <v>160</v>
      </c>
      <c r="B5391" s="215">
        <v>6153</v>
      </c>
      <c r="C5391" s="215" t="s">
        <v>242</v>
      </c>
      <c r="D5391" s="215">
        <v>191969866</v>
      </c>
      <c r="E5391" s="215">
        <v>1020</v>
      </c>
      <c r="F5391" s="215">
        <v>1110</v>
      </c>
      <c r="G5391" s="215">
        <v>1004</v>
      </c>
      <c r="I5391" s="215" t="s">
        <v>24311</v>
      </c>
      <c r="J5391" s="215" t="s">
        <v>24312</v>
      </c>
      <c r="K5391" s="215" t="s">
        <v>8688</v>
      </c>
      <c r="L5391" s="215" t="s">
        <v>24387</v>
      </c>
      <c r="AD5391" s="216"/>
    </row>
    <row r="5392" spans="1:30" s="215" customFormat="1" x14ac:dyDescent="0.25">
      <c r="A5392" s="215" t="s">
        <v>160</v>
      </c>
      <c r="B5392" s="215">
        <v>6153</v>
      </c>
      <c r="C5392" s="215" t="s">
        <v>242</v>
      </c>
      <c r="D5392" s="215">
        <v>191969867</v>
      </c>
      <c r="E5392" s="215">
        <v>1020</v>
      </c>
      <c r="F5392" s="215">
        <v>1110</v>
      </c>
      <c r="G5392" s="215">
        <v>1004</v>
      </c>
      <c r="I5392" s="215" t="s">
        <v>24313</v>
      </c>
      <c r="J5392" s="215" t="s">
        <v>24314</v>
      </c>
      <c r="K5392" s="215" t="s">
        <v>8688</v>
      </c>
      <c r="L5392" s="215" t="s">
        <v>24388</v>
      </c>
      <c r="AD5392" s="216"/>
    </row>
    <row r="5393" spans="1:30" s="215" customFormat="1" x14ac:dyDescent="0.25">
      <c r="A5393" s="215" t="s">
        <v>160</v>
      </c>
      <c r="B5393" s="215">
        <v>6153</v>
      </c>
      <c r="C5393" s="215" t="s">
        <v>242</v>
      </c>
      <c r="D5393" s="215">
        <v>191969868</v>
      </c>
      <c r="E5393" s="215">
        <v>1020</v>
      </c>
      <c r="F5393" s="215">
        <v>1110</v>
      </c>
      <c r="G5393" s="215">
        <v>1004</v>
      </c>
      <c r="I5393" s="215" t="s">
        <v>24315</v>
      </c>
      <c r="J5393" s="215" t="s">
        <v>24316</v>
      </c>
      <c r="K5393" s="215" t="s">
        <v>8688</v>
      </c>
      <c r="L5393" s="215" t="s">
        <v>24389</v>
      </c>
      <c r="AD5393" s="216"/>
    </row>
    <row r="5394" spans="1:30" s="215" customFormat="1" x14ac:dyDescent="0.25">
      <c r="A5394" s="215" t="s">
        <v>160</v>
      </c>
      <c r="B5394" s="215">
        <v>6153</v>
      </c>
      <c r="C5394" s="215" t="s">
        <v>242</v>
      </c>
      <c r="D5394" s="215">
        <v>191969869</v>
      </c>
      <c r="E5394" s="215">
        <v>1020</v>
      </c>
      <c r="F5394" s="215">
        <v>1110</v>
      </c>
      <c r="G5394" s="215">
        <v>1004</v>
      </c>
      <c r="I5394" s="215" t="s">
        <v>24317</v>
      </c>
      <c r="J5394" s="215" t="s">
        <v>24318</v>
      </c>
      <c r="K5394" s="215" t="s">
        <v>8688</v>
      </c>
      <c r="L5394" s="215" t="s">
        <v>24390</v>
      </c>
      <c r="AD5394" s="216"/>
    </row>
    <row r="5395" spans="1:30" s="215" customFormat="1" x14ac:dyDescent="0.25">
      <c r="A5395" s="215" t="s">
        <v>160</v>
      </c>
      <c r="B5395" s="215">
        <v>6153</v>
      </c>
      <c r="C5395" s="215" t="s">
        <v>242</v>
      </c>
      <c r="D5395" s="215">
        <v>191969870</v>
      </c>
      <c r="E5395" s="215">
        <v>1020</v>
      </c>
      <c r="F5395" s="215">
        <v>1110</v>
      </c>
      <c r="G5395" s="215">
        <v>1004</v>
      </c>
      <c r="I5395" s="215" t="s">
        <v>24319</v>
      </c>
      <c r="J5395" s="215" t="s">
        <v>24320</v>
      </c>
      <c r="K5395" s="215" t="s">
        <v>8688</v>
      </c>
      <c r="L5395" s="215" t="s">
        <v>24391</v>
      </c>
      <c r="AD5395" s="216"/>
    </row>
    <row r="5396" spans="1:30" s="215" customFormat="1" x14ac:dyDescent="0.25">
      <c r="A5396" s="215" t="s">
        <v>160</v>
      </c>
      <c r="B5396" s="215">
        <v>6153</v>
      </c>
      <c r="C5396" s="215" t="s">
        <v>242</v>
      </c>
      <c r="D5396" s="215">
        <v>191969871</v>
      </c>
      <c r="E5396" s="215">
        <v>1020</v>
      </c>
      <c r="F5396" s="215">
        <v>1110</v>
      </c>
      <c r="G5396" s="215">
        <v>1004</v>
      </c>
      <c r="I5396" s="215" t="s">
        <v>24321</v>
      </c>
      <c r="J5396" s="215" t="s">
        <v>24322</v>
      </c>
      <c r="K5396" s="215" t="s">
        <v>8688</v>
      </c>
      <c r="L5396" s="215" t="s">
        <v>24392</v>
      </c>
      <c r="AD5396" s="216"/>
    </row>
    <row r="5397" spans="1:30" s="215" customFormat="1" x14ac:dyDescent="0.25">
      <c r="A5397" s="215" t="s">
        <v>160</v>
      </c>
      <c r="B5397" s="215">
        <v>6153</v>
      </c>
      <c r="C5397" s="215" t="s">
        <v>242</v>
      </c>
      <c r="D5397" s="215">
        <v>191969872</v>
      </c>
      <c r="E5397" s="215">
        <v>1020</v>
      </c>
      <c r="F5397" s="215">
        <v>1110</v>
      </c>
      <c r="G5397" s="215">
        <v>1004</v>
      </c>
      <c r="I5397" s="215" t="s">
        <v>24323</v>
      </c>
      <c r="J5397" s="215" t="s">
        <v>24324</v>
      </c>
      <c r="K5397" s="215" t="s">
        <v>8688</v>
      </c>
      <c r="L5397" s="215" t="s">
        <v>24393</v>
      </c>
      <c r="AD5397" s="216"/>
    </row>
    <row r="5398" spans="1:30" s="215" customFormat="1" x14ac:dyDescent="0.25">
      <c r="A5398" s="215" t="s">
        <v>160</v>
      </c>
      <c r="B5398" s="215">
        <v>6153</v>
      </c>
      <c r="C5398" s="215" t="s">
        <v>242</v>
      </c>
      <c r="D5398" s="215">
        <v>191969873</v>
      </c>
      <c r="E5398" s="215">
        <v>1020</v>
      </c>
      <c r="F5398" s="215">
        <v>1110</v>
      </c>
      <c r="G5398" s="215">
        <v>1004</v>
      </c>
      <c r="I5398" s="215" t="s">
        <v>24325</v>
      </c>
      <c r="J5398" s="215" t="s">
        <v>24326</v>
      </c>
      <c r="K5398" s="215" t="s">
        <v>8688</v>
      </c>
      <c r="L5398" s="215" t="s">
        <v>24394</v>
      </c>
      <c r="AD5398" s="216"/>
    </row>
    <row r="5399" spans="1:30" s="215" customFormat="1" x14ac:dyDescent="0.25">
      <c r="A5399" s="215" t="s">
        <v>160</v>
      </c>
      <c r="B5399" s="215">
        <v>6153</v>
      </c>
      <c r="C5399" s="215" t="s">
        <v>242</v>
      </c>
      <c r="D5399" s="215">
        <v>191969874</v>
      </c>
      <c r="E5399" s="215">
        <v>1020</v>
      </c>
      <c r="F5399" s="215">
        <v>1110</v>
      </c>
      <c r="G5399" s="215">
        <v>1004</v>
      </c>
      <c r="I5399" s="215" t="s">
        <v>24327</v>
      </c>
      <c r="J5399" s="215" t="s">
        <v>24328</v>
      </c>
      <c r="K5399" s="215" t="s">
        <v>8688</v>
      </c>
      <c r="L5399" s="215" t="s">
        <v>24395</v>
      </c>
      <c r="AD5399" s="216"/>
    </row>
    <row r="5400" spans="1:30" s="215" customFormat="1" x14ac:dyDescent="0.25">
      <c r="A5400" s="215" t="s">
        <v>160</v>
      </c>
      <c r="B5400" s="215">
        <v>6153</v>
      </c>
      <c r="C5400" s="215" t="s">
        <v>242</v>
      </c>
      <c r="D5400" s="215">
        <v>191969875</v>
      </c>
      <c r="E5400" s="215">
        <v>1020</v>
      </c>
      <c r="F5400" s="215">
        <v>1110</v>
      </c>
      <c r="G5400" s="215">
        <v>1004</v>
      </c>
      <c r="I5400" s="215" t="s">
        <v>24329</v>
      </c>
      <c r="J5400" s="215" t="s">
        <v>24330</v>
      </c>
      <c r="K5400" s="215" t="s">
        <v>8688</v>
      </c>
      <c r="L5400" s="215" t="s">
        <v>24396</v>
      </c>
      <c r="AD5400" s="216"/>
    </row>
    <row r="5401" spans="1:30" s="215" customFormat="1" x14ac:dyDescent="0.25">
      <c r="A5401" s="215" t="s">
        <v>160</v>
      </c>
      <c r="B5401" s="215">
        <v>6153</v>
      </c>
      <c r="C5401" s="215" t="s">
        <v>242</v>
      </c>
      <c r="D5401" s="215">
        <v>191969876</v>
      </c>
      <c r="E5401" s="215">
        <v>1020</v>
      </c>
      <c r="F5401" s="215">
        <v>1110</v>
      </c>
      <c r="G5401" s="215">
        <v>1004</v>
      </c>
      <c r="I5401" s="215" t="s">
        <v>24331</v>
      </c>
      <c r="J5401" s="215" t="s">
        <v>24332</v>
      </c>
      <c r="K5401" s="215" t="s">
        <v>8688</v>
      </c>
      <c r="L5401" s="215" t="s">
        <v>24397</v>
      </c>
      <c r="AD5401" s="216"/>
    </row>
    <row r="5402" spans="1:30" s="215" customFormat="1" x14ac:dyDescent="0.25">
      <c r="A5402" s="215" t="s">
        <v>160</v>
      </c>
      <c r="B5402" s="215">
        <v>6153</v>
      </c>
      <c r="C5402" s="215" t="s">
        <v>242</v>
      </c>
      <c r="D5402" s="215">
        <v>191969877</v>
      </c>
      <c r="E5402" s="215">
        <v>1020</v>
      </c>
      <c r="F5402" s="215">
        <v>1110</v>
      </c>
      <c r="G5402" s="215">
        <v>1004</v>
      </c>
      <c r="I5402" s="215" t="s">
        <v>24333</v>
      </c>
      <c r="J5402" s="215" t="s">
        <v>24334</v>
      </c>
      <c r="K5402" s="215" t="s">
        <v>8688</v>
      </c>
      <c r="L5402" s="215" t="s">
        <v>24398</v>
      </c>
      <c r="AD5402" s="216"/>
    </row>
    <row r="5403" spans="1:30" s="215" customFormat="1" x14ac:dyDescent="0.25">
      <c r="A5403" s="215" t="s">
        <v>160</v>
      </c>
      <c r="B5403" s="215">
        <v>6153</v>
      </c>
      <c r="C5403" s="215" t="s">
        <v>242</v>
      </c>
      <c r="D5403" s="215">
        <v>191969878</v>
      </c>
      <c r="E5403" s="215">
        <v>1020</v>
      </c>
      <c r="F5403" s="215">
        <v>1110</v>
      </c>
      <c r="G5403" s="215">
        <v>1004</v>
      </c>
      <c r="I5403" s="215" t="s">
        <v>24335</v>
      </c>
      <c r="J5403" s="215" t="s">
        <v>24336</v>
      </c>
      <c r="K5403" s="215" t="s">
        <v>8688</v>
      </c>
      <c r="L5403" s="215" t="s">
        <v>24399</v>
      </c>
      <c r="AD5403" s="216"/>
    </row>
    <row r="5404" spans="1:30" s="215" customFormat="1" x14ac:dyDescent="0.25">
      <c r="A5404" s="215" t="s">
        <v>160</v>
      </c>
      <c r="B5404" s="215">
        <v>6153</v>
      </c>
      <c r="C5404" s="215" t="s">
        <v>242</v>
      </c>
      <c r="D5404" s="215">
        <v>191969879</v>
      </c>
      <c r="E5404" s="215">
        <v>1020</v>
      </c>
      <c r="F5404" s="215">
        <v>1110</v>
      </c>
      <c r="G5404" s="215">
        <v>1004</v>
      </c>
      <c r="I5404" s="215" t="s">
        <v>24337</v>
      </c>
      <c r="J5404" s="215" t="s">
        <v>24338</v>
      </c>
      <c r="K5404" s="215" t="s">
        <v>8688</v>
      </c>
      <c r="L5404" s="215" t="s">
        <v>24400</v>
      </c>
      <c r="AD5404" s="216"/>
    </row>
    <row r="5405" spans="1:30" s="215" customFormat="1" x14ac:dyDescent="0.25">
      <c r="A5405" s="215" t="s">
        <v>160</v>
      </c>
      <c r="B5405" s="215">
        <v>6153</v>
      </c>
      <c r="C5405" s="215" t="s">
        <v>242</v>
      </c>
      <c r="D5405" s="215">
        <v>191969880</v>
      </c>
      <c r="E5405" s="215">
        <v>1020</v>
      </c>
      <c r="F5405" s="215">
        <v>1110</v>
      </c>
      <c r="G5405" s="215">
        <v>1004</v>
      </c>
      <c r="I5405" s="215" t="s">
        <v>24339</v>
      </c>
      <c r="J5405" s="215" t="s">
        <v>24340</v>
      </c>
      <c r="K5405" s="215" t="s">
        <v>8688</v>
      </c>
      <c r="L5405" s="215" t="s">
        <v>24401</v>
      </c>
      <c r="AD5405" s="216"/>
    </row>
    <row r="5406" spans="1:30" s="215" customFormat="1" x14ac:dyDescent="0.25">
      <c r="A5406" s="215" t="s">
        <v>160</v>
      </c>
      <c r="B5406" s="215">
        <v>6153</v>
      </c>
      <c r="C5406" s="215" t="s">
        <v>242</v>
      </c>
      <c r="D5406" s="215">
        <v>191969881</v>
      </c>
      <c r="E5406" s="215">
        <v>1020</v>
      </c>
      <c r="F5406" s="215">
        <v>1110</v>
      </c>
      <c r="G5406" s="215">
        <v>1004</v>
      </c>
      <c r="I5406" s="215" t="s">
        <v>24341</v>
      </c>
      <c r="J5406" s="215" t="s">
        <v>24342</v>
      </c>
      <c r="K5406" s="215" t="s">
        <v>8688</v>
      </c>
      <c r="L5406" s="215" t="s">
        <v>24402</v>
      </c>
      <c r="AD5406" s="216"/>
    </row>
    <row r="5407" spans="1:30" s="215" customFormat="1" x14ac:dyDescent="0.25">
      <c r="A5407" s="215" t="s">
        <v>160</v>
      </c>
      <c r="B5407" s="215">
        <v>6153</v>
      </c>
      <c r="C5407" s="215" t="s">
        <v>242</v>
      </c>
      <c r="D5407" s="215">
        <v>191969882</v>
      </c>
      <c r="E5407" s="215">
        <v>1020</v>
      </c>
      <c r="F5407" s="215">
        <v>1110</v>
      </c>
      <c r="G5407" s="215">
        <v>1004</v>
      </c>
      <c r="I5407" s="215" t="s">
        <v>24343</v>
      </c>
      <c r="J5407" s="215" t="s">
        <v>24344</v>
      </c>
      <c r="K5407" s="215" t="s">
        <v>8688</v>
      </c>
      <c r="L5407" s="215" t="s">
        <v>24403</v>
      </c>
      <c r="AD5407" s="216"/>
    </row>
    <row r="5408" spans="1:30" s="215" customFormat="1" x14ac:dyDescent="0.25">
      <c r="A5408" s="215" t="s">
        <v>160</v>
      </c>
      <c r="B5408" s="215">
        <v>6153</v>
      </c>
      <c r="C5408" s="215" t="s">
        <v>242</v>
      </c>
      <c r="D5408" s="215">
        <v>191969883</v>
      </c>
      <c r="E5408" s="215">
        <v>1020</v>
      </c>
      <c r="F5408" s="215">
        <v>1110</v>
      </c>
      <c r="G5408" s="215">
        <v>1004</v>
      </c>
      <c r="I5408" s="215" t="s">
        <v>24345</v>
      </c>
      <c r="J5408" s="215" t="s">
        <v>24346</v>
      </c>
      <c r="K5408" s="215" t="s">
        <v>8688</v>
      </c>
      <c r="L5408" s="215" t="s">
        <v>24404</v>
      </c>
      <c r="AD5408" s="216"/>
    </row>
    <row r="5409" spans="1:30" s="215" customFormat="1" x14ac:dyDescent="0.25">
      <c r="A5409" s="215" t="s">
        <v>160</v>
      </c>
      <c r="B5409" s="215">
        <v>6153</v>
      </c>
      <c r="C5409" s="215" t="s">
        <v>242</v>
      </c>
      <c r="D5409" s="215">
        <v>191969884</v>
      </c>
      <c r="E5409" s="215">
        <v>1020</v>
      </c>
      <c r="F5409" s="215">
        <v>1110</v>
      </c>
      <c r="G5409" s="215">
        <v>1004</v>
      </c>
      <c r="I5409" s="215" t="s">
        <v>24347</v>
      </c>
      <c r="J5409" s="215" t="s">
        <v>24348</v>
      </c>
      <c r="K5409" s="215" t="s">
        <v>8688</v>
      </c>
      <c r="L5409" s="215" t="s">
        <v>24405</v>
      </c>
      <c r="AD5409" s="216"/>
    </row>
    <row r="5410" spans="1:30" s="215" customFormat="1" x14ac:dyDescent="0.25">
      <c r="A5410" s="215" t="s">
        <v>160</v>
      </c>
      <c r="B5410" s="215">
        <v>6153</v>
      </c>
      <c r="C5410" s="215" t="s">
        <v>242</v>
      </c>
      <c r="D5410" s="215">
        <v>191969885</v>
      </c>
      <c r="E5410" s="215">
        <v>1020</v>
      </c>
      <c r="F5410" s="215">
        <v>1110</v>
      </c>
      <c r="G5410" s="215">
        <v>1004</v>
      </c>
      <c r="I5410" s="215" t="s">
        <v>24349</v>
      </c>
      <c r="J5410" s="215" t="s">
        <v>24350</v>
      </c>
      <c r="K5410" s="215" t="s">
        <v>8688</v>
      </c>
      <c r="L5410" s="215" t="s">
        <v>24406</v>
      </c>
      <c r="AD5410" s="216"/>
    </row>
    <row r="5411" spans="1:30" s="215" customFormat="1" x14ac:dyDescent="0.25">
      <c r="A5411" s="215" t="s">
        <v>160</v>
      </c>
      <c r="B5411" s="215">
        <v>6153</v>
      </c>
      <c r="C5411" s="215" t="s">
        <v>242</v>
      </c>
      <c r="D5411" s="215">
        <v>191969886</v>
      </c>
      <c r="E5411" s="215">
        <v>1020</v>
      </c>
      <c r="F5411" s="215">
        <v>1110</v>
      </c>
      <c r="G5411" s="215">
        <v>1004</v>
      </c>
      <c r="I5411" s="215" t="s">
        <v>24351</v>
      </c>
      <c r="J5411" s="215" t="s">
        <v>24352</v>
      </c>
      <c r="K5411" s="215" t="s">
        <v>8688</v>
      </c>
      <c r="L5411" s="215" t="s">
        <v>24407</v>
      </c>
      <c r="AD5411" s="216"/>
    </row>
    <row r="5412" spans="1:30" s="215" customFormat="1" x14ac:dyDescent="0.25">
      <c r="A5412" s="215" t="s">
        <v>160</v>
      </c>
      <c r="B5412" s="215">
        <v>6153</v>
      </c>
      <c r="C5412" s="215" t="s">
        <v>242</v>
      </c>
      <c r="D5412" s="215">
        <v>191969887</v>
      </c>
      <c r="E5412" s="215">
        <v>1020</v>
      </c>
      <c r="F5412" s="215">
        <v>1110</v>
      </c>
      <c r="G5412" s="215">
        <v>1004</v>
      </c>
      <c r="I5412" s="215" t="s">
        <v>24353</v>
      </c>
      <c r="J5412" s="215" t="s">
        <v>24354</v>
      </c>
      <c r="K5412" s="215" t="s">
        <v>8688</v>
      </c>
      <c r="L5412" s="215" t="s">
        <v>24408</v>
      </c>
      <c r="AD5412" s="216"/>
    </row>
    <row r="5413" spans="1:30" s="215" customFormat="1" x14ac:dyDescent="0.25">
      <c r="A5413" s="215" t="s">
        <v>160</v>
      </c>
      <c r="B5413" s="215">
        <v>6153</v>
      </c>
      <c r="C5413" s="215" t="s">
        <v>242</v>
      </c>
      <c r="D5413" s="215">
        <v>191970085</v>
      </c>
      <c r="E5413" s="215">
        <v>1020</v>
      </c>
      <c r="F5413" s="215">
        <v>1110</v>
      </c>
      <c r="G5413" s="215">
        <v>1003</v>
      </c>
      <c r="I5413" s="215" t="s">
        <v>24692</v>
      </c>
      <c r="J5413" s="215" t="s">
        <v>24693</v>
      </c>
      <c r="K5413" s="215" t="s">
        <v>8688</v>
      </c>
      <c r="L5413" s="215" t="s">
        <v>24756</v>
      </c>
      <c r="AD5413" s="216"/>
    </row>
    <row r="5414" spans="1:30" s="215" customFormat="1" x14ac:dyDescent="0.25">
      <c r="A5414" s="215" t="s">
        <v>160</v>
      </c>
      <c r="B5414" s="215">
        <v>6153</v>
      </c>
      <c r="C5414" s="215" t="s">
        <v>242</v>
      </c>
      <c r="D5414" s="215">
        <v>191970087</v>
      </c>
      <c r="E5414" s="215">
        <v>1020</v>
      </c>
      <c r="F5414" s="215">
        <v>1110</v>
      </c>
      <c r="G5414" s="215">
        <v>1003</v>
      </c>
      <c r="I5414" s="215" t="s">
        <v>28230</v>
      </c>
      <c r="J5414" s="215" t="s">
        <v>28231</v>
      </c>
      <c r="K5414" s="215" t="s">
        <v>8688</v>
      </c>
      <c r="L5414" s="215" t="s">
        <v>28284</v>
      </c>
      <c r="AD5414" s="216"/>
    </row>
    <row r="5415" spans="1:30" s="215" customFormat="1" x14ac:dyDescent="0.25">
      <c r="A5415" s="215" t="s">
        <v>160</v>
      </c>
      <c r="B5415" s="215">
        <v>6153</v>
      </c>
      <c r="C5415" s="215" t="s">
        <v>242</v>
      </c>
      <c r="D5415" s="215">
        <v>191970088</v>
      </c>
      <c r="E5415" s="215">
        <v>1020</v>
      </c>
      <c r="F5415" s="215">
        <v>1110</v>
      </c>
      <c r="G5415" s="215">
        <v>1003</v>
      </c>
      <c r="I5415" s="215" t="s">
        <v>24694</v>
      </c>
      <c r="J5415" s="215" t="s">
        <v>24695</v>
      </c>
      <c r="K5415" s="215" t="s">
        <v>8688</v>
      </c>
      <c r="L5415" s="215" t="s">
        <v>24757</v>
      </c>
      <c r="AD5415" s="216"/>
    </row>
    <row r="5416" spans="1:30" s="215" customFormat="1" x14ac:dyDescent="0.25">
      <c r="A5416" s="215" t="s">
        <v>160</v>
      </c>
      <c r="B5416" s="215">
        <v>6153</v>
      </c>
      <c r="C5416" s="215" t="s">
        <v>242</v>
      </c>
      <c r="D5416" s="215">
        <v>191970091</v>
      </c>
      <c r="E5416" s="215">
        <v>1020</v>
      </c>
      <c r="F5416" s="215">
        <v>1110</v>
      </c>
      <c r="G5416" s="215">
        <v>1004</v>
      </c>
      <c r="I5416" s="215" t="s">
        <v>24696</v>
      </c>
      <c r="J5416" s="215" t="s">
        <v>24697</v>
      </c>
      <c r="K5416" s="215" t="s">
        <v>8688</v>
      </c>
      <c r="L5416" s="215" t="s">
        <v>28740</v>
      </c>
      <c r="AD5416" s="216"/>
    </row>
    <row r="5417" spans="1:30" s="215" customFormat="1" x14ac:dyDescent="0.25">
      <c r="A5417" s="215" t="s">
        <v>160</v>
      </c>
      <c r="B5417" s="215">
        <v>6153</v>
      </c>
      <c r="C5417" s="215" t="s">
        <v>242</v>
      </c>
      <c r="D5417" s="215">
        <v>191970092</v>
      </c>
      <c r="E5417" s="215">
        <v>1020</v>
      </c>
      <c r="F5417" s="215">
        <v>1110</v>
      </c>
      <c r="G5417" s="215">
        <v>1003</v>
      </c>
      <c r="I5417" s="215" t="s">
        <v>24698</v>
      </c>
      <c r="J5417" s="215" t="s">
        <v>24699</v>
      </c>
      <c r="K5417" s="215" t="s">
        <v>8688</v>
      </c>
      <c r="L5417" s="215" t="s">
        <v>24758</v>
      </c>
      <c r="AD5417" s="216"/>
    </row>
    <row r="5418" spans="1:30" s="215" customFormat="1" x14ac:dyDescent="0.25">
      <c r="A5418" s="215" t="s">
        <v>160</v>
      </c>
      <c r="B5418" s="215">
        <v>6153</v>
      </c>
      <c r="C5418" s="215" t="s">
        <v>242</v>
      </c>
      <c r="D5418" s="215">
        <v>191970094</v>
      </c>
      <c r="E5418" s="215">
        <v>1020</v>
      </c>
      <c r="F5418" s="215">
        <v>1110</v>
      </c>
      <c r="G5418" s="215">
        <v>1003</v>
      </c>
      <c r="I5418" s="215" t="s">
        <v>24700</v>
      </c>
      <c r="J5418" s="215" t="s">
        <v>24701</v>
      </c>
      <c r="K5418" s="215" t="s">
        <v>8688</v>
      </c>
      <c r="L5418" s="215" t="s">
        <v>24759</v>
      </c>
      <c r="AD5418" s="216"/>
    </row>
    <row r="5419" spans="1:30" s="215" customFormat="1" x14ac:dyDescent="0.25">
      <c r="A5419" s="215" t="s">
        <v>160</v>
      </c>
      <c r="B5419" s="215">
        <v>6153</v>
      </c>
      <c r="C5419" s="215" t="s">
        <v>242</v>
      </c>
      <c r="D5419" s="215">
        <v>191970095</v>
      </c>
      <c r="E5419" s="215">
        <v>1020</v>
      </c>
      <c r="F5419" s="215">
        <v>1110</v>
      </c>
      <c r="G5419" s="215">
        <v>1003</v>
      </c>
      <c r="I5419" s="215" t="s">
        <v>24702</v>
      </c>
      <c r="J5419" s="215" t="s">
        <v>24703</v>
      </c>
      <c r="K5419" s="215" t="s">
        <v>8688</v>
      </c>
      <c r="L5419" s="215" t="s">
        <v>24760</v>
      </c>
      <c r="AD5419" s="216"/>
    </row>
    <row r="5420" spans="1:30" s="215" customFormat="1" x14ac:dyDescent="0.25">
      <c r="A5420" s="215" t="s">
        <v>160</v>
      </c>
      <c r="B5420" s="215">
        <v>6153</v>
      </c>
      <c r="C5420" s="215" t="s">
        <v>242</v>
      </c>
      <c r="D5420" s="215">
        <v>191970292</v>
      </c>
      <c r="E5420" s="215">
        <v>1020</v>
      </c>
      <c r="F5420" s="215">
        <v>1110</v>
      </c>
      <c r="G5420" s="215">
        <v>1004</v>
      </c>
      <c r="I5420" s="215" t="s">
        <v>28669</v>
      </c>
      <c r="J5420" s="215" t="s">
        <v>28670</v>
      </c>
      <c r="K5420" s="215" t="s">
        <v>8688</v>
      </c>
      <c r="L5420" s="215" t="s">
        <v>28741</v>
      </c>
      <c r="AD5420" s="216"/>
    </row>
    <row r="5421" spans="1:30" s="215" customFormat="1" x14ac:dyDescent="0.25">
      <c r="A5421" s="215" t="s">
        <v>160</v>
      </c>
      <c r="B5421" s="215">
        <v>6153</v>
      </c>
      <c r="C5421" s="215" t="s">
        <v>242</v>
      </c>
      <c r="D5421" s="215">
        <v>191971038</v>
      </c>
      <c r="E5421" s="215">
        <v>1020</v>
      </c>
      <c r="F5421" s="215">
        <v>1122</v>
      </c>
      <c r="G5421" s="215">
        <v>1004</v>
      </c>
      <c r="I5421" s="215" t="s">
        <v>24704</v>
      </c>
      <c r="J5421" s="215" t="s">
        <v>24705</v>
      </c>
      <c r="K5421" s="215" t="s">
        <v>8688</v>
      </c>
      <c r="L5421" s="215" t="s">
        <v>24761</v>
      </c>
      <c r="AD5421" s="216"/>
    </row>
    <row r="5422" spans="1:30" s="215" customFormat="1" x14ac:dyDescent="0.25">
      <c r="A5422" s="215" t="s">
        <v>160</v>
      </c>
      <c r="B5422" s="215">
        <v>6153</v>
      </c>
      <c r="C5422" s="215" t="s">
        <v>242</v>
      </c>
      <c r="D5422" s="215">
        <v>191972342</v>
      </c>
      <c r="E5422" s="215">
        <v>1020</v>
      </c>
      <c r="F5422" s="215">
        <v>1122</v>
      </c>
      <c r="G5422" s="215">
        <v>1004</v>
      </c>
      <c r="I5422" s="215" t="s">
        <v>28377</v>
      </c>
      <c r="J5422" s="215" t="s">
        <v>28378</v>
      </c>
      <c r="K5422" s="215" t="s">
        <v>8688</v>
      </c>
      <c r="L5422" s="215" t="s">
        <v>28424</v>
      </c>
      <c r="AD5422" s="216"/>
    </row>
    <row r="5423" spans="1:30" s="215" customFormat="1" x14ac:dyDescent="0.25">
      <c r="A5423" s="215" t="s">
        <v>160</v>
      </c>
      <c r="B5423" s="215">
        <v>6153</v>
      </c>
      <c r="C5423" s="215" t="s">
        <v>242</v>
      </c>
      <c r="D5423" s="215">
        <v>191973014</v>
      </c>
      <c r="E5423" s="215">
        <v>1020</v>
      </c>
      <c r="F5423" s="215">
        <v>1110</v>
      </c>
      <c r="G5423" s="215">
        <v>1004</v>
      </c>
      <c r="I5423" s="215" t="s">
        <v>16291</v>
      </c>
      <c r="J5423" s="215" t="s">
        <v>16292</v>
      </c>
      <c r="K5423" s="215" t="s">
        <v>8688</v>
      </c>
      <c r="L5423" s="215" t="s">
        <v>21579</v>
      </c>
      <c r="AD5423" s="216"/>
    </row>
    <row r="5424" spans="1:30" s="215" customFormat="1" x14ac:dyDescent="0.25">
      <c r="A5424" s="215" t="s">
        <v>160</v>
      </c>
      <c r="B5424" s="215">
        <v>6153</v>
      </c>
      <c r="C5424" s="215" t="s">
        <v>242</v>
      </c>
      <c r="D5424" s="215">
        <v>191978414</v>
      </c>
      <c r="E5424" s="215">
        <v>1020</v>
      </c>
      <c r="F5424" s="215">
        <v>1110</v>
      </c>
      <c r="G5424" s="215">
        <v>1004</v>
      </c>
      <c r="I5424" s="215" t="s">
        <v>16293</v>
      </c>
      <c r="J5424" s="215" t="s">
        <v>16294</v>
      </c>
      <c r="K5424" s="215" t="s">
        <v>8688</v>
      </c>
      <c r="L5424" s="215" t="s">
        <v>21580</v>
      </c>
      <c r="AD5424" s="216"/>
    </row>
    <row r="5425" spans="1:30" s="215" customFormat="1" x14ac:dyDescent="0.25">
      <c r="A5425" s="215" t="s">
        <v>160</v>
      </c>
      <c r="B5425" s="215">
        <v>6153</v>
      </c>
      <c r="C5425" s="215" t="s">
        <v>242</v>
      </c>
      <c r="D5425" s="215">
        <v>191981833</v>
      </c>
      <c r="E5425" s="215">
        <v>1020</v>
      </c>
      <c r="F5425" s="215">
        <v>1110</v>
      </c>
      <c r="G5425" s="215">
        <v>1004</v>
      </c>
      <c r="I5425" s="215" t="s">
        <v>27238</v>
      </c>
      <c r="J5425" s="215" t="s">
        <v>27239</v>
      </c>
      <c r="K5425" s="215" t="s">
        <v>8688</v>
      </c>
      <c r="L5425" s="215" t="s">
        <v>27299</v>
      </c>
      <c r="AD5425" s="216"/>
    </row>
    <row r="5426" spans="1:30" s="215" customFormat="1" x14ac:dyDescent="0.25">
      <c r="A5426" s="215" t="s">
        <v>160</v>
      </c>
      <c r="B5426" s="215">
        <v>6153</v>
      </c>
      <c r="C5426" s="215" t="s">
        <v>242</v>
      </c>
      <c r="D5426" s="215">
        <v>191982509</v>
      </c>
      <c r="E5426" s="215">
        <v>1020</v>
      </c>
      <c r="F5426" s="215">
        <v>1110</v>
      </c>
      <c r="G5426" s="215">
        <v>1004</v>
      </c>
      <c r="I5426" s="215" t="s">
        <v>26868</v>
      </c>
      <c r="J5426" s="215" t="s">
        <v>26869</v>
      </c>
      <c r="K5426" s="215" t="s">
        <v>8688</v>
      </c>
      <c r="L5426" s="215" t="s">
        <v>26928</v>
      </c>
      <c r="AD5426" s="216"/>
    </row>
    <row r="5427" spans="1:30" s="215" customFormat="1" x14ac:dyDescent="0.25">
      <c r="A5427" s="215" t="s">
        <v>160</v>
      </c>
      <c r="B5427" s="215">
        <v>6153</v>
      </c>
      <c r="C5427" s="215" t="s">
        <v>242</v>
      </c>
      <c r="D5427" s="215">
        <v>191982516</v>
      </c>
      <c r="E5427" s="215">
        <v>1020</v>
      </c>
      <c r="F5427" s="215">
        <v>1110</v>
      </c>
      <c r="G5427" s="215">
        <v>1004</v>
      </c>
      <c r="I5427" s="215" t="s">
        <v>27675</v>
      </c>
      <c r="J5427" s="215" t="s">
        <v>27676</v>
      </c>
      <c r="K5427" s="215" t="s">
        <v>8688</v>
      </c>
      <c r="L5427" s="215" t="s">
        <v>28037</v>
      </c>
      <c r="AD5427" s="216"/>
    </row>
    <row r="5428" spans="1:30" s="215" customFormat="1" x14ac:dyDescent="0.25">
      <c r="A5428" s="215" t="s">
        <v>160</v>
      </c>
      <c r="B5428" s="215">
        <v>6153</v>
      </c>
      <c r="C5428" s="215" t="s">
        <v>242</v>
      </c>
      <c r="D5428" s="215">
        <v>191982517</v>
      </c>
      <c r="E5428" s="215">
        <v>1020</v>
      </c>
      <c r="F5428" s="215">
        <v>1110</v>
      </c>
      <c r="G5428" s="215">
        <v>1004</v>
      </c>
      <c r="I5428" s="215" t="s">
        <v>28232</v>
      </c>
      <c r="J5428" s="215" t="s">
        <v>28233</v>
      </c>
      <c r="K5428" s="215" t="s">
        <v>8688</v>
      </c>
      <c r="L5428" s="215" t="s">
        <v>28285</v>
      </c>
      <c r="AD5428" s="216"/>
    </row>
    <row r="5429" spans="1:30" s="215" customFormat="1" x14ac:dyDescent="0.25">
      <c r="A5429" s="215" t="s">
        <v>160</v>
      </c>
      <c r="B5429" s="215">
        <v>6153</v>
      </c>
      <c r="C5429" s="215" t="s">
        <v>242</v>
      </c>
      <c r="D5429" s="215">
        <v>191984582</v>
      </c>
      <c r="E5429" s="215">
        <v>1020</v>
      </c>
      <c r="F5429" s="215">
        <v>1110</v>
      </c>
      <c r="G5429" s="215">
        <v>1004</v>
      </c>
      <c r="I5429" s="215" t="s">
        <v>26870</v>
      </c>
      <c r="J5429" s="215" t="s">
        <v>26871</v>
      </c>
      <c r="K5429" s="215" t="s">
        <v>8688</v>
      </c>
      <c r="L5429" s="215" t="s">
        <v>26929</v>
      </c>
      <c r="AD5429" s="216"/>
    </row>
    <row r="5430" spans="1:30" s="215" customFormat="1" x14ac:dyDescent="0.25">
      <c r="A5430" s="215" t="s">
        <v>160</v>
      </c>
      <c r="B5430" s="215">
        <v>6153</v>
      </c>
      <c r="C5430" s="215" t="s">
        <v>242</v>
      </c>
      <c r="D5430" s="215">
        <v>191984584</v>
      </c>
      <c r="E5430" s="215">
        <v>1020</v>
      </c>
      <c r="F5430" s="215">
        <v>1110</v>
      </c>
      <c r="G5430" s="215">
        <v>1004</v>
      </c>
      <c r="I5430" s="215" t="s">
        <v>28620</v>
      </c>
      <c r="J5430" s="215" t="s">
        <v>28621</v>
      </c>
      <c r="K5430" s="215" t="s">
        <v>8688</v>
      </c>
      <c r="L5430" s="215" t="s">
        <v>28642</v>
      </c>
      <c r="AD5430" s="216"/>
    </row>
    <row r="5431" spans="1:30" s="215" customFormat="1" x14ac:dyDescent="0.25">
      <c r="A5431" s="215" t="s">
        <v>160</v>
      </c>
      <c r="B5431" s="215">
        <v>6153</v>
      </c>
      <c r="C5431" s="215" t="s">
        <v>242</v>
      </c>
      <c r="D5431" s="215">
        <v>191989786</v>
      </c>
      <c r="E5431" s="215">
        <v>1060</v>
      </c>
      <c r="F5431" s="215">
        <v>1274</v>
      </c>
      <c r="G5431" s="215">
        <v>1004</v>
      </c>
      <c r="I5431" s="215" t="s">
        <v>16295</v>
      </c>
      <c r="J5431" s="215" t="s">
        <v>16296</v>
      </c>
      <c r="K5431" s="215" t="s">
        <v>8688</v>
      </c>
      <c r="L5431" s="215" t="s">
        <v>21581</v>
      </c>
      <c r="AD5431" s="216"/>
    </row>
    <row r="5432" spans="1:30" s="215" customFormat="1" x14ac:dyDescent="0.25">
      <c r="A5432" s="215" t="s">
        <v>160</v>
      </c>
      <c r="B5432" s="215">
        <v>6153</v>
      </c>
      <c r="C5432" s="215" t="s">
        <v>242</v>
      </c>
      <c r="D5432" s="215">
        <v>191989791</v>
      </c>
      <c r="E5432" s="215">
        <v>1020</v>
      </c>
      <c r="F5432" s="215">
        <v>1110</v>
      </c>
      <c r="G5432" s="215">
        <v>1004</v>
      </c>
      <c r="I5432" s="215" t="s">
        <v>16297</v>
      </c>
      <c r="J5432" s="215" t="s">
        <v>16298</v>
      </c>
      <c r="K5432" s="215" t="s">
        <v>8688</v>
      </c>
      <c r="L5432" s="215" t="s">
        <v>21582</v>
      </c>
      <c r="AD5432" s="216"/>
    </row>
    <row r="5433" spans="1:30" s="215" customFormat="1" x14ac:dyDescent="0.25">
      <c r="A5433" s="215" t="s">
        <v>160</v>
      </c>
      <c r="B5433" s="215">
        <v>6153</v>
      </c>
      <c r="C5433" s="215" t="s">
        <v>242</v>
      </c>
      <c r="D5433" s="215">
        <v>191991764</v>
      </c>
      <c r="E5433" s="215">
        <v>1060</v>
      </c>
      <c r="F5433" s="215">
        <v>1274</v>
      </c>
      <c r="G5433" s="215">
        <v>1004</v>
      </c>
      <c r="I5433" s="215" t="s">
        <v>16299</v>
      </c>
      <c r="J5433" s="215" t="s">
        <v>16300</v>
      </c>
      <c r="K5433" s="215" t="s">
        <v>8688</v>
      </c>
      <c r="L5433" s="215" t="s">
        <v>21583</v>
      </c>
      <c r="AD5433" s="216"/>
    </row>
    <row r="5434" spans="1:30" s="215" customFormat="1" x14ac:dyDescent="0.25">
      <c r="A5434" s="215" t="s">
        <v>160</v>
      </c>
      <c r="B5434" s="215">
        <v>6153</v>
      </c>
      <c r="C5434" s="215" t="s">
        <v>242</v>
      </c>
      <c r="D5434" s="215">
        <v>191991776</v>
      </c>
      <c r="E5434" s="215">
        <v>1020</v>
      </c>
      <c r="F5434" s="215">
        <v>1110</v>
      </c>
      <c r="G5434" s="215">
        <v>1004</v>
      </c>
      <c r="I5434" s="215" t="s">
        <v>27093</v>
      </c>
      <c r="J5434" s="215" t="s">
        <v>27094</v>
      </c>
      <c r="K5434" s="215" t="s">
        <v>8688</v>
      </c>
      <c r="L5434" s="215" t="s">
        <v>27165</v>
      </c>
      <c r="AD5434" s="216"/>
    </row>
    <row r="5435" spans="1:30" s="215" customFormat="1" x14ac:dyDescent="0.25">
      <c r="A5435" s="215" t="s">
        <v>160</v>
      </c>
      <c r="B5435" s="215">
        <v>6153</v>
      </c>
      <c r="C5435" s="215" t="s">
        <v>242</v>
      </c>
      <c r="D5435" s="215">
        <v>191995024</v>
      </c>
      <c r="E5435" s="215">
        <v>1020</v>
      </c>
      <c r="F5435" s="215">
        <v>1110</v>
      </c>
      <c r="G5435" s="215">
        <v>1004</v>
      </c>
      <c r="I5435" s="215" t="s">
        <v>16301</v>
      </c>
      <c r="J5435" s="215" t="s">
        <v>16302</v>
      </c>
      <c r="K5435" s="215" t="s">
        <v>8688</v>
      </c>
      <c r="L5435" s="215" t="s">
        <v>21584</v>
      </c>
      <c r="AD5435" s="216"/>
    </row>
    <row r="5436" spans="1:30" s="215" customFormat="1" x14ac:dyDescent="0.25">
      <c r="A5436" s="215" t="s">
        <v>160</v>
      </c>
      <c r="B5436" s="215">
        <v>6153</v>
      </c>
      <c r="C5436" s="215" t="s">
        <v>242</v>
      </c>
      <c r="D5436" s="215">
        <v>192004129</v>
      </c>
      <c r="E5436" s="215">
        <v>1020</v>
      </c>
      <c r="F5436" s="215">
        <v>1110</v>
      </c>
      <c r="G5436" s="215">
        <v>1004</v>
      </c>
      <c r="I5436" s="215" t="s">
        <v>27095</v>
      </c>
      <c r="J5436" s="215" t="s">
        <v>27096</v>
      </c>
      <c r="K5436" s="215" t="s">
        <v>8688</v>
      </c>
      <c r="L5436" s="215" t="s">
        <v>27166</v>
      </c>
      <c r="AD5436" s="216"/>
    </row>
    <row r="5437" spans="1:30" s="215" customFormat="1" x14ac:dyDescent="0.25">
      <c r="A5437" s="215" t="s">
        <v>160</v>
      </c>
      <c r="B5437" s="215">
        <v>6153</v>
      </c>
      <c r="C5437" s="215" t="s">
        <v>242</v>
      </c>
      <c r="D5437" s="215">
        <v>192004861</v>
      </c>
      <c r="E5437" s="215">
        <v>1060</v>
      </c>
      <c r="F5437" s="215">
        <v>1230</v>
      </c>
      <c r="G5437" s="215">
        <v>1004</v>
      </c>
      <c r="I5437" s="215" t="s">
        <v>25223</v>
      </c>
      <c r="J5437" s="215" t="s">
        <v>25224</v>
      </c>
      <c r="K5437" s="215" t="s">
        <v>8688</v>
      </c>
      <c r="L5437" s="215" t="s">
        <v>25241</v>
      </c>
      <c r="AD5437" s="216"/>
    </row>
    <row r="5438" spans="1:30" s="215" customFormat="1" x14ac:dyDescent="0.25">
      <c r="A5438" s="215" t="s">
        <v>160</v>
      </c>
      <c r="B5438" s="215">
        <v>6153</v>
      </c>
      <c r="C5438" s="215" t="s">
        <v>242</v>
      </c>
      <c r="D5438" s="215">
        <v>192006553</v>
      </c>
      <c r="E5438" s="215">
        <v>1060</v>
      </c>
      <c r="F5438" s="215">
        <v>1252</v>
      </c>
      <c r="G5438" s="215">
        <v>1004</v>
      </c>
      <c r="I5438" s="215" t="s">
        <v>16303</v>
      </c>
      <c r="J5438" s="215" t="s">
        <v>16304</v>
      </c>
      <c r="K5438" s="215" t="s">
        <v>8688</v>
      </c>
      <c r="L5438" s="215" t="s">
        <v>21585</v>
      </c>
      <c r="AD5438" s="216"/>
    </row>
    <row r="5439" spans="1:30" s="215" customFormat="1" x14ac:dyDescent="0.25">
      <c r="A5439" s="215" t="s">
        <v>160</v>
      </c>
      <c r="B5439" s="215">
        <v>6153</v>
      </c>
      <c r="C5439" s="215" t="s">
        <v>242</v>
      </c>
      <c r="D5439" s="215">
        <v>192006934</v>
      </c>
      <c r="E5439" s="215">
        <v>1060</v>
      </c>
      <c r="F5439" s="215">
        <v>1274</v>
      </c>
      <c r="G5439" s="215">
        <v>1004</v>
      </c>
      <c r="I5439" s="215" t="s">
        <v>16305</v>
      </c>
      <c r="J5439" s="215" t="s">
        <v>16306</v>
      </c>
      <c r="K5439" s="215" t="s">
        <v>8688</v>
      </c>
      <c r="L5439" s="215" t="s">
        <v>21586</v>
      </c>
      <c r="AD5439" s="216"/>
    </row>
    <row r="5440" spans="1:30" s="215" customFormat="1" x14ac:dyDescent="0.25">
      <c r="A5440" s="215" t="s">
        <v>160</v>
      </c>
      <c r="B5440" s="215">
        <v>6153</v>
      </c>
      <c r="C5440" s="215" t="s">
        <v>242</v>
      </c>
      <c r="D5440" s="215">
        <v>192006937</v>
      </c>
      <c r="E5440" s="215">
        <v>1060</v>
      </c>
      <c r="F5440" s="215">
        <v>1274</v>
      </c>
      <c r="G5440" s="215">
        <v>1004</v>
      </c>
      <c r="I5440" s="215" t="s">
        <v>16307</v>
      </c>
      <c r="J5440" s="215" t="s">
        <v>16308</v>
      </c>
      <c r="K5440" s="215" t="s">
        <v>8688</v>
      </c>
      <c r="L5440" s="215" t="s">
        <v>21587</v>
      </c>
      <c r="AD5440" s="216"/>
    </row>
    <row r="5441" spans="1:30" s="215" customFormat="1" x14ac:dyDescent="0.25">
      <c r="A5441" s="215" t="s">
        <v>160</v>
      </c>
      <c r="B5441" s="215">
        <v>6153</v>
      </c>
      <c r="C5441" s="215" t="s">
        <v>242</v>
      </c>
      <c r="D5441" s="215">
        <v>192009583</v>
      </c>
      <c r="E5441" s="215">
        <v>1060</v>
      </c>
      <c r="F5441" s="215">
        <v>1274</v>
      </c>
      <c r="G5441" s="215">
        <v>1004</v>
      </c>
      <c r="I5441" s="215" t="s">
        <v>16309</v>
      </c>
      <c r="J5441" s="215" t="s">
        <v>16310</v>
      </c>
      <c r="K5441" s="215" t="s">
        <v>8688</v>
      </c>
      <c r="L5441" s="215" t="s">
        <v>21588</v>
      </c>
      <c r="AD5441" s="216"/>
    </row>
    <row r="5442" spans="1:30" s="215" customFormat="1" x14ac:dyDescent="0.25">
      <c r="A5442" s="215" t="s">
        <v>160</v>
      </c>
      <c r="B5442" s="215">
        <v>6153</v>
      </c>
      <c r="C5442" s="215" t="s">
        <v>242</v>
      </c>
      <c r="D5442" s="215">
        <v>192013069</v>
      </c>
      <c r="E5442" s="215">
        <v>1020</v>
      </c>
      <c r="F5442" s="215">
        <v>1121</v>
      </c>
      <c r="G5442" s="215">
        <v>1003</v>
      </c>
      <c r="I5442" s="215" t="s">
        <v>16311</v>
      </c>
      <c r="J5442" s="215" t="s">
        <v>16312</v>
      </c>
      <c r="K5442" s="215" t="s">
        <v>8688</v>
      </c>
      <c r="L5442" s="215" t="s">
        <v>21589</v>
      </c>
      <c r="AD5442" s="216"/>
    </row>
    <row r="5443" spans="1:30" s="215" customFormat="1" x14ac:dyDescent="0.25">
      <c r="A5443" s="215" t="s">
        <v>160</v>
      </c>
      <c r="B5443" s="215">
        <v>6153</v>
      </c>
      <c r="C5443" s="215" t="s">
        <v>242</v>
      </c>
      <c r="D5443" s="215">
        <v>192013106</v>
      </c>
      <c r="E5443" s="215">
        <v>1020</v>
      </c>
      <c r="F5443" s="215">
        <v>1110</v>
      </c>
      <c r="G5443" s="215">
        <v>1003</v>
      </c>
      <c r="I5443" s="215" t="s">
        <v>25543</v>
      </c>
      <c r="J5443" s="215" t="s">
        <v>25544</v>
      </c>
      <c r="K5443" s="215" t="s">
        <v>8688</v>
      </c>
      <c r="L5443" s="215" t="s">
        <v>26087</v>
      </c>
      <c r="AD5443" s="216"/>
    </row>
    <row r="5444" spans="1:30" s="215" customFormat="1" x14ac:dyDescent="0.25">
      <c r="A5444" s="215" t="s">
        <v>160</v>
      </c>
      <c r="B5444" s="215">
        <v>6153</v>
      </c>
      <c r="C5444" s="215" t="s">
        <v>242</v>
      </c>
      <c r="D5444" s="215">
        <v>192013130</v>
      </c>
      <c r="E5444" s="215">
        <v>1060</v>
      </c>
      <c r="F5444" s="215">
        <v>1242</v>
      </c>
      <c r="G5444" s="215">
        <v>1004</v>
      </c>
      <c r="I5444" s="215" t="s">
        <v>16313</v>
      </c>
      <c r="J5444" s="215" t="s">
        <v>16314</v>
      </c>
      <c r="K5444" s="215" t="s">
        <v>8688</v>
      </c>
      <c r="L5444" s="215" t="s">
        <v>21590</v>
      </c>
      <c r="AD5444" s="216"/>
    </row>
    <row r="5445" spans="1:30" s="215" customFormat="1" x14ac:dyDescent="0.25">
      <c r="A5445" s="215" t="s">
        <v>160</v>
      </c>
      <c r="B5445" s="215">
        <v>6153</v>
      </c>
      <c r="C5445" s="215" t="s">
        <v>242</v>
      </c>
      <c r="D5445" s="215">
        <v>192013372</v>
      </c>
      <c r="E5445" s="215">
        <v>1060</v>
      </c>
      <c r="F5445" s="215">
        <v>1242</v>
      </c>
      <c r="G5445" s="215">
        <v>1004</v>
      </c>
      <c r="I5445" s="215" t="s">
        <v>16315</v>
      </c>
      <c r="J5445" s="215" t="s">
        <v>16316</v>
      </c>
      <c r="K5445" s="215" t="s">
        <v>8688</v>
      </c>
      <c r="L5445" s="215" t="s">
        <v>21591</v>
      </c>
      <c r="AD5445" s="216"/>
    </row>
    <row r="5446" spans="1:30" s="215" customFormat="1" x14ac:dyDescent="0.25">
      <c r="A5446" s="215" t="s">
        <v>160</v>
      </c>
      <c r="B5446" s="215">
        <v>6153</v>
      </c>
      <c r="C5446" s="215" t="s">
        <v>242</v>
      </c>
      <c r="D5446" s="215">
        <v>192014175</v>
      </c>
      <c r="E5446" s="215">
        <v>1060</v>
      </c>
      <c r="F5446" s="215">
        <v>1242</v>
      </c>
      <c r="G5446" s="215">
        <v>1004</v>
      </c>
      <c r="I5446" s="215" t="s">
        <v>16317</v>
      </c>
      <c r="J5446" s="215" t="s">
        <v>16318</v>
      </c>
      <c r="K5446" s="215" t="s">
        <v>8688</v>
      </c>
      <c r="L5446" s="215" t="s">
        <v>21592</v>
      </c>
      <c r="AD5446" s="216"/>
    </row>
    <row r="5447" spans="1:30" s="215" customFormat="1" x14ac:dyDescent="0.25">
      <c r="A5447" s="215" t="s">
        <v>160</v>
      </c>
      <c r="B5447" s="215">
        <v>6153</v>
      </c>
      <c r="C5447" s="215" t="s">
        <v>242</v>
      </c>
      <c r="D5447" s="215">
        <v>192014755</v>
      </c>
      <c r="E5447" s="215">
        <v>1020</v>
      </c>
      <c r="F5447" s="215">
        <v>1110</v>
      </c>
      <c r="G5447" s="215">
        <v>1003</v>
      </c>
      <c r="I5447" s="215" t="s">
        <v>25545</v>
      </c>
      <c r="J5447" s="215" t="s">
        <v>25546</v>
      </c>
      <c r="K5447" s="215" t="s">
        <v>8688</v>
      </c>
      <c r="L5447" s="215" t="s">
        <v>26088</v>
      </c>
      <c r="AD5447" s="216"/>
    </row>
    <row r="5448" spans="1:30" s="215" customFormat="1" x14ac:dyDescent="0.25">
      <c r="A5448" s="215" t="s">
        <v>160</v>
      </c>
      <c r="B5448" s="215">
        <v>6153</v>
      </c>
      <c r="C5448" s="215" t="s">
        <v>242</v>
      </c>
      <c r="D5448" s="215">
        <v>192017154</v>
      </c>
      <c r="E5448" s="215">
        <v>1060</v>
      </c>
      <c r="F5448" s="215">
        <v>1274</v>
      </c>
      <c r="G5448" s="215">
        <v>1004</v>
      </c>
      <c r="I5448" s="215" t="s">
        <v>16319</v>
      </c>
      <c r="J5448" s="215" t="s">
        <v>16320</v>
      </c>
      <c r="K5448" s="215" t="s">
        <v>8688</v>
      </c>
      <c r="L5448" s="215" t="s">
        <v>21593</v>
      </c>
      <c r="AD5448" s="216"/>
    </row>
    <row r="5449" spans="1:30" s="215" customFormat="1" x14ac:dyDescent="0.25">
      <c r="A5449" s="215" t="s">
        <v>160</v>
      </c>
      <c r="B5449" s="215">
        <v>6153</v>
      </c>
      <c r="C5449" s="215" t="s">
        <v>242</v>
      </c>
      <c r="D5449" s="215">
        <v>192017909</v>
      </c>
      <c r="E5449" s="215">
        <v>1020</v>
      </c>
      <c r="F5449" s="215">
        <v>1110</v>
      </c>
      <c r="G5449" s="215">
        <v>1003</v>
      </c>
      <c r="I5449" s="215" t="s">
        <v>31253</v>
      </c>
      <c r="J5449" s="215" t="s">
        <v>31254</v>
      </c>
      <c r="K5449" s="215" t="s">
        <v>8688</v>
      </c>
      <c r="L5449" s="215" t="s">
        <v>31338</v>
      </c>
      <c r="AD5449" s="216"/>
    </row>
    <row r="5450" spans="1:30" s="215" customFormat="1" x14ac:dyDescent="0.25">
      <c r="A5450" s="215" t="s">
        <v>160</v>
      </c>
      <c r="B5450" s="215">
        <v>6153</v>
      </c>
      <c r="C5450" s="215" t="s">
        <v>242</v>
      </c>
      <c r="D5450" s="215">
        <v>192017911</v>
      </c>
      <c r="E5450" s="215">
        <v>1060</v>
      </c>
      <c r="F5450" s="215">
        <v>1274</v>
      </c>
      <c r="G5450" s="215">
        <v>1003</v>
      </c>
      <c r="I5450" s="215" t="s">
        <v>31255</v>
      </c>
      <c r="J5450" s="215" t="s">
        <v>31256</v>
      </c>
      <c r="K5450" s="215" t="s">
        <v>8688</v>
      </c>
      <c r="L5450" s="215" t="s">
        <v>31339</v>
      </c>
      <c r="AD5450" s="216"/>
    </row>
    <row r="5451" spans="1:30" s="215" customFormat="1" x14ac:dyDescent="0.25">
      <c r="A5451" s="215" t="s">
        <v>160</v>
      </c>
      <c r="B5451" s="215">
        <v>6153</v>
      </c>
      <c r="C5451" s="215" t="s">
        <v>242</v>
      </c>
      <c r="D5451" s="215">
        <v>192017968</v>
      </c>
      <c r="E5451" s="215">
        <v>1060</v>
      </c>
      <c r="F5451" s="215">
        <v>1274</v>
      </c>
      <c r="G5451" s="215">
        <v>1004</v>
      </c>
      <c r="I5451" s="215" t="s">
        <v>23776</v>
      </c>
      <c r="J5451" s="215" t="s">
        <v>23777</v>
      </c>
      <c r="K5451" s="215" t="s">
        <v>8688</v>
      </c>
      <c r="L5451" s="215" t="s">
        <v>23813</v>
      </c>
      <c r="AD5451" s="216"/>
    </row>
    <row r="5452" spans="1:30" s="215" customFormat="1" x14ac:dyDescent="0.25">
      <c r="A5452" s="215" t="s">
        <v>160</v>
      </c>
      <c r="B5452" s="215">
        <v>6153</v>
      </c>
      <c r="C5452" s="215" t="s">
        <v>242</v>
      </c>
      <c r="D5452" s="215">
        <v>192019957</v>
      </c>
      <c r="E5452" s="215">
        <v>1060</v>
      </c>
      <c r="F5452" s="215">
        <v>1272</v>
      </c>
      <c r="G5452" s="215">
        <v>1004</v>
      </c>
      <c r="I5452" s="215" t="s">
        <v>24467</v>
      </c>
      <c r="J5452" s="215" t="s">
        <v>24468</v>
      </c>
      <c r="K5452" s="215" t="s">
        <v>8688</v>
      </c>
      <c r="L5452" s="215" t="s">
        <v>24500</v>
      </c>
      <c r="AD5452" s="216"/>
    </row>
    <row r="5453" spans="1:30" s="215" customFormat="1" x14ac:dyDescent="0.25">
      <c r="A5453" s="215" t="s">
        <v>160</v>
      </c>
      <c r="B5453" s="215">
        <v>6153</v>
      </c>
      <c r="C5453" s="215" t="s">
        <v>242</v>
      </c>
      <c r="D5453" s="215">
        <v>192019958</v>
      </c>
      <c r="E5453" s="215">
        <v>1060</v>
      </c>
      <c r="G5453" s="215">
        <v>1004</v>
      </c>
      <c r="I5453" s="215" t="s">
        <v>24469</v>
      </c>
      <c r="J5453" s="215" t="s">
        <v>24470</v>
      </c>
      <c r="K5453" s="215" t="s">
        <v>8688</v>
      </c>
      <c r="L5453" s="215" t="s">
        <v>24501</v>
      </c>
      <c r="AD5453" s="216"/>
    </row>
    <row r="5454" spans="1:30" s="215" customFormat="1" x14ac:dyDescent="0.25">
      <c r="A5454" s="215" t="s">
        <v>160</v>
      </c>
      <c r="B5454" s="215">
        <v>6153</v>
      </c>
      <c r="C5454" s="215" t="s">
        <v>242</v>
      </c>
      <c r="D5454" s="215">
        <v>192023470</v>
      </c>
      <c r="E5454" s="215">
        <v>1060</v>
      </c>
      <c r="F5454" s="215">
        <v>1242</v>
      </c>
      <c r="G5454" s="215">
        <v>1004</v>
      </c>
      <c r="I5454" s="215" t="s">
        <v>24805</v>
      </c>
      <c r="J5454" s="215" t="s">
        <v>24806</v>
      </c>
      <c r="K5454" s="215" t="s">
        <v>8688</v>
      </c>
      <c r="L5454" s="215" t="s">
        <v>24903</v>
      </c>
      <c r="AD5454" s="216"/>
    </row>
    <row r="5455" spans="1:30" s="215" customFormat="1" x14ac:dyDescent="0.25">
      <c r="A5455" s="215" t="s">
        <v>160</v>
      </c>
      <c r="B5455" s="215">
        <v>6153</v>
      </c>
      <c r="C5455" s="215" t="s">
        <v>242</v>
      </c>
      <c r="D5455" s="215">
        <v>192026225</v>
      </c>
      <c r="E5455" s="215">
        <v>1060</v>
      </c>
      <c r="F5455" s="215">
        <v>1274</v>
      </c>
      <c r="G5455" s="215">
        <v>1004</v>
      </c>
      <c r="I5455" s="215" t="s">
        <v>25225</v>
      </c>
      <c r="J5455" s="215" t="s">
        <v>25226</v>
      </c>
      <c r="K5455" s="215" t="s">
        <v>8688</v>
      </c>
      <c r="L5455" s="215" t="s">
        <v>25242</v>
      </c>
      <c r="AD5455" s="216"/>
    </row>
    <row r="5456" spans="1:30" s="215" customFormat="1" x14ac:dyDescent="0.25">
      <c r="A5456" s="215" t="s">
        <v>160</v>
      </c>
      <c r="B5456" s="215">
        <v>6153</v>
      </c>
      <c r="C5456" s="215" t="s">
        <v>242</v>
      </c>
      <c r="D5456" s="215">
        <v>192026228</v>
      </c>
      <c r="E5456" s="215">
        <v>1060</v>
      </c>
      <c r="G5456" s="215">
        <v>1004</v>
      </c>
      <c r="I5456" s="215" t="s">
        <v>25227</v>
      </c>
      <c r="J5456" s="215" t="s">
        <v>25228</v>
      </c>
      <c r="K5456" s="215" t="s">
        <v>8688</v>
      </c>
      <c r="L5456" s="215" t="s">
        <v>25243</v>
      </c>
      <c r="AD5456" s="216"/>
    </row>
    <row r="5457" spans="1:30" s="215" customFormat="1" x14ac:dyDescent="0.25">
      <c r="A5457" s="215" t="s">
        <v>160</v>
      </c>
      <c r="B5457" s="215">
        <v>6153</v>
      </c>
      <c r="C5457" s="215" t="s">
        <v>242</v>
      </c>
      <c r="D5457" s="215">
        <v>192028211</v>
      </c>
      <c r="E5457" s="215">
        <v>1060</v>
      </c>
      <c r="F5457" s="215">
        <v>1242</v>
      </c>
      <c r="G5457" s="215">
        <v>1003</v>
      </c>
      <c r="I5457" s="215" t="s">
        <v>25547</v>
      </c>
      <c r="J5457" s="215" t="s">
        <v>25548</v>
      </c>
      <c r="K5457" s="215" t="s">
        <v>8688</v>
      </c>
      <c r="L5457" s="215" t="s">
        <v>26089</v>
      </c>
      <c r="AD5457" s="216"/>
    </row>
    <row r="5458" spans="1:30" s="215" customFormat="1" x14ac:dyDescent="0.25">
      <c r="A5458" s="215" t="s">
        <v>160</v>
      </c>
      <c r="B5458" s="215">
        <v>6153</v>
      </c>
      <c r="C5458" s="215" t="s">
        <v>242</v>
      </c>
      <c r="D5458" s="215">
        <v>192028396</v>
      </c>
      <c r="E5458" s="215">
        <v>1060</v>
      </c>
      <c r="F5458" s="215">
        <v>1242</v>
      </c>
      <c r="G5458" s="215">
        <v>1004</v>
      </c>
      <c r="I5458" s="215" t="s">
        <v>25549</v>
      </c>
      <c r="J5458" s="215" t="s">
        <v>25550</v>
      </c>
      <c r="K5458" s="215" t="s">
        <v>8688</v>
      </c>
      <c r="L5458" s="215" t="s">
        <v>28742</v>
      </c>
      <c r="AD5458" s="216"/>
    </row>
    <row r="5459" spans="1:30" s="215" customFormat="1" x14ac:dyDescent="0.25">
      <c r="A5459" s="215" t="s">
        <v>160</v>
      </c>
      <c r="B5459" s="215">
        <v>6153</v>
      </c>
      <c r="C5459" s="215" t="s">
        <v>242</v>
      </c>
      <c r="D5459" s="215">
        <v>192028401</v>
      </c>
      <c r="E5459" s="215">
        <v>1060</v>
      </c>
      <c r="F5459" s="215">
        <v>1242</v>
      </c>
      <c r="G5459" s="215">
        <v>1004</v>
      </c>
      <c r="I5459" s="215" t="s">
        <v>27677</v>
      </c>
      <c r="J5459" s="215" t="s">
        <v>27678</v>
      </c>
      <c r="K5459" s="215" t="s">
        <v>8688</v>
      </c>
      <c r="L5459" s="215" t="s">
        <v>28038</v>
      </c>
      <c r="AD5459" s="216"/>
    </row>
    <row r="5460" spans="1:30" s="215" customFormat="1" x14ac:dyDescent="0.25">
      <c r="A5460" s="215" t="s">
        <v>160</v>
      </c>
      <c r="B5460" s="215">
        <v>6153</v>
      </c>
      <c r="C5460" s="215" t="s">
        <v>242</v>
      </c>
      <c r="D5460" s="215">
        <v>192028425</v>
      </c>
      <c r="E5460" s="215">
        <v>1060</v>
      </c>
      <c r="F5460" s="215">
        <v>1242</v>
      </c>
      <c r="G5460" s="215">
        <v>1004</v>
      </c>
      <c r="I5460" s="215" t="s">
        <v>25551</v>
      </c>
      <c r="J5460" s="215" t="s">
        <v>25552</v>
      </c>
      <c r="K5460" s="215" t="s">
        <v>8688</v>
      </c>
      <c r="L5460" s="215" t="s">
        <v>26090</v>
      </c>
      <c r="AD5460" s="216"/>
    </row>
    <row r="5461" spans="1:30" s="215" customFormat="1" x14ac:dyDescent="0.25">
      <c r="A5461" s="215" t="s">
        <v>160</v>
      </c>
      <c r="B5461" s="215">
        <v>6153</v>
      </c>
      <c r="C5461" s="215" t="s">
        <v>242</v>
      </c>
      <c r="D5461" s="215">
        <v>192033295</v>
      </c>
      <c r="E5461" s="215">
        <v>1060</v>
      </c>
      <c r="F5461" s="215">
        <v>1242</v>
      </c>
      <c r="G5461" s="215">
        <v>1004</v>
      </c>
      <c r="I5461" s="215" t="s">
        <v>26963</v>
      </c>
      <c r="J5461" s="215" t="s">
        <v>26964</v>
      </c>
      <c r="K5461" s="215" t="s">
        <v>8688</v>
      </c>
      <c r="L5461" s="215" t="s">
        <v>27019</v>
      </c>
      <c r="AD5461" s="216"/>
    </row>
    <row r="5462" spans="1:30" s="215" customFormat="1" x14ac:dyDescent="0.25">
      <c r="A5462" s="215" t="s">
        <v>160</v>
      </c>
      <c r="B5462" s="215">
        <v>6153</v>
      </c>
      <c r="C5462" s="215" t="s">
        <v>242</v>
      </c>
      <c r="D5462" s="215">
        <v>192035537</v>
      </c>
      <c r="E5462" s="215">
        <v>1060</v>
      </c>
      <c r="F5462" s="215">
        <v>1242</v>
      </c>
      <c r="G5462" s="215">
        <v>1004</v>
      </c>
      <c r="I5462" s="215" t="s">
        <v>27240</v>
      </c>
      <c r="J5462" s="215" t="s">
        <v>27241</v>
      </c>
      <c r="K5462" s="215" t="s">
        <v>8688</v>
      </c>
      <c r="L5462" s="215" t="s">
        <v>27300</v>
      </c>
      <c r="AD5462" s="216"/>
    </row>
    <row r="5463" spans="1:30" s="215" customFormat="1" x14ac:dyDescent="0.25">
      <c r="A5463" s="215" t="s">
        <v>160</v>
      </c>
      <c r="B5463" s="215">
        <v>6153</v>
      </c>
      <c r="C5463" s="215" t="s">
        <v>242</v>
      </c>
      <c r="D5463" s="215">
        <v>192035543</v>
      </c>
      <c r="E5463" s="215">
        <v>1060</v>
      </c>
      <c r="F5463" s="215">
        <v>1242</v>
      </c>
      <c r="G5463" s="215">
        <v>1004</v>
      </c>
      <c r="I5463" s="215" t="s">
        <v>27242</v>
      </c>
      <c r="J5463" s="215" t="s">
        <v>27243</v>
      </c>
      <c r="K5463" s="215" t="s">
        <v>8688</v>
      </c>
      <c r="L5463" s="215" t="s">
        <v>27301</v>
      </c>
      <c r="AD5463" s="216"/>
    </row>
    <row r="5464" spans="1:30" s="215" customFormat="1" x14ac:dyDescent="0.25">
      <c r="A5464" s="215" t="s">
        <v>160</v>
      </c>
      <c r="B5464" s="215">
        <v>6153</v>
      </c>
      <c r="C5464" s="215" t="s">
        <v>242</v>
      </c>
      <c r="D5464" s="215">
        <v>192035729</v>
      </c>
      <c r="E5464" s="215">
        <v>1060</v>
      </c>
      <c r="F5464" s="215">
        <v>1242</v>
      </c>
      <c r="G5464" s="215">
        <v>1004</v>
      </c>
      <c r="I5464" s="215" t="s">
        <v>27679</v>
      </c>
      <c r="J5464" s="215" t="s">
        <v>27680</v>
      </c>
      <c r="K5464" s="215" t="s">
        <v>8688</v>
      </c>
      <c r="L5464" s="215" t="s">
        <v>28039</v>
      </c>
      <c r="AD5464" s="216"/>
    </row>
    <row r="5465" spans="1:30" s="215" customFormat="1" x14ac:dyDescent="0.25">
      <c r="A5465" s="215" t="s">
        <v>160</v>
      </c>
      <c r="B5465" s="215">
        <v>6153</v>
      </c>
      <c r="C5465" s="215" t="s">
        <v>242</v>
      </c>
      <c r="D5465" s="215">
        <v>192035731</v>
      </c>
      <c r="E5465" s="215">
        <v>1060</v>
      </c>
      <c r="F5465" s="215">
        <v>1242</v>
      </c>
      <c r="G5465" s="215">
        <v>1004</v>
      </c>
      <c r="I5465" s="215" t="s">
        <v>27681</v>
      </c>
      <c r="J5465" s="215" t="s">
        <v>27682</v>
      </c>
      <c r="K5465" s="215" t="s">
        <v>8688</v>
      </c>
      <c r="L5465" s="215" t="s">
        <v>28040</v>
      </c>
      <c r="AD5465" s="216"/>
    </row>
    <row r="5466" spans="1:30" s="215" customFormat="1" x14ac:dyDescent="0.25">
      <c r="A5466" s="215" t="s">
        <v>160</v>
      </c>
      <c r="B5466" s="215">
        <v>6153</v>
      </c>
      <c r="C5466" s="215" t="s">
        <v>242</v>
      </c>
      <c r="D5466" s="215">
        <v>192035746</v>
      </c>
      <c r="E5466" s="215">
        <v>1060</v>
      </c>
      <c r="F5466" s="215">
        <v>1242</v>
      </c>
      <c r="G5466" s="215">
        <v>1004</v>
      </c>
      <c r="I5466" s="215" t="s">
        <v>27683</v>
      </c>
      <c r="J5466" s="215" t="s">
        <v>27684</v>
      </c>
      <c r="K5466" s="215" t="s">
        <v>8688</v>
      </c>
      <c r="L5466" s="215" t="s">
        <v>28041</v>
      </c>
      <c r="AD5466" s="216"/>
    </row>
    <row r="5467" spans="1:30" s="215" customFormat="1" x14ac:dyDescent="0.25">
      <c r="A5467" s="215" t="s">
        <v>160</v>
      </c>
      <c r="B5467" s="215">
        <v>6153</v>
      </c>
      <c r="C5467" s="215" t="s">
        <v>242</v>
      </c>
      <c r="D5467" s="215">
        <v>192035748</v>
      </c>
      <c r="E5467" s="215">
        <v>1060</v>
      </c>
      <c r="F5467" s="215">
        <v>1242</v>
      </c>
      <c r="G5467" s="215">
        <v>1004</v>
      </c>
      <c r="I5467" s="215" t="s">
        <v>27685</v>
      </c>
      <c r="J5467" s="215" t="s">
        <v>27686</v>
      </c>
      <c r="K5467" s="215" t="s">
        <v>8688</v>
      </c>
      <c r="L5467" s="215" t="s">
        <v>28042</v>
      </c>
      <c r="AD5467" s="216"/>
    </row>
    <row r="5468" spans="1:30" s="215" customFormat="1" x14ac:dyDescent="0.25">
      <c r="A5468" s="215" t="s">
        <v>160</v>
      </c>
      <c r="B5468" s="215">
        <v>6153</v>
      </c>
      <c r="C5468" s="215" t="s">
        <v>242</v>
      </c>
      <c r="D5468" s="215">
        <v>192035964</v>
      </c>
      <c r="E5468" s="215">
        <v>1060</v>
      </c>
      <c r="F5468" s="215">
        <v>1242</v>
      </c>
      <c r="G5468" s="215">
        <v>1004</v>
      </c>
      <c r="I5468" s="215" t="s">
        <v>27687</v>
      </c>
      <c r="J5468" s="215" t="s">
        <v>27688</v>
      </c>
      <c r="K5468" s="215" t="s">
        <v>8688</v>
      </c>
      <c r="L5468" s="215" t="s">
        <v>28043</v>
      </c>
      <c r="AD5468" s="216"/>
    </row>
    <row r="5469" spans="1:30" s="215" customFormat="1" x14ac:dyDescent="0.25">
      <c r="A5469" s="215" t="s">
        <v>160</v>
      </c>
      <c r="B5469" s="215">
        <v>6153</v>
      </c>
      <c r="C5469" s="215" t="s">
        <v>242</v>
      </c>
      <c r="D5469" s="215">
        <v>192036079</v>
      </c>
      <c r="E5469" s="215">
        <v>1020</v>
      </c>
      <c r="F5469" s="215">
        <v>1110</v>
      </c>
      <c r="G5469" s="215">
        <v>1004</v>
      </c>
      <c r="I5469" s="215" t="s">
        <v>27689</v>
      </c>
      <c r="J5469" s="215" t="s">
        <v>27690</v>
      </c>
      <c r="K5469" s="215" t="s">
        <v>8741</v>
      </c>
      <c r="L5469" s="215" t="s">
        <v>28060</v>
      </c>
      <c r="AD5469" s="216"/>
    </row>
    <row r="5470" spans="1:30" s="215" customFormat="1" x14ac:dyDescent="0.25">
      <c r="A5470" s="215" t="s">
        <v>160</v>
      </c>
      <c r="B5470" s="215">
        <v>6153</v>
      </c>
      <c r="C5470" s="215" t="s">
        <v>242</v>
      </c>
      <c r="D5470" s="215">
        <v>192036201</v>
      </c>
      <c r="E5470" s="215">
        <v>1060</v>
      </c>
      <c r="F5470" s="215">
        <v>1242</v>
      </c>
      <c r="G5470" s="215">
        <v>1004</v>
      </c>
      <c r="I5470" s="215" t="s">
        <v>27691</v>
      </c>
      <c r="J5470" s="215" t="s">
        <v>27692</v>
      </c>
      <c r="K5470" s="215" t="s">
        <v>8688</v>
      </c>
      <c r="L5470" s="215" t="s">
        <v>28044</v>
      </c>
      <c r="AD5470" s="216"/>
    </row>
    <row r="5471" spans="1:30" s="215" customFormat="1" x14ac:dyDescent="0.25">
      <c r="A5471" s="215" t="s">
        <v>160</v>
      </c>
      <c r="B5471" s="215">
        <v>6153</v>
      </c>
      <c r="C5471" s="215" t="s">
        <v>242</v>
      </c>
      <c r="D5471" s="215">
        <v>192037730</v>
      </c>
      <c r="E5471" s="215">
        <v>1060</v>
      </c>
      <c r="F5471" s="215">
        <v>1242</v>
      </c>
      <c r="G5471" s="215">
        <v>1004</v>
      </c>
      <c r="I5471" s="215" t="s">
        <v>28170</v>
      </c>
      <c r="J5471" s="215" t="s">
        <v>28171</v>
      </c>
      <c r="K5471" s="215" t="s">
        <v>8688</v>
      </c>
      <c r="L5471" s="215" t="s">
        <v>28201</v>
      </c>
      <c r="AD5471" s="216"/>
    </row>
    <row r="5472" spans="1:30" s="215" customFormat="1" x14ac:dyDescent="0.25">
      <c r="A5472" s="215" t="s">
        <v>160</v>
      </c>
      <c r="B5472" s="215">
        <v>6153</v>
      </c>
      <c r="C5472" s="215" t="s">
        <v>242</v>
      </c>
      <c r="D5472" s="215">
        <v>192037735</v>
      </c>
      <c r="E5472" s="215">
        <v>1060</v>
      </c>
      <c r="G5472" s="215">
        <v>1004</v>
      </c>
      <c r="I5472" s="215" t="s">
        <v>28172</v>
      </c>
      <c r="J5472" s="215" t="s">
        <v>28173</v>
      </c>
      <c r="K5472" s="215" t="s">
        <v>8688</v>
      </c>
      <c r="L5472" s="215" t="s">
        <v>28202</v>
      </c>
      <c r="AD5472" s="216"/>
    </row>
    <row r="5473" spans="1:30" s="215" customFormat="1" x14ac:dyDescent="0.25">
      <c r="A5473" s="215" t="s">
        <v>160</v>
      </c>
      <c r="B5473" s="215">
        <v>6153</v>
      </c>
      <c r="C5473" s="215" t="s">
        <v>242</v>
      </c>
      <c r="D5473" s="215">
        <v>192039562</v>
      </c>
      <c r="E5473" s="215">
        <v>1060</v>
      </c>
      <c r="F5473" s="215">
        <v>1251</v>
      </c>
      <c r="G5473" s="215">
        <v>1004</v>
      </c>
      <c r="I5473" s="215" t="s">
        <v>28379</v>
      </c>
      <c r="J5473" s="215" t="s">
        <v>28380</v>
      </c>
      <c r="K5473" s="215" t="s">
        <v>8688</v>
      </c>
      <c r="L5473" s="215" t="s">
        <v>28425</v>
      </c>
      <c r="AD5473" s="216"/>
    </row>
    <row r="5474" spans="1:30" s="215" customFormat="1" x14ac:dyDescent="0.25">
      <c r="A5474" s="215" t="s">
        <v>160</v>
      </c>
      <c r="B5474" s="215">
        <v>6153</v>
      </c>
      <c r="C5474" s="215" t="s">
        <v>242</v>
      </c>
      <c r="D5474" s="215">
        <v>192042086</v>
      </c>
      <c r="E5474" s="215">
        <v>1060</v>
      </c>
      <c r="F5474" s="215">
        <v>1274</v>
      </c>
      <c r="G5474" s="215">
        <v>1004</v>
      </c>
      <c r="I5474" s="215" t="s">
        <v>28542</v>
      </c>
      <c r="J5474" s="215" t="s">
        <v>28543</v>
      </c>
      <c r="K5474" s="215" t="s">
        <v>8688</v>
      </c>
      <c r="L5474" s="215" t="s">
        <v>28576</v>
      </c>
      <c r="AD5474" s="216"/>
    </row>
    <row r="5475" spans="1:30" s="215" customFormat="1" x14ac:dyDescent="0.25">
      <c r="A5475" s="215" t="s">
        <v>160</v>
      </c>
      <c r="B5475" s="215">
        <v>6153</v>
      </c>
      <c r="C5475" s="215" t="s">
        <v>242</v>
      </c>
      <c r="D5475" s="215">
        <v>192044715</v>
      </c>
      <c r="E5475" s="215">
        <v>1060</v>
      </c>
      <c r="F5475" s="215">
        <v>1242</v>
      </c>
      <c r="G5475" s="215">
        <v>1004</v>
      </c>
      <c r="I5475" s="215" t="s">
        <v>28888</v>
      </c>
      <c r="J5475" s="215" t="s">
        <v>28889</v>
      </c>
      <c r="K5475" s="215" t="s">
        <v>8688</v>
      </c>
      <c r="L5475" s="215" t="s">
        <v>28964</v>
      </c>
      <c r="AD5475" s="216"/>
    </row>
    <row r="5476" spans="1:30" s="215" customFormat="1" x14ac:dyDescent="0.25">
      <c r="A5476" s="215" t="s">
        <v>160</v>
      </c>
      <c r="B5476" s="215">
        <v>6153</v>
      </c>
      <c r="C5476" s="215" t="s">
        <v>242</v>
      </c>
      <c r="D5476" s="215">
        <v>192044716</v>
      </c>
      <c r="E5476" s="215">
        <v>1060</v>
      </c>
      <c r="F5476" s="215">
        <v>1242</v>
      </c>
      <c r="G5476" s="215">
        <v>1004</v>
      </c>
      <c r="I5476" s="215" t="s">
        <v>28890</v>
      </c>
      <c r="J5476" s="215" t="s">
        <v>28891</v>
      </c>
      <c r="K5476" s="215" t="s">
        <v>8688</v>
      </c>
      <c r="L5476" s="215" t="s">
        <v>28965</v>
      </c>
      <c r="AD5476" s="216"/>
    </row>
    <row r="5477" spans="1:30" s="215" customFormat="1" x14ac:dyDescent="0.25">
      <c r="A5477" s="215" t="s">
        <v>160</v>
      </c>
      <c r="B5477" s="215">
        <v>6153</v>
      </c>
      <c r="C5477" s="215" t="s">
        <v>242</v>
      </c>
      <c r="D5477" s="215">
        <v>192044721</v>
      </c>
      <c r="E5477" s="215">
        <v>1060</v>
      </c>
      <c r="F5477" s="215">
        <v>1242</v>
      </c>
      <c r="G5477" s="215">
        <v>1004</v>
      </c>
      <c r="I5477" s="215" t="s">
        <v>28892</v>
      </c>
      <c r="J5477" s="215" t="s">
        <v>28893</v>
      </c>
      <c r="K5477" s="215" t="s">
        <v>8688</v>
      </c>
      <c r="L5477" s="215" t="s">
        <v>28966</v>
      </c>
      <c r="AD5477" s="216"/>
    </row>
    <row r="5478" spans="1:30" s="215" customFormat="1" x14ac:dyDescent="0.25">
      <c r="A5478" s="215" t="s">
        <v>160</v>
      </c>
      <c r="B5478" s="215">
        <v>6153</v>
      </c>
      <c r="C5478" s="215" t="s">
        <v>242</v>
      </c>
      <c r="D5478" s="215">
        <v>192044724</v>
      </c>
      <c r="E5478" s="215">
        <v>1060</v>
      </c>
      <c r="F5478" s="215">
        <v>1242</v>
      </c>
      <c r="G5478" s="215">
        <v>1004</v>
      </c>
      <c r="I5478" s="215" t="s">
        <v>28894</v>
      </c>
      <c r="J5478" s="215" t="s">
        <v>28895</v>
      </c>
      <c r="K5478" s="215" t="s">
        <v>8688</v>
      </c>
      <c r="L5478" s="215" t="s">
        <v>28967</v>
      </c>
      <c r="AD5478" s="216"/>
    </row>
    <row r="5479" spans="1:30" s="215" customFormat="1" x14ac:dyDescent="0.25">
      <c r="A5479" s="215" t="s">
        <v>160</v>
      </c>
      <c r="B5479" s="215">
        <v>6153</v>
      </c>
      <c r="C5479" s="215" t="s">
        <v>242</v>
      </c>
      <c r="D5479" s="215">
        <v>192044727</v>
      </c>
      <c r="E5479" s="215">
        <v>1060</v>
      </c>
      <c r="F5479" s="215">
        <v>1242</v>
      </c>
      <c r="G5479" s="215">
        <v>1004</v>
      </c>
      <c r="I5479" s="215" t="s">
        <v>28896</v>
      </c>
      <c r="J5479" s="215" t="s">
        <v>28897</v>
      </c>
      <c r="K5479" s="215" t="s">
        <v>8688</v>
      </c>
      <c r="L5479" s="215" t="s">
        <v>28968</v>
      </c>
      <c r="AD5479" s="216"/>
    </row>
    <row r="5480" spans="1:30" s="215" customFormat="1" x14ac:dyDescent="0.25">
      <c r="A5480" s="215" t="s">
        <v>160</v>
      </c>
      <c r="B5480" s="215">
        <v>6153</v>
      </c>
      <c r="C5480" s="215" t="s">
        <v>242</v>
      </c>
      <c r="D5480" s="215">
        <v>192044728</v>
      </c>
      <c r="E5480" s="215">
        <v>1060</v>
      </c>
      <c r="F5480" s="215">
        <v>1242</v>
      </c>
      <c r="G5480" s="215">
        <v>1004</v>
      </c>
      <c r="I5480" s="215" t="s">
        <v>28898</v>
      </c>
      <c r="J5480" s="215" t="s">
        <v>28899</v>
      </c>
      <c r="K5480" s="215" t="s">
        <v>8688</v>
      </c>
      <c r="L5480" s="215" t="s">
        <v>28969</v>
      </c>
      <c r="AD5480" s="216"/>
    </row>
    <row r="5481" spans="1:30" s="215" customFormat="1" x14ac:dyDescent="0.25">
      <c r="A5481" s="215" t="s">
        <v>160</v>
      </c>
      <c r="B5481" s="215">
        <v>6153</v>
      </c>
      <c r="C5481" s="215" t="s">
        <v>242</v>
      </c>
      <c r="D5481" s="215">
        <v>192045146</v>
      </c>
      <c r="E5481" s="215">
        <v>1060</v>
      </c>
      <c r="F5481" s="215">
        <v>1242</v>
      </c>
      <c r="G5481" s="215">
        <v>1004</v>
      </c>
      <c r="I5481" s="215" t="s">
        <v>29021</v>
      </c>
      <c r="J5481" s="215" t="s">
        <v>29022</v>
      </c>
      <c r="K5481" s="215" t="s">
        <v>8688</v>
      </c>
      <c r="L5481" s="215" t="s">
        <v>29059</v>
      </c>
      <c r="AD5481" s="216"/>
    </row>
    <row r="5482" spans="1:30" s="215" customFormat="1" x14ac:dyDescent="0.25">
      <c r="A5482" s="215" t="s">
        <v>160</v>
      </c>
      <c r="B5482" s="215">
        <v>6153</v>
      </c>
      <c r="C5482" s="215" t="s">
        <v>242</v>
      </c>
      <c r="D5482" s="215">
        <v>192045976</v>
      </c>
      <c r="E5482" s="215">
        <v>1060</v>
      </c>
      <c r="F5482" s="215">
        <v>1242</v>
      </c>
      <c r="G5482" s="215">
        <v>1004</v>
      </c>
      <c r="I5482" s="215" t="s">
        <v>29023</v>
      </c>
      <c r="J5482" s="215" t="s">
        <v>29024</v>
      </c>
      <c r="K5482" s="215" t="s">
        <v>8688</v>
      </c>
      <c r="L5482" s="215" t="s">
        <v>29060</v>
      </c>
      <c r="AD5482" s="216"/>
    </row>
    <row r="5483" spans="1:30" s="215" customFormat="1" x14ac:dyDescent="0.25">
      <c r="A5483" s="215" t="s">
        <v>160</v>
      </c>
      <c r="B5483" s="215">
        <v>6153</v>
      </c>
      <c r="C5483" s="215" t="s">
        <v>242</v>
      </c>
      <c r="D5483" s="215">
        <v>192046078</v>
      </c>
      <c r="E5483" s="215">
        <v>1060</v>
      </c>
      <c r="F5483" s="215">
        <v>1242</v>
      </c>
      <c r="G5483" s="215">
        <v>1004</v>
      </c>
      <c r="I5483" s="215" t="s">
        <v>29099</v>
      </c>
      <c r="J5483" s="215" t="s">
        <v>29100</v>
      </c>
      <c r="K5483" s="215" t="s">
        <v>8688</v>
      </c>
      <c r="L5483" s="215" t="s">
        <v>29132</v>
      </c>
      <c r="AD5483" s="216"/>
    </row>
    <row r="5484" spans="1:30" s="215" customFormat="1" x14ac:dyDescent="0.25">
      <c r="A5484" s="215" t="s">
        <v>160</v>
      </c>
      <c r="B5484" s="215">
        <v>6153</v>
      </c>
      <c r="C5484" s="215" t="s">
        <v>242</v>
      </c>
      <c r="D5484" s="215">
        <v>192046952</v>
      </c>
      <c r="E5484" s="215">
        <v>1060</v>
      </c>
      <c r="F5484" s="215">
        <v>1251</v>
      </c>
      <c r="G5484" s="215">
        <v>1003</v>
      </c>
      <c r="I5484" s="215" t="s">
        <v>31257</v>
      </c>
      <c r="J5484" s="215" t="s">
        <v>31258</v>
      </c>
      <c r="K5484" s="215" t="s">
        <v>8688</v>
      </c>
      <c r="L5484" s="215" t="s">
        <v>31340</v>
      </c>
      <c r="AD5484" s="216"/>
    </row>
    <row r="5485" spans="1:30" s="215" customFormat="1" x14ac:dyDescent="0.25">
      <c r="A5485" s="215" t="s">
        <v>160</v>
      </c>
      <c r="B5485" s="215">
        <v>6154</v>
      </c>
      <c r="C5485" s="215" t="s">
        <v>243</v>
      </c>
      <c r="D5485" s="215">
        <v>190196541</v>
      </c>
      <c r="E5485" s="215">
        <v>1060</v>
      </c>
      <c r="F5485" s="215">
        <v>1230</v>
      </c>
      <c r="G5485" s="215">
        <v>1004</v>
      </c>
      <c r="I5485" s="215" t="s">
        <v>16321</v>
      </c>
      <c r="J5485" s="215" t="s">
        <v>16322</v>
      </c>
      <c r="K5485" s="215" t="s">
        <v>8688</v>
      </c>
      <c r="L5485" s="215" t="s">
        <v>21594</v>
      </c>
      <c r="AD5485" s="216"/>
    </row>
    <row r="5486" spans="1:30" s="215" customFormat="1" x14ac:dyDescent="0.25">
      <c r="A5486" s="215" t="s">
        <v>160</v>
      </c>
      <c r="B5486" s="215">
        <v>6154</v>
      </c>
      <c r="C5486" s="215" t="s">
        <v>243</v>
      </c>
      <c r="D5486" s="215">
        <v>190196542</v>
      </c>
      <c r="E5486" s="215">
        <v>1040</v>
      </c>
      <c r="G5486" s="215">
        <v>1004</v>
      </c>
      <c r="I5486" s="215" t="s">
        <v>16321</v>
      </c>
      <c r="J5486" s="215" t="s">
        <v>16322</v>
      </c>
      <c r="K5486" s="215" t="s">
        <v>8688</v>
      </c>
      <c r="L5486" s="215" t="s">
        <v>21595</v>
      </c>
      <c r="AD5486" s="216"/>
    </row>
    <row r="5487" spans="1:30" s="215" customFormat="1" x14ac:dyDescent="0.25">
      <c r="A5487" s="215" t="s">
        <v>160</v>
      </c>
      <c r="B5487" s="215">
        <v>6154</v>
      </c>
      <c r="C5487" s="215" t="s">
        <v>243</v>
      </c>
      <c r="D5487" s="215">
        <v>190196543</v>
      </c>
      <c r="E5487" s="215">
        <v>1040</v>
      </c>
      <c r="G5487" s="215">
        <v>1004</v>
      </c>
      <c r="I5487" s="215" t="s">
        <v>16321</v>
      </c>
      <c r="J5487" s="215" t="s">
        <v>16322</v>
      </c>
      <c r="K5487" s="215" t="s">
        <v>8688</v>
      </c>
      <c r="L5487" s="215" t="s">
        <v>21596</v>
      </c>
      <c r="AD5487" s="216"/>
    </row>
    <row r="5488" spans="1:30" s="215" customFormat="1" x14ac:dyDescent="0.25">
      <c r="A5488" s="215" t="s">
        <v>160</v>
      </c>
      <c r="B5488" s="215">
        <v>6154</v>
      </c>
      <c r="C5488" s="215" t="s">
        <v>243</v>
      </c>
      <c r="D5488" s="215">
        <v>190196544</v>
      </c>
      <c r="E5488" s="215">
        <v>1040</v>
      </c>
      <c r="G5488" s="215">
        <v>1004</v>
      </c>
      <c r="I5488" s="215" t="s">
        <v>16321</v>
      </c>
      <c r="J5488" s="215" t="s">
        <v>16322</v>
      </c>
      <c r="K5488" s="215" t="s">
        <v>8688</v>
      </c>
      <c r="L5488" s="215" t="s">
        <v>21597</v>
      </c>
      <c r="AD5488" s="216"/>
    </row>
    <row r="5489" spans="1:30" s="215" customFormat="1" x14ac:dyDescent="0.25">
      <c r="A5489" s="215" t="s">
        <v>160</v>
      </c>
      <c r="B5489" s="215">
        <v>6154</v>
      </c>
      <c r="C5489" s="215" t="s">
        <v>243</v>
      </c>
      <c r="D5489" s="215">
        <v>190196545</v>
      </c>
      <c r="E5489" s="215">
        <v>1060</v>
      </c>
      <c r="F5489" s="215">
        <v>1274</v>
      </c>
      <c r="G5489" s="215">
        <v>1004</v>
      </c>
      <c r="I5489" s="215" t="s">
        <v>16321</v>
      </c>
      <c r="J5489" s="215" t="s">
        <v>16322</v>
      </c>
      <c r="K5489" s="215" t="s">
        <v>8688</v>
      </c>
      <c r="L5489" s="215" t="s">
        <v>21598</v>
      </c>
      <c r="AD5489" s="216"/>
    </row>
    <row r="5490" spans="1:30" s="215" customFormat="1" x14ac:dyDescent="0.25">
      <c r="A5490" s="215" t="s">
        <v>160</v>
      </c>
      <c r="B5490" s="215">
        <v>6154</v>
      </c>
      <c r="C5490" s="215" t="s">
        <v>243</v>
      </c>
      <c r="D5490" s="215">
        <v>190196546</v>
      </c>
      <c r="E5490" s="215">
        <v>1040</v>
      </c>
      <c r="G5490" s="215">
        <v>1004</v>
      </c>
      <c r="I5490" s="215" t="s">
        <v>16321</v>
      </c>
      <c r="J5490" s="215" t="s">
        <v>16322</v>
      </c>
      <c r="K5490" s="215" t="s">
        <v>8688</v>
      </c>
      <c r="L5490" s="215" t="s">
        <v>21599</v>
      </c>
      <c r="AD5490" s="216"/>
    </row>
    <row r="5491" spans="1:30" s="215" customFormat="1" x14ac:dyDescent="0.25">
      <c r="A5491" s="215" t="s">
        <v>160</v>
      </c>
      <c r="B5491" s="215">
        <v>6154</v>
      </c>
      <c r="C5491" s="215" t="s">
        <v>243</v>
      </c>
      <c r="D5491" s="215">
        <v>190196547</v>
      </c>
      <c r="E5491" s="215">
        <v>1040</v>
      </c>
      <c r="G5491" s="215">
        <v>1004</v>
      </c>
      <c r="I5491" s="215" t="s">
        <v>16321</v>
      </c>
      <c r="J5491" s="215" t="s">
        <v>16322</v>
      </c>
      <c r="K5491" s="215" t="s">
        <v>8688</v>
      </c>
      <c r="L5491" s="215" t="s">
        <v>21600</v>
      </c>
      <c r="AD5491" s="216"/>
    </row>
    <row r="5492" spans="1:30" s="215" customFormat="1" x14ac:dyDescent="0.25">
      <c r="A5492" s="215" t="s">
        <v>160</v>
      </c>
      <c r="B5492" s="215">
        <v>6154</v>
      </c>
      <c r="C5492" s="215" t="s">
        <v>243</v>
      </c>
      <c r="D5492" s="215">
        <v>190196548</v>
      </c>
      <c r="E5492" s="215">
        <v>1040</v>
      </c>
      <c r="G5492" s="215">
        <v>1004</v>
      </c>
      <c r="I5492" s="215" t="s">
        <v>16321</v>
      </c>
      <c r="J5492" s="215" t="s">
        <v>16322</v>
      </c>
      <c r="K5492" s="215" t="s">
        <v>8688</v>
      </c>
      <c r="L5492" s="215" t="s">
        <v>21601</v>
      </c>
      <c r="AD5492" s="216"/>
    </row>
    <row r="5493" spans="1:30" s="215" customFormat="1" x14ac:dyDescent="0.25">
      <c r="A5493" s="215" t="s">
        <v>160</v>
      </c>
      <c r="B5493" s="215">
        <v>6154</v>
      </c>
      <c r="C5493" s="215" t="s">
        <v>243</v>
      </c>
      <c r="D5493" s="215">
        <v>190196549</v>
      </c>
      <c r="E5493" s="215">
        <v>1040</v>
      </c>
      <c r="G5493" s="215">
        <v>1004</v>
      </c>
      <c r="I5493" s="215" t="s">
        <v>16321</v>
      </c>
      <c r="J5493" s="215" t="s">
        <v>16322</v>
      </c>
      <c r="K5493" s="215" t="s">
        <v>8688</v>
      </c>
      <c r="L5493" s="215" t="s">
        <v>21602</v>
      </c>
      <c r="AD5493" s="216"/>
    </row>
    <row r="5494" spans="1:30" s="215" customFormat="1" x14ac:dyDescent="0.25">
      <c r="A5494" s="215" t="s">
        <v>160</v>
      </c>
      <c r="B5494" s="215">
        <v>6154</v>
      </c>
      <c r="C5494" s="215" t="s">
        <v>243</v>
      </c>
      <c r="D5494" s="215">
        <v>191556840</v>
      </c>
      <c r="E5494" s="215">
        <v>1020</v>
      </c>
      <c r="F5494" s="215">
        <v>1110</v>
      </c>
      <c r="G5494" s="215">
        <v>1004</v>
      </c>
      <c r="I5494" s="215" t="s">
        <v>16323</v>
      </c>
      <c r="J5494" s="215" t="s">
        <v>16324</v>
      </c>
      <c r="K5494" s="215" t="s">
        <v>8688</v>
      </c>
      <c r="L5494" s="215" t="s">
        <v>21603</v>
      </c>
      <c r="AD5494" s="216"/>
    </row>
    <row r="5495" spans="1:30" s="215" customFormat="1" x14ac:dyDescent="0.25">
      <c r="A5495" s="215" t="s">
        <v>160</v>
      </c>
      <c r="B5495" s="215">
        <v>6154</v>
      </c>
      <c r="C5495" s="215" t="s">
        <v>243</v>
      </c>
      <c r="D5495" s="215">
        <v>191556841</v>
      </c>
      <c r="E5495" s="215">
        <v>1020</v>
      </c>
      <c r="F5495" s="215">
        <v>1110</v>
      </c>
      <c r="G5495" s="215">
        <v>1004</v>
      </c>
      <c r="I5495" s="215" t="s">
        <v>16323</v>
      </c>
      <c r="J5495" s="215" t="s">
        <v>16324</v>
      </c>
      <c r="K5495" s="215" t="s">
        <v>8688</v>
      </c>
      <c r="L5495" s="215" t="s">
        <v>21604</v>
      </c>
      <c r="AD5495" s="216"/>
    </row>
    <row r="5496" spans="1:30" s="215" customFormat="1" x14ac:dyDescent="0.25">
      <c r="A5496" s="215" t="s">
        <v>160</v>
      </c>
      <c r="B5496" s="215">
        <v>6154</v>
      </c>
      <c r="C5496" s="215" t="s">
        <v>243</v>
      </c>
      <c r="D5496" s="215">
        <v>191556843</v>
      </c>
      <c r="E5496" s="215">
        <v>1020</v>
      </c>
      <c r="F5496" s="215">
        <v>1110</v>
      </c>
      <c r="G5496" s="215">
        <v>1004</v>
      </c>
      <c r="I5496" s="215" t="s">
        <v>16323</v>
      </c>
      <c r="J5496" s="215" t="s">
        <v>16324</v>
      </c>
      <c r="K5496" s="215" t="s">
        <v>8688</v>
      </c>
      <c r="L5496" s="215" t="s">
        <v>21605</v>
      </c>
      <c r="AD5496" s="216"/>
    </row>
    <row r="5497" spans="1:30" s="215" customFormat="1" x14ac:dyDescent="0.25">
      <c r="A5497" s="215" t="s">
        <v>160</v>
      </c>
      <c r="B5497" s="215">
        <v>6154</v>
      </c>
      <c r="C5497" s="215" t="s">
        <v>243</v>
      </c>
      <c r="D5497" s="215">
        <v>191556844</v>
      </c>
      <c r="E5497" s="215">
        <v>1020</v>
      </c>
      <c r="F5497" s="215">
        <v>1110</v>
      </c>
      <c r="G5497" s="215">
        <v>1004</v>
      </c>
      <c r="I5497" s="215" t="s">
        <v>16323</v>
      </c>
      <c r="J5497" s="215" t="s">
        <v>16324</v>
      </c>
      <c r="K5497" s="215" t="s">
        <v>8688</v>
      </c>
      <c r="L5497" s="215" t="s">
        <v>21606</v>
      </c>
      <c r="AD5497" s="216"/>
    </row>
    <row r="5498" spans="1:30" s="215" customFormat="1" x14ac:dyDescent="0.25">
      <c r="A5498" s="215" t="s">
        <v>160</v>
      </c>
      <c r="B5498" s="215">
        <v>6154</v>
      </c>
      <c r="C5498" s="215" t="s">
        <v>243</v>
      </c>
      <c r="D5498" s="215">
        <v>191556845</v>
      </c>
      <c r="E5498" s="215">
        <v>1020</v>
      </c>
      <c r="F5498" s="215">
        <v>1110</v>
      </c>
      <c r="G5498" s="215">
        <v>1004</v>
      </c>
      <c r="I5498" s="215" t="s">
        <v>16323</v>
      </c>
      <c r="J5498" s="215" t="s">
        <v>16324</v>
      </c>
      <c r="K5498" s="215" t="s">
        <v>8688</v>
      </c>
      <c r="L5498" s="215" t="s">
        <v>21607</v>
      </c>
      <c r="AD5498" s="216"/>
    </row>
    <row r="5499" spans="1:30" s="215" customFormat="1" x14ac:dyDescent="0.25">
      <c r="A5499" s="215" t="s">
        <v>160</v>
      </c>
      <c r="B5499" s="215">
        <v>6154</v>
      </c>
      <c r="C5499" s="215" t="s">
        <v>243</v>
      </c>
      <c r="D5499" s="215">
        <v>191556846</v>
      </c>
      <c r="E5499" s="215">
        <v>1020</v>
      </c>
      <c r="F5499" s="215">
        <v>1110</v>
      </c>
      <c r="G5499" s="215">
        <v>1004</v>
      </c>
      <c r="I5499" s="215" t="s">
        <v>16323</v>
      </c>
      <c r="J5499" s="215" t="s">
        <v>16324</v>
      </c>
      <c r="K5499" s="215" t="s">
        <v>8688</v>
      </c>
      <c r="L5499" s="215" t="s">
        <v>21608</v>
      </c>
      <c r="AD5499" s="216"/>
    </row>
    <row r="5500" spans="1:30" s="215" customFormat="1" x14ac:dyDescent="0.25">
      <c r="A5500" s="215" t="s">
        <v>160</v>
      </c>
      <c r="B5500" s="215">
        <v>6154</v>
      </c>
      <c r="C5500" s="215" t="s">
        <v>243</v>
      </c>
      <c r="D5500" s="215">
        <v>191556847</v>
      </c>
      <c r="E5500" s="215">
        <v>1020</v>
      </c>
      <c r="F5500" s="215">
        <v>1110</v>
      </c>
      <c r="G5500" s="215">
        <v>1004</v>
      </c>
      <c r="I5500" s="215" t="s">
        <v>16323</v>
      </c>
      <c r="J5500" s="215" t="s">
        <v>16324</v>
      </c>
      <c r="K5500" s="215" t="s">
        <v>8688</v>
      </c>
      <c r="L5500" s="215" t="s">
        <v>21609</v>
      </c>
      <c r="AD5500" s="216"/>
    </row>
    <row r="5501" spans="1:30" s="215" customFormat="1" x14ac:dyDescent="0.25">
      <c r="A5501" s="215" t="s">
        <v>160</v>
      </c>
      <c r="B5501" s="215">
        <v>6154</v>
      </c>
      <c r="C5501" s="215" t="s">
        <v>243</v>
      </c>
      <c r="D5501" s="215">
        <v>191556849</v>
      </c>
      <c r="E5501" s="215">
        <v>1020</v>
      </c>
      <c r="F5501" s="215">
        <v>1110</v>
      </c>
      <c r="G5501" s="215">
        <v>1004</v>
      </c>
      <c r="I5501" s="215" t="s">
        <v>16323</v>
      </c>
      <c r="J5501" s="215" t="s">
        <v>16324</v>
      </c>
      <c r="K5501" s="215" t="s">
        <v>8688</v>
      </c>
      <c r="L5501" s="215" t="s">
        <v>21610</v>
      </c>
      <c r="AD5501" s="216"/>
    </row>
    <row r="5502" spans="1:30" s="215" customFormat="1" x14ac:dyDescent="0.25">
      <c r="A5502" s="215" t="s">
        <v>160</v>
      </c>
      <c r="B5502" s="215">
        <v>6154</v>
      </c>
      <c r="C5502" s="215" t="s">
        <v>243</v>
      </c>
      <c r="D5502" s="215">
        <v>191686313</v>
      </c>
      <c r="E5502" s="215">
        <v>1020</v>
      </c>
      <c r="F5502" s="215">
        <v>1110</v>
      </c>
      <c r="G5502" s="215">
        <v>1004</v>
      </c>
      <c r="I5502" s="215" t="s">
        <v>16323</v>
      </c>
      <c r="J5502" s="215" t="s">
        <v>16324</v>
      </c>
      <c r="K5502" s="215" t="s">
        <v>8688</v>
      </c>
      <c r="L5502" s="215" t="s">
        <v>21611</v>
      </c>
      <c r="AD5502" s="216"/>
    </row>
    <row r="5503" spans="1:30" s="215" customFormat="1" x14ac:dyDescent="0.25">
      <c r="A5503" s="215" t="s">
        <v>160</v>
      </c>
      <c r="B5503" s="215">
        <v>6154</v>
      </c>
      <c r="C5503" s="215" t="s">
        <v>243</v>
      </c>
      <c r="D5503" s="215">
        <v>191865905</v>
      </c>
      <c r="E5503" s="215">
        <v>1020</v>
      </c>
      <c r="F5503" s="215">
        <v>1110</v>
      </c>
      <c r="G5503" s="215">
        <v>1004</v>
      </c>
      <c r="I5503" s="215" t="s">
        <v>16323</v>
      </c>
      <c r="J5503" s="215" t="s">
        <v>16324</v>
      </c>
      <c r="K5503" s="215" t="s">
        <v>8688</v>
      </c>
      <c r="L5503" s="215" t="s">
        <v>21612</v>
      </c>
      <c r="AD5503" s="216"/>
    </row>
    <row r="5504" spans="1:30" s="215" customFormat="1" x14ac:dyDescent="0.25">
      <c r="A5504" s="215" t="s">
        <v>160</v>
      </c>
      <c r="B5504" s="215">
        <v>6154</v>
      </c>
      <c r="C5504" s="215" t="s">
        <v>243</v>
      </c>
      <c r="D5504" s="215">
        <v>191866395</v>
      </c>
      <c r="E5504" s="215">
        <v>1020</v>
      </c>
      <c r="F5504" s="215">
        <v>1110</v>
      </c>
      <c r="G5504" s="215">
        <v>1004</v>
      </c>
      <c r="I5504" s="215" t="s">
        <v>16325</v>
      </c>
      <c r="J5504" s="215" t="s">
        <v>16326</v>
      </c>
      <c r="K5504" s="215" t="s">
        <v>8688</v>
      </c>
      <c r="L5504" s="215" t="s">
        <v>21613</v>
      </c>
      <c r="AD5504" s="216"/>
    </row>
    <row r="5505" spans="1:30" s="215" customFormat="1" x14ac:dyDescent="0.25">
      <c r="A5505" s="215" t="s">
        <v>160</v>
      </c>
      <c r="B5505" s="215">
        <v>6154</v>
      </c>
      <c r="C5505" s="215" t="s">
        <v>243</v>
      </c>
      <c r="D5505" s="215">
        <v>191872523</v>
      </c>
      <c r="E5505" s="215">
        <v>1020</v>
      </c>
      <c r="F5505" s="215">
        <v>1121</v>
      </c>
      <c r="G5505" s="215">
        <v>1004</v>
      </c>
      <c r="I5505" s="215" t="s">
        <v>8493</v>
      </c>
      <c r="J5505" s="215" t="s">
        <v>8494</v>
      </c>
      <c r="K5505" s="215" t="s">
        <v>3252</v>
      </c>
      <c r="L5505" s="215" t="s">
        <v>30766</v>
      </c>
      <c r="AD5505" s="216"/>
    </row>
    <row r="5506" spans="1:30" s="215" customFormat="1" x14ac:dyDescent="0.25">
      <c r="A5506" s="215" t="s">
        <v>160</v>
      </c>
      <c r="B5506" s="215">
        <v>6154</v>
      </c>
      <c r="C5506" s="215" t="s">
        <v>243</v>
      </c>
      <c r="D5506" s="215">
        <v>191906805</v>
      </c>
      <c r="E5506" s="215">
        <v>1020</v>
      </c>
      <c r="F5506" s="215">
        <v>1122</v>
      </c>
      <c r="G5506" s="215">
        <v>1004</v>
      </c>
      <c r="I5506" s="215" t="s">
        <v>28381</v>
      </c>
      <c r="J5506" s="215" t="s">
        <v>28382</v>
      </c>
      <c r="K5506" s="215" t="s">
        <v>8688</v>
      </c>
      <c r="L5506" s="215" t="s">
        <v>28426</v>
      </c>
      <c r="AD5506" s="216"/>
    </row>
    <row r="5507" spans="1:30" s="215" customFormat="1" x14ac:dyDescent="0.25">
      <c r="A5507" s="215" t="s">
        <v>160</v>
      </c>
      <c r="B5507" s="215">
        <v>6154</v>
      </c>
      <c r="C5507" s="215" t="s">
        <v>243</v>
      </c>
      <c r="D5507" s="215">
        <v>191951397</v>
      </c>
      <c r="E5507" s="215">
        <v>1060</v>
      </c>
      <c r="F5507" s="215">
        <v>1211</v>
      </c>
      <c r="G5507" s="215">
        <v>1004</v>
      </c>
      <c r="I5507" s="215" t="s">
        <v>16327</v>
      </c>
      <c r="J5507" s="215" t="s">
        <v>16328</v>
      </c>
      <c r="K5507" s="215" t="s">
        <v>8688</v>
      </c>
      <c r="L5507" s="215" t="s">
        <v>21614</v>
      </c>
      <c r="AD5507" s="216"/>
    </row>
    <row r="5508" spans="1:30" s="215" customFormat="1" x14ac:dyDescent="0.25">
      <c r="A5508" s="215" t="s">
        <v>160</v>
      </c>
      <c r="B5508" s="215">
        <v>6154</v>
      </c>
      <c r="C5508" s="215" t="s">
        <v>243</v>
      </c>
      <c r="D5508" s="215">
        <v>191951412</v>
      </c>
      <c r="E5508" s="215">
        <v>1060</v>
      </c>
      <c r="F5508" s="215">
        <v>1211</v>
      </c>
      <c r="G5508" s="215">
        <v>1004</v>
      </c>
      <c r="I5508" s="215" t="s">
        <v>16329</v>
      </c>
      <c r="J5508" s="215" t="s">
        <v>16330</v>
      </c>
      <c r="K5508" s="215" t="s">
        <v>8741</v>
      </c>
      <c r="L5508" s="215" t="s">
        <v>23141</v>
      </c>
      <c r="AD5508" s="216"/>
    </row>
    <row r="5509" spans="1:30" s="215" customFormat="1" x14ac:dyDescent="0.25">
      <c r="A5509" s="215" t="s">
        <v>160</v>
      </c>
      <c r="B5509" s="215">
        <v>6154</v>
      </c>
      <c r="C5509" s="215" t="s">
        <v>243</v>
      </c>
      <c r="D5509" s="215">
        <v>191951415</v>
      </c>
      <c r="E5509" s="215">
        <v>1060</v>
      </c>
      <c r="G5509" s="215">
        <v>1004</v>
      </c>
      <c r="I5509" s="215" t="s">
        <v>16331</v>
      </c>
      <c r="J5509" s="215" t="s">
        <v>16332</v>
      </c>
      <c r="K5509" s="215" t="s">
        <v>8688</v>
      </c>
      <c r="L5509" s="215" t="s">
        <v>21615</v>
      </c>
      <c r="AD5509" s="216"/>
    </row>
    <row r="5510" spans="1:30" s="215" customFormat="1" x14ac:dyDescent="0.25">
      <c r="A5510" s="215" t="s">
        <v>160</v>
      </c>
      <c r="B5510" s="215">
        <v>6154</v>
      </c>
      <c r="C5510" s="215" t="s">
        <v>243</v>
      </c>
      <c r="D5510" s="215">
        <v>191952555</v>
      </c>
      <c r="E5510" s="215">
        <v>1020</v>
      </c>
      <c r="F5510" s="215">
        <v>1110</v>
      </c>
      <c r="G5510" s="215">
        <v>1004</v>
      </c>
      <c r="I5510" s="215" t="s">
        <v>16333</v>
      </c>
      <c r="J5510" s="215" t="s">
        <v>16334</v>
      </c>
      <c r="K5510" s="215" t="s">
        <v>8688</v>
      </c>
      <c r="L5510" s="215" t="s">
        <v>21616</v>
      </c>
      <c r="AD5510" s="216"/>
    </row>
    <row r="5511" spans="1:30" s="215" customFormat="1" x14ac:dyDescent="0.25">
      <c r="A5511" s="215" t="s">
        <v>160</v>
      </c>
      <c r="B5511" s="215">
        <v>6154</v>
      </c>
      <c r="C5511" s="215" t="s">
        <v>243</v>
      </c>
      <c r="D5511" s="215">
        <v>191952558</v>
      </c>
      <c r="E5511" s="215">
        <v>1020</v>
      </c>
      <c r="F5511" s="215">
        <v>1110</v>
      </c>
      <c r="G5511" s="215">
        <v>1004</v>
      </c>
      <c r="I5511" s="215" t="s">
        <v>16335</v>
      </c>
      <c r="J5511" s="215" t="s">
        <v>16336</v>
      </c>
      <c r="K5511" s="215" t="s">
        <v>8688</v>
      </c>
      <c r="L5511" s="215" t="s">
        <v>21617</v>
      </c>
      <c r="AD5511" s="216"/>
    </row>
    <row r="5512" spans="1:30" s="215" customFormat="1" x14ac:dyDescent="0.25">
      <c r="A5512" s="215" t="s">
        <v>160</v>
      </c>
      <c r="B5512" s="215">
        <v>6154</v>
      </c>
      <c r="C5512" s="215" t="s">
        <v>243</v>
      </c>
      <c r="D5512" s="215">
        <v>191966620</v>
      </c>
      <c r="E5512" s="215">
        <v>1020</v>
      </c>
      <c r="F5512" s="215">
        <v>1122</v>
      </c>
      <c r="G5512" s="215">
        <v>1004</v>
      </c>
      <c r="I5512" s="215" t="s">
        <v>24807</v>
      </c>
      <c r="J5512" s="215" t="s">
        <v>24808</v>
      </c>
      <c r="K5512" s="215" t="s">
        <v>8688</v>
      </c>
      <c r="L5512" s="215" t="s">
        <v>24904</v>
      </c>
      <c r="AD5512" s="216"/>
    </row>
    <row r="5513" spans="1:30" s="215" customFormat="1" x14ac:dyDescent="0.25">
      <c r="A5513" s="215" t="s">
        <v>160</v>
      </c>
      <c r="B5513" s="215">
        <v>6154</v>
      </c>
      <c r="C5513" s="215" t="s">
        <v>243</v>
      </c>
      <c r="D5513" s="215">
        <v>191972041</v>
      </c>
      <c r="E5513" s="215">
        <v>1020</v>
      </c>
      <c r="F5513" s="215">
        <v>1110</v>
      </c>
      <c r="G5513" s="215">
        <v>1004</v>
      </c>
      <c r="I5513" s="215" t="s">
        <v>16337</v>
      </c>
      <c r="J5513" s="215" t="s">
        <v>16338</v>
      </c>
      <c r="K5513" s="215" t="s">
        <v>8688</v>
      </c>
      <c r="L5513" s="215" t="s">
        <v>21618</v>
      </c>
      <c r="AD5513" s="216"/>
    </row>
    <row r="5514" spans="1:30" s="215" customFormat="1" x14ac:dyDescent="0.25">
      <c r="A5514" s="215" t="s">
        <v>160</v>
      </c>
      <c r="B5514" s="215">
        <v>6154</v>
      </c>
      <c r="C5514" s="215" t="s">
        <v>243</v>
      </c>
      <c r="D5514" s="215">
        <v>191972058</v>
      </c>
      <c r="E5514" s="215">
        <v>1020</v>
      </c>
      <c r="F5514" s="215">
        <v>1110</v>
      </c>
      <c r="G5514" s="215">
        <v>1004</v>
      </c>
      <c r="I5514" s="215" t="s">
        <v>16337</v>
      </c>
      <c r="J5514" s="215" t="s">
        <v>16338</v>
      </c>
      <c r="K5514" s="215" t="s">
        <v>8688</v>
      </c>
      <c r="L5514" s="215" t="s">
        <v>21619</v>
      </c>
      <c r="AD5514" s="216"/>
    </row>
    <row r="5515" spans="1:30" s="215" customFormat="1" x14ac:dyDescent="0.25">
      <c r="A5515" s="215" t="s">
        <v>160</v>
      </c>
      <c r="B5515" s="215">
        <v>6154</v>
      </c>
      <c r="C5515" s="215" t="s">
        <v>243</v>
      </c>
      <c r="D5515" s="215">
        <v>191972102</v>
      </c>
      <c r="E5515" s="215">
        <v>1020</v>
      </c>
      <c r="F5515" s="215">
        <v>1110</v>
      </c>
      <c r="G5515" s="215">
        <v>1004</v>
      </c>
      <c r="I5515" s="215" t="s">
        <v>16337</v>
      </c>
      <c r="J5515" s="215" t="s">
        <v>16338</v>
      </c>
      <c r="K5515" s="215" t="s">
        <v>8688</v>
      </c>
      <c r="L5515" s="215" t="s">
        <v>21620</v>
      </c>
      <c r="AD5515" s="216"/>
    </row>
    <row r="5516" spans="1:30" s="215" customFormat="1" x14ac:dyDescent="0.25">
      <c r="A5516" s="215" t="s">
        <v>160</v>
      </c>
      <c r="B5516" s="215">
        <v>6154</v>
      </c>
      <c r="C5516" s="215" t="s">
        <v>243</v>
      </c>
      <c r="D5516" s="215">
        <v>191972104</v>
      </c>
      <c r="E5516" s="215">
        <v>1020</v>
      </c>
      <c r="F5516" s="215">
        <v>1110</v>
      </c>
      <c r="G5516" s="215">
        <v>1004</v>
      </c>
      <c r="I5516" s="215" t="s">
        <v>16337</v>
      </c>
      <c r="J5516" s="215" t="s">
        <v>16338</v>
      </c>
      <c r="K5516" s="215" t="s">
        <v>8688</v>
      </c>
      <c r="L5516" s="215" t="s">
        <v>21621</v>
      </c>
      <c r="AD5516" s="216"/>
    </row>
    <row r="5517" spans="1:30" s="215" customFormat="1" x14ac:dyDescent="0.25">
      <c r="A5517" s="215" t="s">
        <v>160</v>
      </c>
      <c r="B5517" s="215">
        <v>6154</v>
      </c>
      <c r="C5517" s="215" t="s">
        <v>243</v>
      </c>
      <c r="D5517" s="215">
        <v>191972105</v>
      </c>
      <c r="E5517" s="215">
        <v>1020</v>
      </c>
      <c r="F5517" s="215">
        <v>1110</v>
      </c>
      <c r="G5517" s="215">
        <v>1004</v>
      </c>
      <c r="I5517" s="215" t="s">
        <v>16337</v>
      </c>
      <c r="J5517" s="215" t="s">
        <v>16338</v>
      </c>
      <c r="K5517" s="215" t="s">
        <v>8688</v>
      </c>
      <c r="L5517" s="215" t="s">
        <v>21622</v>
      </c>
      <c r="AD5517" s="216"/>
    </row>
    <row r="5518" spans="1:30" s="215" customFormat="1" x14ac:dyDescent="0.25">
      <c r="A5518" s="215" t="s">
        <v>160</v>
      </c>
      <c r="B5518" s="215">
        <v>6154</v>
      </c>
      <c r="C5518" s="215" t="s">
        <v>243</v>
      </c>
      <c r="D5518" s="215">
        <v>191972107</v>
      </c>
      <c r="E5518" s="215">
        <v>1020</v>
      </c>
      <c r="F5518" s="215">
        <v>1110</v>
      </c>
      <c r="G5518" s="215">
        <v>1004</v>
      </c>
      <c r="I5518" s="215" t="s">
        <v>16337</v>
      </c>
      <c r="J5518" s="215" t="s">
        <v>16338</v>
      </c>
      <c r="K5518" s="215" t="s">
        <v>8688</v>
      </c>
      <c r="L5518" s="215" t="s">
        <v>21623</v>
      </c>
      <c r="AD5518" s="216"/>
    </row>
    <row r="5519" spans="1:30" s="215" customFormat="1" x14ac:dyDescent="0.25">
      <c r="A5519" s="215" t="s">
        <v>160</v>
      </c>
      <c r="B5519" s="215">
        <v>6154</v>
      </c>
      <c r="C5519" s="215" t="s">
        <v>243</v>
      </c>
      <c r="D5519" s="215">
        <v>191972108</v>
      </c>
      <c r="E5519" s="215">
        <v>1020</v>
      </c>
      <c r="F5519" s="215">
        <v>1110</v>
      </c>
      <c r="G5519" s="215">
        <v>1004</v>
      </c>
      <c r="I5519" s="215" t="s">
        <v>16337</v>
      </c>
      <c r="J5519" s="215" t="s">
        <v>16338</v>
      </c>
      <c r="K5519" s="215" t="s">
        <v>8688</v>
      </c>
      <c r="L5519" s="215" t="s">
        <v>21624</v>
      </c>
      <c r="AD5519" s="216"/>
    </row>
    <row r="5520" spans="1:30" s="215" customFormat="1" x14ac:dyDescent="0.25">
      <c r="A5520" s="215" t="s">
        <v>160</v>
      </c>
      <c r="B5520" s="215">
        <v>6154</v>
      </c>
      <c r="C5520" s="215" t="s">
        <v>243</v>
      </c>
      <c r="D5520" s="215">
        <v>191973912</v>
      </c>
      <c r="E5520" s="215">
        <v>1060</v>
      </c>
      <c r="F5520" s="215">
        <v>1274</v>
      </c>
      <c r="G5520" s="215">
        <v>1004</v>
      </c>
      <c r="I5520" s="215" t="s">
        <v>16339</v>
      </c>
      <c r="J5520" s="215" t="s">
        <v>16340</v>
      </c>
      <c r="K5520" s="215" t="s">
        <v>8688</v>
      </c>
      <c r="L5520" s="215" t="s">
        <v>21625</v>
      </c>
      <c r="AD5520" s="216"/>
    </row>
    <row r="5521" spans="1:30" s="215" customFormat="1" x14ac:dyDescent="0.25">
      <c r="A5521" s="215" t="s">
        <v>160</v>
      </c>
      <c r="B5521" s="215">
        <v>6154</v>
      </c>
      <c r="C5521" s="215" t="s">
        <v>243</v>
      </c>
      <c r="D5521" s="215">
        <v>191978919</v>
      </c>
      <c r="E5521" s="215">
        <v>1020</v>
      </c>
      <c r="F5521" s="215">
        <v>1110</v>
      </c>
      <c r="G5521" s="215">
        <v>1003</v>
      </c>
      <c r="I5521" s="215" t="s">
        <v>16341</v>
      </c>
      <c r="J5521" s="215" t="s">
        <v>16342</v>
      </c>
      <c r="K5521" s="215" t="s">
        <v>8741</v>
      </c>
      <c r="L5521" s="215" t="s">
        <v>23142</v>
      </c>
      <c r="AD5521" s="216"/>
    </row>
    <row r="5522" spans="1:30" s="215" customFormat="1" x14ac:dyDescent="0.25">
      <c r="A5522" s="215" t="s">
        <v>160</v>
      </c>
      <c r="B5522" s="215">
        <v>6154</v>
      </c>
      <c r="C5522" s="215" t="s">
        <v>243</v>
      </c>
      <c r="D5522" s="215">
        <v>191983860</v>
      </c>
      <c r="E5522" s="215">
        <v>1020</v>
      </c>
      <c r="F5522" s="215">
        <v>1110</v>
      </c>
      <c r="G5522" s="215">
        <v>1004</v>
      </c>
      <c r="I5522" s="215" t="s">
        <v>16343</v>
      </c>
      <c r="J5522" s="215" t="s">
        <v>16344</v>
      </c>
      <c r="K5522" s="215" t="s">
        <v>8688</v>
      </c>
      <c r="L5522" s="215" t="s">
        <v>21626</v>
      </c>
      <c r="AD5522" s="216"/>
    </row>
    <row r="5523" spans="1:30" s="215" customFormat="1" x14ac:dyDescent="0.25">
      <c r="A5523" s="215" t="s">
        <v>160</v>
      </c>
      <c r="B5523" s="215">
        <v>6154</v>
      </c>
      <c r="C5523" s="215" t="s">
        <v>243</v>
      </c>
      <c r="D5523" s="215">
        <v>191988075</v>
      </c>
      <c r="E5523" s="215">
        <v>1020</v>
      </c>
      <c r="F5523" s="215">
        <v>1122</v>
      </c>
      <c r="G5523" s="215">
        <v>1004</v>
      </c>
      <c r="I5523" s="215" t="s">
        <v>16345</v>
      </c>
      <c r="J5523" s="215" t="s">
        <v>16346</v>
      </c>
      <c r="K5523" s="215" t="s">
        <v>8688</v>
      </c>
      <c r="L5523" s="215" t="s">
        <v>21627</v>
      </c>
      <c r="AD5523" s="216"/>
    </row>
    <row r="5524" spans="1:30" s="215" customFormat="1" x14ac:dyDescent="0.25">
      <c r="A5524" s="215" t="s">
        <v>160</v>
      </c>
      <c r="B5524" s="215">
        <v>6154</v>
      </c>
      <c r="C5524" s="215" t="s">
        <v>243</v>
      </c>
      <c r="D5524" s="215">
        <v>191994054</v>
      </c>
      <c r="E5524" s="215">
        <v>1020</v>
      </c>
      <c r="F5524" s="215">
        <v>1110</v>
      </c>
      <c r="G5524" s="215">
        <v>1004</v>
      </c>
      <c r="I5524" s="215" t="s">
        <v>16347</v>
      </c>
      <c r="J5524" s="215" t="s">
        <v>16348</v>
      </c>
      <c r="K5524" s="215" t="s">
        <v>8688</v>
      </c>
      <c r="L5524" s="215" t="s">
        <v>23864</v>
      </c>
      <c r="AD5524" s="216"/>
    </row>
    <row r="5525" spans="1:30" s="215" customFormat="1" x14ac:dyDescent="0.25">
      <c r="A5525" s="215" t="s">
        <v>160</v>
      </c>
      <c r="B5525" s="215">
        <v>6154</v>
      </c>
      <c r="C5525" s="215" t="s">
        <v>243</v>
      </c>
      <c r="D5525" s="215">
        <v>191994732</v>
      </c>
      <c r="E5525" s="215">
        <v>1020</v>
      </c>
      <c r="F5525" s="215">
        <v>1110</v>
      </c>
      <c r="G5525" s="215">
        <v>1004</v>
      </c>
      <c r="I5525" s="215" t="s">
        <v>16349</v>
      </c>
      <c r="J5525" s="215" t="s">
        <v>16350</v>
      </c>
      <c r="K5525" s="215" t="s">
        <v>8688</v>
      </c>
      <c r="L5525" s="215" t="s">
        <v>21628</v>
      </c>
      <c r="AD5525" s="216"/>
    </row>
    <row r="5526" spans="1:30" s="215" customFormat="1" x14ac:dyDescent="0.25">
      <c r="A5526" s="215" t="s">
        <v>160</v>
      </c>
      <c r="B5526" s="215">
        <v>6154</v>
      </c>
      <c r="C5526" s="215" t="s">
        <v>243</v>
      </c>
      <c r="D5526" s="215">
        <v>192007565</v>
      </c>
      <c r="E5526" s="215">
        <v>1020</v>
      </c>
      <c r="F5526" s="215">
        <v>1122</v>
      </c>
      <c r="G5526" s="215">
        <v>1004</v>
      </c>
      <c r="I5526" s="215" t="s">
        <v>16351</v>
      </c>
      <c r="J5526" s="215" t="s">
        <v>16352</v>
      </c>
      <c r="K5526" s="215" t="s">
        <v>8688</v>
      </c>
      <c r="L5526" s="215" t="s">
        <v>21629</v>
      </c>
      <c r="AD5526" s="216"/>
    </row>
    <row r="5527" spans="1:30" s="215" customFormat="1" x14ac:dyDescent="0.25">
      <c r="A5527" s="215" t="s">
        <v>160</v>
      </c>
      <c r="B5527" s="215">
        <v>6154</v>
      </c>
      <c r="C5527" s="215" t="s">
        <v>243</v>
      </c>
      <c r="D5527" s="215">
        <v>192019350</v>
      </c>
      <c r="E5527" s="215">
        <v>1060</v>
      </c>
      <c r="F5527" s="215">
        <v>1274</v>
      </c>
      <c r="G5527" s="215">
        <v>1004</v>
      </c>
      <c r="I5527" s="215" t="s">
        <v>24355</v>
      </c>
      <c r="J5527" s="215" t="s">
        <v>24356</v>
      </c>
      <c r="K5527" s="215" t="s">
        <v>8688</v>
      </c>
      <c r="L5527" s="215" t="s">
        <v>24409</v>
      </c>
      <c r="AD5527" s="216"/>
    </row>
    <row r="5528" spans="1:30" s="215" customFormat="1" x14ac:dyDescent="0.25">
      <c r="A5528" s="215" t="s">
        <v>160</v>
      </c>
      <c r="B5528" s="215">
        <v>6154</v>
      </c>
      <c r="C5528" s="215" t="s">
        <v>243</v>
      </c>
      <c r="D5528" s="215">
        <v>192022352</v>
      </c>
      <c r="E5528" s="215">
        <v>1060</v>
      </c>
      <c r="F5528" s="215">
        <v>1274</v>
      </c>
      <c r="G5528" s="215">
        <v>1004</v>
      </c>
      <c r="I5528" s="215" t="s">
        <v>24706</v>
      </c>
      <c r="J5528" s="215" t="s">
        <v>24707</v>
      </c>
      <c r="K5528" s="215" t="s">
        <v>8688</v>
      </c>
      <c r="L5528" s="215" t="s">
        <v>24762</v>
      </c>
      <c r="AD5528" s="216"/>
    </row>
    <row r="5529" spans="1:30" s="215" customFormat="1" x14ac:dyDescent="0.25">
      <c r="A5529" s="215" t="s">
        <v>160</v>
      </c>
      <c r="B5529" s="215">
        <v>6154</v>
      </c>
      <c r="C5529" s="215" t="s">
        <v>243</v>
      </c>
      <c r="D5529" s="215">
        <v>192022354</v>
      </c>
      <c r="E5529" s="215">
        <v>1060</v>
      </c>
      <c r="F5529" s="215">
        <v>1274</v>
      </c>
      <c r="G5529" s="215">
        <v>1004</v>
      </c>
      <c r="I5529" s="215" t="s">
        <v>24708</v>
      </c>
      <c r="J5529" s="215" t="s">
        <v>24709</v>
      </c>
      <c r="K5529" s="215" t="s">
        <v>8688</v>
      </c>
      <c r="L5529" s="215" t="s">
        <v>24763</v>
      </c>
      <c r="AD5529" s="216"/>
    </row>
    <row r="5530" spans="1:30" s="215" customFormat="1" x14ac:dyDescent="0.25">
      <c r="A5530" s="215" t="s">
        <v>160</v>
      </c>
      <c r="B5530" s="215">
        <v>6154</v>
      </c>
      <c r="C5530" s="215" t="s">
        <v>243</v>
      </c>
      <c r="D5530" s="215">
        <v>192022362</v>
      </c>
      <c r="E5530" s="215">
        <v>1060</v>
      </c>
      <c r="F5530" s="215">
        <v>1274</v>
      </c>
      <c r="G5530" s="215">
        <v>1004</v>
      </c>
      <c r="I5530" s="215" t="s">
        <v>24710</v>
      </c>
      <c r="J5530" s="215" t="s">
        <v>24711</v>
      </c>
      <c r="K5530" s="215" t="s">
        <v>8688</v>
      </c>
      <c r="L5530" s="215" t="s">
        <v>24764</v>
      </c>
      <c r="AD5530" s="216"/>
    </row>
    <row r="5531" spans="1:30" s="215" customFormat="1" x14ac:dyDescent="0.25">
      <c r="A5531" s="215" t="s">
        <v>160</v>
      </c>
      <c r="B5531" s="215">
        <v>6154</v>
      </c>
      <c r="C5531" s="215" t="s">
        <v>243</v>
      </c>
      <c r="D5531" s="215">
        <v>192023430</v>
      </c>
      <c r="E5531" s="215">
        <v>1060</v>
      </c>
      <c r="F5531" s="215">
        <v>1274</v>
      </c>
      <c r="G5531" s="215">
        <v>1004</v>
      </c>
      <c r="I5531" s="215" t="s">
        <v>24809</v>
      </c>
      <c r="J5531" s="215" t="s">
        <v>24810</v>
      </c>
      <c r="K5531" s="215" t="s">
        <v>8688</v>
      </c>
      <c r="L5531" s="215" t="s">
        <v>24905</v>
      </c>
      <c r="AD5531" s="216"/>
    </row>
    <row r="5532" spans="1:30" s="215" customFormat="1" x14ac:dyDescent="0.25">
      <c r="A5532" s="215" t="s">
        <v>160</v>
      </c>
      <c r="B5532" s="215">
        <v>6154</v>
      </c>
      <c r="C5532" s="215" t="s">
        <v>243</v>
      </c>
      <c r="D5532" s="215">
        <v>192023432</v>
      </c>
      <c r="E5532" s="215">
        <v>1060</v>
      </c>
      <c r="F5532" s="215">
        <v>1274</v>
      </c>
      <c r="G5532" s="215">
        <v>1004</v>
      </c>
      <c r="I5532" s="215" t="s">
        <v>24811</v>
      </c>
      <c r="J5532" s="215" t="s">
        <v>24812</v>
      </c>
      <c r="K5532" s="215" t="s">
        <v>8688</v>
      </c>
      <c r="L5532" s="215" t="s">
        <v>24906</v>
      </c>
      <c r="AD5532" s="216"/>
    </row>
    <row r="5533" spans="1:30" s="215" customFormat="1" x14ac:dyDescent="0.25">
      <c r="A5533" s="215" t="s">
        <v>160</v>
      </c>
      <c r="B5533" s="215">
        <v>6154</v>
      </c>
      <c r="C5533" s="215" t="s">
        <v>243</v>
      </c>
      <c r="D5533" s="215">
        <v>192023433</v>
      </c>
      <c r="E5533" s="215">
        <v>1060</v>
      </c>
      <c r="F5533" s="215">
        <v>1274</v>
      </c>
      <c r="G5533" s="215">
        <v>1004</v>
      </c>
      <c r="I5533" s="215" t="s">
        <v>24813</v>
      </c>
      <c r="J5533" s="215" t="s">
        <v>24814</v>
      </c>
      <c r="K5533" s="215" t="s">
        <v>8688</v>
      </c>
      <c r="L5533" s="215" t="s">
        <v>24907</v>
      </c>
      <c r="AD5533" s="216"/>
    </row>
    <row r="5534" spans="1:30" s="215" customFormat="1" x14ac:dyDescent="0.25">
      <c r="A5534" s="215" t="s">
        <v>160</v>
      </c>
      <c r="B5534" s="215">
        <v>6154</v>
      </c>
      <c r="C5534" s="215" t="s">
        <v>243</v>
      </c>
      <c r="D5534" s="215">
        <v>192023436</v>
      </c>
      <c r="E5534" s="215">
        <v>1060</v>
      </c>
      <c r="F5534" s="215">
        <v>1274</v>
      </c>
      <c r="G5534" s="215">
        <v>1004</v>
      </c>
      <c r="I5534" s="215" t="s">
        <v>24815</v>
      </c>
      <c r="J5534" s="215" t="s">
        <v>24816</v>
      </c>
      <c r="K5534" s="215" t="s">
        <v>8688</v>
      </c>
      <c r="L5534" s="215" t="s">
        <v>24908</v>
      </c>
      <c r="AD5534" s="216"/>
    </row>
    <row r="5535" spans="1:30" s="215" customFormat="1" x14ac:dyDescent="0.25">
      <c r="A5535" s="215" t="s">
        <v>160</v>
      </c>
      <c r="B5535" s="215">
        <v>6154</v>
      </c>
      <c r="C5535" s="215" t="s">
        <v>243</v>
      </c>
      <c r="D5535" s="215">
        <v>192023439</v>
      </c>
      <c r="E5535" s="215">
        <v>1060</v>
      </c>
      <c r="F5535" s="215">
        <v>1274</v>
      </c>
      <c r="G5535" s="215">
        <v>1004</v>
      </c>
      <c r="I5535" s="215" t="s">
        <v>24817</v>
      </c>
      <c r="J5535" s="215" t="s">
        <v>24818</v>
      </c>
      <c r="K5535" s="215" t="s">
        <v>8688</v>
      </c>
      <c r="L5535" s="215" t="s">
        <v>24909</v>
      </c>
      <c r="AD5535" s="216"/>
    </row>
    <row r="5536" spans="1:30" s="215" customFormat="1" x14ac:dyDescent="0.25">
      <c r="A5536" s="215" t="s">
        <v>160</v>
      </c>
      <c r="B5536" s="215">
        <v>6154</v>
      </c>
      <c r="C5536" s="215" t="s">
        <v>243</v>
      </c>
      <c r="D5536" s="215">
        <v>192023440</v>
      </c>
      <c r="E5536" s="215">
        <v>1060</v>
      </c>
      <c r="F5536" s="215">
        <v>1274</v>
      </c>
      <c r="G5536" s="215">
        <v>1004</v>
      </c>
      <c r="I5536" s="215" t="s">
        <v>24819</v>
      </c>
      <c r="J5536" s="215" t="s">
        <v>24820</v>
      </c>
      <c r="K5536" s="215" t="s">
        <v>8741</v>
      </c>
      <c r="L5536" s="215" t="s">
        <v>24947</v>
      </c>
      <c r="AD5536" s="216"/>
    </row>
    <row r="5537" spans="1:30" s="215" customFormat="1" x14ac:dyDescent="0.25">
      <c r="A5537" s="215" t="s">
        <v>160</v>
      </c>
      <c r="B5537" s="215">
        <v>6154</v>
      </c>
      <c r="C5537" s="215" t="s">
        <v>243</v>
      </c>
      <c r="D5537" s="215">
        <v>192023468</v>
      </c>
      <c r="E5537" s="215">
        <v>1060</v>
      </c>
      <c r="F5537" s="215">
        <v>1274</v>
      </c>
      <c r="G5537" s="215">
        <v>1004</v>
      </c>
      <c r="I5537" s="215" t="s">
        <v>24821</v>
      </c>
      <c r="J5537" s="215" t="s">
        <v>24822</v>
      </c>
      <c r="K5537" s="215" t="s">
        <v>8688</v>
      </c>
      <c r="L5537" s="215" t="s">
        <v>24910</v>
      </c>
      <c r="AD5537" s="216"/>
    </row>
    <row r="5538" spans="1:30" s="215" customFormat="1" x14ac:dyDescent="0.25">
      <c r="A5538" s="215" t="s">
        <v>160</v>
      </c>
      <c r="B5538" s="215">
        <v>6154</v>
      </c>
      <c r="C5538" s="215" t="s">
        <v>243</v>
      </c>
      <c r="D5538" s="215">
        <v>192023469</v>
      </c>
      <c r="E5538" s="215">
        <v>1060</v>
      </c>
      <c r="F5538" s="215">
        <v>1274</v>
      </c>
      <c r="G5538" s="215">
        <v>1004</v>
      </c>
      <c r="I5538" s="215" t="s">
        <v>24823</v>
      </c>
      <c r="J5538" s="215" t="s">
        <v>24824</v>
      </c>
      <c r="K5538" s="215" t="s">
        <v>8688</v>
      </c>
      <c r="L5538" s="215" t="s">
        <v>24911</v>
      </c>
      <c r="AD5538" s="216"/>
    </row>
    <row r="5539" spans="1:30" s="215" customFormat="1" x14ac:dyDescent="0.25">
      <c r="A5539" s="215" t="s">
        <v>160</v>
      </c>
      <c r="B5539" s="215">
        <v>6154</v>
      </c>
      <c r="C5539" s="215" t="s">
        <v>243</v>
      </c>
      <c r="D5539" s="215">
        <v>192029430</v>
      </c>
      <c r="E5539" s="215">
        <v>1060</v>
      </c>
      <c r="F5539" s="215">
        <v>1274</v>
      </c>
      <c r="G5539" s="215">
        <v>1004</v>
      </c>
      <c r="I5539" s="215" t="s">
        <v>26138</v>
      </c>
      <c r="J5539" s="215" t="s">
        <v>26139</v>
      </c>
      <c r="K5539" s="215" t="s">
        <v>8688</v>
      </c>
      <c r="L5539" s="215" t="s">
        <v>26190</v>
      </c>
      <c r="AD5539" s="216"/>
    </row>
    <row r="5540" spans="1:30" s="215" customFormat="1" x14ac:dyDescent="0.25">
      <c r="A5540" s="215" t="s">
        <v>160</v>
      </c>
      <c r="B5540" s="215">
        <v>6154</v>
      </c>
      <c r="C5540" s="215" t="s">
        <v>243</v>
      </c>
      <c r="D5540" s="215">
        <v>192029434</v>
      </c>
      <c r="E5540" s="215">
        <v>1060</v>
      </c>
      <c r="F5540" s="215">
        <v>1274</v>
      </c>
      <c r="G5540" s="215">
        <v>1004</v>
      </c>
      <c r="I5540" s="215" t="s">
        <v>26140</v>
      </c>
      <c r="J5540" s="215" t="s">
        <v>26141</v>
      </c>
      <c r="K5540" s="215" t="s">
        <v>8688</v>
      </c>
      <c r="L5540" s="215" t="s">
        <v>26191</v>
      </c>
      <c r="AD5540" s="216"/>
    </row>
    <row r="5541" spans="1:30" s="215" customFormat="1" x14ac:dyDescent="0.25">
      <c r="A5541" s="215" t="s">
        <v>160</v>
      </c>
      <c r="B5541" s="215">
        <v>6154</v>
      </c>
      <c r="C5541" s="215" t="s">
        <v>243</v>
      </c>
      <c r="D5541" s="215">
        <v>192029436</v>
      </c>
      <c r="E5541" s="215">
        <v>1060</v>
      </c>
      <c r="F5541" s="215">
        <v>1274</v>
      </c>
      <c r="G5541" s="215">
        <v>1004</v>
      </c>
      <c r="I5541" s="215" t="s">
        <v>26142</v>
      </c>
      <c r="J5541" s="215" t="s">
        <v>26143</v>
      </c>
      <c r="K5541" s="215" t="s">
        <v>8688</v>
      </c>
      <c r="L5541" s="215" t="s">
        <v>26192</v>
      </c>
      <c r="AD5541" s="216"/>
    </row>
    <row r="5542" spans="1:30" s="215" customFormat="1" x14ac:dyDescent="0.25">
      <c r="A5542" s="215" t="s">
        <v>160</v>
      </c>
      <c r="B5542" s="215">
        <v>6154</v>
      </c>
      <c r="C5542" s="215" t="s">
        <v>243</v>
      </c>
      <c r="D5542" s="215">
        <v>192029438</v>
      </c>
      <c r="E5542" s="215">
        <v>1060</v>
      </c>
      <c r="F5542" s="215">
        <v>1274</v>
      </c>
      <c r="G5542" s="215">
        <v>1004</v>
      </c>
      <c r="I5542" s="215" t="s">
        <v>26144</v>
      </c>
      <c r="J5542" s="215" t="s">
        <v>26145</v>
      </c>
      <c r="K5542" s="215" t="s">
        <v>8688</v>
      </c>
      <c r="L5542" s="215" t="s">
        <v>26193</v>
      </c>
      <c r="AD5542" s="216"/>
    </row>
    <row r="5543" spans="1:30" s="215" customFormat="1" x14ac:dyDescent="0.25">
      <c r="A5543" s="215" t="s">
        <v>160</v>
      </c>
      <c r="B5543" s="215">
        <v>6154</v>
      </c>
      <c r="C5543" s="215" t="s">
        <v>243</v>
      </c>
      <c r="D5543" s="215">
        <v>192029440</v>
      </c>
      <c r="E5543" s="215">
        <v>1060</v>
      </c>
      <c r="F5543" s="215">
        <v>1274</v>
      </c>
      <c r="G5543" s="215">
        <v>1004</v>
      </c>
      <c r="I5543" s="215" t="s">
        <v>26146</v>
      </c>
      <c r="J5543" s="215" t="s">
        <v>26147</v>
      </c>
      <c r="K5543" s="215" t="s">
        <v>8688</v>
      </c>
      <c r="L5543" s="215" t="s">
        <v>26194</v>
      </c>
      <c r="AD5543" s="216"/>
    </row>
    <row r="5544" spans="1:30" s="215" customFormat="1" x14ac:dyDescent="0.25">
      <c r="A5544" s="215" t="s">
        <v>160</v>
      </c>
      <c r="B5544" s="215">
        <v>6154</v>
      </c>
      <c r="C5544" s="215" t="s">
        <v>243</v>
      </c>
      <c r="D5544" s="215">
        <v>192029627</v>
      </c>
      <c r="E5544" s="215">
        <v>1060</v>
      </c>
      <c r="F5544" s="215">
        <v>1274</v>
      </c>
      <c r="G5544" s="215">
        <v>1004</v>
      </c>
      <c r="I5544" s="215" t="s">
        <v>26148</v>
      </c>
      <c r="J5544" s="215" t="s">
        <v>26149</v>
      </c>
      <c r="K5544" s="215" t="s">
        <v>8688</v>
      </c>
      <c r="L5544" s="215" t="s">
        <v>26195</v>
      </c>
      <c r="AD5544" s="216"/>
    </row>
    <row r="5545" spans="1:30" s="215" customFormat="1" x14ac:dyDescent="0.25">
      <c r="A5545" s="215" t="s">
        <v>160</v>
      </c>
      <c r="B5545" s="215">
        <v>6154</v>
      </c>
      <c r="C5545" s="215" t="s">
        <v>243</v>
      </c>
      <c r="D5545" s="215">
        <v>192029628</v>
      </c>
      <c r="E5545" s="215">
        <v>1060</v>
      </c>
      <c r="F5545" s="215">
        <v>1274</v>
      </c>
      <c r="G5545" s="215">
        <v>1004</v>
      </c>
      <c r="I5545" s="215" t="s">
        <v>26150</v>
      </c>
      <c r="J5545" s="215" t="s">
        <v>26151</v>
      </c>
      <c r="K5545" s="215" t="s">
        <v>8688</v>
      </c>
      <c r="L5545" s="215" t="s">
        <v>26196</v>
      </c>
      <c r="AD5545" s="216"/>
    </row>
    <row r="5546" spans="1:30" s="215" customFormat="1" x14ac:dyDescent="0.25">
      <c r="A5546" s="215" t="s">
        <v>160</v>
      </c>
      <c r="B5546" s="215">
        <v>6154</v>
      </c>
      <c r="C5546" s="215" t="s">
        <v>243</v>
      </c>
      <c r="D5546" s="215">
        <v>192049681</v>
      </c>
      <c r="E5546" s="215">
        <v>1060</v>
      </c>
      <c r="F5546" s="215">
        <v>1242</v>
      </c>
      <c r="G5546" s="215">
        <v>1004</v>
      </c>
      <c r="I5546" s="215" t="s">
        <v>31259</v>
      </c>
      <c r="J5546" s="215" t="s">
        <v>31260</v>
      </c>
      <c r="K5546" s="215" t="s">
        <v>8741</v>
      </c>
      <c r="L5546" s="215" t="s">
        <v>31361</v>
      </c>
      <c r="AD5546" s="216"/>
    </row>
    <row r="5547" spans="1:30" s="215" customFormat="1" x14ac:dyDescent="0.25">
      <c r="A5547" s="215" t="s">
        <v>160</v>
      </c>
      <c r="B5547" s="215">
        <v>6154</v>
      </c>
      <c r="C5547" s="215" t="s">
        <v>243</v>
      </c>
      <c r="D5547" s="215">
        <v>502190025</v>
      </c>
      <c r="E5547" s="215">
        <v>1060</v>
      </c>
      <c r="F5547" s="215">
        <v>1265</v>
      </c>
      <c r="G5547" s="215">
        <v>1004</v>
      </c>
      <c r="I5547" s="215" t="s">
        <v>24009</v>
      </c>
      <c r="J5547" s="215" t="s">
        <v>24010</v>
      </c>
      <c r="K5547" s="215" t="s">
        <v>8741</v>
      </c>
      <c r="L5547" s="215" t="s">
        <v>24263</v>
      </c>
      <c r="AD5547" s="216"/>
    </row>
    <row r="5548" spans="1:30" s="215" customFormat="1" x14ac:dyDescent="0.25">
      <c r="A5548" s="215" t="s">
        <v>160</v>
      </c>
      <c r="B5548" s="215">
        <v>6154</v>
      </c>
      <c r="C5548" s="215" t="s">
        <v>243</v>
      </c>
      <c r="D5548" s="215">
        <v>502190036</v>
      </c>
      <c r="E5548" s="215">
        <v>1060</v>
      </c>
      <c r="F5548" s="215">
        <v>1274</v>
      </c>
      <c r="G5548" s="215">
        <v>1004</v>
      </c>
      <c r="I5548" s="215" t="s">
        <v>16353</v>
      </c>
      <c r="J5548" s="215" t="s">
        <v>16354</v>
      </c>
      <c r="K5548" s="215" t="s">
        <v>8688</v>
      </c>
      <c r="L5548" s="215" t="s">
        <v>21630</v>
      </c>
      <c r="AD5548" s="216"/>
    </row>
    <row r="5549" spans="1:30" s="215" customFormat="1" x14ac:dyDescent="0.25">
      <c r="A5549" s="215" t="s">
        <v>160</v>
      </c>
      <c r="B5549" s="215">
        <v>6155</v>
      </c>
      <c r="C5549" s="215" t="s">
        <v>244</v>
      </c>
      <c r="D5549" s="215">
        <v>101166216</v>
      </c>
      <c r="E5549" s="215">
        <v>1020</v>
      </c>
      <c r="F5549" s="215">
        <v>1110</v>
      </c>
      <c r="G5549" s="215">
        <v>1004</v>
      </c>
      <c r="I5549" s="215" t="s">
        <v>4067</v>
      </c>
      <c r="J5549" s="215" t="s">
        <v>4068</v>
      </c>
      <c r="K5549" s="215" t="s">
        <v>328</v>
      </c>
      <c r="L5549" s="215" t="s">
        <v>7142</v>
      </c>
      <c r="AD5549" s="216"/>
    </row>
    <row r="5550" spans="1:30" s="215" customFormat="1" x14ac:dyDescent="0.25">
      <c r="A5550" s="215" t="s">
        <v>160</v>
      </c>
      <c r="B5550" s="215">
        <v>6155</v>
      </c>
      <c r="C5550" s="215" t="s">
        <v>244</v>
      </c>
      <c r="D5550" s="215">
        <v>101166222</v>
      </c>
      <c r="E5550" s="215">
        <v>1020</v>
      </c>
      <c r="F5550" s="215">
        <v>1110</v>
      </c>
      <c r="G5550" s="215">
        <v>1004</v>
      </c>
      <c r="I5550" s="215" t="s">
        <v>26344</v>
      </c>
      <c r="J5550" s="215" t="s">
        <v>26345</v>
      </c>
      <c r="K5550" s="215" t="s">
        <v>328</v>
      </c>
      <c r="L5550" s="215" t="s">
        <v>7142</v>
      </c>
      <c r="AD5550" s="216"/>
    </row>
    <row r="5551" spans="1:30" s="215" customFormat="1" x14ac:dyDescent="0.25">
      <c r="A5551" s="215" t="s">
        <v>160</v>
      </c>
      <c r="B5551" s="215">
        <v>6155</v>
      </c>
      <c r="C5551" s="215" t="s">
        <v>244</v>
      </c>
      <c r="D5551" s="215">
        <v>190808069</v>
      </c>
      <c r="E5551" s="215">
        <v>1060</v>
      </c>
      <c r="F5551" s="215">
        <v>1263</v>
      </c>
      <c r="G5551" s="215">
        <v>1004</v>
      </c>
      <c r="I5551" s="215" t="s">
        <v>26346</v>
      </c>
      <c r="J5551" s="215" t="s">
        <v>26347</v>
      </c>
      <c r="K5551" s="215" t="s">
        <v>328</v>
      </c>
      <c r="L5551" s="215" t="s">
        <v>7143</v>
      </c>
      <c r="AD5551" s="216"/>
    </row>
    <row r="5552" spans="1:30" s="215" customFormat="1" x14ac:dyDescent="0.25">
      <c r="A5552" s="215" t="s">
        <v>160</v>
      </c>
      <c r="B5552" s="215">
        <v>6155</v>
      </c>
      <c r="C5552" s="215" t="s">
        <v>244</v>
      </c>
      <c r="D5552" s="215">
        <v>191695233</v>
      </c>
      <c r="E5552" s="215">
        <v>1060</v>
      </c>
      <c r="F5552" s="215">
        <v>1252</v>
      </c>
      <c r="G5552" s="215">
        <v>1004</v>
      </c>
      <c r="I5552" s="215" t="s">
        <v>4069</v>
      </c>
      <c r="J5552" s="215" t="s">
        <v>4070</v>
      </c>
      <c r="K5552" s="215" t="s">
        <v>8741</v>
      </c>
      <c r="L5552" s="215" t="s">
        <v>25275</v>
      </c>
      <c r="AD5552" s="216"/>
    </row>
    <row r="5553" spans="1:30" s="215" customFormat="1" x14ac:dyDescent="0.25">
      <c r="A5553" s="215" t="s">
        <v>160</v>
      </c>
      <c r="B5553" s="215">
        <v>6155</v>
      </c>
      <c r="C5553" s="215" t="s">
        <v>244</v>
      </c>
      <c r="D5553" s="215">
        <v>191703541</v>
      </c>
      <c r="E5553" s="215">
        <v>1080</v>
      </c>
      <c r="F5553" s="215">
        <v>1263</v>
      </c>
      <c r="G5553" s="215">
        <v>1004</v>
      </c>
      <c r="I5553" s="215" t="s">
        <v>4071</v>
      </c>
      <c r="J5553" s="215" t="s">
        <v>4072</v>
      </c>
      <c r="K5553" s="215" t="s">
        <v>328</v>
      </c>
      <c r="L5553" s="215" t="s">
        <v>26661</v>
      </c>
      <c r="AD5553" s="216"/>
    </row>
    <row r="5554" spans="1:30" s="215" customFormat="1" x14ac:dyDescent="0.25">
      <c r="A5554" s="215" t="s">
        <v>160</v>
      </c>
      <c r="B5554" s="215">
        <v>6155</v>
      </c>
      <c r="C5554" s="215" t="s">
        <v>244</v>
      </c>
      <c r="D5554" s="215">
        <v>191969320</v>
      </c>
      <c r="E5554" s="215">
        <v>1020</v>
      </c>
      <c r="F5554" s="215">
        <v>1110</v>
      </c>
      <c r="G5554" s="215">
        <v>1004</v>
      </c>
      <c r="I5554" s="215" t="s">
        <v>26348</v>
      </c>
      <c r="J5554" s="215" t="s">
        <v>26349</v>
      </c>
      <c r="K5554" s="215" t="s">
        <v>8688</v>
      </c>
      <c r="L5554" s="215" t="s">
        <v>10903</v>
      </c>
      <c r="AD5554" s="216"/>
    </row>
    <row r="5555" spans="1:30" s="215" customFormat="1" x14ac:dyDescent="0.25">
      <c r="A5555" s="215" t="s">
        <v>160</v>
      </c>
      <c r="B5555" s="215">
        <v>6155</v>
      </c>
      <c r="C5555" s="215" t="s">
        <v>244</v>
      </c>
      <c r="D5555" s="215">
        <v>191985975</v>
      </c>
      <c r="E5555" s="215">
        <v>1020</v>
      </c>
      <c r="F5555" s="215">
        <v>1110</v>
      </c>
      <c r="G5555" s="215">
        <v>1004</v>
      </c>
      <c r="I5555" s="215" t="s">
        <v>9246</v>
      </c>
      <c r="J5555" s="215" t="s">
        <v>9247</v>
      </c>
      <c r="K5555" s="215" t="s">
        <v>8688</v>
      </c>
      <c r="L5555" s="215" t="s">
        <v>10904</v>
      </c>
      <c r="AD5555" s="216"/>
    </row>
    <row r="5556" spans="1:30" s="215" customFormat="1" x14ac:dyDescent="0.25">
      <c r="A5556" s="215" t="s">
        <v>160</v>
      </c>
      <c r="B5556" s="215">
        <v>6155</v>
      </c>
      <c r="C5556" s="215" t="s">
        <v>244</v>
      </c>
      <c r="D5556" s="215">
        <v>191985992</v>
      </c>
      <c r="E5556" s="215">
        <v>1020</v>
      </c>
      <c r="F5556" s="215">
        <v>1110</v>
      </c>
      <c r="G5556" s="215">
        <v>1004</v>
      </c>
      <c r="I5556" s="215" t="s">
        <v>9248</v>
      </c>
      <c r="J5556" s="215" t="s">
        <v>9249</v>
      </c>
      <c r="K5556" s="215" t="s">
        <v>8688</v>
      </c>
      <c r="L5556" s="215" t="s">
        <v>10905</v>
      </c>
      <c r="AD5556" s="216"/>
    </row>
    <row r="5557" spans="1:30" s="215" customFormat="1" x14ac:dyDescent="0.25">
      <c r="A5557" s="215" t="s">
        <v>160</v>
      </c>
      <c r="B5557" s="215">
        <v>6155</v>
      </c>
      <c r="C5557" s="215" t="s">
        <v>244</v>
      </c>
      <c r="D5557" s="215">
        <v>191992432</v>
      </c>
      <c r="E5557" s="215">
        <v>1060</v>
      </c>
      <c r="F5557" s="215">
        <v>1242</v>
      </c>
      <c r="G5557" s="215">
        <v>1004</v>
      </c>
      <c r="I5557" s="215" t="s">
        <v>30185</v>
      </c>
      <c r="J5557" s="215" t="s">
        <v>30186</v>
      </c>
      <c r="K5557" s="215" t="s">
        <v>8688</v>
      </c>
      <c r="L5557" s="215" t="s">
        <v>30994</v>
      </c>
      <c r="AD5557" s="216"/>
    </row>
    <row r="5558" spans="1:30" s="215" customFormat="1" x14ac:dyDescent="0.25">
      <c r="A5558" s="215" t="s">
        <v>160</v>
      </c>
      <c r="B5558" s="215">
        <v>6155</v>
      </c>
      <c r="C5558" s="215" t="s">
        <v>244</v>
      </c>
      <c r="D5558" s="215">
        <v>191994818</v>
      </c>
      <c r="E5558" s="215">
        <v>1020</v>
      </c>
      <c r="F5558" s="215">
        <v>1110</v>
      </c>
      <c r="G5558" s="215">
        <v>1004</v>
      </c>
      <c r="I5558" s="215" t="s">
        <v>26350</v>
      </c>
      <c r="J5558" s="215" t="s">
        <v>26351</v>
      </c>
      <c r="K5558" s="215" t="s">
        <v>8688</v>
      </c>
      <c r="L5558" s="215" t="s">
        <v>10906</v>
      </c>
      <c r="AD5558" s="216"/>
    </row>
    <row r="5559" spans="1:30" s="215" customFormat="1" x14ac:dyDescent="0.25">
      <c r="A5559" s="215" t="s">
        <v>160</v>
      </c>
      <c r="B5559" s="215">
        <v>6155</v>
      </c>
      <c r="C5559" s="215" t="s">
        <v>244</v>
      </c>
      <c r="D5559" s="215">
        <v>192030955</v>
      </c>
      <c r="E5559" s="215">
        <v>1060</v>
      </c>
      <c r="F5559" s="215">
        <v>1252</v>
      </c>
      <c r="G5559" s="215">
        <v>1004</v>
      </c>
      <c r="I5559" s="215" t="s">
        <v>26352</v>
      </c>
      <c r="J5559" s="215" t="s">
        <v>26353</v>
      </c>
      <c r="K5559" s="215" t="s">
        <v>8688</v>
      </c>
      <c r="L5559" s="215" t="s">
        <v>26673</v>
      </c>
      <c r="AD5559" s="216"/>
    </row>
    <row r="5560" spans="1:30" s="215" customFormat="1" x14ac:dyDescent="0.25">
      <c r="A5560" s="215" t="s">
        <v>160</v>
      </c>
      <c r="B5560" s="215">
        <v>6155</v>
      </c>
      <c r="C5560" s="215" t="s">
        <v>244</v>
      </c>
      <c r="D5560" s="215">
        <v>192033340</v>
      </c>
      <c r="E5560" s="215">
        <v>1020</v>
      </c>
      <c r="F5560" s="215">
        <v>1122</v>
      </c>
      <c r="G5560" s="215">
        <v>1004</v>
      </c>
      <c r="I5560" s="215" t="s">
        <v>26965</v>
      </c>
      <c r="J5560" s="215" t="s">
        <v>26966</v>
      </c>
      <c r="K5560" s="215" t="s">
        <v>8688</v>
      </c>
      <c r="L5560" s="215" t="s">
        <v>27020</v>
      </c>
      <c r="AD5560" s="216"/>
    </row>
    <row r="5561" spans="1:30" s="215" customFormat="1" x14ac:dyDescent="0.25">
      <c r="A5561" s="215" t="s">
        <v>160</v>
      </c>
      <c r="B5561" s="215">
        <v>6155</v>
      </c>
      <c r="C5561" s="215" t="s">
        <v>244</v>
      </c>
      <c r="D5561" s="215">
        <v>504183337</v>
      </c>
      <c r="E5561" s="215">
        <v>1060</v>
      </c>
      <c r="F5561" s="215">
        <v>1274</v>
      </c>
      <c r="G5561" s="215">
        <v>1004</v>
      </c>
      <c r="I5561" s="215" t="s">
        <v>26354</v>
      </c>
      <c r="J5561" s="215" t="s">
        <v>26355</v>
      </c>
      <c r="K5561" s="215" t="s">
        <v>8688</v>
      </c>
      <c r="L5561" s="215" t="s">
        <v>26674</v>
      </c>
      <c r="AD5561" s="216"/>
    </row>
    <row r="5562" spans="1:30" s="215" customFormat="1" x14ac:dyDescent="0.25">
      <c r="A5562" s="215" t="s">
        <v>160</v>
      </c>
      <c r="B5562" s="215">
        <v>6155</v>
      </c>
      <c r="C5562" s="215" t="s">
        <v>244</v>
      </c>
      <c r="D5562" s="215">
        <v>504183338</v>
      </c>
      <c r="E5562" s="215">
        <v>1060</v>
      </c>
      <c r="F5562" s="215">
        <v>1271</v>
      </c>
      <c r="G5562" s="215">
        <v>1004</v>
      </c>
      <c r="I5562" s="215" t="s">
        <v>26356</v>
      </c>
      <c r="J5562" s="215" t="s">
        <v>26357</v>
      </c>
      <c r="K5562" s="215" t="s">
        <v>8688</v>
      </c>
      <c r="L5562" s="215" t="s">
        <v>26675</v>
      </c>
      <c r="AD5562" s="216"/>
    </row>
    <row r="5563" spans="1:30" s="215" customFormat="1" x14ac:dyDescent="0.25">
      <c r="A5563" s="215" t="s">
        <v>160</v>
      </c>
      <c r="B5563" s="215">
        <v>6155</v>
      </c>
      <c r="C5563" s="215" t="s">
        <v>244</v>
      </c>
      <c r="D5563" s="215">
        <v>504183339</v>
      </c>
      <c r="E5563" s="215">
        <v>1060</v>
      </c>
      <c r="F5563" s="215">
        <v>1271</v>
      </c>
      <c r="G5563" s="215">
        <v>1004</v>
      </c>
      <c r="I5563" s="215" t="s">
        <v>26358</v>
      </c>
      <c r="J5563" s="215" t="s">
        <v>26359</v>
      </c>
      <c r="K5563" s="215" t="s">
        <v>8688</v>
      </c>
      <c r="L5563" s="215" t="s">
        <v>26676</v>
      </c>
      <c r="AD5563" s="216"/>
    </row>
    <row r="5564" spans="1:30" s="215" customFormat="1" x14ac:dyDescent="0.25">
      <c r="A5564" s="215" t="s">
        <v>160</v>
      </c>
      <c r="B5564" s="215">
        <v>6155</v>
      </c>
      <c r="C5564" s="215" t="s">
        <v>244</v>
      </c>
      <c r="D5564" s="215">
        <v>504183341</v>
      </c>
      <c r="E5564" s="215">
        <v>1060</v>
      </c>
      <c r="F5564" s="215">
        <v>1274</v>
      </c>
      <c r="G5564" s="215">
        <v>1004</v>
      </c>
      <c r="I5564" s="215" t="s">
        <v>26360</v>
      </c>
      <c r="J5564" s="215" t="s">
        <v>26361</v>
      </c>
      <c r="K5564" s="215" t="s">
        <v>8688</v>
      </c>
      <c r="L5564" s="215" t="s">
        <v>26677</v>
      </c>
      <c r="AD5564" s="216"/>
    </row>
    <row r="5565" spans="1:30" s="215" customFormat="1" x14ac:dyDescent="0.25">
      <c r="A5565" s="215" t="s">
        <v>160</v>
      </c>
      <c r="B5565" s="215">
        <v>6155</v>
      </c>
      <c r="C5565" s="215" t="s">
        <v>244</v>
      </c>
      <c r="D5565" s="215">
        <v>504183342</v>
      </c>
      <c r="E5565" s="215">
        <v>1060</v>
      </c>
      <c r="F5565" s="215">
        <v>1274</v>
      </c>
      <c r="G5565" s="215">
        <v>1004</v>
      </c>
      <c r="I5565" s="215" t="s">
        <v>26362</v>
      </c>
      <c r="J5565" s="215" t="s">
        <v>26363</v>
      </c>
      <c r="K5565" s="215" t="s">
        <v>8688</v>
      </c>
      <c r="L5565" s="215" t="s">
        <v>26678</v>
      </c>
      <c r="AD5565" s="216"/>
    </row>
    <row r="5566" spans="1:30" s="215" customFormat="1" x14ac:dyDescent="0.25">
      <c r="A5566" s="215" t="s">
        <v>160</v>
      </c>
      <c r="B5566" s="215">
        <v>6155</v>
      </c>
      <c r="C5566" s="215" t="s">
        <v>244</v>
      </c>
      <c r="D5566" s="215">
        <v>504183343</v>
      </c>
      <c r="E5566" s="215">
        <v>1060</v>
      </c>
      <c r="F5566" s="215">
        <v>1274</v>
      </c>
      <c r="G5566" s="215">
        <v>1004</v>
      </c>
      <c r="I5566" s="215" t="s">
        <v>26364</v>
      </c>
      <c r="J5566" s="215" t="s">
        <v>26365</v>
      </c>
      <c r="K5566" s="215" t="s">
        <v>8688</v>
      </c>
      <c r="L5566" s="215" t="s">
        <v>26679</v>
      </c>
      <c r="AD5566" s="216"/>
    </row>
    <row r="5567" spans="1:30" s="215" customFormat="1" x14ac:dyDescent="0.25">
      <c r="A5567" s="215" t="s">
        <v>160</v>
      </c>
      <c r="B5567" s="215">
        <v>6155</v>
      </c>
      <c r="C5567" s="215" t="s">
        <v>244</v>
      </c>
      <c r="D5567" s="215">
        <v>504183344</v>
      </c>
      <c r="E5567" s="215">
        <v>1060</v>
      </c>
      <c r="F5567" s="215">
        <v>1274</v>
      </c>
      <c r="G5567" s="215">
        <v>1004</v>
      </c>
      <c r="I5567" s="215" t="s">
        <v>26366</v>
      </c>
      <c r="J5567" s="215" t="s">
        <v>26367</v>
      </c>
      <c r="K5567" s="215" t="s">
        <v>8688</v>
      </c>
      <c r="L5567" s="215" t="s">
        <v>26680</v>
      </c>
      <c r="AD5567" s="216"/>
    </row>
    <row r="5568" spans="1:30" s="215" customFormat="1" x14ac:dyDescent="0.25">
      <c r="A5568" s="215" t="s">
        <v>160</v>
      </c>
      <c r="B5568" s="215">
        <v>6155</v>
      </c>
      <c r="C5568" s="215" t="s">
        <v>244</v>
      </c>
      <c r="D5568" s="215">
        <v>504183345</v>
      </c>
      <c r="E5568" s="215">
        <v>1060</v>
      </c>
      <c r="F5568" s="215">
        <v>1274</v>
      </c>
      <c r="G5568" s="215">
        <v>1004</v>
      </c>
      <c r="I5568" s="215" t="s">
        <v>26368</v>
      </c>
      <c r="J5568" s="215" t="s">
        <v>26369</v>
      </c>
      <c r="K5568" s="215" t="s">
        <v>8688</v>
      </c>
      <c r="L5568" s="215" t="s">
        <v>26681</v>
      </c>
      <c r="AD5568" s="216"/>
    </row>
    <row r="5569" spans="1:30" s="215" customFormat="1" x14ac:dyDescent="0.25">
      <c r="A5569" s="215" t="s">
        <v>160</v>
      </c>
      <c r="B5569" s="215">
        <v>6155</v>
      </c>
      <c r="C5569" s="215" t="s">
        <v>244</v>
      </c>
      <c r="D5569" s="215">
        <v>504183346</v>
      </c>
      <c r="E5569" s="215">
        <v>1060</v>
      </c>
      <c r="F5569" s="215">
        <v>1274</v>
      </c>
      <c r="G5569" s="215">
        <v>1004</v>
      </c>
      <c r="I5569" s="215" t="s">
        <v>26370</v>
      </c>
      <c r="J5569" s="215" t="s">
        <v>26371</v>
      </c>
      <c r="K5569" s="215" t="s">
        <v>8688</v>
      </c>
      <c r="L5569" s="215" t="s">
        <v>26682</v>
      </c>
      <c r="AD5569" s="216"/>
    </row>
    <row r="5570" spans="1:30" s="215" customFormat="1" x14ac:dyDescent="0.25">
      <c r="A5570" s="215" t="s">
        <v>160</v>
      </c>
      <c r="B5570" s="215">
        <v>6155</v>
      </c>
      <c r="C5570" s="215" t="s">
        <v>244</v>
      </c>
      <c r="D5570" s="215">
        <v>504183347</v>
      </c>
      <c r="E5570" s="215">
        <v>1060</v>
      </c>
      <c r="F5570" s="215">
        <v>1274</v>
      </c>
      <c r="G5570" s="215">
        <v>1004</v>
      </c>
      <c r="I5570" s="215" t="s">
        <v>26372</v>
      </c>
      <c r="J5570" s="215" t="s">
        <v>26373</v>
      </c>
      <c r="K5570" s="215" t="s">
        <v>8688</v>
      </c>
      <c r="L5570" s="215" t="s">
        <v>26683</v>
      </c>
      <c r="AD5570" s="216"/>
    </row>
    <row r="5571" spans="1:30" s="215" customFormat="1" x14ac:dyDescent="0.25">
      <c r="A5571" s="215" t="s">
        <v>160</v>
      </c>
      <c r="B5571" s="215">
        <v>6155</v>
      </c>
      <c r="C5571" s="215" t="s">
        <v>244</v>
      </c>
      <c r="D5571" s="215">
        <v>504183348</v>
      </c>
      <c r="E5571" s="215">
        <v>1060</v>
      </c>
      <c r="F5571" s="215">
        <v>1271</v>
      </c>
      <c r="G5571" s="215">
        <v>1004</v>
      </c>
      <c r="I5571" s="215" t="s">
        <v>26374</v>
      </c>
      <c r="J5571" s="215" t="s">
        <v>26375</v>
      </c>
      <c r="K5571" s="215" t="s">
        <v>8688</v>
      </c>
      <c r="L5571" s="215" t="s">
        <v>26684</v>
      </c>
      <c r="AD5571" s="216"/>
    </row>
    <row r="5572" spans="1:30" s="215" customFormat="1" x14ac:dyDescent="0.25">
      <c r="A5572" s="215" t="s">
        <v>160</v>
      </c>
      <c r="B5572" s="215">
        <v>6155</v>
      </c>
      <c r="C5572" s="215" t="s">
        <v>244</v>
      </c>
      <c r="D5572" s="215">
        <v>504183349</v>
      </c>
      <c r="E5572" s="215">
        <v>1060</v>
      </c>
      <c r="F5572" s="215">
        <v>1274</v>
      </c>
      <c r="G5572" s="215">
        <v>1004</v>
      </c>
      <c r="I5572" s="215" t="s">
        <v>26376</v>
      </c>
      <c r="J5572" s="215" t="s">
        <v>26377</v>
      </c>
      <c r="K5572" s="215" t="s">
        <v>8688</v>
      </c>
      <c r="L5572" s="215" t="s">
        <v>26685</v>
      </c>
      <c r="AD5572" s="216"/>
    </row>
    <row r="5573" spans="1:30" s="215" customFormat="1" x14ac:dyDescent="0.25">
      <c r="A5573" s="215" t="s">
        <v>160</v>
      </c>
      <c r="B5573" s="215">
        <v>6155</v>
      </c>
      <c r="C5573" s="215" t="s">
        <v>244</v>
      </c>
      <c r="D5573" s="215">
        <v>504183350</v>
      </c>
      <c r="E5573" s="215">
        <v>1060</v>
      </c>
      <c r="F5573" s="215">
        <v>1274</v>
      </c>
      <c r="G5573" s="215">
        <v>1004</v>
      </c>
      <c r="I5573" s="215" t="s">
        <v>26378</v>
      </c>
      <c r="J5573" s="215" t="s">
        <v>26379</v>
      </c>
      <c r="K5573" s="215" t="s">
        <v>8688</v>
      </c>
      <c r="L5573" s="215" t="s">
        <v>26686</v>
      </c>
      <c r="AD5573" s="216"/>
    </row>
    <row r="5574" spans="1:30" s="215" customFormat="1" x14ac:dyDescent="0.25">
      <c r="A5574" s="215" t="s">
        <v>160</v>
      </c>
      <c r="B5574" s="215">
        <v>6155</v>
      </c>
      <c r="C5574" s="215" t="s">
        <v>244</v>
      </c>
      <c r="D5574" s="215">
        <v>504183351</v>
      </c>
      <c r="E5574" s="215">
        <v>1060</v>
      </c>
      <c r="F5574" s="215">
        <v>1274</v>
      </c>
      <c r="G5574" s="215">
        <v>1004</v>
      </c>
      <c r="I5574" s="215" t="s">
        <v>26380</v>
      </c>
      <c r="J5574" s="215" t="s">
        <v>26381</v>
      </c>
      <c r="K5574" s="215" t="s">
        <v>8688</v>
      </c>
      <c r="L5574" s="215" t="s">
        <v>26687</v>
      </c>
      <c r="AD5574" s="216"/>
    </row>
    <row r="5575" spans="1:30" s="215" customFormat="1" x14ac:dyDescent="0.25">
      <c r="A5575" s="215" t="s">
        <v>160</v>
      </c>
      <c r="B5575" s="215">
        <v>6155</v>
      </c>
      <c r="C5575" s="215" t="s">
        <v>244</v>
      </c>
      <c r="D5575" s="215">
        <v>504183352</v>
      </c>
      <c r="E5575" s="215">
        <v>1060</v>
      </c>
      <c r="F5575" s="215">
        <v>1274</v>
      </c>
      <c r="G5575" s="215">
        <v>1004</v>
      </c>
      <c r="I5575" s="215" t="s">
        <v>26382</v>
      </c>
      <c r="J5575" s="215" t="s">
        <v>26383</v>
      </c>
      <c r="K5575" s="215" t="s">
        <v>8688</v>
      </c>
      <c r="L5575" s="215" t="s">
        <v>26688</v>
      </c>
      <c r="AD5575" s="216"/>
    </row>
    <row r="5576" spans="1:30" s="215" customFormat="1" x14ac:dyDescent="0.25">
      <c r="A5576" s="215" t="s">
        <v>160</v>
      </c>
      <c r="B5576" s="215">
        <v>6155</v>
      </c>
      <c r="C5576" s="215" t="s">
        <v>244</v>
      </c>
      <c r="D5576" s="215">
        <v>504183353</v>
      </c>
      <c r="E5576" s="215">
        <v>1060</v>
      </c>
      <c r="F5576" s="215">
        <v>1274</v>
      </c>
      <c r="G5576" s="215">
        <v>1004</v>
      </c>
      <c r="I5576" s="215" t="s">
        <v>26384</v>
      </c>
      <c r="J5576" s="215" t="s">
        <v>26385</v>
      </c>
      <c r="K5576" s="215" t="s">
        <v>8688</v>
      </c>
      <c r="L5576" s="215" t="s">
        <v>26689</v>
      </c>
      <c r="AD5576" s="216"/>
    </row>
    <row r="5577" spans="1:30" s="215" customFormat="1" x14ac:dyDescent="0.25">
      <c r="A5577" s="215" t="s">
        <v>160</v>
      </c>
      <c r="B5577" s="215">
        <v>6155</v>
      </c>
      <c r="C5577" s="215" t="s">
        <v>244</v>
      </c>
      <c r="D5577" s="215">
        <v>504183354</v>
      </c>
      <c r="E5577" s="215">
        <v>1060</v>
      </c>
      <c r="F5577" s="215">
        <v>1274</v>
      </c>
      <c r="G5577" s="215">
        <v>1004</v>
      </c>
      <c r="I5577" s="215" t="s">
        <v>26386</v>
      </c>
      <c r="J5577" s="215" t="s">
        <v>26387</v>
      </c>
      <c r="K5577" s="215" t="s">
        <v>8688</v>
      </c>
      <c r="L5577" s="215" t="s">
        <v>26690</v>
      </c>
      <c r="AD5577" s="216"/>
    </row>
    <row r="5578" spans="1:30" s="215" customFormat="1" x14ac:dyDescent="0.25">
      <c r="A5578" s="215" t="s">
        <v>160</v>
      </c>
      <c r="B5578" s="215">
        <v>6155</v>
      </c>
      <c r="C5578" s="215" t="s">
        <v>244</v>
      </c>
      <c r="D5578" s="215">
        <v>504183355</v>
      </c>
      <c r="E5578" s="215">
        <v>1060</v>
      </c>
      <c r="F5578" s="215">
        <v>1274</v>
      </c>
      <c r="G5578" s="215">
        <v>1004</v>
      </c>
      <c r="I5578" s="215" t="s">
        <v>26388</v>
      </c>
      <c r="J5578" s="215" t="s">
        <v>26389</v>
      </c>
      <c r="K5578" s="215" t="s">
        <v>8688</v>
      </c>
      <c r="L5578" s="215" t="s">
        <v>26691</v>
      </c>
      <c r="AD5578" s="216"/>
    </row>
    <row r="5579" spans="1:30" s="215" customFormat="1" x14ac:dyDescent="0.25">
      <c r="A5579" s="215" t="s">
        <v>160</v>
      </c>
      <c r="B5579" s="215">
        <v>6155</v>
      </c>
      <c r="C5579" s="215" t="s">
        <v>244</v>
      </c>
      <c r="D5579" s="215">
        <v>504183356</v>
      </c>
      <c r="E5579" s="215">
        <v>1060</v>
      </c>
      <c r="F5579" s="215">
        <v>1274</v>
      </c>
      <c r="G5579" s="215">
        <v>1004</v>
      </c>
      <c r="I5579" s="215" t="s">
        <v>26390</v>
      </c>
      <c r="J5579" s="215" t="s">
        <v>26391</v>
      </c>
      <c r="K5579" s="215" t="s">
        <v>8688</v>
      </c>
      <c r="L5579" s="215" t="s">
        <v>26692</v>
      </c>
      <c r="AD5579" s="216"/>
    </row>
    <row r="5580" spans="1:30" s="215" customFormat="1" x14ac:dyDescent="0.25">
      <c r="A5580" s="215" t="s">
        <v>160</v>
      </c>
      <c r="B5580" s="215">
        <v>6155</v>
      </c>
      <c r="C5580" s="215" t="s">
        <v>244</v>
      </c>
      <c r="D5580" s="215">
        <v>504183357</v>
      </c>
      <c r="E5580" s="215">
        <v>1060</v>
      </c>
      <c r="F5580" s="215">
        <v>1274</v>
      </c>
      <c r="G5580" s="215">
        <v>1004</v>
      </c>
      <c r="I5580" s="215" t="s">
        <v>26392</v>
      </c>
      <c r="J5580" s="215" t="s">
        <v>26393</v>
      </c>
      <c r="K5580" s="215" t="s">
        <v>8688</v>
      </c>
      <c r="L5580" s="215" t="s">
        <v>26693</v>
      </c>
      <c r="AD5580" s="216"/>
    </row>
    <row r="5581" spans="1:30" s="215" customFormat="1" x14ac:dyDescent="0.25">
      <c r="A5581" s="215" t="s">
        <v>160</v>
      </c>
      <c r="B5581" s="215">
        <v>6155</v>
      </c>
      <c r="C5581" s="215" t="s">
        <v>244</v>
      </c>
      <c r="D5581" s="215">
        <v>504183358</v>
      </c>
      <c r="E5581" s="215">
        <v>1060</v>
      </c>
      <c r="F5581" s="215">
        <v>1274</v>
      </c>
      <c r="G5581" s="215">
        <v>1004</v>
      </c>
      <c r="I5581" s="215" t="s">
        <v>26394</v>
      </c>
      <c r="J5581" s="215" t="s">
        <v>26395</v>
      </c>
      <c r="K5581" s="215" t="s">
        <v>8688</v>
      </c>
      <c r="L5581" s="215" t="s">
        <v>26694</v>
      </c>
      <c r="AD5581" s="216"/>
    </row>
    <row r="5582" spans="1:30" s="215" customFormat="1" x14ac:dyDescent="0.25">
      <c r="A5582" s="215" t="s">
        <v>160</v>
      </c>
      <c r="B5582" s="215">
        <v>6155</v>
      </c>
      <c r="C5582" s="215" t="s">
        <v>244</v>
      </c>
      <c r="D5582" s="215">
        <v>504183359</v>
      </c>
      <c r="E5582" s="215">
        <v>1060</v>
      </c>
      <c r="F5582" s="215">
        <v>1274</v>
      </c>
      <c r="G5582" s="215">
        <v>1004</v>
      </c>
      <c r="I5582" s="215" t="s">
        <v>26396</v>
      </c>
      <c r="J5582" s="215" t="s">
        <v>26397</v>
      </c>
      <c r="K5582" s="215" t="s">
        <v>8688</v>
      </c>
      <c r="L5582" s="215" t="s">
        <v>26695</v>
      </c>
      <c r="AD5582" s="216"/>
    </row>
    <row r="5583" spans="1:30" s="215" customFormat="1" x14ac:dyDescent="0.25">
      <c r="A5583" s="215" t="s">
        <v>160</v>
      </c>
      <c r="B5583" s="215">
        <v>6155</v>
      </c>
      <c r="C5583" s="215" t="s">
        <v>244</v>
      </c>
      <c r="D5583" s="215">
        <v>504183361</v>
      </c>
      <c r="E5583" s="215">
        <v>1060</v>
      </c>
      <c r="F5583" s="215">
        <v>1274</v>
      </c>
      <c r="G5583" s="215">
        <v>1004</v>
      </c>
      <c r="I5583" s="215" t="s">
        <v>26398</v>
      </c>
      <c r="J5583" s="215" t="s">
        <v>26399</v>
      </c>
      <c r="K5583" s="215" t="s">
        <v>8688</v>
      </c>
      <c r="L5583" s="215" t="s">
        <v>26696</v>
      </c>
      <c r="AD5583" s="216"/>
    </row>
    <row r="5584" spans="1:30" s="215" customFormat="1" x14ac:dyDescent="0.25">
      <c r="A5584" s="215" t="s">
        <v>160</v>
      </c>
      <c r="B5584" s="215">
        <v>6155</v>
      </c>
      <c r="C5584" s="215" t="s">
        <v>244</v>
      </c>
      <c r="D5584" s="215">
        <v>504183362</v>
      </c>
      <c r="E5584" s="215">
        <v>1060</v>
      </c>
      <c r="F5584" s="215">
        <v>1274</v>
      </c>
      <c r="G5584" s="215">
        <v>1004</v>
      </c>
      <c r="I5584" s="215" t="s">
        <v>26400</v>
      </c>
      <c r="J5584" s="215" t="s">
        <v>26401</v>
      </c>
      <c r="K5584" s="215" t="s">
        <v>8688</v>
      </c>
      <c r="L5584" s="215" t="s">
        <v>26697</v>
      </c>
      <c r="AD5584" s="216"/>
    </row>
    <row r="5585" spans="1:30" s="215" customFormat="1" x14ac:dyDescent="0.25">
      <c r="A5585" s="215" t="s">
        <v>160</v>
      </c>
      <c r="B5585" s="215">
        <v>6155</v>
      </c>
      <c r="C5585" s="215" t="s">
        <v>244</v>
      </c>
      <c r="D5585" s="215">
        <v>504183363</v>
      </c>
      <c r="E5585" s="215">
        <v>1060</v>
      </c>
      <c r="F5585" s="215">
        <v>1274</v>
      </c>
      <c r="G5585" s="215">
        <v>1004</v>
      </c>
      <c r="I5585" s="215" t="s">
        <v>26402</v>
      </c>
      <c r="J5585" s="215" t="s">
        <v>26403</v>
      </c>
      <c r="K5585" s="215" t="s">
        <v>8688</v>
      </c>
      <c r="L5585" s="215" t="s">
        <v>26698</v>
      </c>
      <c r="AD5585" s="216"/>
    </row>
    <row r="5586" spans="1:30" s="215" customFormat="1" x14ac:dyDescent="0.25">
      <c r="A5586" s="215" t="s">
        <v>160</v>
      </c>
      <c r="B5586" s="215">
        <v>6155</v>
      </c>
      <c r="C5586" s="215" t="s">
        <v>244</v>
      </c>
      <c r="D5586" s="215">
        <v>504183364</v>
      </c>
      <c r="E5586" s="215">
        <v>1060</v>
      </c>
      <c r="F5586" s="215">
        <v>1274</v>
      </c>
      <c r="G5586" s="215">
        <v>1004</v>
      </c>
      <c r="I5586" s="215" t="s">
        <v>26404</v>
      </c>
      <c r="J5586" s="215" t="s">
        <v>26405</v>
      </c>
      <c r="K5586" s="215" t="s">
        <v>8688</v>
      </c>
      <c r="L5586" s="215" t="s">
        <v>26699</v>
      </c>
      <c r="AD5586" s="216"/>
    </row>
    <row r="5587" spans="1:30" s="215" customFormat="1" x14ac:dyDescent="0.25">
      <c r="A5587" s="215" t="s">
        <v>160</v>
      </c>
      <c r="B5587" s="215">
        <v>6155</v>
      </c>
      <c r="C5587" s="215" t="s">
        <v>244</v>
      </c>
      <c r="D5587" s="215">
        <v>504183365</v>
      </c>
      <c r="E5587" s="215">
        <v>1060</v>
      </c>
      <c r="F5587" s="215">
        <v>1274</v>
      </c>
      <c r="G5587" s="215">
        <v>1004</v>
      </c>
      <c r="I5587" s="215" t="s">
        <v>26406</v>
      </c>
      <c r="J5587" s="215" t="s">
        <v>26407</v>
      </c>
      <c r="K5587" s="215" t="s">
        <v>8688</v>
      </c>
      <c r="L5587" s="215" t="s">
        <v>26700</v>
      </c>
      <c r="AD5587" s="216"/>
    </row>
    <row r="5588" spans="1:30" s="215" customFormat="1" x14ac:dyDescent="0.25">
      <c r="A5588" s="215" t="s">
        <v>160</v>
      </c>
      <c r="B5588" s="215">
        <v>6155</v>
      </c>
      <c r="C5588" s="215" t="s">
        <v>244</v>
      </c>
      <c r="D5588" s="215">
        <v>504183366</v>
      </c>
      <c r="E5588" s="215">
        <v>1060</v>
      </c>
      <c r="F5588" s="215">
        <v>1274</v>
      </c>
      <c r="G5588" s="215">
        <v>1004</v>
      </c>
      <c r="I5588" s="215" t="s">
        <v>26408</v>
      </c>
      <c r="J5588" s="215" t="s">
        <v>26409</v>
      </c>
      <c r="K5588" s="215" t="s">
        <v>8688</v>
      </c>
      <c r="L5588" s="215" t="s">
        <v>26701</v>
      </c>
      <c r="AD5588" s="216"/>
    </row>
    <row r="5589" spans="1:30" s="215" customFormat="1" x14ac:dyDescent="0.25">
      <c r="A5589" s="215" t="s">
        <v>160</v>
      </c>
      <c r="B5589" s="215">
        <v>6155</v>
      </c>
      <c r="C5589" s="215" t="s">
        <v>244</v>
      </c>
      <c r="D5589" s="215">
        <v>504183368</v>
      </c>
      <c r="E5589" s="215">
        <v>1060</v>
      </c>
      <c r="F5589" s="215">
        <v>1274</v>
      </c>
      <c r="G5589" s="215">
        <v>1004</v>
      </c>
      <c r="I5589" s="215" t="s">
        <v>26410</v>
      </c>
      <c r="J5589" s="215" t="s">
        <v>26411</v>
      </c>
      <c r="K5589" s="215" t="s">
        <v>8688</v>
      </c>
      <c r="L5589" s="215" t="s">
        <v>26702</v>
      </c>
      <c r="AD5589" s="216"/>
    </row>
    <row r="5590" spans="1:30" s="215" customFormat="1" x14ac:dyDescent="0.25">
      <c r="A5590" s="215" t="s">
        <v>160</v>
      </c>
      <c r="B5590" s="215">
        <v>6155</v>
      </c>
      <c r="C5590" s="215" t="s">
        <v>244</v>
      </c>
      <c r="D5590" s="215">
        <v>504183369</v>
      </c>
      <c r="E5590" s="215">
        <v>1060</v>
      </c>
      <c r="F5590" s="215">
        <v>1274</v>
      </c>
      <c r="G5590" s="215">
        <v>1004</v>
      </c>
      <c r="I5590" s="215" t="s">
        <v>26412</v>
      </c>
      <c r="J5590" s="215" t="s">
        <v>26413</v>
      </c>
      <c r="K5590" s="215" t="s">
        <v>8688</v>
      </c>
      <c r="L5590" s="215" t="s">
        <v>26703</v>
      </c>
      <c r="AD5590" s="216"/>
    </row>
    <row r="5591" spans="1:30" s="215" customFormat="1" x14ac:dyDescent="0.25">
      <c r="A5591" s="215" t="s">
        <v>160</v>
      </c>
      <c r="B5591" s="215">
        <v>6155</v>
      </c>
      <c r="C5591" s="215" t="s">
        <v>244</v>
      </c>
      <c r="D5591" s="215">
        <v>504183370</v>
      </c>
      <c r="E5591" s="215">
        <v>1060</v>
      </c>
      <c r="F5591" s="215">
        <v>1271</v>
      </c>
      <c r="G5591" s="215">
        <v>1004</v>
      </c>
      <c r="I5591" s="215" t="s">
        <v>26414</v>
      </c>
      <c r="J5591" s="215" t="s">
        <v>26415</v>
      </c>
      <c r="K5591" s="215" t="s">
        <v>8688</v>
      </c>
      <c r="L5591" s="215" t="s">
        <v>26704</v>
      </c>
      <c r="AD5591" s="216"/>
    </row>
    <row r="5592" spans="1:30" s="215" customFormat="1" x14ac:dyDescent="0.25">
      <c r="A5592" s="215" t="s">
        <v>160</v>
      </c>
      <c r="B5592" s="215">
        <v>6155</v>
      </c>
      <c r="C5592" s="215" t="s">
        <v>244</v>
      </c>
      <c r="D5592" s="215">
        <v>504183371</v>
      </c>
      <c r="E5592" s="215">
        <v>1060</v>
      </c>
      <c r="F5592" s="215">
        <v>1271</v>
      </c>
      <c r="G5592" s="215">
        <v>1004</v>
      </c>
      <c r="I5592" s="215" t="s">
        <v>26416</v>
      </c>
      <c r="J5592" s="215" t="s">
        <v>26417</v>
      </c>
      <c r="K5592" s="215" t="s">
        <v>8688</v>
      </c>
      <c r="L5592" s="215" t="s">
        <v>26705</v>
      </c>
      <c r="AD5592" s="216"/>
    </row>
    <row r="5593" spans="1:30" s="215" customFormat="1" x14ac:dyDescent="0.25">
      <c r="A5593" s="215" t="s">
        <v>160</v>
      </c>
      <c r="B5593" s="215">
        <v>6155</v>
      </c>
      <c r="C5593" s="215" t="s">
        <v>244</v>
      </c>
      <c r="D5593" s="215">
        <v>504183372</v>
      </c>
      <c r="E5593" s="215">
        <v>1060</v>
      </c>
      <c r="F5593" s="215">
        <v>1274</v>
      </c>
      <c r="G5593" s="215">
        <v>1004</v>
      </c>
      <c r="I5593" s="215" t="s">
        <v>26418</v>
      </c>
      <c r="J5593" s="215" t="s">
        <v>26419</v>
      </c>
      <c r="K5593" s="215" t="s">
        <v>8688</v>
      </c>
      <c r="L5593" s="215" t="s">
        <v>26706</v>
      </c>
      <c r="AD5593" s="216"/>
    </row>
    <row r="5594" spans="1:30" s="215" customFormat="1" x14ac:dyDescent="0.25">
      <c r="A5594" s="215" t="s">
        <v>160</v>
      </c>
      <c r="B5594" s="215">
        <v>6155</v>
      </c>
      <c r="C5594" s="215" t="s">
        <v>244</v>
      </c>
      <c r="D5594" s="215">
        <v>504183373</v>
      </c>
      <c r="E5594" s="215">
        <v>1060</v>
      </c>
      <c r="F5594" s="215">
        <v>1274</v>
      </c>
      <c r="G5594" s="215">
        <v>1004</v>
      </c>
      <c r="I5594" s="215" t="s">
        <v>26420</v>
      </c>
      <c r="J5594" s="215" t="s">
        <v>26421</v>
      </c>
      <c r="K5594" s="215" t="s">
        <v>8688</v>
      </c>
      <c r="L5594" s="215" t="s">
        <v>26707</v>
      </c>
      <c r="AD5594" s="216"/>
    </row>
    <row r="5595" spans="1:30" s="215" customFormat="1" x14ac:dyDescent="0.25">
      <c r="A5595" s="215" t="s">
        <v>160</v>
      </c>
      <c r="B5595" s="215">
        <v>6155</v>
      </c>
      <c r="C5595" s="215" t="s">
        <v>244</v>
      </c>
      <c r="D5595" s="215">
        <v>504183374</v>
      </c>
      <c r="E5595" s="215">
        <v>1060</v>
      </c>
      <c r="F5595" s="215">
        <v>1274</v>
      </c>
      <c r="G5595" s="215">
        <v>1004</v>
      </c>
      <c r="I5595" s="215" t="s">
        <v>26422</v>
      </c>
      <c r="J5595" s="215" t="s">
        <v>26423</v>
      </c>
      <c r="K5595" s="215" t="s">
        <v>8688</v>
      </c>
      <c r="L5595" s="215" t="s">
        <v>26708</v>
      </c>
      <c r="AD5595" s="216"/>
    </row>
    <row r="5596" spans="1:30" s="215" customFormat="1" x14ac:dyDescent="0.25">
      <c r="A5596" s="215" t="s">
        <v>160</v>
      </c>
      <c r="B5596" s="215">
        <v>6155</v>
      </c>
      <c r="C5596" s="215" t="s">
        <v>244</v>
      </c>
      <c r="D5596" s="215">
        <v>504183375</v>
      </c>
      <c r="E5596" s="215">
        <v>1060</v>
      </c>
      <c r="F5596" s="215">
        <v>1274</v>
      </c>
      <c r="G5596" s="215">
        <v>1004</v>
      </c>
      <c r="I5596" s="215" t="s">
        <v>26424</v>
      </c>
      <c r="J5596" s="215" t="s">
        <v>26425</v>
      </c>
      <c r="K5596" s="215" t="s">
        <v>8688</v>
      </c>
      <c r="L5596" s="215" t="s">
        <v>26709</v>
      </c>
      <c r="AD5596" s="216"/>
    </row>
    <row r="5597" spans="1:30" s="215" customFormat="1" x14ac:dyDescent="0.25">
      <c r="A5597" s="215" t="s">
        <v>160</v>
      </c>
      <c r="B5597" s="215">
        <v>6155</v>
      </c>
      <c r="C5597" s="215" t="s">
        <v>244</v>
      </c>
      <c r="D5597" s="215">
        <v>504183376</v>
      </c>
      <c r="E5597" s="215">
        <v>1060</v>
      </c>
      <c r="F5597" s="215">
        <v>1274</v>
      </c>
      <c r="G5597" s="215">
        <v>1004</v>
      </c>
      <c r="I5597" s="215" t="s">
        <v>26426</v>
      </c>
      <c r="J5597" s="215" t="s">
        <v>26427</v>
      </c>
      <c r="K5597" s="215" t="s">
        <v>8688</v>
      </c>
      <c r="L5597" s="215" t="s">
        <v>26710</v>
      </c>
      <c r="AD5597" s="216"/>
    </row>
    <row r="5598" spans="1:30" s="215" customFormat="1" x14ac:dyDescent="0.25">
      <c r="A5598" s="215" t="s">
        <v>160</v>
      </c>
      <c r="B5598" s="215">
        <v>6155</v>
      </c>
      <c r="C5598" s="215" t="s">
        <v>244</v>
      </c>
      <c r="D5598" s="215">
        <v>504183377</v>
      </c>
      <c r="E5598" s="215">
        <v>1060</v>
      </c>
      <c r="F5598" s="215">
        <v>1274</v>
      </c>
      <c r="G5598" s="215">
        <v>1004</v>
      </c>
      <c r="I5598" s="215" t="s">
        <v>26428</v>
      </c>
      <c r="J5598" s="215" t="s">
        <v>26429</v>
      </c>
      <c r="K5598" s="215" t="s">
        <v>8688</v>
      </c>
      <c r="L5598" s="215" t="s">
        <v>26711</v>
      </c>
      <c r="AD5598" s="216"/>
    </row>
    <row r="5599" spans="1:30" s="215" customFormat="1" x14ac:dyDescent="0.25">
      <c r="A5599" s="215" t="s">
        <v>160</v>
      </c>
      <c r="B5599" s="215">
        <v>6155</v>
      </c>
      <c r="C5599" s="215" t="s">
        <v>244</v>
      </c>
      <c r="D5599" s="215">
        <v>504183378</v>
      </c>
      <c r="E5599" s="215">
        <v>1060</v>
      </c>
      <c r="F5599" s="215">
        <v>1274</v>
      </c>
      <c r="G5599" s="215">
        <v>1004</v>
      </c>
      <c r="I5599" s="215" t="s">
        <v>26430</v>
      </c>
      <c r="J5599" s="215" t="s">
        <v>26431</v>
      </c>
      <c r="K5599" s="215" t="s">
        <v>8688</v>
      </c>
      <c r="L5599" s="215" t="s">
        <v>26712</v>
      </c>
      <c r="AD5599" s="216"/>
    </row>
    <row r="5600" spans="1:30" s="215" customFormat="1" x14ac:dyDescent="0.25">
      <c r="A5600" s="215" t="s">
        <v>160</v>
      </c>
      <c r="B5600" s="215">
        <v>6155</v>
      </c>
      <c r="C5600" s="215" t="s">
        <v>244</v>
      </c>
      <c r="D5600" s="215">
        <v>504183379</v>
      </c>
      <c r="E5600" s="215">
        <v>1060</v>
      </c>
      <c r="F5600" s="215">
        <v>1274</v>
      </c>
      <c r="G5600" s="215">
        <v>1004</v>
      </c>
      <c r="I5600" s="215" t="s">
        <v>26432</v>
      </c>
      <c r="J5600" s="215" t="s">
        <v>26433</v>
      </c>
      <c r="K5600" s="215" t="s">
        <v>8688</v>
      </c>
      <c r="L5600" s="215" t="s">
        <v>26713</v>
      </c>
      <c r="AD5600" s="216"/>
    </row>
    <row r="5601" spans="1:30" s="215" customFormat="1" x14ac:dyDescent="0.25">
      <c r="A5601" s="215" t="s">
        <v>160</v>
      </c>
      <c r="B5601" s="215">
        <v>6155</v>
      </c>
      <c r="C5601" s="215" t="s">
        <v>244</v>
      </c>
      <c r="D5601" s="215">
        <v>504183380</v>
      </c>
      <c r="E5601" s="215">
        <v>1060</v>
      </c>
      <c r="F5601" s="215">
        <v>1274</v>
      </c>
      <c r="G5601" s="215">
        <v>1004</v>
      </c>
      <c r="I5601" s="215" t="s">
        <v>26434</v>
      </c>
      <c r="J5601" s="215" t="s">
        <v>26435</v>
      </c>
      <c r="K5601" s="215" t="s">
        <v>8688</v>
      </c>
      <c r="L5601" s="215" t="s">
        <v>26714</v>
      </c>
      <c r="AD5601" s="216"/>
    </row>
    <row r="5602" spans="1:30" s="215" customFormat="1" x14ac:dyDescent="0.25">
      <c r="A5602" s="215" t="s">
        <v>160</v>
      </c>
      <c r="B5602" s="215">
        <v>6155</v>
      </c>
      <c r="C5602" s="215" t="s">
        <v>244</v>
      </c>
      <c r="D5602" s="215">
        <v>504183381</v>
      </c>
      <c r="E5602" s="215">
        <v>1060</v>
      </c>
      <c r="F5602" s="215">
        <v>1274</v>
      </c>
      <c r="G5602" s="215">
        <v>1004</v>
      </c>
      <c r="I5602" s="215" t="s">
        <v>26436</v>
      </c>
      <c r="J5602" s="215" t="s">
        <v>26437</v>
      </c>
      <c r="K5602" s="215" t="s">
        <v>8688</v>
      </c>
      <c r="L5602" s="215" t="s">
        <v>26715</v>
      </c>
      <c r="AD5602" s="216"/>
    </row>
    <row r="5603" spans="1:30" s="215" customFormat="1" x14ac:dyDescent="0.25">
      <c r="A5603" s="215" t="s">
        <v>160</v>
      </c>
      <c r="B5603" s="215">
        <v>6155</v>
      </c>
      <c r="C5603" s="215" t="s">
        <v>244</v>
      </c>
      <c r="D5603" s="215">
        <v>504183382</v>
      </c>
      <c r="E5603" s="215">
        <v>1060</v>
      </c>
      <c r="F5603" s="215">
        <v>1274</v>
      </c>
      <c r="G5603" s="215">
        <v>1004</v>
      </c>
      <c r="I5603" s="215" t="s">
        <v>26438</v>
      </c>
      <c r="J5603" s="215" t="s">
        <v>26439</v>
      </c>
      <c r="K5603" s="215" t="s">
        <v>8688</v>
      </c>
      <c r="L5603" s="215" t="s">
        <v>26716</v>
      </c>
      <c r="AD5603" s="216"/>
    </row>
    <row r="5604" spans="1:30" s="215" customFormat="1" x14ac:dyDescent="0.25">
      <c r="A5604" s="215" t="s">
        <v>160</v>
      </c>
      <c r="B5604" s="215">
        <v>6155</v>
      </c>
      <c r="C5604" s="215" t="s">
        <v>244</v>
      </c>
      <c r="D5604" s="215">
        <v>504183383</v>
      </c>
      <c r="E5604" s="215">
        <v>1060</v>
      </c>
      <c r="F5604" s="215">
        <v>1274</v>
      </c>
      <c r="G5604" s="215">
        <v>1004</v>
      </c>
      <c r="I5604" s="215" t="s">
        <v>26440</v>
      </c>
      <c r="J5604" s="215" t="s">
        <v>26441</v>
      </c>
      <c r="K5604" s="215" t="s">
        <v>8688</v>
      </c>
      <c r="L5604" s="215" t="s">
        <v>26717</v>
      </c>
      <c r="AD5604" s="216"/>
    </row>
    <row r="5605" spans="1:30" s="215" customFormat="1" x14ac:dyDescent="0.25">
      <c r="A5605" s="215" t="s">
        <v>160</v>
      </c>
      <c r="B5605" s="215">
        <v>6155</v>
      </c>
      <c r="C5605" s="215" t="s">
        <v>244</v>
      </c>
      <c r="D5605" s="215">
        <v>504183384</v>
      </c>
      <c r="E5605" s="215">
        <v>1060</v>
      </c>
      <c r="F5605" s="215">
        <v>1274</v>
      </c>
      <c r="G5605" s="215">
        <v>1004</v>
      </c>
      <c r="I5605" s="215" t="s">
        <v>26442</v>
      </c>
      <c r="J5605" s="215" t="s">
        <v>26443</v>
      </c>
      <c r="K5605" s="215" t="s">
        <v>8688</v>
      </c>
      <c r="L5605" s="215" t="s">
        <v>26718</v>
      </c>
      <c r="AD5605" s="216"/>
    </row>
    <row r="5606" spans="1:30" s="215" customFormat="1" x14ac:dyDescent="0.25">
      <c r="A5606" s="215" t="s">
        <v>160</v>
      </c>
      <c r="B5606" s="215">
        <v>6155</v>
      </c>
      <c r="C5606" s="215" t="s">
        <v>244</v>
      </c>
      <c r="D5606" s="215">
        <v>504183385</v>
      </c>
      <c r="E5606" s="215">
        <v>1060</v>
      </c>
      <c r="F5606" s="215">
        <v>1274</v>
      </c>
      <c r="G5606" s="215">
        <v>1004</v>
      </c>
      <c r="I5606" s="215" t="s">
        <v>26444</v>
      </c>
      <c r="J5606" s="215" t="s">
        <v>26445</v>
      </c>
      <c r="K5606" s="215" t="s">
        <v>8688</v>
      </c>
      <c r="L5606" s="215" t="s">
        <v>26719</v>
      </c>
      <c r="AD5606" s="216"/>
    </row>
    <row r="5607" spans="1:30" s="215" customFormat="1" x14ac:dyDescent="0.25">
      <c r="A5607" s="215" t="s">
        <v>160</v>
      </c>
      <c r="B5607" s="215">
        <v>6155</v>
      </c>
      <c r="C5607" s="215" t="s">
        <v>244</v>
      </c>
      <c r="D5607" s="215">
        <v>504183386</v>
      </c>
      <c r="E5607" s="215">
        <v>1060</v>
      </c>
      <c r="F5607" s="215">
        <v>1271</v>
      </c>
      <c r="G5607" s="215">
        <v>1004</v>
      </c>
      <c r="I5607" s="215" t="s">
        <v>26446</v>
      </c>
      <c r="J5607" s="215" t="s">
        <v>26447</v>
      </c>
      <c r="K5607" s="215" t="s">
        <v>8688</v>
      </c>
      <c r="L5607" s="215" t="s">
        <v>26720</v>
      </c>
      <c r="AD5607" s="216"/>
    </row>
    <row r="5608" spans="1:30" s="215" customFormat="1" x14ac:dyDescent="0.25">
      <c r="A5608" s="215" t="s">
        <v>160</v>
      </c>
      <c r="B5608" s="215">
        <v>6155</v>
      </c>
      <c r="C5608" s="215" t="s">
        <v>244</v>
      </c>
      <c r="D5608" s="215">
        <v>504183387</v>
      </c>
      <c r="E5608" s="215">
        <v>1060</v>
      </c>
      <c r="F5608" s="215">
        <v>1274</v>
      </c>
      <c r="G5608" s="215">
        <v>1004</v>
      </c>
      <c r="I5608" s="215" t="s">
        <v>26448</v>
      </c>
      <c r="J5608" s="215" t="s">
        <v>26449</v>
      </c>
      <c r="K5608" s="215" t="s">
        <v>8688</v>
      </c>
      <c r="L5608" s="215" t="s">
        <v>26721</v>
      </c>
      <c r="AD5608" s="216"/>
    </row>
    <row r="5609" spans="1:30" s="215" customFormat="1" x14ac:dyDescent="0.25">
      <c r="A5609" s="215" t="s">
        <v>160</v>
      </c>
      <c r="B5609" s="215">
        <v>6155</v>
      </c>
      <c r="C5609" s="215" t="s">
        <v>244</v>
      </c>
      <c r="D5609" s="215">
        <v>504183388</v>
      </c>
      <c r="E5609" s="215">
        <v>1060</v>
      </c>
      <c r="F5609" s="215">
        <v>1274</v>
      </c>
      <c r="G5609" s="215">
        <v>1004</v>
      </c>
      <c r="I5609" s="215" t="s">
        <v>26450</v>
      </c>
      <c r="J5609" s="215" t="s">
        <v>26451</v>
      </c>
      <c r="K5609" s="215" t="s">
        <v>8688</v>
      </c>
      <c r="L5609" s="215" t="s">
        <v>26722</v>
      </c>
      <c r="AD5609" s="216"/>
    </row>
    <row r="5610" spans="1:30" s="215" customFormat="1" x14ac:dyDescent="0.25">
      <c r="A5610" s="215" t="s">
        <v>160</v>
      </c>
      <c r="B5610" s="215">
        <v>6155</v>
      </c>
      <c r="C5610" s="215" t="s">
        <v>244</v>
      </c>
      <c r="D5610" s="215">
        <v>504183390</v>
      </c>
      <c r="E5610" s="215">
        <v>1060</v>
      </c>
      <c r="F5610" s="215">
        <v>1271</v>
      </c>
      <c r="G5610" s="215">
        <v>1004</v>
      </c>
      <c r="I5610" s="215" t="s">
        <v>26452</v>
      </c>
      <c r="J5610" s="215" t="s">
        <v>26453</v>
      </c>
      <c r="K5610" s="215" t="s">
        <v>8688</v>
      </c>
      <c r="L5610" s="215" t="s">
        <v>26723</v>
      </c>
      <c r="AD5610" s="216"/>
    </row>
    <row r="5611" spans="1:30" s="215" customFormat="1" x14ac:dyDescent="0.25">
      <c r="A5611" s="215" t="s">
        <v>160</v>
      </c>
      <c r="B5611" s="215">
        <v>6155</v>
      </c>
      <c r="C5611" s="215" t="s">
        <v>244</v>
      </c>
      <c r="D5611" s="215">
        <v>504183391</v>
      </c>
      <c r="E5611" s="215">
        <v>1060</v>
      </c>
      <c r="F5611" s="215">
        <v>1274</v>
      </c>
      <c r="G5611" s="215">
        <v>1004</v>
      </c>
      <c r="I5611" s="215" t="s">
        <v>26454</v>
      </c>
      <c r="J5611" s="215" t="s">
        <v>26455</v>
      </c>
      <c r="K5611" s="215" t="s">
        <v>8688</v>
      </c>
      <c r="L5611" s="215" t="s">
        <v>26724</v>
      </c>
      <c r="AD5611" s="216"/>
    </row>
    <row r="5612" spans="1:30" s="215" customFormat="1" x14ac:dyDescent="0.25">
      <c r="A5612" s="215" t="s">
        <v>160</v>
      </c>
      <c r="B5612" s="215">
        <v>6155</v>
      </c>
      <c r="C5612" s="215" t="s">
        <v>244</v>
      </c>
      <c r="D5612" s="215">
        <v>504183392</v>
      </c>
      <c r="E5612" s="215">
        <v>1060</v>
      </c>
      <c r="F5612" s="215">
        <v>1271</v>
      </c>
      <c r="G5612" s="215">
        <v>1004</v>
      </c>
      <c r="I5612" s="215" t="s">
        <v>26456</v>
      </c>
      <c r="J5612" s="215" t="s">
        <v>26457</v>
      </c>
      <c r="K5612" s="215" t="s">
        <v>8688</v>
      </c>
      <c r="L5612" s="215" t="s">
        <v>26725</v>
      </c>
      <c r="AD5612" s="216"/>
    </row>
    <row r="5613" spans="1:30" s="215" customFormat="1" x14ac:dyDescent="0.25">
      <c r="A5613" s="215" t="s">
        <v>160</v>
      </c>
      <c r="B5613" s="215">
        <v>6155</v>
      </c>
      <c r="C5613" s="215" t="s">
        <v>244</v>
      </c>
      <c r="D5613" s="215">
        <v>504183393</v>
      </c>
      <c r="E5613" s="215">
        <v>1060</v>
      </c>
      <c r="F5613" s="215">
        <v>1274</v>
      </c>
      <c r="G5613" s="215">
        <v>1004</v>
      </c>
      <c r="I5613" s="215" t="s">
        <v>26458</v>
      </c>
      <c r="J5613" s="215" t="s">
        <v>26459</v>
      </c>
      <c r="K5613" s="215" t="s">
        <v>8688</v>
      </c>
      <c r="L5613" s="215" t="s">
        <v>26726</v>
      </c>
      <c r="AD5613" s="216"/>
    </row>
    <row r="5614" spans="1:30" s="215" customFormat="1" x14ac:dyDescent="0.25">
      <c r="A5614" s="215" t="s">
        <v>160</v>
      </c>
      <c r="B5614" s="215">
        <v>6155</v>
      </c>
      <c r="C5614" s="215" t="s">
        <v>244</v>
      </c>
      <c r="D5614" s="215">
        <v>504183394</v>
      </c>
      <c r="E5614" s="215">
        <v>1060</v>
      </c>
      <c r="F5614" s="215">
        <v>1271</v>
      </c>
      <c r="G5614" s="215">
        <v>1004</v>
      </c>
      <c r="I5614" s="215" t="s">
        <v>26460</v>
      </c>
      <c r="J5614" s="215" t="s">
        <v>26461</v>
      </c>
      <c r="K5614" s="215" t="s">
        <v>8688</v>
      </c>
      <c r="L5614" s="215" t="s">
        <v>26727</v>
      </c>
      <c r="AD5614" s="216"/>
    </row>
    <row r="5615" spans="1:30" s="215" customFormat="1" x14ac:dyDescent="0.25">
      <c r="A5615" s="215" t="s">
        <v>160</v>
      </c>
      <c r="B5615" s="215">
        <v>6155</v>
      </c>
      <c r="C5615" s="215" t="s">
        <v>244</v>
      </c>
      <c r="D5615" s="215">
        <v>504183395</v>
      </c>
      <c r="E5615" s="215">
        <v>1060</v>
      </c>
      <c r="F5615" s="215">
        <v>1271</v>
      </c>
      <c r="G5615" s="215">
        <v>1004</v>
      </c>
      <c r="I5615" s="215" t="s">
        <v>26462</v>
      </c>
      <c r="J5615" s="215" t="s">
        <v>26463</v>
      </c>
      <c r="K5615" s="215" t="s">
        <v>8688</v>
      </c>
      <c r="L5615" s="215" t="s">
        <v>26728</v>
      </c>
      <c r="AD5615" s="216"/>
    </row>
    <row r="5616" spans="1:30" s="215" customFormat="1" x14ac:dyDescent="0.25">
      <c r="A5616" s="215" t="s">
        <v>160</v>
      </c>
      <c r="B5616" s="215">
        <v>6155</v>
      </c>
      <c r="C5616" s="215" t="s">
        <v>244</v>
      </c>
      <c r="D5616" s="215">
        <v>504183396</v>
      </c>
      <c r="E5616" s="215">
        <v>1060</v>
      </c>
      <c r="F5616" s="215">
        <v>1274</v>
      </c>
      <c r="G5616" s="215">
        <v>1004</v>
      </c>
      <c r="I5616" s="215" t="s">
        <v>26464</v>
      </c>
      <c r="J5616" s="215" t="s">
        <v>26465</v>
      </c>
      <c r="K5616" s="215" t="s">
        <v>8688</v>
      </c>
      <c r="L5616" s="215" t="s">
        <v>26729</v>
      </c>
      <c r="AD5616" s="216"/>
    </row>
    <row r="5617" spans="1:30" s="215" customFormat="1" x14ac:dyDescent="0.25">
      <c r="A5617" s="215" t="s">
        <v>160</v>
      </c>
      <c r="B5617" s="215">
        <v>6155</v>
      </c>
      <c r="C5617" s="215" t="s">
        <v>244</v>
      </c>
      <c r="D5617" s="215">
        <v>504183397</v>
      </c>
      <c r="E5617" s="215">
        <v>1060</v>
      </c>
      <c r="F5617" s="215">
        <v>1271</v>
      </c>
      <c r="G5617" s="215">
        <v>1004</v>
      </c>
      <c r="I5617" s="215" t="s">
        <v>26466</v>
      </c>
      <c r="J5617" s="215" t="s">
        <v>26467</v>
      </c>
      <c r="K5617" s="215" t="s">
        <v>8688</v>
      </c>
      <c r="L5617" s="215" t="s">
        <v>26730</v>
      </c>
      <c r="AD5617" s="216"/>
    </row>
    <row r="5618" spans="1:30" s="215" customFormat="1" x14ac:dyDescent="0.25">
      <c r="A5618" s="215" t="s">
        <v>160</v>
      </c>
      <c r="B5618" s="215">
        <v>6155</v>
      </c>
      <c r="C5618" s="215" t="s">
        <v>244</v>
      </c>
      <c r="D5618" s="215">
        <v>504183400</v>
      </c>
      <c r="E5618" s="215">
        <v>1060</v>
      </c>
      <c r="F5618" s="215">
        <v>1274</v>
      </c>
      <c r="G5618" s="215">
        <v>1004</v>
      </c>
      <c r="I5618" s="215" t="s">
        <v>26468</v>
      </c>
      <c r="J5618" s="215" t="s">
        <v>26469</v>
      </c>
      <c r="K5618" s="215" t="s">
        <v>8688</v>
      </c>
      <c r="L5618" s="215" t="s">
        <v>26731</v>
      </c>
      <c r="AD5618" s="216"/>
    </row>
    <row r="5619" spans="1:30" s="215" customFormat="1" x14ac:dyDescent="0.25">
      <c r="A5619" s="215" t="s">
        <v>160</v>
      </c>
      <c r="B5619" s="215">
        <v>6155</v>
      </c>
      <c r="C5619" s="215" t="s">
        <v>244</v>
      </c>
      <c r="D5619" s="215">
        <v>504183401</v>
      </c>
      <c r="E5619" s="215">
        <v>1060</v>
      </c>
      <c r="F5619" s="215">
        <v>1274</v>
      </c>
      <c r="G5619" s="215">
        <v>1004</v>
      </c>
      <c r="I5619" s="215" t="s">
        <v>26470</v>
      </c>
      <c r="J5619" s="215" t="s">
        <v>26471</v>
      </c>
      <c r="K5619" s="215" t="s">
        <v>8688</v>
      </c>
      <c r="L5619" s="215" t="s">
        <v>26732</v>
      </c>
      <c r="AD5619" s="216"/>
    </row>
    <row r="5620" spans="1:30" s="215" customFormat="1" x14ac:dyDescent="0.25">
      <c r="A5620" s="215" t="s">
        <v>160</v>
      </c>
      <c r="B5620" s="215">
        <v>6155</v>
      </c>
      <c r="C5620" s="215" t="s">
        <v>244</v>
      </c>
      <c r="D5620" s="215">
        <v>504183402</v>
      </c>
      <c r="E5620" s="215">
        <v>1060</v>
      </c>
      <c r="F5620" s="215">
        <v>1274</v>
      </c>
      <c r="G5620" s="215">
        <v>1004</v>
      </c>
      <c r="I5620" s="215" t="s">
        <v>26472</v>
      </c>
      <c r="J5620" s="215" t="s">
        <v>26473</v>
      </c>
      <c r="K5620" s="215" t="s">
        <v>8688</v>
      </c>
      <c r="L5620" s="215" t="s">
        <v>26733</v>
      </c>
      <c r="AD5620" s="216"/>
    </row>
    <row r="5621" spans="1:30" s="215" customFormat="1" x14ac:dyDescent="0.25">
      <c r="A5621" s="215" t="s">
        <v>160</v>
      </c>
      <c r="B5621" s="215">
        <v>6155</v>
      </c>
      <c r="C5621" s="215" t="s">
        <v>244</v>
      </c>
      <c r="D5621" s="215">
        <v>504183403</v>
      </c>
      <c r="E5621" s="215">
        <v>1060</v>
      </c>
      <c r="F5621" s="215">
        <v>1274</v>
      </c>
      <c r="G5621" s="215">
        <v>1004</v>
      </c>
      <c r="I5621" s="215" t="s">
        <v>26474</v>
      </c>
      <c r="J5621" s="215" t="s">
        <v>26475</v>
      </c>
      <c r="K5621" s="215" t="s">
        <v>8688</v>
      </c>
      <c r="L5621" s="215" t="s">
        <v>26734</v>
      </c>
      <c r="AD5621" s="216"/>
    </row>
    <row r="5622" spans="1:30" s="215" customFormat="1" x14ac:dyDescent="0.25">
      <c r="A5622" s="215" t="s">
        <v>160</v>
      </c>
      <c r="B5622" s="215">
        <v>6155</v>
      </c>
      <c r="C5622" s="215" t="s">
        <v>244</v>
      </c>
      <c r="D5622" s="215">
        <v>504183404</v>
      </c>
      <c r="E5622" s="215">
        <v>1060</v>
      </c>
      <c r="F5622" s="215">
        <v>1274</v>
      </c>
      <c r="G5622" s="215">
        <v>1004</v>
      </c>
      <c r="I5622" s="215" t="s">
        <v>26476</v>
      </c>
      <c r="J5622" s="215" t="s">
        <v>26477</v>
      </c>
      <c r="K5622" s="215" t="s">
        <v>8688</v>
      </c>
      <c r="L5622" s="215" t="s">
        <v>26735</v>
      </c>
      <c r="AD5622" s="216"/>
    </row>
    <row r="5623" spans="1:30" s="215" customFormat="1" x14ac:dyDescent="0.25">
      <c r="A5623" s="215" t="s">
        <v>160</v>
      </c>
      <c r="B5623" s="215">
        <v>6155</v>
      </c>
      <c r="C5623" s="215" t="s">
        <v>244</v>
      </c>
      <c r="D5623" s="215">
        <v>504183405</v>
      </c>
      <c r="E5623" s="215">
        <v>1060</v>
      </c>
      <c r="F5623" s="215">
        <v>1271</v>
      </c>
      <c r="G5623" s="215">
        <v>1004</v>
      </c>
      <c r="I5623" s="215" t="s">
        <v>26478</v>
      </c>
      <c r="J5623" s="215" t="s">
        <v>26479</v>
      </c>
      <c r="K5623" s="215" t="s">
        <v>8688</v>
      </c>
      <c r="L5623" s="215" t="s">
        <v>26736</v>
      </c>
      <c r="AD5623" s="216"/>
    </row>
    <row r="5624" spans="1:30" s="215" customFormat="1" x14ac:dyDescent="0.25">
      <c r="A5624" s="215" t="s">
        <v>160</v>
      </c>
      <c r="B5624" s="215">
        <v>6155</v>
      </c>
      <c r="C5624" s="215" t="s">
        <v>244</v>
      </c>
      <c r="D5624" s="215">
        <v>504183406</v>
      </c>
      <c r="E5624" s="215">
        <v>1060</v>
      </c>
      <c r="F5624" s="215">
        <v>1274</v>
      </c>
      <c r="G5624" s="215">
        <v>1004</v>
      </c>
      <c r="I5624" s="215" t="s">
        <v>26480</v>
      </c>
      <c r="J5624" s="215" t="s">
        <v>26481</v>
      </c>
      <c r="K5624" s="215" t="s">
        <v>8688</v>
      </c>
      <c r="L5624" s="215" t="s">
        <v>26737</v>
      </c>
      <c r="AD5624" s="216"/>
    </row>
    <row r="5625" spans="1:30" s="215" customFormat="1" x14ac:dyDescent="0.25">
      <c r="A5625" s="215" t="s">
        <v>160</v>
      </c>
      <c r="B5625" s="215">
        <v>6155</v>
      </c>
      <c r="C5625" s="215" t="s">
        <v>244</v>
      </c>
      <c r="D5625" s="215">
        <v>504183407</v>
      </c>
      <c r="E5625" s="215">
        <v>1060</v>
      </c>
      <c r="F5625" s="215">
        <v>1274</v>
      </c>
      <c r="G5625" s="215">
        <v>1004</v>
      </c>
      <c r="I5625" s="215" t="s">
        <v>26482</v>
      </c>
      <c r="J5625" s="215" t="s">
        <v>26483</v>
      </c>
      <c r="K5625" s="215" t="s">
        <v>8688</v>
      </c>
      <c r="L5625" s="215" t="s">
        <v>26738</v>
      </c>
      <c r="AD5625" s="216"/>
    </row>
    <row r="5626" spans="1:30" s="215" customFormat="1" x14ac:dyDescent="0.25">
      <c r="A5626" s="215" t="s">
        <v>160</v>
      </c>
      <c r="B5626" s="215">
        <v>6155</v>
      </c>
      <c r="C5626" s="215" t="s">
        <v>244</v>
      </c>
      <c r="D5626" s="215">
        <v>504183410</v>
      </c>
      <c r="E5626" s="215">
        <v>1060</v>
      </c>
      <c r="F5626" s="215">
        <v>1242</v>
      </c>
      <c r="G5626" s="215">
        <v>1004</v>
      </c>
      <c r="I5626" s="215" t="s">
        <v>26484</v>
      </c>
      <c r="J5626" s="215" t="s">
        <v>26485</v>
      </c>
      <c r="K5626" s="215" t="s">
        <v>8688</v>
      </c>
      <c r="L5626" s="215" t="s">
        <v>26739</v>
      </c>
      <c r="AD5626" s="216"/>
    </row>
    <row r="5627" spans="1:30" s="215" customFormat="1" x14ac:dyDescent="0.25">
      <c r="A5627" s="215" t="s">
        <v>160</v>
      </c>
      <c r="B5627" s="215">
        <v>6155</v>
      </c>
      <c r="C5627" s="215" t="s">
        <v>244</v>
      </c>
      <c r="D5627" s="215">
        <v>504183411</v>
      </c>
      <c r="E5627" s="215">
        <v>1060</v>
      </c>
      <c r="F5627" s="215">
        <v>1274</v>
      </c>
      <c r="G5627" s="215">
        <v>1004</v>
      </c>
      <c r="I5627" s="215" t="s">
        <v>26486</v>
      </c>
      <c r="J5627" s="215" t="s">
        <v>26487</v>
      </c>
      <c r="K5627" s="215" t="s">
        <v>8688</v>
      </c>
      <c r="L5627" s="215" t="s">
        <v>26740</v>
      </c>
      <c r="AD5627" s="216"/>
    </row>
    <row r="5628" spans="1:30" s="215" customFormat="1" x14ac:dyDescent="0.25">
      <c r="A5628" s="215" t="s">
        <v>160</v>
      </c>
      <c r="B5628" s="215">
        <v>6155</v>
      </c>
      <c r="C5628" s="215" t="s">
        <v>244</v>
      </c>
      <c r="D5628" s="215">
        <v>504183412</v>
      </c>
      <c r="E5628" s="215">
        <v>1060</v>
      </c>
      <c r="F5628" s="215">
        <v>1242</v>
      </c>
      <c r="G5628" s="215">
        <v>1004</v>
      </c>
      <c r="I5628" s="215" t="s">
        <v>26488</v>
      </c>
      <c r="J5628" s="215" t="s">
        <v>26489</v>
      </c>
      <c r="K5628" s="215" t="s">
        <v>8688</v>
      </c>
      <c r="L5628" s="215" t="s">
        <v>26741</v>
      </c>
      <c r="AD5628" s="216"/>
    </row>
    <row r="5629" spans="1:30" s="215" customFormat="1" x14ac:dyDescent="0.25">
      <c r="A5629" s="215" t="s">
        <v>160</v>
      </c>
      <c r="B5629" s="215">
        <v>6155</v>
      </c>
      <c r="C5629" s="215" t="s">
        <v>244</v>
      </c>
      <c r="D5629" s="215">
        <v>504183413</v>
      </c>
      <c r="E5629" s="215">
        <v>1060</v>
      </c>
      <c r="F5629" s="215">
        <v>1274</v>
      </c>
      <c r="G5629" s="215">
        <v>1004</v>
      </c>
      <c r="I5629" s="215" t="s">
        <v>26490</v>
      </c>
      <c r="J5629" s="215" t="s">
        <v>26491</v>
      </c>
      <c r="K5629" s="215" t="s">
        <v>8688</v>
      </c>
      <c r="L5629" s="215" t="s">
        <v>26742</v>
      </c>
      <c r="AD5629" s="216"/>
    </row>
    <row r="5630" spans="1:30" s="215" customFormat="1" x14ac:dyDescent="0.25">
      <c r="A5630" s="215" t="s">
        <v>160</v>
      </c>
      <c r="B5630" s="215">
        <v>6155</v>
      </c>
      <c r="C5630" s="215" t="s">
        <v>244</v>
      </c>
      <c r="D5630" s="215">
        <v>504183414</v>
      </c>
      <c r="E5630" s="215">
        <v>1060</v>
      </c>
      <c r="F5630" s="215">
        <v>1274</v>
      </c>
      <c r="G5630" s="215">
        <v>1004</v>
      </c>
      <c r="I5630" s="215" t="s">
        <v>26492</v>
      </c>
      <c r="J5630" s="215" t="s">
        <v>26493</v>
      </c>
      <c r="K5630" s="215" t="s">
        <v>8688</v>
      </c>
      <c r="L5630" s="215" t="s">
        <v>26743</v>
      </c>
      <c r="AD5630" s="216"/>
    </row>
    <row r="5631" spans="1:30" s="215" customFormat="1" x14ac:dyDescent="0.25">
      <c r="A5631" s="215" t="s">
        <v>160</v>
      </c>
      <c r="B5631" s="215">
        <v>6155</v>
      </c>
      <c r="C5631" s="215" t="s">
        <v>244</v>
      </c>
      <c r="D5631" s="215">
        <v>504183415</v>
      </c>
      <c r="E5631" s="215">
        <v>1060</v>
      </c>
      <c r="F5631" s="215">
        <v>1274</v>
      </c>
      <c r="G5631" s="215">
        <v>1004</v>
      </c>
      <c r="I5631" s="215" t="s">
        <v>26494</v>
      </c>
      <c r="J5631" s="215" t="s">
        <v>26495</v>
      </c>
      <c r="K5631" s="215" t="s">
        <v>8688</v>
      </c>
      <c r="L5631" s="215" t="s">
        <v>26744</v>
      </c>
      <c r="AD5631" s="216"/>
    </row>
    <row r="5632" spans="1:30" s="215" customFormat="1" x14ac:dyDescent="0.25">
      <c r="A5632" s="215" t="s">
        <v>160</v>
      </c>
      <c r="B5632" s="215">
        <v>6155</v>
      </c>
      <c r="C5632" s="215" t="s">
        <v>244</v>
      </c>
      <c r="D5632" s="215">
        <v>504183416</v>
      </c>
      <c r="E5632" s="215">
        <v>1060</v>
      </c>
      <c r="F5632" s="215">
        <v>1274</v>
      </c>
      <c r="G5632" s="215">
        <v>1004</v>
      </c>
      <c r="I5632" s="215" t="s">
        <v>26496</v>
      </c>
      <c r="J5632" s="215" t="s">
        <v>26497</v>
      </c>
      <c r="K5632" s="215" t="s">
        <v>8688</v>
      </c>
      <c r="L5632" s="215" t="s">
        <v>26745</v>
      </c>
      <c r="AD5632" s="216"/>
    </row>
    <row r="5633" spans="1:30" s="215" customFormat="1" x14ac:dyDescent="0.25">
      <c r="A5633" s="215" t="s">
        <v>160</v>
      </c>
      <c r="B5633" s="215">
        <v>6155</v>
      </c>
      <c r="C5633" s="215" t="s">
        <v>244</v>
      </c>
      <c r="D5633" s="215">
        <v>504183417</v>
      </c>
      <c r="E5633" s="215">
        <v>1060</v>
      </c>
      <c r="F5633" s="215">
        <v>1274</v>
      </c>
      <c r="G5633" s="215">
        <v>1004</v>
      </c>
      <c r="I5633" s="215" t="s">
        <v>26498</v>
      </c>
      <c r="J5633" s="215" t="s">
        <v>26499</v>
      </c>
      <c r="K5633" s="215" t="s">
        <v>8688</v>
      </c>
      <c r="L5633" s="215" t="s">
        <v>26746</v>
      </c>
      <c r="AD5633" s="216"/>
    </row>
    <row r="5634" spans="1:30" s="215" customFormat="1" x14ac:dyDescent="0.25">
      <c r="A5634" s="215" t="s">
        <v>160</v>
      </c>
      <c r="B5634" s="215">
        <v>6155</v>
      </c>
      <c r="C5634" s="215" t="s">
        <v>244</v>
      </c>
      <c r="D5634" s="215">
        <v>504183418</v>
      </c>
      <c r="E5634" s="215">
        <v>1060</v>
      </c>
      <c r="F5634" s="215">
        <v>1274</v>
      </c>
      <c r="G5634" s="215">
        <v>1004</v>
      </c>
      <c r="I5634" s="215" t="s">
        <v>26500</v>
      </c>
      <c r="J5634" s="215" t="s">
        <v>26501</v>
      </c>
      <c r="K5634" s="215" t="s">
        <v>8688</v>
      </c>
      <c r="L5634" s="215" t="s">
        <v>26747</v>
      </c>
      <c r="AD5634" s="216"/>
    </row>
    <row r="5635" spans="1:30" s="215" customFormat="1" x14ac:dyDescent="0.25">
      <c r="A5635" s="215" t="s">
        <v>160</v>
      </c>
      <c r="B5635" s="215">
        <v>6155</v>
      </c>
      <c r="C5635" s="215" t="s">
        <v>244</v>
      </c>
      <c r="D5635" s="215">
        <v>504183419</v>
      </c>
      <c r="E5635" s="215">
        <v>1060</v>
      </c>
      <c r="F5635" s="215">
        <v>1274</v>
      </c>
      <c r="G5635" s="215">
        <v>1004</v>
      </c>
      <c r="I5635" s="215" t="s">
        <v>26502</v>
      </c>
      <c r="J5635" s="215" t="s">
        <v>26503</v>
      </c>
      <c r="K5635" s="215" t="s">
        <v>8688</v>
      </c>
      <c r="L5635" s="215" t="s">
        <v>26748</v>
      </c>
      <c r="AD5635" s="216"/>
    </row>
    <row r="5636" spans="1:30" s="215" customFormat="1" x14ac:dyDescent="0.25">
      <c r="A5636" s="215" t="s">
        <v>160</v>
      </c>
      <c r="B5636" s="215">
        <v>6155</v>
      </c>
      <c r="C5636" s="215" t="s">
        <v>244</v>
      </c>
      <c r="D5636" s="215">
        <v>504183420</v>
      </c>
      <c r="E5636" s="215">
        <v>1060</v>
      </c>
      <c r="F5636" s="215">
        <v>1274</v>
      </c>
      <c r="G5636" s="215">
        <v>1004</v>
      </c>
      <c r="I5636" s="215" t="s">
        <v>26504</v>
      </c>
      <c r="J5636" s="215" t="s">
        <v>26505</v>
      </c>
      <c r="K5636" s="215" t="s">
        <v>8688</v>
      </c>
      <c r="L5636" s="215" t="s">
        <v>26749</v>
      </c>
      <c r="AD5636" s="216"/>
    </row>
    <row r="5637" spans="1:30" s="215" customFormat="1" x14ac:dyDescent="0.25">
      <c r="A5637" s="215" t="s">
        <v>160</v>
      </c>
      <c r="B5637" s="215">
        <v>6155</v>
      </c>
      <c r="C5637" s="215" t="s">
        <v>244</v>
      </c>
      <c r="D5637" s="215">
        <v>504183421</v>
      </c>
      <c r="E5637" s="215">
        <v>1060</v>
      </c>
      <c r="F5637" s="215">
        <v>1274</v>
      </c>
      <c r="G5637" s="215">
        <v>1004</v>
      </c>
      <c r="I5637" s="215" t="s">
        <v>26506</v>
      </c>
      <c r="J5637" s="215" t="s">
        <v>26507</v>
      </c>
      <c r="K5637" s="215" t="s">
        <v>8688</v>
      </c>
      <c r="L5637" s="215" t="s">
        <v>26750</v>
      </c>
      <c r="AD5637" s="216"/>
    </row>
    <row r="5638" spans="1:30" s="215" customFormat="1" x14ac:dyDescent="0.25">
      <c r="A5638" s="215" t="s">
        <v>160</v>
      </c>
      <c r="B5638" s="215">
        <v>6155</v>
      </c>
      <c r="C5638" s="215" t="s">
        <v>244</v>
      </c>
      <c r="D5638" s="215">
        <v>504183422</v>
      </c>
      <c r="E5638" s="215">
        <v>1060</v>
      </c>
      <c r="F5638" s="215">
        <v>1274</v>
      </c>
      <c r="G5638" s="215">
        <v>1004</v>
      </c>
      <c r="I5638" s="215" t="s">
        <v>26508</v>
      </c>
      <c r="J5638" s="215" t="s">
        <v>26509</v>
      </c>
      <c r="K5638" s="215" t="s">
        <v>8688</v>
      </c>
      <c r="L5638" s="215" t="s">
        <v>26751</v>
      </c>
      <c r="AD5638" s="216"/>
    </row>
    <row r="5639" spans="1:30" s="215" customFormat="1" x14ac:dyDescent="0.25">
      <c r="A5639" s="215" t="s">
        <v>160</v>
      </c>
      <c r="B5639" s="215">
        <v>6155</v>
      </c>
      <c r="C5639" s="215" t="s">
        <v>244</v>
      </c>
      <c r="D5639" s="215">
        <v>504183423</v>
      </c>
      <c r="E5639" s="215">
        <v>1060</v>
      </c>
      <c r="F5639" s="215">
        <v>1274</v>
      </c>
      <c r="G5639" s="215">
        <v>1004</v>
      </c>
      <c r="I5639" s="215" t="s">
        <v>26510</v>
      </c>
      <c r="J5639" s="215" t="s">
        <v>26511</v>
      </c>
      <c r="K5639" s="215" t="s">
        <v>8688</v>
      </c>
      <c r="L5639" s="215" t="s">
        <v>26752</v>
      </c>
      <c r="AD5639" s="216"/>
    </row>
    <row r="5640" spans="1:30" s="215" customFormat="1" x14ac:dyDescent="0.25">
      <c r="A5640" s="215" t="s">
        <v>160</v>
      </c>
      <c r="B5640" s="215">
        <v>6155</v>
      </c>
      <c r="C5640" s="215" t="s">
        <v>244</v>
      </c>
      <c r="D5640" s="215">
        <v>504183424</v>
      </c>
      <c r="E5640" s="215">
        <v>1060</v>
      </c>
      <c r="F5640" s="215">
        <v>1274</v>
      </c>
      <c r="G5640" s="215">
        <v>1004</v>
      </c>
      <c r="I5640" s="215" t="s">
        <v>26512</v>
      </c>
      <c r="J5640" s="215" t="s">
        <v>26513</v>
      </c>
      <c r="K5640" s="215" t="s">
        <v>8688</v>
      </c>
      <c r="L5640" s="215" t="s">
        <v>26753</v>
      </c>
      <c r="AD5640" s="216"/>
    </row>
    <row r="5641" spans="1:30" s="215" customFormat="1" x14ac:dyDescent="0.25">
      <c r="A5641" s="215" t="s">
        <v>160</v>
      </c>
      <c r="B5641" s="215">
        <v>6155</v>
      </c>
      <c r="C5641" s="215" t="s">
        <v>244</v>
      </c>
      <c r="D5641" s="215">
        <v>504183425</v>
      </c>
      <c r="E5641" s="215">
        <v>1060</v>
      </c>
      <c r="F5641" s="215">
        <v>1274</v>
      </c>
      <c r="G5641" s="215">
        <v>1004</v>
      </c>
      <c r="I5641" s="215" t="s">
        <v>26514</v>
      </c>
      <c r="J5641" s="215" t="s">
        <v>26515</v>
      </c>
      <c r="K5641" s="215" t="s">
        <v>8688</v>
      </c>
      <c r="L5641" s="215" t="s">
        <v>26754</v>
      </c>
      <c r="AD5641" s="216"/>
    </row>
    <row r="5642" spans="1:30" s="215" customFormat="1" x14ac:dyDescent="0.25">
      <c r="A5642" s="215" t="s">
        <v>160</v>
      </c>
      <c r="B5642" s="215">
        <v>6155</v>
      </c>
      <c r="C5642" s="215" t="s">
        <v>244</v>
      </c>
      <c r="D5642" s="215">
        <v>504183426</v>
      </c>
      <c r="E5642" s="215">
        <v>1060</v>
      </c>
      <c r="F5642" s="215">
        <v>1274</v>
      </c>
      <c r="G5642" s="215">
        <v>1004</v>
      </c>
      <c r="I5642" s="215" t="s">
        <v>26516</v>
      </c>
      <c r="J5642" s="215" t="s">
        <v>26517</v>
      </c>
      <c r="K5642" s="215" t="s">
        <v>8688</v>
      </c>
      <c r="L5642" s="215" t="s">
        <v>26755</v>
      </c>
      <c r="AD5642" s="216"/>
    </row>
    <row r="5643" spans="1:30" s="215" customFormat="1" x14ac:dyDescent="0.25">
      <c r="A5643" s="215" t="s">
        <v>160</v>
      </c>
      <c r="B5643" s="215">
        <v>6155</v>
      </c>
      <c r="C5643" s="215" t="s">
        <v>244</v>
      </c>
      <c r="D5643" s="215">
        <v>504183427</v>
      </c>
      <c r="E5643" s="215">
        <v>1060</v>
      </c>
      <c r="F5643" s="215">
        <v>1274</v>
      </c>
      <c r="G5643" s="215">
        <v>1004</v>
      </c>
      <c r="I5643" s="215" t="s">
        <v>26518</v>
      </c>
      <c r="J5643" s="215" t="s">
        <v>26519</v>
      </c>
      <c r="K5643" s="215" t="s">
        <v>8688</v>
      </c>
      <c r="L5643" s="215" t="s">
        <v>26756</v>
      </c>
      <c r="AD5643" s="216"/>
    </row>
    <row r="5644" spans="1:30" s="215" customFormat="1" x14ac:dyDescent="0.25">
      <c r="A5644" s="215" t="s">
        <v>160</v>
      </c>
      <c r="B5644" s="215">
        <v>6155</v>
      </c>
      <c r="C5644" s="215" t="s">
        <v>244</v>
      </c>
      <c r="D5644" s="215">
        <v>504183428</v>
      </c>
      <c r="E5644" s="215">
        <v>1060</v>
      </c>
      <c r="F5644" s="215">
        <v>1274</v>
      </c>
      <c r="G5644" s="215">
        <v>1004</v>
      </c>
      <c r="I5644" s="215" t="s">
        <v>26520</v>
      </c>
      <c r="J5644" s="215" t="s">
        <v>26521</v>
      </c>
      <c r="K5644" s="215" t="s">
        <v>8688</v>
      </c>
      <c r="L5644" s="215" t="s">
        <v>26757</v>
      </c>
      <c r="AD5644" s="216"/>
    </row>
    <row r="5645" spans="1:30" s="215" customFormat="1" x14ac:dyDescent="0.25">
      <c r="A5645" s="215" t="s">
        <v>160</v>
      </c>
      <c r="B5645" s="215">
        <v>6155</v>
      </c>
      <c r="C5645" s="215" t="s">
        <v>244</v>
      </c>
      <c r="D5645" s="215">
        <v>504183429</v>
      </c>
      <c r="E5645" s="215">
        <v>1060</v>
      </c>
      <c r="F5645" s="215">
        <v>1274</v>
      </c>
      <c r="G5645" s="215">
        <v>1004</v>
      </c>
      <c r="I5645" s="215" t="s">
        <v>26522</v>
      </c>
      <c r="J5645" s="215" t="s">
        <v>26523</v>
      </c>
      <c r="K5645" s="215" t="s">
        <v>8688</v>
      </c>
      <c r="L5645" s="215" t="s">
        <v>26758</v>
      </c>
      <c r="AD5645" s="216"/>
    </row>
    <row r="5646" spans="1:30" s="215" customFormat="1" x14ac:dyDescent="0.25">
      <c r="A5646" s="215" t="s">
        <v>160</v>
      </c>
      <c r="B5646" s="215">
        <v>6155</v>
      </c>
      <c r="C5646" s="215" t="s">
        <v>244</v>
      </c>
      <c r="D5646" s="215">
        <v>504183430</v>
      </c>
      <c r="E5646" s="215">
        <v>1060</v>
      </c>
      <c r="F5646" s="215">
        <v>1271</v>
      </c>
      <c r="G5646" s="215">
        <v>1004</v>
      </c>
      <c r="I5646" s="215" t="s">
        <v>26524</v>
      </c>
      <c r="J5646" s="215" t="s">
        <v>26525</v>
      </c>
      <c r="K5646" s="215" t="s">
        <v>8688</v>
      </c>
      <c r="L5646" s="215" t="s">
        <v>26759</v>
      </c>
      <c r="AD5646" s="216"/>
    </row>
    <row r="5647" spans="1:30" s="215" customFormat="1" x14ac:dyDescent="0.25">
      <c r="A5647" s="215" t="s">
        <v>160</v>
      </c>
      <c r="B5647" s="215">
        <v>6155</v>
      </c>
      <c r="C5647" s="215" t="s">
        <v>244</v>
      </c>
      <c r="D5647" s="215">
        <v>504183431</v>
      </c>
      <c r="E5647" s="215">
        <v>1060</v>
      </c>
      <c r="F5647" s="215">
        <v>1271</v>
      </c>
      <c r="G5647" s="215">
        <v>1004</v>
      </c>
      <c r="I5647" s="215" t="s">
        <v>26526</v>
      </c>
      <c r="J5647" s="215" t="s">
        <v>26527</v>
      </c>
      <c r="K5647" s="215" t="s">
        <v>8688</v>
      </c>
      <c r="L5647" s="215" t="s">
        <v>26760</v>
      </c>
      <c r="AD5647" s="216"/>
    </row>
    <row r="5648" spans="1:30" s="215" customFormat="1" x14ac:dyDescent="0.25">
      <c r="A5648" s="215" t="s">
        <v>160</v>
      </c>
      <c r="B5648" s="215">
        <v>6155</v>
      </c>
      <c r="C5648" s="215" t="s">
        <v>244</v>
      </c>
      <c r="D5648" s="215">
        <v>504183432</v>
      </c>
      <c r="E5648" s="215">
        <v>1060</v>
      </c>
      <c r="F5648" s="215">
        <v>1274</v>
      </c>
      <c r="G5648" s="215">
        <v>1004</v>
      </c>
      <c r="I5648" s="215" t="s">
        <v>26528</v>
      </c>
      <c r="J5648" s="215" t="s">
        <v>26529</v>
      </c>
      <c r="K5648" s="215" t="s">
        <v>8688</v>
      </c>
      <c r="L5648" s="215" t="s">
        <v>26761</v>
      </c>
      <c r="AD5648" s="216"/>
    </row>
    <row r="5649" spans="1:30" s="215" customFormat="1" x14ac:dyDescent="0.25">
      <c r="A5649" s="215" t="s">
        <v>160</v>
      </c>
      <c r="B5649" s="215">
        <v>6155</v>
      </c>
      <c r="C5649" s="215" t="s">
        <v>244</v>
      </c>
      <c r="D5649" s="215">
        <v>504183433</v>
      </c>
      <c r="E5649" s="215">
        <v>1060</v>
      </c>
      <c r="F5649" s="215">
        <v>1274</v>
      </c>
      <c r="G5649" s="215">
        <v>1004</v>
      </c>
      <c r="I5649" s="215" t="s">
        <v>26530</v>
      </c>
      <c r="J5649" s="215" t="s">
        <v>26531</v>
      </c>
      <c r="K5649" s="215" t="s">
        <v>8688</v>
      </c>
      <c r="L5649" s="215" t="s">
        <v>26762</v>
      </c>
      <c r="AD5649" s="216"/>
    </row>
    <row r="5650" spans="1:30" s="215" customFormat="1" x14ac:dyDescent="0.25">
      <c r="A5650" s="215" t="s">
        <v>160</v>
      </c>
      <c r="B5650" s="215">
        <v>6155</v>
      </c>
      <c r="C5650" s="215" t="s">
        <v>244</v>
      </c>
      <c r="D5650" s="215">
        <v>504183435</v>
      </c>
      <c r="E5650" s="215">
        <v>1060</v>
      </c>
      <c r="F5650" s="215">
        <v>1271</v>
      </c>
      <c r="G5650" s="215">
        <v>1004</v>
      </c>
      <c r="I5650" s="215" t="s">
        <v>26532</v>
      </c>
      <c r="J5650" s="215" t="s">
        <v>26533</v>
      </c>
      <c r="K5650" s="215" t="s">
        <v>8688</v>
      </c>
      <c r="L5650" s="215" t="s">
        <v>26763</v>
      </c>
      <c r="AD5650" s="216"/>
    </row>
    <row r="5651" spans="1:30" s="215" customFormat="1" x14ac:dyDescent="0.25">
      <c r="A5651" s="215" t="s">
        <v>160</v>
      </c>
      <c r="B5651" s="215">
        <v>6155</v>
      </c>
      <c r="C5651" s="215" t="s">
        <v>244</v>
      </c>
      <c r="D5651" s="215">
        <v>504183436</v>
      </c>
      <c r="E5651" s="215">
        <v>1060</v>
      </c>
      <c r="F5651" s="215">
        <v>1274</v>
      </c>
      <c r="G5651" s="215">
        <v>1004</v>
      </c>
      <c r="I5651" s="215" t="s">
        <v>26534</v>
      </c>
      <c r="J5651" s="215" t="s">
        <v>26535</v>
      </c>
      <c r="K5651" s="215" t="s">
        <v>8688</v>
      </c>
      <c r="L5651" s="215" t="s">
        <v>26764</v>
      </c>
      <c r="AD5651" s="216"/>
    </row>
    <row r="5652" spans="1:30" s="215" customFormat="1" x14ac:dyDescent="0.25">
      <c r="A5652" s="215" t="s">
        <v>160</v>
      </c>
      <c r="B5652" s="215">
        <v>6155</v>
      </c>
      <c r="C5652" s="215" t="s">
        <v>244</v>
      </c>
      <c r="D5652" s="215">
        <v>504183437</v>
      </c>
      <c r="E5652" s="215">
        <v>1060</v>
      </c>
      <c r="F5652" s="215">
        <v>1274</v>
      </c>
      <c r="G5652" s="215">
        <v>1004</v>
      </c>
      <c r="I5652" s="215" t="s">
        <v>26536</v>
      </c>
      <c r="J5652" s="215" t="s">
        <v>26537</v>
      </c>
      <c r="K5652" s="215" t="s">
        <v>8688</v>
      </c>
      <c r="L5652" s="215" t="s">
        <v>26765</v>
      </c>
      <c r="AD5652" s="216"/>
    </row>
    <row r="5653" spans="1:30" s="215" customFormat="1" x14ac:dyDescent="0.25">
      <c r="A5653" s="215" t="s">
        <v>160</v>
      </c>
      <c r="B5653" s="215">
        <v>6155</v>
      </c>
      <c r="C5653" s="215" t="s">
        <v>244</v>
      </c>
      <c r="D5653" s="215">
        <v>504183438</v>
      </c>
      <c r="E5653" s="215">
        <v>1060</v>
      </c>
      <c r="F5653" s="215">
        <v>1274</v>
      </c>
      <c r="G5653" s="215">
        <v>1004</v>
      </c>
      <c r="I5653" s="215" t="s">
        <v>26538</v>
      </c>
      <c r="J5653" s="215" t="s">
        <v>26539</v>
      </c>
      <c r="K5653" s="215" t="s">
        <v>8688</v>
      </c>
      <c r="L5653" s="215" t="s">
        <v>26766</v>
      </c>
      <c r="AD5653" s="216"/>
    </row>
    <row r="5654" spans="1:30" s="215" customFormat="1" x14ac:dyDescent="0.25">
      <c r="A5654" s="215" t="s">
        <v>160</v>
      </c>
      <c r="B5654" s="215">
        <v>6155</v>
      </c>
      <c r="C5654" s="215" t="s">
        <v>244</v>
      </c>
      <c r="D5654" s="215">
        <v>504183439</v>
      </c>
      <c r="E5654" s="215">
        <v>1060</v>
      </c>
      <c r="F5654" s="215">
        <v>1271</v>
      </c>
      <c r="G5654" s="215">
        <v>1004</v>
      </c>
      <c r="I5654" s="215" t="s">
        <v>26540</v>
      </c>
      <c r="J5654" s="215" t="s">
        <v>26541</v>
      </c>
      <c r="K5654" s="215" t="s">
        <v>8688</v>
      </c>
      <c r="L5654" s="215" t="s">
        <v>26767</v>
      </c>
      <c r="AD5654" s="216"/>
    </row>
    <row r="5655" spans="1:30" s="215" customFormat="1" x14ac:dyDescent="0.25">
      <c r="A5655" s="215" t="s">
        <v>160</v>
      </c>
      <c r="B5655" s="215">
        <v>6155</v>
      </c>
      <c r="C5655" s="215" t="s">
        <v>244</v>
      </c>
      <c r="D5655" s="215">
        <v>504183441</v>
      </c>
      <c r="E5655" s="215">
        <v>1060</v>
      </c>
      <c r="F5655" s="215">
        <v>1274</v>
      </c>
      <c r="G5655" s="215">
        <v>1004</v>
      </c>
      <c r="I5655" s="215" t="s">
        <v>26542</v>
      </c>
      <c r="J5655" s="215" t="s">
        <v>26543</v>
      </c>
      <c r="K5655" s="215" t="s">
        <v>8688</v>
      </c>
      <c r="L5655" s="215" t="s">
        <v>26768</v>
      </c>
      <c r="AD5655" s="216"/>
    </row>
    <row r="5656" spans="1:30" s="215" customFormat="1" x14ac:dyDescent="0.25">
      <c r="A5656" s="215" t="s">
        <v>160</v>
      </c>
      <c r="B5656" s="215">
        <v>6155</v>
      </c>
      <c r="C5656" s="215" t="s">
        <v>244</v>
      </c>
      <c r="D5656" s="215">
        <v>504183442</v>
      </c>
      <c r="E5656" s="215">
        <v>1060</v>
      </c>
      <c r="F5656" s="215">
        <v>1271</v>
      </c>
      <c r="G5656" s="215">
        <v>1004</v>
      </c>
      <c r="I5656" s="215" t="s">
        <v>26544</v>
      </c>
      <c r="J5656" s="215" t="s">
        <v>26545</v>
      </c>
      <c r="K5656" s="215" t="s">
        <v>8688</v>
      </c>
      <c r="L5656" s="215" t="s">
        <v>26769</v>
      </c>
      <c r="AD5656" s="216"/>
    </row>
    <row r="5657" spans="1:30" s="215" customFormat="1" x14ac:dyDescent="0.25">
      <c r="A5657" s="215" t="s">
        <v>160</v>
      </c>
      <c r="B5657" s="215">
        <v>6155</v>
      </c>
      <c r="C5657" s="215" t="s">
        <v>244</v>
      </c>
      <c r="D5657" s="215">
        <v>504183443</v>
      </c>
      <c r="E5657" s="215">
        <v>1060</v>
      </c>
      <c r="F5657" s="215">
        <v>1274</v>
      </c>
      <c r="G5657" s="215">
        <v>1004</v>
      </c>
      <c r="I5657" s="215" t="s">
        <v>26546</v>
      </c>
      <c r="J5657" s="215" t="s">
        <v>26547</v>
      </c>
      <c r="K5657" s="215" t="s">
        <v>8688</v>
      </c>
      <c r="L5657" s="215" t="s">
        <v>26770</v>
      </c>
      <c r="AD5657" s="216"/>
    </row>
    <row r="5658" spans="1:30" s="215" customFormat="1" x14ac:dyDescent="0.25">
      <c r="A5658" s="215" t="s">
        <v>160</v>
      </c>
      <c r="B5658" s="215">
        <v>6155</v>
      </c>
      <c r="C5658" s="215" t="s">
        <v>244</v>
      </c>
      <c r="D5658" s="215">
        <v>504183444</v>
      </c>
      <c r="E5658" s="215">
        <v>1060</v>
      </c>
      <c r="F5658" s="215">
        <v>1274</v>
      </c>
      <c r="G5658" s="215">
        <v>1004</v>
      </c>
      <c r="I5658" s="215" t="s">
        <v>26548</v>
      </c>
      <c r="J5658" s="215" t="s">
        <v>26549</v>
      </c>
      <c r="K5658" s="215" t="s">
        <v>8688</v>
      </c>
      <c r="L5658" s="215" t="s">
        <v>26771</v>
      </c>
      <c r="AD5658" s="216"/>
    </row>
    <row r="5659" spans="1:30" s="215" customFormat="1" x14ac:dyDescent="0.25">
      <c r="A5659" s="215" t="s">
        <v>160</v>
      </c>
      <c r="B5659" s="215">
        <v>6155</v>
      </c>
      <c r="C5659" s="215" t="s">
        <v>244</v>
      </c>
      <c r="D5659" s="215">
        <v>504183445</v>
      </c>
      <c r="E5659" s="215">
        <v>1060</v>
      </c>
      <c r="F5659" s="215">
        <v>1274</v>
      </c>
      <c r="G5659" s="215">
        <v>1004</v>
      </c>
      <c r="I5659" s="215" t="s">
        <v>26550</v>
      </c>
      <c r="J5659" s="215" t="s">
        <v>26551</v>
      </c>
      <c r="K5659" s="215" t="s">
        <v>8688</v>
      </c>
      <c r="L5659" s="215" t="s">
        <v>26772</v>
      </c>
      <c r="AD5659" s="216"/>
    </row>
    <row r="5660" spans="1:30" s="215" customFormat="1" x14ac:dyDescent="0.25">
      <c r="A5660" s="215" t="s">
        <v>160</v>
      </c>
      <c r="B5660" s="215">
        <v>6155</v>
      </c>
      <c r="C5660" s="215" t="s">
        <v>244</v>
      </c>
      <c r="D5660" s="215">
        <v>504183446</v>
      </c>
      <c r="E5660" s="215">
        <v>1060</v>
      </c>
      <c r="F5660" s="215">
        <v>1274</v>
      </c>
      <c r="G5660" s="215">
        <v>1004</v>
      </c>
      <c r="I5660" s="215" t="s">
        <v>26552</v>
      </c>
      <c r="J5660" s="215" t="s">
        <v>26553</v>
      </c>
      <c r="K5660" s="215" t="s">
        <v>8688</v>
      </c>
      <c r="L5660" s="215" t="s">
        <v>26773</v>
      </c>
      <c r="AD5660" s="216"/>
    </row>
    <row r="5661" spans="1:30" s="215" customFormat="1" x14ac:dyDescent="0.25">
      <c r="A5661" s="215" t="s">
        <v>160</v>
      </c>
      <c r="B5661" s="215">
        <v>6155</v>
      </c>
      <c r="C5661" s="215" t="s">
        <v>244</v>
      </c>
      <c r="D5661" s="215">
        <v>504183447</v>
      </c>
      <c r="E5661" s="215">
        <v>1060</v>
      </c>
      <c r="F5661" s="215">
        <v>1274</v>
      </c>
      <c r="G5661" s="215">
        <v>1004</v>
      </c>
      <c r="I5661" s="215" t="s">
        <v>26554</v>
      </c>
      <c r="J5661" s="215" t="s">
        <v>26555</v>
      </c>
      <c r="K5661" s="215" t="s">
        <v>8688</v>
      </c>
      <c r="L5661" s="215" t="s">
        <v>26774</v>
      </c>
      <c r="AD5661" s="216"/>
    </row>
    <row r="5662" spans="1:30" s="215" customFormat="1" x14ac:dyDescent="0.25">
      <c r="A5662" s="215" t="s">
        <v>160</v>
      </c>
      <c r="B5662" s="215">
        <v>6155</v>
      </c>
      <c r="C5662" s="215" t="s">
        <v>244</v>
      </c>
      <c r="D5662" s="215">
        <v>504183449</v>
      </c>
      <c r="E5662" s="215">
        <v>1060</v>
      </c>
      <c r="F5662" s="215">
        <v>1274</v>
      </c>
      <c r="G5662" s="215">
        <v>1004</v>
      </c>
      <c r="I5662" s="215" t="s">
        <v>26556</v>
      </c>
      <c r="J5662" s="215" t="s">
        <v>26557</v>
      </c>
      <c r="K5662" s="215" t="s">
        <v>8688</v>
      </c>
      <c r="L5662" s="215" t="s">
        <v>26775</v>
      </c>
      <c r="AD5662" s="216"/>
    </row>
    <row r="5663" spans="1:30" s="215" customFormat="1" x14ac:dyDescent="0.25">
      <c r="A5663" s="215" t="s">
        <v>160</v>
      </c>
      <c r="B5663" s="215">
        <v>6155</v>
      </c>
      <c r="C5663" s="215" t="s">
        <v>244</v>
      </c>
      <c r="D5663" s="215">
        <v>504183450</v>
      </c>
      <c r="E5663" s="215">
        <v>1060</v>
      </c>
      <c r="F5663" s="215">
        <v>1271</v>
      </c>
      <c r="G5663" s="215">
        <v>1004</v>
      </c>
      <c r="I5663" s="215" t="s">
        <v>26558</v>
      </c>
      <c r="J5663" s="215" t="s">
        <v>26559</v>
      </c>
      <c r="K5663" s="215" t="s">
        <v>8688</v>
      </c>
      <c r="L5663" s="215" t="s">
        <v>26776</v>
      </c>
      <c r="AD5663" s="216"/>
    </row>
    <row r="5664" spans="1:30" s="215" customFormat="1" x14ac:dyDescent="0.25">
      <c r="A5664" s="215" t="s">
        <v>160</v>
      </c>
      <c r="B5664" s="215">
        <v>6155</v>
      </c>
      <c r="C5664" s="215" t="s">
        <v>244</v>
      </c>
      <c r="D5664" s="215">
        <v>504183451</v>
      </c>
      <c r="E5664" s="215">
        <v>1060</v>
      </c>
      <c r="F5664" s="215">
        <v>1271</v>
      </c>
      <c r="G5664" s="215">
        <v>1004</v>
      </c>
      <c r="I5664" s="215" t="s">
        <v>26560</v>
      </c>
      <c r="J5664" s="215" t="s">
        <v>26561</v>
      </c>
      <c r="K5664" s="215" t="s">
        <v>8688</v>
      </c>
      <c r="L5664" s="215" t="s">
        <v>26777</v>
      </c>
      <c r="AD5664" s="216"/>
    </row>
    <row r="5665" spans="1:30" s="215" customFormat="1" x14ac:dyDescent="0.25">
      <c r="A5665" s="215" t="s">
        <v>160</v>
      </c>
      <c r="B5665" s="215">
        <v>6155</v>
      </c>
      <c r="C5665" s="215" t="s">
        <v>244</v>
      </c>
      <c r="D5665" s="215">
        <v>504183452</v>
      </c>
      <c r="E5665" s="215">
        <v>1060</v>
      </c>
      <c r="F5665" s="215">
        <v>1274</v>
      </c>
      <c r="G5665" s="215">
        <v>1004</v>
      </c>
      <c r="I5665" s="215" t="s">
        <v>26562</v>
      </c>
      <c r="J5665" s="215" t="s">
        <v>26563</v>
      </c>
      <c r="K5665" s="215" t="s">
        <v>8688</v>
      </c>
      <c r="L5665" s="215" t="s">
        <v>26778</v>
      </c>
      <c r="AD5665" s="216"/>
    </row>
    <row r="5666" spans="1:30" s="215" customFormat="1" x14ac:dyDescent="0.25">
      <c r="A5666" s="215" t="s">
        <v>160</v>
      </c>
      <c r="B5666" s="215">
        <v>6155</v>
      </c>
      <c r="C5666" s="215" t="s">
        <v>244</v>
      </c>
      <c r="D5666" s="215">
        <v>504183453</v>
      </c>
      <c r="E5666" s="215">
        <v>1060</v>
      </c>
      <c r="F5666" s="215">
        <v>1274</v>
      </c>
      <c r="G5666" s="215">
        <v>1004</v>
      </c>
      <c r="I5666" s="215" t="s">
        <v>26564</v>
      </c>
      <c r="J5666" s="215" t="s">
        <v>26565</v>
      </c>
      <c r="K5666" s="215" t="s">
        <v>8688</v>
      </c>
      <c r="L5666" s="215" t="s">
        <v>26779</v>
      </c>
      <c r="AD5666" s="216"/>
    </row>
    <row r="5667" spans="1:30" s="215" customFormat="1" x14ac:dyDescent="0.25">
      <c r="A5667" s="215" t="s">
        <v>160</v>
      </c>
      <c r="B5667" s="215">
        <v>6155</v>
      </c>
      <c r="C5667" s="215" t="s">
        <v>244</v>
      </c>
      <c r="D5667" s="215">
        <v>504183455</v>
      </c>
      <c r="E5667" s="215">
        <v>1060</v>
      </c>
      <c r="F5667" s="215">
        <v>1271</v>
      </c>
      <c r="G5667" s="215">
        <v>1004</v>
      </c>
      <c r="I5667" s="215" t="s">
        <v>26566</v>
      </c>
      <c r="J5667" s="215" t="s">
        <v>26567</v>
      </c>
      <c r="K5667" s="215" t="s">
        <v>8688</v>
      </c>
      <c r="L5667" s="215" t="s">
        <v>26780</v>
      </c>
      <c r="AD5667" s="216"/>
    </row>
    <row r="5668" spans="1:30" s="215" customFormat="1" x14ac:dyDescent="0.25">
      <c r="A5668" s="215" t="s">
        <v>160</v>
      </c>
      <c r="B5668" s="215">
        <v>6155</v>
      </c>
      <c r="C5668" s="215" t="s">
        <v>244</v>
      </c>
      <c r="D5668" s="215">
        <v>504183456</v>
      </c>
      <c r="E5668" s="215">
        <v>1060</v>
      </c>
      <c r="F5668" s="215">
        <v>1274</v>
      </c>
      <c r="G5668" s="215">
        <v>1004</v>
      </c>
      <c r="I5668" s="215" t="s">
        <v>26568</v>
      </c>
      <c r="J5668" s="215" t="s">
        <v>26569</v>
      </c>
      <c r="K5668" s="215" t="s">
        <v>8688</v>
      </c>
      <c r="L5668" s="215" t="s">
        <v>26781</v>
      </c>
      <c r="AD5668" s="216"/>
    </row>
    <row r="5669" spans="1:30" s="215" customFormat="1" x14ac:dyDescent="0.25">
      <c r="A5669" s="215" t="s">
        <v>160</v>
      </c>
      <c r="B5669" s="215">
        <v>6155</v>
      </c>
      <c r="C5669" s="215" t="s">
        <v>244</v>
      </c>
      <c r="D5669" s="215">
        <v>504183457</v>
      </c>
      <c r="E5669" s="215">
        <v>1060</v>
      </c>
      <c r="F5669" s="215">
        <v>1274</v>
      </c>
      <c r="G5669" s="215">
        <v>1004</v>
      </c>
      <c r="I5669" s="215" t="s">
        <v>26570</v>
      </c>
      <c r="J5669" s="215" t="s">
        <v>26571</v>
      </c>
      <c r="K5669" s="215" t="s">
        <v>8688</v>
      </c>
      <c r="L5669" s="215" t="s">
        <v>26782</v>
      </c>
      <c r="AD5669" s="216"/>
    </row>
    <row r="5670" spans="1:30" s="215" customFormat="1" x14ac:dyDescent="0.25">
      <c r="A5670" s="215" t="s">
        <v>160</v>
      </c>
      <c r="B5670" s="215">
        <v>6155</v>
      </c>
      <c r="C5670" s="215" t="s">
        <v>244</v>
      </c>
      <c r="D5670" s="215">
        <v>504183458</v>
      </c>
      <c r="E5670" s="215">
        <v>1060</v>
      </c>
      <c r="F5670" s="215">
        <v>1274</v>
      </c>
      <c r="G5670" s="215">
        <v>1004</v>
      </c>
      <c r="I5670" s="215" t="s">
        <v>26572</v>
      </c>
      <c r="J5670" s="215" t="s">
        <v>26573</v>
      </c>
      <c r="K5670" s="215" t="s">
        <v>8688</v>
      </c>
      <c r="L5670" s="215" t="s">
        <v>26783</v>
      </c>
      <c r="AD5670" s="216"/>
    </row>
    <row r="5671" spans="1:30" s="215" customFormat="1" x14ac:dyDescent="0.25">
      <c r="A5671" s="215" t="s">
        <v>160</v>
      </c>
      <c r="B5671" s="215">
        <v>6155</v>
      </c>
      <c r="C5671" s="215" t="s">
        <v>244</v>
      </c>
      <c r="D5671" s="215">
        <v>504183459</v>
      </c>
      <c r="E5671" s="215">
        <v>1060</v>
      </c>
      <c r="F5671" s="215">
        <v>1274</v>
      </c>
      <c r="G5671" s="215">
        <v>1004</v>
      </c>
      <c r="I5671" s="215" t="s">
        <v>26574</v>
      </c>
      <c r="J5671" s="215" t="s">
        <v>26575</v>
      </c>
      <c r="K5671" s="215" t="s">
        <v>8688</v>
      </c>
      <c r="L5671" s="215" t="s">
        <v>26784</v>
      </c>
      <c r="AD5671" s="216"/>
    </row>
    <row r="5672" spans="1:30" s="215" customFormat="1" x14ac:dyDescent="0.25">
      <c r="A5672" s="215" t="s">
        <v>160</v>
      </c>
      <c r="B5672" s="215">
        <v>6155</v>
      </c>
      <c r="C5672" s="215" t="s">
        <v>244</v>
      </c>
      <c r="D5672" s="215">
        <v>504183460</v>
      </c>
      <c r="E5672" s="215">
        <v>1060</v>
      </c>
      <c r="F5672" s="215">
        <v>1274</v>
      </c>
      <c r="G5672" s="215">
        <v>1004</v>
      </c>
      <c r="I5672" s="215" t="s">
        <v>26576</v>
      </c>
      <c r="J5672" s="215" t="s">
        <v>26577</v>
      </c>
      <c r="K5672" s="215" t="s">
        <v>8688</v>
      </c>
      <c r="L5672" s="215" t="s">
        <v>26785</v>
      </c>
      <c r="AD5672" s="216"/>
    </row>
    <row r="5673" spans="1:30" s="215" customFormat="1" x14ac:dyDescent="0.25">
      <c r="A5673" s="215" t="s">
        <v>160</v>
      </c>
      <c r="B5673" s="215">
        <v>6155</v>
      </c>
      <c r="C5673" s="215" t="s">
        <v>244</v>
      </c>
      <c r="D5673" s="215">
        <v>504183461</v>
      </c>
      <c r="E5673" s="215">
        <v>1060</v>
      </c>
      <c r="F5673" s="215">
        <v>1274</v>
      </c>
      <c r="G5673" s="215">
        <v>1004</v>
      </c>
      <c r="I5673" s="215" t="s">
        <v>26578</v>
      </c>
      <c r="J5673" s="215" t="s">
        <v>26579</v>
      </c>
      <c r="K5673" s="215" t="s">
        <v>8688</v>
      </c>
      <c r="L5673" s="215" t="s">
        <v>26786</v>
      </c>
      <c r="AD5673" s="216"/>
    </row>
    <row r="5674" spans="1:30" s="215" customFormat="1" x14ac:dyDescent="0.25">
      <c r="A5674" s="215" t="s">
        <v>160</v>
      </c>
      <c r="B5674" s="215">
        <v>6155</v>
      </c>
      <c r="C5674" s="215" t="s">
        <v>244</v>
      </c>
      <c r="D5674" s="215">
        <v>504183462</v>
      </c>
      <c r="E5674" s="215">
        <v>1060</v>
      </c>
      <c r="F5674" s="215">
        <v>1274</v>
      </c>
      <c r="G5674" s="215">
        <v>1004</v>
      </c>
      <c r="I5674" s="215" t="s">
        <v>26580</v>
      </c>
      <c r="J5674" s="215" t="s">
        <v>26581</v>
      </c>
      <c r="K5674" s="215" t="s">
        <v>8688</v>
      </c>
      <c r="L5674" s="215" t="s">
        <v>26787</v>
      </c>
      <c r="AD5674" s="216"/>
    </row>
    <row r="5675" spans="1:30" s="215" customFormat="1" x14ac:dyDescent="0.25">
      <c r="A5675" s="215" t="s">
        <v>160</v>
      </c>
      <c r="B5675" s="215">
        <v>6155</v>
      </c>
      <c r="C5675" s="215" t="s">
        <v>244</v>
      </c>
      <c r="D5675" s="215">
        <v>504183463</v>
      </c>
      <c r="E5675" s="215">
        <v>1060</v>
      </c>
      <c r="F5675" s="215">
        <v>1274</v>
      </c>
      <c r="G5675" s="215">
        <v>1004</v>
      </c>
      <c r="I5675" s="215" t="s">
        <v>26582</v>
      </c>
      <c r="J5675" s="215" t="s">
        <v>26583</v>
      </c>
      <c r="K5675" s="215" t="s">
        <v>8688</v>
      </c>
      <c r="L5675" s="215" t="s">
        <v>26788</v>
      </c>
      <c r="AD5675" s="216"/>
    </row>
    <row r="5676" spans="1:30" s="215" customFormat="1" x14ac:dyDescent="0.25">
      <c r="A5676" s="215" t="s">
        <v>160</v>
      </c>
      <c r="B5676" s="215">
        <v>6155</v>
      </c>
      <c r="C5676" s="215" t="s">
        <v>244</v>
      </c>
      <c r="D5676" s="215">
        <v>504183464</v>
      </c>
      <c r="E5676" s="215">
        <v>1060</v>
      </c>
      <c r="F5676" s="215">
        <v>1274</v>
      </c>
      <c r="G5676" s="215">
        <v>1004</v>
      </c>
      <c r="I5676" s="215" t="s">
        <v>26584</v>
      </c>
      <c r="J5676" s="215" t="s">
        <v>26585</v>
      </c>
      <c r="K5676" s="215" t="s">
        <v>8688</v>
      </c>
      <c r="L5676" s="215" t="s">
        <v>26789</v>
      </c>
      <c r="AD5676" s="216"/>
    </row>
    <row r="5677" spans="1:30" s="215" customFormat="1" x14ac:dyDescent="0.25">
      <c r="A5677" s="215" t="s">
        <v>160</v>
      </c>
      <c r="B5677" s="215">
        <v>6155</v>
      </c>
      <c r="C5677" s="215" t="s">
        <v>244</v>
      </c>
      <c r="D5677" s="215">
        <v>504183465</v>
      </c>
      <c r="E5677" s="215">
        <v>1060</v>
      </c>
      <c r="F5677" s="215">
        <v>1274</v>
      </c>
      <c r="G5677" s="215">
        <v>1004</v>
      </c>
      <c r="I5677" s="215" t="s">
        <v>26586</v>
      </c>
      <c r="J5677" s="215" t="s">
        <v>26587</v>
      </c>
      <c r="K5677" s="215" t="s">
        <v>8688</v>
      </c>
      <c r="L5677" s="215" t="s">
        <v>26790</v>
      </c>
      <c r="AD5677" s="216"/>
    </row>
    <row r="5678" spans="1:30" s="215" customFormat="1" x14ac:dyDescent="0.25">
      <c r="A5678" s="215" t="s">
        <v>160</v>
      </c>
      <c r="B5678" s="215">
        <v>6155</v>
      </c>
      <c r="C5678" s="215" t="s">
        <v>244</v>
      </c>
      <c r="D5678" s="215">
        <v>504183466</v>
      </c>
      <c r="E5678" s="215">
        <v>1060</v>
      </c>
      <c r="F5678" s="215">
        <v>1242</v>
      </c>
      <c r="G5678" s="215">
        <v>1004</v>
      </c>
      <c r="I5678" s="215" t="s">
        <v>26588</v>
      </c>
      <c r="J5678" s="215" t="s">
        <v>26589</v>
      </c>
      <c r="K5678" s="215" t="s">
        <v>8688</v>
      </c>
      <c r="L5678" s="215" t="s">
        <v>26791</v>
      </c>
      <c r="AD5678" s="216"/>
    </row>
    <row r="5679" spans="1:30" s="215" customFormat="1" x14ac:dyDescent="0.25">
      <c r="A5679" s="215" t="s">
        <v>160</v>
      </c>
      <c r="B5679" s="215">
        <v>6155</v>
      </c>
      <c r="C5679" s="215" t="s">
        <v>244</v>
      </c>
      <c r="D5679" s="215">
        <v>504183467</v>
      </c>
      <c r="E5679" s="215">
        <v>1060</v>
      </c>
      <c r="F5679" s="215">
        <v>1274</v>
      </c>
      <c r="G5679" s="215">
        <v>1004</v>
      </c>
      <c r="I5679" s="215" t="s">
        <v>26590</v>
      </c>
      <c r="J5679" s="215" t="s">
        <v>26591</v>
      </c>
      <c r="K5679" s="215" t="s">
        <v>8688</v>
      </c>
      <c r="L5679" s="215" t="s">
        <v>26792</v>
      </c>
      <c r="AD5679" s="216"/>
    </row>
    <row r="5680" spans="1:30" s="215" customFormat="1" x14ac:dyDescent="0.25">
      <c r="A5680" s="215" t="s">
        <v>160</v>
      </c>
      <c r="B5680" s="215">
        <v>6155</v>
      </c>
      <c r="C5680" s="215" t="s">
        <v>244</v>
      </c>
      <c r="D5680" s="215">
        <v>504183468</v>
      </c>
      <c r="E5680" s="215">
        <v>1060</v>
      </c>
      <c r="F5680" s="215">
        <v>1274</v>
      </c>
      <c r="G5680" s="215">
        <v>1004</v>
      </c>
      <c r="I5680" s="215" t="s">
        <v>26592</v>
      </c>
      <c r="J5680" s="215" t="s">
        <v>26593</v>
      </c>
      <c r="K5680" s="215" t="s">
        <v>8688</v>
      </c>
      <c r="L5680" s="215" t="s">
        <v>26793</v>
      </c>
      <c r="AD5680" s="216"/>
    </row>
    <row r="5681" spans="1:30" s="215" customFormat="1" x14ac:dyDescent="0.25">
      <c r="A5681" s="215" t="s">
        <v>160</v>
      </c>
      <c r="B5681" s="215">
        <v>6155</v>
      </c>
      <c r="C5681" s="215" t="s">
        <v>244</v>
      </c>
      <c r="D5681" s="215">
        <v>504183469</v>
      </c>
      <c r="E5681" s="215">
        <v>1060</v>
      </c>
      <c r="F5681" s="215">
        <v>1271</v>
      </c>
      <c r="G5681" s="215">
        <v>1004</v>
      </c>
      <c r="I5681" s="215" t="s">
        <v>26594</v>
      </c>
      <c r="J5681" s="215" t="s">
        <v>26595</v>
      </c>
      <c r="K5681" s="215" t="s">
        <v>8688</v>
      </c>
      <c r="L5681" s="215" t="s">
        <v>26794</v>
      </c>
      <c r="AD5681" s="216"/>
    </row>
    <row r="5682" spans="1:30" s="215" customFormat="1" x14ac:dyDescent="0.25">
      <c r="A5682" s="215" t="s">
        <v>160</v>
      </c>
      <c r="B5682" s="215">
        <v>6155</v>
      </c>
      <c r="C5682" s="215" t="s">
        <v>244</v>
      </c>
      <c r="D5682" s="215">
        <v>504183470</v>
      </c>
      <c r="E5682" s="215">
        <v>1060</v>
      </c>
      <c r="F5682" s="215">
        <v>1271</v>
      </c>
      <c r="G5682" s="215">
        <v>1004</v>
      </c>
      <c r="I5682" s="215" t="s">
        <v>26596</v>
      </c>
      <c r="J5682" s="215" t="s">
        <v>26597</v>
      </c>
      <c r="K5682" s="215" t="s">
        <v>8688</v>
      </c>
      <c r="L5682" s="215" t="s">
        <v>26795</v>
      </c>
      <c r="AD5682" s="216"/>
    </row>
    <row r="5683" spans="1:30" s="215" customFormat="1" x14ac:dyDescent="0.25">
      <c r="A5683" s="215" t="s">
        <v>160</v>
      </c>
      <c r="B5683" s="215">
        <v>6155</v>
      </c>
      <c r="C5683" s="215" t="s">
        <v>244</v>
      </c>
      <c r="D5683" s="215">
        <v>504183471</v>
      </c>
      <c r="E5683" s="215">
        <v>1060</v>
      </c>
      <c r="F5683" s="215">
        <v>1271</v>
      </c>
      <c r="G5683" s="215">
        <v>1004</v>
      </c>
      <c r="I5683" s="215" t="s">
        <v>26598</v>
      </c>
      <c r="J5683" s="215" t="s">
        <v>26599</v>
      </c>
      <c r="K5683" s="215" t="s">
        <v>8688</v>
      </c>
      <c r="L5683" s="215" t="s">
        <v>26796</v>
      </c>
      <c r="AD5683" s="216"/>
    </row>
    <row r="5684" spans="1:30" s="215" customFormat="1" x14ac:dyDescent="0.25">
      <c r="A5684" s="215" t="s">
        <v>160</v>
      </c>
      <c r="B5684" s="215">
        <v>6155</v>
      </c>
      <c r="C5684" s="215" t="s">
        <v>244</v>
      </c>
      <c r="D5684" s="215">
        <v>504183472</v>
      </c>
      <c r="E5684" s="215">
        <v>1060</v>
      </c>
      <c r="F5684" s="215">
        <v>1271</v>
      </c>
      <c r="G5684" s="215">
        <v>1004</v>
      </c>
      <c r="I5684" s="215" t="s">
        <v>26600</v>
      </c>
      <c r="J5684" s="215" t="s">
        <v>26601</v>
      </c>
      <c r="K5684" s="215" t="s">
        <v>8688</v>
      </c>
      <c r="L5684" s="215" t="s">
        <v>26797</v>
      </c>
      <c r="AD5684" s="216"/>
    </row>
    <row r="5685" spans="1:30" s="215" customFormat="1" x14ac:dyDescent="0.25">
      <c r="A5685" s="215" t="s">
        <v>160</v>
      </c>
      <c r="B5685" s="215">
        <v>6155</v>
      </c>
      <c r="C5685" s="215" t="s">
        <v>244</v>
      </c>
      <c r="D5685" s="215">
        <v>504183473</v>
      </c>
      <c r="E5685" s="215">
        <v>1060</v>
      </c>
      <c r="F5685" s="215">
        <v>1274</v>
      </c>
      <c r="G5685" s="215">
        <v>1004</v>
      </c>
      <c r="I5685" s="215" t="s">
        <v>26602</v>
      </c>
      <c r="J5685" s="215" t="s">
        <v>26603</v>
      </c>
      <c r="K5685" s="215" t="s">
        <v>8688</v>
      </c>
      <c r="L5685" s="215" t="s">
        <v>26798</v>
      </c>
      <c r="AD5685" s="216"/>
    </row>
    <row r="5686" spans="1:30" s="215" customFormat="1" x14ac:dyDescent="0.25">
      <c r="A5686" s="215" t="s">
        <v>160</v>
      </c>
      <c r="B5686" s="215">
        <v>6155</v>
      </c>
      <c r="C5686" s="215" t="s">
        <v>244</v>
      </c>
      <c r="D5686" s="215">
        <v>504183474</v>
      </c>
      <c r="E5686" s="215">
        <v>1060</v>
      </c>
      <c r="F5686" s="215">
        <v>1274</v>
      </c>
      <c r="G5686" s="215">
        <v>1004</v>
      </c>
      <c r="I5686" s="215" t="s">
        <v>26604</v>
      </c>
      <c r="J5686" s="215" t="s">
        <v>26605</v>
      </c>
      <c r="K5686" s="215" t="s">
        <v>8688</v>
      </c>
      <c r="L5686" s="215" t="s">
        <v>26799</v>
      </c>
      <c r="AD5686" s="216"/>
    </row>
    <row r="5687" spans="1:30" s="215" customFormat="1" x14ac:dyDescent="0.25">
      <c r="A5687" s="215" t="s">
        <v>160</v>
      </c>
      <c r="B5687" s="215">
        <v>6155</v>
      </c>
      <c r="C5687" s="215" t="s">
        <v>244</v>
      </c>
      <c r="D5687" s="215">
        <v>504183475</v>
      </c>
      <c r="E5687" s="215">
        <v>1060</v>
      </c>
      <c r="F5687" s="215">
        <v>1271</v>
      </c>
      <c r="G5687" s="215">
        <v>1004</v>
      </c>
      <c r="I5687" s="215" t="s">
        <v>26606</v>
      </c>
      <c r="J5687" s="215" t="s">
        <v>26607</v>
      </c>
      <c r="K5687" s="215" t="s">
        <v>8688</v>
      </c>
      <c r="L5687" s="215" t="s">
        <v>26800</v>
      </c>
      <c r="AD5687" s="216"/>
    </row>
    <row r="5688" spans="1:30" s="215" customFormat="1" x14ac:dyDescent="0.25">
      <c r="A5688" s="215" t="s">
        <v>160</v>
      </c>
      <c r="B5688" s="215">
        <v>6155</v>
      </c>
      <c r="C5688" s="215" t="s">
        <v>244</v>
      </c>
      <c r="D5688" s="215">
        <v>504183476</v>
      </c>
      <c r="E5688" s="215">
        <v>1060</v>
      </c>
      <c r="F5688" s="215">
        <v>1271</v>
      </c>
      <c r="G5688" s="215">
        <v>1004</v>
      </c>
      <c r="I5688" s="215" t="s">
        <v>26608</v>
      </c>
      <c r="J5688" s="215" t="s">
        <v>26609</v>
      </c>
      <c r="K5688" s="215" t="s">
        <v>8688</v>
      </c>
      <c r="L5688" s="215" t="s">
        <v>26801</v>
      </c>
      <c r="AD5688" s="216"/>
    </row>
    <row r="5689" spans="1:30" s="215" customFormat="1" x14ac:dyDescent="0.25">
      <c r="A5689" s="215" t="s">
        <v>160</v>
      </c>
      <c r="B5689" s="215">
        <v>6155</v>
      </c>
      <c r="C5689" s="215" t="s">
        <v>244</v>
      </c>
      <c r="D5689" s="215">
        <v>504183477</v>
      </c>
      <c r="E5689" s="215">
        <v>1060</v>
      </c>
      <c r="F5689" s="215">
        <v>1274</v>
      </c>
      <c r="G5689" s="215">
        <v>1004</v>
      </c>
      <c r="I5689" s="215" t="s">
        <v>26610</v>
      </c>
      <c r="J5689" s="215" t="s">
        <v>26611</v>
      </c>
      <c r="K5689" s="215" t="s">
        <v>8688</v>
      </c>
      <c r="L5689" s="215" t="s">
        <v>26802</v>
      </c>
      <c r="AD5689" s="216"/>
    </row>
    <row r="5690" spans="1:30" s="215" customFormat="1" x14ac:dyDescent="0.25">
      <c r="A5690" s="215" t="s">
        <v>160</v>
      </c>
      <c r="B5690" s="215">
        <v>6155</v>
      </c>
      <c r="C5690" s="215" t="s">
        <v>244</v>
      </c>
      <c r="D5690" s="215">
        <v>504183478</v>
      </c>
      <c r="E5690" s="215">
        <v>1060</v>
      </c>
      <c r="F5690" s="215">
        <v>1271</v>
      </c>
      <c r="G5690" s="215">
        <v>1004</v>
      </c>
      <c r="I5690" s="215" t="s">
        <v>26612</v>
      </c>
      <c r="J5690" s="215" t="s">
        <v>26613</v>
      </c>
      <c r="K5690" s="215" t="s">
        <v>8688</v>
      </c>
      <c r="L5690" s="215" t="s">
        <v>26803</v>
      </c>
      <c r="AD5690" s="216"/>
    </row>
    <row r="5691" spans="1:30" s="215" customFormat="1" x14ac:dyDescent="0.25">
      <c r="A5691" s="215" t="s">
        <v>160</v>
      </c>
      <c r="B5691" s="215">
        <v>6155</v>
      </c>
      <c r="C5691" s="215" t="s">
        <v>244</v>
      </c>
      <c r="D5691" s="215">
        <v>504183479</v>
      </c>
      <c r="E5691" s="215">
        <v>1060</v>
      </c>
      <c r="F5691" s="215">
        <v>1271</v>
      </c>
      <c r="G5691" s="215">
        <v>1004</v>
      </c>
      <c r="I5691" s="215" t="s">
        <v>26614</v>
      </c>
      <c r="J5691" s="215" t="s">
        <v>26615</v>
      </c>
      <c r="K5691" s="215" t="s">
        <v>8688</v>
      </c>
      <c r="L5691" s="215" t="s">
        <v>26804</v>
      </c>
      <c r="AD5691" s="216"/>
    </row>
    <row r="5692" spans="1:30" s="215" customFormat="1" x14ac:dyDescent="0.25">
      <c r="A5692" s="215" t="s">
        <v>160</v>
      </c>
      <c r="B5692" s="215">
        <v>6155</v>
      </c>
      <c r="C5692" s="215" t="s">
        <v>244</v>
      </c>
      <c r="D5692" s="215">
        <v>504183480</v>
      </c>
      <c r="E5692" s="215">
        <v>1060</v>
      </c>
      <c r="F5692" s="215">
        <v>1274</v>
      </c>
      <c r="G5692" s="215">
        <v>1004</v>
      </c>
      <c r="I5692" s="215" t="s">
        <v>26616</v>
      </c>
      <c r="J5692" s="215" t="s">
        <v>26617</v>
      </c>
      <c r="K5692" s="215" t="s">
        <v>8688</v>
      </c>
      <c r="L5692" s="215" t="s">
        <v>26805</v>
      </c>
      <c r="AD5692" s="216"/>
    </row>
    <row r="5693" spans="1:30" s="215" customFormat="1" x14ac:dyDescent="0.25">
      <c r="A5693" s="215" t="s">
        <v>160</v>
      </c>
      <c r="B5693" s="215">
        <v>6155</v>
      </c>
      <c r="C5693" s="215" t="s">
        <v>244</v>
      </c>
      <c r="D5693" s="215">
        <v>504183481</v>
      </c>
      <c r="E5693" s="215">
        <v>1060</v>
      </c>
      <c r="F5693" s="215">
        <v>1274</v>
      </c>
      <c r="G5693" s="215">
        <v>1004</v>
      </c>
      <c r="I5693" s="215" t="s">
        <v>26618</v>
      </c>
      <c r="J5693" s="215" t="s">
        <v>26619</v>
      </c>
      <c r="K5693" s="215" t="s">
        <v>8688</v>
      </c>
      <c r="L5693" s="215" t="s">
        <v>26806</v>
      </c>
      <c r="AD5693" s="216"/>
    </row>
    <row r="5694" spans="1:30" s="215" customFormat="1" x14ac:dyDescent="0.25">
      <c r="A5694" s="215" t="s">
        <v>160</v>
      </c>
      <c r="B5694" s="215">
        <v>6155</v>
      </c>
      <c r="C5694" s="215" t="s">
        <v>244</v>
      </c>
      <c r="D5694" s="215">
        <v>504183482</v>
      </c>
      <c r="E5694" s="215">
        <v>1060</v>
      </c>
      <c r="F5694" s="215">
        <v>1274</v>
      </c>
      <c r="G5694" s="215">
        <v>1004</v>
      </c>
      <c r="I5694" s="215" t="s">
        <v>26620</v>
      </c>
      <c r="J5694" s="215" t="s">
        <v>26621</v>
      </c>
      <c r="K5694" s="215" t="s">
        <v>8688</v>
      </c>
      <c r="L5694" s="215" t="s">
        <v>26807</v>
      </c>
      <c r="AD5694" s="216"/>
    </row>
    <row r="5695" spans="1:30" s="215" customFormat="1" x14ac:dyDescent="0.25">
      <c r="A5695" s="215" t="s">
        <v>160</v>
      </c>
      <c r="B5695" s="215">
        <v>6155</v>
      </c>
      <c r="C5695" s="215" t="s">
        <v>244</v>
      </c>
      <c r="D5695" s="215">
        <v>504183483</v>
      </c>
      <c r="E5695" s="215">
        <v>1060</v>
      </c>
      <c r="F5695" s="215">
        <v>1274</v>
      </c>
      <c r="G5695" s="215">
        <v>1004</v>
      </c>
      <c r="I5695" s="215" t="s">
        <v>26622</v>
      </c>
      <c r="J5695" s="215" t="s">
        <v>26623</v>
      </c>
      <c r="K5695" s="215" t="s">
        <v>8688</v>
      </c>
      <c r="L5695" s="215" t="s">
        <v>26808</v>
      </c>
      <c r="AD5695" s="216"/>
    </row>
    <row r="5696" spans="1:30" s="215" customFormat="1" x14ac:dyDescent="0.25">
      <c r="A5696" s="215" t="s">
        <v>160</v>
      </c>
      <c r="B5696" s="215">
        <v>6155</v>
      </c>
      <c r="C5696" s="215" t="s">
        <v>244</v>
      </c>
      <c r="D5696" s="215">
        <v>504183484</v>
      </c>
      <c r="E5696" s="215">
        <v>1060</v>
      </c>
      <c r="F5696" s="215">
        <v>1242</v>
      </c>
      <c r="G5696" s="215">
        <v>1004</v>
      </c>
      <c r="I5696" s="215" t="s">
        <v>26624</v>
      </c>
      <c r="J5696" s="215" t="s">
        <v>26625</v>
      </c>
      <c r="K5696" s="215" t="s">
        <v>8688</v>
      </c>
      <c r="L5696" s="215" t="s">
        <v>26809</v>
      </c>
      <c r="AD5696" s="216"/>
    </row>
    <row r="5697" spans="1:30" s="215" customFormat="1" x14ac:dyDescent="0.25">
      <c r="A5697" s="215" t="s">
        <v>160</v>
      </c>
      <c r="B5697" s="215">
        <v>6155</v>
      </c>
      <c r="C5697" s="215" t="s">
        <v>244</v>
      </c>
      <c r="D5697" s="215">
        <v>504183485</v>
      </c>
      <c r="E5697" s="215">
        <v>1060</v>
      </c>
      <c r="F5697" s="215">
        <v>1274</v>
      </c>
      <c r="G5697" s="215">
        <v>1004</v>
      </c>
      <c r="I5697" s="215" t="s">
        <v>26626</v>
      </c>
      <c r="J5697" s="215" t="s">
        <v>26627</v>
      </c>
      <c r="K5697" s="215" t="s">
        <v>8688</v>
      </c>
      <c r="L5697" s="215" t="s">
        <v>26810</v>
      </c>
      <c r="AD5697" s="216"/>
    </row>
    <row r="5698" spans="1:30" s="215" customFormat="1" x14ac:dyDescent="0.25">
      <c r="A5698" s="215" t="s">
        <v>160</v>
      </c>
      <c r="B5698" s="215">
        <v>6155</v>
      </c>
      <c r="C5698" s="215" t="s">
        <v>244</v>
      </c>
      <c r="D5698" s="215">
        <v>504183486</v>
      </c>
      <c r="E5698" s="215">
        <v>1060</v>
      </c>
      <c r="F5698" s="215">
        <v>1274</v>
      </c>
      <c r="G5698" s="215">
        <v>1004</v>
      </c>
      <c r="I5698" s="215" t="s">
        <v>26628</v>
      </c>
      <c r="J5698" s="215" t="s">
        <v>26629</v>
      </c>
      <c r="K5698" s="215" t="s">
        <v>8688</v>
      </c>
      <c r="L5698" s="215" t="s">
        <v>26811</v>
      </c>
      <c r="AD5698" s="216"/>
    </row>
    <row r="5699" spans="1:30" s="215" customFormat="1" x14ac:dyDescent="0.25">
      <c r="A5699" s="215" t="s">
        <v>160</v>
      </c>
      <c r="B5699" s="215">
        <v>6156</v>
      </c>
      <c r="C5699" s="215" t="s">
        <v>245</v>
      </c>
      <c r="D5699" s="215">
        <v>927772</v>
      </c>
      <c r="E5699" s="215">
        <v>1020</v>
      </c>
      <c r="F5699" s="215">
        <v>1110</v>
      </c>
      <c r="G5699" s="215">
        <v>1004</v>
      </c>
      <c r="I5699" s="215" t="s">
        <v>16355</v>
      </c>
      <c r="J5699" s="215" t="s">
        <v>16356</v>
      </c>
      <c r="K5699" s="215" t="s">
        <v>8741</v>
      </c>
      <c r="L5699" s="215" t="s">
        <v>23143</v>
      </c>
      <c r="AD5699" s="216"/>
    </row>
    <row r="5700" spans="1:30" s="215" customFormat="1" x14ac:dyDescent="0.25">
      <c r="A5700" s="215" t="s">
        <v>160</v>
      </c>
      <c r="B5700" s="215">
        <v>6156</v>
      </c>
      <c r="C5700" s="215" t="s">
        <v>245</v>
      </c>
      <c r="D5700" s="215">
        <v>927774</v>
      </c>
      <c r="E5700" s="215">
        <v>1020</v>
      </c>
      <c r="F5700" s="215">
        <v>1110</v>
      </c>
      <c r="G5700" s="215">
        <v>1004</v>
      </c>
      <c r="I5700" s="215" t="s">
        <v>16357</v>
      </c>
      <c r="J5700" s="215" t="s">
        <v>16358</v>
      </c>
      <c r="K5700" s="215" t="s">
        <v>8741</v>
      </c>
      <c r="L5700" s="215" t="s">
        <v>23144</v>
      </c>
      <c r="AD5700" s="216"/>
    </row>
    <row r="5701" spans="1:30" s="215" customFormat="1" x14ac:dyDescent="0.25">
      <c r="A5701" s="215" t="s">
        <v>160</v>
      </c>
      <c r="B5701" s="215">
        <v>6156</v>
      </c>
      <c r="C5701" s="215" t="s">
        <v>245</v>
      </c>
      <c r="D5701" s="215">
        <v>927777</v>
      </c>
      <c r="E5701" s="215">
        <v>1020</v>
      </c>
      <c r="F5701" s="215">
        <v>1110</v>
      </c>
      <c r="G5701" s="215">
        <v>1004</v>
      </c>
      <c r="I5701" s="215" t="s">
        <v>16359</v>
      </c>
      <c r="J5701" s="215" t="s">
        <v>16360</v>
      </c>
      <c r="K5701" s="215" t="s">
        <v>8688</v>
      </c>
      <c r="L5701" s="215" t="s">
        <v>21631</v>
      </c>
      <c r="AD5701" s="216"/>
    </row>
    <row r="5702" spans="1:30" s="215" customFormat="1" x14ac:dyDescent="0.25">
      <c r="A5702" s="215" t="s">
        <v>160</v>
      </c>
      <c r="B5702" s="215">
        <v>6156</v>
      </c>
      <c r="C5702" s="215" t="s">
        <v>245</v>
      </c>
      <c r="D5702" s="215">
        <v>927980</v>
      </c>
      <c r="E5702" s="215">
        <v>1060</v>
      </c>
      <c r="F5702" s="215">
        <v>1271</v>
      </c>
      <c r="G5702" s="215">
        <v>1004</v>
      </c>
      <c r="I5702" s="215" t="s">
        <v>16361</v>
      </c>
      <c r="J5702" s="215" t="s">
        <v>16362</v>
      </c>
      <c r="K5702" s="215" t="s">
        <v>8688</v>
      </c>
      <c r="L5702" s="215" t="s">
        <v>21632</v>
      </c>
      <c r="AD5702" s="216"/>
    </row>
    <row r="5703" spans="1:30" s="215" customFormat="1" x14ac:dyDescent="0.25">
      <c r="A5703" s="215" t="s">
        <v>160</v>
      </c>
      <c r="B5703" s="215">
        <v>6156</v>
      </c>
      <c r="C5703" s="215" t="s">
        <v>245</v>
      </c>
      <c r="D5703" s="215">
        <v>928025</v>
      </c>
      <c r="E5703" s="215">
        <v>1030</v>
      </c>
      <c r="F5703" s="215">
        <v>1121</v>
      </c>
      <c r="G5703" s="215">
        <v>1004</v>
      </c>
      <c r="I5703" s="215" t="s">
        <v>16363</v>
      </c>
      <c r="J5703" s="215" t="s">
        <v>16364</v>
      </c>
      <c r="K5703" s="215" t="s">
        <v>8741</v>
      </c>
      <c r="L5703" s="215" t="s">
        <v>23145</v>
      </c>
      <c r="AD5703" s="216"/>
    </row>
    <row r="5704" spans="1:30" s="215" customFormat="1" x14ac:dyDescent="0.25">
      <c r="A5704" s="215" t="s">
        <v>160</v>
      </c>
      <c r="B5704" s="215">
        <v>6156</v>
      </c>
      <c r="C5704" s="215" t="s">
        <v>245</v>
      </c>
      <c r="D5704" s="215">
        <v>929175</v>
      </c>
      <c r="E5704" s="215">
        <v>1020</v>
      </c>
      <c r="F5704" s="215">
        <v>1121</v>
      </c>
      <c r="G5704" s="215">
        <v>1004</v>
      </c>
      <c r="I5704" s="215" t="s">
        <v>16365</v>
      </c>
      <c r="J5704" s="215" t="s">
        <v>16366</v>
      </c>
      <c r="K5704" s="215" t="s">
        <v>8688</v>
      </c>
      <c r="L5704" s="215" t="s">
        <v>21633</v>
      </c>
      <c r="AD5704" s="216"/>
    </row>
    <row r="5705" spans="1:30" s="215" customFormat="1" x14ac:dyDescent="0.25">
      <c r="A5705" s="215" t="s">
        <v>160</v>
      </c>
      <c r="B5705" s="215">
        <v>6156</v>
      </c>
      <c r="C5705" s="215" t="s">
        <v>245</v>
      </c>
      <c r="D5705" s="215">
        <v>929295</v>
      </c>
      <c r="E5705" s="215">
        <v>1020</v>
      </c>
      <c r="F5705" s="215">
        <v>1122</v>
      </c>
      <c r="G5705" s="215">
        <v>1004</v>
      </c>
      <c r="I5705" s="215" t="s">
        <v>16367</v>
      </c>
      <c r="J5705" s="215" t="s">
        <v>16368</v>
      </c>
      <c r="K5705" s="215" t="s">
        <v>8741</v>
      </c>
      <c r="L5705" s="215" t="s">
        <v>23146</v>
      </c>
      <c r="AD5705" s="216"/>
    </row>
    <row r="5706" spans="1:30" s="215" customFormat="1" x14ac:dyDescent="0.25">
      <c r="A5706" s="215" t="s">
        <v>160</v>
      </c>
      <c r="B5706" s="215">
        <v>6156</v>
      </c>
      <c r="C5706" s="215" t="s">
        <v>245</v>
      </c>
      <c r="D5706" s="215">
        <v>929561</v>
      </c>
      <c r="E5706" s="215">
        <v>1020</v>
      </c>
      <c r="F5706" s="215">
        <v>1110</v>
      </c>
      <c r="G5706" s="215">
        <v>1004</v>
      </c>
      <c r="I5706" s="215" t="s">
        <v>16369</v>
      </c>
      <c r="J5706" s="215" t="s">
        <v>16370</v>
      </c>
      <c r="K5706" s="215" t="s">
        <v>8688</v>
      </c>
      <c r="L5706" s="215" t="s">
        <v>21634</v>
      </c>
      <c r="AD5706" s="216"/>
    </row>
    <row r="5707" spans="1:30" s="215" customFormat="1" x14ac:dyDescent="0.25">
      <c r="A5707" s="215" t="s">
        <v>160</v>
      </c>
      <c r="B5707" s="215">
        <v>6156</v>
      </c>
      <c r="C5707" s="215" t="s">
        <v>245</v>
      </c>
      <c r="D5707" s="215">
        <v>929592</v>
      </c>
      <c r="E5707" s="215">
        <v>1020</v>
      </c>
      <c r="F5707" s="215">
        <v>1110</v>
      </c>
      <c r="G5707" s="215">
        <v>1004</v>
      </c>
      <c r="I5707" s="215" t="s">
        <v>16371</v>
      </c>
      <c r="J5707" s="215" t="s">
        <v>16372</v>
      </c>
      <c r="K5707" s="215" t="s">
        <v>8688</v>
      </c>
      <c r="L5707" s="215" t="s">
        <v>21635</v>
      </c>
      <c r="AD5707" s="216"/>
    </row>
    <row r="5708" spans="1:30" s="215" customFormat="1" x14ac:dyDescent="0.25">
      <c r="A5708" s="215" t="s">
        <v>160</v>
      </c>
      <c r="B5708" s="215">
        <v>6156</v>
      </c>
      <c r="C5708" s="215" t="s">
        <v>245</v>
      </c>
      <c r="D5708" s="215">
        <v>9068032</v>
      </c>
      <c r="E5708" s="215">
        <v>1060</v>
      </c>
      <c r="F5708" s="215">
        <v>1262</v>
      </c>
      <c r="G5708" s="215">
        <v>1004</v>
      </c>
      <c r="I5708" s="215" t="s">
        <v>16373</v>
      </c>
      <c r="J5708" s="215" t="s">
        <v>16374</v>
      </c>
      <c r="K5708" s="215" t="s">
        <v>8688</v>
      </c>
      <c r="L5708" s="215" t="s">
        <v>21636</v>
      </c>
      <c r="AD5708" s="216"/>
    </row>
    <row r="5709" spans="1:30" s="215" customFormat="1" x14ac:dyDescent="0.25">
      <c r="A5709" s="215" t="s">
        <v>160</v>
      </c>
      <c r="B5709" s="215">
        <v>6156</v>
      </c>
      <c r="C5709" s="215" t="s">
        <v>245</v>
      </c>
      <c r="D5709" s="215">
        <v>9068033</v>
      </c>
      <c r="E5709" s="215">
        <v>1060</v>
      </c>
      <c r="F5709" s="215">
        <v>1274</v>
      </c>
      <c r="G5709" s="215">
        <v>1004</v>
      </c>
      <c r="I5709" s="215" t="s">
        <v>16375</v>
      </c>
      <c r="J5709" s="215" t="s">
        <v>16376</v>
      </c>
      <c r="K5709" s="215" t="s">
        <v>8688</v>
      </c>
      <c r="L5709" s="215" t="s">
        <v>21637</v>
      </c>
      <c r="AD5709" s="216"/>
    </row>
    <row r="5710" spans="1:30" s="215" customFormat="1" x14ac:dyDescent="0.25">
      <c r="A5710" s="215" t="s">
        <v>160</v>
      </c>
      <c r="B5710" s="215">
        <v>6156</v>
      </c>
      <c r="C5710" s="215" t="s">
        <v>245</v>
      </c>
      <c r="D5710" s="215">
        <v>11524852</v>
      </c>
      <c r="E5710" s="215">
        <v>1040</v>
      </c>
      <c r="F5710" s="215">
        <v>1230</v>
      </c>
      <c r="G5710" s="215">
        <v>1004</v>
      </c>
      <c r="I5710" s="215" t="s">
        <v>16377</v>
      </c>
      <c r="J5710" s="215" t="s">
        <v>16378</v>
      </c>
      <c r="K5710" s="215" t="s">
        <v>8741</v>
      </c>
      <c r="L5710" s="215" t="s">
        <v>23147</v>
      </c>
      <c r="AD5710" s="216"/>
    </row>
    <row r="5711" spans="1:30" s="215" customFormat="1" x14ac:dyDescent="0.25">
      <c r="A5711" s="215" t="s">
        <v>160</v>
      </c>
      <c r="B5711" s="215">
        <v>6156</v>
      </c>
      <c r="C5711" s="215" t="s">
        <v>245</v>
      </c>
      <c r="D5711" s="215">
        <v>190206896</v>
      </c>
      <c r="E5711" s="215">
        <v>1020</v>
      </c>
      <c r="F5711" s="215">
        <v>1122</v>
      </c>
      <c r="G5711" s="215">
        <v>1004</v>
      </c>
      <c r="I5711" s="215" t="s">
        <v>16379</v>
      </c>
      <c r="J5711" s="215" t="s">
        <v>16380</v>
      </c>
      <c r="K5711" s="215" t="s">
        <v>8741</v>
      </c>
      <c r="L5711" s="215" t="s">
        <v>23148</v>
      </c>
      <c r="AD5711" s="216"/>
    </row>
    <row r="5712" spans="1:30" s="215" customFormat="1" x14ac:dyDescent="0.25">
      <c r="A5712" s="215" t="s">
        <v>160</v>
      </c>
      <c r="B5712" s="215">
        <v>6156</v>
      </c>
      <c r="C5712" s="215" t="s">
        <v>245</v>
      </c>
      <c r="D5712" s="215">
        <v>190215766</v>
      </c>
      <c r="E5712" s="215">
        <v>1040</v>
      </c>
      <c r="F5712" s="215">
        <v>1265</v>
      </c>
      <c r="G5712" s="215">
        <v>1004</v>
      </c>
      <c r="I5712" s="215" t="s">
        <v>16381</v>
      </c>
      <c r="J5712" s="215" t="s">
        <v>16382</v>
      </c>
      <c r="K5712" s="215" t="s">
        <v>8688</v>
      </c>
      <c r="L5712" s="215" t="s">
        <v>21638</v>
      </c>
      <c r="AD5712" s="216"/>
    </row>
    <row r="5713" spans="1:30" s="215" customFormat="1" x14ac:dyDescent="0.25">
      <c r="A5713" s="215" t="s">
        <v>160</v>
      </c>
      <c r="B5713" s="215">
        <v>6156</v>
      </c>
      <c r="C5713" s="215" t="s">
        <v>245</v>
      </c>
      <c r="D5713" s="215">
        <v>190488469</v>
      </c>
      <c r="E5713" s="215">
        <v>1020</v>
      </c>
      <c r="F5713" s="215">
        <v>1110</v>
      </c>
      <c r="G5713" s="215">
        <v>1004</v>
      </c>
      <c r="I5713" s="215" t="s">
        <v>16383</v>
      </c>
      <c r="J5713" s="215" t="s">
        <v>16384</v>
      </c>
      <c r="K5713" s="215" t="s">
        <v>8741</v>
      </c>
      <c r="L5713" s="215" t="s">
        <v>23149</v>
      </c>
      <c r="AD5713" s="216"/>
    </row>
    <row r="5714" spans="1:30" s="215" customFormat="1" x14ac:dyDescent="0.25">
      <c r="A5714" s="215" t="s">
        <v>160</v>
      </c>
      <c r="B5714" s="215">
        <v>6156</v>
      </c>
      <c r="C5714" s="215" t="s">
        <v>245</v>
      </c>
      <c r="D5714" s="215">
        <v>190888849</v>
      </c>
      <c r="E5714" s="215">
        <v>1020</v>
      </c>
      <c r="F5714" s="215">
        <v>1110</v>
      </c>
      <c r="G5714" s="215">
        <v>1004</v>
      </c>
      <c r="I5714" s="215" t="s">
        <v>26967</v>
      </c>
      <c r="J5714" s="215" t="s">
        <v>26968</v>
      </c>
      <c r="K5714" s="215" t="s">
        <v>8688</v>
      </c>
      <c r="L5714" s="215" t="s">
        <v>27021</v>
      </c>
      <c r="AD5714" s="216"/>
    </row>
    <row r="5715" spans="1:30" s="215" customFormat="1" x14ac:dyDescent="0.25">
      <c r="A5715" s="215" t="s">
        <v>160</v>
      </c>
      <c r="B5715" s="215">
        <v>6156</v>
      </c>
      <c r="C5715" s="215" t="s">
        <v>245</v>
      </c>
      <c r="D5715" s="215">
        <v>191024292</v>
      </c>
      <c r="E5715" s="215">
        <v>1020</v>
      </c>
      <c r="F5715" s="215">
        <v>1122</v>
      </c>
      <c r="G5715" s="215">
        <v>1004</v>
      </c>
      <c r="I5715" s="215" t="s">
        <v>16385</v>
      </c>
      <c r="J5715" s="215" t="s">
        <v>16386</v>
      </c>
      <c r="K5715" s="215" t="s">
        <v>8741</v>
      </c>
      <c r="L5715" s="215" t="s">
        <v>23150</v>
      </c>
      <c r="AD5715" s="216"/>
    </row>
    <row r="5716" spans="1:30" s="215" customFormat="1" x14ac:dyDescent="0.25">
      <c r="A5716" s="215" t="s">
        <v>160</v>
      </c>
      <c r="B5716" s="215">
        <v>6156</v>
      </c>
      <c r="C5716" s="215" t="s">
        <v>245</v>
      </c>
      <c r="D5716" s="215">
        <v>191024523</v>
      </c>
      <c r="E5716" s="215">
        <v>1020</v>
      </c>
      <c r="F5716" s="215">
        <v>1122</v>
      </c>
      <c r="G5716" s="215">
        <v>1004</v>
      </c>
      <c r="I5716" s="215" t="s">
        <v>16387</v>
      </c>
      <c r="J5716" s="215" t="s">
        <v>16388</v>
      </c>
      <c r="K5716" s="215" t="s">
        <v>8688</v>
      </c>
      <c r="L5716" s="215" t="s">
        <v>21639</v>
      </c>
      <c r="AD5716" s="216"/>
    </row>
    <row r="5717" spans="1:30" s="215" customFormat="1" x14ac:dyDescent="0.25">
      <c r="A5717" s="215" t="s">
        <v>160</v>
      </c>
      <c r="B5717" s="215">
        <v>6156</v>
      </c>
      <c r="C5717" s="215" t="s">
        <v>245</v>
      </c>
      <c r="D5717" s="215">
        <v>191024527</v>
      </c>
      <c r="E5717" s="215">
        <v>1020</v>
      </c>
      <c r="F5717" s="215">
        <v>1110</v>
      </c>
      <c r="G5717" s="215">
        <v>1004</v>
      </c>
      <c r="I5717" s="215" t="s">
        <v>29154</v>
      </c>
      <c r="J5717" s="215" t="s">
        <v>29155</v>
      </c>
      <c r="K5717" s="215" t="s">
        <v>8688</v>
      </c>
      <c r="L5717" s="215" t="s">
        <v>29180</v>
      </c>
      <c r="AD5717" s="216"/>
    </row>
    <row r="5718" spans="1:30" s="215" customFormat="1" x14ac:dyDescent="0.25">
      <c r="A5718" s="215" t="s">
        <v>160</v>
      </c>
      <c r="B5718" s="215">
        <v>6156</v>
      </c>
      <c r="C5718" s="215" t="s">
        <v>245</v>
      </c>
      <c r="D5718" s="215">
        <v>191024529</v>
      </c>
      <c r="E5718" s="215">
        <v>1020</v>
      </c>
      <c r="F5718" s="215">
        <v>1110</v>
      </c>
      <c r="G5718" s="215">
        <v>1004</v>
      </c>
      <c r="I5718" s="215" t="s">
        <v>29156</v>
      </c>
      <c r="J5718" s="215" t="s">
        <v>29157</v>
      </c>
      <c r="K5718" s="215" t="s">
        <v>8688</v>
      </c>
      <c r="L5718" s="215" t="s">
        <v>29181</v>
      </c>
      <c r="AD5718" s="216"/>
    </row>
    <row r="5719" spans="1:30" s="215" customFormat="1" x14ac:dyDescent="0.25">
      <c r="A5719" s="215" t="s">
        <v>160</v>
      </c>
      <c r="B5719" s="215">
        <v>6156</v>
      </c>
      <c r="C5719" s="215" t="s">
        <v>245</v>
      </c>
      <c r="D5719" s="215">
        <v>191111670</v>
      </c>
      <c r="E5719" s="215">
        <v>1020</v>
      </c>
      <c r="F5719" s="215">
        <v>1122</v>
      </c>
      <c r="G5719" s="215">
        <v>1004</v>
      </c>
      <c r="I5719" s="215" t="s">
        <v>16389</v>
      </c>
      <c r="J5719" s="215" t="s">
        <v>16390</v>
      </c>
      <c r="K5719" s="215" t="s">
        <v>8741</v>
      </c>
      <c r="L5719" s="215" t="s">
        <v>23151</v>
      </c>
      <c r="AD5719" s="216"/>
    </row>
    <row r="5720" spans="1:30" s="215" customFormat="1" x14ac:dyDescent="0.25">
      <c r="A5720" s="215" t="s">
        <v>160</v>
      </c>
      <c r="B5720" s="215">
        <v>6156</v>
      </c>
      <c r="C5720" s="215" t="s">
        <v>245</v>
      </c>
      <c r="D5720" s="215">
        <v>191117430</v>
      </c>
      <c r="E5720" s="215">
        <v>1080</v>
      </c>
      <c r="F5720" s="215">
        <v>1130</v>
      </c>
      <c r="G5720" s="215">
        <v>1004</v>
      </c>
      <c r="I5720" s="215" t="s">
        <v>31261</v>
      </c>
      <c r="J5720" s="215" t="s">
        <v>31262</v>
      </c>
      <c r="K5720" s="215" t="s">
        <v>8741</v>
      </c>
      <c r="L5720" s="215" t="s">
        <v>31362</v>
      </c>
      <c r="AD5720" s="216"/>
    </row>
    <row r="5721" spans="1:30" s="215" customFormat="1" x14ac:dyDescent="0.25">
      <c r="A5721" s="215" t="s">
        <v>160</v>
      </c>
      <c r="B5721" s="215">
        <v>6156</v>
      </c>
      <c r="C5721" s="215" t="s">
        <v>245</v>
      </c>
      <c r="D5721" s="215">
        <v>191117450</v>
      </c>
      <c r="E5721" s="215">
        <v>1080</v>
      </c>
      <c r="F5721" s="215">
        <v>1130</v>
      </c>
      <c r="G5721" s="215">
        <v>1004</v>
      </c>
      <c r="I5721" s="215" t="s">
        <v>31261</v>
      </c>
      <c r="J5721" s="215" t="s">
        <v>31262</v>
      </c>
      <c r="K5721" s="215" t="s">
        <v>8741</v>
      </c>
      <c r="L5721" s="215" t="s">
        <v>31362</v>
      </c>
      <c r="AD5721" s="216"/>
    </row>
    <row r="5722" spans="1:30" s="215" customFormat="1" x14ac:dyDescent="0.25">
      <c r="A5722" s="215" t="s">
        <v>160</v>
      </c>
      <c r="B5722" s="215">
        <v>6156</v>
      </c>
      <c r="C5722" s="215" t="s">
        <v>245</v>
      </c>
      <c r="D5722" s="215">
        <v>191289990</v>
      </c>
      <c r="E5722" s="215">
        <v>1020</v>
      </c>
      <c r="F5722" s="215">
        <v>1110</v>
      </c>
      <c r="G5722" s="215">
        <v>1004</v>
      </c>
      <c r="I5722" s="215" t="s">
        <v>16391</v>
      </c>
      <c r="J5722" s="215" t="s">
        <v>16392</v>
      </c>
      <c r="K5722" s="215" t="s">
        <v>8688</v>
      </c>
      <c r="L5722" s="215" t="s">
        <v>21640</v>
      </c>
      <c r="AD5722" s="216"/>
    </row>
    <row r="5723" spans="1:30" s="215" customFormat="1" x14ac:dyDescent="0.25">
      <c r="A5723" s="215" t="s">
        <v>160</v>
      </c>
      <c r="B5723" s="215">
        <v>6156</v>
      </c>
      <c r="C5723" s="215" t="s">
        <v>245</v>
      </c>
      <c r="D5723" s="215">
        <v>191327370</v>
      </c>
      <c r="E5723" s="215">
        <v>1020</v>
      </c>
      <c r="F5723" s="215">
        <v>1122</v>
      </c>
      <c r="G5723" s="215">
        <v>1004</v>
      </c>
      <c r="I5723" s="215" t="s">
        <v>16393</v>
      </c>
      <c r="J5723" s="215" t="s">
        <v>16394</v>
      </c>
      <c r="K5723" s="215" t="s">
        <v>8688</v>
      </c>
      <c r="L5723" s="215" t="s">
        <v>21641</v>
      </c>
      <c r="AD5723" s="216"/>
    </row>
    <row r="5724" spans="1:30" s="215" customFormat="1" x14ac:dyDescent="0.25">
      <c r="A5724" s="215" t="s">
        <v>160</v>
      </c>
      <c r="B5724" s="215">
        <v>6156</v>
      </c>
      <c r="C5724" s="215" t="s">
        <v>245</v>
      </c>
      <c r="D5724" s="215">
        <v>191336670</v>
      </c>
      <c r="E5724" s="215">
        <v>1080</v>
      </c>
      <c r="F5724" s="215">
        <v>1130</v>
      </c>
      <c r="G5724" s="215">
        <v>1004</v>
      </c>
      <c r="I5724" s="215" t="s">
        <v>31263</v>
      </c>
      <c r="J5724" s="215" t="s">
        <v>31264</v>
      </c>
      <c r="K5724" s="215" t="s">
        <v>8741</v>
      </c>
      <c r="L5724" s="215" t="s">
        <v>31362</v>
      </c>
      <c r="AD5724" s="216"/>
    </row>
    <row r="5725" spans="1:30" s="215" customFormat="1" x14ac:dyDescent="0.25">
      <c r="A5725" s="215" t="s">
        <v>160</v>
      </c>
      <c r="B5725" s="215">
        <v>6156</v>
      </c>
      <c r="C5725" s="215" t="s">
        <v>245</v>
      </c>
      <c r="D5725" s="215">
        <v>191397734</v>
      </c>
      <c r="E5725" s="215">
        <v>1020</v>
      </c>
      <c r="F5725" s="215">
        <v>1110</v>
      </c>
      <c r="G5725" s="215">
        <v>1004</v>
      </c>
      <c r="I5725" s="215" t="s">
        <v>25292</v>
      </c>
      <c r="J5725" s="215" t="s">
        <v>25293</v>
      </c>
      <c r="K5725" s="215" t="s">
        <v>8688</v>
      </c>
      <c r="L5725" s="215" t="s">
        <v>25319</v>
      </c>
      <c r="AD5725" s="216"/>
    </row>
    <row r="5726" spans="1:30" s="215" customFormat="1" x14ac:dyDescent="0.25">
      <c r="A5726" s="215" t="s">
        <v>160</v>
      </c>
      <c r="B5726" s="215">
        <v>6156</v>
      </c>
      <c r="C5726" s="215" t="s">
        <v>245</v>
      </c>
      <c r="D5726" s="215">
        <v>191601259</v>
      </c>
      <c r="E5726" s="215">
        <v>1020</v>
      </c>
      <c r="F5726" s="215">
        <v>1110</v>
      </c>
      <c r="G5726" s="215">
        <v>1004</v>
      </c>
      <c r="I5726" s="215" t="s">
        <v>16395</v>
      </c>
      <c r="J5726" s="215" t="s">
        <v>16396</v>
      </c>
      <c r="K5726" s="215" t="s">
        <v>8688</v>
      </c>
      <c r="L5726" s="215" t="s">
        <v>21642</v>
      </c>
      <c r="AD5726" s="216"/>
    </row>
    <row r="5727" spans="1:30" s="215" customFormat="1" x14ac:dyDescent="0.25">
      <c r="A5727" s="215" t="s">
        <v>160</v>
      </c>
      <c r="B5727" s="215">
        <v>6156</v>
      </c>
      <c r="C5727" s="215" t="s">
        <v>245</v>
      </c>
      <c r="D5727" s="215">
        <v>191601260</v>
      </c>
      <c r="E5727" s="215">
        <v>1020</v>
      </c>
      <c r="F5727" s="215">
        <v>1110</v>
      </c>
      <c r="G5727" s="215">
        <v>1004</v>
      </c>
      <c r="I5727" s="215" t="s">
        <v>16397</v>
      </c>
      <c r="J5727" s="215" t="s">
        <v>16398</v>
      </c>
      <c r="K5727" s="215" t="s">
        <v>8688</v>
      </c>
      <c r="L5727" s="215" t="s">
        <v>21643</v>
      </c>
      <c r="AD5727" s="216"/>
    </row>
    <row r="5728" spans="1:30" s="215" customFormat="1" x14ac:dyDescent="0.25">
      <c r="A5728" s="215" t="s">
        <v>160</v>
      </c>
      <c r="B5728" s="215">
        <v>6156</v>
      </c>
      <c r="C5728" s="215" t="s">
        <v>245</v>
      </c>
      <c r="D5728" s="215">
        <v>191633060</v>
      </c>
      <c r="E5728" s="215">
        <v>1060</v>
      </c>
      <c r="F5728" s="215">
        <v>1252</v>
      </c>
      <c r="G5728" s="215">
        <v>1004</v>
      </c>
      <c r="I5728" s="215" t="s">
        <v>16399</v>
      </c>
      <c r="J5728" s="215" t="s">
        <v>16400</v>
      </c>
      <c r="K5728" s="215" t="s">
        <v>8688</v>
      </c>
      <c r="L5728" s="215" t="s">
        <v>21644</v>
      </c>
      <c r="AD5728" s="216"/>
    </row>
    <row r="5729" spans="1:30" s="215" customFormat="1" x14ac:dyDescent="0.25">
      <c r="A5729" s="215" t="s">
        <v>160</v>
      </c>
      <c r="B5729" s="215">
        <v>6156</v>
      </c>
      <c r="C5729" s="215" t="s">
        <v>245</v>
      </c>
      <c r="D5729" s="215">
        <v>191633191</v>
      </c>
      <c r="E5729" s="215">
        <v>1020</v>
      </c>
      <c r="F5729" s="215">
        <v>1110</v>
      </c>
      <c r="G5729" s="215">
        <v>1004</v>
      </c>
      <c r="I5729" s="215" t="s">
        <v>16401</v>
      </c>
      <c r="J5729" s="215" t="s">
        <v>16402</v>
      </c>
      <c r="K5729" s="215" t="s">
        <v>8688</v>
      </c>
      <c r="L5729" s="215" t="s">
        <v>21645</v>
      </c>
      <c r="AD5729" s="216"/>
    </row>
    <row r="5730" spans="1:30" s="215" customFormat="1" x14ac:dyDescent="0.25">
      <c r="A5730" s="215" t="s">
        <v>160</v>
      </c>
      <c r="B5730" s="215">
        <v>6156</v>
      </c>
      <c r="C5730" s="215" t="s">
        <v>245</v>
      </c>
      <c r="D5730" s="215">
        <v>191633762</v>
      </c>
      <c r="E5730" s="215">
        <v>1060</v>
      </c>
      <c r="F5730" s="215">
        <v>1274</v>
      </c>
      <c r="G5730" s="215">
        <v>1004</v>
      </c>
      <c r="I5730" s="215" t="s">
        <v>16403</v>
      </c>
      <c r="J5730" s="215" t="s">
        <v>16404</v>
      </c>
      <c r="K5730" s="215" t="s">
        <v>8688</v>
      </c>
      <c r="L5730" s="215" t="s">
        <v>21646</v>
      </c>
      <c r="AD5730" s="216"/>
    </row>
    <row r="5731" spans="1:30" s="215" customFormat="1" x14ac:dyDescent="0.25">
      <c r="A5731" s="215" t="s">
        <v>160</v>
      </c>
      <c r="B5731" s="215">
        <v>6156</v>
      </c>
      <c r="C5731" s="215" t="s">
        <v>245</v>
      </c>
      <c r="D5731" s="215">
        <v>191634681</v>
      </c>
      <c r="E5731" s="215">
        <v>1060</v>
      </c>
      <c r="F5731" s="215">
        <v>1242</v>
      </c>
      <c r="G5731" s="215">
        <v>1004</v>
      </c>
      <c r="I5731" s="215" t="s">
        <v>16405</v>
      </c>
      <c r="J5731" s="215" t="s">
        <v>16406</v>
      </c>
      <c r="K5731" s="215" t="s">
        <v>8688</v>
      </c>
      <c r="L5731" s="215" t="s">
        <v>21647</v>
      </c>
      <c r="AD5731" s="216"/>
    </row>
    <row r="5732" spans="1:30" s="215" customFormat="1" x14ac:dyDescent="0.25">
      <c r="A5732" s="215" t="s">
        <v>160</v>
      </c>
      <c r="B5732" s="215">
        <v>6156</v>
      </c>
      <c r="C5732" s="215" t="s">
        <v>245</v>
      </c>
      <c r="D5732" s="215">
        <v>191657276</v>
      </c>
      <c r="E5732" s="215">
        <v>1020</v>
      </c>
      <c r="F5732" s="215">
        <v>1110</v>
      </c>
      <c r="G5732" s="215">
        <v>1004</v>
      </c>
      <c r="I5732" s="215" t="s">
        <v>16407</v>
      </c>
      <c r="J5732" s="215" t="s">
        <v>16408</v>
      </c>
      <c r="K5732" s="215" t="s">
        <v>8688</v>
      </c>
      <c r="L5732" s="215" t="s">
        <v>21648</v>
      </c>
      <c r="AD5732" s="216"/>
    </row>
    <row r="5733" spans="1:30" s="215" customFormat="1" x14ac:dyDescent="0.25">
      <c r="A5733" s="215" t="s">
        <v>160</v>
      </c>
      <c r="B5733" s="215">
        <v>6156</v>
      </c>
      <c r="C5733" s="215" t="s">
        <v>245</v>
      </c>
      <c r="D5733" s="215">
        <v>191680873</v>
      </c>
      <c r="E5733" s="215">
        <v>1060</v>
      </c>
      <c r="F5733" s="215">
        <v>1242</v>
      </c>
      <c r="G5733" s="215">
        <v>1004</v>
      </c>
      <c r="I5733" s="215" t="s">
        <v>16409</v>
      </c>
      <c r="J5733" s="215" t="s">
        <v>16410</v>
      </c>
      <c r="K5733" s="215" t="s">
        <v>8741</v>
      </c>
      <c r="L5733" s="215" t="s">
        <v>23152</v>
      </c>
      <c r="AD5733" s="216"/>
    </row>
    <row r="5734" spans="1:30" s="215" customFormat="1" x14ac:dyDescent="0.25">
      <c r="A5734" s="215" t="s">
        <v>160</v>
      </c>
      <c r="B5734" s="215">
        <v>6156</v>
      </c>
      <c r="C5734" s="215" t="s">
        <v>245</v>
      </c>
      <c r="D5734" s="215">
        <v>191692851</v>
      </c>
      <c r="E5734" s="215">
        <v>1020</v>
      </c>
      <c r="F5734" s="215">
        <v>1110</v>
      </c>
      <c r="G5734" s="215">
        <v>1004</v>
      </c>
      <c r="I5734" s="215" t="s">
        <v>16411</v>
      </c>
      <c r="J5734" s="215" t="s">
        <v>16412</v>
      </c>
      <c r="K5734" s="215" t="s">
        <v>8688</v>
      </c>
      <c r="L5734" s="215" t="s">
        <v>21649</v>
      </c>
      <c r="AD5734" s="216"/>
    </row>
    <row r="5735" spans="1:30" s="215" customFormat="1" x14ac:dyDescent="0.25">
      <c r="A5735" s="215" t="s">
        <v>160</v>
      </c>
      <c r="B5735" s="215">
        <v>6156</v>
      </c>
      <c r="C5735" s="215" t="s">
        <v>245</v>
      </c>
      <c r="D5735" s="215">
        <v>191693537</v>
      </c>
      <c r="E5735" s="215">
        <v>1020</v>
      </c>
      <c r="F5735" s="215">
        <v>1110</v>
      </c>
      <c r="G5735" s="215">
        <v>1004</v>
      </c>
      <c r="I5735" s="215" t="s">
        <v>26969</v>
      </c>
      <c r="J5735" s="215" t="s">
        <v>26970</v>
      </c>
      <c r="K5735" s="215" t="s">
        <v>8688</v>
      </c>
      <c r="L5735" s="215" t="s">
        <v>27022</v>
      </c>
      <c r="AD5735" s="216"/>
    </row>
    <row r="5736" spans="1:30" s="215" customFormat="1" x14ac:dyDescent="0.25">
      <c r="A5736" s="215" t="s">
        <v>160</v>
      </c>
      <c r="B5736" s="215">
        <v>6156</v>
      </c>
      <c r="C5736" s="215" t="s">
        <v>245</v>
      </c>
      <c r="D5736" s="215">
        <v>191705669</v>
      </c>
      <c r="E5736" s="215">
        <v>1080</v>
      </c>
      <c r="F5736" s="215">
        <v>1212</v>
      </c>
      <c r="G5736" s="215">
        <v>1004</v>
      </c>
      <c r="I5736" s="215" t="s">
        <v>31261</v>
      </c>
      <c r="J5736" s="215" t="s">
        <v>31262</v>
      </c>
      <c r="K5736" s="215" t="s">
        <v>8741</v>
      </c>
      <c r="L5736" s="215" t="s">
        <v>31362</v>
      </c>
      <c r="AD5736" s="216"/>
    </row>
    <row r="5737" spans="1:30" s="215" customFormat="1" x14ac:dyDescent="0.25">
      <c r="A5737" s="215" t="s">
        <v>160</v>
      </c>
      <c r="B5737" s="215">
        <v>6156</v>
      </c>
      <c r="C5737" s="215" t="s">
        <v>245</v>
      </c>
      <c r="D5737" s="215">
        <v>191716410</v>
      </c>
      <c r="E5737" s="215">
        <v>1020</v>
      </c>
      <c r="F5737" s="215">
        <v>1110</v>
      </c>
      <c r="G5737" s="215">
        <v>1004</v>
      </c>
      <c r="I5737" s="215" t="s">
        <v>16413</v>
      </c>
      <c r="J5737" s="215" t="s">
        <v>16414</v>
      </c>
      <c r="K5737" s="215" t="s">
        <v>8688</v>
      </c>
      <c r="L5737" s="215" t="s">
        <v>21650</v>
      </c>
      <c r="AD5737" s="216"/>
    </row>
    <row r="5738" spans="1:30" s="215" customFormat="1" x14ac:dyDescent="0.25">
      <c r="A5738" s="215" t="s">
        <v>160</v>
      </c>
      <c r="B5738" s="215">
        <v>6156</v>
      </c>
      <c r="C5738" s="215" t="s">
        <v>245</v>
      </c>
      <c r="D5738" s="215">
        <v>191732852</v>
      </c>
      <c r="E5738" s="215">
        <v>1080</v>
      </c>
      <c r="F5738" s="215">
        <v>1130</v>
      </c>
      <c r="G5738" s="215">
        <v>1004</v>
      </c>
      <c r="I5738" s="215" t="s">
        <v>31265</v>
      </c>
      <c r="J5738" s="215" t="s">
        <v>31266</v>
      </c>
      <c r="K5738" s="215" t="s">
        <v>8741</v>
      </c>
      <c r="L5738" s="215" t="s">
        <v>31362</v>
      </c>
      <c r="AD5738" s="216"/>
    </row>
    <row r="5739" spans="1:30" s="215" customFormat="1" x14ac:dyDescent="0.25">
      <c r="A5739" s="215" t="s">
        <v>160</v>
      </c>
      <c r="B5739" s="215">
        <v>6156</v>
      </c>
      <c r="C5739" s="215" t="s">
        <v>245</v>
      </c>
      <c r="D5739" s="215">
        <v>191738459</v>
      </c>
      <c r="E5739" s="215">
        <v>1020</v>
      </c>
      <c r="F5739" s="215">
        <v>1110</v>
      </c>
      <c r="G5739" s="215">
        <v>1003</v>
      </c>
      <c r="I5739" s="215" t="s">
        <v>16415</v>
      </c>
      <c r="J5739" s="215" t="s">
        <v>16416</v>
      </c>
      <c r="K5739" s="215" t="s">
        <v>8741</v>
      </c>
      <c r="L5739" s="215" t="s">
        <v>23153</v>
      </c>
      <c r="AD5739" s="216"/>
    </row>
    <row r="5740" spans="1:30" s="215" customFormat="1" x14ac:dyDescent="0.25">
      <c r="A5740" s="215" t="s">
        <v>160</v>
      </c>
      <c r="B5740" s="215">
        <v>6156</v>
      </c>
      <c r="C5740" s="215" t="s">
        <v>245</v>
      </c>
      <c r="D5740" s="215">
        <v>191742393</v>
      </c>
      <c r="E5740" s="215">
        <v>1080</v>
      </c>
      <c r="F5740" s="215">
        <v>1130</v>
      </c>
      <c r="G5740" s="215">
        <v>1004</v>
      </c>
      <c r="I5740" s="215" t="s">
        <v>31265</v>
      </c>
      <c r="J5740" s="215" t="s">
        <v>31266</v>
      </c>
      <c r="K5740" s="215" t="s">
        <v>8741</v>
      </c>
      <c r="L5740" s="215" t="s">
        <v>31362</v>
      </c>
      <c r="AD5740" s="216"/>
    </row>
    <row r="5741" spans="1:30" s="215" customFormat="1" x14ac:dyDescent="0.25">
      <c r="A5741" s="215" t="s">
        <v>160</v>
      </c>
      <c r="B5741" s="215">
        <v>6156</v>
      </c>
      <c r="C5741" s="215" t="s">
        <v>245</v>
      </c>
      <c r="D5741" s="215">
        <v>191781192</v>
      </c>
      <c r="E5741" s="215">
        <v>1060</v>
      </c>
      <c r="F5741" s="215">
        <v>1274</v>
      </c>
      <c r="G5741" s="215">
        <v>1004</v>
      </c>
      <c r="I5741" s="215" t="s">
        <v>16417</v>
      </c>
      <c r="J5741" s="215" t="s">
        <v>16418</v>
      </c>
      <c r="K5741" s="215" t="s">
        <v>8741</v>
      </c>
      <c r="L5741" s="215" t="s">
        <v>23154</v>
      </c>
      <c r="AD5741" s="216"/>
    </row>
    <row r="5742" spans="1:30" s="215" customFormat="1" x14ac:dyDescent="0.25">
      <c r="A5742" s="215" t="s">
        <v>160</v>
      </c>
      <c r="B5742" s="215">
        <v>6156</v>
      </c>
      <c r="C5742" s="215" t="s">
        <v>245</v>
      </c>
      <c r="D5742" s="215">
        <v>191781211</v>
      </c>
      <c r="E5742" s="215">
        <v>1060</v>
      </c>
      <c r="F5742" s="215">
        <v>1252</v>
      </c>
      <c r="G5742" s="215">
        <v>1004</v>
      </c>
      <c r="I5742" s="215" t="s">
        <v>26872</v>
      </c>
      <c r="J5742" s="215" t="s">
        <v>26873</v>
      </c>
      <c r="K5742" s="215" t="s">
        <v>8688</v>
      </c>
      <c r="L5742" s="215" t="s">
        <v>26930</v>
      </c>
      <c r="AD5742" s="216"/>
    </row>
    <row r="5743" spans="1:30" s="215" customFormat="1" x14ac:dyDescent="0.25">
      <c r="A5743" s="215" t="s">
        <v>160</v>
      </c>
      <c r="B5743" s="215">
        <v>6156</v>
      </c>
      <c r="C5743" s="215" t="s">
        <v>245</v>
      </c>
      <c r="D5743" s="215">
        <v>191821457</v>
      </c>
      <c r="E5743" s="215">
        <v>1020</v>
      </c>
      <c r="F5743" s="215">
        <v>1121</v>
      </c>
      <c r="G5743" s="215">
        <v>1004</v>
      </c>
      <c r="I5743" s="215" t="s">
        <v>16419</v>
      </c>
      <c r="J5743" s="215" t="s">
        <v>16420</v>
      </c>
      <c r="K5743" s="215" t="s">
        <v>8688</v>
      </c>
      <c r="L5743" s="215" t="s">
        <v>21651</v>
      </c>
      <c r="AD5743" s="216"/>
    </row>
    <row r="5744" spans="1:30" s="215" customFormat="1" x14ac:dyDescent="0.25">
      <c r="A5744" s="215" t="s">
        <v>160</v>
      </c>
      <c r="B5744" s="215">
        <v>6156</v>
      </c>
      <c r="C5744" s="215" t="s">
        <v>245</v>
      </c>
      <c r="D5744" s="215">
        <v>191822574</v>
      </c>
      <c r="E5744" s="215">
        <v>1020</v>
      </c>
      <c r="F5744" s="215">
        <v>1121</v>
      </c>
      <c r="G5744" s="215">
        <v>1004</v>
      </c>
      <c r="I5744" s="215" t="s">
        <v>16421</v>
      </c>
      <c r="J5744" s="215" t="s">
        <v>16422</v>
      </c>
      <c r="K5744" s="215" t="s">
        <v>8688</v>
      </c>
      <c r="L5744" s="215" t="s">
        <v>21652</v>
      </c>
      <c r="AD5744" s="216"/>
    </row>
    <row r="5745" spans="1:30" s="215" customFormat="1" x14ac:dyDescent="0.25">
      <c r="A5745" s="215" t="s">
        <v>160</v>
      </c>
      <c r="B5745" s="215">
        <v>6156</v>
      </c>
      <c r="C5745" s="215" t="s">
        <v>245</v>
      </c>
      <c r="D5745" s="215">
        <v>191836534</v>
      </c>
      <c r="E5745" s="215">
        <v>1020</v>
      </c>
      <c r="F5745" s="215">
        <v>1110</v>
      </c>
      <c r="G5745" s="215">
        <v>1004</v>
      </c>
      <c r="I5745" s="215" t="s">
        <v>16423</v>
      </c>
      <c r="J5745" s="215" t="s">
        <v>16424</v>
      </c>
      <c r="K5745" s="215" t="s">
        <v>8688</v>
      </c>
      <c r="L5745" s="215" t="s">
        <v>21653</v>
      </c>
      <c r="AD5745" s="216"/>
    </row>
    <row r="5746" spans="1:30" s="215" customFormat="1" x14ac:dyDescent="0.25">
      <c r="A5746" s="215" t="s">
        <v>160</v>
      </c>
      <c r="B5746" s="215">
        <v>6156</v>
      </c>
      <c r="C5746" s="215" t="s">
        <v>245</v>
      </c>
      <c r="D5746" s="215">
        <v>191845919</v>
      </c>
      <c r="E5746" s="215">
        <v>1020</v>
      </c>
      <c r="F5746" s="215">
        <v>1110</v>
      </c>
      <c r="G5746" s="215">
        <v>1004</v>
      </c>
      <c r="I5746" s="215" t="s">
        <v>16425</v>
      </c>
      <c r="J5746" s="215" t="s">
        <v>16426</v>
      </c>
      <c r="K5746" s="215" t="s">
        <v>8688</v>
      </c>
      <c r="L5746" s="215" t="s">
        <v>21654</v>
      </c>
      <c r="AD5746" s="216"/>
    </row>
    <row r="5747" spans="1:30" s="215" customFormat="1" x14ac:dyDescent="0.25">
      <c r="A5747" s="215" t="s">
        <v>160</v>
      </c>
      <c r="B5747" s="215">
        <v>6156</v>
      </c>
      <c r="C5747" s="215" t="s">
        <v>245</v>
      </c>
      <c r="D5747" s="215">
        <v>191859021</v>
      </c>
      <c r="E5747" s="215">
        <v>1020</v>
      </c>
      <c r="F5747" s="215">
        <v>1110</v>
      </c>
      <c r="G5747" s="215">
        <v>1004</v>
      </c>
      <c r="I5747" s="215" t="s">
        <v>16427</v>
      </c>
      <c r="J5747" s="215" t="s">
        <v>16428</v>
      </c>
      <c r="K5747" s="215" t="s">
        <v>8688</v>
      </c>
      <c r="L5747" s="215" t="s">
        <v>21655</v>
      </c>
      <c r="AD5747" s="216"/>
    </row>
    <row r="5748" spans="1:30" s="215" customFormat="1" x14ac:dyDescent="0.25">
      <c r="A5748" s="215" t="s">
        <v>160</v>
      </c>
      <c r="B5748" s="215">
        <v>6156</v>
      </c>
      <c r="C5748" s="215" t="s">
        <v>245</v>
      </c>
      <c r="D5748" s="215">
        <v>191869397</v>
      </c>
      <c r="E5748" s="215">
        <v>1020</v>
      </c>
      <c r="F5748" s="215">
        <v>1110</v>
      </c>
      <c r="G5748" s="215">
        <v>1004</v>
      </c>
      <c r="I5748" s="215" t="s">
        <v>16429</v>
      </c>
      <c r="J5748" s="215" t="s">
        <v>16430</v>
      </c>
      <c r="K5748" s="215" t="s">
        <v>8688</v>
      </c>
      <c r="L5748" s="215" t="s">
        <v>21656</v>
      </c>
      <c r="AD5748" s="216"/>
    </row>
    <row r="5749" spans="1:30" s="215" customFormat="1" x14ac:dyDescent="0.25">
      <c r="A5749" s="215" t="s">
        <v>160</v>
      </c>
      <c r="B5749" s="215">
        <v>6156</v>
      </c>
      <c r="C5749" s="215" t="s">
        <v>245</v>
      </c>
      <c r="D5749" s="215">
        <v>191880011</v>
      </c>
      <c r="E5749" s="215">
        <v>1020</v>
      </c>
      <c r="F5749" s="215">
        <v>1110</v>
      </c>
      <c r="G5749" s="215">
        <v>1004</v>
      </c>
      <c r="I5749" s="215" t="s">
        <v>16431</v>
      </c>
      <c r="J5749" s="215" t="s">
        <v>16432</v>
      </c>
      <c r="K5749" s="215" t="s">
        <v>8688</v>
      </c>
      <c r="L5749" s="215" t="s">
        <v>21657</v>
      </c>
      <c r="AD5749" s="216"/>
    </row>
    <row r="5750" spans="1:30" s="215" customFormat="1" x14ac:dyDescent="0.25">
      <c r="A5750" s="215" t="s">
        <v>160</v>
      </c>
      <c r="B5750" s="215">
        <v>6156</v>
      </c>
      <c r="C5750" s="215" t="s">
        <v>245</v>
      </c>
      <c r="D5750" s="215">
        <v>191889468</v>
      </c>
      <c r="E5750" s="215">
        <v>1020</v>
      </c>
      <c r="F5750" s="215">
        <v>1122</v>
      </c>
      <c r="G5750" s="215">
        <v>1004</v>
      </c>
      <c r="I5750" s="215" t="s">
        <v>31870</v>
      </c>
      <c r="J5750" s="215" t="s">
        <v>31871</v>
      </c>
      <c r="K5750" s="215" t="s">
        <v>8688</v>
      </c>
      <c r="L5750" s="215" t="s">
        <v>31967</v>
      </c>
      <c r="AD5750" s="216"/>
    </row>
    <row r="5751" spans="1:30" s="215" customFormat="1" x14ac:dyDescent="0.25">
      <c r="A5751" s="215" t="s">
        <v>160</v>
      </c>
      <c r="B5751" s="215">
        <v>6156</v>
      </c>
      <c r="C5751" s="215" t="s">
        <v>245</v>
      </c>
      <c r="D5751" s="215">
        <v>191894363</v>
      </c>
      <c r="E5751" s="215">
        <v>1020</v>
      </c>
      <c r="F5751" s="215">
        <v>1110</v>
      </c>
      <c r="G5751" s="215">
        <v>1004</v>
      </c>
      <c r="I5751" s="215" t="s">
        <v>16433</v>
      </c>
      <c r="J5751" s="215" t="s">
        <v>16434</v>
      </c>
      <c r="K5751" s="215" t="s">
        <v>8688</v>
      </c>
      <c r="L5751" s="215" t="s">
        <v>21658</v>
      </c>
      <c r="AD5751" s="216"/>
    </row>
    <row r="5752" spans="1:30" s="215" customFormat="1" x14ac:dyDescent="0.25">
      <c r="A5752" s="215" t="s">
        <v>160</v>
      </c>
      <c r="B5752" s="215">
        <v>6156</v>
      </c>
      <c r="C5752" s="215" t="s">
        <v>245</v>
      </c>
      <c r="D5752" s="215">
        <v>191900817</v>
      </c>
      <c r="E5752" s="215">
        <v>1020</v>
      </c>
      <c r="F5752" s="215">
        <v>1110</v>
      </c>
      <c r="G5752" s="215">
        <v>1004</v>
      </c>
      <c r="I5752" s="215" t="s">
        <v>28544</v>
      </c>
      <c r="J5752" s="215" t="s">
        <v>28545</v>
      </c>
      <c r="K5752" s="215" t="s">
        <v>8688</v>
      </c>
      <c r="L5752" s="215" t="s">
        <v>28577</v>
      </c>
      <c r="AD5752" s="216"/>
    </row>
    <row r="5753" spans="1:30" s="215" customFormat="1" x14ac:dyDescent="0.25">
      <c r="A5753" s="215" t="s">
        <v>160</v>
      </c>
      <c r="B5753" s="215">
        <v>6156</v>
      </c>
      <c r="C5753" s="215" t="s">
        <v>245</v>
      </c>
      <c r="D5753" s="215">
        <v>191925348</v>
      </c>
      <c r="E5753" s="215">
        <v>1020</v>
      </c>
      <c r="F5753" s="215">
        <v>1110</v>
      </c>
      <c r="G5753" s="215">
        <v>1004</v>
      </c>
      <c r="I5753" s="215" t="s">
        <v>25229</v>
      </c>
      <c r="J5753" s="215" t="s">
        <v>25230</v>
      </c>
      <c r="K5753" s="215" t="s">
        <v>8688</v>
      </c>
      <c r="L5753" s="215" t="s">
        <v>25244</v>
      </c>
      <c r="AD5753" s="216"/>
    </row>
    <row r="5754" spans="1:30" s="215" customFormat="1" x14ac:dyDescent="0.25">
      <c r="A5754" s="215" t="s">
        <v>160</v>
      </c>
      <c r="B5754" s="215">
        <v>6156</v>
      </c>
      <c r="C5754" s="215" t="s">
        <v>245</v>
      </c>
      <c r="D5754" s="215">
        <v>191951346</v>
      </c>
      <c r="E5754" s="215">
        <v>1020</v>
      </c>
      <c r="F5754" s="215">
        <v>1110</v>
      </c>
      <c r="G5754" s="215">
        <v>1004</v>
      </c>
      <c r="I5754" s="215" t="s">
        <v>16435</v>
      </c>
      <c r="J5754" s="215" t="s">
        <v>16436</v>
      </c>
      <c r="K5754" s="215" t="s">
        <v>8688</v>
      </c>
      <c r="L5754" s="215" t="s">
        <v>21659</v>
      </c>
      <c r="AD5754" s="216"/>
    </row>
    <row r="5755" spans="1:30" s="215" customFormat="1" x14ac:dyDescent="0.25">
      <c r="A5755" s="215" t="s">
        <v>160</v>
      </c>
      <c r="B5755" s="215">
        <v>6156</v>
      </c>
      <c r="C5755" s="215" t="s">
        <v>245</v>
      </c>
      <c r="D5755" s="215">
        <v>191951353</v>
      </c>
      <c r="E5755" s="215">
        <v>1020</v>
      </c>
      <c r="F5755" s="215">
        <v>1110</v>
      </c>
      <c r="G5755" s="215">
        <v>1004</v>
      </c>
      <c r="I5755" s="215" t="s">
        <v>23778</v>
      </c>
      <c r="J5755" s="215" t="s">
        <v>23779</v>
      </c>
      <c r="K5755" s="215" t="s">
        <v>8688</v>
      </c>
      <c r="L5755" s="215" t="s">
        <v>23814</v>
      </c>
      <c r="AD5755" s="216"/>
    </row>
    <row r="5756" spans="1:30" s="215" customFormat="1" x14ac:dyDescent="0.25">
      <c r="A5756" s="215" t="s">
        <v>160</v>
      </c>
      <c r="B5756" s="215">
        <v>6156</v>
      </c>
      <c r="C5756" s="215" t="s">
        <v>245</v>
      </c>
      <c r="D5756" s="215">
        <v>191951371</v>
      </c>
      <c r="E5756" s="215">
        <v>1020</v>
      </c>
      <c r="F5756" s="215">
        <v>1110</v>
      </c>
      <c r="G5756" s="215">
        <v>1004</v>
      </c>
      <c r="I5756" s="215" t="s">
        <v>16437</v>
      </c>
      <c r="J5756" s="215" t="s">
        <v>16438</v>
      </c>
      <c r="K5756" s="215" t="s">
        <v>8688</v>
      </c>
      <c r="L5756" s="215" t="s">
        <v>21660</v>
      </c>
      <c r="AD5756" s="216"/>
    </row>
    <row r="5757" spans="1:30" s="215" customFormat="1" x14ac:dyDescent="0.25">
      <c r="A5757" s="215" t="s">
        <v>160</v>
      </c>
      <c r="B5757" s="215">
        <v>6156</v>
      </c>
      <c r="C5757" s="215" t="s">
        <v>245</v>
      </c>
      <c r="D5757" s="215">
        <v>191960828</v>
      </c>
      <c r="E5757" s="215">
        <v>1060</v>
      </c>
      <c r="F5757" s="215">
        <v>1274</v>
      </c>
      <c r="G5757" s="215">
        <v>1004</v>
      </c>
      <c r="I5757" s="215" t="s">
        <v>16439</v>
      </c>
      <c r="J5757" s="215" t="s">
        <v>16440</v>
      </c>
      <c r="K5757" s="215" t="s">
        <v>8688</v>
      </c>
      <c r="L5757" s="215" t="s">
        <v>21661</v>
      </c>
      <c r="AD5757" s="216"/>
    </row>
    <row r="5758" spans="1:30" s="215" customFormat="1" x14ac:dyDescent="0.25">
      <c r="A5758" s="215" t="s">
        <v>160</v>
      </c>
      <c r="B5758" s="215">
        <v>6156</v>
      </c>
      <c r="C5758" s="215" t="s">
        <v>245</v>
      </c>
      <c r="D5758" s="215">
        <v>191960833</v>
      </c>
      <c r="E5758" s="215">
        <v>1060</v>
      </c>
      <c r="F5758" s="215">
        <v>1242</v>
      </c>
      <c r="G5758" s="215">
        <v>1004</v>
      </c>
      <c r="I5758" s="215" t="s">
        <v>16441</v>
      </c>
      <c r="J5758" s="215" t="s">
        <v>16442</v>
      </c>
      <c r="K5758" s="215" t="s">
        <v>8688</v>
      </c>
      <c r="L5758" s="215" t="s">
        <v>21662</v>
      </c>
      <c r="AD5758" s="216"/>
    </row>
    <row r="5759" spans="1:30" s="215" customFormat="1" x14ac:dyDescent="0.25">
      <c r="A5759" s="215" t="s">
        <v>160</v>
      </c>
      <c r="B5759" s="215">
        <v>6156</v>
      </c>
      <c r="C5759" s="215" t="s">
        <v>245</v>
      </c>
      <c r="D5759" s="215">
        <v>191960834</v>
      </c>
      <c r="E5759" s="215">
        <v>1060</v>
      </c>
      <c r="F5759" s="215">
        <v>1274</v>
      </c>
      <c r="G5759" s="215">
        <v>1004</v>
      </c>
      <c r="I5759" s="215" t="s">
        <v>16443</v>
      </c>
      <c r="J5759" s="215" t="s">
        <v>16444</v>
      </c>
      <c r="K5759" s="215" t="s">
        <v>8688</v>
      </c>
      <c r="L5759" s="215" t="s">
        <v>21663</v>
      </c>
      <c r="AD5759" s="216"/>
    </row>
    <row r="5760" spans="1:30" s="215" customFormat="1" x14ac:dyDescent="0.25">
      <c r="A5760" s="215" t="s">
        <v>160</v>
      </c>
      <c r="B5760" s="215">
        <v>6156</v>
      </c>
      <c r="C5760" s="215" t="s">
        <v>245</v>
      </c>
      <c r="D5760" s="215">
        <v>191960927</v>
      </c>
      <c r="E5760" s="215">
        <v>1060</v>
      </c>
      <c r="F5760" s="215">
        <v>1274</v>
      </c>
      <c r="G5760" s="215">
        <v>1004</v>
      </c>
      <c r="I5760" s="215" t="s">
        <v>16445</v>
      </c>
      <c r="J5760" s="215" t="s">
        <v>16446</v>
      </c>
      <c r="K5760" s="215" t="s">
        <v>8688</v>
      </c>
      <c r="L5760" s="215" t="s">
        <v>21664</v>
      </c>
      <c r="AD5760" s="216"/>
    </row>
    <row r="5761" spans="1:30" s="215" customFormat="1" x14ac:dyDescent="0.25">
      <c r="A5761" s="215" t="s">
        <v>160</v>
      </c>
      <c r="B5761" s="215">
        <v>6156</v>
      </c>
      <c r="C5761" s="215" t="s">
        <v>245</v>
      </c>
      <c r="D5761" s="215">
        <v>191960928</v>
      </c>
      <c r="E5761" s="215">
        <v>1060</v>
      </c>
      <c r="F5761" s="215">
        <v>1274</v>
      </c>
      <c r="G5761" s="215">
        <v>1004</v>
      </c>
      <c r="I5761" s="215" t="s">
        <v>16447</v>
      </c>
      <c r="J5761" s="215" t="s">
        <v>16448</v>
      </c>
      <c r="K5761" s="215" t="s">
        <v>8688</v>
      </c>
      <c r="L5761" s="215" t="s">
        <v>21665</v>
      </c>
      <c r="AD5761" s="216"/>
    </row>
    <row r="5762" spans="1:30" s="215" customFormat="1" x14ac:dyDescent="0.25">
      <c r="A5762" s="215" t="s">
        <v>160</v>
      </c>
      <c r="B5762" s="215">
        <v>6156</v>
      </c>
      <c r="C5762" s="215" t="s">
        <v>245</v>
      </c>
      <c r="D5762" s="215">
        <v>191960932</v>
      </c>
      <c r="E5762" s="215">
        <v>1060</v>
      </c>
      <c r="F5762" s="215">
        <v>1274</v>
      </c>
      <c r="G5762" s="215">
        <v>1004</v>
      </c>
      <c r="I5762" s="215" t="s">
        <v>16449</v>
      </c>
      <c r="J5762" s="215" t="s">
        <v>16450</v>
      </c>
      <c r="K5762" s="215" t="s">
        <v>8688</v>
      </c>
      <c r="L5762" s="215" t="s">
        <v>21666</v>
      </c>
      <c r="AD5762" s="216"/>
    </row>
    <row r="5763" spans="1:30" s="215" customFormat="1" x14ac:dyDescent="0.25">
      <c r="A5763" s="215" t="s">
        <v>160</v>
      </c>
      <c r="B5763" s="215">
        <v>6156</v>
      </c>
      <c r="C5763" s="215" t="s">
        <v>245</v>
      </c>
      <c r="D5763" s="215">
        <v>191960935</v>
      </c>
      <c r="E5763" s="215">
        <v>1060</v>
      </c>
      <c r="F5763" s="215">
        <v>1274</v>
      </c>
      <c r="G5763" s="215">
        <v>1004</v>
      </c>
      <c r="I5763" s="215" t="s">
        <v>16451</v>
      </c>
      <c r="J5763" s="215" t="s">
        <v>16452</v>
      </c>
      <c r="K5763" s="215" t="s">
        <v>8688</v>
      </c>
      <c r="L5763" s="215" t="s">
        <v>21667</v>
      </c>
      <c r="AD5763" s="216"/>
    </row>
    <row r="5764" spans="1:30" s="215" customFormat="1" x14ac:dyDescent="0.25">
      <c r="A5764" s="215" t="s">
        <v>160</v>
      </c>
      <c r="B5764" s="215">
        <v>6156</v>
      </c>
      <c r="C5764" s="215" t="s">
        <v>245</v>
      </c>
      <c r="D5764" s="215">
        <v>191960936</v>
      </c>
      <c r="E5764" s="215">
        <v>1060</v>
      </c>
      <c r="F5764" s="215">
        <v>1242</v>
      </c>
      <c r="G5764" s="215">
        <v>1004</v>
      </c>
      <c r="I5764" s="215" t="s">
        <v>16453</v>
      </c>
      <c r="J5764" s="215" t="s">
        <v>16454</v>
      </c>
      <c r="K5764" s="215" t="s">
        <v>8688</v>
      </c>
      <c r="L5764" s="215" t="s">
        <v>21668</v>
      </c>
      <c r="AD5764" s="216"/>
    </row>
    <row r="5765" spans="1:30" s="215" customFormat="1" x14ac:dyDescent="0.25">
      <c r="A5765" s="215" t="s">
        <v>160</v>
      </c>
      <c r="B5765" s="215">
        <v>6156</v>
      </c>
      <c r="C5765" s="215" t="s">
        <v>245</v>
      </c>
      <c r="D5765" s="215">
        <v>191960937</v>
      </c>
      <c r="E5765" s="215">
        <v>1060</v>
      </c>
      <c r="F5765" s="215">
        <v>1274</v>
      </c>
      <c r="G5765" s="215">
        <v>1004</v>
      </c>
      <c r="I5765" s="215" t="s">
        <v>16455</v>
      </c>
      <c r="J5765" s="215" t="s">
        <v>16456</v>
      </c>
      <c r="K5765" s="215" t="s">
        <v>8688</v>
      </c>
      <c r="L5765" s="215" t="s">
        <v>21669</v>
      </c>
      <c r="AD5765" s="216"/>
    </row>
    <row r="5766" spans="1:30" s="215" customFormat="1" x14ac:dyDescent="0.25">
      <c r="A5766" s="215" t="s">
        <v>160</v>
      </c>
      <c r="B5766" s="215">
        <v>6156</v>
      </c>
      <c r="C5766" s="215" t="s">
        <v>245</v>
      </c>
      <c r="D5766" s="215">
        <v>191964055</v>
      </c>
      <c r="E5766" s="215">
        <v>1020</v>
      </c>
      <c r="F5766" s="215">
        <v>1110</v>
      </c>
      <c r="G5766" s="215">
        <v>1004</v>
      </c>
      <c r="I5766" s="215" t="s">
        <v>16457</v>
      </c>
      <c r="J5766" s="215" t="s">
        <v>16458</v>
      </c>
      <c r="K5766" s="215" t="s">
        <v>8688</v>
      </c>
      <c r="L5766" s="215" t="s">
        <v>21670</v>
      </c>
      <c r="AD5766" s="216"/>
    </row>
    <row r="5767" spans="1:30" s="215" customFormat="1" x14ac:dyDescent="0.25">
      <c r="A5767" s="215" t="s">
        <v>160</v>
      </c>
      <c r="B5767" s="215">
        <v>6156</v>
      </c>
      <c r="C5767" s="215" t="s">
        <v>245</v>
      </c>
      <c r="D5767" s="215">
        <v>191969033</v>
      </c>
      <c r="E5767" s="215">
        <v>1020</v>
      </c>
      <c r="F5767" s="215">
        <v>1110</v>
      </c>
      <c r="G5767" s="215">
        <v>1004</v>
      </c>
      <c r="I5767" s="215" t="s">
        <v>31872</v>
      </c>
      <c r="J5767" s="215" t="s">
        <v>31873</v>
      </c>
      <c r="K5767" s="215" t="s">
        <v>8688</v>
      </c>
      <c r="L5767" s="215" t="s">
        <v>31968</v>
      </c>
      <c r="AD5767" s="216"/>
    </row>
    <row r="5768" spans="1:30" s="215" customFormat="1" x14ac:dyDescent="0.25">
      <c r="A5768" s="215" t="s">
        <v>160</v>
      </c>
      <c r="B5768" s="215">
        <v>6156</v>
      </c>
      <c r="C5768" s="215" t="s">
        <v>245</v>
      </c>
      <c r="D5768" s="215">
        <v>191970399</v>
      </c>
      <c r="E5768" s="215">
        <v>1020</v>
      </c>
      <c r="F5768" s="215">
        <v>1122</v>
      </c>
      <c r="G5768" s="215">
        <v>1004</v>
      </c>
      <c r="I5768" s="215" t="s">
        <v>26971</v>
      </c>
      <c r="J5768" s="215" t="s">
        <v>26972</v>
      </c>
      <c r="K5768" s="215" t="s">
        <v>8688</v>
      </c>
      <c r="L5768" s="215" t="s">
        <v>27023</v>
      </c>
      <c r="AD5768" s="216"/>
    </row>
    <row r="5769" spans="1:30" s="215" customFormat="1" x14ac:dyDescent="0.25">
      <c r="A5769" s="215" t="s">
        <v>160</v>
      </c>
      <c r="B5769" s="215">
        <v>6156</v>
      </c>
      <c r="C5769" s="215" t="s">
        <v>245</v>
      </c>
      <c r="D5769" s="215">
        <v>191972341</v>
      </c>
      <c r="E5769" s="215">
        <v>1020</v>
      </c>
      <c r="F5769" s="215">
        <v>1110</v>
      </c>
      <c r="G5769" s="215">
        <v>1004</v>
      </c>
      <c r="I5769" s="215" t="s">
        <v>25294</v>
      </c>
      <c r="J5769" s="215" t="s">
        <v>25295</v>
      </c>
      <c r="K5769" s="215" t="s">
        <v>8688</v>
      </c>
      <c r="L5769" s="215" t="s">
        <v>25320</v>
      </c>
      <c r="AD5769" s="216"/>
    </row>
    <row r="5770" spans="1:30" s="215" customFormat="1" x14ac:dyDescent="0.25">
      <c r="A5770" s="215" t="s">
        <v>160</v>
      </c>
      <c r="B5770" s="215">
        <v>6156</v>
      </c>
      <c r="C5770" s="215" t="s">
        <v>245</v>
      </c>
      <c r="D5770" s="215">
        <v>191973563</v>
      </c>
      <c r="E5770" s="215">
        <v>1020</v>
      </c>
      <c r="F5770" s="215">
        <v>1121</v>
      </c>
      <c r="G5770" s="215">
        <v>1004</v>
      </c>
      <c r="I5770" s="215" t="s">
        <v>26973</v>
      </c>
      <c r="J5770" s="215" t="s">
        <v>26974</v>
      </c>
      <c r="K5770" s="215" t="s">
        <v>8688</v>
      </c>
      <c r="L5770" s="215" t="s">
        <v>27024</v>
      </c>
      <c r="AD5770" s="216"/>
    </row>
    <row r="5771" spans="1:30" s="215" customFormat="1" x14ac:dyDescent="0.25">
      <c r="A5771" s="215" t="s">
        <v>160</v>
      </c>
      <c r="B5771" s="215">
        <v>6156</v>
      </c>
      <c r="C5771" s="215" t="s">
        <v>245</v>
      </c>
      <c r="D5771" s="215">
        <v>191975321</v>
      </c>
      <c r="E5771" s="215">
        <v>1020</v>
      </c>
      <c r="F5771" s="215">
        <v>1110</v>
      </c>
      <c r="G5771" s="215">
        <v>1004</v>
      </c>
      <c r="I5771" s="215" t="s">
        <v>16459</v>
      </c>
      <c r="J5771" s="215" t="s">
        <v>16460</v>
      </c>
      <c r="K5771" s="215" t="s">
        <v>8688</v>
      </c>
      <c r="L5771" s="215" t="s">
        <v>21671</v>
      </c>
      <c r="AD5771" s="216"/>
    </row>
    <row r="5772" spans="1:30" s="215" customFormat="1" x14ac:dyDescent="0.25">
      <c r="A5772" s="215" t="s">
        <v>160</v>
      </c>
      <c r="B5772" s="215">
        <v>6156</v>
      </c>
      <c r="C5772" s="215" t="s">
        <v>245</v>
      </c>
      <c r="D5772" s="215">
        <v>191977155</v>
      </c>
      <c r="E5772" s="215">
        <v>1020</v>
      </c>
      <c r="F5772" s="215">
        <v>1110</v>
      </c>
      <c r="G5772" s="215">
        <v>1004</v>
      </c>
      <c r="I5772" s="215" t="s">
        <v>25296</v>
      </c>
      <c r="J5772" s="215" t="s">
        <v>25297</v>
      </c>
      <c r="K5772" s="215" t="s">
        <v>8688</v>
      </c>
      <c r="L5772" s="215" t="s">
        <v>25321</v>
      </c>
      <c r="AD5772" s="216"/>
    </row>
    <row r="5773" spans="1:30" s="215" customFormat="1" x14ac:dyDescent="0.25">
      <c r="A5773" s="215" t="s">
        <v>160</v>
      </c>
      <c r="B5773" s="215">
        <v>6156</v>
      </c>
      <c r="C5773" s="215" t="s">
        <v>245</v>
      </c>
      <c r="D5773" s="215">
        <v>191979320</v>
      </c>
      <c r="E5773" s="215">
        <v>1020</v>
      </c>
      <c r="F5773" s="215">
        <v>1110</v>
      </c>
      <c r="G5773" s="215">
        <v>1004</v>
      </c>
      <c r="I5773" s="215" t="s">
        <v>16461</v>
      </c>
      <c r="J5773" s="215" t="s">
        <v>16462</v>
      </c>
      <c r="K5773" s="215" t="s">
        <v>8688</v>
      </c>
      <c r="L5773" s="215" t="s">
        <v>21672</v>
      </c>
      <c r="AD5773" s="216"/>
    </row>
    <row r="5774" spans="1:30" s="215" customFormat="1" x14ac:dyDescent="0.25">
      <c r="A5774" s="215" t="s">
        <v>160</v>
      </c>
      <c r="B5774" s="215">
        <v>6156</v>
      </c>
      <c r="C5774" s="215" t="s">
        <v>245</v>
      </c>
      <c r="D5774" s="215">
        <v>191985911</v>
      </c>
      <c r="E5774" s="215">
        <v>1020</v>
      </c>
      <c r="F5774" s="215">
        <v>1110</v>
      </c>
      <c r="G5774" s="215">
        <v>1004</v>
      </c>
      <c r="I5774" s="215" t="s">
        <v>26874</v>
      </c>
      <c r="J5774" s="215" t="s">
        <v>26875</v>
      </c>
      <c r="K5774" s="215" t="s">
        <v>8688</v>
      </c>
      <c r="L5774" s="215" t="s">
        <v>26931</v>
      </c>
      <c r="AD5774" s="216"/>
    </row>
    <row r="5775" spans="1:30" s="215" customFormat="1" x14ac:dyDescent="0.25">
      <c r="A5775" s="215" t="s">
        <v>160</v>
      </c>
      <c r="B5775" s="215">
        <v>6156</v>
      </c>
      <c r="C5775" s="215" t="s">
        <v>245</v>
      </c>
      <c r="D5775" s="215">
        <v>191992091</v>
      </c>
      <c r="E5775" s="215">
        <v>1030</v>
      </c>
      <c r="F5775" s="215">
        <v>1110</v>
      </c>
      <c r="G5775" s="215">
        <v>1004</v>
      </c>
      <c r="I5775" s="215" t="s">
        <v>25231</v>
      </c>
      <c r="J5775" s="215" t="s">
        <v>25232</v>
      </c>
      <c r="K5775" s="215" t="s">
        <v>8688</v>
      </c>
      <c r="L5775" s="215" t="s">
        <v>25245</v>
      </c>
      <c r="AD5775" s="216"/>
    </row>
    <row r="5776" spans="1:30" s="215" customFormat="1" x14ac:dyDescent="0.25">
      <c r="A5776" s="215" t="s">
        <v>160</v>
      </c>
      <c r="B5776" s="215">
        <v>6156</v>
      </c>
      <c r="C5776" s="215" t="s">
        <v>245</v>
      </c>
      <c r="D5776" s="215">
        <v>191992456</v>
      </c>
      <c r="E5776" s="215">
        <v>1060</v>
      </c>
      <c r="F5776" s="215">
        <v>1274</v>
      </c>
      <c r="G5776" s="215">
        <v>1004</v>
      </c>
      <c r="I5776" s="215" t="s">
        <v>16463</v>
      </c>
      <c r="J5776" s="215" t="s">
        <v>16464</v>
      </c>
      <c r="K5776" s="215" t="s">
        <v>8688</v>
      </c>
      <c r="L5776" s="215" t="s">
        <v>21673</v>
      </c>
      <c r="AD5776" s="216"/>
    </row>
    <row r="5777" spans="1:30" s="215" customFormat="1" x14ac:dyDescent="0.25">
      <c r="A5777" s="215" t="s">
        <v>160</v>
      </c>
      <c r="B5777" s="215">
        <v>6156</v>
      </c>
      <c r="C5777" s="215" t="s">
        <v>245</v>
      </c>
      <c r="D5777" s="215">
        <v>191992458</v>
      </c>
      <c r="E5777" s="215">
        <v>1060</v>
      </c>
      <c r="F5777" s="215">
        <v>1274</v>
      </c>
      <c r="G5777" s="215">
        <v>1004</v>
      </c>
      <c r="I5777" s="215" t="s">
        <v>28234</v>
      </c>
      <c r="J5777" s="215" t="s">
        <v>28235</v>
      </c>
      <c r="K5777" s="215" t="s">
        <v>8688</v>
      </c>
      <c r="L5777" s="215" t="s">
        <v>28286</v>
      </c>
      <c r="AD5777" s="216"/>
    </row>
    <row r="5778" spans="1:30" s="215" customFormat="1" x14ac:dyDescent="0.25">
      <c r="A5778" s="215" t="s">
        <v>160</v>
      </c>
      <c r="B5778" s="215">
        <v>6156</v>
      </c>
      <c r="C5778" s="215" t="s">
        <v>245</v>
      </c>
      <c r="D5778" s="215">
        <v>191992466</v>
      </c>
      <c r="E5778" s="215">
        <v>1060</v>
      </c>
      <c r="F5778" s="215">
        <v>1274</v>
      </c>
      <c r="G5778" s="215">
        <v>1004</v>
      </c>
      <c r="I5778" s="215" t="s">
        <v>16465</v>
      </c>
      <c r="J5778" s="215" t="s">
        <v>16466</v>
      </c>
      <c r="K5778" s="215" t="s">
        <v>8688</v>
      </c>
      <c r="L5778" s="215" t="s">
        <v>21674</v>
      </c>
      <c r="AD5778" s="216"/>
    </row>
    <row r="5779" spans="1:30" s="215" customFormat="1" x14ac:dyDescent="0.25">
      <c r="A5779" s="215" t="s">
        <v>160</v>
      </c>
      <c r="B5779" s="215">
        <v>6156</v>
      </c>
      <c r="C5779" s="215" t="s">
        <v>245</v>
      </c>
      <c r="D5779" s="215">
        <v>191994717</v>
      </c>
      <c r="E5779" s="215">
        <v>1020</v>
      </c>
      <c r="F5779" s="215">
        <v>1110</v>
      </c>
      <c r="G5779" s="215">
        <v>1004</v>
      </c>
      <c r="I5779" s="215" t="s">
        <v>16467</v>
      </c>
      <c r="J5779" s="215" t="s">
        <v>16468</v>
      </c>
      <c r="K5779" s="215" t="s">
        <v>8741</v>
      </c>
      <c r="L5779" s="215" t="s">
        <v>23155</v>
      </c>
      <c r="AD5779" s="216"/>
    </row>
    <row r="5780" spans="1:30" s="215" customFormat="1" x14ac:dyDescent="0.25">
      <c r="A5780" s="215" t="s">
        <v>160</v>
      </c>
      <c r="B5780" s="215">
        <v>6156</v>
      </c>
      <c r="C5780" s="215" t="s">
        <v>245</v>
      </c>
      <c r="D5780" s="215">
        <v>192004140</v>
      </c>
      <c r="E5780" s="215">
        <v>1020</v>
      </c>
      <c r="F5780" s="215">
        <v>1110</v>
      </c>
      <c r="G5780" s="215">
        <v>1004</v>
      </c>
      <c r="I5780" s="215" t="s">
        <v>31874</v>
      </c>
      <c r="J5780" s="215" t="s">
        <v>31875</v>
      </c>
      <c r="K5780" s="215" t="s">
        <v>8688</v>
      </c>
      <c r="L5780" s="215" t="s">
        <v>31969</v>
      </c>
      <c r="AD5780" s="216"/>
    </row>
    <row r="5781" spans="1:30" s="215" customFormat="1" x14ac:dyDescent="0.25">
      <c r="A5781" s="215" t="s">
        <v>160</v>
      </c>
      <c r="B5781" s="215">
        <v>6156</v>
      </c>
      <c r="C5781" s="215" t="s">
        <v>245</v>
      </c>
      <c r="D5781" s="215">
        <v>192023447</v>
      </c>
      <c r="E5781" s="215">
        <v>1060</v>
      </c>
      <c r="F5781" s="215">
        <v>1274</v>
      </c>
      <c r="G5781" s="215">
        <v>1004</v>
      </c>
      <c r="I5781" s="215" t="s">
        <v>24825</v>
      </c>
      <c r="J5781" s="215" t="s">
        <v>24826</v>
      </c>
      <c r="K5781" s="215" t="s">
        <v>8688</v>
      </c>
      <c r="L5781" s="215" t="s">
        <v>24912</v>
      </c>
      <c r="AD5781" s="216"/>
    </row>
    <row r="5782" spans="1:30" s="215" customFormat="1" x14ac:dyDescent="0.25">
      <c r="A5782" s="215" t="s">
        <v>160</v>
      </c>
      <c r="B5782" s="215">
        <v>6156</v>
      </c>
      <c r="C5782" s="215" t="s">
        <v>245</v>
      </c>
      <c r="D5782" s="215">
        <v>192024420</v>
      </c>
      <c r="E5782" s="215">
        <v>1060</v>
      </c>
      <c r="F5782" s="215">
        <v>1274</v>
      </c>
      <c r="G5782" s="215">
        <v>1004</v>
      </c>
      <c r="I5782" s="215" t="s">
        <v>25076</v>
      </c>
      <c r="J5782" s="215" t="s">
        <v>25077</v>
      </c>
      <c r="K5782" s="215" t="s">
        <v>8688</v>
      </c>
      <c r="L5782" s="215" t="s">
        <v>25118</v>
      </c>
      <c r="AD5782" s="216"/>
    </row>
    <row r="5783" spans="1:30" s="215" customFormat="1" x14ac:dyDescent="0.25">
      <c r="A5783" s="215" t="s">
        <v>160</v>
      </c>
      <c r="B5783" s="215">
        <v>6156</v>
      </c>
      <c r="C5783" s="215" t="s">
        <v>245</v>
      </c>
      <c r="D5783" s="215">
        <v>192025369</v>
      </c>
      <c r="E5783" s="215">
        <v>1060</v>
      </c>
      <c r="F5783" s="215">
        <v>1274</v>
      </c>
      <c r="G5783" s="215">
        <v>1004</v>
      </c>
      <c r="I5783" s="215" t="s">
        <v>25168</v>
      </c>
      <c r="J5783" s="215" t="s">
        <v>25169</v>
      </c>
      <c r="K5783" s="215" t="s">
        <v>8688</v>
      </c>
      <c r="L5783" s="215" t="s">
        <v>25204</v>
      </c>
      <c r="AD5783" s="216"/>
    </row>
    <row r="5784" spans="1:30" s="215" customFormat="1" x14ac:dyDescent="0.25">
      <c r="A5784" s="215" t="s">
        <v>160</v>
      </c>
      <c r="B5784" s="215">
        <v>6156</v>
      </c>
      <c r="C5784" s="215" t="s">
        <v>245</v>
      </c>
      <c r="D5784" s="215">
        <v>192025370</v>
      </c>
      <c r="E5784" s="215">
        <v>1060</v>
      </c>
      <c r="F5784" s="215">
        <v>1274</v>
      </c>
      <c r="G5784" s="215">
        <v>1004</v>
      </c>
      <c r="I5784" s="215" t="s">
        <v>25170</v>
      </c>
      <c r="J5784" s="215" t="s">
        <v>25171</v>
      </c>
      <c r="K5784" s="215" t="s">
        <v>8688</v>
      </c>
      <c r="L5784" s="215" t="s">
        <v>25205</v>
      </c>
      <c r="AD5784" s="216"/>
    </row>
    <row r="5785" spans="1:30" s="215" customFormat="1" x14ac:dyDescent="0.25">
      <c r="A5785" s="215" t="s">
        <v>160</v>
      </c>
      <c r="B5785" s="215">
        <v>6156</v>
      </c>
      <c r="C5785" s="215" t="s">
        <v>245</v>
      </c>
      <c r="D5785" s="215">
        <v>192025371</v>
      </c>
      <c r="E5785" s="215">
        <v>1060</v>
      </c>
      <c r="F5785" s="215">
        <v>1274</v>
      </c>
      <c r="G5785" s="215">
        <v>1004</v>
      </c>
      <c r="I5785" s="215" t="s">
        <v>25172</v>
      </c>
      <c r="J5785" s="215" t="s">
        <v>25173</v>
      </c>
      <c r="K5785" s="215" t="s">
        <v>8688</v>
      </c>
      <c r="L5785" s="215" t="s">
        <v>25206</v>
      </c>
      <c r="AD5785" s="216"/>
    </row>
    <row r="5786" spans="1:30" s="215" customFormat="1" x14ac:dyDescent="0.25">
      <c r="A5786" s="215" t="s">
        <v>160</v>
      </c>
      <c r="B5786" s="215">
        <v>6156</v>
      </c>
      <c r="C5786" s="215" t="s">
        <v>245</v>
      </c>
      <c r="D5786" s="215">
        <v>192026206</v>
      </c>
      <c r="E5786" s="215">
        <v>1060</v>
      </c>
      <c r="F5786" s="215">
        <v>1274</v>
      </c>
      <c r="G5786" s="215">
        <v>1004</v>
      </c>
      <c r="I5786" s="215" t="s">
        <v>28671</v>
      </c>
      <c r="J5786" s="215" t="s">
        <v>28672</v>
      </c>
      <c r="K5786" s="215" t="s">
        <v>8688</v>
      </c>
      <c r="L5786" s="215" t="s">
        <v>28743</v>
      </c>
      <c r="AD5786" s="216"/>
    </row>
    <row r="5787" spans="1:30" s="215" customFormat="1" x14ac:dyDescent="0.25">
      <c r="A5787" s="215" t="s">
        <v>160</v>
      </c>
      <c r="B5787" s="215">
        <v>6156</v>
      </c>
      <c r="C5787" s="215" t="s">
        <v>245</v>
      </c>
      <c r="D5787" s="215">
        <v>192026250</v>
      </c>
      <c r="E5787" s="215">
        <v>1060</v>
      </c>
      <c r="F5787" s="215">
        <v>1274</v>
      </c>
      <c r="G5787" s="215">
        <v>1004</v>
      </c>
      <c r="I5787" s="215" t="s">
        <v>25298</v>
      </c>
      <c r="J5787" s="215" t="s">
        <v>25299</v>
      </c>
      <c r="K5787" s="215" t="s">
        <v>8688</v>
      </c>
      <c r="L5787" s="215" t="s">
        <v>25322</v>
      </c>
      <c r="AD5787" s="216"/>
    </row>
    <row r="5788" spans="1:30" s="215" customFormat="1" x14ac:dyDescent="0.25">
      <c r="A5788" s="215" t="s">
        <v>160</v>
      </c>
      <c r="B5788" s="215">
        <v>6156</v>
      </c>
      <c r="C5788" s="215" t="s">
        <v>245</v>
      </c>
      <c r="D5788" s="215">
        <v>192028192</v>
      </c>
      <c r="E5788" s="215">
        <v>1060</v>
      </c>
      <c r="F5788" s="215">
        <v>1274</v>
      </c>
      <c r="G5788" s="215">
        <v>1004</v>
      </c>
      <c r="I5788" s="215" t="s">
        <v>25339</v>
      </c>
      <c r="J5788" s="215" t="s">
        <v>25340</v>
      </c>
      <c r="K5788" s="215" t="s">
        <v>8688</v>
      </c>
      <c r="L5788" s="215" t="s">
        <v>25373</v>
      </c>
      <c r="AD5788" s="216"/>
    </row>
    <row r="5789" spans="1:30" s="215" customFormat="1" x14ac:dyDescent="0.25">
      <c r="A5789" s="215" t="s">
        <v>160</v>
      </c>
      <c r="B5789" s="215">
        <v>6156</v>
      </c>
      <c r="C5789" s="215" t="s">
        <v>245</v>
      </c>
      <c r="D5789" s="215">
        <v>192028462</v>
      </c>
      <c r="E5789" s="215">
        <v>1060</v>
      </c>
      <c r="F5789" s="215">
        <v>1274</v>
      </c>
      <c r="G5789" s="215">
        <v>1004</v>
      </c>
      <c r="I5789" s="215" t="s">
        <v>25553</v>
      </c>
      <c r="J5789" s="215" t="s">
        <v>25554</v>
      </c>
      <c r="K5789" s="215" t="s">
        <v>8688</v>
      </c>
      <c r="L5789" s="215" t="s">
        <v>26091</v>
      </c>
      <c r="AD5789" s="216"/>
    </row>
    <row r="5790" spans="1:30" s="215" customFormat="1" x14ac:dyDescent="0.25">
      <c r="A5790" s="215" t="s">
        <v>160</v>
      </c>
      <c r="B5790" s="215">
        <v>6156</v>
      </c>
      <c r="C5790" s="215" t="s">
        <v>245</v>
      </c>
      <c r="D5790" s="215">
        <v>192030564</v>
      </c>
      <c r="E5790" s="215">
        <v>1060</v>
      </c>
      <c r="F5790" s="215">
        <v>1252</v>
      </c>
      <c r="G5790" s="215">
        <v>1004</v>
      </c>
      <c r="I5790" s="215" t="s">
        <v>26975</v>
      </c>
      <c r="J5790" s="215" t="s">
        <v>26976</v>
      </c>
      <c r="K5790" s="215" t="s">
        <v>8688</v>
      </c>
      <c r="L5790" s="215" t="s">
        <v>27025</v>
      </c>
      <c r="AD5790" s="216"/>
    </row>
    <row r="5791" spans="1:30" s="215" customFormat="1" x14ac:dyDescent="0.25">
      <c r="A5791" s="215" t="s">
        <v>160</v>
      </c>
      <c r="B5791" s="215">
        <v>6156</v>
      </c>
      <c r="C5791" s="215" t="s">
        <v>245</v>
      </c>
      <c r="D5791" s="215">
        <v>192030565</v>
      </c>
      <c r="E5791" s="215">
        <v>1060</v>
      </c>
      <c r="F5791" s="215">
        <v>1274</v>
      </c>
      <c r="G5791" s="215">
        <v>1004</v>
      </c>
      <c r="I5791" s="215" t="s">
        <v>31872</v>
      </c>
      <c r="J5791" s="215" t="s">
        <v>31873</v>
      </c>
      <c r="K5791" s="215" t="s">
        <v>8688</v>
      </c>
      <c r="L5791" s="215" t="s">
        <v>31970</v>
      </c>
      <c r="AD5791" s="216"/>
    </row>
    <row r="5792" spans="1:30" s="215" customFormat="1" x14ac:dyDescent="0.25">
      <c r="A5792" s="215" t="s">
        <v>160</v>
      </c>
      <c r="B5792" s="215">
        <v>6156</v>
      </c>
      <c r="C5792" s="215" t="s">
        <v>245</v>
      </c>
      <c r="D5792" s="215">
        <v>192030579</v>
      </c>
      <c r="E5792" s="215">
        <v>1060</v>
      </c>
      <c r="F5792" s="215">
        <v>1274</v>
      </c>
      <c r="G5792" s="215">
        <v>1004</v>
      </c>
      <c r="I5792" s="215" t="s">
        <v>26226</v>
      </c>
      <c r="J5792" s="215" t="s">
        <v>26227</v>
      </c>
      <c r="K5792" s="215" t="s">
        <v>8688</v>
      </c>
      <c r="L5792" s="215" t="s">
        <v>26243</v>
      </c>
      <c r="AD5792" s="216"/>
    </row>
    <row r="5793" spans="1:30" s="215" customFormat="1" x14ac:dyDescent="0.25">
      <c r="A5793" s="215" t="s">
        <v>160</v>
      </c>
      <c r="B5793" s="215">
        <v>6156</v>
      </c>
      <c r="C5793" s="215" t="s">
        <v>245</v>
      </c>
      <c r="D5793" s="215">
        <v>192030919</v>
      </c>
      <c r="E5793" s="215">
        <v>1060</v>
      </c>
      <c r="F5793" s="215">
        <v>1274</v>
      </c>
      <c r="G5793" s="215">
        <v>1004</v>
      </c>
      <c r="I5793" s="215" t="s">
        <v>26277</v>
      </c>
      <c r="J5793" s="215" t="s">
        <v>26278</v>
      </c>
      <c r="K5793" s="215" t="s">
        <v>8688</v>
      </c>
      <c r="L5793" s="215" t="s">
        <v>26307</v>
      </c>
      <c r="AD5793" s="216"/>
    </row>
    <row r="5794" spans="1:30" s="215" customFormat="1" x14ac:dyDescent="0.25">
      <c r="A5794" s="215" t="s">
        <v>160</v>
      </c>
      <c r="B5794" s="215">
        <v>6156</v>
      </c>
      <c r="C5794" s="215" t="s">
        <v>245</v>
      </c>
      <c r="D5794" s="215">
        <v>192030922</v>
      </c>
      <c r="E5794" s="215">
        <v>1060</v>
      </c>
      <c r="F5794" s="215">
        <v>1274</v>
      </c>
      <c r="G5794" s="215">
        <v>1004</v>
      </c>
      <c r="I5794" s="215" t="s">
        <v>26279</v>
      </c>
      <c r="J5794" s="215" t="s">
        <v>26280</v>
      </c>
      <c r="K5794" s="215" t="s">
        <v>8688</v>
      </c>
      <c r="L5794" s="215" t="s">
        <v>26308</v>
      </c>
      <c r="AD5794" s="216"/>
    </row>
    <row r="5795" spans="1:30" s="215" customFormat="1" x14ac:dyDescent="0.25">
      <c r="A5795" s="215" t="s">
        <v>160</v>
      </c>
      <c r="B5795" s="215">
        <v>6156</v>
      </c>
      <c r="C5795" s="215" t="s">
        <v>245</v>
      </c>
      <c r="D5795" s="215">
        <v>192045229</v>
      </c>
      <c r="E5795" s="215">
        <v>1060</v>
      </c>
      <c r="F5795" s="215">
        <v>1230</v>
      </c>
      <c r="G5795" s="215">
        <v>1004</v>
      </c>
      <c r="I5795" s="215" t="s">
        <v>29025</v>
      </c>
      <c r="J5795" s="215" t="s">
        <v>29026</v>
      </c>
      <c r="K5795" s="215" t="s">
        <v>8688</v>
      </c>
      <c r="L5795" s="215" t="s">
        <v>29061</v>
      </c>
      <c r="AD5795" s="216"/>
    </row>
    <row r="5796" spans="1:30" s="215" customFormat="1" x14ac:dyDescent="0.25">
      <c r="A5796" s="215" t="s">
        <v>160</v>
      </c>
      <c r="B5796" s="215">
        <v>6157</v>
      </c>
      <c r="C5796" s="215" t="s">
        <v>246</v>
      </c>
      <c r="D5796" s="215">
        <v>3040968</v>
      </c>
      <c r="E5796" s="215">
        <v>1030</v>
      </c>
      <c r="F5796" s="215">
        <v>1110</v>
      </c>
      <c r="G5796" s="215">
        <v>1004</v>
      </c>
      <c r="I5796" s="215" t="s">
        <v>16469</v>
      </c>
      <c r="J5796" s="215" t="s">
        <v>16470</v>
      </c>
      <c r="K5796" s="215" t="s">
        <v>8741</v>
      </c>
      <c r="L5796" s="215" t="s">
        <v>23156</v>
      </c>
      <c r="AD5796" s="216"/>
    </row>
    <row r="5797" spans="1:30" s="215" customFormat="1" x14ac:dyDescent="0.25">
      <c r="A5797" s="215" t="s">
        <v>160</v>
      </c>
      <c r="B5797" s="215">
        <v>6157</v>
      </c>
      <c r="C5797" s="215" t="s">
        <v>246</v>
      </c>
      <c r="D5797" s="215">
        <v>101489687</v>
      </c>
      <c r="E5797" s="215">
        <v>1020</v>
      </c>
      <c r="F5797" s="215">
        <v>1121</v>
      </c>
      <c r="G5797" s="215">
        <v>1004</v>
      </c>
      <c r="I5797" s="215" t="s">
        <v>16471</v>
      </c>
      <c r="J5797" s="215" t="s">
        <v>16472</v>
      </c>
      <c r="K5797" s="215" t="s">
        <v>8688</v>
      </c>
      <c r="L5797" s="215" t="s">
        <v>21675</v>
      </c>
      <c r="AD5797" s="216"/>
    </row>
    <row r="5798" spans="1:30" s="215" customFormat="1" x14ac:dyDescent="0.25">
      <c r="A5798" s="215" t="s">
        <v>160</v>
      </c>
      <c r="B5798" s="215">
        <v>6157</v>
      </c>
      <c r="C5798" s="215" t="s">
        <v>246</v>
      </c>
      <c r="D5798" s="215">
        <v>191206514</v>
      </c>
      <c r="E5798" s="215">
        <v>1020</v>
      </c>
      <c r="F5798" s="215">
        <v>1110</v>
      </c>
      <c r="G5798" s="215">
        <v>1004</v>
      </c>
      <c r="I5798" s="215" t="s">
        <v>16473</v>
      </c>
      <c r="J5798" s="215" t="s">
        <v>16474</v>
      </c>
      <c r="K5798" s="215" t="s">
        <v>8688</v>
      </c>
      <c r="L5798" s="215" t="s">
        <v>21676</v>
      </c>
      <c r="AD5798" s="216"/>
    </row>
    <row r="5799" spans="1:30" s="215" customFormat="1" x14ac:dyDescent="0.25">
      <c r="A5799" s="215" t="s">
        <v>160</v>
      </c>
      <c r="B5799" s="215">
        <v>6157</v>
      </c>
      <c r="C5799" s="215" t="s">
        <v>246</v>
      </c>
      <c r="D5799" s="215">
        <v>191243871</v>
      </c>
      <c r="E5799" s="215">
        <v>1020</v>
      </c>
      <c r="F5799" s="215">
        <v>1121</v>
      </c>
      <c r="G5799" s="215">
        <v>1004</v>
      </c>
      <c r="I5799" s="215" t="s">
        <v>23842</v>
      </c>
      <c r="J5799" s="215" t="s">
        <v>23843</v>
      </c>
      <c r="K5799" s="215" t="s">
        <v>8688</v>
      </c>
      <c r="L5799" s="215" t="s">
        <v>23865</v>
      </c>
      <c r="AD5799" s="216"/>
    </row>
    <row r="5800" spans="1:30" s="215" customFormat="1" x14ac:dyDescent="0.25">
      <c r="A5800" s="215" t="s">
        <v>160</v>
      </c>
      <c r="B5800" s="215">
        <v>6157</v>
      </c>
      <c r="C5800" s="215" t="s">
        <v>246</v>
      </c>
      <c r="D5800" s="215">
        <v>191426792</v>
      </c>
      <c r="E5800" s="215">
        <v>1020</v>
      </c>
      <c r="F5800" s="215">
        <v>1110</v>
      </c>
      <c r="G5800" s="215">
        <v>1004</v>
      </c>
      <c r="I5800" s="215" t="s">
        <v>16475</v>
      </c>
      <c r="J5800" s="215" t="s">
        <v>16476</v>
      </c>
      <c r="K5800" s="215" t="s">
        <v>8688</v>
      </c>
      <c r="L5800" s="215" t="s">
        <v>21677</v>
      </c>
      <c r="AD5800" s="216"/>
    </row>
    <row r="5801" spans="1:30" s="215" customFormat="1" x14ac:dyDescent="0.25">
      <c r="A5801" s="215" t="s">
        <v>160</v>
      </c>
      <c r="B5801" s="215">
        <v>6157</v>
      </c>
      <c r="C5801" s="215" t="s">
        <v>246</v>
      </c>
      <c r="D5801" s="215">
        <v>191519392</v>
      </c>
      <c r="E5801" s="215">
        <v>1020</v>
      </c>
      <c r="F5801" s="215">
        <v>1110</v>
      </c>
      <c r="G5801" s="215">
        <v>1004</v>
      </c>
      <c r="I5801" s="215" t="s">
        <v>16477</v>
      </c>
      <c r="J5801" s="215" t="s">
        <v>16478</v>
      </c>
      <c r="K5801" s="215" t="s">
        <v>8688</v>
      </c>
      <c r="L5801" s="215" t="s">
        <v>21678</v>
      </c>
      <c r="AD5801" s="216"/>
    </row>
    <row r="5802" spans="1:30" s="215" customFormat="1" x14ac:dyDescent="0.25">
      <c r="A5802" s="215" t="s">
        <v>160</v>
      </c>
      <c r="B5802" s="215">
        <v>6157</v>
      </c>
      <c r="C5802" s="215" t="s">
        <v>246</v>
      </c>
      <c r="D5802" s="215">
        <v>191616097</v>
      </c>
      <c r="E5802" s="215">
        <v>1060</v>
      </c>
      <c r="F5802" s="215">
        <v>1274</v>
      </c>
      <c r="G5802" s="215">
        <v>1004</v>
      </c>
      <c r="I5802" s="215" t="s">
        <v>16479</v>
      </c>
      <c r="J5802" s="215" t="s">
        <v>16480</v>
      </c>
      <c r="K5802" s="215" t="s">
        <v>8688</v>
      </c>
      <c r="L5802" s="215" t="s">
        <v>21679</v>
      </c>
      <c r="AD5802" s="216"/>
    </row>
    <row r="5803" spans="1:30" s="215" customFormat="1" x14ac:dyDescent="0.25">
      <c r="A5803" s="215" t="s">
        <v>160</v>
      </c>
      <c r="B5803" s="215">
        <v>6157</v>
      </c>
      <c r="C5803" s="215" t="s">
        <v>246</v>
      </c>
      <c r="D5803" s="215">
        <v>191644394</v>
      </c>
      <c r="E5803" s="215">
        <v>1020</v>
      </c>
      <c r="F5803" s="215">
        <v>1110</v>
      </c>
      <c r="G5803" s="215">
        <v>1004</v>
      </c>
      <c r="I5803" s="215" t="s">
        <v>16481</v>
      </c>
      <c r="J5803" s="215" t="s">
        <v>16482</v>
      </c>
      <c r="K5803" s="215" t="s">
        <v>8688</v>
      </c>
      <c r="L5803" s="215" t="s">
        <v>21680</v>
      </c>
      <c r="AD5803" s="216"/>
    </row>
    <row r="5804" spans="1:30" s="215" customFormat="1" x14ac:dyDescent="0.25">
      <c r="A5804" s="215" t="s">
        <v>160</v>
      </c>
      <c r="B5804" s="215">
        <v>6157</v>
      </c>
      <c r="C5804" s="215" t="s">
        <v>246</v>
      </c>
      <c r="D5804" s="215">
        <v>191669919</v>
      </c>
      <c r="E5804" s="215">
        <v>1020</v>
      </c>
      <c r="F5804" s="215">
        <v>1110</v>
      </c>
      <c r="G5804" s="215">
        <v>1004</v>
      </c>
      <c r="I5804" s="215" t="s">
        <v>16483</v>
      </c>
      <c r="J5804" s="215" t="s">
        <v>16484</v>
      </c>
      <c r="K5804" s="215" t="s">
        <v>8688</v>
      </c>
      <c r="L5804" s="215" t="s">
        <v>21681</v>
      </c>
      <c r="AD5804" s="216"/>
    </row>
    <row r="5805" spans="1:30" s="215" customFormat="1" x14ac:dyDescent="0.25">
      <c r="A5805" s="215" t="s">
        <v>160</v>
      </c>
      <c r="B5805" s="215">
        <v>6157</v>
      </c>
      <c r="C5805" s="215" t="s">
        <v>246</v>
      </c>
      <c r="D5805" s="215">
        <v>191681434</v>
      </c>
      <c r="E5805" s="215">
        <v>1060</v>
      </c>
      <c r="F5805" s="215">
        <v>1274</v>
      </c>
      <c r="G5805" s="215">
        <v>1004</v>
      </c>
      <c r="I5805" s="215" t="s">
        <v>16485</v>
      </c>
      <c r="J5805" s="215" t="s">
        <v>16486</v>
      </c>
      <c r="K5805" s="215" t="s">
        <v>8688</v>
      </c>
      <c r="L5805" s="215" t="s">
        <v>21682</v>
      </c>
      <c r="AD5805" s="216"/>
    </row>
    <row r="5806" spans="1:30" s="215" customFormat="1" x14ac:dyDescent="0.25">
      <c r="A5806" s="215" t="s">
        <v>160</v>
      </c>
      <c r="B5806" s="215">
        <v>6157</v>
      </c>
      <c r="C5806" s="215" t="s">
        <v>246</v>
      </c>
      <c r="D5806" s="215">
        <v>191683994</v>
      </c>
      <c r="E5806" s="215">
        <v>1060</v>
      </c>
      <c r="F5806" s="215">
        <v>1274</v>
      </c>
      <c r="G5806" s="215">
        <v>1004</v>
      </c>
      <c r="I5806" s="215" t="s">
        <v>16487</v>
      </c>
      <c r="J5806" s="215" t="s">
        <v>16488</v>
      </c>
      <c r="K5806" s="215" t="s">
        <v>8688</v>
      </c>
      <c r="L5806" s="215" t="s">
        <v>21683</v>
      </c>
      <c r="AD5806" s="216"/>
    </row>
    <row r="5807" spans="1:30" s="215" customFormat="1" x14ac:dyDescent="0.25">
      <c r="A5807" s="215" t="s">
        <v>160</v>
      </c>
      <c r="B5807" s="215">
        <v>6157</v>
      </c>
      <c r="C5807" s="215" t="s">
        <v>246</v>
      </c>
      <c r="D5807" s="215">
        <v>191684575</v>
      </c>
      <c r="E5807" s="215">
        <v>1060</v>
      </c>
      <c r="F5807" s="215">
        <v>1274</v>
      </c>
      <c r="G5807" s="215">
        <v>1004</v>
      </c>
      <c r="I5807" s="215" t="s">
        <v>16489</v>
      </c>
      <c r="J5807" s="215" t="s">
        <v>16490</v>
      </c>
      <c r="K5807" s="215" t="s">
        <v>8688</v>
      </c>
      <c r="L5807" s="215" t="s">
        <v>21684</v>
      </c>
      <c r="AD5807" s="216"/>
    </row>
    <row r="5808" spans="1:30" s="215" customFormat="1" x14ac:dyDescent="0.25">
      <c r="A5808" s="215" t="s">
        <v>160</v>
      </c>
      <c r="B5808" s="215">
        <v>6157</v>
      </c>
      <c r="C5808" s="215" t="s">
        <v>246</v>
      </c>
      <c r="D5808" s="215">
        <v>191694153</v>
      </c>
      <c r="E5808" s="215">
        <v>1020</v>
      </c>
      <c r="F5808" s="215">
        <v>1110</v>
      </c>
      <c r="G5808" s="215">
        <v>1004</v>
      </c>
      <c r="I5808" s="215" t="s">
        <v>16491</v>
      </c>
      <c r="J5808" s="215" t="s">
        <v>16492</v>
      </c>
      <c r="K5808" s="215" t="s">
        <v>8688</v>
      </c>
      <c r="L5808" s="215" t="s">
        <v>21685</v>
      </c>
      <c r="AD5808" s="216"/>
    </row>
    <row r="5809" spans="1:30" s="215" customFormat="1" x14ac:dyDescent="0.25">
      <c r="A5809" s="215" t="s">
        <v>160</v>
      </c>
      <c r="B5809" s="215">
        <v>6157</v>
      </c>
      <c r="C5809" s="215" t="s">
        <v>246</v>
      </c>
      <c r="D5809" s="215">
        <v>191701461</v>
      </c>
      <c r="E5809" s="215">
        <v>1060</v>
      </c>
      <c r="F5809" s="215">
        <v>1274</v>
      </c>
      <c r="G5809" s="215">
        <v>1004</v>
      </c>
      <c r="I5809" s="215" t="s">
        <v>16493</v>
      </c>
      <c r="J5809" s="215" t="s">
        <v>16494</v>
      </c>
      <c r="K5809" s="215" t="s">
        <v>8688</v>
      </c>
      <c r="L5809" s="215" t="s">
        <v>21686</v>
      </c>
      <c r="AD5809" s="216"/>
    </row>
    <row r="5810" spans="1:30" s="215" customFormat="1" x14ac:dyDescent="0.25">
      <c r="A5810" s="215" t="s">
        <v>160</v>
      </c>
      <c r="B5810" s="215">
        <v>6157</v>
      </c>
      <c r="C5810" s="215" t="s">
        <v>246</v>
      </c>
      <c r="D5810" s="215">
        <v>191763771</v>
      </c>
      <c r="E5810" s="215">
        <v>1020</v>
      </c>
      <c r="F5810" s="215">
        <v>1110</v>
      </c>
      <c r="G5810" s="215">
        <v>1004</v>
      </c>
      <c r="I5810" s="215" t="s">
        <v>16495</v>
      </c>
      <c r="J5810" s="215" t="s">
        <v>16496</v>
      </c>
      <c r="K5810" s="215" t="s">
        <v>8688</v>
      </c>
      <c r="L5810" s="215" t="s">
        <v>21687</v>
      </c>
      <c r="AD5810" s="216"/>
    </row>
    <row r="5811" spans="1:30" s="215" customFormat="1" x14ac:dyDescent="0.25">
      <c r="A5811" s="215" t="s">
        <v>160</v>
      </c>
      <c r="B5811" s="215">
        <v>6157</v>
      </c>
      <c r="C5811" s="215" t="s">
        <v>246</v>
      </c>
      <c r="D5811" s="215">
        <v>191788287</v>
      </c>
      <c r="E5811" s="215">
        <v>1020</v>
      </c>
      <c r="F5811" s="215">
        <v>1110</v>
      </c>
      <c r="G5811" s="215">
        <v>1004</v>
      </c>
      <c r="I5811" s="215" t="s">
        <v>16497</v>
      </c>
      <c r="J5811" s="215" t="s">
        <v>16498</v>
      </c>
      <c r="K5811" s="215" t="s">
        <v>8688</v>
      </c>
      <c r="L5811" s="215" t="s">
        <v>21688</v>
      </c>
      <c r="AD5811" s="216"/>
    </row>
    <row r="5812" spans="1:30" s="215" customFormat="1" x14ac:dyDescent="0.25">
      <c r="A5812" s="215" t="s">
        <v>160</v>
      </c>
      <c r="B5812" s="215">
        <v>6157</v>
      </c>
      <c r="C5812" s="215" t="s">
        <v>246</v>
      </c>
      <c r="D5812" s="215">
        <v>191791874</v>
      </c>
      <c r="E5812" s="215">
        <v>1020</v>
      </c>
      <c r="F5812" s="215">
        <v>1121</v>
      </c>
      <c r="G5812" s="215">
        <v>1004</v>
      </c>
      <c r="I5812" s="215" t="s">
        <v>16499</v>
      </c>
      <c r="J5812" s="215" t="s">
        <v>16500</v>
      </c>
      <c r="K5812" s="215" t="s">
        <v>8688</v>
      </c>
      <c r="L5812" s="215" t="s">
        <v>21689</v>
      </c>
      <c r="AD5812" s="216"/>
    </row>
    <row r="5813" spans="1:30" s="215" customFormat="1" x14ac:dyDescent="0.25">
      <c r="A5813" s="215" t="s">
        <v>160</v>
      </c>
      <c r="B5813" s="215">
        <v>6157</v>
      </c>
      <c r="C5813" s="215" t="s">
        <v>246</v>
      </c>
      <c r="D5813" s="215">
        <v>191846744</v>
      </c>
      <c r="E5813" s="215">
        <v>1020</v>
      </c>
      <c r="F5813" s="215">
        <v>1110</v>
      </c>
      <c r="G5813" s="215">
        <v>1004</v>
      </c>
      <c r="I5813" s="215" t="s">
        <v>16501</v>
      </c>
      <c r="J5813" s="215" t="s">
        <v>16502</v>
      </c>
      <c r="K5813" s="215" t="s">
        <v>8688</v>
      </c>
      <c r="L5813" s="215" t="s">
        <v>21690</v>
      </c>
      <c r="AD5813" s="216"/>
    </row>
    <row r="5814" spans="1:30" s="215" customFormat="1" x14ac:dyDescent="0.25">
      <c r="A5814" s="215" t="s">
        <v>160</v>
      </c>
      <c r="B5814" s="215">
        <v>6157</v>
      </c>
      <c r="C5814" s="215" t="s">
        <v>246</v>
      </c>
      <c r="D5814" s="215">
        <v>191863829</v>
      </c>
      <c r="E5814" s="215">
        <v>1020</v>
      </c>
      <c r="F5814" s="215">
        <v>1110</v>
      </c>
      <c r="G5814" s="215">
        <v>1004</v>
      </c>
      <c r="I5814" s="215" t="s">
        <v>16503</v>
      </c>
      <c r="J5814" s="215" t="s">
        <v>16504</v>
      </c>
      <c r="K5814" s="215" t="s">
        <v>8688</v>
      </c>
      <c r="L5814" s="215" t="s">
        <v>21691</v>
      </c>
      <c r="AD5814" s="216"/>
    </row>
    <row r="5815" spans="1:30" s="215" customFormat="1" x14ac:dyDescent="0.25">
      <c r="A5815" s="215" t="s">
        <v>160</v>
      </c>
      <c r="B5815" s="215">
        <v>6157</v>
      </c>
      <c r="C5815" s="215" t="s">
        <v>246</v>
      </c>
      <c r="D5815" s="215">
        <v>191863948</v>
      </c>
      <c r="E5815" s="215">
        <v>1020</v>
      </c>
      <c r="F5815" s="215">
        <v>1110</v>
      </c>
      <c r="G5815" s="215">
        <v>1004</v>
      </c>
      <c r="I5815" s="215" t="s">
        <v>16505</v>
      </c>
      <c r="J5815" s="215" t="s">
        <v>16506</v>
      </c>
      <c r="K5815" s="215" t="s">
        <v>8688</v>
      </c>
      <c r="L5815" s="215" t="s">
        <v>21692</v>
      </c>
      <c r="AD5815" s="216"/>
    </row>
    <row r="5816" spans="1:30" s="215" customFormat="1" x14ac:dyDescent="0.25">
      <c r="A5816" s="215" t="s">
        <v>160</v>
      </c>
      <c r="B5816" s="215">
        <v>6157</v>
      </c>
      <c r="C5816" s="215" t="s">
        <v>246</v>
      </c>
      <c r="D5816" s="215">
        <v>191863950</v>
      </c>
      <c r="E5816" s="215">
        <v>1020</v>
      </c>
      <c r="F5816" s="215">
        <v>1121</v>
      </c>
      <c r="G5816" s="215">
        <v>1004</v>
      </c>
      <c r="I5816" s="215" t="s">
        <v>16505</v>
      </c>
      <c r="J5816" s="215" t="s">
        <v>16506</v>
      </c>
      <c r="K5816" s="215" t="s">
        <v>8688</v>
      </c>
      <c r="L5816" s="215" t="s">
        <v>21693</v>
      </c>
      <c r="AD5816" s="216"/>
    </row>
    <row r="5817" spans="1:30" s="215" customFormat="1" x14ac:dyDescent="0.25">
      <c r="A5817" s="215" t="s">
        <v>160</v>
      </c>
      <c r="B5817" s="215">
        <v>6157</v>
      </c>
      <c r="C5817" s="215" t="s">
        <v>246</v>
      </c>
      <c r="D5817" s="215">
        <v>191882962</v>
      </c>
      <c r="E5817" s="215">
        <v>1020</v>
      </c>
      <c r="F5817" s="215">
        <v>1110</v>
      </c>
      <c r="G5817" s="215">
        <v>1004</v>
      </c>
      <c r="I5817" s="215" t="s">
        <v>16507</v>
      </c>
      <c r="J5817" s="215" t="s">
        <v>16508</v>
      </c>
      <c r="K5817" s="215" t="s">
        <v>8688</v>
      </c>
      <c r="L5817" s="215" t="s">
        <v>21694</v>
      </c>
      <c r="AD5817" s="216"/>
    </row>
    <row r="5818" spans="1:30" s="215" customFormat="1" x14ac:dyDescent="0.25">
      <c r="A5818" s="215" t="s">
        <v>160</v>
      </c>
      <c r="B5818" s="215">
        <v>6157</v>
      </c>
      <c r="C5818" s="215" t="s">
        <v>246</v>
      </c>
      <c r="D5818" s="215">
        <v>191922865</v>
      </c>
      <c r="E5818" s="215">
        <v>1020</v>
      </c>
      <c r="F5818" s="215">
        <v>1110</v>
      </c>
      <c r="G5818" s="215">
        <v>1004</v>
      </c>
      <c r="I5818" s="215" t="s">
        <v>16509</v>
      </c>
      <c r="J5818" s="215" t="s">
        <v>16510</v>
      </c>
      <c r="K5818" s="215" t="s">
        <v>8688</v>
      </c>
      <c r="L5818" s="215" t="s">
        <v>21695</v>
      </c>
      <c r="AD5818" s="216"/>
    </row>
    <row r="5819" spans="1:30" s="215" customFormat="1" x14ac:dyDescent="0.25">
      <c r="A5819" s="215" t="s">
        <v>160</v>
      </c>
      <c r="B5819" s="215">
        <v>6157</v>
      </c>
      <c r="C5819" s="215" t="s">
        <v>246</v>
      </c>
      <c r="D5819" s="215">
        <v>191938150</v>
      </c>
      <c r="E5819" s="215">
        <v>1060</v>
      </c>
      <c r="F5819" s="215">
        <v>1274</v>
      </c>
      <c r="G5819" s="215">
        <v>1004</v>
      </c>
      <c r="I5819" s="215" t="s">
        <v>16511</v>
      </c>
      <c r="J5819" s="215" t="s">
        <v>16512</v>
      </c>
      <c r="K5819" s="215" t="s">
        <v>8688</v>
      </c>
      <c r="L5819" s="215" t="s">
        <v>21696</v>
      </c>
      <c r="AD5819" s="216"/>
    </row>
    <row r="5820" spans="1:30" s="215" customFormat="1" x14ac:dyDescent="0.25">
      <c r="A5820" s="215" t="s">
        <v>160</v>
      </c>
      <c r="B5820" s="215">
        <v>6157</v>
      </c>
      <c r="C5820" s="215" t="s">
        <v>246</v>
      </c>
      <c r="D5820" s="215">
        <v>191949979</v>
      </c>
      <c r="E5820" s="215">
        <v>1020</v>
      </c>
      <c r="F5820" s="215">
        <v>1110</v>
      </c>
      <c r="G5820" s="215">
        <v>1004</v>
      </c>
      <c r="I5820" s="215" t="s">
        <v>24567</v>
      </c>
      <c r="J5820" s="215" t="s">
        <v>24568</v>
      </c>
      <c r="K5820" s="215" t="s">
        <v>8688</v>
      </c>
      <c r="L5820" s="215" t="s">
        <v>24592</v>
      </c>
      <c r="AD5820" s="216"/>
    </row>
    <row r="5821" spans="1:30" s="215" customFormat="1" x14ac:dyDescent="0.25">
      <c r="A5821" s="215" t="s">
        <v>160</v>
      </c>
      <c r="B5821" s="215">
        <v>6157</v>
      </c>
      <c r="C5821" s="215" t="s">
        <v>246</v>
      </c>
      <c r="D5821" s="215">
        <v>191951602</v>
      </c>
      <c r="E5821" s="215">
        <v>1020</v>
      </c>
      <c r="F5821" s="215">
        <v>1121</v>
      </c>
      <c r="G5821" s="215">
        <v>1004</v>
      </c>
      <c r="I5821" s="215" t="s">
        <v>16513</v>
      </c>
      <c r="J5821" s="215" t="s">
        <v>16514</v>
      </c>
      <c r="K5821" s="215" t="s">
        <v>8688</v>
      </c>
      <c r="L5821" s="215" t="s">
        <v>21697</v>
      </c>
      <c r="AD5821" s="216"/>
    </row>
    <row r="5822" spans="1:30" s="215" customFormat="1" x14ac:dyDescent="0.25">
      <c r="A5822" s="215" t="s">
        <v>160</v>
      </c>
      <c r="B5822" s="215">
        <v>6157</v>
      </c>
      <c r="C5822" s="215" t="s">
        <v>246</v>
      </c>
      <c r="D5822" s="215">
        <v>191955884</v>
      </c>
      <c r="E5822" s="215">
        <v>1020</v>
      </c>
      <c r="F5822" s="215">
        <v>1121</v>
      </c>
      <c r="G5822" s="215">
        <v>1004</v>
      </c>
      <c r="I5822" s="215" t="s">
        <v>24569</v>
      </c>
      <c r="J5822" s="215" t="s">
        <v>24570</v>
      </c>
      <c r="K5822" s="215" t="s">
        <v>8688</v>
      </c>
      <c r="L5822" s="215" t="s">
        <v>24593</v>
      </c>
      <c r="AD5822" s="216"/>
    </row>
    <row r="5823" spans="1:30" s="215" customFormat="1" x14ac:dyDescent="0.25">
      <c r="A5823" s="215" t="s">
        <v>160</v>
      </c>
      <c r="B5823" s="215">
        <v>6157</v>
      </c>
      <c r="C5823" s="215" t="s">
        <v>246</v>
      </c>
      <c r="D5823" s="215">
        <v>191957201</v>
      </c>
      <c r="E5823" s="215">
        <v>1060</v>
      </c>
      <c r="F5823" s="215">
        <v>1211</v>
      </c>
      <c r="G5823" s="215">
        <v>1004</v>
      </c>
      <c r="I5823" s="215" t="s">
        <v>16515</v>
      </c>
      <c r="J5823" s="215" t="s">
        <v>16516</v>
      </c>
      <c r="K5823" s="215" t="s">
        <v>8688</v>
      </c>
      <c r="L5823" s="215" t="s">
        <v>21698</v>
      </c>
      <c r="AD5823" s="216"/>
    </row>
    <row r="5824" spans="1:30" s="215" customFormat="1" x14ac:dyDescent="0.25">
      <c r="A5824" s="215" t="s">
        <v>160</v>
      </c>
      <c r="B5824" s="215">
        <v>6157</v>
      </c>
      <c r="C5824" s="215" t="s">
        <v>246</v>
      </c>
      <c r="D5824" s="215">
        <v>191958701</v>
      </c>
      <c r="E5824" s="215">
        <v>1020</v>
      </c>
      <c r="F5824" s="215">
        <v>1110</v>
      </c>
      <c r="G5824" s="215">
        <v>1004</v>
      </c>
      <c r="I5824" s="215" t="s">
        <v>24571</v>
      </c>
      <c r="J5824" s="215" t="s">
        <v>24572</v>
      </c>
      <c r="K5824" s="215" t="s">
        <v>8688</v>
      </c>
      <c r="L5824" s="215" t="s">
        <v>24594</v>
      </c>
      <c r="AD5824" s="216"/>
    </row>
    <row r="5825" spans="1:30" s="215" customFormat="1" x14ac:dyDescent="0.25">
      <c r="A5825" s="215" t="s">
        <v>160</v>
      </c>
      <c r="B5825" s="215">
        <v>6157</v>
      </c>
      <c r="C5825" s="215" t="s">
        <v>246</v>
      </c>
      <c r="D5825" s="215">
        <v>191958751</v>
      </c>
      <c r="E5825" s="215">
        <v>1020</v>
      </c>
      <c r="F5825" s="215">
        <v>1121</v>
      </c>
      <c r="G5825" s="215">
        <v>1004</v>
      </c>
      <c r="I5825" s="215" t="s">
        <v>16517</v>
      </c>
      <c r="J5825" s="215" t="s">
        <v>16518</v>
      </c>
      <c r="K5825" s="215" t="s">
        <v>8688</v>
      </c>
      <c r="L5825" s="215" t="s">
        <v>21699</v>
      </c>
      <c r="AD5825" s="216"/>
    </row>
    <row r="5826" spans="1:30" s="215" customFormat="1" x14ac:dyDescent="0.25">
      <c r="A5826" s="215" t="s">
        <v>160</v>
      </c>
      <c r="B5826" s="215">
        <v>6157</v>
      </c>
      <c r="C5826" s="215" t="s">
        <v>246</v>
      </c>
      <c r="D5826" s="215">
        <v>191968265</v>
      </c>
      <c r="E5826" s="215">
        <v>1020</v>
      </c>
      <c r="F5826" s="215">
        <v>1110</v>
      </c>
      <c r="G5826" s="215">
        <v>1004</v>
      </c>
      <c r="I5826" s="215" t="s">
        <v>26876</v>
      </c>
      <c r="J5826" s="215" t="s">
        <v>26877</v>
      </c>
      <c r="K5826" s="215" t="s">
        <v>8688</v>
      </c>
      <c r="L5826" s="215" t="s">
        <v>26932</v>
      </c>
      <c r="AD5826" s="216"/>
    </row>
    <row r="5827" spans="1:30" s="215" customFormat="1" x14ac:dyDescent="0.25">
      <c r="A5827" s="215" t="s">
        <v>160</v>
      </c>
      <c r="B5827" s="215">
        <v>6157</v>
      </c>
      <c r="C5827" s="215" t="s">
        <v>246</v>
      </c>
      <c r="D5827" s="215">
        <v>191977855</v>
      </c>
      <c r="E5827" s="215">
        <v>1020</v>
      </c>
      <c r="F5827" s="215">
        <v>1121</v>
      </c>
      <c r="G5827" s="215">
        <v>1004</v>
      </c>
      <c r="I5827" s="215" t="s">
        <v>16519</v>
      </c>
      <c r="J5827" s="215" t="s">
        <v>16520</v>
      </c>
      <c r="K5827" s="215" t="s">
        <v>8688</v>
      </c>
      <c r="L5827" s="215" t="s">
        <v>21700</v>
      </c>
      <c r="AD5827" s="216"/>
    </row>
    <row r="5828" spans="1:30" s="215" customFormat="1" x14ac:dyDescent="0.25">
      <c r="A5828" s="215" t="s">
        <v>160</v>
      </c>
      <c r="B5828" s="215">
        <v>6157</v>
      </c>
      <c r="C5828" s="215" t="s">
        <v>246</v>
      </c>
      <c r="D5828" s="215">
        <v>191982656</v>
      </c>
      <c r="E5828" s="215">
        <v>1020</v>
      </c>
      <c r="F5828" s="215">
        <v>1110</v>
      </c>
      <c r="G5828" s="215">
        <v>1004</v>
      </c>
      <c r="I5828" s="215" t="s">
        <v>24573</v>
      </c>
      <c r="J5828" s="215" t="s">
        <v>24574</v>
      </c>
      <c r="K5828" s="215" t="s">
        <v>8688</v>
      </c>
      <c r="L5828" s="215" t="s">
        <v>24595</v>
      </c>
      <c r="AD5828" s="216"/>
    </row>
    <row r="5829" spans="1:30" s="215" customFormat="1" x14ac:dyDescent="0.25">
      <c r="A5829" s="215" t="s">
        <v>160</v>
      </c>
      <c r="B5829" s="215">
        <v>6157</v>
      </c>
      <c r="C5829" s="215" t="s">
        <v>246</v>
      </c>
      <c r="D5829" s="215">
        <v>192000584</v>
      </c>
      <c r="E5829" s="215">
        <v>1060</v>
      </c>
      <c r="F5829" s="215">
        <v>1242</v>
      </c>
      <c r="G5829" s="215">
        <v>1004</v>
      </c>
      <c r="I5829" s="215" t="s">
        <v>16513</v>
      </c>
      <c r="J5829" s="215" t="s">
        <v>16514</v>
      </c>
      <c r="K5829" s="215" t="s">
        <v>8688</v>
      </c>
      <c r="L5829" s="215" t="s">
        <v>21701</v>
      </c>
      <c r="AD5829" s="216"/>
    </row>
    <row r="5830" spans="1:30" s="215" customFormat="1" x14ac:dyDescent="0.25">
      <c r="A5830" s="215" t="s">
        <v>160</v>
      </c>
      <c r="B5830" s="215">
        <v>6157</v>
      </c>
      <c r="C5830" s="215" t="s">
        <v>246</v>
      </c>
      <c r="D5830" s="215">
        <v>192021463</v>
      </c>
      <c r="E5830" s="215">
        <v>1060</v>
      </c>
      <c r="F5830" s="215">
        <v>1252</v>
      </c>
      <c r="G5830" s="215">
        <v>1004</v>
      </c>
      <c r="I5830" s="215" t="s">
        <v>24575</v>
      </c>
      <c r="J5830" s="215" t="s">
        <v>24576</v>
      </c>
      <c r="K5830" s="215" t="s">
        <v>8688</v>
      </c>
      <c r="L5830" s="215" t="s">
        <v>24596</v>
      </c>
      <c r="AD5830" s="216"/>
    </row>
    <row r="5831" spans="1:30" s="215" customFormat="1" x14ac:dyDescent="0.25">
      <c r="A5831" s="215" t="s">
        <v>160</v>
      </c>
      <c r="B5831" s="215">
        <v>6157</v>
      </c>
      <c r="C5831" s="215" t="s">
        <v>246</v>
      </c>
      <c r="D5831" s="215">
        <v>192021485</v>
      </c>
      <c r="E5831" s="215">
        <v>1060</v>
      </c>
      <c r="F5831" s="215">
        <v>1274</v>
      </c>
      <c r="G5831" s="215">
        <v>1004</v>
      </c>
      <c r="I5831" s="215" t="s">
        <v>24577</v>
      </c>
      <c r="J5831" s="215" t="s">
        <v>24578</v>
      </c>
      <c r="K5831" s="215" t="s">
        <v>8688</v>
      </c>
      <c r="L5831" s="215" t="s">
        <v>24597</v>
      </c>
      <c r="AD5831" s="216"/>
    </row>
    <row r="5832" spans="1:30" s="215" customFormat="1" x14ac:dyDescent="0.25">
      <c r="A5832" s="215" t="s">
        <v>160</v>
      </c>
      <c r="B5832" s="215">
        <v>6157</v>
      </c>
      <c r="C5832" s="215" t="s">
        <v>246</v>
      </c>
      <c r="D5832" s="215">
        <v>192024975</v>
      </c>
      <c r="E5832" s="215">
        <v>1060</v>
      </c>
      <c r="F5832" s="215">
        <v>1274</v>
      </c>
      <c r="G5832" s="215">
        <v>1004</v>
      </c>
      <c r="I5832" s="215" t="s">
        <v>25174</v>
      </c>
      <c r="J5832" s="215" t="s">
        <v>25175</v>
      </c>
      <c r="K5832" s="215" t="s">
        <v>8688</v>
      </c>
      <c r="L5832" s="215" t="s">
        <v>25207</v>
      </c>
      <c r="AD5832" s="216"/>
    </row>
    <row r="5833" spans="1:30" s="215" customFormat="1" x14ac:dyDescent="0.25">
      <c r="A5833" s="215" t="s">
        <v>160</v>
      </c>
      <c r="B5833" s="215">
        <v>6157</v>
      </c>
      <c r="C5833" s="215" t="s">
        <v>246</v>
      </c>
      <c r="D5833" s="215">
        <v>192028128</v>
      </c>
      <c r="E5833" s="215">
        <v>1060</v>
      </c>
      <c r="F5833" s="215">
        <v>1274</v>
      </c>
      <c r="G5833" s="215">
        <v>1004</v>
      </c>
      <c r="I5833" s="215" t="s">
        <v>25341</v>
      </c>
      <c r="J5833" s="215" t="s">
        <v>25342</v>
      </c>
      <c r="K5833" s="215" t="s">
        <v>8688</v>
      </c>
      <c r="L5833" s="215" t="s">
        <v>25374</v>
      </c>
      <c r="AD5833" s="216"/>
    </row>
    <row r="5834" spans="1:30" s="215" customFormat="1" x14ac:dyDescent="0.25">
      <c r="A5834" s="215" t="s">
        <v>160</v>
      </c>
      <c r="B5834" s="215">
        <v>6157</v>
      </c>
      <c r="C5834" s="215" t="s">
        <v>246</v>
      </c>
      <c r="D5834" s="215">
        <v>192028129</v>
      </c>
      <c r="E5834" s="215">
        <v>1060</v>
      </c>
      <c r="F5834" s="215">
        <v>1274</v>
      </c>
      <c r="G5834" s="215">
        <v>1004</v>
      </c>
      <c r="I5834" s="215" t="s">
        <v>25343</v>
      </c>
      <c r="J5834" s="215" t="s">
        <v>25344</v>
      </c>
      <c r="K5834" s="215" t="s">
        <v>8688</v>
      </c>
      <c r="L5834" s="215" t="s">
        <v>25375</v>
      </c>
      <c r="AD5834" s="216"/>
    </row>
    <row r="5835" spans="1:30" s="215" customFormat="1" x14ac:dyDescent="0.25">
      <c r="A5835" s="215" t="s">
        <v>160</v>
      </c>
      <c r="B5835" s="215">
        <v>6157</v>
      </c>
      <c r="C5835" s="215" t="s">
        <v>246</v>
      </c>
      <c r="D5835" s="215">
        <v>192028131</v>
      </c>
      <c r="E5835" s="215">
        <v>1060</v>
      </c>
      <c r="F5835" s="215">
        <v>1274</v>
      </c>
      <c r="G5835" s="215">
        <v>1004</v>
      </c>
      <c r="I5835" s="215" t="s">
        <v>25345</v>
      </c>
      <c r="J5835" s="215" t="s">
        <v>25346</v>
      </c>
      <c r="K5835" s="215" t="s">
        <v>8688</v>
      </c>
      <c r="L5835" s="215" t="s">
        <v>25376</v>
      </c>
      <c r="AD5835" s="216"/>
    </row>
    <row r="5836" spans="1:30" s="215" customFormat="1" x14ac:dyDescent="0.25">
      <c r="A5836" s="215" t="s">
        <v>160</v>
      </c>
      <c r="B5836" s="215">
        <v>6157</v>
      </c>
      <c r="C5836" s="215" t="s">
        <v>246</v>
      </c>
      <c r="D5836" s="215">
        <v>192028133</v>
      </c>
      <c r="E5836" s="215">
        <v>1060</v>
      </c>
      <c r="F5836" s="215">
        <v>1274</v>
      </c>
      <c r="G5836" s="215">
        <v>1004</v>
      </c>
      <c r="I5836" s="215" t="s">
        <v>25347</v>
      </c>
      <c r="J5836" s="215" t="s">
        <v>25348</v>
      </c>
      <c r="K5836" s="215" t="s">
        <v>8688</v>
      </c>
      <c r="L5836" s="215" t="s">
        <v>25377</v>
      </c>
      <c r="AD5836" s="216"/>
    </row>
    <row r="5837" spans="1:30" s="215" customFormat="1" x14ac:dyDescent="0.25">
      <c r="A5837" s="215" t="s">
        <v>160</v>
      </c>
      <c r="B5837" s="215">
        <v>6157</v>
      </c>
      <c r="C5837" s="215" t="s">
        <v>246</v>
      </c>
      <c r="D5837" s="215">
        <v>192028136</v>
      </c>
      <c r="E5837" s="215">
        <v>1060</v>
      </c>
      <c r="F5837" s="215">
        <v>1271</v>
      </c>
      <c r="G5837" s="215">
        <v>1004</v>
      </c>
      <c r="I5837" s="215" t="s">
        <v>25349</v>
      </c>
      <c r="J5837" s="215" t="s">
        <v>25350</v>
      </c>
      <c r="K5837" s="215" t="s">
        <v>8688</v>
      </c>
      <c r="L5837" s="215" t="s">
        <v>25378</v>
      </c>
      <c r="AD5837" s="216"/>
    </row>
    <row r="5838" spans="1:30" s="215" customFormat="1" x14ac:dyDescent="0.25">
      <c r="A5838" s="215" t="s">
        <v>160</v>
      </c>
      <c r="B5838" s="215">
        <v>6157</v>
      </c>
      <c r="C5838" s="215" t="s">
        <v>246</v>
      </c>
      <c r="D5838" s="215">
        <v>192028138</v>
      </c>
      <c r="E5838" s="215">
        <v>1060</v>
      </c>
      <c r="F5838" s="215">
        <v>1274</v>
      </c>
      <c r="G5838" s="215">
        <v>1004</v>
      </c>
      <c r="I5838" s="215" t="s">
        <v>25351</v>
      </c>
      <c r="J5838" s="215" t="s">
        <v>25352</v>
      </c>
      <c r="K5838" s="215" t="s">
        <v>8688</v>
      </c>
      <c r="L5838" s="215" t="s">
        <v>25379</v>
      </c>
      <c r="AD5838" s="216"/>
    </row>
    <row r="5839" spans="1:30" s="215" customFormat="1" x14ac:dyDescent="0.25">
      <c r="A5839" s="215" t="s">
        <v>160</v>
      </c>
      <c r="B5839" s="215">
        <v>6157</v>
      </c>
      <c r="C5839" s="215" t="s">
        <v>246</v>
      </c>
      <c r="D5839" s="215">
        <v>192028139</v>
      </c>
      <c r="E5839" s="215">
        <v>1060</v>
      </c>
      <c r="F5839" s="215">
        <v>1274</v>
      </c>
      <c r="G5839" s="215">
        <v>1004</v>
      </c>
      <c r="I5839" s="215" t="s">
        <v>25353</v>
      </c>
      <c r="J5839" s="215" t="s">
        <v>25354</v>
      </c>
      <c r="K5839" s="215" t="s">
        <v>8688</v>
      </c>
      <c r="L5839" s="215" t="s">
        <v>25380</v>
      </c>
      <c r="AD5839" s="216"/>
    </row>
    <row r="5840" spans="1:30" s="215" customFormat="1" x14ac:dyDescent="0.25">
      <c r="A5840" s="215" t="s">
        <v>160</v>
      </c>
      <c r="B5840" s="215">
        <v>6157</v>
      </c>
      <c r="C5840" s="215" t="s">
        <v>246</v>
      </c>
      <c r="D5840" s="215">
        <v>192028141</v>
      </c>
      <c r="E5840" s="215">
        <v>1060</v>
      </c>
      <c r="F5840" s="215">
        <v>1274</v>
      </c>
      <c r="G5840" s="215">
        <v>1004</v>
      </c>
      <c r="I5840" s="215" t="s">
        <v>25355</v>
      </c>
      <c r="J5840" s="215" t="s">
        <v>25356</v>
      </c>
      <c r="K5840" s="215" t="s">
        <v>8688</v>
      </c>
      <c r="L5840" s="215" t="s">
        <v>25381</v>
      </c>
      <c r="AD5840" s="216"/>
    </row>
    <row r="5841" spans="1:30" s="215" customFormat="1" x14ac:dyDescent="0.25">
      <c r="A5841" s="215" t="s">
        <v>160</v>
      </c>
      <c r="B5841" s="215">
        <v>6157</v>
      </c>
      <c r="C5841" s="215" t="s">
        <v>246</v>
      </c>
      <c r="D5841" s="215">
        <v>192028143</v>
      </c>
      <c r="E5841" s="215">
        <v>1060</v>
      </c>
      <c r="F5841" s="215">
        <v>1274</v>
      </c>
      <c r="G5841" s="215">
        <v>1004</v>
      </c>
      <c r="I5841" s="215" t="s">
        <v>25357</v>
      </c>
      <c r="J5841" s="215" t="s">
        <v>25358</v>
      </c>
      <c r="K5841" s="215" t="s">
        <v>8688</v>
      </c>
      <c r="L5841" s="215" t="s">
        <v>25382</v>
      </c>
      <c r="AD5841" s="216"/>
    </row>
    <row r="5842" spans="1:30" s="215" customFormat="1" x14ac:dyDescent="0.25">
      <c r="A5842" s="215" t="s">
        <v>160</v>
      </c>
      <c r="B5842" s="215">
        <v>6157</v>
      </c>
      <c r="C5842" s="215" t="s">
        <v>246</v>
      </c>
      <c r="D5842" s="215">
        <v>192028145</v>
      </c>
      <c r="E5842" s="215">
        <v>1060</v>
      </c>
      <c r="F5842" s="215">
        <v>1274</v>
      </c>
      <c r="G5842" s="215">
        <v>1004</v>
      </c>
      <c r="I5842" s="215" t="s">
        <v>25359</v>
      </c>
      <c r="J5842" s="215" t="s">
        <v>25360</v>
      </c>
      <c r="K5842" s="215" t="s">
        <v>8688</v>
      </c>
      <c r="L5842" s="215" t="s">
        <v>25383</v>
      </c>
      <c r="AD5842" s="216"/>
    </row>
    <row r="5843" spans="1:30" s="215" customFormat="1" x14ac:dyDescent="0.25">
      <c r="A5843" s="215" t="s">
        <v>160</v>
      </c>
      <c r="B5843" s="215">
        <v>6157</v>
      </c>
      <c r="C5843" s="215" t="s">
        <v>246</v>
      </c>
      <c r="D5843" s="215">
        <v>192028212</v>
      </c>
      <c r="E5843" s="215">
        <v>1060</v>
      </c>
      <c r="F5843" s="215">
        <v>1242</v>
      </c>
      <c r="G5843" s="215">
        <v>1004</v>
      </c>
      <c r="I5843" s="215" t="s">
        <v>25361</v>
      </c>
      <c r="J5843" s="215" t="s">
        <v>25362</v>
      </c>
      <c r="K5843" s="215" t="s">
        <v>8688</v>
      </c>
      <c r="L5843" s="215" t="s">
        <v>25384</v>
      </c>
      <c r="AD5843" s="216"/>
    </row>
    <row r="5844" spans="1:30" s="215" customFormat="1" x14ac:dyDescent="0.25">
      <c r="A5844" s="215" t="s">
        <v>160</v>
      </c>
      <c r="B5844" s="215">
        <v>6157</v>
      </c>
      <c r="C5844" s="215" t="s">
        <v>246</v>
      </c>
      <c r="D5844" s="215">
        <v>192028559</v>
      </c>
      <c r="E5844" s="215">
        <v>1060</v>
      </c>
      <c r="F5844" s="215">
        <v>1252</v>
      </c>
      <c r="G5844" s="215">
        <v>1004</v>
      </c>
      <c r="I5844" s="215" t="s">
        <v>25555</v>
      </c>
      <c r="J5844" s="215" t="s">
        <v>25556</v>
      </c>
      <c r="K5844" s="215" t="s">
        <v>8688</v>
      </c>
      <c r="L5844" s="215" t="s">
        <v>26092</v>
      </c>
      <c r="AD5844" s="216"/>
    </row>
    <row r="5845" spans="1:30" s="215" customFormat="1" x14ac:dyDescent="0.25">
      <c r="A5845" s="215" t="s">
        <v>160</v>
      </c>
      <c r="B5845" s="215">
        <v>6157</v>
      </c>
      <c r="C5845" s="215" t="s">
        <v>246</v>
      </c>
      <c r="D5845" s="215">
        <v>192030036</v>
      </c>
      <c r="E5845" s="215">
        <v>1060</v>
      </c>
      <c r="F5845" s="215">
        <v>1271</v>
      </c>
      <c r="G5845" s="215">
        <v>1004</v>
      </c>
      <c r="I5845" s="215" t="s">
        <v>26152</v>
      </c>
      <c r="J5845" s="215" t="s">
        <v>26153</v>
      </c>
      <c r="K5845" s="215" t="s">
        <v>8688</v>
      </c>
      <c r="L5845" s="215" t="s">
        <v>26197</v>
      </c>
      <c r="AD5845" s="216"/>
    </row>
    <row r="5846" spans="1:30" s="215" customFormat="1" x14ac:dyDescent="0.25">
      <c r="A5846" s="215" t="s">
        <v>160</v>
      </c>
      <c r="B5846" s="215">
        <v>6157</v>
      </c>
      <c r="C5846" s="215" t="s">
        <v>246</v>
      </c>
      <c r="D5846" s="215">
        <v>192030049</v>
      </c>
      <c r="E5846" s="215">
        <v>1060</v>
      </c>
      <c r="F5846" s="215">
        <v>1274</v>
      </c>
      <c r="G5846" s="215">
        <v>1004</v>
      </c>
      <c r="I5846" s="215" t="s">
        <v>26154</v>
      </c>
      <c r="J5846" s="215" t="s">
        <v>26155</v>
      </c>
      <c r="K5846" s="215" t="s">
        <v>8688</v>
      </c>
      <c r="L5846" s="215" t="s">
        <v>26198</v>
      </c>
      <c r="AD5846" s="216"/>
    </row>
    <row r="5847" spans="1:30" s="215" customFormat="1" x14ac:dyDescent="0.25">
      <c r="A5847" s="215" t="s">
        <v>160</v>
      </c>
      <c r="B5847" s="215">
        <v>6157</v>
      </c>
      <c r="C5847" s="215" t="s">
        <v>246</v>
      </c>
      <c r="D5847" s="215">
        <v>192030053</v>
      </c>
      <c r="E5847" s="215">
        <v>1060</v>
      </c>
      <c r="F5847" s="215">
        <v>1241</v>
      </c>
      <c r="G5847" s="215">
        <v>1004</v>
      </c>
      <c r="I5847" s="215" t="s">
        <v>26156</v>
      </c>
      <c r="J5847" s="215" t="s">
        <v>26157</v>
      </c>
      <c r="K5847" s="215" t="s">
        <v>8688</v>
      </c>
      <c r="L5847" s="215" t="s">
        <v>26199</v>
      </c>
      <c r="AD5847" s="216"/>
    </row>
    <row r="5848" spans="1:30" s="215" customFormat="1" x14ac:dyDescent="0.25">
      <c r="A5848" s="215" t="s">
        <v>160</v>
      </c>
      <c r="B5848" s="215">
        <v>6157</v>
      </c>
      <c r="C5848" s="215" t="s">
        <v>246</v>
      </c>
      <c r="D5848" s="215">
        <v>192043134</v>
      </c>
      <c r="E5848" s="215">
        <v>1060</v>
      </c>
      <c r="F5848" s="215">
        <v>1242</v>
      </c>
      <c r="G5848" s="215">
        <v>1004</v>
      </c>
      <c r="I5848" s="215" t="s">
        <v>28673</v>
      </c>
      <c r="J5848" s="215" t="s">
        <v>28674</v>
      </c>
      <c r="K5848" s="215" t="s">
        <v>8741</v>
      </c>
      <c r="L5848" s="215" t="s">
        <v>28767</v>
      </c>
      <c r="AD5848" s="216"/>
    </row>
    <row r="5849" spans="1:30" s="215" customFormat="1" x14ac:dyDescent="0.25">
      <c r="A5849" s="215" t="s">
        <v>160</v>
      </c>
      <c r="B5849" s="215">
        <v>6157</v>
      </c>
      <c r="C5849" s="215" t="s">
        <v>246</v>
      </c>
      <c r="D5849" s="215">
        <v>192043135</v>
      </c>
      <c r="E5849" s="215">
        <v>1060</v>
      </c>
      <c r="F5849" s="215">
        <v>1242</v>
      </c>
      <c r="G5849" s="215">
        <v>1004</v>
      </c>
      <c r="I5849" s="215" t="s">
        <v>28675</v>
      </c>
      <c r="J5849" s="215" t="s">
        <v>28676</v>
      </c>
      <c r="K5849" s="215" t="s">
        <v>8741</v>
      </c>
      <c r="L5849" s="215" t="s">
        <v>28768</v>
      </c>
      <c r="AD5849" s="216"/>
    </row>
    <row r="5850" spans="1:30" s="215" customFormat="1" x14ac:dyDescent="0.25">
      <c r="A5850" s="215" t="s">
        <v>160</v>
      </c>
      <c r="B5850" s="215">
        <v>6157</v>
      </c>
      <c r="C5850" s="215" t="s">
        <v>246</v>
      </c>
      <c r="D5850" s="215">
        <v>192049130</v>
      </c>
      <c r="E5850" s="215">
        <v>1060</v>
      </c>
      <c r="F5850" s="215">
        <v>1274</v>
      </c>
      <c r="G5850" s="215">
        <v>1004</v>
      </c>
      <c r="I5850" s="215" t="s">
        <v>30187</v>
      </c>
      <c r="J5850" s="215" t="s">
        <v>30188</v>
      </c>
      <c r="K5850" s="215" t="s">
        <v>8688</v>
      </c>
      <c r="L5850" s="215" t="s">
        <v>30995</v>
      </c>
      <c r="AD5850" s="216"/>
    </row>
    <row r="5851" spans="1:30" s="215" customFormat="1" x14ac:dyDescent="0.25">
      <c r="A5851" s="215" t="s">
        <v>160</v>
      </c>
      <c r="B5851" s="215">
        <v>6157</v>
      </c>
      <c r="C5851" s="215" t="s">
        <v>246</v>
      </c>
      <c r="D5851" s="215">
        <v>192049749</v>
      </c>
      <c r="E5851" s="215">
        <v>1060</v>
      </c>
      <c r="F5851" s="215">
        <v>1274</v>
      </c>
      <c r="G5851" s="215">
        <v>1004</v>
      </c>
      <c r="I5851" s="215" t="s">
        <v>31267</v>
      </c>
      <c r="J5851" s="215" t="s">
        <v>31268</v>
      </c>
      <c r="K5851" s="215" t="s">
        <v>8688</v>
      </c>
      <c r="L5851" s="215" t="s">
        <v>31341</v>
      </c>
      <c r="AD5851" s="216"/>
    </row>
    <row r="5852" spans="1:30" s="215" customFormat="1" x14ac:dyDescent="0.25">
      <c r="A5852" s="215" t="s">
        <v>160</v>
      </c>
      <c r="B5852" s="215">
        <v>6157</v>
      </c>
      <c r="C5852" s="215" t="s">
        <v>246</v>
      </c>
      <c r="D5852" s="215">
        <v>192049752</v>
      </c>
      <c r="E5852" s="215">
        <v>1060</v>
      </c>
      <c r="F5852" s="215">
        <v>1274</v>
      </c>
      <c r="G5852" s="215">
        <v>1004</v>
      </c>
      <c r="I5852" s="215" t="s">
        <v>31269</v>
      </c>
      <c r="J5852" s="215" t="s">
        <v>31270</v>
      </c>
      <c r="K5852" s="215" t="s">
        <v>8688</v>
      </c>
      <c r="L5852" s="215" t="s">
        <v>31342</v>
      </c>
      <c r="AD5852" s="216"/>
    </row>
    <row r="5853" spans="1:30" s="215" customFormat="1" x14ac:dyDescent="0.25">
      <c r="A5853" s="215" t="s">
        <v>160</v>
      </c>
      <c r="B5853" s="215">
        <v>6157</v>
      </c>
      <c r="C5853" s="215" t="s">
        <v>246</v>
      </c>
      <c r="D5853" s="215">
        <v>192052117</v>
      </c>
      <c r="E5853" s="215">
        <v>1060</v>
      </c>
      <c r="F5853" s="215">
        <v>1274</v>
      </c>
      <c r="G5853" s="215">
        <v>1004</v>
      </c>
      <c r="I5853" s="215" t="s">
        <v>32071</v>
      </c>
      <c r="J5853" s="215" t="s">
        <v>32072</v>
      </c>
      <c r="K5853" s="215" t="s">
        <v>8688</v>
      </c>
      <c r="L5853" s="215" t="s">
        <v>32101</v>
      </c>
      <c r="AD5853" s="216"/>
    </row>
    <row r="5854" spans="1:30" s="215" customFormat="1" x14ac:dyDescent="0.25">
      <c r="A5854" s="215" t="s">
        <v>160</v>
      </c>
      <c r="B5854" s="215">
        <v>6158</v>
      </c>
      <c r="C5854" s="215" t="s">
        <v>247</v>
      </c>
      <c r="D5854" s="215">
        <v>930441</v>
      </c>
      <c r="E5854" s="215">
        <v>1020</v>
      </c>
      <c r="F5854" s="215">
        <v>1110</v>
      </c>
      <c r="G5854" s="215">
        <v>1004</v>
      </c>
      <c r="I5854" s="215" t="s">
        <v>30189</v>
      </c>
      <c r="J5854" s="215" t="s">
        <v>30190</v>
      </c>
      <c r="K5854" s="215" t="s">
        <v>8741</v>
      </c>
      <c r="L5854" s="215" t="s">
        <v>31119</v>
      </c>
      <c r="AD5854" s="216"/>
    </row>
    <row r="5855" spans="1:30" s="215" customFormat="1" x14ac:dyDescent="0.25">
      <c r="A5855" s="215" t="s">
        <v>160</v>
      </c>
      <c r="B5855" s="215">
        <v>6158</v>
      </c>
      <c r="C5855" s="215" t="s">
        <v>247</v>
      </c>
      <c r="D5855" s="215">
        <v>930465</v>
      </c>
      <c r="E5855" s="215">
        <v>1030</v>
      </c>
      <c r="F5855" s="215">
        <v>1110</v>
      </c>
      <c r="G5855" s="215">
        <v>1004</v>
      </c>
      <c r="I5855" s="215" t="s">
        <v>30191</v>
      </c>
      <c r="J5855" s="215" t="s">
        <v>30192</v>
      </c>
      <c r="K5855" s="215" t="s">
        <v>8741</v>
      </c>
      <c r="L5855" s="215" t="s">
        <v>31120</v>
      </c>
      <c r="AD5855" s="216"/>
    </row>
    <row r="5856" spans="1:30" s="215" customFormat="1" x14ac:dyDescent="0.25">
      <c r="A5856" s="215" t="s">
        <v>160</v>
      </c>
      <c r="B5856" s="215">
        <v>6158</v>
      </c>
      <c r="C5856" s="215" t="s">
        <v>247</v>
      </c>
      <c r="D5856" s="215">
        <v>190222749</v>
      </c>
      <c r="E5856" s="215">
        <v>1020</v>
      </c>
      <c r="F5856" s="215">
        <v>1122</v>
      </c>
      <c r="G5856" s="215">
        <v>1004</v>
      </c>
      <c r="I5856" s="215" t="s">
        <v>30193</v>
      </c>
      <c r="J5856" s="215" t="s">
        <v>30194</v>
      </c>
      <c r="K5856" s="215" t="s">
        <v>8741</v>
      </c>
      <c r="L5856" s="215" t="s">
        <v>31121</v>
      </c>
      <c r="AD5856" s="216"/>
    </row>
    <row r="5857" spans="1:30" s="215" customFormat="1" x14ac:dyDescent="0.25">
      <c r="A5857" s="215" t="s">
        <v>160</v>
      </c>
      <c r="B5857" s="215">
        <v>6158</v>
      </c>
      <c r="C5857" s="215" t="s">
        <v>247</v>
      </c>
      <c r="D5857" s="215">
        <v>191814534</v>
      </c>
      <c r="E5857" s="215">
        <v>1020</v>
      </c>
      <c r="F5857" s="215">
        <v>1122</v>
      </c>
      <c r="G5857" s="215">
        <v>1004</v>
      </c>
      <c r="I5857" s="215" t="s">
        <v>30195</v>
      </c>
      <c r="J5857" s="215" t="s">
        <v>30196</v>
      </c>
      <c r="K5857" s="215" t="s">
        <v>328</v>
      </c>
      <c r="L5857" s="215" t="s">
        <v>30767</v>
      </c>
      <c r="AD5857" s="216"/>
    </row>
    <row r="5858" spans="1:30" s="215" customFormat="1" x14ac:dyDescent="0.25">
      <c r="A5858" s="215" t="s">
        <v>160</v>
      </c>
      <c r="B5858" s="215">
        <v>6158</v>
      </c>
      <c r="C5858" s="215" t="s">
        <v>247</v>
      </c>
      <c r="D5858" s="215">
        <v>191814535</v>
      </c>
      <c r="E5858" s="215">
        <v>1020</v>
      </c>
      <c r="F5858" s="215">
        <v>1122</v>
      </c>
      <c r="G5858" s="215">
        <v>1004</v>
      </c>
      <c r="I5858" s="215" t="s">
        <v>30195</v>
      </c>
      <c r="J5858" s="215" t="s">
        <v>30196</v>
      </c>
      <c r="K5858" s="215" t="s">
        <v>328</v>
      </c>
      <c r="L5858" s="215" t="s">
        <v>30768</v>
      </c>
      <c r="AD5858" s="216"/>
    </row>
    <row r="5859" spans="1:30" s="215" customFormat="1" x14ac:dyDescent="0.25">
      <c r="A5859" s="215" t="s">
        <v>160</v>
      </c>
      <c r="B5859" s="215">
        <v>6158</v>
      </c>
      <c r="C5859" s="215" t="s">
        <v>247</v>
      </c>
      <c r="D5859" s="215">
        <v>191972888</v>
      </c>
      <c r="E5859" s="215">
        <v>1020</v>
      </c>
      <c r="F5859" s="215">
        <v>1110</v>
      </c>
      <c r="G5859" s="215">
        <v>1004</v>
      </c>
      <c r="I5859" s="215" t="s">
        <v>30197</v>
      </c>
      <c r="J5859" s="215" t="s">
        <v>30198</v>
      </c>
      <c r="K5859" s="215" t="s">
        <v>8688</v>
      </c>
      <c r="L5859" s="215" t="s">
        <v>30996</v>
      </c>
      <c r="AD5859" s="216"/>
    </row>
    <row r="5860" spans="1:30" s="215" customFormat="1" x14ac:dyDescent="0.25">
      <c r="A5860" s="215" t="s">
        <v>160</v>
      </c>
      <c r="B5860" s="215">
        <v>6158</v>
      </c>
      <c r="C5860" s="215" t="s">
        <v>247</v>
      </c>
      <c r="D5860" s="215">
        <v>191974051</v>
      </c>
      <c r="E5860" s="215">
        <v>1060</v>
      </c>
      <c r="F5860" s="215">
        <v>1274</v>
      </c>
      <c r="G5860" s="215">
        <v>1004</v>
      </c>
      <c r="I5860" s="215" t="s">
        <v>30199</v>
      </c>
      <c r="J5860" s="215" t="s">
        <v>30200</v>
      </c>
      <c r="K5860" s="215" t="s">
        <v>8688</v>
      </c>
      <c r="L5860" s="215" t="s">
        <v>30997</v>
      </c>
      <c r="AD5860" s="216"/>
    </row>
    <row r="5861" spans="1:30" s="215" customFormat="1" x14ac:dyDescent="0.25">
      <c r="A5861" s="215" t="s">
        <v>160</v>
      </c>
      <c r="B5861" s="215">
        <v>6158</v>
      </c>
      <c r="C5861" s="215" t="s">
        <v>247</v>
      </c>
      <c r="D5861" s="215">
        <v>191977271</v>
      </c>
      <c r="E5861" s="215">
        <v>1020</v>
      </c>
      <c r="F5861" s="215">
        <v>1110</v>
      </c>
      <c r="G5861" s="215">
        <v>1004</v>
      </c>
      <c r="I5861" s="215" t="s">
        <v>30201</v>
      </c>
      <c r="J5861" s="215" t="s">
        <v>30202</v>
      </c>
      <c r="K5861" s="215" t="s">
        <v>8741</v>
      </c>
      <c r="L5861" s="215" t="s">
        <v>31122</v>
      </c>
      <c r="AD5861" s="216"/>
    </row>
    <row r="5862" spans="1:30" s="215" customFormat="1" x14ac:dyDescent="0.25">
      <c r="A5862" s="215" t="s">
        <v>160</v>
      </c>
      <c r="B5862" s="215">
        <v>6158</v>
      </c>
      <c r="C5862" s="215" t="s">
        <v>247</v>
      </c>
      <c r="D5862" s="215">
        <v>191986531</v>
      </c>
      <c r="E5862" s="215">
        <v>1020</v>
      </c>
      <c r="F5862" s="215">
        <v>1110</v>
      </c>
      <c r="G5862" s="215">
        <v>1004</v>
      </c>
      <c r="I5862" s="215" t="s">
        <v>30203</v>
      </c>
      <c r="J5862" s="215" t="s">
        <v>30204</v>
      </c>
      <c r="K5862" s="215" t="s">
        <v>328</v>
      </c>
      <c r="L5862" s="215" t="s">
        <v>30769</v>
      </c>
      <c r="AD5862" s="216"/>
    </row>
    <row r="5863" spans="1:30" s="215" customFormat="1" x14ac:dyDescent="0.25">
      <c r="A5863" s="215" t="s">
        <v>160</v>
      </c>
      <c r="B5863" s="215">
        <v>6158</v>
      </c>
      <c r="C5863" s="215" t="s">
        <v>247</v>
      </c>
      <c r="D5863" s="215">
        <v>191986532</v>
      </c>
      <c r="E5863" s="215">
        <v>1020</v>
      </c>
      <c r="F5863" s="215">
        <v>1110</v>
      </c>
      <c r="G5863" s="215">
        <v>1004</v>
      </c>
      <c r="I5863" s="215" t="s">
        <v>30205</v>
      </c>
      <c r="J5863" s="215" t="s">
        <v>30206</v>
      </c>
      <c r="K5863" s="215" t="s">
        <v>328</v>
      </c>
      <c r="L5863" s="215" t="s">
        <v>30770</v>
      </c>
      <c r="AD5863" s="216"/>
    </row>
    <row r="5864" spans="1:30" s="215" customFormat="1" x14ac:dyDescent="0.25">
      <c r="A5864" s="215" t="s">
        <v>160</v>
      </c>
      <c r="B5864" s="215">
        <v>6158</v>
      </c>
      <c r="C5864" s="215" t="s">
        <v>247</v>
      </c>
      <c r="D5864" s="215">
        <v>191990509</v>
      </c>
      <c r="E5864" s="215">
        <v>1020</v>
      </c>
      <c r="F5864" s="215">
        <v>1110</v>
      </c>
      <c r="G5864" s="215">
        <v>1004</v>
      </c>
      <c r="I5864" s="215" t="s">
        <v>30207</v>
      </c>
      <c r="J5864" s="215" t="s">
        <v>30208</v>
      </c>
      <c r="K5864" s="215" t="s">
        <v>8688</v>
      </c>
      <c r="L5864" s="215" t="s">
        <v>30998</v>
      </c>
      <c r="AD5864" s="216"/>
    </row>
    <row r="5865" spans="1:30" s="215" customFormat="1" x14ac:dyDescent="0.25">
      <c r="A5865" s="215" t="s">
        <v>160</v>
      </c>
      <c r="B5865" s="215">
        <v>6158</v>
      </c>
      <c r="C5865" s="215" t="s">
        <v>247</v>
      </c>
      <c r="D5865" s="215">
        <v>192049394</v>
      </c>
      <c r="E5865" s="215">
        <v>1060</v>
      </c>
      <c r="F5865" s="215">
        <v>1274</v>
      </c>
      <c r="G5865" s="215">
        <v>1004</v>
      </c>
      <c r="I5865" s="215" t="s">
        <v>31271</v>
      </c>
      <c r="J5865" s="215" t="s">
        <v>31272</v>
      </c>
      <c r="K5865" s="215" t="s">
        <v>8688</v>
      </c>
      <c r="L5865" s="215" t="s">
        <v>31343</v>
      </c>
      <c r="AD5865" s="216"/>
    </row>
    <row r="5866" spans="1:30" s="215" customFormat="1" x14ac:dyDescent="0.25">
      <c r="A5866" s="215" t="s">
        <v>160</v>
      </c>
      <c r="B5866" s="215">
        <v>6158</v>
      </c>
      <c r="C5866" s="215" t="s">
        <v>247</v>
      </c>
      <c r="D5866" s="215">
        <v>504165626</v>
      </c>
      <c r="E5866" s="215">
        <v>1060</v>
      </c>
      <c r="F5866" s="215">
        <v>1274</v>
      </c>
      <c r="G5866" s="215">
        <v>1004</v>
      </c>
      <c r="I5866" s="215" t="s">
        <v>30209</v>
      </c>
      <c r="J5866" s="215" t="s">
        <v>30210</v>
      </c>
      <c r="K5866" s="215" t="s">
        <v>8688</v>
      </c>
      <c r="L5866" s="215" t="s">
        <v>30999</v>
      </c>
      <c r="AD5866" s="216"/>
    </row>
    <row r="5867" spans="1:30" s="215" customFormat="1" x14ac:dyDescent="0.25">
      <c r="A5867" s="215" t="s">
        <v>160</v>
      </c>
      <c r="B5867" s="215">
        <v>6158</v>
      </c>
      <c r="C5867" s="215" t="s">
        <v>247</v>
      </c>
      <c r="D5867" s="215">
        <v>504165740</v>
      </c>
      <c r="E5867" s="215">
        <v>1060</v>
      </c>
      <c r="F5867" s="215">
        <v>1271</v>
      </c>
      <c r="G5867" s="215">
        <v>1004</v>
      </c>
      <c r="I5867" s="215" t="s">
        <v>30211</v>
      </c>
      <c r="J5867" s="215" t="s">
        <v>30212</v>
      </c>
      <c r="K5867" s="215" t="s">
        <v>8688</v>
      </c>
      <c r="L5867" s="215" t="s">
        <v>31000</v>
      </c>
      <c r="AD5867" s="216"/>
    </row>
    <row r="5868" spans="1:30" s="215" customFormat="1" x14ac:dyDescent="0.25">
      <c r="A5868" s="215" t="s">
        <v>160</v>
      </c>
      <c r="B5868" s="215">
        <v>6158</v>
      </c>
      <c r="C5868" s="215" t="s">
        <v>247</v>
      </c>
      <c r="D5868" s="215">
        <v>504165790</v>
      </c>
      <c r="E5868" s="215">
        <v>1060</v>
      </c>
      <c r="F5868" s="215">
        <v>1274</v>
      </c>
      <c r="G5868" s="215">
        <v>1004</v>
      </c>
      <c r="I5868" s="215" t="s">
        <v>30213</v>
      </c>
      <c r="J5868" s="215" t="s">
        <v>30214</v>
      </c>
      <c r="K5868" s="215" t="s">
        <v>8688</v>
      </c>
      <c r="L5868" s="215" t="s">
        <v>31001</v>
      </c>
      <c r="AD5868" s="216"/>
    </row>
    <row r="5869" spans="1:30" s="215" customFormat="1" x14ac:dyDescent="0.25">
      <c r="A5869" s="215" t="s">
        <v>160</v>
      </c>
      <c r="B5869" s="215">
        <v>6158</v>
      </c>
      <c r="C5869" s="215" t="s">
        <v>247</v>
      </c>
      <c r="D5869" s="215">
        <v>504165798</v>
      </c>
      <c r="E5869" s="215">
        <v>1060</v>
      </c>
      <c r="F5869" s="215">
        <v>1274</v>
      </c>
      <c r="G5869" s="215">
        <v>1004</v>
      </c>
      <c r="I5869" s="215" t="s">
        <v>30215</v>
      </c>
      <c r="J5869" s="215" t="s">
        <v>30216</v>
      </c>
      <c r="K5869" s="215" t="s">
        <v>8688</v>
      </c>
      <c r="L5869" s="215" t="s">
        <v>31002</v>
      </c>
      <c r="AD5869" s="216"/>
    </row>
    <row r="5870" spans="1:30" s="215" customFormat="1" x14ac:dyDescent="0.25">
      <c r="A5870" s="215" t="s">
        <v>160</v>
      </c>
      <c r="B5870" s="215">
        <v>6158</v>
      </c>
      <c r="C5870" s="215" t="s">
        <v>247</v>
      </c>
      <c r="D5870" s="215">
        <v>504165852</v>
      </c>
      <c r="E5870" s="215">
        <v>1060</v>
      </c>
      <c r="F5870" s="215">
        <v>1252</v>
      </c>
      <c r="G5870" s="215">
        <v>1004</v>
      </c>
      <c r="I5870" s="215" t="s">
        <v>30217</v>
      </c>
      <c r="J5870" s="215" t="s">
        <v>30218</v>
      </c>
      <c r="K5870" s="215" t="s">
        <v>8688</v>
      </c>
      <c r="L5870" s="215" t="s">
        <v>31003</v>
      </c>
      <c r="AD5870" s="216"/>
    </row>
    <row r="5871" spans="1:30" s="215" customFormat="1" x14ac:dyDescent="0.25">
      <c r="A5871" s="215" t="s">
        <v>160</v>
      </c>
      <c r="B5871" s="215">
        <v>6158</v>
      </c>
      <c r="C5871" s="215" t="s">
        <v>247</v>
      </c>
      <c r="D5871" s="215">
        <v>504165853</v>
      </c>
      <c r="E5871" s="215">
        <v>1060</v>
      </c>
      <c r="F5871" s="215">
        <v>1252</v>
      </c>
      <c r="G5871" s="215">
        <v>1004</v>
      </c>
      <c r="I5871" s="215" t="s">
        <v>30219</v>
      </c>
      <c r="J5871" s="215" t="s">
        <v>30220</v>
      </c>
      <c r="K5871" s="215" t="s">
        <v>8688</v>
      </c>
      <c r="L5871" s="215" t="s">
        <v>31004</v>
      </c>
      <c r="AD5871" s="216"/>
    </row>
    <row r="5872" spans="1:30" s="215" customFormat="1" x14ac:dyDescent="0.25">
      <c r="A5872" s="215" t="s">
        <v>160</v>
      </c>
      <c r="B5872" s="215">
        <v>6158</v>
      </c>
      <c r="C5872" s="215" t="s">
        <v>247</v>
      </c>
      <c r="D5872" s="215">
        <v>504165854</v>
      </c>
      <c r="E5872" s="215">
        <v>1060</v>
      </c>
      <c r="F5872" s="215">
        <v>1252</v>
      </c>
      <c r="G5872" s="215">
        <v>1004</v>
      </c>
      <c r="I5872" s="215" t="s">
        <v>30221</v>
      </c>
      <c r="J5872" s="215" t="s">
        <v>30222</v>
      </c>
      <c r="K5872" s="215" t="s">
        <v>8688</v>
      </c>
      <c r="L5872" s="215" t="s">
        <v>31005</v>
      </c>
      <c r="AD5872" s="216"/>
    </row>
    <row r="5873" spans="1:30" s="215" customFormat="1" x14ac:dyDescent="0.25">
      <c r="A5873" s="215" t="s">
        <v>160</v>
      </c>
      <c r="B5873" s="215">
        <v>6158</v>
      </c>
      <c r="C5873" s="215" t="s">
        <v>247</v>
      </c>
      <c r="D5873" s="215">
        <v>504165855</v>
      </c>
      <c r="E5873" s="215">
        <v>1060</v>
      </c>
      <c r="F5873" s="215">
        <v>1252</v>
      </c>
      <c r="G5873" s="215">
        <v>1004</v>
      </c>
      <c r="I5873" s="215" t="s">
        <v>30223</v>
      </c>
      <c r="J5873" s="215" t="s">
        <v>30224</v>
      </c>
      <c r="K5873" s="215" t="s">
        <v>8688</v>
      </c>
      <c r="L5873" s="215" t="s">
        <v>31006</v>
      </c>
      <c r="AD5873" s="216"/>
    </row>
    <row r="5874" spans="1:30" s="215" customFormat="1" x14ac:dyDescent="0.25">
      <c r="A5874" s="215" t="s">
        <v>160</v>
      </c>
      <c r="B5874" s="215">
        <v>6158</v>
      </c>
      <c r="C5874" s="215" t="s">
        <v>247</v>
      </c>
      <c r="D5874" s="215">
        <v>504165860</v>
      </c>
      <c r="E5874" s="215">
        <v>1060</v>
      </c>
      <c r="F5874" s="215">
        <v>1274</v>
      </c>
      <c r="G5874" s="215">
        <v>1004</v>
      </c>
      <c r="I5874" s="215" t="s">
        <v>30225</v>
      </c>
      <c r="J5874" s="215" t="s">
        <v>30226</v>
      </c>
      <c r="K5874" s="215" t="s">
        <v>8688</v>
      </c>
      <c r="L5874" s="215" t="s">
        <v>31007</v>
      </c>
      <c r="AD5874" s="216"/>
    </row>
    <row r="5875" spans="1:30" s="215" customFormat="1" x14ac:dyDescent="0.25">
      <c r="A5875" s="215" t="s">
        <v>160</v>
      </c>
      <c r="B5875" s="215">
        <v>6159</v>
      </c>
      <c r="C5875" s="215" t="s">
        <v>248</v>
      </c>
      <c r="D5875" s="215">
        <v>931010</v>
      </c>
      <c r="E5875" s="215">
        <v>1040</v>
      </c>
      <c r="G5875" s="215">
        <v>1004</v>
      </c>
      <c r="I5875" s="215" t="s">
        <v>16521</v>
      </c>
      <c r="J5875" s="215" t="s">
        <v>16522</v>
      </c>
      <c r="K5875" s="215" t="s">
        <v>8688</v>
      </c>
      <c r="L5875" s="215" t="s">
        <v>21702</v>
      </c>
      <c r="AD5875" s="216"/>
    </row>
    <row r="5876" spans="1:30" s="215" customFormat="1" x14ac:dyDescent="0.25">
      <c r="A5876" s="215" t="s">
        <v>160</v>
      </c>
      <c r="B5876" s="215">
        <v>6159</v>
      </c>
      <c r="C5876" s="215" t="s">
        <v>248</v>
      </c>
      <c r="D5876" s="215">
        <v>931466</v>
      </c>
      <c r="E5876" s="215">
        <v>1040</v>
      </c>
      <c r="G5876" s="215">
        <v>1004</v>
      </c>
      <c r="I5876" s="215" t="s">
        <v>16523</v>
      </c>
      <c r="J5876" s="215" t="s">
        <v>16524</v>
      </c>
      <c r="K5876" s="215" t="s">
        <v>8741</v>
      </c>
      <c r="L5876" s="215" t="s">
        <v>23157</v>
      </c>
      <c r="AD5876" s="216"/>
    </row>
    <row r="5877" spans="1:30" s="215" customFormat="1" x14ac:dyDescent="0.25">
      <c r="A5877" s="215" t="s">
        <v>160</v>
      </c>
      <c r="B5877" s="215">
        <v>6159</v>
      </c>
      <c r="C5877" s="215" t="s">
        <v>248</v>
      </c>
      <c r="D5877" s="215">
        <v>3036056</v>
      </c>
      <c r="E5877" s="215">
        <v>1020</v>
      </c>
      <c r="F5877" s="215">
        <v>1110</v>
      </c>
      <c r="G5877" s="215">
        <v>1004</v>
      </c>
      <c r="I5877" s="215" t="s">
        <v>16525</v>
      </c>
      <c r="J5877" s="215" t="s">
        <v>16526</v>
      </c>
      <c r="K5877" s="215" t="s">
        <v>8688</v>
      </c>
      <c r="L5877" s="215" t="s">
        <v>21703</v>
      </c>
      <c r="AD5877" s="216"/>
    </row>
    <row r="5878" spans="1:30" s="215" customFormat="1" x14ac:dyDescent="0.25">
      <c r="A5878" s="215" t="s">
        <v>160</v>
      </c>
      <c r="B5878" s="215">
        <v>6159</v>
      </c>
      <c r="C5878" s="215" t="s">
        <v>248</v>
      </c>
      <c r="D5878" s="215">
        <v>101166624</v>
      </c>
      <c r="E5878" s="215">
        <v>1060</v>
      </c>
      <c r="F5878" s="215">
        <v>1242</v>
      </c>
      <c r="G5878" s="215">
        <v>1004</v>
      </c>
      <c r="I5878" s="215" t="s">
        <v>31449</v>
      </c>
      <c r="J5878" s="215" t="s">
        <v>31450</v>
      </c>
      <c r="K5878" s="215" t="s">
        <v>328</v>
      </c>
      <c r="L5878" s="215" t="s">
        <v>31473</v>
      </c>
      <c r="AD5878" s="216"/>
    </row>
    <row r="5879" spans="1:30" s="215" customFormat="1" x14ac:dyDescent="0.25">
      <c r="A5879" s="215" t="s">
        <v>160</v>
      </c>
      <c r="B5879" s="215">
        <v>6159</v>
      </c>
      <c r="C5879" s="215" t="s">
        <v>248</v>
      </c>
      <c r="D5879" s="215">
        <v>190599368</v>
      </c>
      <c r="E5879" s="215">
        <v>1060</v>
      </c>
      <c r="G5879" s="215">
        <v>1004</v>
      </c>
      <c r="I5879" s="215" t="s">
        <v>16527</v>
      </c>
      <c r="J5879" s="215" t="s">
        <v>16528</v>
      </c>
      <c r="K5879" s="215" t="s">
        <v>8688</v>
      </c>
      <c r="L5879" s="215" t="s">
        <v>21704</v>
      </c>
      <c r="AD5879" s="216"/>
    </row>
    <row r="5880" spans="1:30" s="215" customFormat="1" x14ac:dyDescent="0.25">
      <c r="A5880" s="215" t="s">
        <v>160</v>
      </c>
      <c r="B5880" s="215">
        <v>6159</v>
      </c>
      <c r="C5880" s="215" t="s">
        <v>248</v>
      </c>
      <c r="D5880" s="215">
        <v>191644313</v>
      </c>
      <c r="E5880" s="215">
        <v>1060</v>
      </c>
      <c r="G5880" s="215">
        <v>1004</v>
      </c>
      <c r="I5880" s="215" t="s">
        <v>16529</v>
      </c>
      <c r="J5880" s="215" t="s">
        <v>16530</v>
      </c>
      <c r="K5880" s="215" t="s">
        <v>8688</v>
      </c>
      <c r="L5880" s="215" t="s">
        <v>21705</v>
      </c>
      <c r="AD5880" s="216"/>
    </row>
    <row r="5881" spans="1:30" s="215" customFormat="1" x14ac:dyDescent="0.25">
      <c r="A5881" s="215" t="s">
        <v>160</v>
      </c>
      <c r="B5881" s="215">
        <v>6159</v>
      </c>
      <c r="C5881" s="215" t="s">
        <v>248</v>
      </c>
      <c r="D5881" s="215">
        <v>191646654</v>
      </c>
      <c r="E5881" s="215">
        <v>1060</v>
      </c>
      <c r="G5881" s="215">
        <v>1004</v>
      </c>
      <c r="I5881" s="215" t="s">
        <v>16531</v>
      </c>
      <c r="J5881" s="215" t="s">
        <v>16532</v>
      </c>
      <c r="K5881" s="215" t="s">
        <v>8688</v>
      </c>
      <c r="L5881" s="215" t="s">
        <v>21706</v>
      </c>
      <c r="AD5881" s="216"/>
    </row>
    <row r="5882" spans="1:30" s="215" customFormat="1" x14ac:dyDescent="0.25">
      <c r="A5882" s="215" t="s">
        <v>160</v>
      </c>
      <c r="B5882" s="215">
        <v>6159</v>
      </c>
      <c r="C5882" s="215" t="s">
        <v>248</v>
      </c>
      <c r="D5882" s="215">
        <v>191649051</v>
      </c>
      <c r="E5882" s="215">
        <v>1020</v>
      </c>
      <c r="F5882" s="215">
        <v>1122</v>
      </c>
      <c r="G5882" s="215">
        <v>1004</v>
      </c>
      <c r="I5882" s="215" t="s">
        <v>16533</v>
      </c>
      <c r="J5882" s="215" t="s">
        <v>16534</v>
      </c>
      <c r="K5882" s="215" t="s">
        <v>8688</v>
      </c>
      <c r="L5882" s="215" t="s">
        <v>21707</v>
      </c>
      <c r="AD5882" s="216"/>
    </row>
    <row r="5883" spans="1:30" s="215" customFormat="1" x14ac:dyDescent="0.25">
      <c r="A5883" s="215" t="s">
        <v>160</v>
      </c>
      <c r="B5883" s="215">
        <v>6159</v>
      </c>
      <c r="C5883" s="215" t="s">
        <v>248</v>
      </c>
      <c r="D5883" s="215">
        <v>191649052</v>
      </c>
      <c r="E5883" s="215">
        <v>1020</v>
      </c>
      <c r="F5883" s="215">
        <v>1122</v>
      </c>
      <c r="G5883" s="215">
        <v>1004</v>
      </c>
      <c r="I5883" s="215" t="s">
        <v>16533</v>
      </c>
      <c r="J5883" s="215" t="s">
        <v>16534</v>
      </c>
      <c r="K5883" s="215" t="s">
        <v>8688</v>
      </c>
      <c r="L5883" s="215" t="s">
        <v>21708</v>
      </c>
      <c r="AD5883" s="216"/>
    </row>
    <row r="5884" spans="1:30" s="215" customFormat="1" x14ac:dyDescent="0.25">
      <c r="A5884" s="215" t="s">
        <v>160</v>
      </c>
      <c r="B5884" s="215">
        <v>6159</v>
      </c>
      <c r="C5884" s="215" t="s">
        <v>248</v>
      </c>
      <c r="D5884" s="215">
        <v>191651932</v>
      </c>
      <c r="E5884" s="215">
        <v>1060</v>
      </c>
      <c r="F5884" s="215">
        <v>1252</v>
      </c>
      <c r="G5884" s="215">
        <v>1004</v>
      </c>
      <c r="I5884" s="215" t="s">
        <v>16535</v>
      </c>
      <c r="J5884" s="215" t="s">
        <v>16536</v>
      </c>
      <c r="K5884" s="215" t="s">
        <v>8741</v>
      </c>
      <c r="L5884" s="215" t="s">
        <v>23158</v>
      </c>
      <c r="AD5884" s="216"/>
    </row>
    <row r="5885" spans="1:30" s="215" customFormat="1" x14ac:dyDescent="0.25">
      <c r="A5885" s="215" t="s">
        <v>160</v>
      </c>
      <c r="B5885" s="215">
        <v>6159</v>
      </c>
      <c r="C5885" s="215" t="s">
        <v>248</v>
      </c>
      <c r="D5885" s="215">
        <v>191685792</v>
      </c>
      <c r="E5885" s="215">
        <v>1020</v>
      </c>
      <c r="F5885" s="215">
        <v>1252</v>
      </c>
      <c r="G5885" s="215">
        <v>1004</v>
      </c>
      <c r="I5885" s="215" t="s">
        <v>31876</v>
      </c>
      <c r="J5885" s="215" t="s">
        <v>31877</v>
      </c>
      <c r="K5885" s="215" t="s">
        <v>328</v>
      </c>
      <c r="L5885" s="215" t="s">
        <v>31902</v>
      </c>
      <c r="AD5885" s="216"/>
    </row>
    <row r="5886" spans="1:30" s="215" customFormat="1" x14ac:dyDescent="0.25">
      <c r="A5886" s="215" t="s">
        <v>160</v>
      </c>
      <c r="B5886" s="215">
        <v>6159</v>
      </c>
      <c r="C5886" s="215" t="s">
        <v>248</v>
      </c>
      <c r="D5886" s="215">
        <v>191702118</v>
      </c>
      <c r="E5886" s="215">
        <v>1020</v>
      </c>
      <c r="F5886" s="215">
        <v>1110</v>
      </c>
      <c r="G5886" s="215">
        <v>1004</v>
      </c>
      <c r="I5886" s="215" t="s">
        <v>16537</v>
      </c>
      <c r="J5886" s="215" t="s">
        <v>16538</v>
      </c>
      <c r="K5886" s="215" t="s">
        <v>8688</v>
      </c>
      <c r="L5886" s="215" t="s">
        <v>21709</v>
      </c>
      <c r="AD5886" s="216"/>
    </row>
    <row r="5887" spans="1:30" s="215" customFormat="1" x14ac:dyDescent="0.25">
      <c r="A5887" s="215" t="s">
        <v>160</v>
      </c>
      <c r="B5887" s="215">
        <v>6159</v>
      </c>
      <c r="C5887" s="215" t="s">
        <v>248</v>
      </c>
      <c r="D5887" s="215">
        <v>191707795</v>
      </c>
      <c r="E5887" s="215">
        <v>1020</v>
      </c>
      <c r="F5887" s="215">
        <v>1110</v>
      </c>
      <c r="G5887" s="215">
        <v>1004</v>
      </c>
      <c r="I5887" s="215" t="s">
        <v>16539</v>
      </c>
      <c r="J5887" s="215" t="s">
        <v>16540</v>
      </c>
      <c r="K5887" s="215" t="s">
        <v>8688</v>
      </c>
      <c r="L5887" s="215" t="s">
        <v>21710</v>
      </c>
      <c r="AD5887" s="216"/>
    </row>
    <row r="5888" spans="1:30" s="215" customFormat="1" x14ac:dyDescent="0.25">
      <c r="A5888" s="215" t="s">
        <v>160</v>
      </c>
      <c r="B5888" s="215">
        <v>6159</v>
      </c>
      <c r="C5888" s="215" t="s">
        <v>248</v>
      </c>
      <c r="D5888" s="215">
        <v>191707800</v>
      </c>
      <c r="E5888" s="215">
        <v>1020</v>
      </c>
      <c r="F5888" s="215">
        <v>1110</v>
      </c>
      <c r="G5888" s="215">
        <v>1004</v>
      </c>
      <c r="I5888" s="215" t="s">
        <v>16539</v>
      </c>
      <c r="J5888" s="215" t="s">
        <v>16540</v>
      </c>
      <c r="K5888" s="215" t="s">
        <v>8688</v>
      </c>
      <c r="L5888" s="215" t="s">
        <v>21711</v>
      </c>
      <c r="AD5888" s="216"/>
    </row>
    <row r="5889" spans="1:30" s="215" customFormat="1" x14ac:dyDescent="0.25">
      <c r="A5889" s="215" t="s">
        <v>160</v>
      </c>
      <c r="B5889" s="215">
        <v>6159</v>
      </c>
      <c r="C5889" s="215" t="s">
        <v>248</v>
      </c>
      <c r="D5889" s="215">
        <v>191707813</v>
      </c>
      <c r="E5889" s="215">
        <v>1020</v>
      </c>
      <c r="F5889" s="215">
        <v>1110</v>
      </c>
      <c r="G5889" s="215">
        <v>1004</v>
      </c>
      <c r="I5889" s="215" t="s">
        <v>16541</v>
      </c>
      <c r="J5889" s="215" t="s">
        <v>16542</v>
      </c>
      <c r="K5889" s="215" t="s">
        <v>8688</v>
      </c>
      <c r="L5889" s="215" t="s">
        <v>21712</v>
      </c>
      <c r="AD5889" s="216"/>
    </row>
    <row r="5890" spans="1:30" s="215" customFormat="1" x14ac:dyDescent="0.25">
      <c r="A5890" s="215" t="s">
        <v>160</v>
      </c>
      <c r="B5890" s="215">
        <v>6159</v>
      </c>
      <c r="C5890" s="215" t="s">
        <v>248</v>
      </c>
      <c r="D5890" s="215">
        <v>191707821</v>
      </c>
      <c r="E5890" s="215">
        <v>1020</v>
      </c>
      <c r="F5890" s="215">
        <v>1110</v>
      </c>
      <c r="G5890" s="215">
        <v>1004</v>
      </c>
      <c r="I5890" s="215" t="s">
        <v>16539</v>
      </c>
      <c r="J5890" s="215" t="s">
        <v>16540</v>
      </c>
      <c r="K5890" s="215" t="s">
        <v>8688</v>
      </c>
      <c r="L5890" s="215" t="s">
        <v>21713</v>
      </c>
      <c r="AD5890" s="216"/>
    </row>
    <row r="5891" spans="1:30" s="215" customFormat="1" x14ac:dyDescent="0.25">
      <c r="A5891" s="215" t="s">
        <v>160</v>
      </c>
      <c r="B5891" s="215">
        <v>6159</v>
      </c>
      <c r="C5891" s="215" t="s">
        <v>248</v>
      </c>
      <c r="D5891" s="215">
        <v>191707829</v>
      </c>
      <c r="E5891" s="215">
        <v>1020</v>
      </c>
      <c r="F5891" s="215">
        <v>1110</v>
      </c>
      <c r="G5891" s="215">
        <v>1004</v>
      </c>
      <c r="I5891" s="215" t="s">
        <v>16543</v>
      </c>
      <c r="J5891" s="215" t="s">
        <v>16544</v>
      </c>
      <c r="K5891" s="215" t="s">
        <v>8741</v>
      </c>
      <c r="L5891" s="215" t="s">
        <v>23159</v>
      </c>
      <c r="AD5891" s="216"/>
    </row>
    <row r="5892" spans="1:30" s="215" customFormat="1" x14ac:dyDescent="0.25">
      <c r="A5892" s="215" t="s">
        <v>160</v>
      </c>
      <c r="B5892" s="215">
        <v>6159</v>
      </c>
      <c r="C5892" s="215" t="s">
        <v>248</v>
      </c>
      <c r="D5892" s="215">
        <v>191707833</v>
      </c>
      <c r="E5892" s="215">
        <v>1020</v>
      </c>
      <c r="F5892" s="215">
        <v>1110</v>
      </c>
      <c r="G5892" s="215">
        <v>1004</v>
      </c>
      <c r="I5892" s="215" t="s">
        <v>16543</v>
      </c>
      <c r="J5892" s="215" t="s">
        <v>16544</v>
      </c>
      <c r="K5892" s="215" t="s">
        <v>8741</v>
      </c>
      <c r="L5892" s="215" t="s">
        <v>23159</v>
      </c>
      <c r="AD5892" s="216"/>
    </row>
    <row r="5893" spans="1:30" s="215" customFormat="1" x14ac:dyDescent="0.25">
      <c r="A5893" s="215" t="s">
        <v>160</v>
      </c>
      <c r="B5893" s="215">
        <v>6159</v>
      </c>
      <c r="C5893" s="215" t="s">
        <v>248</v>
      </c>
      <c r="D5893" s="215">
        <v>191707852</v>
      </c>
      <c r="E5893" s="215">
        <v>1020</v>
      </c>
      <c r="F5893" s="215">
        <v>1110</v>
      </c>
      <c r="G5893" s="215">
        <v>1004</v>
      </c>
      <c r="I5893" s="215" t="s">
        <v>16543</v>
      </c>
      <c r="J5893" s="215" t="s">
        <v>16544</v>
      </c>
      <c r="K5893" s="215" t="s">
        <v>8741</v>
      </c>
      <c r="L5893" s="215" t="s">
        <v>23159</v>
      </c>
      <c r="AD5893" s="216"/>
    </row>
    <row r="5894" spans="1:30" s="215" customFormat="1" x14ac:dyDescent="0.25">
      <c r="A5894" s="215" t="s">
        <v>160</v>
      </c>
      <c r="B5894" s="215">
        <v>6159</v>
      </c>
      <c r="C5894" s="215" t="s">
        <v>248</v>
      </c>
      <c r="D5894" s="215">
        <v>191707860</v>
      </c>
      <c r="E5894" s="215">
        <v>1020</v>
      </c>
      <c r="F5894" s="215">
        <v>1110</v>
      </c>
      <c r="G5894" s="215">
        <v>1004</v>
      </c>
      <c r="I5894" s="215" t="s">
        <v>16543</v>
      </c>
      <c r="J5894" s="215" t="s">
        <v>16544</v>
      </c>
      <c r="K5894" s="215" t="s">
        <v>8741</v>
      </c>
      <c r="L5894" s="215" t="s">
        <v>23159</v>
      </c>
      <c r="AD5894" s="216"/>
    </row>
    <row r="5895" spans="1:30" s="215" customFormat="1" x14ac:dyDescent="0.25">
      <c r="A5895" s="215" t="s">
        <v>160</v>
      </c>
      <c r="B5895" s="215">
        <v>6159</v>
      </c>
      <c r="C5895" s="215" t="s">
        <v>248</v>
      </c>
      <c r="D5895" s="215">
        <v>191707863</v>
      </c>
      <c r="E5895" s="215">
        <v>1020</v>
      </c>
      <c r="F5895" s="215">
        <v>1110</v>
      </c>
      <c r="G5895" s="215">
        <v>1004</v>
      </c>
      <c r="I5895" s="215" t="s">
        <v>16543</v>
      </c>
      <c r="J5895" s="215" t="s">
        <v>16544</v>
      </c>
      <c r="K5895" s="215" t="s">
        <v>8741</v>
      </c>
      <c r="L5895" s="215" t="s">
        <v>23159</v>
      </c>
      <c r="AD5895" s="216"/>
    </row>
    <row r="5896" spans="1:30" s="215" customFormat="1" x14ac:dyDescent="0.25">
      <c r="A5896" s="215" t="s">
        <v>160</v>
      </c>
      <c r="B5896" s="215">
        <v>6159</v>
      </c>
      <c r="C5896" s="215" t="s">
        <v>248</v>
      </c>
      <c r="D5896" s="215">
        <v>191707867</v>
      </c>
      <c r="E5896" s="215">
        <v>1020</v>
      </c>
      <c r="F5896" s="215">
        <v>1110</v>
      </c>
      <c r="G5896" s="215">
        <v>1004</v>
      </c>
      <c r="I5896" s="215" t="s">
        <v>16543</v>
      </c>
      <c r="J5896" s="215" t="s">
        <v>16544</v>
      </c>
      <c r="K5896" s="215" t="s">
        <v>8741</v>
      </c>
      <c r="L5896" s="215" t="s">
        <v>23159</v>
      </c>
      <c r="AD5896" s="216"/>
    </row>
    <row r="5897" spans="1:30" s="215" customFormat="1" x14ac:dyDescent="0.25">
      <c r="A5897" s="215" t="s">
        <v>160</v>
      </c>
      <c r="B5897" s="215">
        <v>6159</v>
      </c>
      <c r="C5897" s="215" t="s">
        <v>248</v>
      </c>
      <c r="D5897" s="215">
        <v>191707873</v>
      </c>
      <c r="E5897" s="215">
        <v>1020</v>
      </c>
      <c r="F5897" s="215">
        <v>1110</v>
      </c>
      <c r="G5897" s="215">
        <v>1004</v>
      </c>
      <c r="I5897" s="215" t="s">
        <v>16543</v>
      </c>
      <c r="J5897" s="215" t="s">
        <v>16544</v>
      </c>
      <c r="K5897" s="215" t="s">
        <v>8741</v>
      </c>
      <c r="L5897" s="215" t="s">
        <v>23159</v>
      </c>
      <c r="AD5897" s="216"/>
    </row>
    <row r="5898" spans="1:30" s="215" customFormat="1" x14ac:dyDescent="0.25">
      <c r="A5898" s="215" t="s">
        <v>160</v>
      </c>
      <c r="B5898" s="215">
        <v>6159</v>
      </c>
      <c r="C5898" s="215" t="s">
        <v>248</v>
      </c>
      <c r="D5898" s="215">
        <v>191707877</v>
      </c>
      <c r="E5898" s="215">
        <v>1020</v>
      </c>
      <c r="F5898" s="215">
        <v>1110</v>
      </c>
      <c r="G5898" s="215">
        <v>1004</v>
      </c>
      <c r="I5898" s="215" t="s">
        <v>16539</v>
      </c>
      <c r="J5898" s="215" t="s">
        <v>16540</v>
      </c>
      <c r="K5898" s="215" t="s">
        <v>8688</v>
      </c>
      <c r="L5898" s="215" t="s">
        <v>21714</v>
      </c>
      <c r="AD5898" s="216"/>
    </row>
    <row r="5899" spans="1:30" s="215" customFormat="1" x14ac:dyDescent="0.25">
      <c r="A5899" s="215" t="s">
        <v>160</v>
      </c>
      <c r="B5899" s="215">
        <v>6159</v>
      </c>
      <c r="C5899" s="215" t="s">
        <v>248</v>
      </c>
      <c r="D5899" s="215">
        <v>191811780</v>
      </c>
      <c r="E5899" s="215">
        <v>1020</v>
      </c>
      <c r="F5899" s="215">
        <v>1110</v>
      </c>
      <c r="G5899" s="215">
        <v>1004</v>
      </c>
      <c r="I5899" s="215" t="s">
        <v>16545</v>
      </c>
      <c r="J5899" s="215" t="s">
        <v>16546</v>
      </c>
      <c r="K5899" s="215" t="s">
        <v>8688</v>
      </c>
      <c r="L5899" s="215" t="s">
        <v>21715</v>
      </c>
      <c r="AD5899" s="216"/>
    </row>
    <row r="5900" spans="1:30" s="215" customFormat="1" x14ac:dyDescent="0.25">
      <c r="A5900" s="215" t="s">
        <v>160</v>
      </c>
      <c r="B5900" s="215">
        <v>6159</v>
      </c>
      <c r="C5900" s="215" t="s">
        <v>248</v>
      </c>
      <c r="D5900" s="215">
        <v>191811796</v>
      </c>
      <c r="E5900" s="215">
        <v>1020</v>
      </c>
      <c r="F5900" s="215">
        <v>1110</v>
      </c>
      <c r="G5900" s="215">
        <v>1004</v>
      </c>
      <c r="I5900" s="215" t="s">
        <v>16547</v>
      </c>
      <c r="J5900" s="215" t="s">
        <v>16548</v>
      </c>
      <c r="K5900" s="215" t="s">
        <v>8688</v>
      </c>
      <c r="L5900" s="215" t="s">
        <v>21716</v>
      </c>
      <c r="AD5900" s="216"/>
    </row>
    <row r="5901" spans="1:30" s="215" customFormat="1" x14ac:dyDescent="0.25">
      <c r="A5901" s="215" t="s">
        <v>160</v>
      </c>
      <c r="B5901" s="215">
        <v>6159</v>
      </c>
      <c r="C5901" s="215" t="s">
        <v>248</v>
      </c>
      <c r="D5901" s="215">
        <v>191811797</v>
      </c>
      <c r="E5901" s="215">
        <v>1020</v>
      </c>
      <c r="F5901" s="215">
        <v>1110</v>
      </c>
      <c r="G5901" s="215">
        <v>1004</v>
      </c>
      <c r="I5901" s="215" t="s">
        <v>16547</v>
      </c>
      <c r="J5901" s="215" t="s">
        <v>16548</v>
      </c>
      <c r="K5901" s="215" t="s">
        <v>8688</v>
      </c>
      <c r="L5901" s="215" t="s">
        <v>21717</v>
      </c>
      <c r="AD5901" s="216"/>
    </row>
    <row r="5902" spans="1:30" s="215" customFormat="1" x14ac:dyDescent="0.25">
      <c r="A5902" s="215" t="s">
        <v>160</v>
      </c>
      <c r="B5902" s="215">
        <v>6159</v>
      </c>
      <c r="C5902" s="215" t="s">
        <v>248</v>
      </c>
      <c r="D5902" s="215">
        <v>191839177</v>
      </c>
      <c r="E5902" s="215">
        <v>1020</v>
      </c>
      <c r="F5902" s="215">
        <v>1110</v>
      </c>
      <c r="G5902" s="215">
        <v>1004</v>
      </c>
      <c r="I5902" s="215" t="s">
        <v>16549</v>
      </c>
      <c r="J5902" s="215" t="s">
        <v>16550</v>
      </c>
      <c r="K5902" s="215" t="s">
        <v>8688</v>
      </c>
      <c r="L5902" s="215" t="s">
        <v>21718</v>
      </c>
      <c r="AD5902" s="216"/>
    </row>
    <row r="5903" spans="1:30" s="215" customFormat="1" x14ac:dyDescent="0.25">
      <c r="A5903" s="215" t="s">
        <v>160</v>
      </c>
      <c r="B5903" s="215">
        <v>6159</v>
      </c>
      <c r="C5903" s="215" t="s">
        <v>248</v>
      </c>
      <c r="D5903" s="215">
        <v>191845515</v>
      </c>
      <c r="E5903" s="215">
        <v>1020</v>
      </c>
      <c r="F5903" s="215">
        <v>1110</v>
      </c>
      <c r="G5903" s="215">
        <v>1004</v>
      </c>
      <c r="I5903" s="215" t="s">
        <v>16551</v>
      </c>
      <c r="J5903" s="215" t="s">
        <v>16552</v>
      </c>
      <c r="K5903" s="215" t="s">
        <v>8688</v>
      </c>
      <c r="L5903" s="215" t="s">
        <v>21719</v>
      </c>
      <c r="AD5903" s="216"/>
    </row>
    <row r="5904" spans="1:30" s="215" customFormat="1" x14ac:dyDescent="0.25">
      <c r="A5904" s="215" t="s">
        <v>160</v>
      </c>
      <c r="B5904" s="215">
        <v>6159</v>
      </c>
      <c r="C5904" s="215" t="s">
        <v>248</v>
      </c>
      <c r="D5904" s="215">
        <v>191854263</v>
      </c>
      <c r="E5904" s="215">
        <v>1020</v>
      </c>
      <c r="F5904" s="215">
        <v>1122</v>
      </c>
      <c r="G5904" s="215">
        <v>1004</v>
      </c>
      <c r="I5904" s="215" t="s">
        <v>16553</v>
      </c>
      <c r="J5904" s="215" t="s">
        <v>16554</v>
      </c>
      <c r="K5904" s="215" t="s">
        <v>8688</v>
      </c>
      <c r="L5904" s="215" t="s">
        <v>21720</v>
      </c>
      <c r="AD5904" s="216"/>
    </row>
    <row r="5905" spans="1:30" s="215" customFormat="1" x14ac:dyDescent="0.25">
      <c r="A5905" s="215" t="s">
        <v>160</v>
      </c>
      <c r="B5905" s="215">
        <v>6159</v>
      </c>
      <c r="C5905" s="215" t="s">
        <v>248</v>
      </c>
      <c r="D5905" s="215">
        <v>191854281</v>
      </c>
      <c r="E5905" s="215">
        <v>1020</v>
      </c>
      <c r="F5905" s="215">
        <v>1122</v>
      </c>
      <c r="G5905" s="215">
        <v>1004</v>
      </c>
      <c r="I5905" s="215" t="s">
        <v>16555</v>
      </c>
      <c r="J5905" s="215" t="s">
        <v>16556</v>
      </c>
      <c r="K5905" s="215" t="s">
        <v>8688</v>
      </c>
      <c r="L5905" s="215" t="s">
        <v>21721</v>
      </c>
      <c r="AD5905" s="216"/>
    </row>
    <row r="5906" spans="1:30" s="215" customFormat="1" x14ac:dyDescent="0.25">
      <c r="A5906" s="215" t="s">
        <v>160</v>
      </c>
      <c r="B5906" s="215">
        <v>6159</v>
      </c>
      <c r="C5906" s="215" t="s">
        <v>248</v>
      </c>
      <c r="D5906" s="215">
        <v>191860645</v>
      </c>
      <c r="E5906" s="215">
        <v>1020</v>
      </c>
      <c r="F5906" s="215">
        <v>1110</v>
      </c>
      <c r="G5906" s="215">
        <v>1004</v>
      </c>
      <c r="I5906" s="215" t="s">
        <v>16557</v>
      </c>
      <c r="J5906" s="215" t="s">
        <v>16558</v>
      </c>
      <c r="K5906" s="215" t="s">
        <v>8688</v>
      </c>
      <c r="L5906" s="215" t="s">
        <v>21722</v>
      </c>
      <c r="AD5906" s="216"/>
    </row>
    <row r="5907" spans="1:30" s="215" customFormat="1" x14ac:dyDescent="0.25">
      <c r="A5907" s="215" t="s">
        <v>160</v>
      </c>
      <c r="B5907" s="215">
        <v>6159</v>
      </c>
      <c r="C5907" s="215" t="s">
        <v>248</v>
      </c>
      <c r="D5907" s="215">
        <v>191864702</v>
      </c>
      <c r="E5907" s="215">
        <v>1060</v>
      </c>
      <c r="F5907" s="215">
        <v>1220</v>
      </c>
      <c r="G5907" s="215">
        <v>1004</v>
      </c>
      <c r="I5907" s="215" t="s">
        <v>16559</v>
      </c>
      <c r="J5907" s="215" t="s">
        <v>16560</v>
      </c>
      <c r="K5907" s="215" t="s">
        <v>8688</v>
      </c>
      <c r="L5907" s="215" t="s">
        <v>21723</v>
      </c>
      <c r="AD5907" s="216"/>
    </row>
    <row r="5908" spans="1:30" s="215" customFormat="1" x14ac:dyDescent="0.25">
      <c r="A5908" s="215" t="s">
        <v>160</v>
      </c>
      <c r="B5908" s="215">
        <v>6159</v>
      </c>
      <c r="C5908" s="215" t="s">
        <v>248</v>
      </c>
      <c r="D5908" s="215">
        <v>191865420</v>
      </c>
      <c r="E5908" s="215">
        <v>1020</v>
      </c>
      <c r="F5908" s="215">
        <v>1110</v>
      </c>
      <c r="G5908" s="215">
        <v>1004</v>
      </c>
      <c r="I5908" s="215" t="s">
        <v>16561</v>
      </c>
      <c r="J5908" s="215" t="s">
        <v>16562</v>
      </c>
      <c r="K5908" s="215" t="s">
        <v>8688</v>
      </c>
      <c r="L5908" s="215" t="s">
        <v>21724</v>
      </c>
      <c r="AD5908" s="216"/>
    </row>
    <row r="5909" spans="1:30" s="215" customFormat="1" x14ac:dyDescent="0.25">
      <c r="A5909" s="215" t="s">
        <v>160</v>
      </c>
      <c r="B5909" s="215">
        <v>6159</v>
      </c>
      <c r="C5909" s="215" t="s">
        <v>248</v>
      </c>
      <c r="D5909" s="215">
        <v>191865482</v>
      </c>
      <c r="E5909" s="215">
        <v>1020</v>
      </c>
      <c r="F5909" s="215">
        <v>1110</v>
      </c>
      <c r="G5909" s="215">
        <v>1004</v>
      </c>
      <c r="I5909" s="215" t="s">
        <v>16563</v>
      </c>
      <c r="J5909" s="215" t="s">
        <v>16564</v>
      </c>
      <c r="K5909" s="215" t="s">
        <v>8688</v>
      </c>
      <c r="L5909" s="215" t="s">
        <v>21725</v>
      </c>
      <c r="AD5909" s="216"/>
    </row>
    <row r="5910" spans="1:30" s="215" customFormat="1" x14ac:dyDescent="0.25">
      <c r="A5910" s="215" t="s">
        <v>160</v>
      </c>
      <c r="B5910" s="215">
        <v>6159</v>
      </c>
      <c r="C5910" s="215" t="s">
        <v>248</v>
      </c>
      <c r="D5910" s="215">
        <v>191865487</v>
      </c>
      <c r="E5910" s="215">
        <v>1020</v>
      </c>
      <c r="F5910" s="215">
        <v>1110</v>
      </c>
      <c r="G5910" s="215">
        <v>1004</v>
      </c>
      <c r="I5910" s="215" t="s">
        <v>16563</v>
      </c>
      <c r="J5910" s="215" t="s">
        <v>16564</v>
      </c>
      <c r="K5910" s="215" t="s">
        <v>8688</v>
      </c>
      <c r="L5910" s="215" t="s">
        <v>21726</v>
      </c>
      <c r="AD5910" s="216"/>
    </row>
    <row r="5911" spans="1:30" s="215" customFormat="1" x14ac:dyDescent="0.25">
      <c r="A5911" s="215" t="s">
        <v>160</v>
      </c>
      <c r="B5911" s="215">
        <v>6159</v>
      </c>
      <c r="C5911" s="215" t="s">
        <v>248</v>
      </c>
      <c r="D5911" s="215">
        <v>191879561</v>
      </c>
      <c r="E5911" s="215">
        <v>1020</v>
      </c>
      <c r="F5911" s="215">
        <v>1122</v>
      </c>
      <c r="G5911" s="215">
        <v>1004</v>
      </c>
      <c r="I5911" s="215" t="s">
        <v>16565</v>
      </c>
      <c r="J5911" s="215" t="s">
        <v>16566</v>
      </c>
      <c r="K5911" s="215" t="s">
        <v>8688</v>
      </c>
      <c r="L5911" s="215" t="s">
        <v>21727</v>
      </c>
      <c r="AD5911" s="216"/>
    </row>
    <row r="5912" spans="1:30" s="215" customFormat="1" x14ac:dyDescent="0.25">
      <c r="A5912" s="215" t="s">
        <v>160</v>
      </c>
      <c r="B5912" s="215">
        <v>6159</v>
      </c>
      <c r="C5912" s="215" t="s">
        <v>248</v>
      </c>
      <c r="D5912" s="215">
        <v>191896257</v>
      </c>
      <c r="E5912" s="215">
        <v>1020</v>
      </c>
      <c r="F5912" s="215">
        <v>1110</v>
      </c>
      <c r="G5912" s="215">
        <v>1004</v>
      </c>
      <c r="I5912" s="215" t="s">
        <v>16567</v>
      </c>
      <c r="J5912" s="215" t="s">
        <v>16568</v>
      </c>
      <c r="K5912" s="215" t="s">
        <v>8688</v>
      </c>
      <c r="L5912" s="215" t="s">
        <v>21728</v>
      </c>
      <c r="AD5912" s="216"/>
    </row>
    <row r="5913" spans="1:30" s="215" customFormat="1" x14ac:dyDescent="0.25">
      <c r="A5913" s="215" t="s">
        <v>160</v>
      </c>
      <c r="B5913" s="215">
        <v>6159</v>
      </c>
      <c r="C5913" s="215" t="s">
        <v>248</v>
      </c>
      <c r="D5913" s="215">
        <v>191896278</v>
      </c>
      <c r="E5913" s="215">
        <v>1020</v>
      </c>
      <c r="F5913" s="215">
        <v>1110</v>
      </c>
      <c r="G5913" s="215">
        <v>1004</v>
      </c>
      <c r="I5913" s="215" t="s">
        <v>25233</v>
      </c>
      <c r="J5913" s="215" t="s">
        <v>25234</v>
      </c>
      <c r="K5913" s="215" t="s">
        <v>8688</v>
      </c>
      <c r="L5913" s="215" t="s">
        <v>25246</v>
      </c>
      <c r="AD5913" s="216"/>
    </row>
    <row r="5914" spans="1:30" s="215" customFormat="1" x14ac:dyDescent="0.25">
      <c r="A5914" s="215" t="s">
        <v>160</v>
      </c>
      <c r="B5914" s="215">
        <v>6159</v>
      </c>
      <c r="C5914" s="215" t="s">
        <v>248</v>
      </c>
      <c r="D5914" s="215">
        <v>191897810</v>
      </c>
      <c r="E5914" s="215">
        <v>1020</v>
      </c>
      <c r="F5914" s="215">
        <v>1121</v>
      </c>
      <c r="G5914" s="215">
        <v>1004</v>
      </c>
      <c r="I5914" s="215" t="s">
        <v>16551</v>
      </c>
      <c r="J5914" s="215" t="s">
        <v>16552</v>
      </c>
      <c r="K5914" s="215" t="s">
        <v>8688</v>
      </c>
      <c r="L5914" s="215" t="s">
        <v>21729</v>
      </c>
      <c r="AD5914" s="216"/>
    </row>
    <row r="5915" spans="1:30" s="215" customFormat="1" x14ac:dyDescent="0.25">
      <c r="A5915" s="215" t="s">
        <v>160</v>
      </c>
      <c r="B5915" s="215">
        <v>6159</v>
      </c>
      <c r="C5915" s="215" t="s">
        <v>248</v>
      </c>
      <c r="D5915" s="215">
        <v>191911578</v>
      </c>
      <c r="E5915" s="215">
        <v>1020</v>
      </c>
      <c r="F5915" s="215">
        <v>1121</v>
      </c>
      <c r="G5915" s="215">
        <v>1004</v>
      </c>
      <c r="I5915" s="215" t="s">
        <v>16569</v>
      </c>
      <c r="J5915" s="215" t="s">
        <v>16570</v>
      </c>
      <c r="K5915" s="215" t="s">
        <v>8688</v>
      </c>
      <c r="L5915" s="215" t="s">
        <v>21730</v>
      </c>
      <c r="AD5915" s="216"/>
    </row>
    <row r="5916" spans="1:30" s="215" customFormat="1" x14ac:dyDescent="0.25">
      <c r="A5916" s="215" t="s">
        <v>160</v>
      </c>
      <c r="B5916" s="215">
        <v>6159</v>
      </c>
      <c r="C5916" s="215" t="s">
        <v>248</v>
      </c>
      <c r="D5916" s="215">
        <v>191953281</v>
      </c>
      <c r="E5916" s="215">
        <v>1020</v>
      </c>
      <c r="F5916" s="215">
        <v>1110</v>
      </c>
      <c r="G5916" s="215">
        <v>1004</v>
      </c>
      <c r="I5916" s="215" t="s">
        <v>16571</v>
      </c>
      <c r="J5916" s="215" t="s">
        <v>16572</v>
      </c>
      <c r="K5916" s="215" t="s">
        <v>8688</v>
      </c>
      <c r="L5916" s="215" t="s">
        <v>21731</v>
      </c>
      <c r="AD5916" s="216"/>
    </row>
    <row r="5917" spans="1:30" s="215" customFormat="1" x14ac:dyDescent="0.25">
      <c r="A5917" s="215" t="s">
        <v>160</v>
      </c>
      <c r="B5917" s="215">
        <v>6159</v>
      </c>
      <c r="C5917" s="215" t="s">
        <v>248</v>
      </c>
      <c r="D5917" s="215">
        <v>191953282</v>
      </c>
      <c r="E5917" s="215">
        <v>1020</v>
      </c>
      <c r="F5917" s="215">
        <v>1110</v>
      </c>
      <c r="G5917" s="215">
        <v>1004</v>
      </c>
      <c r="I5917" s="215" t="s">
        <v>16571</v>
      </c>
      <c r="J5917" s="215" t="s">
        <v>16572</v>
      </c>
      <c r="K5917" s="215" t="s">
        <v>8688</v>
      </c>
      <c r="L5917" s="215" t="s">
        <v>21732</v>
      </c>
      <c r="AD5917" s="216"/>
    </row>
    <row r="5918" spans="1:30" s="215" customFormat="1" x14ac:dyDescent="0.25">
      <c r="A5918" s="215" t="s">
        <v>160</v>
      </c>
      <c r="B5918" s="215">
        <v>6159</v>
      </c>
      <c r="C5918" s="215" t="s">
        <v>248</v>
      </c>
      <c r="D5918" s="215">
        <v>191956065</v>
      </c>
      <c r="E5918" s="215">
        <v>1020</v>
      </c>
      <c r="F5918" s="215">
        <v>1122</v>
      </c>
      <c r="G5918" s="215">
        <v>1004</v>
      </c>
      <c r="I5918" s="215" t="s">
        <v>28677</v>
      </c>
      <c r="J5918" s="215" t="s">
        <v>28678</v>
      </c>
      <c r="K5918" s="215" t="s">
        <v>8688</v>
      </c>
      <c r="L5918" s="215" t="s">
        <v>28744</v>
      </c>
      <c r="AD5918" s="216"/>
    </row>
    <row r="5919" spans="1:30" s="215" customFormat="1" x14ac:dyDescent="0.25">
      <c r="A5919" s="215" t="s">
        <v>160</v>
      </c>
      <c r="B5919" s="215">
        <v>6159</v>
      </c>
      <c r="C5919" s="215" t="s">
        <v>248</v>
      </c>
      <c r="D5919" s="215">
        <v>191956232</v>
      </c>
      <c r="E5919" s="215">
        <v>1020</v>
      </c>
      <c r="F5919" s="215">
        <v>1110</v>
      </c>
      <c r="G5919" s="215">
        <v>1004</v>
      </c>
      <c r="I5919" s="215" t="s">
        <v>16573</v>
      </c>
      <c r="J5919" s="215" t="s">
        <v>16574</v>
      </c>
      <c r="K5919" s="215" t="s">
        <v>8688</v>
      </c>
      <c r="L5919" s="215" t="s">
        <v>21733</v>
      </c>
      <c r="AD5919" s="216"/>
    </row>
    <row r="5920" spans="1:30" s="215" customFormat="1" x14ac:dyDescent="0.25">
      <c r="A5920" s="215" t="s">
        <v>160</v>
      </c>
      <c r="B5920" s="215">
        <v>6159</v>
      </c>
      <c r="C5920" s="215" t="s">
        <v>248</v>
      </c>
      <c r="D5920" s="215">
        <v>191956237</v>
      </c>
      <c r="E5920" s="215">
        <v>1020</v>
      </c>
      <c r="F5920" s="215">
        <v>1110</v>
      </c>
      <c r="G5920" s="215">
        <v>1004</v>
      </c>
      <c r="I5920" s="215" t="s">
        <v>16573</v>
      </c>
      <c r="J5920" s="215" t="s">
        <v>16574</v>
      </c>
      <c r="K5920" s="215" t="s">
        <v>8688</v>
      </c>
      <c r="L5920" s="215" t="s">
        <v>21734</v>
      </c>
      <c r="AD5920" s="216"/>
    </row>
    <row r="5921" spans="1:30" s="215" customFormat="1" x14ac:dyDescent="0.25">
      <c r="A5921" s="215" t="s">
        <v>160</v>
      </c>
      <c r="B5921" s="215">
        <v>6159</v>
      </c>
      <c r="C5921" s="215" t="s">
        <v>248</v>
      </c>
      <c r="D5921" s="215">
        <v>191956239</v>
      </c>
      <c r="E5921" s="215">
        <v>1020</v>
      </c>
      <c r="F5921" s="215">
        <v>1110</v>
      </c>
      <c r="G5921" s="215">
        <v>1004</v>
      </c>
      <c r="I5921" s="215" t="s">
        <v>16575</v>
      </c>
      <c r="J5921" s="215" t="s">
        <v>16576</v>
      </c>
      <c r="K5921" s="215" t="s">
        <v>8688</v>
      </c>
      <c r="L5921" s="215" t="s">
        <v>21735</v>
      </c>
      <c r="AD5921" s="216"/>
    </row>
    <row r="5922" spans="1:30" s="215" customFormat="1" x14ac:dyDescent="0.25">
      <c r="A5922" s="215" t="s">
        <v>160</v>
      </c>
      <c r="B5922" s="215">
        <v>6159</v>
      </c>
      <c r="C5922" s="215" t="s">
        <v>248</v>
      </c>
      <c r="D5922" s="215">
        <v>191956241</v>
      </c>
      <c r="E5922" s="215">
        <v>1020</v>
      </c>
      <c r="F5922" s="215">
        <v>1110</v>
      </c>
      <c r="G5922" s="215">
        <v>1004</v>
      </c>
      <c r="I5922" s="215" t="s">
        <v>16577</v>
      </c>
      <c r="J5922" s="215" t="s">
        <v>16578</v>
      </c>
      <c r="K5922" s="215" t="s">
        <v>8688</v>
      </c>
      <c r="L5922" s="215" t="s">
        <v>21736</v>
      </c>
      <c r="AD5922" s="216"/>
    </row>
    <row r="5923" spans="1:30" s="215" customFormat="1" x14ac:dyDescent="0.25">
      <c r="A5923" s="215" t="s">
        <v>160</v>
      </c>
      <c r="B5923" s="215">
        <v>6159</v>
      </c>
      <c r="C5923" s="215" t="s">
        <v>248</v>
      </c>
      <c r="D5923" s="215">
        <v>191956244</v>
      </c>
      <c r="E5923" s="215">
        <v>1020</v>
      </c>
      <c r="F5923" s="215">
        <v>1110</v>
      </c>
      <c r="G5923" s="215">
        <v>1004</v>
      </c>
      <c r="I5923" s="215" t="s">
        <v>16579</v>
      </c>
      <c r="J5923" s="215" t="s">
        <v>16580</v>
      </c>
      <c r="K5923" s="215" t="s">
        <v>8688</v>
      </c>
      <c r="L5923" s="215" t="s">
        <v>21737</v>
      </c>
      <c r="AD5923" s="216"/>
    </row>
    <row r="5924" spans="1:30" s="215" customFormat="1" x14ac:dyDescent="0.25">
      <c r="A5924" s="215" t="s">
        <v>160</v>
      </c>
      <c r="B5924" s="215">
        <v>6159</v>
      </c>
      <c r="C5924" s="215" t="s">
        <v>248</v>
      </c>
      <c r="D5924" s="215">
        <v>191956248</v>
      </c>
      <c r="E5924" s="215">
        <v>1020</v>
      </c>
      <c r="F5924" s="215">
        <v>1110</v>
      </c>
      <c r="G5924" s="215">
        <v>1004</v>
      </c>
      <c r="I5924" s="215" t="s">
        <v>16581</v>
      </c>
      <c r="J5924" s="215" t="s">
        <v>16582</v>
      </c>
      <c r="K5924" s="215" t="s">
        <v>8688</v>
      </c>
      <c r="L5924" s="215" t="s">
        <v>21738</v>
      </c>
      <c r="AD5924" s="216"/>
    </row>
    <row r="5925" spans="1:30" s="215" customFormat="1" x14ac:dyDescent="0.25">
      <c r="A5925" s="215" t="s">
        <v>160</v>
      </c>
      <c r="B5925" s="215">
        <v>6159</v>
      </c>
      <c r="C5925" s="215" t="s">
        <v>248</v>
      </c>
      <c r="D5925" s="215">
        <v>191956250</v>
      </c>
      <c r="E5925" s="215">
        <v>1020</v>
      </c>
      <c r="F5925" s="215">
        <v>1110</v>
      </c>
      <c r="G5925" s="215">
        <v>1004</v>
      </c>
      <c r="I5925" s="215" t="s">
        <v>16583</v>
      </c>
      <c r="J5925" s="215" t="s">
        <v>16584</v>
      </c>
      <c r="K5925" s="215" t="s">
        <v>8688</v>
      </c>
      <c r="L5925" s="215" t="s">
        <v>21739</v>
      </c>
      <c r="AD5925" s="216"/>
    </row>
    <row r="5926" spans="1:30" s="215" customFormat="1" x14ac:dyDescent="0.25">
      <c r="A5926" s="215" t="s">
        <v>160</v>
      </c>
      <c r="B5926" s="215">
        <v>6159</v>
      </c>
      <c r="C5926" s="215" t="s">
        <v>248</v>
      </c>
      <c r="D5926" s="215">
        <v>191961478</v>
      </c>
      <c r="E5926" s="215">
        <v>1020</v>
      </c>
      <c r="F5926" s="215">
        <v>1110</v>
      </c>
      <c r="G5926" s="215">
        <v>1004</v>
      </c>
      <c r="I5926" s="215" t="s">
        <v>16585</v>
      </c>
      <c r="J5926" s="215" t="s">
        <v>16586</v>
      </c>
      <c r="K5926" s="215" t="s">
        <v>8688</v>
      </c>
      <c r="L5926" s="215" t="s">
        <v>27026</v>
      </c>
      <c r="AD5926" s="216"/>
    </row>
    <row r="5927" spans="1:30" s="215" customFormat="1" x14ac:dyDescent="0.25">
      <c r="A5927" s="215" t="s">
        <v>160</v>
      </c>
      <c r="B5927" s="215">
        <v>6159</v>
      </c>
      <c r="C5927" s="215" t="s">
        <v>248</v>
      </c>
      <c r="D5927" s="215">
        <v>191963113</v>
      </c>
      <c r="E5927" s="215">
        <v>1020</v>
      </c>
      <c r="F5927" s="215">
        <v>1121</v>
      </c>
      <c r="G5927" s="215">
        <v>1004</v>
      </c>
      <c r="I5927" s="215" t="s">
        <v>16587</v>
      </c>
      <c r="J5927" s="215" t="s">
        <v>16588</v>
      </c>
      <c r="K5927" s="215" t="s">
        <v>8688</v>
      </c>
      <c r="L5927" s="215" t="s">
        <v>21740</v>
      </c>
      <c r="AD5927" s="216"/>
    </row>
    <row r="5928" spans="1:30" s="215" customFormat="1" x14ac:dyDescent="0.25">
      <c r="A5928" s="215" t="s">
        <v>160</v>
      </c>
      <c r="B5928" s="215">
        <v>6159</v>
      </c>
      <c r="C5928" s="215" t="s">
        <v>248</v>
      </c>
      <c r="D5928" s="215">
        <v>191963136</v>
      </c>
      <c r="E5928" s="215">
        <v>1020</v>
      </c>
      <c r="F5928" s="215">
        <v>1121</v>
      </c>
      <c r="G5928" s="215">
        <v>1004</v>
      </c>
      <c r="I5928" s="215" t="s">
        <v>16587</v>
      </c>
      <c r="J5928" s="215" t="s">
        <v>16588</v>
      </c>
      <c r="K5928" s="215" t="s">
        <v>8688</v>
      </c>
      <c r="L5928" s="215" t="s">
        <v>21741</v>
      </c>
      <c r="AD5928" s="216"/>
    </row>
    <row r="5929" spans="1:30" s="215" customFormat="1" x14ac:dyDescent="0.25">
      <c r="A5929" s="215" t="s">
        <v>160</v>
      </c>
      <c r="B5929" s="215">
        <v>6159</v>
      </c>
      <c r="C5929" s="215" t="s">
        <v>248</v>
      </c>
      <c r="D5929" s="215">
        <v>191963144</v>
      </c>
      <c r="E5929" s="215">
        <v>1020</v>
      </c>
      <c r="F5929" s="215">
        <v>1121</v>
      </c>
      <c r="G5929" s="215">
        <v>1004</v>
      </c>
      <c r="I5929" s="215" t="s">
        <v>16587</v>
      </c>
      <c r="J5929" s="215" t="s">
        <v>16588</v>
      </c>
      <c r="K5929" s="215" t="s">
        <v>8688</v>
      </c>
      <c r="L5929" s="215" t="s">
        <v>21742</v>
      </c>
      <c r="AD5929" s="216"/>
    </row>
    <row r="5930" spans="1:30" s="215" customFormat="1" x14ac:dyDescent="0.25">
      <c r="A5930" s="215" t="s">
        <v>160</v>
      </c>
      <c r="B5930" s="215">
        <v>6159</v>
      </c>
      <c r="C5930" s="215" t="s">
        <v>248</v>
      </c>
      <c r="D5930" s="215">
        <v>191965455</v>
      </c>
      <c r="E5930" s="215">
        <v>1020</v>
      </c>
      <c r="F5930" s="215">
        <v>1122</v>
      </c>
      <c r="G5930" s="215">
        <v>1004</v>
      </c>
      <c r="I5930" s="215" t="s">
        <v>16589</v>
      </c>
      <c r="J5930" s="215" t="s">
        <v>16590</v>
      </c>
      <c r="K5930" s="215" t="s">
        <v>8688</v>
      </c>
      <c r="L5930" s="215" t="s">
        <v>21743</v>
      </c>
      <c r="AD5930" s="216"/>
    </row>
    <row r="5931" spans="1:30" s="215" customFormat="1" x14ac:dyDescent="0.25">
      <c r="A5931" s="215" t="s">
        <v>160</v>
      </c>
      <c r="B5931" s="215">
        <v>6159</v>
      </c>
      <c r="C5931" s="215" t="s">
        <v>248</v>
      </c>
      <c r="D5931" s="215">
        <v>191966958</v>
      </c>
      <c r="E5931" s="215">
        <v>1020</v>
      </c>
      <c r="F5931" s="215">
        <v>1110</v>
      </c>
      <c r="G5931" s="215">
        <v>1004</v>
      </c>
      <c r="I5931" s="215" t="s">
        <v>16591</v>
      </c>
      <c r="J5931" s="215" t="s">
        <v>16592</v>
      </c>
      <c r="K5931" s="215" t="s">
        <v>8688</v>
      </c>
      <c r="L5931" s="215" t="s">
        <v>21744</v>
      </c>
      <c r="AD5931" s="216"/>
    </row>
    <row r="5932" spans="1:30" s="215" customFormat="1" x14ac:dyDescent="0.25">
      <c r="A5932" s="215" t="s">
        <v>160</v>
      </c>
      <c r="B5932" s="215">
        <v>6159</v>
      </c>
      <c r="C5932" s="215" t="s">
        <v>248</v>
      </c>
      <c r="D5932" s="215">
        <v>191966961</v>
      </c>
      <c r="E5932" s="215">
        <v>1020</v>
      </c>
      <c r="F5932" s="215">
        <v>1110</v>
      </c>
      <c r="G5932" s="215">
        <v>1004</v>
      </c>
      <c r="I5932" s="215" t="s">
        <v>16593</v>
      </c>
      <c r="J5932" s="215" t="s">
        <v>16594</v>
      </c>
      <c r="K5932" s="215" t="s">
        <v>8688</v>
      </c>
      <c r="L5932" s="215" t="s">
        <v>21745</v>
      </c>
      <c r="AD5932" s="216"/>
    </row>
    <row r="5933" spans="1:30" s="215" customFormat="1" x14ac:dyDescent="0.25">
      <c r="A5933" s="215" t="s">
        <v>160</v>
      </c>
      <c r="B5933" s="215">
        <v>6159</v>
      </c>
      <c r="C5933" s="215" t="s">
        <v>248</v>
      </c>
      <c r="D5933" s="215">
        <v>191966980</v>
      </c>
      <c r="E5933" s="215">
        <v>1020</v>
      </c>
      <c r="F5933" s="215">
        <v>1110</v>
      </c>
      <c r="G5933" s="215">
        <v>1003</v>
      </c>
      <c r="I5933" s="215" t="s">
        <v>27097</v>
      </c>
      <c r="J5933" s="215" t="s">
        <v>27098</v>
      </c>
      <c r="K5933" s="215" t="s">
        <v>8688</v>
      </c>
      <c r="L5933" s="215" t="s">
        <v>27167</v>
      </c>
      <c r="AD5933" s="216"/>
    </row>
    <row r="5934" spans="1:30" s="215" customFormat="1" x14ac:dyDescent="0.25">
      <c r="A5934" s="215" t="s">
        <v>160</v>
      </c>
      <c r="B5934" s="215">
        <v>6159</v>
      </c>
      <c r="C5934" s="215" t="s">
        <v>248</v>
      </c>
      <c r="D5934" s="215">
        <v>191966987</v>
      </c>
      <c r="E5934" s="215">
        <v>1020</v>
      </c>
      <c r="F5934" s="215">
        <v>1110</v>
      </c>
      <c r="G5934" s="215">
        <v>1003</v>
      </c>
      <c r="I5934" s="215" t="s">
        <v>27099</v>
      </c>
      <c r="J5934" s="215" t="s">
        <v>27100</v>
      </c>
      <c r="K5934" s="215" t="s">
        <v>8688</v>
      </c>
      <c r="L5934" s="215" t="s">
        <v>27168</v>
      </c>
      <c r="AD5934" s="216"/>
    </row>
    <row r="5935" spans="1:30" s="215" customFormat="1" x14ac:dyDescent="0.25">
      <c r="A5935" s="215" t="s">
        <v>160</v>
      </c>
      <c r="B5935" s="215">
        <v>6159</v>
      </c>
      <c r="C5935" s="215" t="s">
        <v>248</v>
      </c>
      <c r="D5935" s="215">
        <v>191966990</v>
      </c>
      <c r="E5935" s="215">
        <v>1020</v>
      </c>
      <c r="F5935" s="215">
        <v>1110</v>
      </c>
      <c r="G5935" s="215">
        <v>1003</v>
      </c>
      <c r="I5935" s="215" t="s">
        <v>27101</v>
      </c>
      <c r="J5935" s="215" t="s">
        <v>27102</v>
      </c>
      <c r="K5935" s="215" t="s">
        <v>8688</v>
      </c>
      <c r="L5935" s="215" t="s">
        <v>27169</v>
      </c>
      <c r="AD5935" s="216"/>
    </row>
    <row r="5936" spans="1:30" s="215" customFormat="1" x14ac:dyDescent="0.25">
      <c r="A5936" s="215" t="s">
        <v>160</v>
      </c>
      <c r="B5936" s="215">
        <v>6159</v>
      </c>
      <c r="C5936" s="215" t="s">
        <v>248</v>
      </c>
      <c r="D5936" s="215">
        <v>191969600</v>
      </c>
      <c r="E5936" s="215">
        <v>1020</v>
      </c>
      <c r="F5936" s="215">
        <v>1110</v>
      </c>
      <c r="G5936" s="215">
        <v>1004</v>
      </c>
      <c r="I5936" s="215" t="s">
        <v>28458</v>
      </c>
      <c r="J5936" s="215" t="s">
        <v>28459</v>
      </c>
      <c r="K5936" s="215" t="s">
        <v>8688</v>
      </c>
      <c r="L5936" s="215" t="s">
        <v>28484</v>
      </c>
      <c r="AD5936" s="216"/>
    </row>
    <row r="5937" spans="1:30" s="215" customFormat="1" x14ac:dyDescent="0.25">
      <c r="A5937" s="215" t="s">
        <v>160</v>
      </c>
      <c r="B5937" s="215">
        <v>6159</v>
      </c>
      <c r="C5937" s="215" t="s">
        <v>248</v>
      </c>
      <c r="D5937" s="215">
        <v>191987135</v>
      </c>
      <c r="E5937" s="215">
        <v>1020</v>
      </c>
      <c r="F5937" s="215">
        <v>1110</v>
      </c>
      <c r="G5937" s="215">
        <v>1004</v>
      </c>
      <c r="I5937" s="215" t="s">
        <v>28679</v>
      </c>
      <c r="J5937" s="215" t="s">
        <v>28680</v>
      </c>
      <c r="K5937" s="215" t="s">
        <v>8688</v>
      </c>
      <c r="L5937" s="215" t="s">
        <v>28745</v>
      </c>
      <c r="AD5937" s="216"/>
    </row>
    <row r="5938" spans="1:30" s="215" customFormat="1" x14ac:dyDescent="0.25">
      <c r="A5938" s="215" t="s">
        <v>160</v>
      </c>
      <c r="B5938" s="215">
        <v>6159</v>
      </c>
      <c r="C5938" s="215" t="s">
        <v>248</v>
      </c>
      <c r="D5938" s="215">
        <v>191991664</v>
      </c>
      <c r="E5938" s="215">
        <v>1020</v>
      </c>
      <c r="F5938" s="215">
        <v>1122</v>
      </c>
      <c r="G5938" s="215">
        <v>1003</v>
      </c>
      <c r="I5938" s="215" t="s">
        <v>29158</v>
      </c>
      <c r="J5938" s="215" t="s">
        <v>29159</v>
      </c>
      <c r="K5938" s="215" t="s">
        <v>8688</v>
      </c>
      <c r="L5938" s="215" t="s">
        <v>29182</v>
      </c>
      <c r="AD5938" s="216"/>
    </row>
    <row r="5939" spans="1:30" s="215" customFormat="1" x14ac:dyDescent="0.25">
      <c r="A5939" s="215" t="s">
        <v>160</v>
      </c>
      <c r="B5939" s="215">
        <v>6159</v>
      </c>
      <c r="C5939" s="215" t="s">
        <v>248</v>
      </c>
      <c r="D5939" s="215">
        <v>191992661</v>
      </c>
      <c r="E5939" s="215">
        <v>1020</v>
      </c>
      <c r="F5939" s="215">
        <v>1110</v>
      </c>
      <c r="G5939" s="215">
        <v>1004</v>
      </c>
      <c r="I5939" s="215" t="s">
        <v>25078</v>
      </c>
      <c r="J5939" s="215" t="s">
        <v>25079</v>
      </c>
      <c r="K5939" s="215" t="s">
        <v>8688</v>
      </c>
      <c r="L5939" s="215" t="s">
        <v>25119</v>
      </c>
      <c r="AD5939" s="216"/>
    </row>
    <row r="5940" spans="1:30" s="215" customFormat="1" x14ac:dyDescent="0.25">
      <c r="A5940" s="215" t="s">
        <v>160</v>
      </c>
      <c r="B5940" s="215">
        <v>6159</v>
      </c>
      <c r="C5940" s="215" t="s">
        <v>248</v>
      </c>
      <c r="D5940" s="215">
        <v>192002152</v>
      </c>
      <c r="E5940" s="215">
        <v>1060</v>
      </c>
      <c r="F5940" s="215">
        <v>1274</v>
      </c>
      <c r="G5940" s="215">
        <v>1004</v>
      </c>
      <c r="I5940" s="215" t="s">
        <v>16595</v>
      </c>
      <c r="J5940" s="215" t="s">
        <v>16596</v>
      </c>
      <c r="K5940" s="215" t="s">
        <v>8688</v>
      </c>
      <c r="L5940" s="215" t="s">
        <v>21746</v>
      </c>
      <c r="AD5940" s="216"/>
    </row>
    <row r="5941" spans="1:30" s="215" customFormat="1" x14ac:dyDescent="0.25">
      <c r="A5941" s="215" t="s">
        <v>160</v>
      </c>
      <c r="B5941" s="215">
        <v>6159</v>
      </c>
      <c r="C5941" s="215" t="s">
        <v>248</v>
      </c>
      <c r="D5941" s="215">
        <v>192002153</v>
      </c>
      <c r="E5941" s="215">
        <v>1060</v>
      </c>
      <c r="F5941" s="215">
        <v>1274</v>
      </c>
      <c r="G5941" s="215">
        <v>1004</v>
      </c>
      <c r="I5941" s="215" t="s">
        <v>16597</v>
      </c>
      <c r="J5941" s="215" t="s">
        <v>16598</v>
      </c>
      <c r="K5941" s="215" t="s">
        <v>8688</v>
      </c>
      <c r="L5941" s="215" t="s">
        <v>21747</v>
      </c>
      <c r="AD5941" s="216"/>
    </row>
    <row r="5942" spans="1:30" s="215" customFormat="1" x14ac:dyDescent="0.25">
      <c r="A5942" s="215" t="s">
        <v>160</v>
      </c>
      <c r="B5942" s="215">
        <v>6159</v>
      </c>
      <c r="C5942" s="215" t="s">
        <v>248</v>
      </c>
      <c r="D5942" s="215">
        <v>192002590</v>
      </c>
      <c r="E5942" s="215">
        <v>1060</v>
      </c>
      <c r="F5942" s="215">
        <v>1274</v>
      </c>
      <c r="G5942" s="215">
        <v>1004</v>
      </c>
      <c r="I5942" s="215" t="s">
        <v>16599</v>
      </c>
      <c r="J5942" s="215" t="s">
        <v>16600</v>
      </c>
      <c r="K5942" s="215" t="s">
        <v>8741</v>
      </c>
      <c r="L5942" s="215" t="s">
        <v>23160</v>
      </c>
      <c r="AD5942" s="216"/>
    </row>
    <row r="5943" spans="1:30" s="215" customFormat="1" x14ac:dyDescent="0.25">
      <c r="A5943" s="215" t="s">
        <v>160</v>
      </c>
      <c r="B5943" s="215">
        <v>6159</v>
      </c>
      <c r="C5943" s="215" t="s">
        <v>248</v>
      </c>
      <c r="D5943" s="215">
        <v>192002591</v>
      </c>
      <c r="E5943" s="215">
        <v>1060</v>
      </c>
      <c r="F5943" s="215">
        <v>1274</v>
      </c>
      <c r="G5943" s="215">
        <v>1004</v>
      </c>
      <c r="I5943" s="215" t="s">
        <v>16601</v>
      </c>
      <c r="J5943" s="215" t="s">
        <v>16602</v>
      </c>
      <c r="K5943" s="215" t="s">
        <v>8741</v>
      </c>
      <c r="L5943" s="215" t="s">
        <v>23161</v>
      </c>
      <c r="AD5943" s="216"/>
    </row>
    <row r="5944" spans="1:30" s="215" customFormat="1" x14ac:dyDescent="0.25">
      <c r="A5944" s="215" t="s">
        <v>160</v>
      </c>
      <c r="B5944" s="215">
        <v>6159</v>
      </c>
      <c r="C5944" s="215" t="s">
        <v>248</v>
      </c>
      <c r="D5944" s="215">
        <v>192002592</v>
      </c>
      <c r="E5944" s="215">
        <v>1060</v>
      </c>
      <c r="F5944" s="215">
        <v>1274</v>
      </c>
      <c r="G5944" s="215">
        <v>1004</v>
      </c>
      <c r="I5944" s="215" t="s">
        <v>16603</v>
      </c>
      <c r="J5944" s="215" t="s">
        <v>16604</v>
      </c>
      <c r="K5944" s="215" t="s">
        <v>8741</v>
      </c>
      <c r="L5944" s="215" t="s">
        <v>23162</v>
      </c>
      <c r="AD5944" s="216"/>
    </row>
    <row r="5945" spans="1:30" s="215" customFormat="1" x14ac:dyDescent="0.25">
      <c r="A5945" s="215" t="s">
        <v>160</v>
      </c>
      <c r="B5945" s="215">
        <v>6159</v>
      </c>
      <c r="C5945" s="215" t="s">
        <v>248</v>
      </c>
      <c r="D5945" s="215">
        <v>192005431</v>
      </c>
      <c r="E5945" s="215">
        <v>1060</v>
      </c>
      <c r="F5945" s="215">
        <v>1274</v>
      </c>
      <c r="G5945" s="215">
        <v>1004</v>
      </c>
      <c r="I5945" s="215" t="s">
        <v>11624</v>
      </c>
      <c r="J5945" s="215" t="s">
        <v>11625</v>
      </c>
      <c r="K5945" s="215" t="s">
        <v>328</v>
      </c>
      <c r="L5945" s="215" t="s">
        <v>11631</v>
      </c>
      <c r="AD5945" s="216"/>
    </row>
    <row r="5946" spans="1:30" s="215" customFormat="1" x14ac:dyDescent="0.25">
      <c r="A5946" s="215" t="s">
        <v>160</v>
      </c>
      <c r="B5946" s="215">
        <v>6159</v>
      </c>
      <c r="C5946" s="215" t="s">
        <v>248</v>
      </c>
      <c r="D5946" s="215">
        <v>192005436</v>
      </c>
      <c r="E5946" s="215">
        <v>1060</v>
      </c>
      <c r="F5946" s="215">
        <v>1274</v>
      </c>
      <c r="G5946" s="215">
        <v>1004</v>
      </c>
      <c r="I5946" s="215" t="s">
        <v>11624</v>
      </c>
      <c r="J5946" s="215" t="s">
        <v>11625</v>
      </c>
      <c r="K5946" s="215" t="s">
        <v>328</v>
      </c>
      <c r="L5946" s="215" t="s">
        <v>11631</v>
      </c>
      <c r="AD5946" s="216"/>
    </row>
    <row r="5947" spans="1:30" s="215" customFormat="1" x14ac:dyDescent="0.25">
      <c r="A5947" s="215" t="s">
        <v>160</v>
      </c>
      <c r="B5947" s="215">
        <v>6159</v>
      </c>
      <c r="C5947" s="215" t="s">
        <v>248</v>
      </c>
      <c r="D5947" s="215">
        <v>192023226</v>
      </c>
      <c r="E5947" s="215">
        <v>1060</v>
      </c>
      <c r="F5947" s="215">
        <v>1252</v>
      </c>
      <c r="G5947" s="215">
        <v>1004</v>
      </c>
      <c r="I5947" s="215" t="s">
        <v>24827</v>
      </c>
      <c r="J5947" s="215" t="s">
        <v>24828</v>
      </c>
      <c r="K5947" s="215" t="s">
        <v>8688</v>
      </c>
      <c r="L5947" s="215" t="s">
        <v>24913</v>
      </c>
      <c r="AD5947" s="216"/>
    </row>
    <row r="5948" spans="1:30" s="215" customFormat="1" x14ac:dyDescent="0.25">
      <c r="A5948" s="215" t="s">
        <v>160</v>
      </c>
      <c r="B5948" s="215">
        <v>6159</v>
      </c>
      <c r="C5948" s="215" t="s">
        <v>248</v>
      </c>
      <c r="D5948" s="215">
        <v>192034228</v>
      </c>
      <c r="E5948" s="215">
        <v>1020</v>
      </c>
      <c r="F5948" s="215">
        <v>1110</v>
      </c>
      <c r="G5948" s="215">
        <v>1003</v>
      </c>
      <c r="I5948" s="215" t="s">
        <v>27103</v>
      </c>
      <c r="J5948" s="215" t="s">
        <v>27104</v>
      </c>
      <c r="K5948" s="215" t="s">
        <v>8688</v>
      </c>
      <c r="L5948" s="215" t="s">
        <v>27170</v>
      </c>
      <c r="AD5948" s="216"/>
    </row>
    <row r="5949" spans="1:30" s="215" customFormat="1" x14ac:dyDescent="0.25">
      <c r="A5949" s="215" t="s">
        <v>160</v>
      </c>
      <c r="B5949" s="215">
        <v>6159</v>
      </c>
      <c r="C5949" s="215" t="s">
        <v>248</v>
      </c>
      <c r="D5949" s="215">
        <v>192034257</v>
      </c>
      <c r="E5949" s="215">
        <v>1020</v>
      </c>
      <c r="F5949" s="215">
        <v>1110</v>
      </c>
      <c r="G5949" s="215">
        <v>1003</v>
      </c>
      <c r="I5949" s="215" t="s">
        <v>27103</v>
      </c>
      <c r="J5949" s="215" t="s">
        <v>27104</v>
      </c>
      <c r="K5949" s="215" t="s">
        <v>8688</v>
      </c>
      <c r="L5949" s="215" t="s">
        <v>27171</v>
      </c>
      <c r="AD5949" s="216"/>
    </row>
    <row r="5950" spans="1:30" s="215" customFormat="1" x14ac:dyDescent="0.25">
      <c r="A5950" s="215" t="s">
        <v>160</v>
      </c>
      <c r="B5950" s="215">
        <v>6159</v>
      </c>
      <c r="C5950" s="215" t="s">
        <v>248</v>
      </c>
      <c r="D5950" s="215">
        <v>192034277</v>
      </c>
      <c r="E5950" s="215">
        <v>1020</v>
      </c>
      <c r="F5950" s="215">
        <v>1110</v>
      </c>
      <c r="G5950" s="215">
        <v>1003</v>
      </c>
      <c r="I5950" s="215" t="s">
        <v>27103</v>
      </c>
      <c r="J5950" s="215" t="s">
        <v>27104</v>
      </c>
      <c r="K5950" s="215" t="s">
        <v>8688</v>
      </c>
      <c r="L5950" s="215" t="s">
        <v>27172</v>
      </c>
      <c r="AD5950" s="216"/>
    </row>
    <row r="5951" spans="1:30" s="215" customFormat="1" x14ac:dyDescent="0.25">
      <c r="A5951" s="215" t="s">
        <v>160</v>
      </c>
      <c r="B5951" s="215">
        <v>6159</v>
      </c>
      <c r="C5951" s="215" t="s">
        <v>248</v>
      </c>
      <c r="D5951" s="215">
        <v>192047694</v>
      </c>
      <c r="E5951" s="215">
        <v>1020</v>
      </c>
      <c r="F5951" s="215">
        <v>1110</v>
      </c>
      <c r="G5951" s="215">
        <v>1004</v>
      </c>
      <c r="I5951" s="215" t="s">
        <v>29226</v>
      </c>
      <c r="J5951" s="215" t="s">
        <v>29227</v>
      </c>
      <c r="K5951" s="215" t="s">
        <v>8688</v>
      </c>
      <c r="L5951" s="215" t="s">
        <v>31344</v>
      </c>
      <c r="AD5951" s="216"/>
    </row>
    <row r="5952" spans="1:30" s="215" customFormat="1" x14ac:dyDescent="0.25">
      <c r="A5952" s="215" t="s">
        <v>160</v>
      </c>
      <c r="B5952" s="215">
        <v>6159</v>
      </c>
      <c r="C5952" s="215" t="s">
        <v>248</v>
      </c>
      <c r="D5952" s="215">
        <v>192048276</v>
      </c>
      <c r="E5952" s="215">
        <v>1080</v>
      </c>
      <c r="F5952" s="215">
        <v>1252</v>
      </c>
      <c r="G5952" s="215">
        <v>1004</v>
      </c>
      <c r="I5952" s="215" t="s">
        <v>29299</v>
      </c>
      <c r="J5952" s="215" t="s">
        <v>29300</v>
      </c>
      <c r="K5952" s="215" t="s">
        <v>328</v>
      </c>
      <c r="L5952" s="215" t="s">
        <v>29326</v>
      </c>
      <c r="AD5952" s="216"/>
    </row>
    <row r="5953" spans="1:30" s="215" customFormat="1" x14ac:dyDescent="0.25">
      <c r="A5953" s="215" t="s">
        <v>160</v>
      </c>
      <c r="B5953" s="215">
        <v>6159</v>
      </c>
      <c r="C5953" s="215" t="s">
        <v>248</v>
      </c>
      <c r="D5953" s="215">
        <v>192048277</v>
      </c>
      <c r="E5953" s="215">
        <v>1080</v>
      </c>
      <c r="F5953" s="215">
        <v>1252</v>
      </c>
      <c r="G5953" s="215">
        <v>1004</v>
      </c>
      <c r="I5953" s="215" t="s">
        <v>29299</v>
      </c>
      <c r="J5953" s="215" t="s">
        <v>29300</v>
      </c>
      <c r="K5953" s="215" t="s">
        <v>328</v>
      </c>
      <c r="L5953" s="215" t="s">
        <v>29326</v>
      </c>
      <c r="AD5953" s="216"/>
    </row>
    <row r="5954" spans="1:30" s="215" customFormat="1" x14ac:dyDescent="0.25">
      <c r="A5954" s="215" t="s">
        <v>160</v>
      </c>
      <c r="B5954" s="215">
        <v>6159</v>
      </c>
      <c r="C5954" s="215" t="s">
        <v>248</v>
      </c>
      <c r="D5954" s="215">
        <v>192049085</v>
      </c>
      <c r="E5954" s="215">
        <v>1080</v>
      </c>
      <c r="F5954" s="215">
        <v>1252</v>
      </c>
      <c r="G5954" s="215">
        <v>1004</v>
      </c>
      <c r="I5954" s="215" t="s">
        <v>30227</v>
      </c>
      <c r="J5954" s="215" t="s">
        <v>30228</v>
      </c>
      <c r="K5954" s="215" t="s">
        <v>8741</v>
      </c>
      <c r="L5954" s="215" t="s">
        <v>31123</v>
      </c>
      <c r="AD5954" s="216"/>
    </row>
    <row r="5955" spans="1:30" s="215" customFormat="1" x14ac:dyDescent="0.25">
      <c r="A5955" s="215" t="s">
        <v>160</v>
      </c>
      <c r="B5955" s="215">
        <v>6159</v>
      </c>
      <c r="C5955" s="215" t="s">
        <v>248</v>
      </c>
      <c r="D5955" s="215">
        <v>192049171</v>
      </c>
      <c r="E5955" s="215">
        <v>1080</v>
      </c>
      <c r="F5955" s="215">
        <v>1252</v>
      </c>
      <c r="G5955" s="215">
        <v>1004</v>
      </c>
      <c r="I5955" s="215" t="s">
        <v>30229</v>
      </c>
      <c r="J5955" s="215" t="s">
        <v>30230</v>
      </c>
      <c r="K5955" s="215" t="s">
        <v>328</v>
      </c>
      <c r="L5955" s="215" t="s">
        <v>30771</v>
      </c>
      <c r="AD5955" s="216"/>
    </row>
    <row r="5956" spans="1:30" s="215" customFormat="1" x14ac:dyDescent="0.25">
      <c r="A5956" s="215" t="s">
        <v>160</v>
      </c>
      <c r="B5956" s="215">
        <v>6159</v>
      </c>
      <c r="C5956" s="215" t="s">
        <v>248</v>
      </c>
      <c r="D5956" s="215">
        <v>192049172</v>
      </c>
      <c r="E5956" s="215">
        <v>1080</v>
      </c>
      <c r="F5956" s="215">
        <v>1252</v>
      </c>
      <c r="G5956" s="215">
        <v>1004</v>
      </c>
      <c r="I5956" s="215" t="s">
        <v>30231</v>
      </c>
      <c r="J5956" s="215" t="s">
        <v>30232</v>
      </c>
      <c r="K5956" s="215" t="s">
        <v>328</v>
      </c>
      <c r="L5956" s="215" t="s">
        <v>30771</v>
      </c>
      <c r="AD5956" s="216"/>
    </row>
    <row r="5957" spans="1:30" s="215" customFormat="1" x14ac:dyDescent="0.25">
      <c r="A5957" s="215" t="s">
        <v>160</v>
      </c>
      <c r="B5957" s="215">
        <v>6159</v>
      </c>
      <c r="C5957" s="215" t="s">
        <v>248</v>
      </c>
      <c r="D5957" s="215">
        <v>192049180</v>
      </c>
      <c r="E5957" s="215">
        <v>1080</v>
      </c>
      <c r="F5957" s="215">
        <v>1252</v>
      </c>
      <c r="G5957" s="215">
        <v>1004</v>
      </c>
      <c r="I5957" s="215" t="s">
        <v>30233</v>
      </c>
      <c r="J5957" s="215" t="s">
        <v>30234</v>
      </c>
      <c r="K5957" s="215" t="s">
        <v>328</v>
      </c>
      <c r="L5957" s="215" t="s">
        <v>30772</v>
      </c>
      <c r="AD5957" s="216"/>
    </row>
    <row r="5958" spans="1:30" s="215" customFormat="1" x14ac:dyDescent="0.25">
      <c r="A5958" s="215" t="s">
        <v>160</v>
      </c>
      <c r="B5958" s="215">
        <v>6159</v>
      </c>
      <c r="C5958" s="215" t="s">
        <v>248</v>
      </c>
      <c r="D5958" s="215">
        <v>192049181</v>
      </c>
      <c r="E5958" s="215">
        <v>1080</v>
      </c>
      <c r="F5958" s="215">
        <v>1252</v>
      </c>
      <c r="G5958" s="215">
        <v>1004</v>
      </c>
      <c r="I5958" s="215" t="s">
        <v>30233</v>
      </c>
      <c r="J5958" s="215" t="s">
        <v>30234</v>
      </c>
      <c r="K5958" s="215" t="s">
        <v>328</v>
      </c>
      <c r="L5958" s="215" t="s">
        <v>30772</v>
      </c>
      <c r="AD5958" s="216"/>
    </row>
    <row r="5959" spans="1:30" s="215" customFormat="1" x14ac:dyDescent="0.25">
      <c r="A5959" s="215" t="s">
        <v>160</v>
      </c>
      <c r="B5959" s="215">
        <v>6159</v>
      </c>
      <c r="C5959" s="215" t="s">
        <v>248</v>
      </c>
      <c r="D5959" s="215">
        <v>192049785</v>
      </c>
      <c r="E5959" s="215">
        <v>1020</v>
      </c>
      <c r="F5959" s="215">
        <v>1110</v>
      </c>
      <c r="G5959" s="215">
        <v>1004</v>
      </c>
      <c r="I5959" s="215" t="s">
        <v>31273</v>
      </c>
      <c r="J5959" s="215" t="s">
        <v>31274</v>
      </c>
      <c r="K5959" s="215" t="s">
        <v>8741</v>
      </c>
      <c r="L5959" s="215" t="s">
        <v>31363</v>
      </c>
      <c r="AD5959" s="216"/>
    </row>
    <row r="5960" spans="1:30" s="215" customFormat="1" x14ac:dyDescent="0.25">
      <c r="A5960" s="215" t="s">
        <v>160</v>
      </c>
      <c r="B5960" s="215">
        <v>6159</v>
      </c>
      <c r="C5960" s="215" t="s">
        <v>248</v>
      </c>
      <c r="D5960" s="215">
        <v>192050732</v>
      </c>
      <c r="E5960" s="215">
        <v>1060</v>
      </c>
      <c r="G5960" s="215">
        <v>1004</v>
      </c>
      <c r="I5960" s="215" t="s">
        <v>31451</v>
      </c>
      <c r="J5960" s="215" t="s">
        <v>31452</v>
      </c>
      <c r="K5960" s="215" t="s">
        <v>8688</v>
      </c>
      <c r="L5960" s="215" t="s">
        <v>31511</v>
      </c>
      <c r="AD5960" s="216"/>
    </row>
    <row r="5961" spans="1:30" s="215" customFormat="1" x14ac:dyDescent="0.25">
      <c r="A5961" s="215" t="s">
        <v>160</v>
      </c>
      <c r="B5961" s="215">
        <v>6159</v>
      </c>
      <c r="C5961" s="215" t="s">
        <v>248</v>
      </c>
      <c r="D5961" s="215">
        <v>192050740</v>
      </c>
      <c r="E5961" s="215">
        <v>1080</v>
      </c>
      <c r="F5961" s="215">
        <v>1242</v>
      </c>
      <c r="G5961" s="215">
        <v>1004</v>
      </c>
      <c r="I5961" s="215" t="s">
        <v>31453</v>
      </c>
      <c r="J5961" s="215" t="s">
        <v>31454</v>
      </c>
      <c r="K5961" s="215" t="s">
        <v>328</v>
      </c>
      <c r="L5961" s="215" t="s">
        <v>31471</v>
      </c>
      <c r="AD5961" s="216"/>
    </row>
    <row r="5962" spans="1:30" s="215" customFormat="1" x14ac:dyDescent="0.25">
      <c r="A5962" s="215" t="s">
        <v>160</v>
      </c>
      <c r="B5962" s="215">
        <v>6159</v>
      </c>
      <c r="C5962" s="215" t="s">
        <v>248</v>
      </c>
      <c r="D5962" s="215">
        <v>192051479</v>
      </c>
      <c r="E5962" s="215">
        <v>1080</v>
      </c>
      <c r="F5962" s="215">
        <v>1252</v>
      </c>
      <c r="G5962" s="215">
        <v>1004</v>
      </c>
      <c r="I5962" s="215" t="s">
        <v>31878</v>
      </c>
      <c r="J5962" s="215" t="s">
        <v>31879</v>
      </c>
      <c r="K5962" s="215" t="s">
        <v>328</v>
      </c>
      <c r="L5962" s="215" t="s">
        <v>31906</v>
      </c>
      <c r="AD5962" s="216"/>
    </row>
    <row r="5963" spans="1:30" s="215" customFormat="1" x14ac:dyDescent="0.25">
      <c r="A5963" s="215" t="s">
        <v>160</v>
      </c>
      <c r="B5963" s="215">
        <v>6173</v>
      </c>
      <c r="C5963" s="215" t="s">
        <v>250</v>
      </c>
      <c r="D5963" s="215">
        <v>191951943</v>
      </c>
      <c r="E5963" s="215">
        <v>1020</v>
      </c>
      <c r="F5963" s="215">
        <v>1110</v>
      </c>
      <c r="G5963" s="215">
        <v>1004</v>
      </c>
      <c r="I5963" s="215" t="s">
        <v>9250</v>
      </c>
      <c r="J5963" s="215" t="s">
        <v>9251</v>
      </c>
      <c r="K5963" s="215" t="s">
        <v>8688</v>
      </c>
      <c r="L5963" s="215" t="s">
        <v>10907</v>
      </c>
      <c r="AD5963" s="216"/>
    </row>
    <row r="5964" spans="1:30" s="215" customFormat="1" x14ac:dyDescent="0.25">
      <c r="A5964" s="215" t="s">
        <v>160</v>
      </c>
      <c r="B5964" s="215">
        <v>6173</v>
      </c>
      <c r="C5964" s="215" t="s">
        <v>250</v>
      </c>
      <c r="D5964" s="215">
        <v>191963871</v>
      </c>
      <c r="E5964" s="215">
        <v>1020</v>
      </c>
      <c r="F5964" s="215">
        <v>1122</v>
      </c>
      <c r="G5964" s="215">
        <v>1004</v>
      </c>
      <c r="I5964" s="215" t="s">
        <v>9252</v>
      </c>
      <c r="J5964" s="215" t="s">
        <v>9253</v>
      </c>
      <c r="K5964" s="215" t="s">
        <v>8688</v>
      </c>
      <c r="L5964" s="215" t="s">
        <v>10908</v>
      </c>
      <c r="AD5964" s="216"/>
    </row>
    <row r="5965" spans="1:30" s="215" customFormat="1" x14ac:dyDescent="0.25">
      <c r="A5965" s="215" t="s">
        <v>160</v>
      </c>
      <c r="B5965" s="215">
        <v>6173</v>
      </c>
      <c r="C5965" s="215" t="s">
        <v>250</v>
      </c>
      <c r="D5965" s="215">
        <v>191988737</v>
      </c>
      <c r="E5965" s="215">
        <v>1020</v>
      </c>
      <c r="F5965" s="215">
        <v>1122</v>
      </c>
      <c r="G5965" s="215">
        <v>1004</v>
      </c>
      <c r="I5965" s="215" t="s">
        <v>9254</v>
      </c>
      <c r="J5965" s="215" t="s">
        <v>9255</v>
      </c>
      <c r="K5965" s="215" t="s">
        <v>8688</v>
      </c>
      <c r="L5965" s="215" t="s">
        <v>10909</v>
      </c>
      <c r="AD5965" s="216"/>
    </row>
    <row r="5966" spans="1:30" s="215" customFormat="1" x14ac:dyDescent="0.25">
      <c r="A5966" s="215" t="s">
        <v>160</v>
      </c>
      <c r="B5966" s="215">
        <v>6173</v>
      </c>
      <c r="C5966" s="215" t="s">
        <v>250</v>
      </c>
      <c r="D5966" s="215">
        <v>191994986</v>
      </c>
      <c r="E5966" s="215">
        <v>1020</v>
      </c>
      <c r="F5966" s="215">
        <v>1110</v>
      </c>
      <c r="G5966" s="215">
        <v>1004</v>
      </c>
      <c r="I5966" s="215" t="s">
        <v>9256</v>
      </c>
      <c r="J5966" s="215" t="s">
        <v>9257</v>
      </c>
      <c r="K5966" s="215" t="s">
        <v>8688</v>
      </c>
      <c r="L5966" s="215" t="s">
        <v>10910</v>
      </c>
      <c r="AD5966" s="216"/>
    </row>
    <row r="5967" spans="1:30" s="215" customFormat="1" x14ac:dyDescent="0.25">
      <c r="A5967" s="215" t="s">
        <v>160</v>
      </c>
      <c r="B5967" s="215">
        <v>6173</v>
      </c>
      <c r="C5967" s="215" t="s">
        <v>250</v>
      </c>
      <c r="D5967" s="215">
        <v>192012696</v>
      </c>
      <c r="E5967" s="215">
        <v>1080</v>
      </c>
      <c r="F5967" s="215">
        <v>1274</v>
      </c>
      <c r="G5967" s="215">
        <v>1004</v>
      </c>
      <c r="I5967" s="215" t="s">
        <v>11892</v>
      </c>
      <c r="J5967" s="215" t="s">
        <v>11893</v>
      </c>
      <c r="K5967" s="215" t="s">
        <v>8688</v>
      </c>
      <c r="L5967" s="215" t="s">
        <v>11918</v>
      </c>
      <c r="AD5967" s="216"/>
    </row>
    <row r="5968" spans="1:30" s="215" customFormat="1" x14ac:dyDescent="0.25">
      <c r="A5968" s="215" t="s">
        <v>160</v>
      </c>
      <c r="B5968" s="215">
        <v>6173</v>
      </c>
      <c r="C5968" s="215" t="s">
        <v>250</v>
      </c>
      <c r="D5968" s="215">
        <v>192012698</v>
      </c>
      <c r="E5968" s="215">
        <v>1080</v>
      </c>
      <c r="F5968" s="215">
        <v>1274</v>
      </c>
      <c r="G5968" s="215">
        <v>1004</v>
      </c>
      <c r="I5968" s="215" t="s">
        <v>11894</v>
      </c>
      <c r="J5968" s="215" t="s">
        <v>11895</v>
      </c>
      <c r="K5968" s="215" t="s">
        <v>8688</v>
      </c>
      <c r="L5968" s="215" t="s">
        <v>11919</v>
      </c>
      <c r="AD5968" s="216"/>
    </row>
    <row r="5969" spans="1:30" s="215" customFormat="1" x14ac:dyDescent="0.25">
      <c r="A5969" s="215" t="s">
        <v>160</v>
      </c>
      <c r="B5969" s="215">
        <v>6173</v>
      </c>
      <c r="C5969" s="215" t="s">
        <v>250</v>
      </c>
      <c r="D5969" s="215">
        <v>192012705</v>
      </c>
      <c r="E5969" s="215">
        <v>1080</v>
      </c>
      <c r="F5969" s="215">
        <v>1274</v>
      </c>
      <c r="G5969" s="215">
        <v>1004</v>
      </c>
      <c r="I5969" s="215" t="s">
        <v>11896</v>
      </c>
      <c r="J5969" s="215" t="s">
        <v>11897</v>
      </c>
      <c r="K5969" s="215" t="s">
        <v>8688</v>
      </c>
      <c r="L5969" s="215" t="s">
        <v>11920</v>
      </c>
      <c r="AD5969" s="216"/>
    </row>
    <row r="5970" spans="1:30" s="215" customFormat="1" x14ac:dyDescent="0.25">
      <c r="A5970" s="215" t="s">
        <v>160</v>
      </c>
      <c r="B5970" s="215">
        <v>6173</v>
      </c>
      <c r="C5970" s="215" t="s">
        <v>250</v>
      </c>
      <c r="D5970" s="215">
        <v>192012919</v>
      </c>
      <c r="E5970" s="215">
        <v>1080</v>
      </c>
      <c r="F5970" s="215">
        <v>1242</v>
      </c>
      <c r="G5970" s="215">
        <v>1004</v>
      </c>
      <c r="I5970" s="215" t="s">
        <v>11898</v>
      </c>
      <c r="J5970" s="215" t="s">
        <v>11899</v>
      </c>
      <c r="K5970" s="215" t="s">
        <v>8688</v>
      </c>
      <c r="L5970" s="215" t="s">
        <v>11921</v>
      </c>
      <c r="AD5970" s="216"/>
    </row>
    <row r="5971" spans="1:30" s="215" customFormat="1" x14ac:dyDescent="0.25">
      <c r="A5971" s="215" t="s">
        <v>160</v>
      </c>
      <c r="B5971" s="215">
        <v>6173</v>
      </c>
      <c r="C5971" s="215" t="s">
        <v>250</v>
      </c>
      <c r="D5971" s="215">
        <v>192026551</v>
      </c>
      <c r="E5971" s="215">
        <v>1020</v>
      </c>
      <c r="F5971" s="215">
        <v>1122</v>
      </c>
      <c r="G5971" s="215">
        <v>1003</v>
      </c>
      <c r="I5971" s="215" t="s">
        <v>25557</v>
      </c>
      <c r="J5971" s="215" t="s">
        <v>25558</v>
      </c>
      <c r="K5971" s="215" t="s">
        <v>8688</v>
      </c>
      <c r="L5971" s="215" t="s">
        <v>26093</v>
      </c>
      <c r="AD5971" s="216"/>
    </row>
    <row r="5972" spans="1:30" s="215" customFormat="1" x14ac:dyDescent="0.25">
      <c r="A5972" s="215" t="s">
        <v>160</v>
      </c>
      <c r="B5972" s="215">
        <v>6173</v>
      </c>
      <c r="C5972" s="215" t="s">
        <v>250</v>
      </c>
      <c r="D5972" s="215">
        <v>192026557</v>
      </c>
      <c r="E5972" s="215">
        <v>1020</v>
      </c>
      <c r="F5972" s="215">
        <v>1122</v>
      </c>
      <c r="G5972" s="215">
        <v>1003</v>
      </c>
      <c r="I5972" s="215" t="s">
        <v>25559</v>
      </c>
      <c r="J5972" s="215" t="s">
        <v>25560</v>
      </c>
      <c r="K5972" s="215" t="s">
        <v>8688</v>
      </c>
      <c r="L5972" s="215" t="s">
        <v>26094</v>
      </c>
      <c r="AD5972" s="216"/>
    </row>
    <row r="5973" spans="1:30" s="215" customFormat="1" x14ac:dyDescent="0.25">
      <c r="A5973" s="215" t="s">
        <v>160</v>
      </c>
      <c r="B5973" s="215">
        <v>6173</v>
      </c>
      <c r="C5973" s="215" t="s">
        <v>250</v>
      </c>
      <c r="D5973" s="215">
        <v>192026559</v>
      </c>
      <c r="E5973" s="215">
        <v>1020</v>
      </c>
      <c r="F5973" s="215">
        <v>1122</v>
      </c>
      <c r="G5973" s="215">
        <v>1003</v>
      </c>
      <c r="I5973" s="215" t="s">
        <v>25561</v>
      </c>
      <c r="J5973" s="215" t="s">
        <v>25562</v>
      </c>
      <c r="K5973" s="215" t="s">
        <v>8688</v>
      </c>
      <c r="L5973" s="215" t="s">
        <v>26095</v>
      </c>
      <c r="AD5973" s="216"/>
    </row>
    <row r="5974" spans="1:30" s="215" customFormat="1" x14ac:dyDescent="0.25">
      <c r="A5974" s="215" t="s">
        <v>160</v>
      </c>
      <c r="B5974" s="215">
        <v>6173</v>
      </c>
      <c r="C5974" s="215" t="s">
        <v>250</v>
      </c>
      <c r="D5974" s="215">
        <v>192026562</v>
      </c>
      <c r="E5974" s="215">
        <v>1020</v>
      </c>
      <c r="F5974" s="215">
        <v>1122</v>
      </c>
      <c r="G5974" s="215">
        <v>1003</v>
      </c>
      <c r="I5974" s="215" t="s">
        <v>25563</v>
      </c>
      <c r="J5974" s="215" t="s">
        <v>25564</v>
      </c>
      <c r="K5974" s="215" t="s">
        <v>8688</v>
      </c>
      <c r="L5974" s="215" t="s">
        <v>26096</v>
      </c>
      <c r="AD5974" s="216"/>
    </row>
    <row r="5975" spans="1:30" s="215" customFormat="1" x14ac:dyDescent="0.25">
      <c r="A5975" s="215" t="s">
        <v>160</v>
      </c>
      <c r="B5975" s="215">
        <v>6173</v>
      </c>
      <c r="C5975" s="215" t="s">
        <v>250</v>
      </c>
      <c r="D5975" s="215">
        <v>192026616</v>
      </c>
      <c r="E5975" s="215">
        <v>1020</v>
      </c>
      <c r="F5975" s="215">
        <v>1110</v>
      </c>
      <c r="G5975" s="215">
        <v>1004</v>
      </c>
      <c r="I5975" s="215" t="s">
        <v>28681</v>
      </c>
      <c r="J5975" s="215" t="s">
        <v>28682</v>
      </c>
      <c r="K5975" s="215" t="s">
        <v>8688</v>
      </c>
      <c r="L5975" s="215" t="s">
        <v>28746</v>
      </c>
      <c r="AD5975" s="216"/>
    </row>
    <row r="5976" spans="1:30" s="215" customFormat="1" x14ac:dyDescent="0.25">
      <c r="A5976" s="215" t="s">
        <v>160</v>
      </c>
      <c r="B5976" s="215">
        <v>6173</v>
      </c>
      <c r="C5976" s="215" t="s">
        <v>250</v>
      </c>
      <c r="D5976" s="215">
        <v>192027387</v>
      </c>
      <c r="E5976" s="215">
        <v>1060</v>
      </c>
      <c r="F5976" s="215">
        <v>1274</v>
      </c>
      <c r="G5976" s="215">
        <v>1004</v>
      </c>
      <c r="I5976" s="215" t="s">
        <v>25565</v>
      </c>
      <c r="J5976" s="215" t="s">
        <v>25566</v>
      </c>
      <c r="K5976" s="215" t="s">
        <v>8688</v>
      </c>
      <c r="L5976" s="215" t="s">
        <v>26097</v>
      </c>
      <c r="AD5976" s="216"/>
    </row>
    <row r="5977" spans="1:30" s="215" customFormat="1" x14ac:dyDescent="0.25">
      <c r="A5977" s="215" t="s">
        <v>160</v>
      </c>
      <c r="B5977" s="215">
        <v>6173</v>
      </c>
      <c r="C5977" s="215" t="s">
        <v>250</v>
      </c>
      <c r="D5977" s="215">
        <v>192036262</v>
      </c>
      <c r="E5977" s="215">
        <v>1060</v>
      </c>
      <c r="F5977" s="215">
        <v>1242</v>
      </c>
      <c r="G5977" s="215">
        <v>1004</v>
      </c>
      <c r="I5977" s="215" t="s">
        <v>27693</v>
      </c>
      <c r="J5977" s="215" t="s">
        <v>27694</v>
      </c>
      <c r="K5977" s="215" t="s">
        <v>8741</v>
      </c>
      <c r="L5977" s="215" t="s">
        <v>28061</v>
      </c>
      <c r="AD5977" s="216"/>
    </row>
    <row r="5978" spans="1:30" s="215" customFormat="1" x14ac:dyDescent="0.25">
      <c r="A5978" s="215" t="s">
        <v>160</v>
      </c>
      <c r="B5978" s="215">
        <v>6173</v>
      </c>
      <c r="C5978" s="215" t="s">
        <v>250</v>
      </c>
      <c r="D5978" s="215">
        <v>500006251</v>
      </c>
      <c r="E5978" s="215">
        <v>1020</v>
      </c>
      <c r="F5978" s="215">
        <v>1110</v>
      </c>
      <c r="G5978" s="215">
        <v>1004</v>
      </c>
      <c r="I5978" s="215" t="s">
        <v>23890</v>
      </c>
      <c r="J5978" s="215" t="s">
        <v>23891</v>
      </c>
      <c r="K5978" s="215" t="s">
        <v>8688</v>
      </c>
      <c r="L5978" s="215" t="s">
        <v>23980</v>
      </c>
      <c r="AD5978" s="216"/>
    </row>
    <row r="5979" spans="1:30" s="215" customFormat="1" x14ac:dyDescent="0.25">
      <c r="A5979" s="215" t="s">
        <v>160</v>
      </c>
      <c r="B5979" s="215">
        <v>6173</v>
      </c>
      <c r="C5979" s="215" t="s">
        <v>250</v>
      </c>
      <c r="D5979" s="215">
        <v>504105652</v>
      </c>
      <c r="E5979" s="215">
        <v>1060</v>
      </c>
      <c r="F5979" s="215">
        <v>1274</v>
      </c>
      <c r="G5979" s="215">
        <v>1004</v>
      </c>
      <c r="I5979" s="215" t="s">
        <v>9258</v>
      </c>
      <c r="J5979" s="215" t="s">
        <v>9259</v>
      </c>
      <c r="K5979" s="215" t="s">
        <v>8688</v>
      </c>
      <c r="L5979" s="215" t="s">
        <v>10911</v>
      </c>
      <c r="AD5979" s="216"/>
    </row>
    <row r="5980" spans="1:30" s="215" customFormat="1" x14ac:dyDescent="0.25">
      <c r="A5980" s="215" t="s">
        <v>160</v>
      </c>
      <c r="B5980" s="215">
        <v>6173</v>
      </c>
      <c r="C5980" s="215" t="s">
        <v>250</v>
      </c>
      <c r="D5980" s="215">
        <v>504105698</v>
      </c>
      <c r="E5980" s="215">
        <v>1060</v>
      </c>
      <c r="F5980" s="215">
        <v>1274</v>
      </c>
      <c r="G5980" s="215">
        <v>1004</v>
      </c>
      <c r="I5980" s="215" t="s">
        <v>9260</v>
      </c>
      <c r="J5980" s="215" t="s">
        <v>9261</v>
      </c>
      <c r="K5980" s="215" t="s">
        <v>8688</v>
      </c>
      <c r="L5980" s="215" t="s">
        <v>10912</v>
      </c>
      <c r="AD5980" s="216"/>
    </row>
    <row r="5981" spans="1:30" s="215" customFormat="1" x14ac:dyDescent="0.25">
      <c r="A5981" s="215" t="s">
        <v>160</v>
      </c>
      <c r="B5981" s="215">
        <v>6177</v>
      </c>
      <c r="C5981" s="215" t="s">
        <v>251</v>
      </c>
      <c r="D5981" s="215">
        <v>190674112</v>
      </c>
      <c r="E5981" s="215">
        <v>1060</v>
      </c>
      <c r="F5981" s="215">
        <v>1274</v>
      </c>
      <c r="G5981" s="215">
        <v>1004</v>
      </c>
      <c r="I5981" s="215" t="s">
        <v>16605</v>
      </c>
      <c r="J5981" s="215" t="s">
        <v>16606</v>
      </c>
      <c r="K5981" s="215" t="s">
        <v>8688</v>
      </c>
      <c r="L5981" s="215" t="s">
        <v>21748</v>
      </c>
      <c r="AD5981" s="216"/>
    </row>
    <row r="5982" spans="1:30" s="215" customFormat="1" x14ac:dyDescent="0.25">
      <c r="A5982" s="215" t="s">
        <v>160</v>
      </c>
      <c r="B5982" s="215">
        <v>6177</v>
      </c>
      <c r="C5982" s="215" t="s">
        <v>251</v>
      </c>
      <c r="D5982" s="215">
        <v>191956977</v>
      </c>
      <c r="E5982" s="215">
        <v>1020</v>
      </c>
      <c r="F5982" s="215">
        <v>1121</v>
      </c>
      <c r="G5982" s="215">
        <v>1004</v>
      </c>
      <c r="I5982" s="215" t="s">
        <v>16607</v>
      </c>
      <c r="J5982" s="215" t="s">
        <v>16608</v>
      </c>
      <c r="K5982" s="215" t="s">
        <v>8741</v>
      </c>
      <c r="L5982" s="215" t="s">
        <v>23163</v>
      </c>
      <c r="AD5982" s="216"/>
    </row>
    <row r="5983" spans="1:30" s="215" customFormat="1" x14ac:dyDescent="0.25">
      <c r="A5983" s="215" t="s">
        <v>160</v>
      </c>
      <c r="B5983" s="215">
        <v>6177</v>
      </c>
      <c r="C5983" s="215" t="s">
        <v>251</v>
      </c>
      <c r="D5983" s="215">
        <v>191999613</v>
      </c>
      <c r="E5983" s="215">
        <v>1060</v>
      </c>
      <c r="F5983" s="215">
        <v>1241</v>
      </c>
      <c r="G5983" s="215">
        <v>1004</v>
      </c>
      <c r="I5983" s="215" t="s">
        <v>16609</v>
      </c>
      <c r="J5983" s="215" t="s">
        <v>16610</v>
      </c>
      <c r="K5983" s="215" t="s">
        <v>8688</v>
      </c>
      <c r="L5983" s="215" t="s">
        <v>21749</v>
      </c>
      <c r="AD5983" s="216"/>
    </row>
    <row r="5984" spans="1:30" s="215" customFormat="1" x14ac:dyDescent="0.25">
      <c r="A5984" s="215" t="s">
        <v>160</v>
      </c>
      <c r="B5984" s="215">
        <v>6181</v>
      </c>
      <c r="C5984" s="215" t="s">
        <v>252</v>
      </c>
      <c r="D5984" s="215">
        <v>932351</v>
      </c>
      <c r="E5984" s="215">
        <v>1040</v>
      </c>
      <c r="G5984" s="215">
        <v>1004</v>
      </c>
      <c r="I5984" s="215" t="s">
        <v>4073</v>
      </c>
      <c r="J5984" s="215" t="s">
        <v>4074</v>
      </c>
      <c r="K5984" s="215" t="s">
        <v>328</v>
      </c>
      <c r="L5984" s="215" t="s">
        <v>6029</v>
      </c>
      <c r="AD5984" s="216"/>
    </row>
    <row r="5985" spans="1:30" s="215" customFormat="1" x14ac:dyDescent="0.25">
      <c r="A5985" s="215" t="s">
        <v>160</v>
      </c>
      <c r="B5985" s="215">
        <v>6181</v>
      </c>
      <c r="C5985" s="215" t="s">
        <v>252</v>
      </c>
      <c r="D5985" s="215">
        <v>932352</v>
      </c>
      <c r="E5985" s="215">
        <v>1040</v>
      </c>
      <c r="G5985" s="215">
        <v>1004</v>
      </c>
      <c r="I5985" s="215" t="s">
        <v>4073</v>
      </c>
      <c r="J5985" s="215" t="s">
        <v>4074</v>
      </c>
      <c r="K5985" s="215" t="s">
        <v>328</v>
      </c>
      <c r="L5985" s="215" t="s">
        <v>6029</v>
      </c>
      <c r="AD5985" s="216"/>
    </row>
    <row r="5986" spans="1:30" s="215" customFormat="1" x14ac:dyDescent="0.25">
      <c r="A5986" s="215" t="s">
        <v>160</v>
      </c>
      <c r="B5986" s="215">
        <v>6181</v>
      </c>
      <c r="C5986" s="215" t="s">
        <v>252</v>
      </c>
      <c r="D5986" s="215">
        <v>932353</v>
      </c>
      <c r="E5986" s="215">
        <v>1040</v>
      </c>
      <c r="G5986" s="215">
        <v>1004</v>
      </c>
      <c r="I5986" s="215" t="s">
        <v>4073</v>
      </c>
      <c r="J5986" s="215" t="s">
        <v>4074</v>
      </c>
      <c r="K5986" s="215" t="s">
        <v>328</v>
      </c>
      <c r="L5986" s="215" t="s">
        <v>6029</v>
      </c>
      <c r="AD5986" s="216"/>
    </row>
    <row r="5987" spans="1:30" s="215" customFormat="1" x14ac:dyDescent="0.25">
      <c r="A5987" s="215" t="s">
        <v>160</v>
      </c>
      <c r="B5987" s="215">
        <v>6181</v>
      </c>
      <c r="C5987" s="215" t="s">
        <v>252</v>
      </c>
      <c r="D5987" s="215">
        <v>932354</v>
      </c>
      <c r="E5987" s="215">
        <v>1040</v>
      </c>
      <c r="G5987" s="215">
        <v>1004</v>
      </c>
      <c r="I5987" s="215" t="s">
        <v>4073</v>
      </c>
      <c r="J5987" s="215" t="s">
        <v>4074</v>
      </c>
      <c r="K5987" s="215" t="s">
        <v>328</v>
      </c>
      <c r="L5987" s="215" t="s">
        <v>6029</v>
      </c>
      <c r="AD5987" s="216"/>
    </row>
    <row r="5988" spans="1:30" s="215" customFormat="1" x14ac:dyDescent="0.25">
      <c r="A5988" s="215" t="s">
        <v>160</v>
      </c>
      <c r="B5988" s="215">
        <v>6181</v>
      </c>
      <c r="C5988" s="215" t="s">
        <v>252</v>
      </c>
      <c r="D5988" s="215">
        <v>932359</v>
      </c>
      <c r="E5988" s="215">
        <v>1060</v>
      </c>
      <c r="F5988" s="215">
        <v>1261</v>
      </c>
      <c r="G5988" s="215">
        <v>1004</v>
      </c>
      <c r="I5988" s="215" t="s">
        <v>9262</v>
      </c>
      <c r="J5988" s="215" t="s">
        <v>9263</v>
      </c>
      <c r="K5988" s="215" t="s">
        <v>8688</v>
      </c>
      <c r="L5988" s="215" t="s">
        <v>10913</v>
      </c>
      <c r="AD5988" s="216"/>
    </row>
    <row r="5989" spans="1:30" s="215" customFormat="1" x14ac:dyDescent="0.25">
      <c r="A5989" s="215" t="s">
        <v>160</v>
      </c>
      <c r="B5989" s="215">
        <v>6181</v>
      </c>
      <c r="C5989" s="215" t="s">
        <v>252</v>
      </c>
      <c r="D5989" s="215">
        <v>932423</v>
      </c>
      <c r="E5989" s="215">
        <v>1020</v>
      </c>
      <c r="F5989" s="215">
        <v>1121</v>
      </c>
      <c r="G5989" s="215">
        <v>1004</v>
      </c>
      <c r="I5989" s="215" t="s">
        <v>4075</v>
      </c>
      <c r="J5989" s="215" t="s">
        <v>4076</v>
      </c>
      <c r="K5989" s="215" t="s">
        <v>328</v>
      </c>
      <c r="L5989" s="215" t="s">
        <v>6030</v>
      </c>
      <c r="AD5989" s="216"/>
    </row>
    <row r="5990" spans="1:30" s="215" customFormat="1" x14ac:dyDescent="0.25">
      <c r="A5990" s="215" t="s">
        <v>160</v>
      </c>
      <c r="B5990" s="215">
        <v>6181</v>
      </c>
      <c r="C5990" s="215" t="s">
        <v>252</v>
      </c>
      <c r="D5990" s="215">
        <v>932446</v>
      </c>
      <c r="E5990" s="215">
        <v>1020</v>
      </c>
      <c r="F5990" s="215">
        <v>1121</v>
      </c>
      <c r="G5990" s="215">
        <v>1004</v>
      </c>
      <c r="I5990" s="215" t="s">
        <v>9264</v>
      </c>
      <c r="J5990" s="215" t="s">
        <v>9265</v>
      </c>
      <c r="K5990" s="215" t="s">
        <v>8688</v>
      </c>
      <c r="L5990" s="215" t="s">
        <v>10914</v>
      </c>
      <c r="AD5990" s="216"/>
    </row>
    <row r="5991" spans="1:30" s="215" customFormat="1" x14ac:dyDescent="0.25">
      <c r="A5991" s="215" t="s">
        <v>160</v>
      </c>
      <c r="B5991" s="215">
        <v>6181</v>
      </c>
      <c r="C5991" s="215" t="s">
        <v>252</v>
      </c>
      <c r="D5991" s="215">
        <v>932448</v>
      </c>
      <c r="E5991" s="215">
        <v>1020</v>
      </c>
      <c r="F5991" s="215">
        <v>1110</v>
      </c>
      <c r="G5991" s="215">
        <v>1004</v>
      </c>
      <c r="I5991" s="215" t="s">
        <v>4077</v>
      </c>
      <c r="J5991" s="215" t="s">
        <v>4078</v>
      </c>
      <c r="K5991" s="215" t="s">
        <v>328</v>
      </c>
      <c r="L5991" s="215" t="s">
        <v>6031</v>
      </c>
      <c r="AD5991" s="216"/>
    </row>
    <row r="5992" spans="1:30" s="215" customFormat="1" x14ac:dyDescent="0.25">
      <c r="A5992" s="215" t="s">
        <v>160</v>
      </c>
      <c r="B5992" s="215">
        <v>6181</v>
      </c>
      <c r="C5992" s="215" t="s">
        <v>252</v>
      </c>
      <c r="D5992" s="215">
        <v>932454</v>
      </c>
      <c r="E5992" s="215">
        <v>1030</v>
      </c>
      <c r="F5992" s="215">
        <v>1121</v>
      </c>
      <c r="G5992" s="215">
        <v>1004</v>
      </c>
      <c r="I5992" s="215" t="s">
        <v>9266</v>
      </c>
      <c r="J5992" s="215" t="s">
        <v>9267</v>
      </c>
      <c r="K5992" s="215" t="s">
        <v>8688</v>
      </c>
      <c r="L5992" s="215" t="s">
        <v>10915</v>
      </c>
      <c r="AD5992" s="216"/>
    </row>
    <row r="5993" spans="1:30" s="215" customFormat="1" x14ac:dyDescent="0.25">
      <c r="A5993" s="215" t="s">
        <v>160</v>
      </c>
      <c r="B5993" s="215">
        <v>6181</v>
      </c>
      <c r="C5993" s="215" t="s">
        <v>252</v>
      </c>
      <c r="D5993" s="215">
        <v>932455</v>
      </c>
      <c r="E5993" s="215">
        <v>1020</v>
      </c>
      <c r="F5993" s="215">
        <v>1110</v>
      </c>
      <c r="G5993" s="215">
        <v>1004</v>
      </c>
      <c r="I5993" s="215" t="s">
        <v>9268</v>
      </c>
      <c r="J5993" s="215" t="s">
        <v>9269</v>
      </c>
      <c r="K5993" s="215" t="s">
        <v>8688</v>
      </c>
      <c r="L5993" s="215" t="s">
        <v>10916</v>
      </c>
      <c r="AD5993" s="216"/>
    </row>
    <row r="5994" spans="1:30" s="215" customFormat="1" x14ac:dyDescent="0.25">
      <c r="A5994" s="215" t="s">
        <v>160</v>
      </c>
      <c r="B5994" s="215">
        <v>6181</v>
      </c>
      <c r="C5994" s="215" t="s">
        <v>252</v>
      </c>
      <c r="D5994" s="215">
        <v>932456</v>
      </c>
      <c r="E5994" s="215">
        <v>1020</v>
      </c>
      <c r="F5994" s="215">
        <v>1110</v>
      </c>
      <c r="G5994" s="215">
        <v>1004</v>
      </c>
      <c r="I5994" s="215" t="s">
        <v>9270</v>
      </c>
      <c r="J5994" s="215" t="s">
        <v>9271</v>
      </c>
      <c r="K5994" s="215" t="s">
        <v>8688</v>
      </c>
      <c r="L5994" s="215" t="s">
        <v>10917</v>
      </c>
      <c r="AD5994" s="216"/>
    </row>
    <row r="5995" spans="1:30" s="215" customFormat="1" x14ac:dyDescent="0.25">
      <c r="A5995" s="215" t="s">
        <v>160</v>
      </c>
      <c r="B5995" s="215">
        <v>6181</v>
      </c>
      <c r="C5995" s="215" t="s">
        <v>252</v>
      </c>
      <c r="D5995" s="215">
        <v>932458</v>
      </c>
      <c r="E5995" s="215">
        <v>1020</v>
      </c>
      <c r="F5995" s="215">
        <v>1110</v>
      </c>
      <c r="G5995" s="215">
        <v>1004</v>
      </c>
      <c r="I5995" s="215" t="s">
        <v>9272</v>
      </c>
      <c r="J5995" s="215" t="s">
        <v>9273</v>
      </c>
      <c r="K5995" s="215" t="s">
        <v>8688</v>
      </c>
      <c r="L5995" s="215" t="s">
        <v>10918</v>
      </c>
      <c r="AD5995" s="216"/>
    </row>
    <row r="5996" spans="1:30" s="215" customFormat="1" x14ac:dyDescent="0.25">
      <c r="A5996" s="215" t="s">
        <v>160</v>
      </c>
      <c r="B5996" s="215">
        <v>6181</v>
      </c>
      <c r="C5996" s="215" t="s">
        <v>252</v>
      </c>
      <c r="D5996" s="215">
        <v>932460</v>
      </c>
      <c r="E5996" s="215">
        <v>1030</v>
      </c>
      <c r="F5996" s="215">
        <v>1110</v>
      </c>
      <c r="G5996" s="215">
        <v>1004</v>
      </c>
      <c r="I5996" s="215" t="s">
        <v>9274</v>
      </c>
      <c r="J5996" s="215" t="s">
        <v>9275</v>
      </c>
      <c r="K5996" s="215" t="s">
        <v>8688</v>
      </c>
      <c r="L5996" s="215" t="s">
        <v>10919</v>
      </c>
      <c r="AD5996" s="216"/>
    </row>
    <row r="5997" spans="1:30" s="215" customFormat="1" x14ac:dyDescent="0.25">
      <c r="A5997" s="215" t="s">
        <v>160</v>
      </c>
      <c r="B5997" s="215">
        <v>6181</v>
      </c>
      <c r="C5997" s="215" t="s">
        <v>252</v>
      </c>
      <c r="D5997" s="215">
        <v>933047</v>
      </c>
      <c r="E5997" s="215">
        <v>1020</v>
      </c>
      <c r="F5997" s="215">
        <v>1110</v>
      </c>
      <c r="G5997" s="215">
        <v>1004</v>
      </c>
      <c r="I5997" s="215" t="s">
        <v>4079</v>
      </c>
      <c r="J5997" s="215" t="s">
        <v>4080</v>
      </c>
      <c r="K5997" s="215" t="s">
        <v>328</v>
      </c>
      <c r="L5997" s="215" t="s">
        <v>6032</v>
      </c>
      <c r="AD5997" s="216"/>
    </row>
    <row r="5998" spans="1:30" s="215" customFormat="1" x14ac:dyDescent="0.25">
      <c r="A5998" s="215" t="s">
        <v>160</v>
      </c>
      <c r="B5998" s="215">
        <v>6181</v>
      </c>
      <c r="C5998" s="215" t="s">
        <v>252</v>
      </c>
      <c r="D5998" s="215">
        <v>933048</v>
      </c>
      <c r="E5998" s="215">
        <v>1020</v>
      </c>
      <c r="F5998" s="215">
        <v>1110</v>
      </c>
      <c r="G5998" s="215">
        <v>1004</v>
      </c>
      <c r="I5998" s="215" t="s">
        <v>4079</v>
      </c>
      <c r="J5998" s="215" t="s">
        <v>4080</v>
      </c>
      <c r="K5998" s="215" t="s">
        <v>328</v>
      </c>
      <c r="L5998" s="215" t="s">
        <v>6032</v>
      </c>
      <c r="AD5998" s="216"/>
    </row>
    <row r="5999" spans="1:30" s="215" customFormat="1" x14ac:dyDescent="0.25">
      <c r="A5999" s="215" t="s">
        <v>160</v>
      </c>
      <c r="B5999" s="215">
        <v>6181</v>
      </c>
      <c r="C5999" s="215" t="s">
        <v>252</v>
      </c>
      <c r="D5999" s="215">
        <v>933070</v>
      </c>
      <c r="E5999" s="215">
        <v>1020</v>
      </c>
      <c r="F5999" s="215">
        <v>1110</v>
      </c>
      <c r="G5999" s="215">
        <v>1004</v>
      </c>
      <c r="I5999" s="215" t="s">
        <v>4081</v>
      </c>
      <c r="J5999" s="215" t="s">
        <v>4082</v>
      </c>
      <c r="K5999" s="215" t="s">
        <v>328</v>
      </c>
      <c r="L5999" s="215" t="s">
        <v>6033</v>
      </c>
      <c r="AD5999" s="216"/>
    </row>
    <row r="6000" spans="1:30" s="215" customFormat="1" x14ac:dyDescent="0.25">
      <c r="A6000" s="215" t="s">
        <v>160</v>
      </c>
      <c r="B6000" s="215">
        <v>6181</v>
      </c>
      <c r="C6000" s="215" t="s">
        <v>252</v>
      </c>
      <c r="D6000" s="215">
        <v>933075</v>
      </c>
      <c r="E6000" s="215">
        <v>1040</v>
      </c>
      <c r="F6000" s="215">
        <v>1271</v>
      </c>
      <c r="G6000" s="215">
        <v>1004</v>
      </c>
      <c r="I6000" s="215" t="s">
        <v>9276</v>
      </c>
      <c r="J6000" s="215" t="s">
        <v>9277</v>
      </c>
      <c r="K6000" s="215" t="s">
        <v>8688</v>
      </c>
      <c r="L6000" s="215" t="s">
        <v>10920</v>
      </c>
      <c r="AD6000" s="216"/>
    </row>
    <row r="6001" spans="1:30" s="215" customFormat="1" x14ac:dyDescent="0.25">
      <c r="A6001" s="215" t="s">
        <v>160</v>
      </c>
      <c r="B6001" s="215">
        <v>6181</v>
      </c>
      <c r="C6001" s="215" t="s">
        <v>252</v>
      </c>
      <c r="D6001" s="215">
        <v>933084</v>
      </c>
      <c r="E6001" s="215">
        <v>1040</v>
      </c>
      <c r="G6001" s="215">
        <v>1004</v>
      </c>
      <c r="I6001" s="215" t="s">
        <v>9278</v>
      </c>
      <c r="J6001" s="215" t="s">
        <v>9279</v>
      </c>
      <c r="K6001" s="215" t="s">
        <v>8688</v>
      </c>
      <c r="L6001" s="215" t="s">
        <v>10921</v>
      </c>
      <c r="AD6001" s="216"/>
    </row>
    <row r="6002" spans="1:30" s="215" customFormat="1" x14ac:dyDescent="0.25">
      <c r="A6002" s="215" t="s">
        <v>160</v>
      </c>
      <c r="B6002" s="215">
        <v>6181</v>
      </c>
      <c r="C6002" s="215" t="s">
        <v>252</v>
      </c>
      <c r="D6002" s="215">
        <v>3179291</v>
      </c>
      <c r="E6002" s="215">
        <v>1020</v>
      </c>
      <c r="F6002" s="215">
        <v>1271</v>
      </c>
      <c r="G6002" s="215">
        <v>1004</v>
      </c>
      <c r="I6002" s="215" t="s">
        <v>4083</v>
      </c>
      <c r="J6002" s="215" t="s">
        <v>4084</v>
      </c>
      <c r="K6002" s="215" t="s">
        <v>328</v>
      </c>
      <c r="L6002" s="215" t="s">
        <v>6034</v>
      </c>
      <c r="AD6002" s="216"/>
    </row>
    <row r="6003" spans="1:30" s="215" customFormat="1" x14ac:dyDescent="0.25">
      <c r="A6003" s="215" t="s">
        <v>160</v>
      </c>
      <c r="B6003" s="215">
        <v>6181</v>
      </c>
      <c r="C6003" s="215" t="s">
        <v>252</v>
      </c>
      <c r="D6003" s="215">
        <v>3179293</v>
      </c>
      <c r="E6003" s="215">
        <v>1060</v>
      </c>
      <c r="F6003" s="215">
        <v>1271</v>
      </c>
      <c r="G6003" s="215">
        <v>1004</v>
      </c>
      <c r="I6003" s="215" t="s">
        <v>4085</v>
      </c>
      <c r="J6003" s="215" t="s">
        <v>4086</v>
      </c>
      <c r="K6003" s="215" t="s">
        <v>328</v>
      </c>
      <c r="L6003" s="215" t="s">
        <v>6034</v>
      </c>
      <c r="AD6003" s="216"/>
    </row>
    <row r="6004" spans="1:30" s="215" customFormat="1" x14ac:dyDescent="0.25">
      <c r="A6004" s="215" t="s">
        <v>160</v>
      </c>
      <c r="B6004" s="215">
        <v>6181</v>
      </c>
      <c r="C6004" s="215" t="s">
        <v>252</v>
      </c>
      <c r="D6004" s="215">
        <v>9040510</v>
      </c>
      <c r="E6004" s="215">
        <v>1060</v>
      </c>
      <c r="G6004" s="215">
        <v>1004</v>
      </c>
      <c r="I6004" s="215" t="s">
        <v>9280</v>
      </c>
      <c r="J6004" s="215" t="s">
        <v>9281</v>
      </c>
      <c r="K6004" s="215" t="s">
        <v>8688</v>
      </c>
      <c r="L6004" s="215" t="s">
        <v>10922</v>
      </c>
      <c r="AD6004" s="216"/>
    </row>
    <row r="6005" spans="1:30" s="215" customFormat="1" x14ac:dyDescent="0.25">
      <c r="A6005" s="215" t="s">
        <v>160</v>
      </c>
      <c r="B6005" s="215">
        <v>6181</v>
      </c>
      <c r="C6005" s="215" t="s">
        <v>252</v>
      </c>
      <c r="D6005" s="215">
        <v>9072619</v>
      </c>
      <c r="E6005" s="215">
        <v>1060</v>
      </c>
      <c r="G6005" s="215">
        <v>1004</v>
      </c>
      <c r="I6005" s="215" t="s">
        <v>9282</v>
      </c>
      <c r="J6005" s="215" t="s">
        <v>9283</v>
      </c>
      <c r="K6005" s="215" t="s">
        <v>8688</v>
      </c>
      <c r="L6005" s="215" t="s">
        <v>10923</v>
      </c>
      <c r="AD6005" s="216"/>
    </row>
    <row r="6006" spans="1:30" s="215" customFormat="1" x14ac:dyDescent="0.25">
      <c r="A6006" s="215" t="s">
        <v>160</v>
      </c>
      <c r="B6006" s="215">
        <v>6181</v>
      </c>
      <c r="C6006" s="215" t="s">
        <v>252</v>
      </c>
      <c r="D6006" s="215">
        <v>190021566</v>
      </c>
      <c r="E6006" s="215">
        <v>1020</v>
      </c>
      <c r="F6006" s="215">
        <v>1110</v>
      </c>
      <c r="G6006" s="215">
        <v>1004</v>
      </c>
      <c r="I6006" s="215" t="s">
        <v>4087</v>
      </c>
      <c r="J6006" s="215" t="s">
        <v>4088</v>
      </c>
      <c r="K6006" s="215" t="s">
        <v>328</v>
      </c>
      <c r="L6006" s="215" t="s">
        <v>6035</v>
      </c>
      <c r="AD6006" s="216"/>
    </row>
    <row r="6007" spans="1:30" s="215" customFormat="1" x14ac:dyDescent="0.25">
      <c r="A6007" s="215" t="s">
        <v>160</v>
      </c>
      <c r="B6007" s="215">
        <v>6181</v>
      </c>
      <c r="C6007" s="215" t="s">
        <v>252</v>
      </c>
      <c r="D6007" s="215">
        <v>190146882</v>
      </c>
      <c r="E6007" s="215">
        <v>1020</v>
      </c>
      <c r="F6007" s="215">
        <v>1110</v>
      </c>
      <c r="G6007" s="215">
        <v>1004</v>
      </c>
      <c r="I6007" s="215" t="s">
        <v>9284</v>
      </c>
      <c r="J6007" s="215" t="s">
        <v>9285</v>
      </c>
      <c r="K6007" s="215" t="s">
        <v>8688</v>
      </c>
      <c r="L6007" s="215" t="s">
        <v>10924</v>
      </c>
      <c r="AD6007" s="216"/>
    </row>
    <row r="6008" spans="1:30" s="215" customFormat="1" x14ac:dyDescent="0.25">
      <c r="A6008" s="215" t="s">
        <v>160</v>
      </c>
      <c r="B6008" s="215">
        <v>6181</v>
      </c>
      <c r="C6008" s="215" t="s">
        <v>252</v>
      </c>
      <c r="D6008" s="215">
        <v>190174528</v>
      </c>
      <c r="E6008" s="215">
        <v>1020</v>
      </c>
      <c r="F6008" s="215">
        <v>1110</v>
      </c>
      <c r="G6008" s="215">
        <v>1004</v>
      </c>
      <c r="I6008" s="215" t="s">
        <v>4081</v>
      </c>
      <c r="J6008" s="215" t="s">
        <v>4082</v>
      </c>
      <c r="K6008" s="215" t="s">
        <v>328</v>
      </c>
      <c r="L6008" s="215" t="s">
        <v>6033</v>
      </c>
      <c r="AD6008" s="216"/>
    </row>
    <row r="6009" spans="1:30" s="215" customFormat="1" x14ac:dyDescent="0.25">
      <c r="A6009" s="215" t="s">
        <v>160</v>
      </c>
      <c r="B6009" s="215">
        <v>6181</v>
      </c>
      <c r="C6009" s="215" t="s">
        <v>252</v>
      </c>
      <c r="D6009" s="215">
        <v>190526888</v>
      </c>
      <c r="E6009" s="215">
        <v>1020</v>
      </c>
      <c r="F6009" s="215">
        <v>1110</v>
      </c>
      <c r="G6009" s="215">
        <v>1004</v>
      </c>
      <c r="I6009" s="215" t="s">
        <v>9286</v>
      </c>
      <c r="J6009" s="215" t="s">
        <v>9287</v>
      </c>
      <c r="K6009" s="215" t="s">
        <v>8688</v>
      </c>
      <c r="L6009" s="215" t="s">
        <v>10925</v>
      </c>
      <c r="AD6009" s="216"/>
    </row>
    <row r="6010" spans="1:30" s="215" customFormat="1" x14ac:dyDescent="0.25">
      <c r="A6010" s="215" t="s">
        <v>160</v>
      </c>
      <c r="B6010" s="215">
        <v>6181</v>
      </c>
      <c r="C6010" s="215" t="s">
        <v>252</v>
      </c>
      <c r="D6010" s="215">
        <v>190526908</v>
      </c>
      <c r="E6010" s="215">
        <v>1020</v>
      </c>
      <c r="F6010" s="215">
        <v>1110</v>
      </c>
      <c r="G6010" s="215">
        <v>1004</v>
      </c>
      <c r="I6010" s="215" t="s">
        <v>9288</v>
      </c>
      <c r="J6010" s="215" t="s">
        <v>9289</v>
      </c>
      <c r="K6010" s="215" t="s">
        <v>8688</v>
      </c>
      <c r="L6010" s="215" t="s">
        <v>10926</v>
      </c>
      <c r="AD6010" s="216"/>
    </row>
    <row r="6011" spans="1:30" s="215" customFormat="1" x14ac:dyDescent="0.25">
      <c r="A6011" s="215" t="s">
        <v>160</v>
      </c>
      <c r="B6011" s="215">
        <v>6181</v>
      </c>
      <c r="C6011" s="215" t="s">
        <v>252</v>
      </c>
      <c r="D6011" s="215">
        <v>190578509</v>
      </c>
      <c r="E6011" s="215">
        <v>1020</v>
      </c>
      <c r="F6011" s="215">
        <v>1122</v>
      </c>
      <c r="G6011" s="215">
        <v>1004</v>
      </c>
      <c r="I6011" s="215" t="s">
        <v>9290</v>
      </c>
      <c r="J6011" s="215" t="s">
        <v>9291</v>
      </c>
      <c r="K6011" s="215" t="s">
        <v>8688</v>
      </c>
      <c r="L6011" s="215" t="s">
        <v>10927</v>
      </c>
      <c r="AD6011" s="216"/>
    </row>
    <row r="6012" spans="1:30" s="215" customFormat="1" x14ac:dyDescent="0.25">
      <c r="A6012" s="215" t="s">
        <v>160</v>
      </c>
      <c r="B6012" s="215">
        <v>6181</v>
      </c>
      <c r="C6012" s="215" t="s">
        <v>252</v>
      </c>
      <c r="D6012" s="215">
        <v>190649908</v>
      </c>
      <c r="E6012" s="215">
        <v>1020</v>
      </c>
      <c r="F6012" s="215">
        <v>1110</v>
      </c>
      <c r="G6012" s="215">
        <v>1004</v>
      </c>
      <c r="I6012" s="215" t="s">
        <v>9292</v>
      </c>
      <c r="J6012" s="215" t="s">
        <v>9293</v>
      </c>
      <c r="K6012" s="215" t="s">
        <v>8688</v>
      </c>
      <c r="L6012" s="215" t="s">
        <v>10928</v>
      </c>
      <c r="AD6012" s="216"/>
    </row>
    <row r="6013" spans="1:30" s="215" customFormat="1" x14ac:dyDescent="0.25">
      <c r="A6013" s="215" t="s">
        <v>160</v>
      </c>
      <c r="B6013" s="215">
        <v>6181</v>
      </c>
      <c r="C6013" s="215" t="s">
        <v>252</v>
      </c>
      <c r="D6013" s="215">
        <v>191141712</v>
      </c>
      <c r="E6013" s="215">
        <v>1020</v>
      </c>
      <c r="F6013" s="215">
        <v>1110</v>
      </c>
      <c r="G6013" s="215">
        <v>1004</v>
      </c>
      <c r="I6013" s="215" t="s">
        <v>4089</v>
      </c>
      <c r="J6013" s="215" t="s">
        <v>4090</v>
      </c>
      <c r="K6013" s="215" t="s">
        <v>328</v>
      </c>
      <c r="L6013" s="215" t="s">
        <v>6035</v>
      </c>
      <c r="AD6013" s="216"/>
    </row>
    <row r="6014" spans="1:30" s="215" customFormat="1" x14ac:dyDescent="0.25">
      <c r="A6014" s="215" t="s">
        <v>160</v>
      </c>
      <c r="B6014" s="215">
        <v>6181</v>
      </c>
      <c r="C6014" s="215" t="s">
        <v>252</v>
      </c>
      <c r="D6014" s="215">
        <v>191521892</v>
      </c>
      <c r="E6014" s="215">
        <v>1030</v>
      </c>
      <c r="F6014" s="215">
        <v>1122</v>
      </c>
      <c r="G6014" s="215">
        <v>1004</v>
      </c>
      <c r="I6014" s="215" t="s">
        <v>24829</v>
      </c>
      <c r="J6014" s="215" t="s">
        <v>24830</v>
      </c>
      <c r="K6014" s="215" t="s">
        <v>8688</v>
      </c>
      <c r="L6014" s="215" t="s">
        <v>24914</v>
      </c>
      <c r="AD6014" s="216"/>
    </row>
    <row r="6015" spans="1:30" s="215" customFormat="1" x14ac:dyDescent="0.25">
      <c r="A6015" s="215" t="s">
        <v>160</v>
      </c>
      <c r="B6015" s="215">
        <v>6181</v>
      </c>
      <c r="C6015" s="215" t="s">
        <v>252</v>
      </c>
      <c r="D6015" s="215">
        <v>191521911</v>
      </c>
      <c r="E6015" s="215">
        <v>1020</v>
      </c>
      <c r="F6015" s="215">
        <v>1122</v>
      </c>
      <c r="G6015" s="215">
        <v>1004</v>
      </c>
      <c r="I6015" s="215" t="s">
        <v>24831</v>
      </c>
      <c r="J6015" s="215" t="s">
        <v>24832</v>
      </c>
      <c r="K6015" s="215" t="s">
        <v>8688</v>
      </c>
      <c r="L6015" s="215" t="s">
        <v>24915</v>
      </c>
      <c r="AD6015" s="216"/>
    </row>
    <row r="6016" spans="1:30" s="215" customFormat="1" x14ac:dyDescent="0.25">
      <c r="A6016" s="215" t="s">
        <v>160</v>
      </c>
      <c r="B6016" s="215">
        <v>6181</v>
      </c>
      <c r="C6016" s="215" t="s">
        <v>252</v>
      </c>
      <c r="D6016" s="215">
        <v>191521913</v>
      </c>
      <c r="E6016" s="215">
        <v>1030</v>
      </c>
      <c r="F6016" s="215">
        <v>1110</v>
      </c>
      <c r="G6016" s="215">
        <v>1004</v>
      </c>
      <c r="I6016" s="215" t="s">
        <v>24833</v>
      </c>
      <c r="J6016" s="215" t="s">
        <v>24834</v>
      </c>
      <c r="K6016" s="215" t="s">
        <v>8688</v>
      </c>
      <c r="L6016" s="215" t="s">
        <v>24916</v>
      </c>
      <c r="AD6016" s="216"/>
    </row>
    <row r="6017" spans="1:30" s="215" customFormat="1" x14ac:dyDescent="0.25">
      <c r="A6017" s="215" t="s">
        <v>160</v>
      </c>
      <c r="B6017" s="215">
        <v>6181</v>
      </c>
      <c r="C6017" s="215" t="s">
        <v>252</v>
      </c>
      <c r="D6017" s="215">
        <v>191521914</v>
      </c>
      <c r="E6017" s="215">
        <v>1030</v>
      </c>
      <c r="F6017" s="215">
        <v>1110</v>
      </c>
      <c r="G6017" s="215">
        <v>1004</v>
      </c>
      <c r="I6017" s="215" t="s">
        <v>24835</v>
      </c>
      <c r="J6017" s="215" t="s">
        <v>24836</v>
      </c>
      <c r="K6017" s="215" t="s">
        <v>8688</v>
      </c>
      <c r="L6017" s="215" t="s">
        <v>24917</v>
      </c>
      <c r="AD6017" s="216"/>
    </row>
    <row r="6018" spans="1:30" s="215" customFormat="1" x14ac:dyDescent="0.25">
      <c r="A6018" s="215" t="s">
        <v>160</v>
      </c>
      <c r="B6018" s="215">
        <v>6181</v>
      </c>
      <c r="C6018" s="215" t="s">
        <v>252</v>
      </c>
      <c r="D6018" s="215">
        <v>191521915</v>
      </c>
      <c r="E6018" s="215">
        <v>1030</v>
      </c>
      <c r="F6018" s="215">
        <v>1110</v>
      </c>
      <c r="G6018" s="215">
        <v>1004</v>
      </c>
      <c r="I6018" s="215" t="s">
        <v>24837</v>
      </c>
      <c r="J6018" s="215" t="s">
        <v>24838</v>
      </c>
      <c r="K6018" s="215" t="s">
        <v>8688</v>
      </c>
      <c r="L6018" s="215" t="s">
        <v>24918</v>
      </c>
      <c r="AD6018" s="216"/>
    </row>
    <row r="6019" spans="1:30" s="215" customFormat="1" x14ac:dyDescent="0.25">
      <c r="A6019" s="215" t="s">
        <v>160</v>
      </c>
      <c r="B6019" s="215">
        <v>6181</v>
      </c>
      <c r="C6019" s="215" t="s">
        <v>252</v>
      </c>
      <c r="D6019" s="215">
        <v>191632099</v>
      </c>
      <c r="E6019" s="215">
        <v>1020</v>
      </c>
      <c r="F6019" s="215">
        <v>1110</v>
      </c>
      <c r="G6019" s="215">
        <v>1004</v>
      </c>
      <c r="I6019" s="215" t="s">
        <v>9294</v>
      </c>
      <c r="J6019" s="215" t="s">
        <v>9295</v>
      </c>
      <c r="K6019" s="215" t="s">
        <v>8688</v>
      </c>
      <c r="L6019" s="215" t="s">
        <v>10929</v>
      </c>
      <c r="AD6019" s="216"/>
    </row>
    <row r="6020" spans="1:30" s="215" customFormat="1" x14ac:dyDescent="0.25">
      <c r="A6020" s="215" t="s">
        <v>160</v>
      </c>
      <c r="B6020" s="215">
        <v>6181</v>
      </c>
      <c r="C6020" s="215" t="s">
        <v>252</v>
      </c>
      <c r="D6020" s="215">
        <v>191632100</v>
      </c>
      <c r="E6020" s="215">
        <v>1020</v>
      </c>
      <c r="F6020" s="215">
        <v>1110</v>
      </c>
      <c r="G6020" s="215">
        <v>1004</v>
      </c>
      <c r="I6020" s="215" t="s">
        <v>9294</v>
      </c>
      <c r="J6020" s="215" t="s">
        <v>9295</v>
      </c>
      <c r="K6020" s="215" t="s">
        <v>8688</v>
      </c>
      <c r="L6020" s="215" t="s">
        <v>10930</v>
      </c>
      <c r="AD6020" s="216"/>
    </row>
    <row r="6021" spans="1:30" s="215" customFormat="1" x14ac:dyDescent="0.25">
      <c r="A6021" s="215" t="s">
        <v>160</v>
      </c>
      <c r="B6021" s="215">
        <v>6181</v>
      </c>
      <c r="C6021" s="215" t="s">
        <v>252</v>
      </c>
      <c r="D6021" s="215">
        <v>191632102</v>
      </c>
      <c r="E6021" s="215">
        <v>1020</v>
      </c>
      <c r="F6021" s="215">
        <v>1110</v>
      </c>
      <c r="G6021" s="215">
        <v>1004</v>
      </c>
      <c r="I6021" s="215" t="s">
        <v>9294</v>
      </c>
      <c r="J6021" s="215" t="s">
        <v>9295</v>
      </c>
      <c r="K6021" s="215" t="s">
        <v>8688</v>
      </c>
      <c r="L6021" s="215" t="s">
        <v>10931</v>
      </c>
      <c r="AD6021" s="216"/>
    </row>
    <row r="6022" spans="1:30" s="215" customFormat="1" x14ac:dyDescent="0.25">
      <c r="A6022" s="215" t="s">
        <v>160</v>
      </c>
      <c r="B6022" s="215">
        <v>6181</v>
      </c>
      <c r="C6022" s="215" t="s">
        <v>252</v>
      </c>
      <c r="D6022" s="215">
        <v>191632103</v>
      </c>
      <c r="E6022" s="215">
        <v>1020</v>
      </c>
      <c r="F6022" s="215">
        <v>1110</v>
      </c>
      <c r="G6022" s="215">
        <v>1004</v>
      </c>
      <c r="I6022" s="215" t="s">
        <v>9294</v>
      </c>
      <c r="J6022" s="215" t="s">
        <v>9295</v>
      </c>
      <c r="K6022" s="215" t="s">
        <v>8688</v>
      </c>
      <c r="L6022" s="215" t="s">
        <v>10932</v>
      </c>
      <c r="AD6022" s="216"/>
    </row>
    <row r="6023" spans="1:30" s="215" customFormat="1" x14ac:dyDescent="0.25">
      <c r="A6023" s="215" t="s">
        <v>160</v>
      </c>
      <c r="B6023" s="215">
        <v>6181</v>
      </c>
      <c r="C6023" s="215" t="s">
        <v>252</v>
      </c>
      <c r="D6023" s="215">
        <v>191632104</v>
      </c>
      <c r="E6023" s="215">
        <v>1020</v>
      </c>
      <c r="F6023" s="215">
        <v>1110</v>
      </c>
      <c r="G6023" s="215">
        <v>1004</v>
      </c>
      <c r="I6023" s="215" t="s">
        <v>9294</v>
      </c>
      <c r="J6023" s="215" t="s">
        <v>9295</v>
      </c>
      <c r="K6023" s="215" t="s">
        <v>8688</v>
      </c>
      <c r="L6023" s="215" t="s">
        <v>10933</v>
      </c>
      <c r="AD6023" s="216"/>
    </row>
    <row r="6024" spans="1:30" s="215" customFormat="1" x14ac:dyDescent="0.25">
      <c r="A6024" s="215" t="s">
        <v>160</v>
      </c>
      <c r="B6024" s="215">
        <v>6181</v>
      </c>
      <c r="C6024" s="215" t="s">
        <v>252</v>
      </c>
      <c r="D6024" s="215">
        <v>191632105</v>
      </c>
      <c r="E6024" s="215">
        <v>1020</v>
      </c>
      <c r="F6024" s="215">
        <v>1110</v>
      </c>
      <c r="G6024" s="215">
        <v>1004</v>
      </c>
      <c r="I6024" s="215" t="s">
        <v>9294</v>
      </c>
      <c r="J6024" s="215" t="s">
        <v>9295</v>
      </c>
      <c r="K6024" s="215" t="s">
        <v>8688</v>
      </c>
      <c r="L6024" s="215" t="s">
        <v>10934</v>
      </c>
      <c r="AD6024" s="216"/>
    </row>
    <row r="6025" spans="1:30" s="215" customFormat="1" x14ac:dyDescent="0.25">
      <c r="A6025" s="215" t="s">
        <v>160</v>
      </c>
      <c r="B6025" s="215">
        <v>6181</v>
      </c>
      <c r="C6025" s="215" t="s">
        <v>252</v>
      </c>
      <c r="D6025" s="215">
        <v>191632106</v>
      </c>
      <c r="E6025" s="215">
        <v>1020</v>
      </c>
      <c r="F6025" s="215">
        <v>1110</v>
      </c>
      <c r="G6025" s="215">
        <v>1004</v>
      </c>
      <c r="I6025" s="215" t="s">
        <v>9294</v>
      </c>
      <c r="J6025" s="215" t="s">
        <v>9295</v>
      </c>
      <c r="K6025" s="215" t="s">
        <v>8688</v>
      </c>
      <c r="L6025" s="215" t="s">
        <v>10935</v>
      </c>
      <c r="AD6025" s="216"/>
    </row>
    <row r="6026" spans="1:30" s="215" customFormat="1" x14ac:dyDescent="0.25">
      <c r="A6026" s="215" t="s">
        <v>160</v>
      </c>
      <c r="B6026" s="215">
        <v>6181</v>
      </c>
      <c r="C6026" s="215" t="s">
        <v>252</v>
      </c>
      <c r="D6026" s="215">
        <v>191632107</v>
      </c>
      <c r="E6026" s="215">
        <v>1020</v>
      </c>
      <c r="F6026" s="215">
        <v>1110</v>
      </c>
      <c r="G6026" s="215">
        <v>1004</v>
      </c>
      <c r="I6026" s="215" t="s">
        <v>9294</v>
      </c>
      <c r="J6026" s="215" t="s">
        <v>9295</v>
      </c>
      <c r="K6026" s="215" t="s">
        <v>8688</v>
      </c>
      <c r="L6026" s="215" t="s">
        <v>10936</v>
      </c>
      <c r="AD6026" s="216"/>
    </row>
    <row r="6027" spans="1:30" s="215" customFormat="1" x14ac:dyDescent="0.25">
      <c r="A6027" s="215" t="s">
        <v>160</v>
      </c>
      <c r="B6027" s="215">
        <v>6181</v>
      </c>
      <c r="C6027" s="215" t="s">
        <v>252</v>
      </c>
      <c r="D6027" s="215">
        <v>191661338</v>
      </c>
      <c r="E6027" s="215">
        <v>1020</v>
      </c>
      <c r="F6027" s="215">
        <v>1110</v>
      </c>
      <c r="G6027" s="215">
        <v>1004</v>
      </c>
      <c r="I6027" s="215" t="s">
        <v>4091</v>
      </c>
      <c r="J6027" s="215" t="s">
        <v>4092</v>
      </c>
      <c r="K6027" s="215" t="s">
        <v>328</v>
      </c>
      <c r="L6027" s="215" t="s">
        <v>6031</v>
      </c>
      <c r="AD6027" s="216"/>
    </row>
    <row r="6028" spans="1:30" s="215" customFormat="1" x14ac:dyDescent="0.25">
      <c r="A6028" s="215" t="s">
        <v>160</v>
      </c>
      <c r="B6028" s="215">
        <v>6181</v>
      </c>
      <c r="C6028" s="215" t="s">
        <v>252</v>
      </c>
      <c r="D6028" s="215">
        <v>191661339</v>
      </c>
      <c r="E6028" s="215">
        <v>1020</v>
      </c>
      <c r="F6028" s="215">
        <v>1110</v>
      </c>
      <c r="G6028" s="215">
        <v>1004</v>
      </c>
      <c r="I6028" s="215" t="s">
        <v>9296</v>
      </c>
      <c r="J6028" s="215" t="s">
        <v>9297</v>
      </c>
      <c r="K6028" s="215" t="s">
        <v>8688</v>
      </c>
      <c r="L6028" s="215" t="s">
        <v>10937</v>
      </c>
      <c r="AD6028" s="216"/>
    </row>
    <row r="6029" spans="1:30" s="215" customFormat="1" x14ac:dyDescent="0.25">
      <c r="A6029" s="215" t="s">
        <v>160</v>
      </c>
      <c r="B6029" s="215">
        <v>6181</v>
      </c>
      <c r="C6029" s="215" t="s">
        <v>252</v>
      </c>
      <c r="D6029" s="215">
        <v>191758787</v>
      </c>
      <c r="E6029" s="215">
        <v>1020</v>
      </c>
      <c r="F6029" s="215">
        <v>1122</v>
      </c>
      <c r="G6029" s="215">
        <v>1004</v>
      </c>
      <c r="I6029" s="215" t="s">
        <v>9298</v>
      </c>
      <c r="J6029" s="215" t="s">
        <v>9299</v>
      </c>
      <c r="K6029" s="215" t="s">
        <v>8688</v>
      </c>
      <c r="L6029" s="215" t="s">
        <v>10938</v>
      </c>
      <c r="AD6029" s="216"/>
    </row>
    <row r="6030" spans="1:30" s="215" customFormat="1" x14ac:dyDescent="0.25">
      <c r="A6030" s="215" t="s">
        <v>160</v>
      </c>
      <c r="B6030" s="215">
        <v>6181</v>
      </c>
      <c r="C6030" s="215" t="s">
        <v>252</v>
      </c>
      <c r="D6030" s="215">
        <v>191887809</v>
      </c>
      <c r="E6030" s="215">
        <v>1020</v>
      </c>
      <c r="F6030" s="215">
        <v>1110</v>
      </c>
      <c r="G6030" s="215">
        <v>1004</v>
      </c>
      <c r="I6030" s="215" t="s">
        <v>9300</v>
      </c>
      <c r="J6030" s="215" t="s">
        <v>9301</v>
      </c>
      <c r="K6030" s="215" t="s">
        <v>8688</v>
      </c>
      <c r="L6030" s="215" t="s">
        <v>10939</v>
      </c>
      <c r="AD6030" s="216"/>
    </row>
    <row r="6031" spans="1:30" s="215" customFormat="1" x14ac:dyDescent="0.25">
      <c r="A6031" s="215" t="s">
        <v>160</v>
      </c>
      <c r="B6031" s="215">
        <v>6181</v>
      </c>
      <c r="C6031" s="215" t="s">
        <v>252</v>
      </c>
      <c r="D6031" s="215">
        <v>191964238</v>
      </c>
      <c r="E6031" s="215">
        <v>1020</v>
      </c>
      <c r="F6031" s="215">
        <v>1110</v>
      </c>
      <c r="G6031" s="215">
        <v>1004</v>
      </c>
      <c r="I6031" s="215" t="s">
        <v>28900</v>
      </c>
      <c r="J6031" s="215" t="s">
        <v>28901</v>
      </c>
      <c r="K6031" s="215" t="s">
        <v>8688</v>
      </c>
      <c r="L6031" s="215" t="s">
        <v>28970</v>
      </c>
      <c r="AD6031" s="216"/>
    </row>
    <row r="6032" spans="1:30" s="215" customFormat="1" x14ac:dyDescent="0.25">
      <c r="A6032" s="215" t="s">
        <v>160</v>
      </c>
      <c r="B6032" s="215">
        <v>6181</v>
      </c>
      <c r="C6032" s="215" t="s">
        <v>252</v>
      </c>
      <c r="D6032" s="215">
        <v>191971716</v>
      </c>
      <c r="E6032" s="215">
        <v>1030</v>
      </c>
      <c r="F6032" s="215">
        <v>1121</v>
      </c>
      <c r="G6032" s="215">
        <v>1004</v>
      </c>
      <c r="I6032" s="215" t="s">
        <v>4093</v>
      </c>
      <c r="J6032" s="215" t="s">
        <v>4094</v>
      </c>
      <c r="K6032" s="215" t="s">
        <v>328</v>
      </c>
      <c r="L6032" s="215" t="s">
        <v>6030</v>
      </c>
      <c r="AD6032" s="216"/>
    </row>
    <row r="6033" spans="1:30" s="215" customFormat="1" x14ac:dyDescent="0.25">
      <c r="A6033" s="215" t="s">
        <v>160</v>
      </c>
      <c r="B6033" s="215">
        <v>6181</v>
      </c>
      <c r="C6033" s="215" t="s">
        <v>252</v>
      </c>
      <c r="D6033" s="215">
        <v>191987742</v>
      </c>
      <c r="E6033" s="215">
        <v>1020</v>
      </c>
      <c r="F6033" s="215">
        <v>1121</v>
      </c>
      <c r="G6033" s="215">
        <v>1004</v>
      </c>
      <c r="I6033" s="215" t="s">
        <v>28902</v>
      </c>
      <c r="J6033" s="215" t="s">
        <v>28903</v>
      </c>
      <c r="K6033" s="215" t="s">
        <v>8688</v>
      </c>
      <c r="L6033" s="215" t="s">
        <v>28971</v>
      </c>
      <c r="AD6033" s="216"/>
    </row>
    <row r="6034" spans="1:30" s="215" customFormat="1" x14ac:dyDescent="0.25">
      <c r="A6034" s="215" t="s">
        <v>160</v>
      </c>
      <c r="B6034" s="215">
        <v>6181</v>
      </c>
      <c r="C6034" s="215" t="s">
        <v>252</v>
      </c>
      <c r="D6034" s="215">
        <v>192034674</v>
      </c>
      <c r="E6034" s="215">
        <v>1060</v>
      </c>
      <c r="F6034" s="215">
        <v>1274</v>
      </c>
      <c r="G6034" s="215">
        <v>1004</v>
      </c>
      <c r="I6034" s="215" t="s">
        <v>27105</v>
      </c>
      <c r="J6034" s="215" t="s">
        <v>27106</v>
      </c>
      <c r="K6034" s="215" t="s">
        <v>8688</v>
      </c>
      <c r="L6034" s="215" t="s">
        <v>27173</v>
      </c>
      <c r="AD6034" s="216"/>
    </row>
    <row r="6035" spans="1:30" s="215" customFormat="1" x14ac:dyDescent="0.25">
      <c r="A6035" s="215" t="s">
        <v>160</v>
      </c>
      <c r="B6035" s="215">
        <v>6181</v>
      </c>
      <c r="C6035" s="215" t="s">
        <v>252</v>
      </c>
      <c r="D6035" s="215">
        <v>192034676</v>
      </c>
      <c r="E6035" s="215">
        <v>1060</v>
      </c>
      <c r="F6035" s="215">
        <v>1242</v>
      </c>
      <c r="G6035" s="215">
        <v>1004</v>
      </c>
      <c r="I6035" s="215" t="s">
        <v>27107</v>
      </c>
      <c r="J6035" s="215" t="s">
        <v>27108</v>
      </c>
      <c r="K6035" s="215" t="s">
        <v>8688</v>
      </c>
      <c r="L6035" s="215" t="s">
        <v>27174</v>
      </c>
      <c r="AD6035" s="216"/>
    </row>
    <row r="6036" spans="1:30" s="215" customFormat="1" x14ac:dyDescent="0.25">
      <c r="A6036" s="215" t="s">
        <v>160</v>
      </c>
      <c r="B6036" s="215">
        <v>6191</v>
      </c>
      <c r="C6036" s="215" t="s">
        <v>253</v>
      </c>
      <c r="D6036" s="215">
        <v>933107</v>
      </c>
      <c r="E6036" s="215">
        <v>1020</v>
      </c>
      <c r="F6036" s="215">
        <v>1121</v>
      </c>
      <c r="G6036" s="215">
        <v>1004</v>
      </c>
      <c r="I6036" s="215" t="s">
        <v>4095</v>
      </c>
      <c r="J6036" s="215" t="s">
        <v>4096</v>
      </c>
      <c r="K6036" s="215" t="s">
        <v>328</v>
      </c>
      <c r="L6036" s="215" t="s">
        <v>8458</v>
      </c>
      <c r="AD6036" s="216"/>
    </row>
    <row r="6037" spans="1:30" s="215" customFormat="1" x14ac:dyDescent="0.25">
      <c r="A6037" s="215" t="s">
        <v>160</v>
      </c>
      <c r="B6037" s="215">
        <v>6191</v>
      </c>
      <c r="C6037" s="215" t="s">
        <v>253</v>
      </c>
      <c r="D6037" s="215">
        <v>933124</v>
      </c>
      <c r="E6037" s="215">
        <v>1020</v>
      </c>
      <c r="F6037" s="215">
        <v>1110</v>
      </c>
      <c r="G6037" s="215">
        <v>1004</v>
      </c>
      <c r="I6037" s="215" t="s">
        <v>4097</v>
      </c>
      <c r="J6037" s="215" t="s">
        <v>4098</v>
      </c>
      <c r="K6037" s="215" t="s">
        <v>328</v>
      </c>
      <c r="L6037" s="215" t="s">
        <v>8459</v>
      </c>
      <c r="AD6037" s="216"/>
    </row>
    <row r="6038" spans="1:30" s="215" customFormat="1" x14ac:dyDescent="0.25">
      <c r="A6038" s="215" t="s">
        <v>160</v>
      </c>
      <c r="B6038" s="215">
        <v>6191</v>
      </c>
      <c r="C6038" s="215" t="s">
        <v>253</v>
      </c>
      <c r="D6038" s="215">
        <v>933127</v>
      </c>
      <c r="E6038" s="215">
        <v>1030</v>
      </c>
      <c r="F6038" s="215">
        <v>1110</v>
      </c>
      <c r="G6038" s="215">
        <v>1004</v>
      </c>
      <c r="I6038" s="215" t="s">
        <v>4099</v>
      </c>
      <c r="J6038" s="215" t="s">
        <v>4100</v>
      </c>
      <c r="K6038" s="215" t="s">
        <v>328</v>
      </c>
      <c r="L6038" s="215" t="s">
        <v>8460</v>
      </c>
      <c r="AD6038" s="216"/>
    </row>
    <row r="6039" spans="1:30" s="215" customFormat="1" x14ac:dyDescent="0.25">
      <c r="A6039" s="215" t="s">
        <v>160</v>
      </c>
      <c r="B6039" s="215">
        <v>6191</v>
      </c>
      <c r="C6039" s="215" t="s">
        <v>253</v>
      </c>
      <c r="D6039" s="215">
        <v>933134</v>
      </c>
      <c r="E6039" s="215">
        <v>1020</v>
      </c>
      <c r="F6039" s="215">
        <v>1121</v>
      </c>
      <c r="G6039" s="215">
        <v>1004</v>
      </c>
      <c r="I6039" s="215" t="s">
        <v>4101</v>
      </c>
      <c r="J6039" s="215" t="s">
        <v>4102</v>
      </c>
      <c r="K6039" s="215" t="s">
        <v>328</v>
      </c>
      <c r="L6039" s="215" t="s">
        <v>8461</v>
      </c>
      <c r="AD6039" s="216"/>
    </row>
    <row r="6040" spans="1:30" s="215" customFormat="1" x14ac:dyDescent="0.25">
      <c r="A6040" s="215" t="s">
        <v>160</v>
      </c>
      <c r="B6040" s="215">
        <v>6191</v>
      </c>
      <c r="C6040" s="215" t="s">
        <v>253</v>
      </c>
      <c r="D6040" s="215">
        <v>933135</v>
      </c>
      <c r="E6040" s="215">
        <v>1020</v>
      </c>
      <c r="F6040" s="215">
        <v>1121</v>
      </c>
      <c r="G6040" s="215">
        <v>1004</v>
      </c>
      <c r="I6040" s="215" t="s">
        <v>4103</v>
      </c>
      <c r="J6040" s="215" t="s">
        <v>4104</v>
      </c>
      <c r="K6040" s="215" t="s">
        <v>328</v>
      </c>
      <c r="L6040" s="215" t="s">
        <v>8461</v>
      </c>
      <c r="AD6040" s="216"/>
    </row>
    <row r="6041" spans="1:30" s="215" customFormat="1" x14ac:dyDescent="0.25">
      <c r="A6041" s="215" t="s">
        <v>160</v>
      </c>
      <c r="B6041" s="215">
        <v>6191</v>
      </c>
      <c r="C6041" s="215" t="s">
        <v>253</v>
      </c>
      <c r="D6041" s="215">
        <v>933146</v>
      </c>
      <c r="E6041" s="215">
        <v>1020</v>
      </c>
      <c r="F6041" s="215">
        <v>1121</v>
      </c>
      <c r="G6041" s="215">
        <v>1004</v>
      </c>
      <c r="I6041" s="215" t="s">
        <v>4105</v>
      </c>
      <c r="J6041" s="215" t="s">
        <v>4106</v>
      </c>
      <c r="K6041" s="215" t="s">
        <v>328</v>
      </c>
      <c r="L6041" s="215" t="s">
        <v>8462</v>
      </c>
      <c r="AD6041" s="216"/>
    </row>
    <row r="6042" spans="1:30" s="215" customFormat="1" x14ac:dyDescent="0.25">
      <c r="A6042" s="215" t="s">
        <v>160</v>
      </c>
      <c r="B6042" s="215">
        <v>6191</v>
      </c>
      <c r="C6042" s="215" t="s">
        <v>253</v>
      </c>
      <c r="D6042" s="215">
        <v>933147</v>
      </c>
      <c r="E6042" s="215">
        <v>1020</v>
      </c>
      <c r="F6042" s="215">
        <v>1121</v>
      </c>
      <c r="G6042" s="215">
        <v>1004</v>
      </c>
      <c r="I6042" s="215" t="s">
        <v>4107</v>
      </c>
      <c r="J6042" s="215" t="s">
        <v>4108</v>
      </c>
      <c r="K6042" s="215" t="s">
        <v>328</v>
      </c>
      <c r="L6042" s="215" t="s">
        <v>8462</v>
      </c>
      <c r="AD6042" s="216"/>
    </row>
    <row r="6043" spans="1:30" s="215" customFormat="1" x14ac:dyDescent="0.25">
      <c r="A6043" s="215" t="s">
        <v>160</v>
      </c>
      <c r="B6043" s="215">
        <v>6191</v>
      </c>
      <c r="C6043" s="215" t="s">
        <v>253</v>
      </c>
      <c r="D6043" s="215">
        <v>933151</v>
      </c>
      <c r="E6043" s="215">
        <v>1020</v>
      </c>
      <c r="F6043" s="215">
        <v>1110</v>
      </c>
      <c r="G6043" s="215">
        <v>1004</v>
      </c>
      <c r="I6043" s="215" t="s">
        <v>4109</v>
      </c>
      <c r="J6043" s="215" t="s">
        <v>4110</v>
      </c>
      <c r="K6043" s="215" t="s">
        <v>328</v>
      </c>
      <c r="L6043" s="215" t="s">
        <v>8463</v>
      </c>
      <c r="AD6043" s="216"/>
    </row>
    <row r="6044" spans="1:30" s="215" customFormat="1" x14ac:dyDescent="0.25">
      <c r="A6044" s="215" t="s">
        <v>160</v>
      </c>
      <c r="B6044" s="215">
        <v>6191</v>
      </c>
      <c r="C6044" s="215" t="s">
        <v>253</v>
      </c>
      <c r="D6044" s="215">
        <v>933153</v>
      </c>
      <c r="E6044" s="215">
        <v>1020</v>
      </c>
      <c r="F6044" s="215">
        <v>1110</v>
      </c>
      <c r="G6044" s="215">
        <v>1004</v>
      </c>
      <c r="I6044" s="215" t="s">
        <v>9302</v>
      </c>
      <c r="J6044" s="215" t="s">
        <v>9303</v>
      </c>
      <c r="K6044" s="215" t="s">
        <v>8688</v>
      </c>
      <c r="L6044" s="215" t="s">
        <v>10940</v>
      </c>
      <c r="AD6044" s="216"/>
    </row>
    <row r="6045" spans="1:30" s="215" customFormat="1" x14ac:dyDescent="0.25">
      <c r="A6045" s="215" t="s">
        <v>160</v>
      </c>
      <c r="B6045" s="215">
        <v>6191</v>
      </c>
      <c r="C6045" s="215" t="s">
        <v>253</v>
      </c>
      <c r="D6045" s="215">
        <v>933170</v>
      </c>
      <c r="E6045" s="215">
        <v>1020</v>
      </c>
      <c r="F6045" s="215">
        <v>1121</v>
      </c>
      <c r="G6045" s="215">
        <v>1004</v>
      </c>
      <c r="I6045" s="215" t="s">
        <v>4111</v>
      </c>
      <c r="J6045" s="215" t="s">
        <v>4112</v>
      </c>
      <c r="K6045" s="215" t="s">
        <v>328</v>
      </c>
      <c r="L6045" s="215" t="s">
        <v>8464</v>
      </c>
      <c r="AD6045" s="216"/>
    </row>
    <row r="6046" spans="1:30" s="215" customFormat="1" x14ac:dyDescent="0.25">
      <c r="A6046" s="215" t="s">
        <v>160</v>
      </c>
      <c r="B6046" s="215">
        <v>6191</v>
      </c>
      <c r="C6046" s="215" t="s">
        <v>253</v>
      </c>
      <c r="D6046" s="215">
        <v>933186</v>
      </c>
      <c r="E6046" s="215">
        <v>1020</v>
      </c>
      <c r="F6046" s="215">
        <v>1110</v>
      </c>
      <c r="G6046" s="215">
        <v>1004</v>
      </c>
      <c r="I6046" s="215" t="s">
        <v>9304</v>
      </c>
      <c r="J6046" s="215" t="s">
        <v>9305</v>
      </c>
      <c r="K6046" s="215" t="s">
        <v>8688</v>
      </c>
      <c r="L6046" s="215" t="s">
        <v>10941</v>
      </c>
      <c r="AD6046" s="216"/>
    </row>
    <row r="6047" spans="1:30" s="215" customFormat="1" x14ac:dyDescent="0.25">
      <c r="A6047" s="215" t="s">
        <v>160</v>
      </c>
      <c r="B6047" s="215">
        <v>6191</v>
      </c>
      <c r="C6047" s="215" t="s">
        <v>253</v>
      </c>
      <c r="D6047" s="215">
        <v>933194</v>
      </c>
      <c r="E6047" s="215">
        <v>1020</v>
      </c>
      <c r="F6047" s="215">
        <v>1122</v>
      </c>
      <c r="G6047" s="215">
        <v>1004</v>
      </c>
      <c r="I6047" s="215" t="s">
        <v>9306</v>
      </c>
      <c r="J6047" s="215" t="s">
        <v>9307</v>
      </c>
      <c r="K6047" s="215" t="s">
        <v>8688</v>
      </c>
      <c r="L6047" s="215" t="s">
        <v>10942</v>
      </c>
      <c r="AD6047" s="216"/>
    </row>
    <row r="6048" spans="1:30" s="215" customFormat="1" x14ac:dyDescent="0.25">
      <c r="A6048" s="215" t="s">
        <v>160</v>
      </c>
      <c r="B6048" s="215">
        <v>6191</v>
      </c>
      <c r="C6048" s="215" t="s">
        <v>253</v>
      </c>
      <c r="D6048" s="215">
        <v>933203</v>
      </c>
      <c r="E6048" s="215">
        <v>1020</v>
      </c>
      <c r="F6048" s="215">
        <v>1110</v>
      </c>
      <c r="G6048" s="215">
        <v>1004</v>
      </c>
      <c r="I6048" s="215" t="s">
        <v>4113</v>
      </c>
      <c r="J6048" s="215" t="s">
        <v>4114</v>
      </c>
      <c r="K6048" s="215" t="s">
        <v>328</v>
      </c>
      <c r="L6048" s="215" t="s">
        <v>8465</v>
      </c>
      <c r="AD6048" s="216"/>
    </row>
    <row r="6049" spans="1:30" s="215" customFormat="1" x14ac:dyDescent="0.25">
      <c r="A6049" s="215" t="s">
        <v>160</v>
      </c>
      <c r="B6049" s="215">
        <v>6191</v>
      </c>
      <c r="C6049" s="215" t="s">
        <v>253</v>
      </c>
      <c r="D6049" s="215">
        <v>933240</v>
      </c>
      <c r="E6049" s="215">
        <v>1020</v>
      </c>
      <c r="F6049" s="215">
        <v>1110</v>
      </c>
      <c r="G6049" s="215">
        <v>1004</v>
      </c>
      <c r="I6049" s="215" t="s">
        <v>9308</v>
      </c>
      <c r="J6049" s="215" t="s">
        <v>9309</v>
      </c>
      <c r="K6049" s="215" t="s">
        <v>8688</v>
      </c>
      <c r="L6049" s="215" t="s">
        <v>10943</v>
      </c>
      <c r="AD6049" s="216"/>
    </row>
    <row r="6050" spans="1:30" s="215" customFormat="1" x14ac:dyDescent="0.25">
      <c r="A6050" s="215" t="s">
        <v>160</v>
      </c>
      <c r="B6050" s="215">
        <v>6191</v>
      </c>
      <c r="C6050" s="215" t="s">
        <v>253</v>
      </c>
      <c r="D6050" s="215">
        <v>933255</v>
      </c>
      <c r="E6050" s="215">
        <v>1020</v>
      </c>
      <c r="F6050" s="215">
        <v>1110</v>
      </c>
      <c r="G6050" s="215">
        <v>1004</v>
      </c>
      <c r="I6050" s="215" t="s">
        <v>9310</v>
      </c>
      <c r="J6050" s="215" t="s">
        <v>9311</v>
      </c>
      <c r="K6050" s="215" t="s">
        <v>8688</v>
      </c>
      <c r="L6050" s="215" t="s">
        <v>10944</v>
      </c>
      <c r="AD6050" s="216"/>
    </row>
    <row r="6051" spans="1:30" s="215" customFormat="1" x14ac:dyDescent="0.25">
      <c r="A6051" s="215" t="s">
        <v>160</v>
      </c>
      <c r="B6051" s="215">
        <v>6191</v>
      </c>
      <c r="C6051" s="215" t="s">
        <v>253</v>
      </c>
      <c r="D6051" s="215">
        <v>933256</v>
      </c>
      <c r="E6051" s="215">
        <v>1020</v>
      </c>
      <c r="F6051" s="215">
        <v>1110</v>
      </c>
      <c r="G6051" s="215">
        <v>1004</v>
      </c>
      <c r="I6051" s="215" t="s">
        <v>9312</v>
      </c>
      <c r="J6051" s="215" t="s">
        <v>9313</v>
      </c>
      <c r="K6051" s="215" t="s">
        <v>8688</v>
      </c>
      <c r="L6051" s="215" t="s">
        <v>10945</v>
      </c>
      <c r="AD6051" s="216"/>
    </row>
    <row r="6052" spans="1:30" s="215" customFormat="1" x14ac:dyDescent="0.25">
      <c r="A6052" s="215" t="s">
        <v>160</v>
      </c>
      <c r="B6052" s="215">
        <v>6191</v>
      </c>
      <c r="C6052" s="215" t="s">
        <v>253</v>
      </c>
      <c r="D6052" s="215">
        <v>933279</v>
      </c>
      <c r="E6052" s="215">
        <v>1020</v>
      </c>
      <c r="F6052" s="215">
        <v>1110</v>
      </c>
      <c r="G6052" s="215">
        <v>1004</v>
      </c>
      <c r="I6052" s="215" t="s">
        <v>4115</v>
      </c>
      <c r="J6052" s="215" t="s">
        <v>4116</v>
      </c>
      <c r="K6052" s="215" t="s">
        <v>328</v>
      </c>
      <c r="L6052" s="215" t="s">
        <v>8466</v>
      </c>
      <c r="AD6052" s="216"/>
    </row>
    <row r="6053" spans="1:30" s="215" customFormat="1" x14ac:dyDescent="0.25">
      <c r="A6053" s="215" t="s">
        <v>160</v>
      </c>
      <c r="B6053" s="215">
        <v>6191</v>
      </c>
      <c r="C6053" s="215" t="s">
        <v>253</v>
      </c>
      <c r="D6053" s="215">
        <v>3130306</v>
      </c>
      <c r="E6053" s="215">
        <v>1020</v>
      </c>
      <c r="F6053" s="215">
        <v>1110</v>
      </c>
      <c r="G6053" s="215">
        <v>1004</v>
      </c>
      <c r="I6053" s="215" t="s">
        <v>9314</v>
      </c>
      <c r="J6053" s="215" t="s">
        <v>9315</v>
      </c>
      <c r="K6053" s="215" t="s">
        <v>8688</v>
      </c>
      <c r="L6053" s="215" t="s">
        <v>10946</v>
      </c>
      <c r="AD6053" s="216"/>
    </row>
    <row r="6054" spans="1:30" s="215" customFormat="1" x14ac:dyDescent="0.25">
      <c r="A6054" s="215" t="s">
        <v>160</v>
      </c>
      <c r="B6054" s="215">
        <v>6191</v>
      </c>
      <c r="C6054" s="215" t="s">
        <v>253</v>
      </c>
      <c r="D6054" s="215">
        <v>3130311</v>
      </c>
      <c r="E6054" s="215">
        <v>1020</v>
      </c>
      <c r="F6054" s="215">
        <v>1110</v>
      </c>
      <c r="G6054" s="215">
        <v>1004</v>
      </c>
      <c r="I6054" s="215" t="s">
        <v>9316</v>
      </c>
      <c r="J6054" s="215" t="s">
        <v>9317</v>
      </c>
      <c r="K6054" s="215" t="s">
        <v>8688</v>
      </c>
      <c r="L6054" s="215" t="s">
        <v>10947</v>
      </c>
      <c r="AD6054" s="216"/>
    </row>
    <row r="6055" spans="1:30" s="215" customFormat="1" x14ac:dyDescent="0.25">
      <c r="A6055" s="215" t="s">
        <v>160</v>
      </c>
      <c r="B6055" s="215">
        <v>6191</v>
      </c>
      <c r="C6055" s="215" t="s">
        <v>253</v>
      </c>
      <c r="D6055" s="215">
        <v>3130316</v>
      </c>
      <c r="E6055" s="215">
        <v>1020</v>
      </c>
      <c r="F6055" s="215">
        <v>1122</v>
      </c>
      <c r="G6055" s="215">
        <v>1004</v>
      </c>
      <c r="I6055" s="215" t="s">
        <v>9318</v>
      </c>
      <c r="J6055" s="215" t="s">
        <v>9319</v>
      </c>
      <c r="K6055" s="215" t="s">
        <v>8688</v>
      </c>
      <c r="L6055" s="215" t="s">
        <v>10948</v>
      </c>
      <c r="AD6055" s="216"/>
    </row>
    <row r="6056" spans="1:30" s="215" customFormat="1" x14ac:dyDescent="0.25">
      <c r="A6056" s="215" t="s">
        <v>160</v>
      </c>
      <c r="B6056" s="215">
        <v>6191</v>
      </c>
      <c r="C6056" s="215" t="s">
        <v>253</v>
      </c>
      <c r="D6056" s="215">
        <v>3130319</v>
      </c>
      <c r="E6056" s="215">
        <v>1020</v>
      </c>
      <c r="F6056" s="215">
        <v>1122</v>
      </c>
      <c r="G6056" s="215">
        <v>1004</v>
      </c>
      <c r="I6056" s="215" t="s">
        <v>9320</v>
      </c>
      <c r="J6056" s="215" t="s">
        <v>9321</v>
      </c>
      <c r="K6056" s="215" t="s">
        <v>8688</v>
      </c>
      <c r="L6056" s="215" t="s">
        <v>10949</v>
      </c>
      <c r="AD6056" s="216"/>
    </row>
    <row r="6057" spans="1:30" s="215" customFormat="1" x14ac:dyDescent="0.25">
      <c r="A6057" s="215" t="s">
        <v>160</v>
      </c>
      <c r="B6057" s="215">
        <v>6191</v>
      </c>
      <c r="C6057" s="215" t="s">
        <v>253</v>
      </c>
      <c r="D6057" s="215">
        <v>3130320</v>
      </c>
      <c r="E6057" s="215">
        <v>1020</v>
      </c>
      <c r="F6057" s="215">
        <v>1122</v>
      </c>
      <c r="G6057" s="215">
        <v>1004</v>
      </c>
      <c r="I6057" s="215" t="s">
        <v>9322</v>
      </c>
      <c r="J6057" s="215" t="s">
        <v>9323</v>
      </c>
      <c r="K6057" s="215" t="s">
        <v>8688</v>
      </c>
      <c r="L6057" s="215" t="s">
        <v>10950</v>
      </c>
      <c r="AD6057" s="216"/>
    </row>
    <row r="6058" spans="1:30" s="215" customFormat="1" x14ac:dyDescent="0.25">
      <c r="A6058" s="215" t="s">
        <v>160</v>
      </c>
      <c r="B6058" s="215">
        <v>6191</v>
      </c>
      <c r="C6058" s="215" t="s">
        <v>253</v>
      </c>
      <c r="D6058" s="215">
        <v>3130321</v>
      </c>
      <c r="E6058" s="215">
        <v>1020</v>
      </c>
      <c r="F6058" s="215">
        <v>1110</v>
      </c>
      <c r="G6058" s="215">
        <v>1004</v>
      </c>
      <c r="I6058" s="215" t="s">
        <v>9324</v>
      </c>
      <c r="J6058" s="215" t="s">
        <v>9325</v>
      </c>
      <c r="K6058" s="215" t="s">
        <v>8688</v>
      </c>
      <c r="L6058" s="215" t="s">
        <v>10951</v>
      </c>
      <c r="AD6058" s="216"/>
    </row>
    <row r="6059" spans="1:30" s="215" customFormat="1" x14ac:dyDescent="0.25">
      <c r="A6059" s="215" t="s">
        <v>160</v>
      </c>
      <c r="B6059" s="215">
        <v>6191</v>
      </c>
      <c r="C6059" s="215" t="s">
        <v>253</v>
      </c>
      <c r="D6059" s="215">
        <v>3130322</v>
      </c>
      <c r="E6059" s="215">
        <v>1040</v>
      </c>
      <c r="F6059" s="215">
        <v>1274</v>
      </c>
      <c r="G6059" s="215">
        <v>1004</v>
      </c>
      <c r="I6059" s="215" t="s">
        <v>9326</v>
      </c>
      <c r="J6059" s="215" t="s">
        <v>9327</v>
      </c>
      <c r="K6059" s="215" t="s">
        <v>8688</v>
      </c>
      <c r="L6059" s="215" t="s">
        <v>10952</v>
      </c>
      <c r="AD6059" s="216"/>
    </row>
    <row r="6060" spans="1:30" s="215" customFormat="1" x14ac:dyDescent="0.25">
      <c r="A6060" s="215" t="s">
        <v>160</v>
      </c>
      <c r="B6060" s="215">
        <v>6191</v>
      </c>
      <c r="C6060" s="215" t="s">
        <v>253</v>
      </c>
      <c r="D6060" s="215">
        <v>3130323</v>
      </c>
      <c r="E6060" s="215">
        <v>1020</v>
      </c>
      <c r="F6060" s="215">
        <v>1110</v>
      </c>
      <c r="G6060" s="215">
        <v>1004</v>
      </c>
      <c r="I6060" s="215" t="s">
        <v>9328</v>
      </c>
      <c r="J6060" s="215" t="s">
        <v>9329</v>
      </c>
      <c r="K6060" s="215" t="s">
        <v>8688</v>
      </c>
      <c r="L6060" s="215" t="s">
        <v>10953</v>
      </c>
      <c r="AD6060" s="216"/>
    </row>
    <row r="6061" spans="1:30" s="215" customFormat="1" x14ac:dyDescent="0.25">
      <c r="A6061" s="215" t="s">
        <v>160</v>
      </c>
      <c r="B6061" s="215">
        <v>6191</v>
      </c>
      <c r="C6061" s="215" t="s">
        <v>253</v>
      </c>
      <c r="D6061" s="215">
        <v>9024689</v>
      </c>
      <c r="E6061" s="215">
        <v>1060</v>
      </c>
      <c r="G6061" s="215">
        <v>1004</v>
      </c>
      <c r="I6061" s="215" t="s">
        <v>9330</v>
      </c>
      <c r="J6061" s="215" t="s">
        <v>9331</v>
      </c>
      <c r="K6061" s="215" t="s">
        <v>8688</v>
      </c>
      <c r="L6061" s="215" t="s">
        <v>10954</v>
      </c>
      <c r="AD6061" s="216"/>
    </row>
    <row r="6062" spans="1:30" s="215" customFormat="1" x14ac:dyDescent="0.25">
      <c r="A6062" s="215" t="s">
        <v>160</v>
      </c>
      <c r="B6062" s="215">
        <v>6191</v>
      </c>
      <c r="C6062" s="215" t="s">
        <v>253</v>
      </c>
      <c r="D6062" s="215">
        <v>9024690</v>
      </c>
      <c r="E6062" s="215">
        <v>1060</v>
      </c>
      <c r="G6062" s="215">
        <v>1004</v>
      </c>
      <c r="I6062" s="215" t="s">
        <v>9332</v>
      </c>
      <c r="J6062" s="215" t="s">
        <v>9333</v>
      </c>
      <c r="K6062" s="215" t="s">
        <v>8688</v>
      </c>
      <c r="L6062" s="215" t="s">
        <v>10955</v>
      </c>
      <c r="AD6062" s="216"/>
    </row>
    <row r="6063" spans="1:30" s="215" customFormat="1" x14ac:dyDescent="0.25">
      <c r="A6063" s="215" t="s">
        <v>160</v>
      </c>
      <c r="B6063" s="215">
        <v>6191</v>
      </c>
      <c r="C6063" s="215" t="s">
        <v>253</v>
      </c>
      <c r="D6063" s="215">
        <v>9024692</v>
      </c>
      <c r="E6063" s="215">
        <v>1060</v>
      </c>
      <c r="G6063" s="215">
        <v>1004</v>
      </c>
      <c r="I6063" s="215" t="s">
        <v>9334</v>
      </c>
      <c r="J6063" s="215" t="s">
        <v>9335</v>
      </c>
      <c r="K6063" s="215" t="s">
        <v>8688</v>
      </c>
      <c r="L6063" s="215" t="s">
        <v>10956</v>
      </c>
      <c r="AD6063" s="216"/>
    </row>
    <row r="6064" spans="1:30" s="215" customFormat="1" x14ac:dyDescent="0.25">
      <c r="A6064" s="215" t="s">
        <v>160</v>
      </c>
      <c r="B6064" s="215">
        <v>6191</v>
      </c>
      <c r="C6064" s="215" t="s">
        <v>253</v>
      </c>
      <c r="D6064" s="215">
        <v>9024695</v>
      </c>
      <c r="E6064" s="215">
        <v>1060</v>
      </c>
      <c r="G6064" s="215">
        <v>1004</v>
      </c>
      <c r="I6064" s="215" t="s">
        <v>9336</v>
      </c>
      <c r="J6064" s="215" t="s">
        <v>9337</v>
      </c>
      <c r="K6064" s="215" t="s">
        <v>8688</v>
      </c>
      <c r="L6064" s="215" t="s">
        <v>10957</v>
      </c>
      <c r="AD6064" s="216"/>
    </row>
    <row r="6065" spans="1:30" s="215" customFormat="1" x14ac:dyDescent="0.25">
      <c r="A6065" s="215" t="s">
        <v>160</v>
      </c>
      <c r="B6065" s="215">
        <v>6191</v>
      </c>
      <c r="C6065" s="215" t="s">
        <v>253</v>
      </c>
      <c r="D6065" s="215">
        <v>9024696</v>
      </c>
      <c r="E6065" s="215">
        <v>1060</v>
      </c>
      <c r="G6065" s="215">
        <v>1004</v>
      </c>
      <c r="I6065" s="215" t="s">
        <v>9338</v>
      </c>
      <c r="J6065" s="215" t="s">
        <v>9339</v>
      </c>
      <c r="K6065" s="215" t="s">
        <v>8688</v>
      </c>
      <c r="L6065" s="215" t="s">
        <v>10958</v>
      </c>
      <c r="AD6065" s="216"/>
    </row>
    <row r="6066" spans="1:30" s="215" customFormat="1" x14ac:dyDescent="0.25">
      <c r="A6066" s="215" t="s">
        <v>160</v>
      </c>
      <c r="B6066" s="215">
        <v>6191</v>
      </c>
      <c r="C6066" s="215" t="s">
        <v>253</v>
      </c>
      <c r="D6066" s="215">
        <v>9024698</v>
      </c>
      <c r="E6066" s="215">
        <v>1060</v>
      </c>
      <c r="G6066" s="215">
        <v>1004</v>
      </c>
      <c r="I6066" s="215" t="s">
        <v>9340</v>
      </c>
      <c r="J6066" s="215" t="s">
        <v>9341</v>
      </c>
      <c r="K6066" s="215" t="s">
        <v>8688</v>
      </c>
      <c r="L6066" s="215" t="s">
        <v>10959</v>
      </c>
      <c r="AD6066" s="216"/>
    </row>
    <row r="6067" spans="1:30" s="215" customFormat="1" x14ac:dyDescent="0.25">
      <c r="A6067" s="215" t="s">
        <v>160</v>
      </c>
      <c r="B6067" s="215">
        <v>6191</v>
      </c>
      <c r="C6067" s="215" t="s">
        <v>253</v>
      </c>
      <c r="D6067" s="215">
        <v>9030208</v>
      </c>
      <c r="E6067" s="215">
        <v>1060</v>
      </c>
      <c r="G6067" s="215">
        <v>1004</v>
      </c>
      <c r="I6067" s="215" t="s">
        <v>9342</v>
      </c>
      <c r="J6067" s="215" t="s">
        <v>9343</v>
      </c>
      <c r="K6067" s="215" t="s">
        <v>8688</v>
      </c>
      <c r="L6067" s="215" t="s">
        <v>10960</v>
      </c>
      <c r="AD6067" s="216"/>
    </row>
    <row r="6068" spans="1:30" s="215" customFormat="1" x14ac:dyDescent="0.25">
      <c r="A6068" s="215" t="s">
        <v>160</v>
      </c>
      <c r="B6068" s="215">
        <v>6191</v>
      </c>
      <c r="C6068" s="215" t="s">
        <v>253</v>
      </c>
      <c r="D6068" s="215">
        <v>101159652</v>
      </c>
      <c r="E6068" s="215">
        <v>1020</v>
      </c>
      <c r="F6068" s="215">
        <v>1110</v>
      </c>
      <c r="G6068" s="215">
        <v>1004</v>
      </c>
      <c r="I6068" s="215" t="s">
        <v>4117</v>
      </c>
      <c r="J6068" s="215" t="s">
        <v>4118</v>
      </c>
      <c r="K6068" s="215" t="s">
        <v>328</v>
      </c>
      <c r="L6068" s="215" t="s">
        <v>8465</v>
      </c>
      <c r="AD6068" s="216"/>
    </row>
    <row r="6069" spans="1:30" s="215" customFormat="1" x14ac:dyDescent="0.25">
      <c r="A6069" s="215" t="s">
        <v>160</v>
      </c>
      <c r="B6069" s="215">
        <v>6191</v>
      </c>
      <c r="C6069" s="215" t="s">
        <v>253</v>
      </c>
      <c r="D6069" s="215">
        <v>101482910</v>
      </c>
      <c r="E6069" s="215">
        <v>1020</v>
      </c>
      <c r="F6069" s="215">
        <v>1110</v>
      </c>
      <c r="G6069" s="215">
        <v>1004</v>
      </c>
      <c r="I6069" s="215" t="s">
        <v>9344</v>
      </c>
      <c r="J6069" s="215" t="s">
        <v>9345</v>
      </c>
      <c r="K6069" s="215" t="s">
        <v>8688</v>
      </c>
      <c r="L6069" s="215" t="s">
        <v>10961</v>
      </c>
      <c r="AD6069" s="216"/>
    </row>
    <row r="6070" spans="1:30" s="215" customFormat="1" x14ac:dyDescent="0.25">
      <c r="A6070" s="215" t="s">
        <v>160</v>
      </c>
      <c r="B6070" s="215">
        <v>6191</v>
      </c>
      <c r="C6070" s="215" t="s">
        <v>253</v>
      </c>
      <c r="D6070" s="215">
        <v>190023707</v>
      </c>
      <c r="E6070" s="215">
        <v>1020</v>
      </c>
      <c r="F6070" s="215">
        <v>1110</v>
      </c>
      <c r="G6070" s="215">
        <v>1004</v>
      </c>
      <c r="I6070" s="215" t="s">
        <v>9346</v>
      </c>
      <c r="J6070" s="215" t="s">
        <v>9347</v>
      </c>
      <c r="K6070" s="215" t="s">
        <v>8688</v>
      </c>
      <c r="L6070" s="215" t="s">
        <v>10962</v>
      </c>
      <c r="AD6070" s="216"/>
    </row>
    <row r="6071" spans="1:30" s="215" customFormat="1" x14ac:dyDescent="0.25">
      <c r="A6071" s="215" t="s">
        <v>160</v>
      </c>
      <c r="B6071" s="215">
        <v>6191</v>
      </c>
      <c r="C6071" s="215" t="s">
        <v>253</v>
      </c>
      <c r="D6071" s="215">
        <v>190023708</v>
      </c>
      <c r="E6071" s="215">
        <v>1020</v>
      </c>
      <c r="F6071" s="215">
        <v>1110</v>
      </c>
      <c r="G6071" s="215">
        <v>1004</v>
      </c>
      <c r="I6071" s="215" t="s">
        <v>9348</v>
      </c>
      <c r="J6071" s="215" t="s">
        <v>9349</v>
      </c>
      <c r="K6071" s="215" t="s">
        <v>8688</v>
      </c>
      <c r="L6071" s="215" t="s">
        <v>10963</v>
      </c>
      <c r="AD6071" s="216"/>
    </row>
    <row r="6072" spans="1:30" s="215" customFormat="1" x14ac:dyDescent="0.25">
      <c r="A6072" s="215" t="s">
        <v>160</v>
      </c>
      <c r="B6072" s="215">
        <v>6191</v>
      </c>
      <c r="C6072" s="215" t="s">
        <v>253</v>
      </c>
      <c r="D6072" s="215">
        <v>190095820</v>
      </c>
      <c r="E6072" s="215">
        <v>1060</v>
      </c>
      <c r="G6072" s="215">
        <v>1004</v>
      </c>
      <c r="I6072" s="215" t="s">
        <v>9350</v>
      </c>
      <c r="J6072" s="215" t="s">
        <v>9351</v>
      </c>
      <c r="K6072" s="215" t="s">
        <v>8688</v>
      </c>
      <c r="L6072" s="215" t="s">
        <v>10964</v>
      </c>
      <c r="AD6072" s="216"/>
    </row>
    <row r="6073" spans="1:30" s="215" customFormat="1" x14ac:dyDescent="0.25">
      <c r="A6073" s="215" t="s">
        <v>160</v>
      </c>
      <c r="B6073" s="215">
        <v>6191</v>
      </c>
      <c r="C6073" s="215" t="s">
        <v>253</v>
      </c>
      <c r="D6073" s="215">
        <v>190191712</v>
      </c>
      <c r="E6073" s="215">
        <v>1020</v>
      </c>
      <c r="F6073" s="215">
        <v>1110</v>
      </c>
      <c r="G6073" s="215">
        <v>1004</v>
      </c>
      <c r="I6073" s="215" t="s">
        <v>9352</v>
      </c>
      <c r="J6073" s="215" t="s">
        <v>9353</v>
      </c>
      <c r="K6073" s="215" t="s">
        <v>8688</v>
      </c>
      <c r="L6073" s="215" t="s">
        <v>10965</v>
      </c>
      <c r="AD6073" s="216"/>
    </row>
    <row r="6074" spans="1:30" s="215" customFormat="1" x14ac:dyDescent="0.25">
      <c r="A6074" s="215" t="s">
        <v>160</v>
      </c>
      <c r="B6074" s="215">
        <v>6191</v>
      </c>
      <c r="C6074" s="215" t="s">
        <v>253</v>
      </c>
      <c r="D6074" s="215">
        <v>190196937</v>
      </c>
      <c r="E6074" s="215">
        <v>1020</v>
      </c>
      <c r="F6074" s="215">
        <v>1110</v>
      </c>
      <c r="G6074" s="215">
        <v>1004</v>
      </c>
      <c r="I6074" s="215" t="s">
        <v>9354</v>
      </c>
      <c r="J6074" s="215" t="s">
        <v>9355</v>
      </c>
      <c r="K6074" s="215" t="s">
        <v>8688</v>
      </c>
      <c r="L6074" s="215" t="s">
        <v>10966</v>
      </c>
      <c r="AD6074" s="216"/>
    </row>
    <row r="6075" spans="1:30" s="215" customFormat="1" x14ac:dyDescent="0.25">
      <c r="A6075" s="215" t="s">
        <v>160</v>
      </c>
      <c r="B6075" s="215">
        <v>6191</v>
      </c>
      <c r="C6075" s="215" t="s">
        <v>253</v>
      </c>
      <c r="D6075" s="215">
        <v>190196944</v>
      </c>
      <c r="E6075" s="215">
        <v>1020</v>
      </c>
      <c r="F6075" s="215">
        <v>1110</v>
      </c>
      <c r="G6075" s="215">
        <v>1004</v>
      </c>
      <c r="I6075" s="215" t="s">
        <v>9356</v>
      </c>
      <c r="J6075" s="215" t="s">
        <v>9357</v>
      </c>
      <c r="K6075" s="215" t="s">
        <v>8688</v>
      </c>
      <c r="L6075" s="215" t="s">
        <v>10967</v>
      </c>
      <c r="AD6075" s="216"/>
    </row>
    <row r="6076" spans="1:30" s="215" customFormat="1" x14ac:dyDescent="0.25">
      <c r="A6076" s="215" t="s">
        <v>160</v>
      </c>
      <c r="B6076" s="215">
        <v>6191</v>
      </c>
      <c r="C6076" s="215" t="s">
        <v>253</v>
      </c>
      <c r="D6076" s="215">
        <v>190205232</v>
      </c>
      <c r="E6076" s="215">
        <v>1020</v>
      </c>
      <c r="F6076" s="215">
        <v>1110</v>
      </c>
      <c r="G6076" s="215">
        <v>1004</v>
      </c>
      <c r="I6076" s="215" t="s">
        <v>9358</v>
      </c>
      <c r="J6076" s="215" t="s">
        <v>9359</v>
      </c>
      <c r="K6076" s="215" t="s">
        <v>8688</v>
      </c>
      <c r="L6076" s="215" t="s">
        <v>10968</v>
      </c>
      <c r="AD6076" s="216"/>
    </row>
    <row r="6077" spans="1:30" s="215" customFormat="1" x14ac:dyDescent="0.25">
      <c r="A6077" s="215" t="s">
        <v>160</v>
      </c>
      <c r="B6077" s="215">
        <v>6191</v>
      </c>
      <c r="C6077" s="215" t="s">
        <v>253</v>
      </c>
      <c r="D6077" s="215">
        <v>190206314</v>
      </c>
      <c r="E6077" s="215">
        <v>1020</v>
      </c>
      <c r="F6077" s="215">
        <v>1110</v>
      </c>
      <c r="G6077" s="215">
        <v>1004</v>
      </c>
      <c r="I6077" s="215" t="s">
        <v>4119</v>
      </c>
      <c r="J6077" s="215" t="s">
        <v>4120</v>
      </c>
      <c r="K6077" s="215" t="s">
        <v>328</v>
      </c>
      <c r="L6077" s="215" t="s">
        <v>8463</v>
      </c>
      <c r="AD6077" s="216"/>
    </row>
    <row r="6078" spans="1:30" s="215" customFormat="1" x14ac:dyDescent="0.25">
      <c r="A6078" s="215" t="s">
        <v>160</v>
      </c>
      <c r="B6078" s="215">
        <v>6191</v>
      </c>
      <c r="C6078" s="215" t="s">
        <v>253</v>
      </c>
      <c r="D6078" s="215">
        <v>190206317</v>
      </c>
      <c r="E6078" s="215">
        <v>1020</v>
      </c>
      <c r="F6078" s="215">
        <v>1121</v>
      </c>
      <c r="G6078" s="215">
        <v>1004</v>
      </c>
      <c r="I6078" s="215" t="s">
        <v>4121</v>
      </c>
      <c r="J6078" s="215" t="s">
        <v>4122</v>
      </c>
      <c r="K6078" s="215" t="s">
        <v>328</v>
      </c>
      <c r="L6078" s="215" t="s">
        <v>8464</v>
      </c>
      <c r="AD6078" s="216"/>
    </row>
    <row r="6079" spans="1:30" s="215" customFormat="1" x14ac:dyDescent="0.25">
      <c r="A6079" s="215" t="s">
        <v>160</v>
      </c>
      <c r="B6079" s="215">
        <v>6191</v>
      </c>
      <c r="C6079" s="215" t="s">
        <v>253</v>
      </c>
      <c r="D6079" s="215">
        <v>190206320</v>
      </c>
      <c r="E6079" s="215">
        <v>1020</v>
      </c>
      <c r="F6079" s="215">
        <v>1110</v>
      </c>
      <c r="G6079" s="215">
        <v>1004</v>
      </c>
      <c r="I6079" s="215" t="s">
        <v>4123</v>
      </c>
      <c r="J6079" s="215" t="s">
        <v>4124</v>
      </c>
      <c r="K6079" s="215" t="s">
        <v>328</v>
      </c>
      <c r="L6079" s="215" t="s">
        <v>8460</v>
      </c>
      <c r="AD6079" s="216"/>
    </row>
    <row r="6080" spans="1:30" s="215" customFormat="1" x14ac:dyDescent="0.25">
      <c r="A6080" s="215" t="s">
        <v>160</v>
      </c>
      <c r="B6080" s="215">
        <v>6191</v>
      </c>
      <c r="C6080" s="215" t="s">
        <v>253</v>
      </c>
      <c r="D6080" s="215">
        <v>190492628</v>
      </c>
      <c r="E6080" s="215">
        <v>1060</v>
      </c>
      <c r="F6080" s="215">
        <v>1121</v>
      </c>
      <c r="G6080" s="215">
        <v>1004</v>
      </c>
      <c r="I6080" s="215" t="s">
        <v>4125</v>
      </c>
      <c r="J6080" s="215" t="s">
        <v>4126</v>
      </c>
      <c r="K6080" s="215" t="s">
        <v>328</v>
      </c>
      <c r="L6080" s="215" t="s">
        <v>8458</v>
      </c>
      <c r="AD6080" s="216"/>
    </row>
    <row r="6081" spans="1:30" s="215" customFormat="1" x14ac:dyDescent="0.25">
      <c r="A6081" s="215" t="s">
        <v>160</v>
      </c>
      <c r="B6081" s="215">
        <v>6191</v>
      </c>
      <c r="C6081" s="215" t="s">
        <v>253</v>
      </c>
      <c r="D6081" s="215">
        <v>190492789</v>
      </c>
      <c r="E6081" s="215">
        <v>1020</v>
      </c>
      <c r="F6081" s="215">
        <v>1110</v>
      </c>
      <c r="G6081" s="215">
        <v>1004</v>
      </c>
      <c r="I6081" s="215" t="s">
        <v>9360</v>
      </c>
      <c r="J6081" s="215" t="s">
        <v>9361</v>
      </c>
      <c r="K6081" s="215" t="s">
        <v>8688</v>
      </c>
      <c r="L6081" s="215" t="s">
        <v>10969</v>
      </c>
      <c r="AD6081" s="216"/>
    </row>
    <row r="6082" spans="1:30" s="215" customFormat="1" x14ac:dyDescent="0.25">
      <c r="A6082" s="215" t="s">
        <v>160</v>
      </c>
      <c r="B6082" s="215">
        <v>6191</v>
      </c>
      <c r="C6082" s="215" t="s">
        <v>253</v>
      </c>
      <c r="D6082" s="215">
        <v>190492848</v>
      </c>
      <c r="E6082" s="215">
        <v>1020</v>
      </c>
      <c r="F6082" s="215">
        <v>1110</v>
      </c>
      <c r="G6082" s="215">
        <v>1004</v>
      </c>
      <c r="I6082" s="215" t="s">
        <v>9362</v>
      </c>
      <c r="J6082" s="215" t="s">
        <v>9363</v>
      </c>
      <c r="K6082" s="215" t="s">
        <v>8688</v>
      </c>
      <c r="L6082" s="215" t="s">
        <v>10970</v>
      </c>
      <c r="AD6082" s="216"/>
    </row>
    <row r="6083" spans="1:30" s="215" customFormat="1" x14ac:dyDescent="0.25">
      <c r="A6083" s="215" t="s">
        <v>160</v>
      </c>
      <c r="B6083" s="215">
        <v>6191</v>
      </c>
      <c r="C6083" s="215" t="s">
        <v>253</v>
      </c>
      <c r="D6083" s="215">
        <v>190492988</v>
      </c>
      <c r="E6083" s="215">
        <v>1020</v>
      </c>
      <c r="F6083" s="215">
        <v>1110</v>
      </c>
      <c r="G6083" s="215">
        <v>1004</v>
      </c>
      <c r="I6083" s="215" t="s">
        <v>9364</v>
      </c>
      <c r="J6083" s="215" t="s">
        <v>9365</v>
      </c>
      <c r="K6083" s="215" t="s">
        <v>8688</v>
      </c>
      <c r="L6083" s="215" t="s">
        <v>10971</v>
      </c>
      <c r="AD6083" s="216"/>
    </row>
    <row r="6084" spans="1:30" s="215" customFormat="1" x14ac:dyDescent="0.25">
      <c r="A6084" s="215" t="s">
        <v>160</v>
      </c>
      <c r="B6084" s="215">
        <v>6191</v>
      </c>
      <c r="C6084" s="215" t="s">
        <v>253</v>
      </c>
      <c r="D6084" s="215">
        <v>190573368</v>
      </c>
      <c r="E6084" s="215">
        <v>1020</v>
      </c>
      <c r="F6084" s="215">
        <v>1110</v>
      </c>
      <c r="G6084" s="215">
        <v>1004</v>
      </c>
      <c r="I6084" s="215" t="s">
        <v>9366</v>
      </c>
      <c r="J6084" s="215" t="s">
        <v>9367</v>
      </c>
      <c r="K6084" s="215" t="s">
        <v>8688</v>
      </c>
      <c r="L6084" s="215" t="s">
        <v>10972</v>
      </c>
      <c r="AD6084" s="216"/>
    </row>
    <row r="6085" spans="1:30" s="215" customFormat="1" x14ac:dyDescent="0.25">
      <c r="A6085" s="215" t="s">
        <v>160</v>
      </c>
      <c r="B6085" s="215">
        <v>6191</v>
      </c>
      <c r="C6085" s="215" t="s">
        <v>253</v>
      </c>
      <c r="D6085" s="215">
        <v>190638730</v>
      </c>
      <c r="E6085" s="215">
        <v>1020</v>
      </c>
      <c r="F6085" s="215">
        <v>1110</v>
      </c>
      <c r="G6085" s="215">
        <v>1004</v>
      </c>
      <c r="I6085" s="215" t="s">
        <v>9368</v>
      </c>
      <c r="J6085" s="215" t="s">
        <v>9369</v>
      </c>
      <c r="K6085" s="215" t="s">
        <v>8688</v>
      </c>
      <c r="L6085" s="215" t="s">
        <v>10973</v>
      </c>
      <c r="AD6085" s="216"/>
    </row>
    <row r="6086" spans="1:30" s="215" customFormat="1" x14ac:dyDescent="0.25">
      <c r="A6086" s="215" t="s">
        <v>160</v>
      </c>
      <c r="B6086" s="215">
        <v>6191</v>
      </c>
      <c r="C6086" s="215" t="s">
        <v>253</v>
      </c>
      <c r="D6086" s="215">
        <v>190752909</v>
      </c>
      <c r="E6086" s="215">
        <v>1020</v>
      </c>
      <c r="F6086" s="215">
        <v>1110</v>
      </c>
      <c r="G6086" s="215">
        <v>1004</v>
      </c>
      <c r="I6086" s="215" t="s">
        <v>4127</v>
      </c>
      <c r="J6086" s="215" t="s">
        <v>4128</v>
      </c>
      <c r="K6086" s="215" t="s">
        <v>328</v>
      </c>
      <c r="L6086" s="215" t="s">
        <v>8459</v>
      </c>
      <c r="AD6086" s="216"/>
    </row>
    <row r="6087" spans="1:30" s="215" customFormat="1" x14ac:dyDescent="0.25">
      <c r="A6087" s="215" t="s">
        <v>160</v>
      </c>
      <c r="B6087" s="215">
        <v>6191</v>
      </c>
      <c r="C6087" s="215" t="s">
        <v>253</v>
      </c>
      <c r="D6087" s="215">
        <v>191047833</v>
      </c>
      <c r="E6087" s="215">
        <v>1060</v>
      </c>
      <c r="G6087" s="215">
        <v>1004</v>
      </c>
      <c r="I6087" s="215" t="s">
        <v>9370</v>
      </c>
      <c r="J6087" s="215" t="s">
        <v>9371</v>
      </c>
      <c r="K6087" s="215" t="s">
        <v>8688</v>
      </c>
      <c r="L6087" s="215" t="s">
        <v>10974</v>
      </c>
      <c r="AD6087" s="216"/>
    </row>
    <row r="6088" spans="1:30" s="215" customFormat="1" x14ac:dyDescent="0.25">
      <c r="A6088" s="215" t="s">
        <v>160</v>
      </c>
      <c r="B6088" s="215">
        <v>6191</v>
      </c>
      <c r="C6088" s="215" t="s">
        <v>253</v>
      </c>
      <c r="D6088" s="215">
        <v>191048271</v>
      </c>
      <c r="E6088" s="215">
        <v>1020</v>
      </c>
      <c r="F6088" s="215">
        <v>1121</v>
      </c>
      <c r="G6088" s="215">
        <v>1004</v>
      </c>
      <c r="I6088" s="215" t="s">
        <v>9372</v>
      </c>
      <c r="J6088" s="215" t="s">
        <v>9373</v>
      </c>
      <c r="K6088" s="215" t="s">
        <v>8688</v>
      </c>
      <c r="L6088" s="215" t="s">
        <v>10975</v>
      </c>
      <c r="AD6088" s="216"/>
    </row>
    <row r="6089" spans="1:30" s="215" customFormat="1" x14ac:dyDescent="0.25">
      <c r="A6089" s="215" t="s">
        <v>160</v>
      </c>
      <c r="B6089" s="215">
        <v>6191</v>
      </c>
      <c r="C6089" s="215" t="s">
        <v>253</v>
      </c>
      <c r="D6089" s="215">
        <v>191129010</v>
      </c>
      <c r="E6089" s="215">
        <v>1020</v>
      </c>
      <c r="F6089" s="215">
        <v>1110</v>
      </c>
      <c r="G6089" s="215">
        <v>1004</v>
      </c>
      <c r="I6089" s="215" t="s">
        <v>4129</v>
      </c>
      <c r="J6089" s="215" t="s">
        <v>4130</v>
      </c>
      <c r="K6089" s="215" t="s">
        <v>328</v>
      </c>
      <c r="L6089" s="215" t="s">
        <v>8466</v>
      </c>
      <c r="AD6089" s="216"/>
    </row>
    <row r="6090" spans="1:30" s="215" customFormat="1" x14ac:dyDescent="0.25">
      <c r="A6090" s="215" t="s">
        <v>160</v>
      </c>
      <c r="B6090" s="215">
        <v>6191</v>
      </c>
      <c r="C6090" s="215" t="s">
        <v>253</v>
      </c>
      <c r="D6090" s="215">
        <v>191154812</v>
      </c>
      <c r="E6090" s="215">
        <v>1020</v>
      </c>
      <c r="F6090" s="215">
        <v>1110</v>
      </c>
      <c r="G6090" s="215">
        <v>1004</v>
      </c>
      <c r="I6090" s="215" t="s">
        <v>9374</v>
      </c>
      <c r="J6090" s="215" t="s">
        <v>9375</v>
      </c>
      <c r="K6090" s="215" t="s">
        <v>8688</v>
      </c>
      <c r="L6090" s="215" t="s">
        <v>10976</v>
      </c>
      <c r="AD6090" s="216"/>
    </row>
    <row r="6091" spans="1:30" s="215" customFormat="1" x14ac:dyDescent="0.25">
      <c r="A6091" s="215" t="s">
        <v>160</v>
      </c>
      <c r="B6091" s="215">
        <v>6191</v>
      </c>
      <c r="C6091" s="215" t="s">
        <v>253</v>
      </c>
      <c r="D6091" s="215">
        <v>191269551</v>
      </c>
      <c r="E6091" s="215">
        <v>1020</v>
      </c>
      <c r="F6091" s="215">
        <v>1110</v>
      </c>
      <c r="G6091" s="215">
        <v>1004</v>
      </c>
      <c r="I6091" s="215" t="s">
        <v>9376</v>
      </c>
      <c r="J6091" s="215" t="s">
        <v>9377</v>
      </c>
      <c r="K6091" s="215" t="s">
        <v>8688</v>
      </c>
      <c r="L6091" s="215" t="s">
        <v>10977</v>
      </c>
      <c r="AD6091" s="216"/>
    </row>
    <row r="6092" spans="1:30" s="215" customFormat="1" x14ac:dyDescent="0.25">
      <c r="A6092" s="215" t="s">
        <v>160</v>
      </c>
      <c r="B6092" s="215">
        <v>6191</v>
      </c>
      <c r="C6092" s="215" t="s">
        <v>253</v>
      </c>
      <c r="D6092" s="215">
        <v>191395165</v>
      </c>
      <c r="E6092" s="215">
        <v>1060</v>
      </c>
      <c r="F6092" s="215">
        <v>1271</v>
      </c>
      <c r="G6092" s="215">
        <v>1004</v>
      </c>
      <c r="I6092" s="215" t="s">
        <v>9378</v>
      </c>
      <c r="J6092" s="215" t="s">
        <v>9379</v>
      </c>
      <c r="K6092" s="215" t="s">
        <v>8688</v>
      </c>
      <c r="L6092" s="215" t="s">
        <v>10978</v>
      </c>
      <c r="AD6092" s="216"/>
    </row>
    <row r="6093" spans="1:30" s="215" customFormat="1" x14ac:dyDescent="0.25">
      <c r="A6093" s="215" t="s">
        <v>160</v>
      </c>
      <c r="B6093" s="215">
        <v>6191</v>
      </c>
      <c r="C6093" s="215" t="s">
        <v>253</v>
      </c>
      <c r="D6093" s="215">
        <v>191428871</v>
      </c>
      <c r="E6093" s="215">
        <v>1020</v>
      </c>
      <c r="F6093" s="215">
        <v>1110</v>
      </c>
      <c r="G6093" s="215">
        <v>1004</v>
      </c>
      <c r="I6093" s="215" t="s">
        <v>9380</v>
      </c>
      <c r="J6093" s="215" t="s">
        <v>9381</v>
      </c>
      <c r="K6093" s="215" t="s">
        <v>8688</v>
      </c>
      <c r="L6093" s="215" t="s">
        <v>10979</v>
      </c>
      <c r="AD6093" s="216"/>
    </row>
    <row r="6094" spans="1:30" s="215" customFormat="1" x14ac:dyDescent="0.25">
      <c r="A6094" s="215" t="s">
        <v>160</v>
      </c>
      <c r="B6094" s="215">
        <v>6191</v>
      </c>
      <c r="C6094" s="215" t="s">
        <v>253</v>
      </c>
      <c r="D6094" s="215">
        <v>191577414</v>
      </c>
      <c r="E6094" s="215">
        <v>1020</v>
      </c>
      <c r="F6094" s="215">
        <v>1110</v>
      </c>
      <c r="G6094" s="215">
        <v>1004</v>
      </c>
      <c r="I6094" s="215" t="s">
        <v>9382</v>
      </c>
      <c r="J6094" s="215" t="s">
        <v>9383</v>
      </c>
      <c r="K6094" s="215" t="s">
        <v>8688</v>
      </c>
      <c r="L6094" s="215" t="s">
        <v>10980</v>
      </c>
      <c r="AD6094" s="216"/>
    </row>
    <row r="6095" spans="1:30" s="215" customFormat="1" x14ac:dyDescent="0.25">
      <c r="A6095" s="215" t="s">
        <v>160</v>
      </c>
      <c r="B6095" s="215">
        <v>6191</v>
      </c>
      <c r="C6095" s="215" t="s">
        <v>253</v>
      </c>
      <c r="D6095" s="215">
        <v>191577432</v>
      </c>
      <c r="E6095" s="215">
        <v>1020</v>
      </c>
      <c r="F6095" s="215">
        <v>1122</v>
      </c>
      <c r="G6095" s="215">
        <v>1004</v>
      </c>
      <c r="I6095" s="215" t="s">
        <v>4131</v>
      </c>
      <c r="J6095" s="215" t="s">
        <v>4132</v>
      </c>
      <c r="K6095" s="215" t="s">
        <v>328</v>
      </c>
      <c r="L6095" s="215" t="s">
        <v>8467</v>
      </c>
      <c r="AD6095" s="216"/>
    </row>
    <row r="6096" spans="1:30" s="215" customFormat="1" x14ac:dyDescent="0.25">
      <c r="A6096" s="215" t="s">
        <v>160</v>
      </c>
      <c r="B6096" s="215">
        <v>6191</v>
      </c>
      <c r="C6096" s="215" t="s">
        <v>253</v>
      </c>
      <c r="D6096" s="215">
        <v>191577451</v>
      </c>
      <c r="E6096" s="215">
        <v>1020</v>
      </c>
      <c r="F6096" s="215">
        <v>1110</v>
      </c>
      <c r="G6096" s="215">
        <v>1004</v>
      </c>
      <c r="I6096" s="215" t="s">
        <v>9384</v>
      </c>
      <c r="J6096" s="215" t="s">
        <v>9385</v>
      </c>
      <c r="K6096" s="215" t="s">
        <v>8688</v>
      </c>
      <c r="L6096" s="215" t="s">
        <v>10981</v>
      </c>
      <c r="AD6096" s="216"/>
    </row>
    <row r="6097" spans="1:30" s="215" customFormat="1" x14ac:dyDescent="0.25">
      <c r="A6097" s="215" t="s">
        <v>160</v>
      </c>
      <c r="B6097" s="215">
        <v>6191</v>
      </c>
      <c r="C6097" s="215" t="s">
        <v>253</v>
      </c>
      <c r="D6097" s="215">
        <v>191687017</v>
      </c>
      <c r="E6097" s="215">
        <v>1020</v>
      </c>
      <c r="F6097" s="215">
        <v>1110</v>
      </c>
      <c r="G6097" s="215">
        <v>1004</v>
      </c>
      <c r="I6097" s="215" t="s">
        <v>9386</v>
      </c>
      <c r="J6097" s="215" t="s">
        <v>9387</v>
      </c>
      <c r="K6097" s="215" t="s">
        <v>8688</v>
      </c>
      <c r="L6097" s="215" t="s">
        <v>10982</v>
      </c>
      <c r="AD6097" s="216"/>
    </row>
    <row r="6098" spans="1:30" s="215" customFormat="1" x14ac:dyDescent="0.25">
      <c r="A6098" s="215" t="s">
        <v>160</v>
      </c>
      <c r="B6098" s="215">
        <v>6191</v>
      </c>
      <c r="C6098" s="215" t="s">
        <v>253</v>
      </c>
      <c r="D6098" s="215">
        <v>191718815</v>
      </c>
      <c r="E6098" s="215">
        <v>1020</v>
      </c>
      <c r="F6098" s="215">
        <v>1110</v>
      </c>
      <c r="G6098" s="215">
        <v>1004</v>
      </c>
      <c r="I6098" s="215" t="s">
        <v>9388</v>
      </c>
      <c r="J6098" s="215" t="s">
        <v>9389</v>
      </c>
      <c r="K6098" s="215" t="s">
        <v>8688</v>
      </c>
      <c r="L6098" s="215" t="s">
        <v>10983</v>
      </c>
      <c r="AD6098" s="216"/>
    </row>
    <row r="6099" spans="1:30" s="215" customFormat="1" x14ac:dyDescent="0.25">
      <c r="A6099" s="215" t="s">
        <v>160</v>
      </c>
      <c r="B6099" s="215">
        <v>6191</v>
      </c>
      <c r="C6099" s="215" t="s">
        <v>253</v>
      </c>
      <c r="D6099" s="215">
        <v>191857715</v>
      </c>
      <c r="E6099" s="215">
        <v>1020</v>
      </c>
      <c r="F6099" s="215">
        <v>1110</v>
      </c>
      <c r="G6099" s="215">
        <v>1004</v>
      </c>
      <c r="I6099" s="215" t="s">
        <v>4133</v>
      </c>
      <c r="J6099" s="215" t="s">
        <v>4134</v>
      </c>
      <c r="K6099" s="215" t="s">
        <v>328</v>
      </c>
      <c r="L6099" s="215" t="s">
        <v>8468</v>
      </c>
      <c r="AD6099" s="216"/>
    </row>
    <row r="6100" spans="1:30" s="215" customFormat="1" x14ac:dyDescent="0.25">
      <c r="A6100" s="215" t="s">
        <v>160</v>
      </c>
      <c r="B6100" s="215">
        <v>6191</v>
      </c>
      <c r="C6100" s="215" t="s">
        <v>253</v>
      </c>
      <c r="D6100" s="215">
        <v>191900629</v>
      </c>
      <c r="E6100" s="215">
        <v>1020</v>
      </c>
      <c r="F6100" s="215">
        <v>1110</v>
      </c>
      <c r="G6100" s="215">
        <v>1004</v>
      </c>
      <c r="I6100" s="215" t="s">
        <v>5899</v>
      </c>
      <c r="J6100" s="215" t="s">
        <v>5900</v>
      </c>
      <c r="K6100" s="215" t="s">
        <v>328</v>
      </c>
      <c r="L6100" s="215" t="s">
        <v>8468</v>
      </c>
      <c r="AD6100" s="216"/>
    </row>
    <row r="6101" spans="1:30" s="215" customFormat="1" x14ac:dyDescent="0.25">
      <c r="A6101" s="215" t="s">
        <v>160</v>
      </c>
      <c r="B6101" s="215">
        <v>6191</v>
      </c>
      <c r="C6101" s="215" t="s">
        <v>253</v>
      </c>
      <c r="D6101" s="215">
        <v>192000617</v>
      </c>
      <c r="E6101" s="215">
        <v>1020</v>
      </c>
      <c r="F6101" s="215">
        <v>1110</v>
      </c>
      <c r="G6101" s="215">
        <v>1004</v>
      </c>
      <c r="I6101" s="215" t="s">
        <v>25567</v>
      </c>
      <c r="J6101" s="215" t="s">
        <v>25568</v>
      </c>
      <c r="K6101" s="215" t="s">
        <v>8688</v>
      </c>
      <c r="L6101" s="215" t="s">
        <v>26309</v>
      </c>
      <c r="AD6101" s="216"/>
    </row>
    <row r="6102" spans="1:30" s="215" customFormat="1" x14ac:dyDescent="0.25">
      <c r="A6102" s="215" t="s">
        <v>160</v>
      </c>
      <c r="B6102" s="215">
        <v>6191</v>
      </c>
      <c r="C6102" s="215" t="s">
        <v>253</v>
      </c>
      <c r="D6102" s="215">
        <v>192036593</v>
      </c>
      <c r="E6102" s="215">
        <v>1020</v>
      </c>
      <c r="F6102" s="215">
        <v>1110</v>
      </c>
      <c r="G6102" s="215">
        <v>1004</v>
      </c>
      <c r="I6102" s="215" t="s">
        <v>28100</v>
      </c>
      <c r="J6102" s="215" t="s">
        <v>28101</v>
      </c>
      <c r="K6102" s="215" t="s">
        <v>8688</v>
      </c>
      <c r="L6102" s="215" t="s">
        <v>28126</v>
      </c>
      <c r="AD6102" s="216"/>
    </row>
    <row r="6103" spans="1:30" s="215" customFormat="1" x14ac:dyDescent="0.25">
      <c r="A6103" s="215" t="s">
        <v>160</v>
      </c>
      <c r="B6103" s="215">
        <v>6192</v>
      </c>
      <c r="C6103" s="215" t="s">
        <v>254</v>
      </c>
      <c r="D6103" s="215">
        <v>190020307</v>
      </c>
      <c r="E6103" s="215">
        <v>1040</v>
      </c>
      <c r="F6103" s="215">
        <v>1211</v>
      </c>
      <c r="G6103" s="215">
        <v>1004</v>
      </c>
      <c r="I6103" s="215" t="s">
        <v>16611</v>
      </c>
      <c r="J6103" s="215" t="s">
        <v>16612</v>
      </c>
      <c r="K6103" s="215" t="s">
        <v>8688</v>
      </c>
      <c r="L6103" s="215" t="s">
        <v>21750</v>
      </c>
      <c r="AD6103" s="216"/>
    </row>
    <row r="6104" spans="1:30" s="215" customFormat="1" x14ac:dyDescent="0.25">
      <c r="A6104" s="215" t="s">
        <v>160</v>
      </c>
      <c r="B6104" s="215">
        <v>6192</v>
      </c>
      <c r="C6104" s="215" t="s">
        <v>254</v>
      </c>
      <c r="D6104" s="215">
        <v>191005435</v>
      </c>
      <c r="E6104" s="215">
        <v>1040</v>
      </c>
      <c r="F6104" s="215">
        <v>1212</v>
      </c>
      <c r="G6104" s="215">
        <v>1004</v>
      </c>
      <c r="I6104" s="215" t="s">
        <v>16613</v>
      </c>
      <c r="J6104" s="215" t="s">
        <v>16614</v>
      </c>
      <c r="K6104" s="215" t="s">
        <v>8688</v>
      </c>
      <c r="L6104" s="215" t="s">
        <v>21751</v>
      </c>
      <c r="AD6104" s="216"/>
    </row>
    <row r="6105" spans="1:30" s="215" customFormat="1" x14ac:dyDescent="0.25">
      <c r="A6105" s="215" t="s">
        <v>160</v>
      </c>
      <c r="B6105" s="215">
        <v>6192</v>
      </c>
      <c r="C6105" s="215" t="s">
        <v>254</v>
      </c>
      <c r="D6105" s="215">
        <v>191635352</v>
      </c>
      <c r="E6105" s="215">
        <v>1020</v>
      </c>
      <c r="F6105" s="215">
        <v>1110</v>
      </c>
      <c r="G6105" s="215">
        <v>1004</v>
      </c>
      <c r="I6105" s="215" t="s">
        <v>16615</v>
      </c>
      <c r="J6105" s="215" t="s">
        <v>16616</v>
      </c>
      <c r="K6105" s="215" t="s">
        <v>8688</v>
      </c>
      <c r="L6105" s="215" t="s">
        <v>21752</v>
      </c>
      <c r="AD6105" s="216"/>
    </row>
    <row r="6106" spans="1:30" s="215" customFormat="1" x14ac:dyDescent="0.25">
      <c r="A6106" s="215" t="s">
        <v>160</v>
      </c>
      <c r="B6106" s="215">
        <v>6192</v>
      </c>
      <c r="C6106" s="215" t="s">
        <v>254</v>
      </c>
      <c r="D6106" s="215">
        <v>191647571</v>
      </c>
      <c r="E6106" s="215">
        <v>1020</v>
      </c>
      <c r="F6106" s="215">
        <v>1110</v>
      </c>
      <c r="G6106" s="215">
        <v>1004</v>
      </c>
      <c r="I6106" s="215" t="s">
        <v>16617</v>
      </c>
      <c r="J6106" s="215" t="s">
        <v>16618</v>
      </c>
      <c r="K6106" s="215" t="s">
        <v>8688</v>
      </c>
      <c r="L6106" s="215" t="s">
        <v>21753</v>
      </c>
      <c r="AD6106" s="216"/>
    </row>
    <row r="6107" spans="1:30" s="215" customFormat="1" x14ac:dyDescent="0.25">
      <c r="A6107" s="215" t="s">
        <v>160</v>
      </c>
      <c r="B6107" s="215">
        <v>6192</v>
      </c>
      <c r="C6107" s="215" t="s">
        <v>254</v>
      </c>
      <c r="D6107" s="215">
        <v>191757428</v>
      </c>
      <c r="E6107" s="215">
        <v>1020</v>
      </c>
      <c r="F6107" s="215">
        <v>1110</v>
      </c>
      <c r="G6107" s="215">
        <v>1004</v>
      </c>
      <c r="I6107" s="215" t="s">
        <v>16619</v>
      </c>
      <c r="J6107" s="215" t="s">
        <v>16620</v>
      </c>
      <c r="K6107" s="215" t="s">
        <v>8688</v>
      </c>
      <c r="L6107" s="215" t="s">
        <v>21754</v>
      </c>
      <c r="AD6107" s="216"/>
    </row>
    <row r="6108" spans="1:30" s="215" customFormat="1" x14ac:dyDescent="0.25">
      <c r="A6108" s="215" t="s">
        <v>160</v>
      </c>
      <c r="B6108" s="215">
        <v>6192</v>
      </c>
      <c r="C6108" s="215" t="s">
        <v>254</v>
      </c>
      <c r="D6108" s="215">
        <v>191765593</v>
      </c>
      <c r="E6108" s="215">
        <v>1060</v>
      </c>
      <c r="F6108" s="215">
        <v>1242</v>
      </c>
      <c r="G6108" s="215">
        <v>1004</v>
      </c>
      <c r="I6108" s="215" t="s">
        <v>16621</v>
      </c>
      <c r="J6108" s="215" t="s">
        <v>16622</v>
      </c>
      <c r="K6108" s="215" t="s">
        <v>8688</v>
      </c>
      <c r="L6108" s="215" t="s">
        <v>21755</v>
      </c>
      <c r="AD6108" s="216"/>
    </row>
    <row r="6109" spans="1:30" s="215" customFormat="1" x14ac:dyDescent="0.25">
      <c r="A6109" s="215" t="s">
        <v>160</v>
      </c>
      <c r="B6109" s="215">
        <v>6192</v>
      </c>
      <c r="C6109" s="215" t="s">
        <v>254</v>
      </c>
      <c r="D6109" s="215">
        <v>191867168</v>
      </c>
      <c r="E6109" s="215">
        <v>1020</v>
      </c>
      <c r="F6109" s="215">
        <v>1110</v>
      </c>
      <c r="G6109" s="215">
        <v>1004</v>
      </c>
      <c r="I6109" s="215" t="s">
        <v>16623</v>
      </c>
      <c r="J6109" s="215" t="s">
        <v>16624</v>
      </c>
      <c r="K6109" s="215" t="s">
        <v>8688</v>
      </c>
      <c r="L6109" s="215" t="s">
        <v>21756</v>
      </c>
      <c r="AD6109" s="216"/>
    </row>
    <row r="6110" spans="1:30" s="215" customFormat="1" x14ac:dyDescent="0.25">
      <c r="A6110" s="215" t="s">
        <v>160</v>
      </c>
      <c r="B6110" s="215">
        <v>6192</v>
      </c>
      <c r="C6110" s="215" t="s">
        <v>254</v>
      </c>
      <c r="D6110" s="215">
        <v>191897963</v>
      </c>
      <c r="E6110" s="215">
        <v>1020</v>
      </c>
      <c r="F6110" s="215">
        <v>1110</v>
      </c>
      <c r="G6110" s="215">
        <v>1004</v>
      </c>
      <c r="I6110" s="215" t="s">
        <v>16625</v>
      </c>
      <c r="J6110" s="215" t="s">
        <v>16626</v>
      </c>
      <c r="K6110" s="215" t="s">
        <v>8688</v>
      </c>
      <c r="L6110" s="215" t="s">
        <v>21757</v>
      </c>
      <c r="AD6110" s="216"/>
    </row>
    <row r="6111" spans="1:30" s="215" customFormat="1" x14ac:dyDescent="0.25">
      <c r="A6111" s="215" t="s">
        <v>160</v>
      </c>
      <c r="B6111" s="215">
        <v>6192</v>
      </c>
      <c r="C6111" s="215" t="s">
        <v>254</v>
      </c>
      <c r="D6111" s="215">
        <v>191949197</v>
      </c>
      <c r="E6111" s="215">
        <v>1020</v>
      </c>
      <c r="F6111" s="215">
        <v>1110</v>
      </c>
      <c r="G6111" s="215">
        <v>1004</v>
      </c>
      <c r="I6111" s="215" t="s">
        <v>16627</v>
      </c>
      <c r="J6111" s="215" t="s">
        <v>16628</v>
      </c>
      <c r="K6111" s="215" t="s">
        <v>8688</v>
      </c>
      <c r="L6111" s="215" t="s">
        <v>21758</v>
      </c>
      <c r="AD6111" s="216"/>
    </row>
    <row r="6112" spans="1:30" s="215" customFormat="1" x14ac:dyDescent="0.25">
      <c r="A6112" s="215" t="s">
        <v>160</v>
      </c>
      <c r="B6112" s="215">
        <v>6192</v>
      </c>
      <c r="C6112" s="215" t="s">
        <v>254</v>
      </c>
      <c r="D6112" s="215">
        <v>191954804</v>
      </c>
      <c r="E6112" s="215">
        <v>1020</v>
      </c>
      <c r="F6112" s="215">
        <v>1110</v>
      </c>
      <c r="G6112" s="215">
        <v>1004</v>
      </c>
      <c r="I6112" s="215" t="s">
        <v>16629</v>
      </c>
      <c r="J6112" s="215" t="s">
        <v>16630</v>
      </c>
      <c r="K6112" s="215" t="s">
        <v>8688</v>
      </c>
      <c r="L6112" s="215" t="s">
        <v>21759</v>
      </c>
      <c r="AD6112" s="216"/>
    </row>
    <row r="6113" spans="1:30" s="215" customFormat="1" x14ac:dyDescent="0.25">
      <c r="A6113" s="215" t="s">
        <v>160</v>
      </c>
      <c r="B6113" s="215">
        <v>6192</v>
      </c>
      <c r="C6113" s="215" t="s">
        <v>254</v>
      </c>
      <c r="D6113" s="215">
        <v>191988399</v>
      </c>
      <c r="E6113" s="215">
        <v>1020</v>
      </c>
      <c r="F6113" s="215">
        <v>1110</v>
      </c>
      <c r="G6113" s="215">
        <v>1004</v>
      </c>
      <c r="I6113" s="215" t="s">
        <v>16631</v>
      </c>
      <c r="J6113" s="215" t="s">
        <v>16632</v>
      </c>
      <c r="K6113" s="215" t="s">
        <v>8688</v>
      </c>
      <c r="L6113" s="215" t="s">
        <v>24598</v>
      </c>
      <c r="AD6113" s="216"/>
    </row>
    <row r="6114" spans="1:30" s="215" customFormat="1" x14ac:dyDescent="0.25">
      <c r="A6114" s="215" t="s">
        <v>160</v>
      </c>
      <c r="B6114" s="215">
        <v>6192</v>
      </c>
      <c r="C6114" s="215" t="s">
        <v>254</v>
      </c>
      <c r="D6114" s="215">
        <v>192031137</v>
      </c>
      <c r="E6114" s="215">
        <v>1060</v>
      </c>
      <c r="F6114" s="215">
        <v>1251</v>
      </c>
      <c r="G6114" s="215">
        <v>1004</v>
      </c>
      <c r="I6114" s="215" t="s">
        <v>26281</v>
      </c>
      <c r="J6114" s="215" t="s">
        <v>26282</v>
      </c>
      <c r="K6114" s="215" t="s">
        <v>8688</v>
      </c>
      <c r="L6114" s="215" t="s">
        <v>26310</v>
      </c>
      <c r="AD6114" s="216"/>
    </row>
    <row r="6115" spans="1:30" s="215" customFormat="1" x14ac:dyDescent="0.25">
      <c r="A6115" s="215" t="s">
        <v>160</v>
      </c>
      <c r="B6115" s="215">
        <v>6192</v>
      </c>
      <c r="C6115" s="215" t="s">
        <v>254</v>
      </c>
      <c r="D6115" s="215">
        <v>192038724</v>
      </c>
      <c r="E6115" s="215">
        <v>1020</v>
      </c>
      <c r="F6115" s="215">
        <v>1110</v>
      </c>
      <c r="G6115" s="215">
        <v>1003</v>
      </c>
      <c r="I6115" s="215" t="s">
        <v>28236</v>
      </c>
      <c r="J6115" s="215" t="s">
        <v>28237</v>
      </c>
      <c r="K6115" s="215" t="s">
        <v>8688</v>
      </c>
      <c r="L6115" s="215" t="s">
        <v>28287</v>
      </c>
      <c r="AD6115" s="216"/>
    </row>
    <row r="6116" spans="1:30" s="215" customFormat="1" x14ac:dyDescent="0.25">
      <c r="A6116" s="215" t="s">
        <v>160</v>
      </c>
      <c r="B6116" s="215">
        <v>6193</v>
      </c>
      <c r="C6116" s="215" t="s">
        <v>255</v>
      </c>
      <c r="D6116" s="215">
        <v>933782</v>
      </c>
      <c r="E6116" s="215">
        <v>1020</v>
      </c>
      <c r="F6116" s="215">
        <v>1121</v>
      </c>
      <c r="G6116" s="215">
        <v>1004</v>
      </c>
      <c r="I6116" s="215" t="s">
        <v>16633</v>
      </c>
      <c r="J6116" s="215" t="s">
        <v>16634</v>
      </c>
      <c r="K6116" s="215" t="s">
        <v>8741</v>
      </c>
      <c r="L6116" s="215" t="s">
        <v>23164</v>
      </c>
      <c r="AD6116" s="216"/>
    </row>
    <row r="6117" spans="1:30" s="215" customFormat="1" x14ac:dyDescent="0.25">
      <c r="A6117" s="215" t="s">
        <v>160</v>
      </c>
      <c r="B6117" s="215">
        <v>6193</v>
      </c>
      <c r="C6117" s="215" t="s">
        <v>255</v>
      </c>
      <c r="D6117" s="215">
        <v>9041606</v>
      </c>
      <c r="E6117" s="215">
        <v>1060</v>
      </c>
      <c r="G6117" s="215">
        <v>1004</v>
      </c>
      <c r="I6117" s="215" t="s">
        <v>16635</v>
      </c>
      <c r="J6117" s="215" t="s">
        <v>16636</v>
      </c>
      <c r="K6117" s="215" t="s">
        <v>8688</v>
      </c>
      <c r="L6117" s="215" t="s">
        <v>21760</v>
      </c>
      <c r="AD6117" s="216"/>
    </row>
    <row r="6118" spans="1:30" s="215" customFormat="1" x14ac:dyDescent="0.25">
      <c r="A6118" s="215" t="s">
        <v>160</v>
      </c>
      <c r="B6118" s="215">
        <v>6193</v>
      </c>
      <c r="C6118" s="215" t="s">
        <v>255</v>
      </c>
      <c r="D6118" s="215">
        <v>191740435</v>
      </c>
      <c r="E6118" s="215">
        <v>1060</v>
      </c>
      <c r="F6118" s="215">
        <v>1242</v>
      </c>
      <c r="G6118" s="215">
        <v>1004</v>
      </c>
      <c r="I6118" s="215" t="s">
        <v>16637</v>
      </c>
      <c r="J6118" s="215" t="s">
        <v>16638</v>
      </c>
      <c r="K6118" s="215" t="s">
        <v>8688</v>
      </c>
      <c r="L6118" s="215" t="s">
        <v>21761</v>
      </c>
      <c r="AD6118" s="216"/>
    </row>
    <row r="6119" spans="1:30" s="215" customFormat="1" x14ac:dyDescent="0.25">
      <c r="A6119" s="215" t="s">
        <v>160</v>
      </c>
      <c r="B6119" s="215">
        <v>6193</v>
      </c>
      <c r="C6119" s="215" t="s">
        <v>255</v>
      </c>
      <c r="D6119" s="215">
        <v>191740739</v>
      </c>
      <c r="E6119" s="215">
        <v>1060</v>
      </c>
      <c r="F6119" s="215">
        <v>1271</v>
      </c>
      <c r="G6119" s="215">
        <v>1004</v>
      </c>
      <c r="I6119" s="215" t="s">
        <v>16639</v>
      </c>
      <c r="J6119" s="215" t="s">
        <v>16640</v>
      </c>
      <c r="K6119" s="215" t="s">
        <v>8688</v>
      </c>
      <c r="L6119" s="215" t="s">
        <v>21762</v>
      </c>
      <c r="AD6119" s="216"/>
    </row>
    <row r="6120" spans="1:30" s="215" customFormat="1" x14ac:dyDescent="0.25">
      <c r="A6120" s="215" t="s">
        <v>160</v>
      </c>
      <c r="B6120" s="215">
        <v>6193</v>
      </c>
      <c r="C6120" s="215" t="s">
        <v>255</v>
      </c>
      <c r="D6120" s="215">
        <v>191866693</v>
      </c>
      <c r="E6120" s="215">
        <v>1020</v>
      </c>
      <c r="F6120" s="215">
        <v>1110</v>
      </c>
      <c r="G6120" s="215">
        <v>1004</v>
      </c>
      <c r="I6120" s="215" t="s">
        <v>16641</v>
      </c>
      <c r="J6120" s="215" t="s">
        <v>16642</v>
      </c>
      <c r="K6120" s="215" t="s">
        <v>8688</v>
      </c>
      <c r="L6120" s="215" t="s">
        <v>21763</v>
      </c>
      <c r="AD6120" s="216"/>
    </row>
    <row r="6121" spans="1:30" s="215" customFormat="1" x14ac:dyDescent="0.25">
      <c r="A6121" s="215" t="s">
        <v>160</v>
      </c>
      <c r="B6121" s="215">
        <v>6193</v>
      </c>
      <c r="C6121" s="215" t="s">
        <v>255</v>
      </c>
      <c r="D6121" s="215">
        <v>191949086</v>
      </c>
      <c r="E6121" s="215">
        <v>1020</v>
      </c>
      <c r="F6121" s="215">
        <v>1110</v>
      </c>
      <c r="G6121" s="215">
        <v>1004</v>
      </c>
      <c r="I6121" s="215" t="s">
        <v>16643</v>
      </c>
      <c r="J6121" s="215" t="s">
        <v>16644</v>
      </c>
      <c r="K6121" s="215" t="s">
        <v>8688</v>
      </c>
      <c r="L6121" s="215" t="s">
        <v>21764</v>
      </c>
      <c r="AD6121" s="216"/>
    </row>
    <row r="6122" spans="1:30" s="215" customFormat="1" x14ac:dyDescent="0.25">
      <c r="A6122" s="215" t="s">
        <v>160</v>
      </c>
      <c r="B6122" s="215">
        <v>6193</v>
      </c>
      <c r="C6122" s="215" t="s">
        <v>255</v>
      </c>
      <c r="D6122" s="215">
        <v>191955512</v>
      </c>
      <c r="E6122" s="215">
        <v>1020</v>
      </c>
      <c r="F6122" s="215">
        <v>1110</v>
      </c>
      <c r="G6122" s="215">
        <v>1004</v>
      </c>
      <c r="I6122" s="215" t="s">
        <v>16645</v>
      </c>
      <c r="J6122" s="215" t="s">
        <v>16646</v>
      </c>
      <c r="K6122" s="215" t="s">
        <v>8688</v>
      </c>
      <c r="L6122" s="215" t="s">
        <v>21765</v>
      </c>
      <c r="AD6122" s="216"/>
    </row>
    <row r="6123" spans="1:30" s="215" customFormat="1" x14ac:dyDescent="0.25">
      <c r="A6123" s="215" t="s">
        <v>160</v>
      </c>
      <c r="B6123" s="215">
        <v>6193</v>
      </c>
      <c r="C6123" s="215" t="s">
        <v>255</v>
      </c>
      <c r="D6123" s="215">
        <v>191968118</v>
      </c>
      <c r="E6123" s="215">
        <v>1060</v>
      </c>
      <c r="F6123" s="215">
        <v>1274</v>
      </c>
      <c r="G6123" s="215">
        <v>1004</v>
      </c>
      <c r="I6123" s="215" t="s">
        <v>16647</v>
      </c>
      <c r="J6123" s="215" t="s">
        <v>16648</v>
      </c>
      <c r="K6123" s="215" t="s">
        <v>8688</v>
      </c>
      <c r="L6123" s="215" t="s">
        <v>21766</v>
      </c>
      <c r="AD6123" s="216"/>
    </row>
    <row r="6124" spans="1:30" s="215" customFormat="1" x14ac:dyDescent="0.25">
      <c r="A6124" s="215" t="s">
        <v>160</v>
      </c>
      <c r="B6124" s="215">
        <v>6193</v>
      </c>
      <c r="C6124" s="215" t="s">
        <v>255</v>
      </c>
      <c r="D6124" s="215">
        <v>191968123</v>
      </c>
      <c r="E6124" s="215">
        <v>1060</v>
      </c>
      <c r="F6124" s="215">
        <v>1274</v>
      </c>
      <c r="G6124" s="215">
        <v>1004</v>
      </c>
      <c r="I6124" s="215" t="s">
        <v>16649</v>
      </c>
      <c r="J6124" s="215" t="s">
        <v>16650</v>
      </c>
      <c r="K6124" s="215" t="s">
        <v>8688</v>
      </c>
      <c r="L6124" s="215" t="s">
        <v>21767</v>
      </c>
      <c r="AD6124" s="216"/>
    </row>
    <row r="6125" spans="1:30" s="215" customFormat="1" x14ac:dyDescent="0.25">
      <c r="A6125" s="215" t="s">
        <v>160</v>
      </c>
      <c r="B6125" s="215">
        <v>6193</v>
      </c>
      <c r="C6125" s="215" t="s">
        <v>255</v>
      </c>
      <c r="D6125" s="215">
        <v>191970070</v>
      </c>
      <c r="E6125" s="215">
        <v>1020</v>
      </c>
      <c r="F6125" s="215">
        <v>1110</v>
      </c>
      <c r="G6125" s="215">
        <v>1004</v>
      </c>
      <c r="I6125" s="215" t="s">
        <v>16651</v>
      </c>
      <c r="J6125" s="215" t="s">
        <v>16652</v>
      </c>
      <c r="K6125" s="215" t="s">
        <v>8688</v>
      </c>
      <c r="L6125" s="215" t="s">
        <v>21768</v>
      </c>
      <c r="AD6125" s="216"/>
    </row>
    <row r="6126" spans="1:30" s="215" customFormat="1" x14ac:dyDescent="0.25">
      <c r="A6126" s="215" t="s">
        <v>160</v>
      </c>
      <c r="B6126" s="215">
        <v>6193</v>
      </c>
      <c r="C6126" s="215" t="s">
        <v>255</v>
      </c>
      <c r="D6126" s="215">
        <v>191979684</v>
      </c>
      <c r="E6126" s="215">
        <v>1060</v>
      </c>
      <c r="F6126" s="215">
        <v>1271</v>
      </c>
      <c r="G6126" s="215">
        <v>1004</v>
      </c>
      <c r="I6126" s="215" t="s">
        <v>16653</v>
      </c>
      <c r="J6126" s="215" t="s">
        <v>16654</v>
      </c>
      <c r="K6126" s="215" t="s">
        <v>8741</v>
      </c>
      <c r="L6126" s="215" t="s">
        <v>23165</v>
      </c>
      <c r="AD6126" s="216"/>
    </row>
    <row r="6127" spans="1:30" s="215" customFormat="1" x14ac:dyDescent="0.25">
      <c r="A6127" s="215" t="s">
        <v>160</v>
      </c>
      <c r="B6127" s="215">
        <v>6193</v>
      </c>
      <c r="C6127" s="215" t="s">
        <v>255</v>
      </c>
      <c r="D6127" s="215">
        <v>191979746</v>
      </c>
      <c r="E6127" s="215">
        <v>1060</v>
      </c>
      <c r="F6127" s="215">
        <v>1274</v>
      </c>
      <c r="G6127" s="215">
        <v>1004</v>
      </c>
      <c r="I6127" s="215" t="s">
        <v>16655</v>
      </c>
      <c r="J6127" s="215" t="s">
        <v>16656</v>
      </c>
      <c r="K6127" s="215" t="s">
        <v>8741</v>
      </c>
      <c r="L6127" s="215" t="s">
        <v>23166</v>
      </c>
      <c r="AD6127" s="216"/>
    </row>
    <row r="6128" spans="1:30" s="215" customFormat="1" x14ac:dyDescent="0.25">
      <c r="A6128" s="215" t="s">
        <v>160</v>
      </c>
      <c r="B6128" s="215">
        <v>6193</v>
      </c>
      <c r="C6128" s="215" t="s">
        <v>255</v>
      </c>
      <c r="D6128" s="215">
        <v>191980081</v>
      </c>
      <c r="E6128" s="215">
        <v>1060</v>
      </c>
      <c r="F6128" s="215">
        <v>1274</v>
      </c>
      <c r="G6128" s="215">
        <v>1004</v>
      </c>
      <c r="I6128" s="215" t="s">
        <v>16657</v>
      </c>
      <c r="J6128" s="215" t="s">
        <v>16658</v>
      </c>
      <c r="K6128" s="215" t="s">
        <v>8688</v>
      </c>
      <c r="L6128" s="215" t="s">
        <v>21769</v>
      </c>
      <c r="AD6128" s="216"/>
    </row>
    <row r="6129" spans="1:30" s="215" customFormat="1" x14ac:dyDescent="0.25">
      <c r="A6129" s="215" t="s">
        <v>160</v>
      </c>
      <c r="B6129" s="215">
        <v>6193</v>
      </c>
      <c r="C6129" s="215" t="s">
        <v>255</v>
      </c>
      <c r="D6129" s="215">
        <v>191981891</v>
      </c>
      <c r="E6129" s="215">
        <v>1060</v>
      </c>
      <c r="F6129" s="215">
        <v>1271</v>
      </c>
      <c r="G6129" s="215">
        <v>1004</v>
      </c>
      <c r="I6129" s="215" t="s">
        <v>16659</v>
      </c>
      <c r="J6129" s="215" t="s">
        <v>16660</v>
      </c>
      <c r="K6129" s="215" t="s">
        <v>8688</v>
      </c>
      <c r="L6129" s="215" t="s">
        <v>21770</v>
      </c>
      <c r="AD6129" s="216"/>
    </row>
    <row r="6130" spans="1:30" s="215" customFormat="1" x14ac:dyDescent="0.25">
      <c r="A6130" s="215" t="s">
        <v>160</v>
      </c>
      <c r="B6130" s="215">
        <v>6193</v>
      </c>
      <c r="C6130" s="215" t="s">
        <v>255</v>
      </c>
      <c r="D6130" s="215">
        <v>191983631</v>
      </c>
      <c r="E6130" s="215">
        <v>1020</v>
      </c>
      <c r="F6130" s="215">
        <v>1110</v>
      </c>
      <c r="G6130" s="215">
        <v>1004</v>
      </c>
      <c r="I6130" s="215" t="s">
        <v>24579</v>
      </c>
      <c r="J6130" s="215" t="s">
        <v>24580</v>
      </c>
      <c r="K6130" s="215" t="s">
        <v>8688</v>
      </c>
      <c r="L6130" s="215" t="s">
        <v>24599</v>
      </c>
      <c r="AD6130" s="216"/>
    </row>
    <row r="6131" spans="1:30" s="215" customFormat="1" x14ac:dyDescent="0.25">
      <c r="A6131" s="215" t="s">
        <v>160</v>
      </c>
      <c r="B6131" s="215">
        <v>6193</v>
      </c>
      <c r="C6131" s="215" t="s">
        <v>255</v>
      </c>
      <c r="D6131" s="215">
        <v>191988337</v>
      </c>
      <c r="E6131" s="215">
        <v>1060</v>
      </c>
      <c r="F6131" s="215">
        <v>1274</v>
      </c>
      <c r="G6131" s="215">
        <v>1004</v>
      </c>
      <c r="I6131" s="215" t="s">
        <v>26228</v>
      </c>
      <c r="J6131" s="215" t="s">
        <v>26229</v>
      </c>
      <c r="K6131" s="215" t="s">
        <v>8688</v>
      </c>
      <c r="L6131" s="215" t="s">
        <v>26244</v>
      </c>
      <c r="AD6131" s="216"/>
    </row>
    <row r="6132" spans="1:30" s="215" customFormat="1" x14ac:dyDescent="0.25">
      <c r="A6132" s="215" t="s">
        <v>160</v>
      </c>
      <c r="B6132" s="215">
        <v>6193</v>
      </c>
      <c r="C6132" s="215" t="s">
        <v>255</v>
      </c>
      <c r="D6132" s="215">
        <v>191993800</v>
      </c>
      <c r="E6132" s="215">
        <v>1060</v>
      </c>
      <c r="F6132" s="215">
        <v>1274</v>
      </c>
      <c r="G6132" s="215">
        <v>1004</v>
      </c>
      <c r="I6132" s="215" t="s">
        <v>16661</v>
      </c>
      <c r="J6132" s="215" t="s">
        <v>16662</v>
      </c>
      <c r="K6132" s="215" t="s">
        <v>8688</v>
      </c>
      <c r="L6132" s="215" t="s">
        <v>21771</v>
      </c>
      <c r="AD6132" s="216"/>
    </row>
    <row r="6133" spans="1:30" s="215" customFormat="1" x14ac:dyDescent="0.25">
      <c r="A6133" s="215" t="s">
        <v>160</v>
      </c>
      <c r="B6133" s="215">
        <v>6193</v>
      </c>
      <c r="C6133" s="215" t="s">
        <v>255</v>
      </c>
      <c r="D6133" s="215">
        <v>191993801</v>
      </c>
      <c r="E6133" s="215">
        <v>1060</v>
      </c>
      <c r="F6133" s="215">
        <v>1274</v>
      </c>
      <c r="G6133" s="215">
        <v>1004</v>
      </c>
      <c r="I6133" s="215" t="s">
        <v>16663</v>
      </c>
      <c r="J6133" s="215" t="s">
        <v>16664</v>
      </c>
      <c r="K6133" s="215" t="s">
        <v>8688</v>
      </c>
      <c r="L6133" s="215" t="s">
        <v>21772</v>
      </c>
      <c r="AD6133" s="216"/>
    </row>
    <row r="6134" spans="1:30" s="215" customFormat="1" x14ac:dyDescent="0.25">
      <c r="A6134" s="215" t="s">
        <v>160</v>
      </c>
      <c r="B6134" s="215">
        <v>6193</v>
      </c>
      <c r="C6134" s="215" t="s">
        <v>255</v>
      </c>
      <c r="D6134" s="215">
        <v>192001582</v>
      </c>
      <c r="E6134" s="215">
        <v>1060</v>
      </c>
      <c r="F6134" s="215">
        <v>1242</v>
      </c>
      <c r="G6134" s="215">
        <v>1004</v>
      </c>
      <c r="I6134" s="215" t="s">
        <v>28904</v>
      </c>
      <c r="J6134" s="215" t="s">
        <v>28905</v>
      </c>
      <c r="K6134" s="215" t="s">
        <v>8688</v>
      </c>
      <c r="L6134" s="215" t="s">
        <v>28972</v>
      </c>
      <c r="AD6134" s="216"/>
    </row>
    <row r="6135" spans="1:30" s="215" customFormat="1" x14ac:dyDescent="0.25">
      <c r="A6135" s="215" t="s">
        <v>160</v>
      </c>
      <c r="B6135" s="215">
        <v>6193</v>
      </c>
      <c r="C6135" s="215" t="s">
        <v>255</v>
      </c>
      <c r="D6135" s="215">
        <v>192011075</v>
      </c>
      <c r="E6135" s="215">
        <v>1060</v>
      </c>
      <c r="F6135" s="215">
        <v>1271</v>
      </c>
      <c r="G6135" s="215">
        <v>1004</v>
      </c>
      <c r="I6135" s="215" t="s">
        <v>26230</v>
      </c>
      <c r="J6135" s="215" t="s">
        <v>26231</v>
      </c>
      <c r="K6135" s="215" t="s">
        <v>8688</v>
      </c>
      <c r="L6135" s="215" t="s">
        <v>26245</v>
      </c>
      <c r="AD6135" s="216"/>
    </row>
    <row r="6136" spans="1:30" s="215" customFormat="1" x14ac:dyDescent="0.25">
      <c r="A6136" s="215" t="s">
        <v>160</v>
      </c>
      <c r="B6136" s="215">
        <v>6193</v>
      </c>
      <c r="C6136" s="215" t="s">
        <v>255</v>
      </c>
      <c r="D6136" s="215">
        <v>192024713</v>
      </c>
      <c r="E6136" s="215">
        <v>1060</v>
      </c>
      <c r="F6136" s="215">
        <v>1274</v>
      </c>
      <c r="G6136" s="215">
        <v>1004</v>
      </c>
      <c r="I6136" s="215" t="s">
        <v>25080</v>
      </c>
      <c r="J6136" s="215" t="s">
        <v>25081</v>
      </c>
      <c r="K6136" s="215" t="s">
        <v>8741</v>
      </c>
      <c r="L6136" s="215" t="s">
        <v>25128</v>
      </c>
      <c r="AD6136" s="216"/>
    </row>
    <row r="6137" spans="1:30" s="215" customFormat="1" x14ac:dyDescent="0.25">
      <c r="A6137" s="215" t="s">
        <v>160</v>
      </c>
      <c r="B6137" s="215">
        <v>6194</v>
      </c>
      <c r="C6137" s="215" t="s">
        <v>256</v>
      </c>
      <c r="D6137" s="215">
        <v>191970617</v>
      </c>
      <c r="E6137" s="215">
        <v>1020</v>
      </c>
      <c r="F6137" s="215">
        <v>1122</v>
      </c>
      <c r="G6137" s="215">
        <v>1004</v>
      </c>
      <c r="I6137" s="215" t="s">
        <v>31275</v>
      </c>
      <c r="J6137" s="215" t="s">
        <v>31276</v>
      </c>
      <c r="K6137" s="215" t="s">
        <v>8688</v>
      </c>
      <c r="L6137" s="215" t="s">
        <v>31345</v>
      </c>
      <c r="AD6137" s="216"/>
    </row>
    <row r="6138" spans="1:30" s="215" customFormat="1" x14ac:dyDescent="0.25">
      <c r="A6138" s="215" t="s">
        <v>160</v>
      </c>
      <c r="B6138" s="215">
        <v>6194</v>
      </c>
      <c r="C6138" s="215" t="s">
        <v>256</v>
      </c>
      <c r="D6138" s="215">
        <v>191970622</v>
      </c>
      <c r="E6138" s="215">
        <v>1060</v>
      </c>
      <c r="F6138" s="215">
        <v>1242</v>
      </c>
      <c r="G6138" s="215">
        <v>1004</v>
      </c>
      <c r="I6138" s="215" t="s">
        <v>31277</v>
      </c>
      <c r="J6138" s="215" t="s">
        <v>31278</v>
      </c>
      <c r="K6138" s="215" t="s">
        <v>8688</v>
      </c>
      <c r="L6138" s="215" t="s">
        <v>31346</v>
      </c>
      <c r="AD6138" s="216"/>
    </row>
    <row r="6139" spans="1:30" s="215" customFormat="1" x14ac:dyDescent="0.25">
      <c r="A6139" s="215" t="s">
        <v>160</v>
      </c>
      <c r="B6139" s="215">
        <v>6194</v>
      </c>
      <c r="C6139" s="215" t="s">
        <v>256</v>
      </c>
      <c r="D6139" s="215">
        <v>192023188</v>
      </c>
      <c r="E6139" s="215">
        <v>1020</v>
      </c>
      <c r="F6139" s="215">
        <v>1110</v>
      </c>
      <c r="G6139" s="215">
        <v>1003</v>
      </c>
      <c r="I6139" s="215" t="s">
        <v>31279</v>
      </c>
      <c r="J6139" s="215" t="s">
        <v>31280</v>
      </c>
      <c r="K6139" s="215" t="s">
        <v>8688</v>
      </c>
      <c r="L6139" s="215" t="s">
        <v>31347</v>
      </c>
      <c r="AD6139" s="216"/>
    </row>
    <row r="6140" spans="1:30" s="215" customFormat="1" x14ac:dyDescent="0.25">
      <c r="A6140" s="215" t="s">
        <v>160</v>
      </c>
      <c r="B6140" s="215">
        <v>6194</v>
      </c>
      <c r="C6140" s="215" t="s">
        <v>256</v>
      </c>
      <c r="D6140" s="215">
        <v>504074612</v>
      </c>
      <c r="E6140" s="215">
        <v>1060</v>
      </c>
      <c r="F6140" s="215">
        <v>1271</v>
      </c>
      <c r="G6140" s="215">
        <v>1004</v>
      </c>
      <c r="I6140" s="215" t="s">
        <v>31281</v>
      </c>
      <c r="J6140" s="215" t="s">
        <v>31282</v>
      </c>
      <c r="K6140" s="215" t="s">
        <v>8688</v>
      </c>
      <c r="L6140" s="215" t="s">
        <v>31348</v>
      </c>
      <c r="AD6140" s="216"/>
    </row>
    <row r="6141" spans="1:30" s="215" customFormat="1" x14ac:dyDescent="0.25">
      <c r="A6141" s="215" t="s">
        <v>160</v>
      </c>
      <c r="B6141" s="215">
        <v>6194</v>
      </c>
      <c r="C6141" s="215" t="s">
        <v>256</v>
      </c>
      <c r="D6141" s="215">
        <v>504074703</v>
      </c>
      <c r="E6141" s="215">
        <v>1060</v>
      </c>
      <c r="F6141" s="215">
        <v>1271</v>
      </c>
      <c r="G6141" s="215">
        <v>1004</v>
      </c>
      <c r="I6141" s="215" t="s">
        <v>31283</v>
      </c>
      <c r="J6141" s="215" t="s">
        <v>31284</v>
      </c>
      <c r="K6141" s="215" t="s">
        <v>8688</v>
      </c>
      <c r="L6141" s="215" t="s">
        <v>31349</v>
      </c>
      <c r="AD6141" s="216"/>
    </row>
    <row r="6142" spans="1:30" s="215" customFormat="1" x14ac:dyDescent="0.25">
      <c r="A6142" s="215" t="s">
        <v>160</v>
      </c>
      <c r="B6142" s="215">
        <v>6194</v>
      </c>
      <c r="C6142" s="215" t="s">
        <v>256</v>
      </c>
      <c r="D6142" s="215">
        <v>504074742</v>
      </c>
      <c r="E6142" s="215">
        <v>1060</v>
      </c>
      <c r="F6142" s="215">
        <v>1271</v>
      </c>
      <c r="G6142" s="215">
        <v>1004</v>
      </c>
      <c r="I6142" s="215" t="s">
        <v>31285</v>
      </c>
      <c r="J6142" s="215" t="s">
        <v>31286</v>
      </c>
      <c r="K6142" s="215" t="s">
        <v>8688</v>
      </c>
      <c r="L6142" s="215" t="s">
        <v>31350</v>
      </c>
      <c r="AD6142" s="216"/>
    </row>
    <row r="6143" spans="1:30" s="215" customFormat="1" x14ac:dyDescent="0.25">
      <c r="A6143" s="215" t="s">
        <v>160</v>
      </c>
      <c r="B6143" s="215">
        <v>6194</v>
      </c>
      <c r="C6143" s="215" t="s">
        <v>256</v>
      </c>
      <c r="D6143" s="215">
        <v>504074988</v>
      </c>
      <c r="E6143" s="215">
        <v>1060</v>
      </c>
      <c r="F6143" s="215">
        <v>1274</v>
      </c>
      <c r="G6143" s="215">
        <v>1004</v>
      </c>
      <c r="I6143" s="215" t="s">
        <v>31287</v>
      </c>
      <c r="J6143" s="215" t="s">
        <v>31288</v>
      </c>
      <c r="K6143" s="215" t="s">
        <v>8688</v>
      </c>
      <c r="L6143" s="215" t="s">
        <v>31351</v>
      </c>
      <c r="AD6143" s="216"/>
    </row>
    <row r="6144" spans="1:30" s="215" customFormat="1" x14ac:dyDescent="0.25">
      <c r="A6144" s="215" t="s">
        <v>160</v>
      </c>
      <c r="B6144" s="215">
        <v>6194</v>
      </c>
      <c r="C6144" s="215" t="s">
        <v>256</v>
      </c>
      <c r="D6144" s="215">
        <v>504075046</v>
      </c>
      <c r="E6144" s="215">
        <v>1060</v>
      </c>
      <c r="F6144" s="215">
        <v>1271</v>
      </c>
      <c r="G6144" s="215">
        <v>1004</v>
      </c>
      <c r="I6144" s="215" t="s">
        <v>31289</v>
      </c>
      <c r="J6144" s="215" t="s">
        <v>31290</v>
      </c>
      <c r="K6144" s="215" t="s">
        <v>8688</v>
      </c>
      <c r="L6144" s="215" t="s">
        <v>31352</v>
      </c>
      <c r="AD6144" s="216"/>
    </row>
    <row r="6145" spans="1:30" s="215" customFormat="1" x14ac:dyDescent="0.25">
      <c r="A6145" s="215" t="s">
        <v>160</v>
      </c>
      <c r="B6145" s="215">
        <v>6194</v>
      </c>
      <c r="C6145" s="215" t="s">
        <v>256</v>
      </c>
      <c r="D6145" s="215">
        <v>504075053</v>
      </c>
      <c r="E6145" s="215">
        <v>1060</v>
      </c>
      <c r="F6145" s="215">
        <v>1274</v>
      </c>
      <c r="G6145" s="215">
        <v>1004</v>
      </c>
      <c r="I6145" s="215" t="s">
        <v>31291</v>
      </c>
      <c r="J6145" s="215" t="s">
        <v>31292</v>
      </c>
      <c r="K6145" s="215" t="s">
        <v>8741</v>
      </c>
      <c r="L6145" s="215" t="s">
        <v>31364</v>
      </c>
      <c r="AD6145" s="216"/>
    </row>
    <row r="6146" spans="1:30" s="215" customFormat="1" x14ac:dyDescent="0.25">
      <c r="A6146" s="215" t="s">
        <v>160</v>
      </c>
      <c r="B6146" s="215">
        <v>6194</v>
      </c>
      <c r="C6146" s="215" t="s">
        <v>256</v>
      </c>
      <c r="D6146" s="215">
        <v>504075054</v>
      </c>
      <c r="E6146" s="215">
        <v>1060</v>
      </c>
      <c r="F6146" s="215">
        <v>1274</v>
      </c>
      <c r="G6146" s="215">
        <v>1004</v>
      </c>
      <c r="I6146" s="215" t="s">
        <v>31293</v>
      </c>
      <c r="J6146" s="215" t="s">
        <v>31294</v>
      </c>
      <c r="K6146" s="215" t="s">
        <v>328</v>
      </c>
      <c r="L6146" s="215" t="s">
        <v>31316</v>
      </c>
      <c r="AD6146" s="216"/>
    </row>
    <row r="6147" spans="1:30" s="215" customFormat="1" x14ac:dyDescent="0.25">
      <c r="A6147" s="215" t="s">
        <v>160</v>
      </c>
      <c r="B6147" s="215">
        <v>6194</v>
      </c>
      <c r="C6147" s="215" t="s">
        <v>256</v>
      </c>
      <c r="D6147" s="215">
        <v>504075055</v>
      </c>
      <c r="E6147" s="215">
        <v>1060</v>
      </c>
      <c r="F6147" s="215">
        <v>1274</v>
      </c>
      <c r="G6147" s="215">
        <v>1004</v>
      </c>
      <c r="I6147" s="215" t="s">
        <v>31295</v>
      </c>
      <c r="J6147" s="215" t="s">
        <v>31296</v>
      </c>
      <c r="K6147" s="215" t="s">
        <v>328</v>
      </c>
      <c r="L6147" s="215" t="s">
        <v>31316</v>
      </c>
      <c r="AD6147" s="216"/>
    </row>
    <row r="6148" spans="1:30" s="215" customFormat="1" x14ac:dyDescent="0.25">
      <c r="A6148" s="215" t="s">
        <v>160</v>
      </c>
      <c r="B6148" s="215">
        <v>6194</v>
      </c>
      <c r="C6148" s="215" t="s">
        <v>256</v>
      </c>
      <c r="D6148" s="215">
        <v>504075062</v>
      </c>
      <c r="E6148" s="215">
        <v>1060</v>
      </c>
      <c r="F6148" s="215">
        <v>1271</v>
      </c>
      <c r="G6148" s="215">
        <v>1004</v>
      </c>
      <c r="I6148" s="215" t="s">
        <v>31297</v>
      </c>
      <c r="J6148" s="215" t="s">
        <v>31298</v>
      </c>
      <c r="K6148" s="215" t="s">
        <v>8688</v>
      </c>
      <c r="L6148" s="215" t="s">
        <v>31353</v>
      </c>
      <c r="AD6148" s="216"/>
    </row>
    <row r="6149" spans="1:30" s="215" customFormat="1" x14ac:dyDescent="0.25">
      <c r="A6149" s="215" t="s">
        <v>160</v>
      </c>
      <c r="B6149" s="215">
        <v>6194</v>
      </c>
      <c r="C6149" s="215" t="s">
        <v>256</v>
      </c>
      <c r="D6149" s="215">
        <v>504075094</v>
      </c>
      <c r="E6149" s="215">
        <v>1060</v>
      </c>
      <c r="F6149" s="215">
        <v>1271</v>
      </c>
      <c r="G6149" s="215">
        <v>1004</v>
      </c>
      <c r="I6149" s="215" t="s">
        <v>31299</v>
      </c>
      <c r="J6149" s="215" t="s">
        <v>31300</v>
      </c>
      <c r="K6149" s="215" t="s">
        <v>8741</v>
      </c>
      <c r="L6149" s="215" t="s">
        <v>31365</v>
      </c>
      <c r="AD6149" s="216"/>
    </row>
    <row r="6150" spans="1:30" s="215" customFormat="1" x14ac:dyDescent="0.25">
      <c r="A6150" s="215" t="s">
        <v>160</v>
      </c>
      <c r="B6150" s="215">
        <v>6195</v>
      </c>
      <c r="C6150" s="215" t="s">
        <v>257</v>
      </c>
      <c r="D6150" s="215">
        <v>934153</v>
      </c>
      <c r="E6150" s="215">
        <v>1020</v>
      </c>
      <c r="F6150" s="215">
        <v>1121</v>
      </c>
      <c r="G6150" s="215">
        <v>1004</v>
      </c>
      <c r="I6150" s="215" t="s">
        <v>16665</v>
      </c>
      <c r="J6150" s="215" t="s">
        <v>16666</v>
      </c>
      <c r="K6150" s="215" t="s">
        <v>8688</v>
      </c>
      <c r="L6150" s="215" t="s">
        <v>21773</v>
      </c>
      <c r="AD6150" s="216"/>
    </row>
    <row r="6151" spans="1:30" s="215" customFormat="1" x14ac:dyDescent="0.25">
      <c r="A6151" s="215" t="s">
        <v>160</v>
      </c>
      <c r="B6151" s="215">
        <v>6195</v>
      </c>
      <c r="C6151" s="215" t="s">
        <v>257</v>
      </c>
      <c r="D6151" s="215">
        <v>934154</v>
      </c>
      <c r="E6151" s="215">
        <v>1020</v>
      </c>
      <c r="F6151" s="215">
        <v>1110</v>
      </c>
      <c r="G6151" s="215">
        <v>1004</v>
      </c>
      <c r="I6151" s="215" t="s">
        <v>16667</v>
      </c>
      <c r="J6151" s="215" t="s">
        <v>16668</v>
      </c>
      <c r="K6151" s="215" t="s">
        <v>8688</v>
      </c>
      <c r="L6151" s="215" t="s">
        <v>21774</v>
      </c>
      <c r="AD6151" s="216"/>
    </row>
    <row r="6152" spans="1:30" s="215" customFormat="1" x14ac:dyDescent="0.25">
      <c r="A6152" s="215" t="s">
        <v>160</v>
      </c>
      <c r="B6152" s="215">
        <v>6195</v>
      </c>
      <c r="C6152" s="215" t="s">
        <v>257</v>
      </c>
      <c r="D6152" s="215">
        <v>934155</v>
      </c>
      <c r="E6152" s="215">
        <v>1020</v>
      </c>
      <c r="F6152" s="215">
        <v>1110</v>
      </c>
      <c r="G6152" s="215">
        <v>1004</v>
      </c>
      <c r="I6152" s="215" t="s">
        <v>16669</v>
      </c>
      <c r="J6152" s="215" t="s">
        <v>16670</v>
      </c>
      <c r="K6152" s="215" t="s">
        <v>8688</v>
      </c>
      <c r="L6152" s="215" t="s">
        <v>21775</v>
      </c>
      <c r="AD6152" s="216"/>
    </row>
    <row r="6153" spans="1:30" s="215" customFormat="1" x14ac:dyDescent="0.25">
      <c r="A6153" s="215" t="s">
        <v>160</v>
      </c>
      <c r="B6153" s="215">
        <v>6195</v>
      </c>
      <c r="C6153" s="215" t="s">
        <v>257</v>
      </c>
      <c r="D6153" s="215">
        <v>934157</v>
      </c>
      <c r="E6153" s="215">
        <v>1020</v>
      </c>
      <c r="F6153" s="215">
        <v>1121</v>
      </c>
      <c r="G6153" s="215">
        <v>1004</v>
      </c>
      <c r="I6153" s="215" t="s">
        <v>16671</v>
      </c>
      <c r="J6153" s="215" t="s">
        <v>16672</v>
      </c>
      <c r="K6153" s="215" t="s">
        <v>8688</v>
      </c>
      <c r="L6153" s="215" t="s">
        <v>21776</v>
      </c>
      <c r="AD6153" s="216"/>
    </row>
    <row r="6154" spans="1:30" s="215" customFormat="1" x14ac:dyDescent="0.25">
      <c r="A6154" s="215" t="s">
        <v>160</v>
      </c>
      <c r="B6154" s="215">
        <v>6195</v>
      </c>
      <c r="C6154" s="215" t="s">
        <v>257</v>
      </c>
      <c r="D6154" s="215">
        <v>934171</v>
      </c>
      <c r="E6154" s="215">
        <v>1020</v>
      </c>
      <c r="F6154" s="215">
        <v>1110</v>
      </c>
      <c r="G6154" s="215">
        <v>1004</v>
      </c>
      <c r="I6154" s="215" t="s">
        <v>4135</v>
      </c>
      <c r="J6154" s="215" t="s">
        <v>4136</v>
      </c>
      <c r="K6154" s="215" t="s">
        <v>328</v>
      </c>
      <c r="L6154" s="215" t="s">
        <v>6036</v>
      </c>
      <c r="AD6154" s="216"/>
    </row>
    <row r="6155" spans="1:30" s="215" customFormat="1" x14ac:dyDescent="0.25">
      <c r="A6155" s="215" t="s">
        <v>160</v>
      </c>
      <c r="B6155" s="215">
        <v>6195</v>
      </c>
      <c r="C6155" s="215" t="s">
        <v>257</v>
      </c>
      <c r="D6155" s="215">
        <v>934175</v>
      </c>
      <c r="E6155" s="215">
        <v>1020</v>
      </c>
      <c r="F6155" s="215">
        <v>1121</v>
      </c>
      <c r="G6155" s="215">
        <v>1004</v>
      </c>
      <c r="I6155" s="215" t="s">
        <v>16673</v>
      </c>
      <c r="J6155" s="215" t="s">
        <v>16674</v>
      </c>
      <c r="K6155" s="215" t="s">
        <v>8688</v>
      </c>
      <c r="L6155" s="215" t="s">
        <v>21777</v>
      </c>
      <c r="AD6155" s="216"/>
    </row>
    <row r="6156" spans="1:30" s="215" customFormat="1" x14ac:dyDescent="0.25">
      <c r="A6156" s="215" t="s">
        <v>160</v>
      </c>
      <c r="B6156" s="215">
        <v>6195</v>
      </c>
      <c r="C6156" s="215" t="s">
        <v>257</v>
      </c>
      <c r="D6156" s="215">
        <v>934178</v>
      </c>
      <c r="E6156" s="215">
        <v>1020</v>
      </c>
      <c r="F6156" s="215">
        <v>1121</v>
      </c>
      <c r="G6156" s="215">
        <v>1004</v>
      </c>
      <c r="I6156" s="215" t="s">
        <v>16675</v>
      </c>
      <c r="J6156" s="215" t="s">
        <v>16676</v>
      </c>
      <c r="K6156" s="215" t="s">
        <v>8688</v>
      </c>
      <c r="L6156" s="215" t="s">
        <v>21778</v>
      </c>
      <c r="AD6156" s="216"/>
    </row>
    <row r="6157" spans="1:30" s="215" customFormat="1" x14ac:dyDescent="0.25">
      <c r="A6157" s="215" t="s">
        <v>160</v>
      </c>
      <c r="B6157" s="215">
        <v>6195</v>
      </c>
      <c r="C6157" s="215" t="s">
        <v>257</v>
      </c>
      <c r="D6157" s="215">
        <v>934179</v>
      </c>
      <c r="E6157" s="215">
        <v>1020</v>
      </c>
      <c r="F6157" s="215">
        <v>1110</v>
      </c>
      <c r="G6157" s="215">
        <v>1004</v>
      </c>
      <c r="I6157" s="215" t="s">
        <v>16677</v>
      </c>
      <c r="J6157" s="215" t="s">
        <v>16678</v>
      </c>
      <c r="K6157" s="215" t="s">
        <v>8688</v>
      </c>
      <c r="L6157" s="215" t="s">
        <v>21779</v>
      </c>
      <c r="AD6157" s="216"/>
    </row>
    <row r="6158" spans="1:30" s="215" customFormat="1" x14ac:dyDescent="0.25">
      <c r="A6158" s="215" t="s">
        <v>160</v>
      </c>
      <c r="B6158" s="215">
        <v>6195</v>
      </c>
      <c r="C6158" s="215" t="s">
        <v>257</v>
      </c>
      <c r="D6158" s="215">
        <v>934192</v>
      </c>
      <c r="E6158" s="215">
        <v>1020</v>
      </c>
      <c r="F6158" s="215">
        <v>1122</v>
      </c>
      <c r="G6158" s="215">
        <v>1004</v>
      </c>
      <c r="I6158" s="215" t="s">
        <v>16679</v>
      </c>
      <c r="J6158" s="215" t="s">
        <v>16680</v>
      </c>
      <c r="K6158" s="215" t="s">
        <v>8688</v>
      </c>
      <c r="L6158" s="215" t="s">
        <v>21780</v>
      </c>
      <c r="AD6158" s="216"/>
    </row>
    <row r="6159" spans="1:30" s="215" customFormat="1" x14ac:dyDescent="0.25">
      <c r="A6159" s="215" t="s">
        <v>160</v>
      </c>
      <c r="B6159" s="215">
        <v>6195</v>
      </c>
      <c r="C6159" s="215" t="s">
        <v>257</v>
      </c>
      <c r="D6159" s="215">
        <v>934195</v>
      </c>
      <c r="E6159" s="215">
        <v>1020</v>
      </c>
      <c r="F6159" s="215">
        <v>1110</v>
      </c>
      <c r="G6159" s="215">
        <v>1004</v>
      </c>
      <c r="I6159" s="215" t="s">
        <v>16681</v>
      </c>
      <c r="J6159" s="215" t="s">
        <v>16682</v>
      </c>
      <c r="K6159" s="215" t="s">
        <v>8688</v>
      </c>
      <c r="L6159" s="215" t="s">
        <v>21781</v>
      </c>
      <c r="AD6159" s="216"/>
    </row>
    <row r="6160" spans="1:30" s="215" customFormat="1" x14ac:dyDescent="0.25">
      <c r="A6160" s="215" t="s">
        <v>160</v>
      </c>
      <c r="B6160" s="215">
        <v>6195</v>
      </c>
      <c r="C6160" s="215" t="s">
        <v>257</v>
      </c>
      <c r="D6160" s="215">
        <v>934196</v>
      </c>
      <c r="E6160" s="215">
        <v>1030</v>
      </c>
      <c r="F6160" s="215">
        <v>1110</v>
      </c>
      <c r="G6160" s="215">
        <v>1004</v>
      </c>
      <c r="I6160" s="215" t="s">
        <v>16683</v>
      </c>
      <c r="J6160" s="215" t="s">
        <v>16684</v>
      </c>
      <c r="K6160" s="215" t="s">
        <v>8688</v>
      </c>
      <c r="L6160" s="215" t="s">
        <v>21782</v>
      </c>
      <c r="AD6160" s="216"/>
    </row>
    <row r="6161" spans="1:30" s="215" customFormat="1" x14ac:dyDescent="0.25">
      <c r="A6161" s="215" t="s">
        <v>160</v>
      </c>
      <c r="B6161" s="215">
        <v>6195</v>
      </c>
      <c r="C6161" s="215" t="s">
        <v>257</v>
      </c>
      <c r="D6161" s="215">
        <v>934204</v>
      </c>
      <c r="E6161" s="215">
        <v>1040</v>
      </c>
      <c r="G6161" s="215">
        <v>1004</v>
      </c>
      <c r="I6161" s="215" t="s">
        <v>16685</v>
      </c>
      <c r="J6161" s="215" t="s">
        <v>16686</v>
      </c>
      <c r="K6161" s="215" t="s">
        <v>8688</v>
      </c>
      <c r="L6161" s="215" t="s">
        <v>21783</v>
      </c>
      <c r="AD6161" s="216"/>
    </row>
    <row r="6162" spans="1:30" s="215" customFormat="1" x14ac:dyDescent="0.25">
      <c r="A6162" s="215" t="s">
        <v>160</v>
      </c>
      <c r="B6162" s="215">
        <v>6195</v>
      </c>
      <c r="C6162" s="215" t="s">
        <v>257</v>
      </c>
      <c r="D6162" s="215">
        <v>3111050</v>
      </c>
      <c r="E6162" s="215">
        <v>1020</v>
      </c>
      <c r="F6162" s="215">
        <v>1110</v>
      </c>
      <c r="G6162" s="215">
        <v>1004</v>
      </c>
      <c r="I6162" s="215" t="s">
        <v>4137</v>
      </c>
      <c r="J6162" s="215" t="s">
        <v>4138</v>
      </c>
      <c r="K6162" s="215" t="s">
        <v>328</v>
      </c>
      <c r="L6162" s="215" t="s">
        <v>6037</v>
      </c>
      <c r="AD6162" s="216"/>
    </row>
    <row r="6163" spans="1:30" s="215" customFormat="1" x14ac:dyDescent="0.25">
      <c r="A6163" s="215" t="s">
        <v>160</v>
      </c>
      <c r="B6163" s="215">
        <v>6195</v>
      </c>
      <c r="C6163" s="215" t="s">
        <v>257</v>
      </c>
      <c r="D6163" s="215">
        <v>9024716</v>
      </c>
      <c r="E6163" s="215">
        <v>1020</v>
      </c>
      <c r="F6163" s="215">
        <v>1121</v>
      </c>
      <c r="G6163" s="215">
        <v>1004</v>
      </c>
      <c r="I6163" s="215" t="s">
        <v>16687</v>
      </c>
      <c r="J6163" s="215" t="s">
        <v>16688</v>
      </c>
      <c r="K6163" s="215" t="s">
        <v>8688</v>
      </c>
      <c r="L6163" s="215" t="s">
        <v>21784</v>
      </c>
      <c r="AD6163" s="216"/>
    </row>
    <row r="6164" spans="1:30" s="215" customFormat="1" x14ac:dyDescent="0.25">
      <c r="A6164" s="215" t="s">
        <v>160</v>
      </c>
      <c r="B6164" s="215">
        <v>6195</v>
      </c>
      <c r="C6164" s="215" t="s">
        <v>257</v>
      </c>
      <c r="D6164" s="215">
        <v>190169373</v>
      </c>
      <c r="E6164" s="215">
        <v>1020</v>
      </c>
      <c r="F6164" s="215">
        <v>1110</v>
      </c>
      <c r="G6164" s="215">
        <v>1004</v>
      </c>
      <c r="I6164" s="215" t="s">
        <v>16689</v>
      </c>
      <c r="J6164" s="215" t="s">
        <v>16690</v>
      </c>
      <c r="K6164" s="215" t="s">
        <v>8688</v>
      </c>
      <c r="L6164" s="215" t="s">
        <v>21785</v>
      </c>
      <c r="AD6164" s="216"/>
    </row>
    <row r="6165" spans="1:30" s="215" customFormat="1" x14ac:dyDescent="0.25">
      <c r="A6165" s="215" t="s">
        <v>160</v>
      </c>
      <c r="B6165" s="215">
        <v>6195</v>
      </c>
      <c r="C6165" s="215" t="s">
        <v>257</v>
      </c>
      <c r="D6165" s="215">
        <v>190183931</v>
      </c>
      <c r="E6165" s="215">
        <v>1020</v>
      </c>
      <c r="F6165" s="215">
        <v>1110</v>
      </c>
      <c r="G6165" s="215">
        <v>1004</v>
      </c>
      <c r="I6165" s="215" t="s">
        <v>16691</v>
      </c>
      <c r="J6165" s="215" t="s">
        <v>16692</v>
      </c>
      <c r="K6165" s="215" t="s">
        <v>8688</v>
      </c>
      <c r="L6165" s="215" t="s">
        <v>21786</v>
      </c>
      <c r="AD6165" s="216"/>
    </row>
    <row r="6166" spans="1:30" s="215" customFormat="1" x14ac:dyDescent="0.25">
      <c r="A6166" s="215" t="s">
        <v>160</v>
      </c>
      <c r="B6166" s="215">
        <v>6195</v>
      </c>
      <c r="C6166" s="215" t="s">
        <v>257</v>
      </c>
      <c r="D6166" s="215">
        <v>190628568</v>
      </c>
      <c r="E6166" s="215">
        <v>1020</v>
      </c>
      <c r="F6166" s="215">
        <v>1110</v>
      </c>
      <c r="G6166" s="215">
        <v>1004</v>
      </c>
      <c r="I6166" s="215" t="s">
        <v>16693</v>
      </c>
      <c r="J6166" s="215" t="s">
        <v>16694</v>
      </c>
      <c r="K6166" s="215" t="s">
        <v>8688</v>
      </c>
      <c r="L6166" s="215" t="s">
        <v>21787</v>
      </c>
      <c r="AD6166" s="216"/>
    </row>
    <row r="6167" spans="1:30" s="215" customFormat="1" x14ac:dyDescent="0.25">
      <c r="A6167" s="215" t="s">
        <v>160</v>
      </c>
      <c r="B6167" s="215">
        <v>6195</v>
      </c>
      <c r="C6167" s="215" t="s">
        <v>257</v>
      </c>
      <c r="D6167" s="215">
        <v>190948149</v>
      </c>
      <c r="E6167" s="215">
        <v>1020</v>
      </c>
      <c r="F6167" s="215">
        <v>1110</v>
      </c>
      <c r="G6167" s="215">
        <v>1004</v>
      </c>
      <c r="I6167" s="215" t="s">
        <v>16695</v>
      </c>
      <c r="J6167" s="215" t="s">
        <v>16696</v>
      </c>
      <c r="K6167" s="215" t="s">
        <v>8688</v>
      </c>
      <c r="L6167" s="215" t="s">
        <v>21788</v>
      </c>
      <c r="AD6167" s="216"/>
    </row>
    <row r="6168" spans="1:30" s="215" customFormat="1" x14ac:dyDescent="0.25">
      <c r="A6168" s="215" t="s">
        <v>160</v>
      </c>
      <c r="B6168" s="215">
        <v>6195</v>
      </c>
      <c r="C6168" s="215" t="s">
        <v>257</v>
      </c>
      <c r="D6168" s="215">
        <v>191207994</v>
      </c>
      <c r="E6168" s="215">
        <v>1020</v>
      </c>
      <c r="F6168" s="215">
        <v>1110</v>
      </c>
      <c r="G6168" s="215">
        <v>1004</v>
      </c>
      <c r="I6168" s="215" t="s">
        <v>16697</v>
      </c>
      <c r="J6168" s="215" t="s">
        <v>16698</v>
      </c>
      <c r="K6168" s="215" t="s">
        <v>8688</v>
      </c>
      <c r="L6168" s="215" t="s">
        <v>21789</v>
      </c>
      <c r="AD6168" s="216"/>
    </row>
    <row r="6169" spans="1:30" s="215" customFormat="1" x14ac:dyDescent="0.25">
      <c r="A6169" s="215" t="s">
        <v>160</v>
      </c>
      <c r="B6169" s="215">
        <v>6195</v>
      </c>
      <c r="C6169" s="215" t="s">
        <v>257</v>
      </c>
      <c r="D6169" s="215">
        <v>191467890</v>
      </c>
      <c r="E6169" s="215">
        <v>1020</v>
      </c>
      <c r="F6169" s="215">
        <v>1110</v>
      </c>
      <c r="G6169" s="215">
        <v>1004</v>
      </c>
      <c r="I6169" s="215" t="s">
        <v>4139</v>
      </c>
      <c r="J6169" s="215" t="s">
        <v>4140</v>
      </c>
      <c r="K6169" s="215" t="s">
        <v>328</v>
      </c>
      <c r="L6169" s="215" t="s">
        <v>6036</v>
      </c>
      <c r="AD6169" s="216"/>
    </row>
    <row r="6170" spans="1:30" s="215" customFormat="1" x14ac:dyDescent="0.25">
      <c r="A6170" s="215" t="s">
        <v>160</v>
      </c>
      <c r="B6170" s="215">
        <v>6195</v>
      </c>
      <c r="C6170" s="215" t="s">
        <v>257</v>
      </c>
      <c r="D6170" s="215">
        <v>191632485</v>
      </c>
      <c r="E6170" s="215">
        <v>1020</v>
      </c>
      <c r="F6170" s="215">
        <v>1110</v>
      </c>
      <c r="G6170" s="215">
        <v>1004</v>
      </c>
      <c r="I6170" s="215" t="s">
        <v>4141</v>
      </c>
      <c r="J6170" s="215" t="s">
        <v>4142</v>
      </c>
      <c r="K6170" s="215" t="s">
        <v>328</v>
      </c>
      <c r="L6170" s="215" t="s">
        <v>6037</v>
      </c>
      <c r="AD6170" s="216"/>
    </row>
    <row r="6171" spans="1:30" s="215" customFormat="1" x14ac:dyDescent="0.25">
      <c r="A6171" s="215" t="s">
        <v>160</v>
      </c>
      <c r="B6171" s="215">
        <v>6195</v>
      </c>
      <c r="C6171" s="215" t="s">
        <v>257</v>
      </c>
      <c r="D6171" s="215">
        <v>191632488</v>
      </c>
      <c r="E6171" s="215">
        <v>1020</v>
      </c>
      <c r="F6171" s="215">
        <v>1110</v>
      </c>
      <c r="G6171" s="215">
        <v>1004</v>
      </c>
      <c r="I6171" s="215" t="s">
        <v>4143</v>
      </c>
      <c r="J6171" s="215" t="s">
        <v>4144</v>
      </c>
      <c r="K6171" s="215" t="s">
        <v>328</v>
      </c>
      <c r="L6171" s="215" t="s">
        <v>6037</v>
      </c>
      <c r="AD6171" s="216"/>
    </row>
    <row r="6172" spans="1:30" s="215" customFormat="1" x14ac:dyDescent="0.25">
      <c r="A6172" s="215" t="s">
        <v>160</v>
      </c>
      <c r="B6172" s="215">
        <v>6195</v>
      </c>
      <c r="C6172" s="215" t="s">
        <v>257</v>
      </c>
      <c r="D6172" s="215">
        <v>191934660</v>
      </c>
      <c r="E6172" s="215">
        <v>1060</v>
      </c>
      <c r="F6172" s="215">
        <v>1242</v>
      </c>
      <c r="G6172" s="215">
        <v>1004</v>
      </c>
      <c r="I6172" s="215" t="s">
        <v>16699</v>
      </c>
      <c r="J6172" s="215" t="s">
        <v>16700</v>
      </c>
      <c r="K6172" s="215" t="s">
        <v>8688</v>
      </c>
      <c r="L6172" s="215" t="s">
        <v>21790</v>
      </c>
      <c r="AD6172" s="216"/>
    </row>
    <row r="6173" spans="1:30" s="215" customFormat="1" x14ac:dyDescent="0.25">
      <c r="A6173" s="215" t="s">
        <v>160</v>
      </c>
      <c r="B6173" s="215">
        <v>6195</v>
      </c>
      <c r="C6173" s="215" t="s">
        <v>257</v>
      </c>
      <c r="D6173" s="215">
        <v>191981480</v>
      </c>
      <c r="E6173" s="215">
        <v>1020</v>
      </c>
      <c r="F6173" s="215">
        <v>1110</v>
      </c>
      <c r="G6173" s="215">
        <v>1004</v>
      </c>
      <c r="I6173" s="215" t="s">
        <v>16701</v>
      </c>
      <c r="J6173" s="215" t="s">
        <v>16702</v>
      </c>
      <c r="K6173" s="215" t="s">
        <v>8688</v>
      </c>
      <c r="L6173" s="215" t="s">
        <v>21791</v>
      </c>
      <c r="AD6173" s="216"/>
    </row>
    <row r="6174" spans="1:30" s="215" customFormat="1" x14ac:dyDescent="0.25">
      <c r="A6174" s="215" t="s">
        <v>160</v>
      </c>
      <c r="B6174" s="215">
        <v>6195</v>
      </c>
      <c r="C6174" s="215" t="s">
        <v>257</v>
      </c>
      <c r="D6174" s="215">
        <v>191981566</v>
      </c>
      <c r="E6174" s="215">
        <v>1020</v>
      </c>
      <c r="F6174" s="215">
        <v>1110</v>
      </c>
      <c r="G6174" s="215">
        <v>1004</v>
      </c>
      <c r="I6174" s="215" t="s">
        <v>16703</v>
      </c>
      <c r="J6174" s="215" t="s">
        <v>16704</v>
      </c>
      <c r="K6174" s="215" t="s">
        <v>8688</v>
      </c>
      <c r="L6174" s="215" t="s">
        <v>21792</v>
      </c>
      <c r="AD6174" s="216"/>
    </row>
    <row r="6175" spans="1:30" s="215" customFormat="1" x14ac:dyDescent="0.25">
      <c r="A6175" s="215" t="s">
        <v>160</v>
      </c>
      <c r="B6175" s="215">
        <v>6195</v>
      </c>
      <c r="C6175" s="215" t="s">
        <v>257</v>
      </c>
      <c r="D6175" s="215">
        <v>191981567</v>
      </c>
      <c r="E6175" s="215">
        <v>1020</v>
      </c>
      <c r="F6175" s="215">
        <v>1110</v>
      </c>
      <c r="G6175" s="215">
        <v>1004</v>
      </c>
      <c r="I6175" s="215" t="s">
        <v>16705</v>
      </c>
      <c r="J6175" s="215" t="s">
        <v>16706</v>
      </c>
      <c r="K6175" s="215" t="s">
        <v>8688</v>
      </c>
      <c r="L6175" s="215" t="s">
        <v>21793</v>
      </c>
      <c r="AD6175" s="216"/>
    </row>
    <row r="6176" spans="1:30" s="215" customFormat="1" x14ac:dyDescent="0.25">
      <c r="A6176" s="215" t="s">
        <v>160</v>
      </c>
      <c r="B6176" s="215">
        <v>6195</v>
      </c>
      <c r="C6176" s="215" t="s">
        <v>257</v>
      </c>
      <c r="D6176" s="215">
        <v>191981568</v>
      </c>
      <c r="E6176" s="215">
        <v>1060</v>
      </c>
      <c r="F6176" s="215">
        <v>1271</v>
      </c>
      <c r="G6176" s="215">
        <v>1004</v>
      </c>
      <c r="I6176" s="215" t="s">
        <v>16707</v>
      </c>
      <c r="J6176" s="215" t="s">
        <v>16708</v>
      </c>
      <c r="K6176" s="215" t="s">
        <v>8688</v>
      </c>
      <c r="L6176" s="215" t="s">
        <v>21794</v>
      </c>
      <c r="AD6176" s="216"/>
    </row>
    <row r="6177" spans="1:30" s="215" customFormat="1" x14ac:dyDescent="0.25">
      <c r="A6177" s="215" t="s">
        <v>160</v>
      </c>
      <c r="B6177" s="215">
        <v>6195</v>
      </c>
      <c r="C6177" s="215" t="s">
        <v>257</v>
      </c>
      <c r="D6177" s="215">
        <v>191981572</v>
      </c>
      <c r="E6177" s="215">
        <v>1020</v>
      </c>
      <c r="F6177" s="215">
        <v>1121</v>
      </c>
      <c r="G6177" s="215">
        <v>1004</v>
      </c>
      <c r="I6177" s="215" t="s">
        <v>16709</v>
      </c>
      <c r="J6177" s="215" t="s">
        <v>16710</v>
      </c>
      <c r="K6177" s="215" t="s">
        <v>8688</v>
      </c>
      <c r="L6177" s="215" t="s">
        <v>21795</v>
      </c>
      <c r="AD6177" s="216"/>
    </row>
    <row r="6178" spans="1:30" s="215" customFormat="1" x14ac:dyDescent="0.25">
      <c r="A6178" s="215" t="s">
        <v>160</v>
      </c>
      <c r="B6178" s="215">
        <v>6195</v>
      </c>
      <c r="C6178" s="215" t="s">
        <v>257</v>
      </c>
      <c r="D6178" s="215">
        <v>191981573</v>
      </c>
      <c r="E6178" s="215">
        <v>1020</v>
      </c>
      <c r="F6178" s="215">
        <v>1110</v>
      </c>
      <c r="G6178" s="215">
        <v>1004</v>
      </c>
      <c r="I6178" s="215" t="s">
        <v>16711</v>
      </c>
      <c r="J6178" s="215" t="s">
        <v>16712</v>
      </c>
      <c r="K6178" s="215" t="s">
        <v>8688</v>
      </c>
      <c r="L6178" s="215" t="s">
        <v>21796</v>
      </c>
      <c r="AD6178" s="216"/>
    </row>
    <row r="6179" spans="1:30" s="215" customFormat="1" x14ac:dyDescent="0.25">
      <c r="A6179" s="215" t="s">
        <v>160</v>
      </c>
      <c r="B6179" s="215">
        <v>6195</v>
      </c>
      <c r="C6179" s="215" t="s">
        <v>257</v>
      </c>
      <c r="D6179" s="215">
        <v>191981575</v>
      </c>
      <c r="E6179" s="215">
        <v>1020</v>
      </c>
      <c r="F6179" s="215">
        <v>1110</v>
      </c>
      <c r="G6179" s="215">
        <v>1004</v>
      </c>
      <c r="I6179" s="215" t="s">
        <v>16713</v>
      </c>
      <c r="J6179" s="215" t="s">
        <v>16714</v>
      </c>
      <c r="K6179" s="215" t="s">
        <v>8688</v>
      </c>
      <c r="L6179" s="215" t="s">
        <v>21797</v>
      </c>
      <c r="AD6179" s="216"/>
    </row>
    <row r="6180" spans="1:30" s="215" customFormat="1" x14ac:dyDescent="0.25">
      <c r="A6180" s="215" t="s">
        <v>160</v>
      </c>
      <c r="B6180" s="215">
        <v>6195</v>
      </c>
      <c r="C6180" s="215" t="s">
        <v>257</v>
      </c>
      <c r="D6180" s="215">
        <v>191981580</v>
      </c>
      <c r="E6180" s="215">
        <v>1020</v>
      </c>
      <c r="F6180" s="215">
        <v>1110</v>
      </c>
      <c r="G6180" s="215">
        <v>1004</v>
      </c>
      <c r="I6180" s="215" t="s">
        <v>16715</v>
      </c>
      <c r="J6180" s="215" t="s">
        <v>16716</v>
      </c>
      <c r="K6180" s="215" t="s">
        <v>8688</v>
      </c>
      <c r="L6180" s="215" t="s">
        <v>21798</v>
      </c>
      <c r="AD6180" s="216"/>
    </row>
    <row r="6181" spans="1:30" s="215" customFormat="1" x14ac:dyDescent="0.25">
      <c r="A6181" s="215" t="s">
        <v>160</v>
      </c>
      <c r="B6181" s="215">
        <v>6195</v>
      </c>
      <c r="C6181" s="215" t="s">
        <v>257</v>
      </c>
      <c r="D6181" s="215">
        <v>191981581</v>
      </c>
      <c r="E6181" s="215">
        <v>1020</v>
      </c>
      <c r="F6181" s="215">
        <v>1110</v>
      </c>
      <c r="G6181" s="215">
        <v>1004</v>
      </c>
      <c r="I6181" s="215" t="s">
        <v>16717</v>
      </c>
      <c r="J6181" s="215" t="s">
        <v>16718</v>
      </c>
      <c r="K6181" s="215" t="s">
        <v>8688</v>
      </c>
      <c r="L6181" s="215" t="s">
        <v>21799</v>
      </c>
      <c r="AD6181" s="216"/>
    </row>
    <row r="6182" spans="1:30" s="215" customFormat="1" x14ac:dyDescent="0.25">
      <c r="A6182" s="215" t="s">
        <v>160</v>
      </c>
      <c r="B6182" s="215">
        <v>6195</v>
      </c>
      <c r="C6182" s="215" t="s">
        <v>257</v>
      </c>
      <c r="D6182" s="215">
        <v>191981582</v>
      </c>
      <c r="E6182" s="215">
        <v>1020</v>
      </c>
      <c r="F6182" s="215">
        <v>1110</v>
      </c>
      <c r="G6182" s="215">
        <v>1004</v>
      </c>
      <c r="I6182" s="215" t="s">
        <v>16719</v>
      </c>
      <c r="J6182" s="215" t="s">
        <v>16720</v>
      </c>
      <c r="K6182" s="215" t="s">
        <v>8688</v>
      </c>
      <c r="L6182" s="215" t="s">
        <v>21800</v>
      </c>
      <c r="AD6182" s="216"/>
    </row>
    <row r="6183" spans="1:30" s="215" customFormat="1" x14ac:dyDescent="0.25">
      <c r="A6183" s="215" t="s">
        <v>160</v>
      </c>
      <c r="B6183" s="215">
        <v>6195</v>
      </c>
      <c r="C6183" s="215" t="s">
        <v>257</v>
      </c>
      <c r="D6183" s="215">
        <v>191981584</v>
      </c>
      <c r="E6183" s="215">
        <v>1020</v>
      </c>
      <c r="F6183" s="215">
        <v>1110</v>
      </c>
      <c r="G6183" s="215">
        <v>1004</v>
      </c>
      <c r="I6183" s="215" t="s">
        <v>16721</v>
      </c>
      <c r="J6183" s="215" t="s">
        <v>16722</v>
      </c>
      <c r="K6183" s="215" t="s">
        <v>8688</v>
      </c>
      <c r="L6183" s="215" t="s">
        <v>21801</v>
      </c>
      <c r="AD6183" s="216"/>
    </row>
    <row r="6184" spans="1:30" s="215" customFormat="1" x14ac:dyDescent="0.25">
      <c r="A6184" s="215" t="s">
        <v>160</v>
      </c>
      <c r="B6184" s="215">
        <v>6195</v>
      </c>
      <c r="C6184" s="215" t="s">
        <v>257</v>
      </c>
      <c r="D6184" s="215">
        <v>191981585</v>
      </c>
      <c r="E6184" s="215">
        <v>1020</v>
      </c>
      <c r="F6184" s="215">
        <v>1110</v>
      </c>
      <c r="G6184" s="215">
        <v>1004</v>
      </c>
      <c r="I6184" s="215" t="s">
        <v>16723</v>
      </c>
      <c r="J6184" s="215" t="s">
        <v>16724</v>
      </c>
      <c r="K6184" s="215" t="s">
        <v>8688</v>
      </c>
      <c r="L6184" s="215" t="s">
        <v>21802</v>
      </c>
      <c r="AD6184" s="216"/>
    </row>
    <row r="6185" spans="1:30" s="215" customFormat="1" x14ac:dyDescent="0.25">
      <c r="A6185" s="215" t="s">
        <v>160</v>
      </c>
      <c r="B6185" s="215">
        <v>6195</v>
      </c>
      <c r="C6185" s="215" t="s">
        <v>257</v>
      </c>
      <c r="D6185" s="215">
        <v>191981586</v>
      </c>
      <c r="E6185" s="215">
        <v>1020</v>
      </c>
      <c r="F6185" s="215">
        <v>1110</v>
      </c>
      <c r="G6185" s="215">
        <v>1004</v>
      </c>
      <c r="I6185" s="215" t="s">
        <v>16725</v>
      </c>
      <c r="J6185" s="215" t="s">
        <v>16726</v>
      </c>
      <c r="K6185" s="215" t="s">
        <v>8688</v>
      </c>
      <c r="L6185" s="215" t="s">
        <v>21803</v>
      </c>
      <c r="AD6185" s="216"/>
    </row>
    <row r="6186" spans="1:30" s="215" customFormat="1" x14ac:dyDescent="0.25">
      <c r="A6186" s="215" t="s">
        <v>160</v>
      </c>
      <c r="B6186" s="215">
        <v>6195</v>
      </c>
      <c r="C6186" s="215" t="s">
        <v>257</v>
      </c>
      <c r="D6186" s="215">
        <v>191981587</v>
      </c>
      <c r="E6186" s="215">
        <v>1020</v>
      </c>
      <c r="F6186" s="215">
        <v>1121</v>
      </c>
      <c r="G6186" s="215">
        <v>1004</v>
      </c>
      <c r="I6186" s="215" t="s">
        <v>16727</v>
      </c>
      <c r="J6186" s="215" t="s">
        <v>16728</v>
      </c>
      <c r="K6186" s="215" t="s">
        <v>8688</v>
      </c>
      <c r="L6186" s="215" t="s">
        <v>21804</v>
      </c>
      <c r="AD6186" s="216"/>
    </row>
    <row r="6187" spans="1:30" s="215" customFormat="1" x14ac:dyDescent="0.25">
      <c r="A6187" s="215" t="s">
        <v>160</v>
      </c>
      <c r="B6187" s="215">
        <v>6195</v>
      </c>
      <c r="C6187" s="215" t="s">
        <v>257</v>
      </c>
      <c r="D6187" s="215">
        <v>191981588</v>
      </c>
      <c r="E6187" s="215">
        <v>1020</v>
      </c>
      <c r="F6187" s="215">
        <v>1110</v>
      </c>
      <c r="G6187" s="215">
        <v>1004</v>
      </c>
      <c r="I6187" s="215" t="s">
        <v>16729</v>
      </c>
      <c r="J6187" s="215" t="s">
        <v>16730</v>
      </c>
      <c r="K6187" s="215" t="s">
        <v>8688</v>
      </c>
      <c r="L6187" s="215" t="s">
        <v>21805</v>
      </c>
      <c r="AD6187" s="216"/>
    </row>
    <row r="6188" spans="1:30" s="215" customFormat="1" x14ac:dyDescent="0.25">
      <c r="A6188" s="215" t="s">
        <v>160</v>
      </c>
      <c r="B6188" s="215">
        <v>6195</v>
      </c>
      <c r="C6188" s="215" t="s">
        <v>257</v>
      </c>
      <c r="D6188" s="215">
        <v>191981589</v>
      </c>
      <c r="E6188" s="215">
        <v>1060</v>
      </c>
      <c r="F6188" s="215">
        <v>1272</v>
      </c>
      <c r="G6188" s="215">
        <v>1004</v>
      </c>
      <c r="I6188" s="215" t="s">
        <v>16731</v>
      </c>
      <c r="J6188" s="215" t="s">
        <v>16732</v>
      </c>
      <c r="K6188" s="215" t="s">
        <v>8688</v>
      </c>
      <c r="L6188" s="215" t="s">
        <v>21806</v>
      </c>
      <c r="AD6188" s="216"/>
    </row>
    <row r="6189" spans="1:30" s="215" customFormat="1" x14ac:dyDescent="0.25">
      <c r="A6189" s="215" t="s">
        <v>160</v>
      </c>
      <c r="B6189" s="215">
        <v>6195</v>
      </c>
      <c r="C6189" s="215" t="s">
        <v>257</v>
      </c>
      <c r="D6189" s="215">
        <v>191981590</v>
      </c>
      <c r="E6189" s="215">
        <v>1020</v>
      </c>
      <c r="F6189" s="215">
        <v>1121</v>
      </c>
      <c r="G6189" s="215">
        <v>1004</v>
      </c>
      <c r="I6189" s="215" t="s">
        <v>16733</v>
      </c>
      <c r="J6189" s="215" t="s">
        <v>16734</v>
      </c>
      <c r="K6189" s="215" t="s">
        <v>8688</v>
      </c>
      <c r="L6189" s="215" t="s">
        <v>21807</v>
      </c>
      <c r="AD6189" s="216"/>
    </row>
    <row r="6190" spans="1:30" s="215" customFormat="1" x14ac:dyDescent="0.25">
      <c r="A6190" s="215" t="s">
        <v>160</v>
      </c>
      <c r="B6190" s="215">
        <v>6195</v>
      </c>
      <c r="C6190" s="215" t="s">
        <v>257</v>
      </c>
      <c r="D6190" s="215">
        <v>191981591</v>
      </c>
      <c r="E6190" s="215">
        <v>1020</v>
      </c>
      <c r="F6190" s="215">
        <v>1110</v>
      </c>
      <c r="G6190" s="215">
        <v>1004</v>
      </c>
      <c r="I6190" s="215" t="s">
        <v>16735</v>
      </c>
      <c r="J6190" s="215" t="s">
        <v>16736</v>
      </c>
      <c r="K6190" s="215" t="s">
        <v>8688</v>
      </c>
      <c r="L6190" s="215" t="s">
        <v>21808</v>
      </c>
      <c r="AD6190" s="216"/>
    </row>
    <row r="6191" spans="1:30" s="215" customFormat="1" x14ac:dyDescent="0.25">
      <c r="A6191" s="215" t="s">
        <v>160</v>
      </c>
      <c r="B6191" s="215">
        <v>6195</v>
      </c>
      <c r="C6191" s="215" t="s">
        <v>257</v>
      </c>
      <c r="D6191" s="215">
        <v>191981592</v>
      </c>
      <c r="E6191" s="215">
        <v>1020</v>
      </c>
      <c r="F6191" s="215">
        <v>1110</v>
      </c>
      <c r="G6191" s="215">
        <v>1004</v>
      </c>
      <c r="I6191" s="215" t="s">
        <v>16737</v>
      </c>
      <c r="J6191" s="215" t="s">
        <v>16738</v>
      </c>
      <c r="K6191" s="215" t="s">
        <v>8688</v>
      </c>
      <c r="L6191" s="215" t="s">
        <v>21809</v>
      </c>
      <c r="AD6191" s="216"/>
    </row>
    <row r="6192" spans="1:30" s="215" customFormat="1" x14ac:dyDescent="0.25">
      <c r="A6192" s="215" t="s">
        <v>160</v>
      </c>
      <c r="B6192" s="215">
        <v>6195</v>
      </c>
      <c r="C6192" s="215" t="s">
        <v>257</v>
      </c>
      <c r="D6192" s="215">
        <v>191981594</v>
      </c>
      <c r="E6192" s="215">
        <v>1020</v>
      </c>
      <c r="F6192" s="215">
        <v>1110</v>
      </c>
      <c r="G6192" s="215">
        <v>1004</v>
      </c>
      <c r="I6192" s="215" t="s">
        <v>16739</v>
      </c>
      <c r="J6192" s="215" t="s">
        <v>16740</v>
      </c>
      <c r="K6192" s="215" t="s">
        <v>8688</v>
      </c>
      <c r="L6192" s="215" t="s">
        <v>21810</v>
      </c>
      <c r="AD6192" s="216"/>
    </row>
    <row r="6193" spans="1:30" s="215" customFormat="1" x14ac:dyDescent="0.25">
      <c r="A6193" s="215" t="s">
        <v>160</v>
      </c>
      <c r="B6193" s="215">
        <v>6195</v>
      </c>
      <c r="C6193" s="215" t="s">
        <v>257</v>
      </c>
      <c r="D6193" s="215">
        <v>191981598</v>
      </c>
      <c r="E6193" s="215">
        <v>1020</v>
      </c>
      <c r="F6193" s="215">
        <v>1110</v>
      </c>
      <c r="G6193" s="215">
        <v>1004</v>
      </c>
      <c r="I6193" s="215" t="s">
        <v>16741</v>
      </c>
      <c r="J6193" s="215" t="s">
        <v>16742</v>
      </c>
      <c r="K6193" s="215" t="s">
        <v>8688</v>
      </c>
      <c r="L6193" s="215" t="s">
        <v>21811</v>
      </c>
      <c r="AD6193" s="216"/>
    </row>
    <row r="6194" spans="1:30" s="215" customFormat="1" x14ac:dyDescent="0.25">
      <c r="A6194" s="215" t="s">
        <v>160</v>
      </c>
      <c r="B6194" s="215">
        <v>6195</v>
      </c>
      <c r="C6194" s="215" t="s">
        <v>257</v>
      </c>
      <c r="D6194" s="215">
        <v>191981601</v>
      </c>
      <c r="E6194" s="215">
        <v>1020</v>
      </c>
      <c r="F6194" s="215">
        <v>1110</v>
      </c>
      <c r="G6194" s="215">
        <v>1004</v>
      </c>
      <c r="I6194" s="215" t="s">
        <v>16743</v>
      </c>
      <c r="J6194" s="215" t="s">
        <v>16744</v>
      </c>
      <c r="K6194" s="215" t="s">
        <v>8688</v>
      </c>
      <c r="L6194" s="215" t="s">
        <v>21812</v>
      </c>
      <c r="AD6194" s="216"/>
    </row>
    <row r="6195" spans="1:30" s="215" customFormat="1" x14ac:dyDescent="0.25">
      <c r="A6195" s="215" t="s">
        <v>160</v>
      </c>
      <c r="B6195" s="215">
        <v>6195</v>
      </c>
      <c r="C6195" s="215" t="s">
        <v>257</v>
      </c>
      <c r="D6195" s="215">
        <v>191981602</v>
      </c>
      <c r="E6195" s="215">
        <v>1020</v>
      </c>
      <c r="F6195" s="215">
        <v>1110</v>
      </c>
      <c r="G6195" s="215">
        <v>1004</v>
      </c>
      <c r="I6195" s="215" t="s">
        <v>16745</v>
      </c>
      <c r="J6195" s="215" t="s">
        <v>16746</v>
      </c>
      <c r="K6195" s="215" t="s">
        <v>8688</v>
      </c>
      <c r="L6195" s="215" t="s">
        <v>21813</v>
      </c>
      <c r="AD6195" s="216"/>
    </row>
    <row r="6196" spans="1:30" s="215" customFormat="1" x14ac:dyDescent="0.25">
      <c r="A6196" s="215" t="s">
        <v>160</v>
      </c>
      <c r="B6196" s="215">
        <v>6195</v>
      </c>
      <c r="C6196" s="215" t="s">
        <v>257</v>
      </c>
      <c r="D6196" s="215">
        <v>191981603</v>
      </c>
      <c r="E6196" s="215">
        <v>1020</v>
      </c>
      <c r="F6196" s="215">
        <v>1110</v>
      </c>
      <c r="G6196" s="215">
        <v>1004</v>
      </c>
      <c r="I6196" s="215" t="s">
        <v>16747</v>
      </c>
      <c r="J6196" s="215" t="s">
        <v>16748</v>
      </c>
      <c r="K6196" s="215" t="s">
        <v>8688</v>
      </c>
      <c r="L6196" s="215" t="s">
        <v>21814</v>
      </c>
      <c r="AD6196" s="216"/>
    </row>
    <row r="6197" spans="1:30" s="215" customFormat="1" x14ac:dyDescent="0.25">
      <c r="A6197" s="215" t="s">
        <v>160</v>
      </c>
      <c r="B6197" s="215">
        <v>6195</v>
      </c>
      <c r="C6197" s="215" t="s">
        <v>257</v>
      </c>
      <c r="D6197" s="215">
        <v>191981605</v>
      </c>
      <c r="E6197" s="215">
        <v>1040</v>
      </c>
      <c r="F6197" s="215">
        <v>1212</v>
      </c>
      <c r="G6197" s="215">
        <v>1004</v>
      </c>
      <c r="I6197" s="215" t="s">
        <v>16749</v>
      </c>
      <c r="J6197" s="215" t="s">
        <v>16750</v>
      </c>
      <c r="K6197" s="215" t="s">
        <v>8688</v>
      </c>
      <c r="L6197" s="215" t="s">
        <v>21815</v>
      </c>
      <c r="AD6197" s="216"/>
    </row>
    <row r="6198" spans="1:30" s="215" customFormat="1" x14ac:dyDescent="0.25">
      <c r="A6198" s="215" t="s">
        <v>160</v>
      </c>
      <c r="B6198" s="215">
        <v>6195</v>
      </c>
      <c r="C6198" s="215" t="s">
        <v>257</v>
      </c>
      <c r="D6198" s="215">
        <v>191981606</v>
      </c>
      <c r="E6198" s="215">
        <v>1020</v>
      </c>
      <c r="F6198" s="215">
        <v>1110</v>
      </c>
      <c r="G6198" s="215">
        <v>1004</v>
      </c>
      <c r="I6198" s="215" t="s">
        <v>16751</v>
      </c>
      <c r="J6198" s="215" t="s">
        <v>16752</v>
      </c>
      <c r="K6198" s="215" t="s">
        <v>8688</v>
      </c>
      <c r="L6198" s="215" t="s">
        <v>21816</v>
      </c>
      <c r="AD6198" s="216"/>
    </row>
    <row r="6199" spans="1:30" s="215" customFormat="1" x14ac:dyDescent="0.25">
      <c r="A6199" s="215" t="s">
        <v>160</v>
      </c>
      <c r="B6199" s="215">
        <v>6195</v>
      </c>
      <c r="C6199" s="215" t="s">
        <v>257</v>
      </c>
      <c r="D6199" s="215">
        <v>191981607</v>
      </c>
      <c r="E6199" s="215">
        <v>1020</v>
      </c>
      <c r="F6199" s="215">
        <v>1110</v>
      </c>
      <c r="G6199" s="215">
        <v>1004</v>
      </c>
      <c r="I6199" s="215" t="s">
        <v>16753</v>
      </c>
      <c r="J6199" s="215" t="s">
        <v>16754</v>
      </c>
      <c r="K6199" s="215" t="s">
        <v>8688</v>
      </c>
      <c r="L6199" s="215" t="s">
        <v>21817</v>
      </c>
      <c r="AD6199" s="216"/>
    </row>
    <row r="6200" spans="1:30" s="215" customFormat="1" x14ac:dyDescent="0.25">
      <c r="A6200" s="215" t="s">
        <v>160</v>
      </c>
      <c r="B6200" s="215">
        <v>6195</v>
      </c>
      <c r="C6200" s="215" t="s">
        <v>257</v>
      </c>
      <c r="D6200" s="215">
        <v>191981610</v>
      </c>
      <c r="E6200" s="215">
        <v>1020</v>
      </c>
      <c r="F6200" s="215">
        <v>1110</v>
      </c>
      <c r="G6200" s="215">
        <v>1004</v>
      </c>
      <c r="I6200" s="215" t="s">
        <v>16755</v>
      </c>
      <c r="J6200" s="215" t="s">
        <v>16756</v>
      </c>
      <c r="K6200" s="215" t="s">
        <v>8688</v>
      </c>
      <c r="L6200" s="215" t="s">
        <v>21818</v>
      </c>
      <c r="AD6200" s="216"/>
    </row>
    <row r="6201" spans="1:30" s="215" customFormat="1" x14ac:dyDescent="0.25">
      <c r="A6201" s="215" t="s">
        <v>160</v>
      </c>
      <c r="B6201" s="215">
        <v>6195</v>
      </c>
      <c r="C6201" s="215" t="s">
        <v>257</v>
      </c>
      <c r="D6201" s="215">
        <v>191981613</v>
      </c>
      <c r="E6201" s="215">
        <v>1020</v>
      </c>
      <c r="F6201" s="215">
        <v>1121</v>
      </c>
      <c r="G6201" s="215">
        <v>1004</v>
      </c>
      <c r="I6201" s="215" t="s">
        <v>16757</v>
      </c>
      <c r="J6201" s="215" t="s">
        <v>16758</v>
      </c>
      <c r="K6201" s="215" t="s">
        <v>8688</v>
      </c>
      <c r="L6201" s="215" t="s">
        <v>21819</v>
      </c>
      <c r="AD6201" s="216"/>
    </row>
    <row r="6202" spans="1:30" s="215" customFormat="1" x14ac:dyDescent="0.25">
      <c r="A6202" s="215" t="s">
        <v>160</v>
      </c>
      <c r="B6202" s="215">
        <v>6195</v>
      </c>
      <c r="C6202" s="215" t="s">
        <v>257</v>
      </c>
      <c r="D6202" s="215">
        <v>191981617</v>
      </c>
      <c r="E6202" s="215">
        <v>1020</v>
      </c>
      <c r="F6202" s="215">
        <v>1110</v>
      </c>
      <c r="G6202" s="215">
        <v>1004</v>
      </c>
      <c r="I6202" s="215" t="s">
        <v>16759</v>
      </c>
      <c r="J6202" s="215" t="s">
        <v>16760</v>
      </c>
      <c r="K6202" s="215" t="s">
        <v>8688</v>
      </c>
      <c r="L6202" s="215" t="s">
        <v>21820</v>
      </c>
      <c r="AD6202" s="216"/>
    </row>
    <row r="6203" spans="1:30" s="215" customFormat="1" x14ac:dyDescent="0.25">
      <c r="A6203" s="215" t="s">
        <v>160</v>
      </c>
      <c r="B6203" s="215">
        <v>6195</v>
      </c>
      <c r="C6203" s="215" t="s">
        <v>257</v>
      </c>
      <c r="D6203" s="215">
        <v>191981619</v>
      </c>
      <c r="E6203" s="215">
        <v>1020</v>
      </c>
      <c r="F6203" s="215">
        <v>1110</v>
      </c>
      <c r="G6203" s="215">
        <v>1004</v>
      </c>
      <c r="I6203" s="215" t="s">
        <v>16761</v>
      </c>
      <c r="J6203" s="215" t="s">
        <v>16762</v>
      </c>
      <c r="K6203" s="215" t="s">
        <v>8688</v>
      </c>
      <c r="L6203" s="215" t="s">
        <v>21821</v>
      </c>
      <c r="AD6203" s="216"/>
    </row>
    <row r="6204" spans="1:30" s="215" customFormat="1" x14ac:dyDescent="0.25">
      <c r="A6204" s="215" t="s">
        <v>160</v>
      </c>
      <c r="B6204" s="215">
        <v>6195</v>
      </c>
      <c r="C6204" s="215" t="s">
        <v>257</v>
      </c>
      <c r="D6204" s="215">
        <v>191981620</v>
      </c>
      <c r="E6204" s="215">
        <v>1020</v>
      </c>
      <c r="F6204" s="215">
        <v>1110</v>
      </c>
      <c r="G6204" s="215">
        <v>1004</v>
      </c>
      <c r="I6204" s="215" t="s">
        <v>16763</v>
      </c>
      <c r="J6204" s="215" t="s">
        <v>16764</v>
      </c>
      <c r="K6204" s="215" t="s">
        <v>8688</v>
      </c>
      <c r="L6204" s="215" t="s">
        <v>21822</v>
      </c>
      <c r="AD6204" s="216"/>
    </row>
    <row r="6205" spans="1:30" s="215" customFormat="1" x14ac:dyDescent="0.25">
      <c r="A6205" s="215" t="s">
        <v>160</v>
      </c>
      <c r="B6205" s="215">
        <v>6195</v>
      </c>
      <c r="C6205" s="215" t="s">
        <v>257</v>
      </c>
      <c r="D6205" s="215">
        <v>191981625</v>
      </c>
      <c r="E6205" s="215">
        <v>1020</v>
      </c>
      <c r="F6205" s="215">
        <v>1110</v>
      </c>
      <c r="G6205" s="215">
        <v>1004</v>
      </c>
      <c r="I6205" s="215" t="s">
        <v>16765</v>
      </c>
      <c r="J6205" s="215" t="s">
        <v>16766</v>
      </c>
      <c r="K6205" s="215" t="s">
        <v>8688</v>
      </c>
      <c r="L6205" s="215" t="s">
        <v>21823</v>
      </c>
      <c r="AD6205" s="216"/>
    </row>
    <row r="6206" spans="1:30" s="215" customFormat="1" x14ac:dyDescent="0.25">
      <c r="A6206" s="215" t="s">
        <v>160</v>
      </c>
      <c r="B6206" s="215">
        <v>6195</v>
      </c>
      <c r="C6206" s="215" t="s">
        <v>257</v>
      </c>
      <c r="D6206" s="215">
        <v>191981629</v>
      </c>
      <c r="E6206" s="215">
        <v>1020</v>
      </c>
      <c r="F6206" s="215">
        <v>1110</v>
      </c>
      <c r="G6206" s="215">
        <v>1004</v>
      </c>
      <c r="I6206" s="215" t="s">
        <v>16767</v>
      </c>
      <c r="J6206" s="215" t="s">
        <v>16768</v>
      </c>
      <c r="K6206" s="215" t="s">
        <v>8688</v>
      </c>
      <c r="L6206" s="215" t="s">
        <v>21824</v>
      </c>
      <c r="AD6206" s="216"/>
    </row>
    <row r="6207" spans="1:30" s="215" customFormat="1" x14ac:dyDescent="0.25">
      <c r="A6207" s="215" t="s">
        <v>160</v>
      </c>
      <c r="B6207" s="215">
        <v>6195</v>
      </c>
      <c r="C6207" s="215" t="s">
        <v>257</v>
      </c>
      <c r="D6207" s="215">
        <v>191981630</v>
      </c>
      <c r="E6207" s="215">
        <v>1020</v>
      </c>
      <c r="F6207" s="215">
        <v>1110</v>
      </c>
      <c r="G6207" s="215">
        <v>1004</v>
      </c>
      <c r="I6207" s="215" t="s">
        <v>16769</v>
      </c>
      <c r="J6207" s="215" t="s">
        <v>16770</v>
      </c>
      <c r="K6207" s="215" t="s">
        <v>8688</v>
      </c>
      <c r="L6207" s="215" t="s">
        <v>21825</v>
      </c>
      <c r="AD6207" s="216"/>
    </row>
    <row r="6208" spans="1:30" s="215" customFormat="1" x14ac:dyDescent="0.25">
      <c r="A6208" s="215" t="s">
        <v>160</v>
      </c>
      <c r="B6208" s="215">
        <v>6195</v>
      </c>
      <c r="C6208" s="215" t="s">
        <v>257</v>
      </c>
      <c r="D6208" s="215">
        <v>191981631</v>
      </c>
      <c r="E6208" s="215">
        <v>1020</v>
      </c>
      <c r="F6208" s="215">
        <v>1110</v>
      </c>
      <c r="G6208" s="215">
        <v>1004</v>
      </c>
      <c r="I6208" s="215" t="s">
        <v>16771</v>
      </c>
      <c r="J6208" s="215" t="s">
        <v>16772</v>
      </c>
      <c r="K6208" s="215" t="s">
        <v>8688</v>
      </c>
      <c r="L6208" s="215" t="s">
        <v>21826</v>
      </c>
      <c r="AD6208" s="216"/>
    </row>
    <row r="6209" spans="1:30" s="215" customFormat="1" x14ac:dyDescent="0.25">
      <c r="A6209" s="215" t="s">
        <v>160</v>
      </c>
      <c r="B6209" s="215">
        <v>6195</v>
      </c>
      <c r="C6209" s="215" t="s">
        <v>257</v>
      </c>
      <c r="D6209" s="215">
        <v>191981636</v>
      </c>
      <c r="E6209" s="215">
        <v>1020</v>
      </c>
      <c r="F6209" s="215">
        <v>1110</v>
      </c>
      <c r="G6209" s="215">
        <v>1004</v>
      </c>
      <c r="I6209" s="215" t="s">
        <v>16773</v>
      </c>
      <c r="J6209" s="215" t="s">
        <v>16774</v>
      </c>
      <c r="K6209" s="215" t="s">
        <v>8688</v>
      </c>
      <c r="L6209" s="215" t="s">
        <v>21827</v>
      </c>
      <c r="AD6209" s="216"/>
    </row>
    <row r="6210" spans="1:30" s="215" customFormat="1" x14ac:dyDescent="0.25">
      <c r="A6210" s="215" t="s">
        <v>160</v>
      </c>
      <c r="B6210" s="215">
        <v>6195</v>
      </c>
      <c r="C6210" s="215" t="s">
        <v>257</v>
      </c>
      <c r="D6210" s="215">
        <v>191981637</v>
      </c>
      <c r="E6210" s="215">
        <v>1020</v>
      </c>
      <c r="F6210" s="215">
        <v>1110</v>
      </c>
      <c r="G6210" s="215">
        <v>1004</v>
      </c>
      <c r="I6210" s="215" t="s">
        <v>16775</v>
      </c>
      <c r="J6210" s="215" t="s">
        <v>16776</v>
      </c>
      <c r="K6210" s="215" t="s">
        <v>8688</v>
      </c>
      <c r="L6210" s="215" t="s">
        <v>21828</v>
      </c>
      <c r="AD6210" s="216"/>
    </row>
    <row r="6211" spans="1:30" s="215" customFormat="1" x14ac:dyDescent="0.25">
      <c r="A6211" s="215" t="s">
        <v>160</v>
      </c>
      <c r="B6211" s="215">
        <v>6195</v>
      </c>
      <c r="C6211" s="215" t="s">
        <v>257</v>
      </c>
      <c r="D6211" s="215">
        <v>191981645</v>
      </c>
      <c r="E6211" s="215">
        <v>1020</v>
      </c>
      <c r="F6211" s="215">
        <v>1110</v>
      </c>
      <c r="G6211" s="215">
        <v>1004</v>
      </c>
      <c r="I6211" s="215" t="s">
        <v>16777</v>
      </c>
      <c r="J6211" s="215" t="s">
        <v>16778</v>
      </c>
      <c r="K6211" s="215" t="s">
        <v>8688</v>
      </c>
      <c r="L6211" s="215" t="s">
        <v>21829</v>
      </c>
      <c r="AD6211" s="216"/>
    </row>
    <row r="6212" spans="1:30" s="215" customFormat="1" x14ac:dyDescent="0.25">
      <c r="A6212" s="215" t="s">
        <v>160</v>
      </c>
      <c r="B6212" s="215">
        <v>6195</v>
      </c>
      <c r="C6212" s="215" t="s">
        <v>257</v>
      </c>
      <c r="D6212" s="215">
        <v>191981647</v>
      </c>
      <c r="E6212" s="215">
        <v>1020</v>
      </c>
      <c r="F6212" s="215">
        <v>1110</v>
      </c>
      <c r="G6212" s="215">
        <v>1004</v>
      </c>
      <c r="I6212" s="215" t="s">
        <v>16779</v>
      </c>
      <c r="J6212" s="215" t="s">
        <v>16780</v>
      </c>
      <c r="K6212" s="215" t="s">
        <v>8688</v>
      </c>
      <c r="L6212" s="215" t="s">
        <v>21830</v>
      </c>
      <c r="AD6212" s="216"/>
    </row>
    <row r="6213" spans="1:30" s="215" customFormat="1" x14ac:dyDescent="0.25">
      <c r="A6213" s="215" t="s">
        <v>160</v>
      </c>
      <c r="B6213" s="215">
        <v>6195</v>
      </c>
      <c r="C6213" s="215" t="s">
        <v>257</v>
      </c>
      <c r="D6213" s="215">
        <v>191981648</v>
      </c>
      <c r="E6213" s="215">
        <v>1020</v>
      </c>
      <c r="F6213" s="215">
        <v>1110</v>
      </c>
      <c r="G6213" s="215">
        <v>1004</v>
      </c>
      <c r="I6213" s="215" t="s">
        <v>16781</v>
      </c>
      <c r="J6213" s="215" t="s">
        <v>16782</v>
      </c>
      <c r="K6213" s="215" t="s">
        <v>8688</v>
      </c>
      <c r="L6213" s="215" t="s">
        <v>21831</v>
      </c>
      <c r="AD6213" s="216"/>
    </row>
    <row r="6214" spans="1:30" s="215" customFormat="1" x14ac:dyDescent="0.25">
      <c r="A6214" s="215" t="s">
        <v>160</v>
      </c>
      <c r="B6214" s="215">
        <v>6195</v>
      </c>
      <c r="C6214" s="215" t="s">
        <v>257</v>
      </c>
      <c r="D6214" s="215">
        <v>191981649</v>
      </c>
      <c r="E6214" s="215">
        <v>1020</v>
      </c>
      <c r="F6214" s="215">
        <v>1110</v>
      </c>
      <c r="G6214" s="215">
        <v>1004</v>
      </c>
      <c r="I6214" s="215" t="s">
        <v>16783</v>
      </c>
      <c r="J6214" s="215" t="s">
        <v>16784</v>
      </c>
      <c r="K6214" s="215" t="s">
        <v>8688</v>
      </c>
      <c r="L6214" s="215" t="s">
        <v>21832</v>
      </c>
      <c r="AD6214" s="216"/>
    </row>
    <row r="6215" spans="1:30" s="215" customFormat="1" x14ac:dyDescent="0.25">
      <c r="A6215" s="215" t="s">
        <v>160</v>
      </c>
      <c r="B6215" s="215">
        <v>6195</v>
      </c>
      <c r="C6215" s="215" t="s">
        <v>257</v>
      </c>
      <c r="D6215" s="215">
        <v>191981651</v>
      </c>
      <c r="E6215" s="215">
        <v>1060</v>
      </c>
      <c r="F6215" s="215">
        <v>1272</v>
      </c>
      <c r="G6215" s="215">
        <v>1004</v>
      </c>
      <c r="I6215" s="215" t="s">
        <v>16785</v>
      </c>
      <c r="J6215" s="215" t="s">
        <v>16786</v>
      </c>
      <c r="K6215" s="215" t="s">
        <v>8688</v>
      </c>
      <c r="L6215" s="215" t="s">
        <v>21833</v>
      </c>
      <c r="AD6215" s="216"/>
    </row>
    <row r="6216" spans="1:30" s="215" customFormat="1" x14ac:dyDescent="0.25">
      <c r="A6216" s="215" t="s">
        <v>160</v>
      </c>
      <c r="B6216" s="215">
        <v>6195</v>
      </c>
      <c r="C6216" s="215" t="s">
        <v>257</v>
      </c>
      <c r="D6216" s="215">
        <v>191981652</v>
      </c>
      <c r="E6216" s="215">
        <v>1020</v>
      </c>
      <c r="F6216" s="215">
        <v>1110</v>
      </c>
      <c r="G6216" s="215">
        <v>1004</v>
      </c>
      <c r="I6216" s="215" t="s">
        <v>16787</v>
      </c>
      <c r="J6216" s="215" t="s">
        <v>16788</v>
      </c>
      <c r="K6216" s="215" t="s">
        <v>8688</v>
      </c>
      <c r="L6216" s="215" t="s">
        <v>21834</v>
      </c>
      <c r="AD6216" s="216"/>
    </row>
    <row r="6217" spans="1:30" s="215" customFormat="1" x14ac:dyDescent="0.25">
      <c r="A6217" s="215" t="s">
        <v>160</v>
      </c>
      <c r="B6217" s="215">
        <v>6195</v>
      </c>
      <c r="C6217" s="215" t="s">
        <v>257</v>
      </c>
      <c r="D6217" s="215">
        <v>191981653</v>
      </c>
      <c r="E6217" s="215">
        <v>1020</v>
      </c>
      <c r="F6217" s="215">
        <v>1110</v>
      </c>
      <c r="G6217" s="215">
        <v>1004</v>
      </c>
      <c r="I6217" s="215" t="s">
        <v>16789</v>
      </c>
      <c r="J6217" s="215" t="s">
        <v>16790</v>
      </c>
      <c r="K6217" s="215" t="s">
        <v>8688</v>
      </c>
      <c r="L6217" s="215" t="s">
        <v>21835</v>
      </c>
      <c r="AD6217" s="216"/>
    </row>
    <row r="6218" spans="1:30" s="215" customFormat="1" x14ac:dyDescent="0.25">
      <c r="A6218" s="215" t="s">
        <v>160</v>
      </c>
      <c r="B6218" s="215">
        <v>6195</v>
      </c>
      <c r="C6218" s="215" t="s">
        <v>257</v>
      </c>
      <c r="D6218" s="215">
        <v>191981654</v>
      </c>
      <c r="E6218" s="215">
        <v>1020</v>
      </c>
      <c r="F6218" s="215">
        <v>1110</v>
      </c>
      <c r="G6218" s="215">
        <v>1004</v>
      </c>
      <c r="I6218" s="215" t="s">
        <v>16791</v>
      </c>
      <c r="J6218" s="215" t="s">
        <v>16792</v>
      </c>
      <c r="K6218" s="215" t="s">
        <v>8688</v>
      </c>
      <c r="L6218" s="215" t="s">
        <v>21836</v>
      </c>
      <c r="AD6218" s="216"/>
    </row>
    <row r="6219" spans="1:30" s="215" customFormat="1" x14ac:dyDescent="0.25">
      <c r="A6219" s="215" t="s">
        <v>160</v>
      </c>
      <c r="B6219" s="215">
        <v>6195</v>
      </c>
      <c r="C6219" s="215" t="s">
        <v>257</v>
      </c>
      <c r="D6219" s="215">
        <v>191981657</v>
      </c>
      <c r="E6219" s="215">
        <v>1020</v>
      </c>
      <c r="F6219" s="215">
        <v>1110</v>
      </c>
      <c r="G6219" s="215">
        <v>1004</v>
      </c>
      <c r="I6219" s="215" t="s">
        <v>16793</v>
      </c>
      <c r="J6219" s="215" t="s">
        <v>16794</v>
      </c>
      <c r="K6219" s="215" t="s">
        <v>8688</v>
      </c>
      <c r="L6219" s="215" t="s">
        <v>21837</v>
      </c>
      <c r="AD6219" s="216"/>
    </row>
    <row r="6220" spans="1:30" s="215" customFormat="1" x14ac:dyDescent="0.25">
      <c r="A6220" s="215" t="s">
        <v>160</v>
      </c>
      <c r="B6220" s="215">
        <v>6195</v>
      </c>
      <c r="C6220" s="215" t="s">
        <v>257</v>
      </c>
      <c r="D6220" s="215">
        <v>191981658</v>
      </c>
      <c r="E6220" s="215">
        <v>1020</v>
      </c>
      <c r="F6220" s="215">
        <v>1121</v>
      </c>
      <c r="G6220" s="215">
        <v>1004</v>
      </c>
      <c r="I6220" s="215" t="s">
        <v>16795</v>
      </c>
      <c r="J6220" s="215" t="s">
        <v>16796</v>
      </c>
      <c r="K6220" s="215" t="s">
        <v>8688</v>
      </c>
      <c r="L6220" s="215" t="s">
        <v>21838</v>
      </c>
      <c r="AD6220" s="216"/>
    </row>
    <row r="6221" spans="1:30" s="215" customFormat="1" x14ac:dyDescent="0.25">
      <c r="A6221" s="215" t="s">
        <v>160</v>
      </c>
      <c r="B6221" s="215">
        <v>6195</v>
      </c>
      <c r="C6221" s="215" t="s">
        <v>257</v>
      </c>
      <c r="D6221" s="215">
        <v>191981659</v>
      </c>
      <c r="E6221" s="215">
        <v>1020</v>
      </c>
      <c r="F6221" s="215">
        <v>1110</v>
      </c>
      <c r="G6221" s="215">
        <v>1004</v>
      </c>
      <c r="I6221" s="215" t="s">
        <v>16797</v>
      </c>
      <c r="J6221" s="215" t="s">
        <v>16798</v>
      </c>
      <c r="K6221" s="215" t="s">
        <v>8688</v>
      </c>
      <c r="L6221" s="215" t="s">
        <v>21839</v>
      </c>
      <c r="AD6221" s="216"/>
    </row>
    <row r="6222" spans="1:30" s="215" customFormat="1" x14ac:dyDescent="0.25">
      <c r="A6222" s="215" t="s">
        <v>160</v>
      </c>
      <c r="B6222" s="215">
        <v>6195</v>
      </c>
      <c r="C6222" s="215" t="s">
        <v>257</v>
      </c>
      <c r="D6222" s="215">
        <v>191981660</v>
      </c>
      <c r="E6222" s="215">
        <v>1020</v>
      </c>
      <c r="F6222" s="215">
        <v>1121</v>
      </c>
      <c r="G6222" s="215">
        <v>1004</v>
      </c>
      <c r="I6222" s="215" t="s">
        <v>16799</v>
      </c>
      <c r="J6222" s="215" t="s">
        <v>16800</v>
      </c>
      <c r="K6222" s="215" t="s">
        <v>8688</v>
      </c>
      <c r="L6222" s="215" t="s">
        <v>21840</v>
      </c>
      <c r="AD6222" s="216"/>
    </row>
    <row r="6223" spans="1:30" s="215" customFormat="1" x14ac:dyDescent="0.25">
      <c r="A6223" s="215" t="s">
        <v>160</v>
      </c>
      <c r="B6223" s="215">
        <v>6195</v>
      </c>
      <c r="C6223" s="215" t="s">
        <v>257</v>
      </c>
      <c r="D6223" s="215">
        <v>191981661</v>
      </c>
      <c r="E6223" s="215">
        <v>1020</v>
      </c>
      <c r="F6223" s="215">
        <v>1121</v>
      </c>
      <c r="G6223" s="215">
        <v>1004</v>
      </c>
      <c r="I6223" s="215" t="s">
        <v>16801</v>
      </c>
      <c r="J6223" s="215" t="s">
        <v>16802</v>
      </c>
      <c r="K6223" s="215" t="s">
        <v>8688</v>
      </c>
      <c r="L6223" s="215" t="s">
        <v>21841</v>
      </c>
      <c r="AD6223" s="216"/>
    </row>
    <row r="6224" spans="1:30" s="215" customFormat="1" x14ac:dyDescent="0.25">
      <c r="A6224" s="215" t="s">
        <v>160</v>
      </c>
      <c r="B6224" s="215">
        <v>6195</v>
      </c>
      <c r="C6224" s="215" t="s">
        <v>257</v>
      </c>
      <c r="D6224" s="215">
        <v>191981662</v>
      </c>
      <c r="E6224" s="215">
        <v>1020</v>
      </c>
      <c r="F6224" s="215">
        <v>1110</v>
      </c>
      <c r="G6224" s="215">
        <v>1004</v>
      </c>
      <c r="I6224" s="215" t="s">
        <v>16803</v>
      </c>
      <c r="J6224" s="215" t="s">
        <v>16804</v>
      </c>
      <c r="K6224" s="215" t="s">
        <v>8688</v>
      </c>
      <c r="L6224" s="215" t="s">
        <v>21842</v>
      </c>
      <c r="AD6224" s="216"/>
    </row>
    <row r="6225" spans="1:30" s="215" customFormat="1" x14ac:dyDescent="0.25">
      <c r="A6225" s="215" t="s">
        <v>160</v>
      </c>
      <c r="B6225" s="215">
        <v>6195</v>
      </c>
      <c r="C6225" s="215" t="s">
        <v>257</v>
      </c>
      <c r="D6225" s="215">
        <v>191981663</v>
      </c>
      <c r="E6225" s="215">
        <v>1020</v>
      </c>
      <c r="F6225" s="215">
        <v>1110</v>
      </c>
      <c r="G6225" s="215">
        <v>1004</v>
      </c>
      <c r="I6225" s="215" t="s">
        <v>16805</v>
      </c>
      <c r="J6225" s="215" t="s">
        <v>16806</v>
      </c>
      <c r="K6225" s="215" t="s">
        <v>8688</v>
      </c>
      <c r="L6225" s="215" t="s">
        <v>21843</v>
      </c>
      <c r="AD6225" s="216"/>
    </row>
    <row r="6226" spans="1:30" s="215" customFormat="1" x14ac:dyDescent="0.25">
      <c r="A6226" s="215" t="s">
        <v>160</v>
      </c>
      <c r="B6226" s="215">
        <v>6195</v>
      </c>
      <c r="C6226" s="215" t="s">
        <v>257</v>
      </c>
      <c r="D6226" s="215">
        <v>191981664</v>
      </c>
      <c r="E6226" s="215">
        <v>1020</v>
      </c>
      <c r="F6226" s="215">
        <v>1110</v>
      </c>
      <c r="G6226" s="215">
        <v>1004</v>
      </c>
      <c r="I6226" s="215" t="s">
        <v>16807</v>
      </c>
      <c r="J6226" s="215" t="s">
        <v>16808</v>
      </c>
      <c r="K6226" s="215" t="s">
        <v>8688</v>
      </c>
      <c r="L6226" s="215" t="s">
        <v>21844</v>
      </c>
      <c r="AD6226" s="216"/>
    </row>
    <row r="6227" spans="1:30" s="215" customFormat="1" x14ac:dyDescent="0.25">
      <c r="A6227" s="215" t="s">
        <v>160</v>
      </c>
      <c r="B6227" s="215">
        <v>6195</v>
      </c>
      <c r="C6227" s="215" t="s">
        <v>257</v>
      </c>
      <c r="D6227" s="215">
        <v>191981665</v>
      </c>
      <c r="E6227" s="215">
        <v>1020</v>
      </c>
      <c r="F6227" s="215">
        <v>1110</v>
      </c>
      <c r="G6227" s="215">
        <v>1004</v>
      </c>
      <c r="I6227" s="215" t="s">
        <v>16809</v>
      </c>
      <c r="J6227" s="215" t="s">
        <v>16810</v>
      </c>
      <c r="K6227" s="215" t="s">
        <v>8688</v>
      </c>
      <c r="L6227" s="215" t="s">
        <v>21845</v>
      </c>
      <c r="AD6227" s="216"/>
    </row>
    <row r="6228" spans="1:30" s="215" customFormat="1" x14ac:dyDescent="0.25">
      <c r="A6228" s="215" t="s">
        <v>160</v>
      </c>
      <c r="B6228" s="215">
        <v>6195</v>
      </c>
      <c r="C6228" s="215" t="s">
        <v>257</v>
      </c>
      <c r="D6228" s="215">
        <v>191981671</v>
      </c>
      <c r="E6228" s="215">
        <v>1060</v>
      </c>
      <c r="F6228" s="215">
        <v>1271</v>
      </c>
      <c r="G6228" s="215">
        <v>1004</v>
      </c>
      <c r="I6228" s="215" t="s">
        <v>16811</v>
      </c>
      <c r="J6228" s="215" t="s">
        <v>16812</v>
      </c>
      <c r="K6228" s="215" t="s">
        <v>8688</v>
      </c>
      <c r="L6228" s="215" t="s">
        <v>21846</v>
      </c>
      <c r="AD6228" s="216"/>
    </row>
    <row r="6229" spans="1:30" s="215" customFormat="1" x14ac:dyDescent="0.25">
      <c r="A6229" s="215" t="s">
        <v>160</v>
      </c>
      <c r="B6229" s="215">
        <v>6195</v>
      </c>
      <c r="C6229" s="215" t="s">
        <v>257</v>
      </c>
      <c r="D6229" s="215">
        <v>191981672</v>
      </c>
      <c r="E6229" s="215">
        <v>1020</v>
      </c>
      <c r="F6229" s="215">
        <v>1122</v>
      </c>
      <c r="G6229" s="215">
        <v>1004</v>
      </c>
      <c r="I6229" s="215" t="s">
        <v>16813</v>
      </c>
      <c r="J6229" s="215" t="s">
        <v>16814</v>
      </c>
      <c r="K6229" s="215" t="s">
        <v>8688</v>
      </c>
      <c r="L6229" s="215" t="s">
        <v>21847</v>
      </c>
      <c r="AD6229" s="216"/>
    </row>
    <row r="6230" spans="1:30" s="215" customFormat="1" x14ac:dyDescent="0.25">
      <c r="A6230" s="215" t="s">
        <v>160</v>
      </c>
      <c r="B6230" s="215">
        <v>6195</v>
      </c>
      <c r="C6230" s="215" t="s">
        <v>257</v>
      </c>
      <c r="D6230" s="215">
        <v>191981673</v>
      </c>
      <c r="E6230" s="215">
        <v>1020</v>
      </c>
      <c r="F6230" s="215">
        <v>1121</v>
      </c>
      <c r="G6230" s="215">
        <v>1004</v>
      </c>
      <c r="I6230" s="215" t="s">
        <v>16815</v>
      </c>
      <c r="J6230" s="215" t="s">
        <v>16816</v>
      </c>
      <c r="K6230" s="215" t="s">
        <v>8688</v>
      </c>
      <c r="L6230" s="215" t="s">
        <v>21848</v>
      </c>
      <c r="AD6230" s="216"/>
    </row>
    <row r="6231" spans="1:30" s="215" customFormat="1" x14ac:dyDescent="0.25">
      <c r="A6231" s="215" t="s">
        <v>160</v>
      </c>
      <c r="B6231" s="215">
        <v>6195</v>
      </c>
      <c r="C6231" s="215" t="s">
        <v>257</v>
      </c>
      <c r="D6231" s="215">
        <v>191981674</v>
      </c>
      <c r="E6231" s="215">
        <v>1020</v>
      </c>
      <c r="F6231" s="215">
        <v>1110</v>
      </c>
      <c r="G6231" s="215">
        <v>1004</v>
      </c>
      <c r="I6231" s="215" t="s">
        <v>16817</v>
      </c>
      <c r="J6231" s="215" t="s">
        <v>16818</v>
      </c>
      <c r="K6231" s="215" t="s">
        <v>8688</v>
      </c>
      <c r="L6231" s="215" t="s">
        <v>21849</v>
      </c>
      <c r="AD6231" s="216"/>
    </row>
    <row r="6232" spans="1:30" s="215" customFormat="1" x14ac:dyDescent="0.25">
      <c r="A6232" s="215" t="s">
        <v>160</v>
      </c>
      <c r="B6232" s="215">
        <v>6195</v>
      </c>
      <c r="C6232" s="215" t="s">
        <v>257</v>
      </c>
      <c r="D6232" s="215">
        <v>191981675</v>
      </c>
      <c r="E6232" s="215">
        <v>1020</v>
      </c>
      <c r="F6232" s="215">
        <v>1121</v>
      </c>
      <c r="G6232" s="215">
        <v>1004</v>
      </c>
      <c r="I6232" s="215" t="s">
        <v>16819</v>
      </c>
      <c r="J6232" s="215" t="s">
        <v>16820</v>
      </c>
      <c r="K6232" s="215" t="s">
        <v>8688</v>
      </c>
      <c r="L6232" s="215" t="s">
        <v>21850</v>
      </c>
      <c r="AD6232" s="216"/>
    </row>
    <row r="6233" spans="1:30" s="215" customFormat="1" x14ac:dyDescent="0.25">
      <c r="A6233" s="215" t="s">
        <v>160</v>
      </c>
      <c r="B6233" s="215">
        <v>6195</v>
      </c>
      <c r="C6233" s="215" t="s">
        <v>257</v>
      </c>
      <c r="D6233" s="215">
        <v>191981947</v>
      </c>
      <c r="E6233" s="215">
        <v>1020</v>
      </c>
      <c r="F6233" s="215">
        <v>1110</v>
      </c>
      <c r="G6233" s="215">
        <v>1004</v>
      </c>
      <c r="I6233" s="215" t="s">
        <v>16821</v>
      </c>
      <c r="J6233" s="215" t="s">
        <v>16822</v>
      </c>
      <c r="K6233" s="215" t="s">
        <v>8688</v>
      </c>
      <c r="L6233" s="215" t="s">
        <v>21851</v>
      </c>
      <c r="AD6233" s="216"/>
    </row>
    <row r="6234" spans="1:30" s="215" customFormat="1" x14ac:dyDescent="0.25">
      <c r="A6234" s="215" t="s">
        <v>160</v>
      </c>
      <c r="B6234" s="215">
        <v>6195</v>
      </c>
      <c r="C6234" s="215" t="s">
        <v>257</v>
      </c>
      <c r="D6234" s="215">
        <v>191981949</v>
      </c>
      <c r="E6234" s="215">
        <v>1020</v>
      </c>
      <c r="F6234" s="215">
        <v>1110</v>
      </c>
      <c r="G6234" s="215">
        <v>1004</v>
      </c>
      <c r="I6234" s="215" t="s">
        <v>16823</v>
      </c>
      <c r="J6234" s="215" t="s">
        <v>16824</v>
      </c>
      <c r="K6234" s="215" t="s">
        <v>8688</v>
      </c>
      <c r="L6234" s="215" t="s">
        <v>21852</v>
      </c>
      <c r="AD6234" s="216"/>
    </row>
    <row r="6235" spans="1:30" s="215" customFormat="1" x14ac:dyDescent="0.25">
      <c r="A6235" s="215" t="s">
        <v>160</v>
      </c>
      <c r="B6235" s="215">
        <v>6195</v>
      </c>
      <c r="C6235" s="215" t="s">
        <v>257</v>
      </c>
      <c r="D6235" s="215">
        <v>192019574</v>
      </c>
      <c r="E6235" s="215">
        <v>1020</v>
      </c>
      <c r="F6235" s="215">
        <v>1110</v>
      </c>
      <c r="G6235" s="215">
        <v>1004</v>
      </c>
      <c r="I6235" s="215" t="s">
        <v>24357</v>
      </c>
      <c r="J6235" s="215" t="s">
        <v>24358</v>
      </c>
      <c r="K6235" s="215" t="s">
        <v>8688</v>
      </c>
      <c r="L6235" s="215" t="s">
        <v>28578</v>
      </c>
      <c r="AD6235" s="216"/>
    </row>
    <row r="6236" spans="1:30" s="215" customFormat="1" x14ac:dyDescent="0.25">
      <c r="A6236" s="215" t="s">
        <v>160</v>
      </c>
      <c r="B6236" s="215">
        <v>6197</v>
      </c>
      <c r="C6236" s="215" t="s">
        <v>258</v>
      </c>
      <c r="D6236" s="215">
        <v>191963100</v>
      </c>
      <c r="E6236" s="215">
        <v>1020</v>
      </c>
      <c r="F6236" s="215">
        <v>1110</v>
      </c>
      <c r="G6236" s="215">
        <v>1004</v>
      </c>
      <c r="I6236" s="215" t="s">
        <v>16825</v>
      </c>
      <c r="J6236" s="215" t="s">
        <v>16826</v>
      </c>
      <c r="K6236" s="215" t="s">
        <v>8688</v>
      </c>
      <c r="L6236" s="215" t="s">
        <v>21853</v>
      </c>
      <c r="AD6236" s="216"/>
    </row>
    <row r="6237" spans="1:30" s="215" customFormat="1" x14ac:dyDescent="0.25">
      <c r="A6237" s="215" t="s">
        <v>160</v>
      </c>
      <c r="B6237" s="215">
        <v>6197</v>
      </c>
      <c r="C6237" s="215" t="s">
        <v>258</v>
      </c>
      <c r="D6237" s="215">
        <v>191986686</v>
      </c>
      <c r="E6237" s="215">
        <v>1020</v>
      </c>
      <c r="F6237" s="215">
        <v>1110</v>
      </c>
      <c r="G6237" s="215">
        <v>1004</v>
      </c>
      <c r="I6237" s="215" t="s">
        <v>28906</v>
      </c>
      <c r="J6237" s="215" t="s">
        <v>28907</v>
      </c>
      <c r="K6237" s="215" t="s">
        <v>8688</v>
      </c>
      <c r="L6237" s="215" t="s">
        <v>28973</v>
      </c>
      <c r="AD6237" s="216"/>
    </row>
    <row r="6238" spans="1:30" s="215" customFormat="1" x14ac:dyDescent="0.25">
      <c r="A6238" s="215" t="s">
        <v>160</v>
      </c>
      <c r="B6238" s="215">
        <v>6197</v>
      </c>
      <c r="C6238" s="215" t="s">
        <v>258</v>
      </c>
      <c r="D6238" s="215">
        <v>191994792</v>
      </c>
      <c r="E6238" s="215">
        <v>1020</v>
      </c>
      <c r="F6238" s="215">
        <v>1121</v>
      </c>
      <c r="G6238" s="215">
        <v>1004</v>
      </c>
      <c r="I6238" s="215" t="s">
        <v>25261</v>
      </c>
      <c r="J6238" s="215" t="s">
        <v>25262</v>
      </c>
      <c r="K6238" s="215" t="s">
        <v>8688</v>
      </c>
      <c r="L6238" s="215" t="s">
        <v>26933</v>
      </c>
      <c r="AD6238" s="216"/>
    </row>
    <row r="6239" spans="1:30" s="215" customFormat="1" x14ac:dyDescent="0.25">
      <c r="A6239" s="215" t="s">
        <v>160</v>
      </c>
      <c r="B6239" s="215">
        <v>6197</v>
      </c>
      <c r="C6239" s="215" t="s">
        <v>258</v>
      </c>
      <c r="D6239" s="215">
        <v>192039946</v>
      </c>
      <c r="E6239" s="215">
        <v>1060</v>
      </c>
      <c r="F6239" s="215">
        <v>1261</v>
      </c>
      <c r="G6239" s="215">
        <v>1004</v>
      </c>
      <c r="I6239" s="215" t="s">
        <v>28383</v>
      </c>
      <c r="J6239" s="215" t="s">
        <v>28384</v>
      </c>
      <c r="K6239" s="215" t="s">
        <v>8688</v>
      </c>
      <c r="L6239" s="215" t="s">
        <v>28427</v>
      </c>
      <c r="AD6239" s="216"/>
    </row>
    <row r="6240" spans="1:30" s="215" customFormat="1" x14ac:dyDescent="0.25">
      <c r="A6240" s="215" t="s">
        <v>160</v>
      </c>
      <c r="B6240" s="215">
        <v>6197</v>
      </c>
      <c r="C6240" s="215" t="s">
        <v>258</v>
      </c>
      <c r="D6240" s="215">
        <v>502247993</v>
      </c>
      <c r="E6240" s="215">
        <v>1060</v>
      </c>
      <c r="G6240" s="215">
        <v>1004</v>
      </c>
      <c r="I6240" s="215" t="s">
        <v>16827</v>
      </c>
      <c r="J6240" s="215" t="s">
        <v>16828</v>
      </c>
      <c r="K6240" s="215" t="s">
        <v>8688</v>
      </c>
      <c r="L6240" s="215" t="s">
        <v>21854</v>
      </c>
      <c r="AD6240" s="216"/>
    </row>
    <row r="6241" spans="1:30" s="215" customFormat="1" x14ac:dyDescent="0.25">
      <c r="A6241" s="215" t="s">
        <v>160</v>
      </c>
      <c r="B6241" s="215">
        <v>6198</v>
      </c>
      <c r="C6241" s="215" t="s">
        <v>259</v>
      </c>
      <c r="D6241" s="215">
        <v>190102817</v>
      </c>
      <c r="E6241" s="215">
        <v>1060</v>
      </c>
      <c r="G6241" s="215">
        <v>1004</v>
      </c>
      <c r="I6241" s="215" t="s">
        <v>16829</v>
      </c>
      <c r="J6241" s="215" t="s">
        <v>16830</v>
      </c>
      <c r="K6241" s="215" t="s">
        <v>8688</v>
      </c>
      <c r="L6241" s="215" t="s">
        <v>21855</v>
      </c>
      <c r="AD6241" s="216"/>
    </row>
    <row r="6242" spans="1:30" s="215" customFormat="1" x14ac:dyDescent="0.25">
      <c r="A6242" s="215" t="s">
        <v>160</v>
      </c>
      <c r="B6242" s="215">
        <v>6198</v>
      </c>
      <c r="C6242" s="215" t="s">
        <v>259</v>
      </c>
      <c r="D6242" s="215">
        <v>191055990</v>
      </c>
      <c r="E6242" s="215">
        <v>1060</v>
      </c>
      <c r="F6242" s="215">
        <v>1274</v>
      </c>
      <c r="G6242" s="215">
        <v>1004</v>
      </c>
      <c r="I6242" s="215" t="s">
        <v>16831</v>
      </c>
      <c r="J6242" s="215" t="s">
        <v>16832</v>
      </c>
      <c r="K6242" s="215" t="s">
        <v>8688</v>
      </c>
      <c r="L6242" s="215" t="s">
        <v>21856</v>
      </c>
      <c r="AD6242" s="216"/>
    </row>
    <row r="6243" spans="1:30" s="215" customFormat="1" x14ac:dyDescent="0.25">
      <c r="A6243" s="215" t="s">
        <v>160</v>
      </c>
      <c r="B6243" s="215">
        <v>6198</v>
      </c>
      <c r="C6243" s="215" t="s">
        <v>259</v>
      </c>
      <c r="D6243" s="215">
        <v>191246810</v>
      </c>
      <c r="E6243" s="215">
        <v>1060</v>
      </c>
      <c r="F6243" s="215">
        <v>1271</v>
      </c>
      <c r="G6243" s="215">
        <v>1004</v>
      </c>
      <c r="I6243" s="215" t="s">
        <v>16833</v>
      </c>
      <c r="J6243" s="215" t="s">
        <v>16834</v>
      </c>
      <c r="K6243" s="215" t="s">
        <v>8688</v>
      </c>
      <c r="L6243" s="215" t="s">
        <v>21857</v>
      </c>
      <c r="AD6243" s="216"/>
    </row>
    <row r="6244" spans="1:30" s="215" customFormat="1" x14ac:dyDescent="0.25">
      <c r="A6244" s="215" t="s">
        <v>160</v>
      </c>
      <c r="B6244" s="215">
        <v>6198</v>
      </c>
      <c r="C6244" s="215" t="s">
        <v>259</v>
      </c>
      <c r="D6244" s="215">
        <v>191633391</v>
      </c>
      <c r="E6244" s="215">
        <v>1060</v>
      </c>
      <c r="F6244" s="215">
        <v>1274</v>
      </c>
      <c r="G6244" s="215">
        <v>1004</v>
      </c>
      <c r="I6244" s="215" t="s">
        <v>16835</v>
      </c>
      <c r="J6244" s="215" t="s">
        <v>16836</v>
      </c>
      <c r="K6244" s="215" t="s">
        <v>8688</v>
      </c>
      <c r="L6244" s="215" t="s">
        <v>21858</v>
      </c>
      <c r="AD6244" s="216"/>
    </row>
    <row r="6245" spans="1:30" s="215" customFormat="1" x14ac:dyDescent="0.25">
      <c r="A6245" s="215" t="s">
        <v>160</v>
      </c>
      <c r="B6245" s="215">
        <v>6198</v>
      </c>
      <c r="C6245" s="215" t="s">
        <v>259</v>
      </c>
      <c r="D6245" s="215">
        <v>191791113</v>
      </c>
      <c r="E6245" s="215">
        <v>1020</v>
      </c>
      <c r="F6245" s="215">
        <v>1110</v>
      </c>
      <c r="G6245" s="215">
        <v>1004</v>
      </c>
      <c r="I6245" s="215" t="s">
        <v>16837</v>
      </c>
      <c r="J6245" s="215" t="s">
        <v>16838</v>
      </c>
      <c r="K6245" s="215" t="s">
        <v>8688</v>
      </c>
      <c r="L6245" s="215" t="s">
        <v>21859</v>
      </c>
      <c r="AD6245" s="216"/>
    </row>
    <row r="6246" spans="1:30" s="215" customFormat="1" x14ac:dyDescent="0.25">
      <c r="A6246" s="215" t="s">
        <v>160</v>
      </c>
      <c r="B6246" s="215">
        <v>6198</v>
      </c>
      <c r="C6246" s="215" t="s">
        <v>259</v>
      </c>
      <c r="D6246" s="215">
        <v>191953853</v>
      </c>
      <c r="E6246" s="215">
        <v>1020</v>
      </c>
      <c r="F6246" s="215">
        <v>1110</v>
      </c>
      <c r="G6246" s="215">
        <v>1004</v>
      </c>
      <c r="I6246" s="215" t="s">
        <v>16839</v>
      </c>
      <c r="J6246" s="215" t="s">
        <v>16840</v>
      </c>
      <c r="K6246" s="215" t="s">
        <v>8688</v>
      </c>
      <c r="L6246" s="215" t="s">
        <v>21860</v>
      </c>
      <c r="AD6246" s="216"/>
    </row>
    <row r="6247" spans="1:30" s="215" customFormat="1" x14ac:dyDescent="0.25">
      <c r="A6247" s="215" t="s">
        <v>160</v>
      </c>
      <c r="B6247" s="215">
        <v>6198</v>
      </c>
      <c r="C6247" s="215" t="s">
        <v>259</v>
      </c>
      <c r="D6247" s="215">
        <v>191963101</v>
      </c>
      <c r="E6247" s="215">
        <v>1020</v>
      </c>
      <c r="F6247" s="215">
        <v>1121</v>
      </c>
      <c r="G6247" s="215">
        <v>1004</v>
      </c>
      <c r="I6247" s="215" t="s">
        <v>16841</v>
      </c>
      <c r="J6247" s="215" t="s">
        <v>16842</v>
      </c>
      <c r="K6247" s="215" t="s">
        <v>8688</v>
      </c>
      <c r="L6247" s="215" t="s">
        <v>21861</v>
      </c>
      <c r="AD6247" s="216"/>
    </row>
    <row r="6248" spans="1:30" s="215" customFormat="1" x14ac:dyDescent="0.25">
      <c r="A6248" s="215" t="s">
        <v>160</v>
      </c>
      <c r="B6248" s="215">
        <v>6199</v>
      </c>
      <c r="C6248" s="215" t="s">
        <v>260</v>
      </c>
      <c r="D6248" s="215">
        <v>934615</v>
      </c>
      <c r="E6248" s="215">
        <v>1020</v>
      </c>
      <c r="F6248" s="215">
        <v>1110</v>
      </c>
      <c r="G6248" s="215">
        <v>1004</v>
      </c>
      <c r="I6248" s="215" t="s">
        <v>9390</v>
      </c>
      <c r="J6248" s="215" t="s">
        <v>9391</v>
      </c>
      <c r="K6248" s="215" t="s">
        <v>8688</v>
      </c>
      <c r="L6248" s="215" t="s">
        <v>10984</v>
      </c>
      <c r="AD6248" s="216"/>
    </row>
    <row r="6249" spans="1:30" s="215" customFormat="1" x14ac:dyDescent="0.25">
      <c r="A6249" s="215" t="s">
        <v>160</v>
      </c>
      <c r="B6249" s="215">
        <v>6199</v>
      </c>
      <c r="C6249" s="215" t="s">
        <v>260</v>
      </c>
      <c r="D6249" s="215">
        <v>934620</v>
      </c>
      <c r="E6249" s="215">
        <v>1040</v>
      </c>
      <c r="F6249" s="215">
        <v>1122</v>
      </c>
      <c r="G6249" s="215">
        <v>1004</v>
      </c>
      <c r="I6249" s="215" t="s">
        <v>4145</v>
      </c>
      <c r="J6249" s="215" t="s">
        <v>4146</v>
      </c>
      <c r="K6249" s="215" t="s">
        <v>328</v>
      </c>
      <c r="L6249" s="215" t="s">
        <v>8076</v>
      </c>
      <c r="AD6249" s="216"/>
    </row>
    <row r="6250" spans="1:30" s="215" customFormat="1" x14ac:dyDescent="0.25">
      <c r="A6250" s="215" t="s">
        <v>160</v>
      </c>
      <c r="B6250" s="215">
        <v>6199</v>
      </c>
      <c r="C6250" s="215" t="s">
        <v>260</v>
      </c>
      <c r="D6250" s="215">
        <v>934621</v>
      </c>
      <c r="E6250" s="215">
        <v>1020</v>
      </c>
      <c r="F6250" s="215">
        <v>1122</v>
      </c>
      <c r="G6250" s="215">
        <v>1004</v>
      </c>
      <c r="I6250" s="215" t="s">
        <v>4145</v>
      </c>
      <c r="J6250" s="215" t="s">
        <v>4146</v>
      </c>
      <c r="K6250" s="215" t="s">
        <v>328</v>
      </c>
      <c r="L6250" s="215" t="s">
        <v>8076</v>
      </c>
      <c r="AD6250" s="216"/>
    </row>
    <row r="6251" spans="1:30" s="215" customFormat="1" x14ac:dyDescent="0.25">
      <c r="A6251" s="215" t="s">
        <v>160</v>
      </c>
      <c r="B6251" s="215">
        <v>6199</v>
      </c>
      <c r="C6251" s="215" t="s">
        <v>260</v>
      </c>
      <c r="D6251" s="215">
        <v>934623</v>
      </c>
      <c r="E6251" s="215">
        <v>1020</v>
      </c>
      <c r="F6251" s="215">
        <v>1122</v>
      </c>
      <c r="G6251" s="215">
        <v>1004</v>
      </c>
      <c r="I6251" s="215" t="s">
        <v>4145</v>
      </c>
      <c r="J6251" s="215" t="s">
        <v>4146</v>
      </c>
      <c r="K6251" s="215" t="s">
        <v>328</v>
      </c>
      <c r="L6251" s="215" t="s">
        <v>8076</v>
      </c>
      <c r="AD6251" s="216"/>
    </row>
    <row r="6252" spans="1:30" s="215" customFormat="1" x14ac:dyDescent="0.25">
      <c r="A6252" s="215" t="s">
        <v>160</v>
      </c>
      <c r="B6252" s="215">
        <v>6199</v>
      </c>
      <c r="C6252" s="215" t="s">
        <v>260</v>
      </c>
      <c r="D6252" s="215">
        <v>934625</v>
      </c>
      <c r="E6252" s="215">
        <v>1020</v>
      </c>
      <c r="F6252" s="215">
        <v>1121</v>
      </c>
      <c r="G6252" s="215">
        <v>1004</v>
      </c>
      <c r="I6252" s="215" t="s">
        <v>4147</v>
      </c>
      <c r="J6252" s="215" t="s">
        <v>4148</v>
      </c>
      <c r="K6252" s="215" t="s">
        <v>328</v>
      </c>
      <c r="L6252" s="215" t="s">
        <v>8077</v>
      </c>
      <c r="AD6252" s="216"/>
    </row>
    <row r="6253" spans="1:30" s="215" customFormat="1" x14ac:dyDescent="0.25">
      <c r="A6253" s="215" t="s">
        <v>160</v>
      </c>
      <c r="B6253" s="215">
        <v>6199</v>
      </c>
      <c r="C6253" s="215" t="s">
        <v>260</v>
      </c>
      <c r="D6253" s="215">
        <v>934626</v>
      </c>
      <c r="E6253" s="215">
        <v>1020</v>
      </c>
      <c r="F6253" s="215">
        <v>1121</v>
      </c>
      <c r="G6253" s="215">
        <v>1004</v>
      </c>
      <c r="I6253" s="215" t="s">
        <v>4147</v>
      </c>
      <c r="J6253" s="215" t="s">
        <v>4148</v>
      </c>
      <c r="K6253" s="215" t="s">
        <v>328</v>
      </c>
      <c r="L6253" s="215" t="s">
        <v>8077</v>
      </c>
      <c r="AD6253" s="216"/>
    </row>
    <row r="6254" spans="1:30" s="215" customFormat="1" x14ac:dyDescent="0.25">
      <c r="A6254" s="215" t="s">
        <v>160</v>
      </c>
      <c r="B6254" s="215">
        <v>6199</v>
      </c>
      <c r="C6254" s="215" t="s">
        <v>260</v>
      </c>
      <c r="D6254" s="215">
        <v>934627</v>
      </c>
      <c r="E6254" s="215">
        <v>1030</v>
      </c>
      <c r="F6254" s="215">
        <v>1121</v>
      </c>
      <c r="G6254" s="215">
        <v>1004</v>
      </c>
      <c r="I6254" s="215" t="s">
        <v>4147</v>
      </c>
      <c r="J6254" s="215" t="s">
        <v>4148</v>
      </c>
      <c r="K6254" s="215" t="s">
        <v>328</v>
      </c>
      <c r="L6254" s="215" t="s">
        <v>8077</v>
      </c>
      <c r="AD6254" s="216"/>
    </row>
    <row r="6255" spans="1:30" s="215" customFormat="1" x14ac:dyDescent="0.25">
      <c r="A6255" s="215" t="s">
        <v>160</v>
      </c>
      <c r="B6255" s="215">
        <v>6199</v>
      </c>
      <c r="C6255" s="215" t="s">
        <v>260</v>
      </c>
      <c r="D6255" s="215">
        <v>934628</v>
      </c>
      <c r="E6255" s="215">
        <v>1020</v>
      </c>
      <c r="F6255" s="215">
        <v>1121</v>
      </c>
      <c r="G6255" s="215">
        <v>1004</v>
      </c>
      <c r="I6255" s="215" t="s">
        <v>4149</v>
      </c>
      <c r="J6255" s="215" t="s">
        <v>4150</v>
      </c>
      <c r="K6255" s="215" t="s">
        <v>328</v>
      </c>
      <c r="L6255" s="215" t="s">
        <v>8078</v>
      </c>
      <c r="AD6255" s="216"/>
    </row>
    <row r="6256" spans="1:30" s="215" customFormat="1" x14ac:dyDescent="0.25">
      <c r="A6256" s="215" t="s">
        <v>160</v>
      </c>
      <c r="B6256" s="215">
        <v>6199</v>
      </c>
      <c r="C6256" s="215" t="s">
        <v>260</v>
      </c>
      <c r="D6256" s="215">
        <v>934629</v>
      </c>
      <c r="E6256" s="215">
        <v>1020</v>
      </c>
      <c r="F6256" s="215">
        <v>1121</v>
      </c>
      <c r="G6256" s="215">
        <v>1004</v>
      </c>
      <c r="I6256" s="215" t="s">
        <v>4149</v>
      </c>
      <c r="J6256" s="215" t="s">
        <v>4150</v>
      </c>
      <c r="K6256" s="215" t="s">
        <v>328</v>
      </c>
      <c r="L6256" s="215" t="s">
        <v>8078</v>
      </c>
      <c r="AD6256" s="216"/>
    </row>
    <row r="6257" spans="1:30" s="215" customFormat="1" x14ac:dyDescent="0.25">
      <c r="A6257" s="215" t="s">
        <v>160</v>
      </c>
      <c r="B6257" s="215">
        <v>6199</v>
      </c>
      <c r="C6257" s="215" t="s">
        <v>260</v>
      </c>
      <c r="D6257" s="215">
        <v>934630</v>
      </c>
      <c r="E6257" s="215">
        <v>1020</v>
      </c>
      <c r="F6257" s="215">
        <v>1121</v>
      </c>
      <c r="G6257" s="215">
        <v>1004</v>
      </c>
      <c r="I6257" s="215" t="s">
        <v>4149</v>
      </c>
      <c r="J6257" s="215" t="s">
        <v>4150</v>
      </c>
      <c r="K6257" s="215" t="s">
        <v>328</v>
      </c>
      <c r="L6257" s="215" t="s">
        <v>8078</v>
      </c>
      <c r="AD6257" s="216"/>
    </row>
    <row r="6258" spans="1:30" s="215" customFormat="1" x14ac:dyDescent="0.25">
      <c r="A6258" s="215" t="s">
        <v>160</v>
      </c>
      <c r="B6258" s="215">
        <v>6199</v>
      </c>
      <c r="C6258" s="215" t="s">
        <v>260</v>
      </c>
      <c r="D6258" s="215">
        <v>934675</v>
      </c>
      <c r="E6258" s="215">
        <v>1020</v>
      </c>
      <c r="F6258" s="215">
        <v>1121</v>
      </c>
      <c r="G6258" s="215">
        <v>1004</v>
      </c>
      <c r="I6258" s="215" t="s">
        <v>8611</v>
      </c>
      <c r="J6258" s="215" t="s">
        <v>8612</v>
      </c>
      <c r="K6258" s="215" t="s">
        <v>328</v>
      </c>
      <c r="L6258" s="215" t="s">
        <v>8623</v>
      </c>
      <c r="AD6258" s="216"/>
    </row>
    <row r="6259" spans="1:30" s="215" customFormat="1" x14ac:dyDescent="0.25">
      <c r="A6259" s="215" t="s">
        <v>160</v>
      </c>
      <c r="B6259" s="215">
        <v>6199</v>
      </c>
      <c r="C6259" s="215" t="s">
        <v>260</v>
      </c>
      <c r="D6259" s="215">
        <v>934676</v>
      </c>
      <c r="E6259" s="215">
        <v>1020</v>
      </c>
      <c r="F6259" s="215">
        <v>1121</v>
      </c>
      <c r="G6259" s="215">
        <v>1004</v>
      </c>
      <c r="I6259" s="215" t="s">
        <v>4151</v>
      </c>
      <c r="J6259" s="215" t="s">
        <v>4152</v>
      </c>
      <c r="K6259" s="215" t="s">
        <v>328</v>
      </c>
      <c r="L6259" s="215" t="s">
        <v>8623</v>
      </c>
      <c r="AD6259" s="216"/>
    </row>
    <row r="6260" spans="1:30" s="215" customFormat="1" x14ac:dyDescent="0.25">
      <c r="A6260" s="215" t="s">
        <v>160</v>
      </c>
      <c r="B6260" s="215">
        <v>6199</v>
      </c>
      <c r="C6260" s="215" t="s">
        <v>260</v>
      </c>
      <c r="D6260" s="215">
        <v>934679</v>
      </c>
      <c r="E6260" s="215">
        <v>1020</v>
      </c>
      <c r="F6260" s="215">
        <v>1121</v>
      </c>
      <c r="G6260" s="215">
        <v>1004</v>
      </c>
      <c r="I6260" s="215" t="s">
        <v>4153</v>
      </c>
      <c r="J6260" s="215" t="s">
        <v>4154</v>
      </c>
      <c r="K6260" s="215" t="s">
        <v>328</v>
      </c>
      <c r="L6260" s="215" t="s">
        <v>8079</v>
      </c>
      <c r="AD6260" s="216"/>
    </row>
    <row r="6261" spans="1:30" s="215" customFormat="1" x14ac:dyDescent="0.25">
      <c r="A6261" s="215" t="s">
        <v>160</v>
      </c>
      <c r="B6261" s="215">
        <v>6199</v>
      </c>
      <c r="C6261" s="215" t="s">
        <v>260</v>
      </c>
      <c r="D6261" s="215">
        <v>934695</v>
      </c>
      <c r="E6261" s="215">
        <v>1060</v>
      </c>
      <c r="F6261" s="215">
        <v>1122</v>
      </c>
      <c r="G6261" s="215">
        <v>1004</v>
      </c>
      <c r="I6261" s="215" t="s">
        <v>4155</v>
      </c>
      <c r="J6261" s="215" t="s">
        <v>4156</v>
      </c>
      <c r="K6261" s="215" t="s">
        <v>328</v>
      </c>
      <c r="L6261" s="215" t="s">
        <v>8080</v>
      </c>
      <c r="AD6261" s="216"/>
    </row>
    <row r="6262" spans="1:30" s="215" customFormat="1" x14ac:dyDescent="0.25">
      <c r="A6262" s="215" t="s">
        <v>160</v>
      </c>
      <c r="B6262" s="215">
        <v>6199</v>
      </c>
      <c r="C6262" s="215" t="s">
        <v>260</v>
      </c>
      <c r="D6262" s="215">
        <v>934698</v>
      </c>
      <c r="E6262" s="215">
        <v>1040</v>
      </c>
      <c r="G6262" s="215">
        <v>1004</v>
      </c>
      <c r="I6262" s="215" t="s">
        <v>9392</v>
      </c>
      <c r="J6262" s="215" t="s">
        <v>9393</v>
      </c>
      <c r="K6262" s="215" t="s">
        <v>8688</v>
      </c>
      <c r="L6262" s="215" t="s">
        <v>10985</v>
      </c>
      <c r="AD6262" s="216"/>
    </row>
    <row r="6263" spans="1:30" s="215" customFormat="1" x14ac:dyDescent="0.25">
      <c r="A6263" s="215" t="s">
        <v>160</v>
      </c>
      <c r="B6263" s="215">
        <v>6199</v>
      </c>
      <c r="C6263" s="215" t="s">
        <v>260</v>
      </c>
      <c r="D6263" s="215">
        <v>934708</v>
      </c>
      <c r="E6263" s="215">
        <v>1020</v>
      </c>
      <c r="F6263" s="215">
        <v>1110</v>
      </c>
      <c r="G6263" s="215">
        <v>1004</v>
      </c>
      <c r="I6263" s="215" t="s">
        <v>4157</v>
      </c>
      <c r="J6263" s="215" t="s">
        <v>4158</v>
      </c>
      <c r="K6263" s="215" t="s">
        <v>328</v>
      </c>
      <c r="L6263" s="215" t="s">
        <v>8081</v>
      </c>
      <c r="AD6263" s="216"/>
    </row>
    <row r="6264" spans="1:30" s="215" customFormat="1" x14ac:dyDescent="0.25">
      <c r="A6264" s="215" t="s">
        <v>160</v>
      </c>
      <c r="B6264" s="215">
        <v>6199</v>
      </c>
      <c r="C6264" s="215" t="s">
        <v>260</v>
      </c>
      <c r="D6264" s="215">
        <v>934709</v>
      </c>
      <c r="E6264" s="215">
        <v>1020</v>
      </c>
      <c r="F6264" s="215">
        <v>1110</v>
      </c>
      <c r="G6264" s="215">
        <v>1004</v>
      </c>
      <c r="I6264" s="215" t="s">
        <v>4157</v>
      </c>
      <c r="J6264" s="215" t="s">
        <v>4158</v>
      </c>
      <c r="K6264" s="215" t="s">
        <v>328</v>
      </c>
      <c r="L6264" s="215" t="s">
        <v>8081</v>
      </c>
      <c r="AD6264" s="216"/>
    </row>
    <row r="6265" spans="1:30" s="215" customFormat="1" x14ac:dyDescent="0.25">
      <c r="A6265" s="215" t="s">
        <v>160</v>
      </c>
      <c r="B6265" s="215">
        <v>6199</v>
      </c>
      <c r="C6265" s="215" t="s">
        <v>260</v>
      </c>
      <c r="D6265" s="215">
        <v>934721</v>
      </c>
      <c r="E6265" s="215">
        <v>1030</v>
      </c>
      <c r="F6265" s="215">
        <v>1121</v>
      </c>
      <c r="G6265" s="215">
        <v>1004</v>
      </c>
      <c r="I6265" s="215" t="s">
        <v>4159</v>
      </c>
      <c r="J6265" s="215" t="s">
        <v>4160</v>
      </c>
      <c r="K6265" s="215" t="s">
        <v>328</v>
      </c>
      <c r="L6265" s="215" t="s">
        <v>8082</v>
      </c>
      <c r="AD6265" s="216"/>
    </row>
    <row r="6266" spans="1:30" s="215" customFormat="1" x14ac:dyDescent="0.25">
      <c r="A6266" s="215" t="s">
        <v>160</v>
      </c>
      <c r="B6266" s="215">
        <v>6199</v>
      </c>
      <c r="C6266" s="215" t="s">
        <v>260</v>
      </c>
      <c r="D6266" s="215">
        <v>934722</v>
      </c>
      <c r="E6266" s="215">
        <v>1030</v>
      </c>
      <c r="F6266" s="215">
        <v>1121</v>
      </c>
      <c r="G6266" s="215">
        <v>1004</v>
      </c>
      <c r="I6266" s="215" t="s">
        <v>4159</v>
      </c>
      <c r="J6266" s="215" t="s">
        <v>4160</v>
      </c>
      <c r="K6266" s="215" t="s">
        <v>328</v>
      </c>
      <c r="L6266" s="215" t="s">
        <v>8082</v>
      </c>
      <c r="AD6266" s="216"/>
    </row>
    <row r="6267" spans="1:30" s="215" customFormat="1" x14ac:dyDescent="0.25">
      <c r="A6267" s="215" t="s">
        <v>160</v>
      </c>
      <c r="B6267" s="215">
        <v>6199</v>
      </c>
      <c r="C6267" s="215" t="s">
        <v>260</v>
      </c>
      <c r="D6267" s="215">
        <v>934755</v>
      </c>
      <c r="E6267" s="215">
        <v>1020</v>
      </c>
      <c r="F6267" s="215">
        <v>1110</v>
      </c>
      <c r="G6267" s="215">
        <v>1004</v>
      </c>
      <c r="I6267" s="215" t="s">
        <v>4161</v>
      </c>
      <c r="J6267" s="215" t="s">
        <v>4162</v>
      </c>
      <c r="K6267" s="215" t="s">
        <v>328</v>
      </c>
      <c r="L6267" s="215" t="s">
        <v>8083</v>
      </c>
      <c r="AD6267" s="216"/>
    </row>
    <row r="6268" spans="1:30" s="215" customFormat="1" x14ac:dyDescent="0.25">
      <c r="A6268" s="215" t="s">
        <v>160</v>
      </c>
      <c r="B6268" s="215">
        <v>6199</v>
      </c>
      <c r="C6268" s="215" t="s">
        <v>260</v>
      </c>
      <c r="D6268" s="215">
        <v>934773</v>
      </c>
      <c r="E6268" s="215">
        <v>1020</v>
      </c>
      <c r="F6268" s="215">
        <v>1110</v>
      </c>
      <c r="G6268" s="215">
        <v>1004</v>
      </c>
      <c r="I6268" s="215" t="s">
        <v>4163</v>
      </c>
      <c r="J6268" s="215" t="s">
        <v>4164</v>
      </c>
      <c r="K6268" s="215" t="s">
        <v>328</v>
      </c>
      <c r="L6268" s="215" t="s">
        <v>8084</v>
      </c>
      <c r="AD6268" s="216"/>
    </row>
    <row r="6269" spans="1:30" s="215" customFormat="1" x14ac:dyDescent="0.25">
      <c r="A6269" s="215" t="s">
        <v>160</v>
      </c>
      <c r="B6269" s="215">
        <v>6199</v>
      </c>
      <c r="C6269" s="215" t="s">
        <v>260</v>
      </c>
      <c r="D6269" s="215">
        <v>934774</v>
      </c>
      <c r="E6269" s="215">
        <v>1020</v>
      </c>
      <c r="F6269" s="215">
        <v>1110</v>
      </c>
      <c r="G6269" s="215">
        <v>1004</v>
      </c>
      <c r="I6269" s="215" t="s">
        <v>4163</v>
      </c>
      <c r="J6269" s="215" t="s">
        <v>4164</v>
      </c>
      <c r="K6269" s="215" t="s">
        <v>328</v>
      </c>
      <c r="L6269" s="215" t="s">
        <v>8084</v>
      </c>
      <c r="AD6269" s="216"/>
    </row>
    <row r="6270" spans="1:30" s="215" customFormat="1" x14ac:dyDescent="0.25">
      <c r="A6270" s="215" t="s">
        <v>160</v>
      </c>
      <c r="B6270" s="215">
        <v>6199</v>
      </c>
      <c r="C6270" s="215" t="s">
        <v>260</v>
      </c>
      <c r="D6270" s="215">
        <v>934783</v>
      </c>
      <c r="E6270" s="215">
        <v>1020</v>
      </c>
      <c r="F6270" s="215">
        <v>1110</v>
      </c>
      <c r="G6270" s="215">
        <v>1004</v>
      </c>
      <c r="I6270" s="215" t="s">
        <v>4165</v>
      </c>
      <c r="J6270" s="215" t="s">
        <v>4166</v>
      </c>
      <c r="K6270" s="215" t="s">
        <v>328</v>
      </c>
      <c r="L6270" s="215" t="s">
        <v>8085</v>
      </c>
      <c r="AD6270" s="216"/>
    </row>
    <row r="6271" spans="1:30" s="215" customFormat="1" x14ac:dyDescent="0.25">
      <c r="A6271" s="215" t="s">
        <v>160</v>
      </c>
      <c r="B6271" s="215">
        <v>6199</v>
      </c>
      <c r="C6271" s="215" t="s">
        <v>260</v>
      </c>
      <c r="D6271" s="215">
        <v>934784</v>
      </c>
      <c r="E6271" s="215">
        <v>1020</v>
      </c>
      <c r="F6271" s="215">
        <v>1110</v>
      </c>
      <c r="G6271" s="215">
        <v>1004</v>
      </c>
      <c r="I6271" s="215" t="s">
        <v>4167</v>
      </c>
      <c r="J6271" s="215" t="s">
        <v>4168</v>
      </c>
      <c r="K6271" s="215" t="s">
        <v>328</v>
      </c>
      <c r="L6271" s="215" t="s">
        <v>8085</v>
      </c>
      <c r="AD6271" s="216"/>
    </row>
    <row r="6272" spans="1:30" s="215" customFormat="1" x14ac:dyDescent="0.25">
      <c r="A6272" s="215" t="s">
        <v>160</v>
      </c>
      <c r="B6272" s="215">
        <v>6199</v>
      </c>
      <c r="C6272" s="215" t="s">
        <v>260</v>
      </c>
      <c r="D6272" s="215">
        <v>934793</v>
      </c>
      <c r="E6272" s="215">
        <v>1020</v>
      </c>
      <c r="F6272" s="215">
        <v>1110</v>
      </c>
      <c r="G6272" s="215">
        <v>1004</v>
      </c>
      <c r="I6272" s="215" t="s">
        <v>4169</v>
      </c>
      <c r="J6272" s="215" t="s">
        <v>4170</v>
      </c>
      <c r="K6272" s="215" t="s">
        <v>328</v>
      </c>
      <c r="L6272" s="215" t="s">
        <v>8086</v>
      </c>
      <c r="AD6272" s="216"/>
    </row>
    <row r="6273" spans="1:30" s="215" customFormat="1" x14ac:dyDescent="0.25">
      <c r="A6273" s="215" t="s">
        <v>160</v>
      </c>
      <c r="B6273" s="215">
        <v>6199</v>
      </c>
      <c r="C6273" s="215" t="s">
        <v>260</v>
      </c>
      <c r="D6273" s="215">
        <v>934794</v>
      </c>
      <c r="E6273" s="215">
        <v>1020</v>
      </c>
      <c r="F6273" s="215">
        <v>1110</v>
      </c>
      <c r="G6273" s="215">
        <v>1004</v>
      </c>
      <c r="I6273" s="215" t="s">
        <v>4169</v>
      </c>
      <c r="J6273" s="215" t="s">
        <v>4170</v>
      </c>
      <c r="K6273" s="215" t="s">
        <v>328</v>
      </c>
      <c r="L6273" s="215" t="s">
        <v>8086</v>
      </c>
      <c r="AD6273" s="216"/>
    </row>
    <row r="6274" spans="1:30" s="215" customFormat="1" x14ac:dyDescent="0.25">
      <c r="A6274" s="215" t="s">
        <v>160</v>
      </c>
      <c r="B6274" s="215">
        <v>6199</v>
      </c>
      <c r="C6274" s="215" t="s">
        <v>260</v>
      </c>
      <c r="D6274" s="215">
        <v>934795</v>
      </c>
      <c r="E6274" s="215">
        <v>1020</v>
      </c>
      <c r="F6274" s="215">
        <v>1110</v>
      </c>
      <c r="G6274" s="215">
        <v>1004</v>
      </c>
      <c r="I6274" s="215" t="s">
        <v>4169</v>
      </c>
      <c r="J6274" s="215" t="s">
        <v>4170</v>
      </c>
      <c r="K6274" s="215" t="s">
        <v>328</v>
      </c>
      <c r="L6274" s="215" t="s">
        <v>8086</v>
      </c>
      <c r="AD6274" s="216"/>
    </row>
    <row r="6275" spans="1:30" s="215" customFormat="1" x14ac:dyDescent="0.25">
      <c r="A6275" s="215" t="s">
        <v>160</v>
      </c>
      <c r="B6275" s="215">
        <v>6199</v>
      </c>
      <c r="C6275" s="215" t="s">
        <v>260</v>
      </c>
      <c r="D6275" s="215">
        <v>934801</v>
      </c>
      <c r="E6275" s="215">
        <v>1020</v>
      </c>
      <c r="F6275" s="215">
        <v>1110</v>
      </c>
      <c r="G6275" s="215">
        <v>1004</v>
      </c>
      <c r="I6275" s="215" t="s">
        <v>4171</v>
      </c>
      <c r="J6275" s="215" t="s">
        <v>4172</v>
      </c>
      <c r="K6275" s="215" t="s">
        <v>328</v>
      </c>
      <c r="L6275" s="215" t="s">
        <v>8087</v>
      </c>
      <c r="AD6275" s="216"/>
    </row>
    <row r="6276" spans="1:30" s="215" customFormat="1" x14ac:dyDescent="0.25">
      <c r="A6276" s="215" t="s">
        <v>160</v>
      </c>
      <c r="B6276" s="215">
        <v>6199</v>
      </c>
      <c r="C6276" s="215" t="s">
        <v>260</v>
      </c>
      <c r="D6276" s="215">
        <v>934809</v>
      </c>
      <c r="E6276" s="215">
        <v>1020</v>
      </c>
      <c r="F6276" s="215">
        <v>1121</v>
      </c>
      <c r="G6276" s="215">
        <v>1004</v>
      </c>
      <c r="I6276" s="215" t="s">
        <v>4173</v>
      </c>
      <c r="J6276" s="215" t="s">
        <v>4174</v>
      </c>
      <c r="K6276" s="215" t="s">
        <v>328</v>
      </c>
      <c r="L6276" s="215" t="s">
        <v>8088</v>
      </c>
      <c r="AD6276" s="216"/>
    </row>
    <row r="6277" spans="1:30" s="215" customFormat="1" x14ac:dyDescent="0.25">
      <c r="A6277" s="215" t="s">
        <v>160</v>
      </c>
      <c r="B6277" s="215">
        <v>6199</v>
      </c>
      <c r="C6277" s="215" t="s">
        <v>260</v>
      </c>
      <c r="D6277" s="215">
        <v>934834</v>
      </c>
      <c r="E6277" s="215">
        <v>1040</v>
      </c>
      <c r="G6277" s="215">
        <v>1004</v>
      </c>
      <c r="I6277" s="215" t="s">
        <v>4175</v>
      </c>
      <c r="J6277" s="215" t="s">
        <v>4176</v>
      </c>
      <c r="K6277" s="215" t="s">
        <v>328</v>
      </c>
      <c r="L6277" s="215" t="s">
        <v>8089</v>
      </c>
      <c r="AD6277" s="216"/>
    </row>
    <row r="6278" spans="1:30" s="215" customFormat="1" x14ac:dyDescent="0.25">
      <c r="A6278" s="215" t="s">
        <v>160</v>
      </c>
      <c r="B6278" s="215">
        <v>6199</v>
      </c>
      <c r="C6278" s="215" t="s">
        <v>260</v>
      </c>
      <c r="D6278" s="215">
        <v>934845</v>
      </c>
      <c r="E6278" s="215">
        <v>1020</v>
      </c>
      <c r="F6278" s="215">
        <v>1110</v>
      </c>
      <c r="G6278" s="215">
        <v>1004</v>
      </c>
      <c r="I6278" s="215" t="s">
        <v>4177</v>
      </c>
      <c r="J6278" s="215" t="s">
        <v>4178</v>
      </c>
      <c r="K6278" s="215" t="s">
        <v>328</v>
      </c>
      <c r="L6278" s="215" t="s">
        <v>8090</v>
      </c>
      <c r="AD6278" s="216"/>
    </row>
    <row r="6279" spans="1:30" s="215" customFormat="1" x14ac:dyDescent="0.25">
      <c r="A6279" s="215" t="s">
        <v>160</v>
      </c>
      <c r="B6279" s="215">
        <v>6199</v>
      </c>
      <c r="C6279" s="215" t="s">
        <v>260</v>
      </c>
      <c r="D6279" s="215">
        <v>934846</v>
      </c>
      <c r="E6279" s="215">
        <v>1020</v>
      </c>
      <c r="F6279" s="215">
        <v>1110</v>
      </c>
      <c r="G6279" s="215">
        <v>1004</v>
      </c>
      <c r="I6279" s="215" t="s">
        <v>4177</v>
      </c>
      <c r="J6279" s="215" t="s">
        <v>4178</v>
      </c>
      <c r="K6279" s="215" t="s">
        <v>328</v>
      </c>
      <c r="L6279" s="215" t="s">
        <v>8090</v>
      </c>
      <c r="AD6279" s="216"/>
    </row>
    <row r="6280" spans="1:30" s="215" customFormat="1" x14ac:dyDescent="0.25">
      <c r="A6280" s="215" t="s">
        <v>160</v>
      </c>
      <c r="B6280" s="215">
        <v>6199</v>
      </c>
      <c r="C6280" s="215" t="s">
        <v>260</v>
      </c>
      <c r="D6280" s="215">
        <v>934855</v>
      </c>
      <c r="E6280" s="215">
        <v>1020</v>
      </c>
      <c r="F6280" s="215">
        <v>1110</v>
      </c>
      <c r="G6280" s="215">
        <v>1004</v>
      </c>
      <c r="I6280" s="215" t="s">
        <v>9394</v>
      </c>
      <c r="J6280" s="215" t="s">
        <v>9395</v>
      </c>
      <c r="K6280" s="215" t="s">
        <v>8688</v>
      </c>
      <c r="L6280" s="215" t="s">
        <v>10986</v>
      </c>
      <c r="AD6280" s="216"/>
    </row>
    <row r="6281" spans="1:30" s="215" customFormat="1" x14ac:dyDescent="0.25">
      <c r="A6281" s="215" t="s">
        <v>160</v>
      </c>
      <c r="B6281" s="215">
        <v>6199</v>
      </c>
      <c r="C6281" s="215" t="s">
        <v>260</v>
      </c>
      <c r="D6281" s="215">
        <v>934857</v>
      </c>
      <c r="E6281" s="215">
        <v>1030</v>
      </c>
      <c r="F6281" s="215">
        <v>1122</v>
      </c>
      <c r="G6281" s="215">
        <v>1004</v>
      </c>
      <c r="I6281" s="215" t="s">
        <v>9396</v>
      </c>
      <c r="J6281" s="215" t="s">
        <v>9397</v>
      </c>
      <c r="K6281" s="215" t="s">
        <v>8688</v>
      </c>
      <c r="L6281" s="215" t="s">
        <v>10987</v>
      </c>
      <c r="AD6281" s="216"/>
    </row>
    <row r="6282" spans="1:30" s="215" customFormat="1" x14ac:dyDescent="0.25">
      <c r="A6282" s="215" t="s">
        <v>160</v>
      </c>
      <c r="B6282" s="215">
        <v>6199</v>
      </c>
      <c r="C6282" s="215" t="s">
        <v>260</v>
      </c>
      <c r="D6282" s="215">
        <v>934863</v>
      </c>
      <c r="E6282" s="215">
        <v>1020</v>
      </c>
      <c r="F6282" s="215">
        <v>1110</v>
      </c>
      <c r="G6282" s="215">
        <v>1004</v>
      </c>
      <c r="I6282" s="215" t="s">
        <v>4179</v>
      </c>
      <c r="J6282" s="215" t="s">
        <v>4180</v>
      </c>
      <c r="K6282" s="215" t="s">
        <v>328</v>
      </c>
      <c r="L6282" s="215" t="s">
        <v>8091</v>
      </c>
      <c r="AD6282" s="216"/>
    </row>
    <row r="6283" spans="1:30" s="215" customFormat="1" x14ac:dyDescent="0.25">
      <c r="A6283" s="215" t="s">
        <v>160</v>
      </c>
      <c r="B6283" s="215">
        <v>6199</v>
      </c>
      <c r="C6283" s="215" t="s">
        <v>260</v>
      </c>
      <c r="D6283" s="215">
        <v>934864</v>
      </c>
      <c r="E6283" s="215">
        <v>1020</v>
      </c>
      <c r="F6283" s="215">
        <v>1110</v>
      </c>
      <c r="G6283" s="215">
        <v>1004</v>
      </c>
      <c r="I6283" s="215" t="s">
        <v>4181</v>
      </c>
      <c r="J6283" s="215" t="s">
        <v>4182</v>
      </c>
      <c r="K6283" s="215" t="s">
        <v>328</v>
      </c>
      <c r="L6283" s="215" t="s">
        <v>8091</v>
      </c>
      <c r="AD6283" s="216"/>
    </row>
    <row r="6284" spans="1:30" s="215" customFormat="1" x14ac:dyDescent="0.25">
      <c r="A6284" s="215" t="s">
        <v>160</v>
      </c>
      <c r="B6284" s="215">
        <v>6199</v>
      </c>
      <c r="C6284" s="215" t="s">
        <v>260</v>
      </c>
      <c r="D6284" s="215">
        <v>934869</v>
      </c>
      <c r="E6284" s="215">
        <v>1040</v>
      </c>
      <c r="F6284" s="215">
        <v>1121</v>
      </c>
      <c r="G6284" s="215">
        <v>1004</v>
      </c>
      <c r="I6284" s="215" t="s">
        <v>4183</v>
      </c>
      <c r="J6284" s="215" t="s">
        <v>4184</v>
      </c>
      <c r="K6284" s="215" t="s">
        <v>328</v>
      </c>
      <c r="L6284" s="215" t="s">
        <v>8092</v>
      </c>
      <c r="AD6284" s="216"/>
    </row>
    <row r="6285" spans="1:30" s="215" customFormat="1" x14ac:dyDescent="0.25">
      <c r="A6285" s="215" t="s">
        <v>160</v>
      </c>
      <c r="B6285" s="215">
        <v>6199</v>
      </c>
      <c r="C6285" s="215" t="s">
        <v>260</v>
      </c>
      <c r="D6285" s="215">
        <v>934871</v>
      </c>
      <c r="E6285" s="215">
        <v>1020</v>
      </c>
      <c r="F6285" s="215">
        <v>1110</v>
      </c>
      <c r="G6285" s="215">
        <v>1004</v>
      </c>
      <c r="I6285" s="215" t="s">
        <v>9398</v>
      </c>
      <c r="J6285" s="215" t="s">
        <v>9399</v>
      </c>
      <c r="K6285" s="215" t="s">
        <v>8688</v>
      </c>
      <c r="L6285" s="215" t="s">
        <v>10988</v>
      </c>
      <c r="AD6285" s="216"/>
    </row>
    <row r="6286" spans="1:30" s="215" customFormat="1" x14ac:dyDescent="0.25">
      <c r="A6286" s="215" t="s">
        <v>160</v>
      </c>
      <c r="B6286" s="215">
        <v>6199</v>
      </c>
      <c r="C6286" s="215" t="s">
        <v>260</v>
      </c>
      <c r="D6286" s="215">
        <v>934875</v>
      </c>
      <c r="E6286" s="215">
        <v>1020</v>
      </c>
      <c r="F6286" s="215">
        <v>1110</v>
      </c>
      <c r="G6286" s="215">
        <v>1004</v>
      </c>
      <c r="I6286" s="215" t="s">
        <v>9400</v>
      </c>
      <c r="J6286" s="215" t="s">
        <v>9401</v>
      </c>
      <c r="K6286" s="215" t="s">
        <v>8688</v>
      </c>
      <c r="L6286" s="215" t="s">
        <v>10989</v>
      </c>
      <c r="AD6286" s="216"/>
    </row>
    <row r="6287" spans="1:30" s="215" customFormat="1" x14ac:dyDescent="0.25">
      <c r="A6287" s="215" t="s">
        <v>160</v>
      </c>
      <c r="B6287" s="215">
        <v>6199</v>
      </c>
      <c r="C6287" s="215" t="s">
        <v>260</v>
      </c>
      <c r="D6287" s="215">
        <v>934879</v>
      </c>
      <c r="E6287" s="215">
        <v>1020</v>
      </c>
      <c r="F6287" s="215">
        <v>1110</v>
      </c>
      <c r="G6287" s="215">
        <v>1004</v>
      </c>
      <c r="I6287" s="215" t="s">
        <v>4185</v>
      </c>
      <c r="J6287" s="215" t="s">
        <v>4186</v>
      </c>
      <c r="K6287" s="215" t="s">
        <v>328</v>
      </c>
      <c r="L6287" s="215" t="s">
        <v>8093</v>
      </c>
      <c r="AD6287" s="216"/>
    </row>
    <row r="6288" spans="1:30" s="215" customFormat="1" x14ac:dyDescent="0.25">
      <c r="A6288" s="215" t="s">
        <v>160</v>
      </c>
      <c r="B6288" s="215">
        <v>6199</v>
      </c>
      <c r="C6288" s="215" t="s">
        <v>260</v>
      </c>
      <c r="D6288" s="215">
        <v>934880</v>
      </c>
      <c r="E6288" s="215">
        <v>1020</v>
      </c>
      <c r="F6288" s="215">
        <v>1110</v>
      </c>
      <c r="G6288" s="215">
        <v>1004</v>
      </c>
      <c r="I6288" s="215" t="s">
        <v>4185</v>
      </c>
      <c r="J6288" s="215" t="s">
        <v>4186</v>
      </c>
      <c r="K6288" s="215" t="s">
        <v>328</v>
      </c>
      <c r="L6288" s="215" t="s">
        <v>8093</v>
      </c>
      <c r="AD6288" s="216"/>
    </row>
    <row r="6289" spans="1:30" s="215" customFormat="1" x14ac:dyDescent="0.25">
      <c r="A6289" s="215" t="s">
        <v>160</v>
      </c>
      <c r="B6289" s="215">
        <v>6199</v>
      </c>
      <c r="C6289" s="215" t="s">
        <v>260</v>
      </c>
      <c r="D6289" s="215">
        <v>934889</v>
      </c>
      <c r="E6289" s="215">
        <v>1020</v>
      </c>
      <c r="F6289" s="215">
        <v>1110</v>
      </c>
      <c r="G6289" s="215">
        <v>1004</v>
      </c>
      <c r="I6289" s="215" t="s">
        <v>4187</v>
      </c>
      <c r="J6289" s="215" t="s">
        <v>4188</v>
      </c>
      <c r="K6289" s="215" t="s">
        <v>328</v>
      </c>
      <c r="L6289" s="215" t="s">
        <v>8094</v>
      </c>
      <c r="AD6289" s="216"/>
    </row>
    <row r="6290" spans="1:30" s="215" customFormat="1" x14ac:dyDescent="0.25">
      <c r="A6290" s="215" t="s">
        <v>160</v>
      </c>
      <c r="B6290" s="215">
        <v>6199</v>
      </c>
      <c r="C6290" s="215" t="s">
        <v>260</v>
      </c>
      <c r="D6290" s="215">
        <v>934890</v>
      </c>
      <c r="E6290" s="215">
        <v>1040</v>
      </c>
      <c r="F6290" s="215">
        <v>1110</v>
      </c>
      <c r="G6290" s="215">
        <v>1004</v>
      </c>
      <c r="I6290" s="215" t="s">
        <v>4187</v>
      </c>
      <c r="J6290" s="215" t="s">
        <v>4188</v>
      </c>
      <c r="K6290" s="215" t="s">
        <v>328</v>
      </c>
      <c r="L6290" s="215" t="s">
        <v>8094</v>
      </c>
      <c r="AD6290" s="216"/>
    </row>
    <row r="6291" spans="1:30" s="215" customFormat="1" x14ac:dyDescent="0.25">
      <c r="A6291" s="215" t="s">
        <v>160</v>
      </c>
      <c r="B6291" s="215">
        <v>6199</v>
      </c>
      <c r="C6291" s="215" t="s">
        <v>260</v>
      </c>
      <c r="D6291" s="215">
        <v>934891</v>
      </c>
      <c r="E6291" s="215">
        <v>1060</v>
      </c>
      <c r="F6291" s="215">
        <v>1242</v>
      </c>
      <c r="G6291" s="215">
        <v>1004</v>
      </c>
      <c r="I6291" s="215" t="s">
        <v>4189</v>
      </c>
      <c r="J6291" s="215" t="s">
        <v>4190</v>
      </c>
      <c r="K6291" s="215" t="s">
        <v>328</v>
      </c>
      <c r="L6291" s="215" t="s">
        <v>8095</v>
      </c>
      <c r="AD6291" s="216"/>
    </row>
    <row r="6292" spans="1:30" s="215" customFormat="1" x14ac:dyDescent="0.25">
      <c r="A6292" s="215" t="s">
        <v>160</v>
      </c>
      <c r="B6292" s="215">
        <v>6199</v>
      </c>
      <c r="C6292" s="215" t="s">
        <v>260</v>
      </c>
      <c r="D6292" s="215">
        <v>934895</v>
      </c>
      <c r="E6292" s="215">
        <v>1020</v>
      </c>
      <c r="F6292" s="215">
        <v>1122</v>
      </c>
      <c r="G6292" s="215">
        <v>1004</v>
      </c>
      <c r="I6292" s="215" t="s">
        <v>9402</v>
      </c>
      <c r="J6292" s="215" t="s">
        <v>9403</v>
      </c>
      <c r="K6292" s="215" t="s">
        <v>8688</v>
      </c>
      <c r="L6292" s="215" t="s">
        <v>10990</v>
      </c>
      <c r="AD6292" s="216"/>
    </row>
    <row r="6293" spans="1:30" s="215" customFormat="1" x14ac:dyDescent="0.25">
      <c r="A6293" s="215" t="s">
        <v>160</v>
      </c>
      <c r="B6293" s="215">
        <v>6199</v>
      </c>
      <c r="C6293" s="215" t="s">
        <v>260</v>
      </c>
      <c r="D6293" s="215">
        <v>934897</v>
      </c>
      <c r="E6293" s="215">
        <v>1030</v>
      </c>
      <c r="F6293" s="215">
        <v>1122</v>
      </c>
      <c r="G6293" s="215">
        <v>1004</v>
      </c>
      <c r="I6293" s="215" t="s">
        <v>9404</v>
      </c>
      <c r="J6293" s="215" t="s">
        <v>9405</v>
      </c>
      <c r="K6293" s="215" t="s">
        <v>8688</v>
      </c>
      <c r="L6293" s="215" t="s">
        <v>10991</v>
      </c>
      <c r="AD6293" s="216"/>
    </row>
    <row r="6294" spans="1:30" s="215" customFormat="1" x14ac:dyDescent="0.25">
      <c r="A6294" s="215" t="s">
        <v>160</v>
      </c>
      <c r="B6294" s="215">
        <v>6199</v>
      </c>
      <c r="C6294" s="215" t="s">
        <v>260</v>
      </c>
      <c r="D6294" s="215">
        <v>934899</v>
      </c>
      <c r="E6294" s="215">
        <v>1020</v>
      </c>
      <c r="F6294" s="215">
        <v>1121</v>
      </c>
      <c r="G6294" s="215">
        <v>1004</v>
      </c>
      <c r="I6294" s="215" t="s">
        <v>9406</v>
      </c>
      <c r="J6294" s="215" t="s">
        <v>9407</v>
      </c>
      <c r="K6294" s="215" t="s">
        <v>8688</v>
      </c>
      <c r="L6294" s="215" t="s">
        <v>10992</v>
      </c>
      <c r="AD6294" s="216"/>
    </row>
    <row r="6295" spans="1:30" s="215" customFormat="1" x14ac:dyDescent="0.25">
      <c r="A6295" s="215" t="s">
        <v>160</v>
      </c>
      <c r="B6295" s="215">
        <v>6199</v>
      </c>
      <c r="C6295" s="215" t="s">
        <v>260</v>
      </c>
      <c r="D6295" s="215">
        <v>934900</v>
      </c>
      <c r="E6295" s="215">
        <v>1030</v>
      </c>
      <c r="F6295" s="215">
        <v>1110</v>
      </c>
      <c r="G6295" s="215">
        <v>1004</v>
      </c>
      <c r="I6295" s="215" t="s">
        <v>9408</v>
      </c>
      <c r="J6295" s="215" t="s">
        <v>9409</v>
      </c>
      <c r="K6295" s="215" t="s">
        <v>8688</v>
      </c>
      <c r="L6295" s="215" t="s">
        <v>10993</v>
      </c>
      <c r="AD6295" s="216"/>
    </row>
    <row r="6296" spans="1:30" s="215" customFormat="1" x14ac:dyDescent="0.25">
      <c r="A6296" s="215" t="s">
        <v>160</v>
      </c>
      <c r="B6296" s="215">
        <v>6199</v>
      </c>
      <c r="C6296" s="215" t="s">
        <v>260</v>
      </c>
      <c r="D6296" s="215">
        <v>934901</v>
      </c>
      <c r="E6296" s="215">
        <v>1020</v>
      </c>
      <c r="F6296" s="215">
        <v>1110</v>
      </c>
      <c r="G6296" s="215">
        <v>1004</v>
      </c>
      <c r="I6296" s="215" t="s">
        <v>9410</v>
      </c>
      <c r="J6296" s="215" t="s">
        <v>9411</v>
      </c>
      <c r="K6296" s="215" t="s">
        <v>8688</v>
      </c>
      <c r="L6296" s="215" t="s">
        <v>10994</v>
      </c>
      <c r="AD6296" s="216"/>
    </row>
    <row r="6297" spans="1:30" s="215" customFormat="1" x14ac:dyDescent="0.25">
      <c r="A6297" s="215" t="s">
        <v>160</v>
      </c>
      <c r="B6297" s="215">
        <v>6199</v>
      </c>
      <c r="C6297" s="215" t="s">
        <v>260</v>
      </c>
      <c r="D6297" s="215">
        <v>934905</v>
      </c>
      <c r="E6297" s="215">
        <v>1020</v>
      </c>
      <c r="F6297" s="215">
        <v>1110</v>
      </c>
      <c r="G6297" s="215">
        <v>1004</v>
      </c>
      <c r="I6297" s="215" t="s">
        <v>9412</v>
      </c>
      <c r="J6297" s="215" t="s">
        <v>9413</v>
      </c>
      <c r="K6297" s="215" t="s">
        <v>8688</v>
      </c>
      <c r="L6297" s="215" t="s">
        <v>10995</v>
      </c>
      <c r="AD6297" s="216"/>
    </row>
    <row r="6298" spans="1:30" s="215" customFormat="1" x14ac:dyDescent="0.25">
      <c r="A6298" s="215" t="s">
        <v>160</v>
      </c>
      <c r="B6298" s="215">
        <v>6199</v>
      </c>
      <c r="C6298" s="215" t="s">
        <v>260</v>
      </c>
      <c r="D6298" s="215">
        <v>934910</v>
      </c>
      <c r="E6298" s="215">
        <v>1080</v>
      </c>
      <c r="F6298" s="215">
        <v>1110</v>
      </c>
      <c r="G6298" s="215">
        <v>1004</v>
      </c>
      <c r="I6298" s="215" t="s">
        <v>4191</v>
      </c>
      <c r="J6298" s="215" t="s">
        <v>4192</v>
      </c>
      <c r="K6298" s="215" t="s">
        <v>328</v>
      </c>
      <c r="L6298" s="215" t="s">
        <v>8284</v>
      </c>
      <c r="AD6298" s="216"/>
    </row>
    <row r="6299" spans="1:30" s="215" customFormat="1" x14ac:dyDescent="0.25">
      <c r="A6299" s="215" t="s">
        <v>160</v>
      </c>
      <c r="B6299" s="215">
        <v>6199</v>
      </c>
      <c r="C6299" s="215" t="s">
        <v>260</v>
      </c>
      <c r="D6299" s="215">
        <v>934911</v>
      </c>
      <c r="E6299" s="215">
        <v>1020</v>
      </c>
      <c r="F6299" s="215">
        <v>1110</v>
      </c>
      <c r="G6299" s="215">
        <v>1004</v>
      </c>
      <c r="I6299" s="215" t="s">
        <v>28546</v>
      </c>
      <c r="J6299" s="215" t="s">
        <v>28547</v>
      </c>
      <c r="K6299" s="215" t="s">
        <v>328</v>
      </c>
      <c r="L6299" s="215" t="s">
        <v>8096</v>
      </c>
      <c r="AD6299" s="216"/>
    </row>
    <row r="6300" spans="1:30" s="215" customFormat="1" x14ac:dyDescent="0.25">
      <c r="A6300" s="215" t="s">
        <v>160</v>
      </c>
      <c r="B6300" s="215">
        <v>6199</v>
      </c>
      <c r="C6300" s="215" t="s">
        <v>260</v>
      </c>
      <c r="D6300" s="215">
        <v>934912</v>
      </c>
      <c r="E6300" s="215">
        <v>1020</v>
      </c>
      <c r="F6300" s="215">
        <v>1110</v>
      </c>
      <c r="G6300" s="215">
        <v>1004</v>
      </c>
      <c r="I6300" s="215" t="s">
        <v>4193</v>
      </c>
      <c r="J6300" s="215" t="s">
        <v>4194</v>
      </c>
      <c r="K6300" s="215" t="s">
        <v>328</v>
      </c>
      <c r="L6300" s="215" t="s">
        <v>8096</v>
      </c>
      <c r="AD6300" s="216"/>
    </row>
    <row r="6301" spans="1:30" s="215" customFormat="1" x14ac:dyDescent="0.25">
      <c r="A6301" s="215" t="s">
        <v>160</v>
      </c>
      <c r="B6301" s="215">
        <v>6199</v>
      </c>
      <c r="C6301" s="215" t="s">
        <v>260</v>
      </c>
      <c r="D6301" s="215">
        <v>934914</v>
      </c>
      <c r="E6301" s="215">
        <v>1020</v>
      </c>
      <c r="F6301" s="215">
        <v>1110</v>
      </c>
      <c r="G6301" s="215">
        <v>1004</v>
      </c>
      <c r="I6301" s="215" t="s">
        <v>4195</v>
      </c>
      <c r="J6301" s="215" t="s">
        <v>4196</v>
      </c>
      <c r="K6301" s="215" t="s">
        <v>328</v>
      </c>
      <c r="L6301" s="215" t="s">
        <v>8097</v>
      </c>
      <c r="AD6301" s="216"/>
    </row>
    <row r="6302" spans="1:30" s="215" customFormat="1" x14ac:dyDescent="0.25">
      <c r="A6302" s="215" t="s">
        <v>160</v>
      </c>
      <c r="B6302" s="215">
        <v>6199</v>
      </c>
      <c r="C6302" s="215" t="s">
        <v>260</v>
      </c>
      <c r="D6302" s="215">
        <v>934915</v>
      </c>
      <c r="E6302" s="215">
        <v>1020</v>
      </c>
      <c r="F6302" s="215">
        <v>1110</v>
      </c>
      <c r="G6302" s="215">
        <v>1004</v>
      </c>
      <c r="I6302" s="215" t="s">
        <v>4197</v>
      </c>
      <c r="J6302" s="215" t="s">
        <v>4198</v>
      </c>
      <c r="K6302" s="215" t="s">
        <v>328</v>
      </c>
      <c r="L6302" s="215" t="s">
        <v>8097</v>
      </c>
      <c r="AD6302" s="216"/>
    </row>
    <row r="6303" spans="1:30" s="215" customFormat="1" x14ac:dyDescent="0.25">
      <c r="A6303" s="215" t="s">
        <v>160</v>
      </c>
      <c r="B6303" s="215">
        <v>6199</v>
      </c>
      <c r="C6303" s="215" t="s">
        <v>260</v>
      </c>
      <c r="D6303" s="215">
        <v>934920</v>
      </c>
      <c r="E6303" s="215">
        <v>1060</v>
      </c>
      <c r="F6303" s="215">
        <v>1110</v>
      </c>
      <c r="G6303" s="215">
        <v>1004</v>
      </c>
      <c r="I6303" s="215" t="s">
        <v>4199</v>
      </c>
      <c r="J6303" s="215" t="s">
        <v>4200</v>
      </c>
      <c r="K6303" s="215" t="s">
        <v>328</v>
      </c>
      <c r="L6303" s="215" t="s">
        <v>8098</v>
      </c>
      <c r="AD6303" s="216"/>
    </row>
    <row r="6304" spans="1:30" s="215" customFormat="1" x14ac:dyDescent="0.25">
      <c r="A6304" s="215" t="s">
        <v>160</v>
      </c>
      <c r="B6304" s="215">
        <v>6199</v>
      </c>
      <c r="C6304" s="215" t="s">
        <v>260</v>
      </c>
      <c r="D6304" s="215">
        <v>934936</v>
      </c>
      <c r="E6304" s="215">
        <v>1060</v>
      </c>
      <c r="G6304" s="215">
        <v>1004</v>
      </c>
      <c r="I6304" s="215" t="s">
        <v>9414</v>
      </c>
      <c r="J6304" s="215" t="s">
        <v>9415</v>
      </c>
      <c r="K6304" s="215" t="s">
        <v>8688</v>
      </c>
      <c r="L6304" s="215" t="s">
        <v>10996</v>
      </c>
      <c r="AD6304" s="216"/>
    </row>
    <row r="6305" spans="1:30" s="215" customFormat="1" x14ac:dyDescent="0.25">
      <c r="A6305" s="215" t="s">
        <v>160</v>
      </c>
      <c r="B6305" s="215">
        <v>6199</v>
      </c>
      <c r="C6305" s="215" t="s">
        <v>260</v>
      </c>
      <c r="D6305" s="215">
        <v>934941</v>
      </c>
      <c r="E6305" s="215">
        <v>1020</v>
      </c>
      <c r="F6305" s="215">
        <v>1122</v>
      </c>
      <c r="G6305" s="215">
        <v>1004</v>
      </c>
      <c r="I6305" s="215" t="s">
        <v>9416</v>
      </c>
      <c r="J6305" s="215" t="s">
        <v>9417</v>
      </c>
      <c r="K6305" s="215" t="s">
        <v>8688</v>
      </c>
      <c r="L6305" s="215" t="s">
        <v>10997</v>
      </c>
      <c r="AD6305" s="216"/>
    </row>
    <row r="6306" spans="1:30" s="215" customFormat="1" x14ac:dyDescent="0.25">
      <c r="A6306" s="215" t="s">
        <v>160</v>
      </c>
      <c r="B6306" s="215">
        <v>6199</v>
      </c>
      <c r="C6306" s="215" t="s">
        <v>260</v>
      </c>
      <c r="D6306" s="215">
        <v>934952</v>
      </c>
      <c r="E6306" s="215">
        <v>1060</v>
      </c>
      <c r="F6306" s="215">
        <v>1242</v>
      </c>
      <c r="G6306" s="215">
        <v>1004</v>
      </c>
      <c r="I6306" s="215" t="s">
        <v>9418</v>
      </c>
      <c r="J6306" s="215" t="s">
        <v>9419</v>
      </c>
      <c r="K6306" s="215" t="s">
        <v>8688</v>
      </c>
      <c r="L6306" s="215" t="s">
        <v>10998</v>
      </c>
      <c r="AD6306" s="216"/>
    </row>
    <row r="6307" spans="1:30" s="215" customFormat="1" x14ac:dyDescent="0.25">
      <c r="A6307" s="215" t="s">
        <v>160</v>
      </c>
      <c r="B6307" s="215">
        <v>6199</v>
      </c>
      <c r="C6307" s="215" t="s">
        <v>260</v>
      </c>
      <c r="D6307" s="215">
        <v>3111066</v>
      </c>
      <c r="E6307" s="215">
        <v>1020</v>
      </c>
      <c r="F6307" s="215">
        <v>1121</v>
      </c>
      <c r="G6307" s="215">
        <v>1004</v>
      </c>
      <c r="I6307" s="215" t="s">
        <v>4201</v>
      </c>
      <c r="J6307" s="215" t="s">
        <v>4202</v>
      </c>
      <c r="K6307" s="215" t="s">
        <v>328</v>
      </c>
      <c r="L6307" s="215" t="s">
        <v>8092</v>
      </c>
      <c r="AD6307" s="216"/>
    </row>
    <row r="6308" spans="1:30" s="215" customFormat="1" x14ac:dyDescent="0.25">
      <c r="A6308" s="215" t="s">
        <v>160</v>
      </c>
      <c r="B6308" s="215">
        <v>6199</v>
      </c>
      <c r="C6308" s="215" t="s">
        <v>260</v>
      </c>
      <c r="D6308" s="215">
        <v>3111069</v>
      </c>
      <c r="E6308" s="215">
        <v>1020</v>
      </c>
      <c r="F6308" s="215">
        <v>1110</v>
      </c>
      <c r="G6308" s="215">
        <v>1004</v>
      </c>
      <c r="I6308" s="215" t="s">
        <v>9420</v>
      </c>
      <c r="J6308" s="215" t="s">
        <v>9421</v>
      </c>
      <c r="K6308" s="215" t="s">
        <v>8688</v>
      </c>
      <c r="L6308" s="215" t="s">
        <v>10999</v>
      </c>
      <c r="AD6308" s="216"/>
    </row>
    <row r="6309" spans="1:30" s="215" customFormat="1" x14ac:dyDescent="0.25">
      <c r="A6309" s="215" t="s">
        <v>160</v>
      </c>
      <c r="B6309" s="215">
        <v>6199</v>
      </c>
      <c r="C6309" s="215" t="s">
        <v>260</v>
      </c>
      <c r="D6309" s="215">
        <v>3111079</v>
      </c>
      <c r="E6309" s="215">
        <v>1020</v>
      </c>
      <c r="F6309" s="215">
        <v>1242</v>
      </c>
      <c r="G6309" s="215">
        <v>1004</v>
      </c>
      <c r="I6309" s="215" t="s">
        <v>4203</v>
      </c>
      <c r="J6309" s="215" t="s">
        <v>4204</v>
      </c>
      <c r="K6309" s="215" t="s">
        <v>328</v>
      </c>
      <c r="L6309" s="215" t="s">
        <v>8095</v>
      </c>
      <c r="AD6309" s="216"/>
    </row>
    <row r="6310" spans="1:30" s="215" customFormat="1" x14ac:dyDescent="0.25">
      <c r="A6310" s="215" t="s">
        <v>160</v>
      </c>
      <c r="B6310" s="215">
        <v>6199</v>
      </c>
      <c r="C6310" s="215" t="s">
        <v>260</v>
      </c>
      <c r="D6310" s="215">
        <v>3111090</v>
      </c>
      <c r="E6310" s="215">
        <v>1020</v>
      </c>
      <c r="F6310" s="215">
        <v>1121</v>
      </c>
      <c r="G6310" s="215">
        <v>1004</v>
      </c>
      <c r="I6310" s="215" t="s">
        <v>4151</v>
      </c>
      <c r="J6310" s="215" t="s">
        <v>4152</v>
      </c>
      <c r="K6310" s="215" t="s">
        <v>328</v>
      </c>
      <c r="L6310" s="215" t="s">
        <v>8623</v>
      </c>
      <c r="AD6310" s="216"/>
    </row>
    <row r="6311" spans="1:30" s="215" customFormat="1" x14ac:dyDescent="0.25">
      <c r="A6311" s="215" t="s">
        <v>160</v>
      </c>
      <c r="B6311" s="215">
        <v>6199</v>
      </c>
      <c r="C6311" s="215" t="s">
        <v>260</v>
      </c>
      <c r="D6311" s="215">
        <v>3111094</v>
      </c>
      <c r="E6311" s="215">
        <v>1020</v>
      </c>
      <c r="F6311" s="215">
        <v>1110</v>
      </c>
      <c r="G6311" s="215">
        <v>1004</v>
      </c>
      <c r="I6311" s="215" t="s">
        <v>9422</v>
      </c>
      <c r="J6311" s="215" t="s">
        <v>9423</v>
      </c>
      <c r="K6311" s="215" t="s">
        <v>8688</v>
      </c>
      <c r="L6311" s="215" t="s">
        <v>11000</v>
      </c>
      <c r="AD6311" s="216"/>
    </row>
    <row r="6312" spans="1:30" s="215" customFormat="1" x14ac:dyDescent="0.25">
      <c r="A6312" s="215" t="s">
        <v>160</v>
      </c>
      <c r="B6312" s="215">
        <v>6199</v>
      </c>
      <c r="C6312" s="215" t="s">
        <v>260</v>
      </c>
      <c r="D6312" s="215">
        <v>3111116</v>
      </c>
      <c r="E6312" s="215">
        <v>1020</v>
      </c>
      <c r="F6312" s="215">
        <v>1110</v>
      </c>
      <c r="G6312" s="215">
        <v>1004</v>
      </c>
      <c r="I6312" s="215" t="s">
        <v>9424</v>
      </c>
      <c r="J6312" s="215" t="s">
        <v>9425</v>
      </c>
      <c r="K6312" s="215" t="s">
        <v>8688</v>
      </c>
      <c r="L6312" s="215" t="s">
        <v>11001</v>
      </c>
      <c r="AD6312" s="216"/>
    </row>
    <row r="6313" spans="1:30" s="215" customFormat="1" x14ac:dyDescent="0.25">
      <c r="A6313" s="215" t="s">
        <v>160</v>
      </c>
      <c r="B6313" s="215">
        <v>6199</v>
      </c>
      <c r="C6313" s="215" t="s">
        <v>260</v>
      </c>
      <c r="D6313" s="215">
        <v>3111118</v>
      </c>
      <c r="E6313" s="215">
        <v>1020</v>
      </c>
      <c r="F6313" s="215">
        <v>1122</v>
      </c>
      <c r="G6313" s="215">
        <v>1004</v>
      </c>
      <c r="I6313" s="215" t="s">
        <v>4205</v>
      </c>
      <c r="J6313" s="215" t="s">
        <v>4206</v>
      </c>
      <c r="K6313" s="215" t="s">
        <v>328</v>
      </c>
      <c r="L6313" s="215" t="s">
        <v>8080</v>
      </c>
      <c r="AD6313" s="216"/>
    </row>
    <row r="6314" spans="1:30" s="215" customFormat="1" x14ac:dyDescent="0.25">
      <c r="A6314" s="215" t="s">
        <v>160</v>
      </c>
      <c r="B6314" s="215">
        <v>6199</v>
      </c>
      <c r="C6314" s="215" t="s">
        <v>260</v>
      </c>
      <c r="D6314" s="215">
        <v>3111131</v>
      </c>
      <c r="E6314" s="215">
        <v>1020</v>
      </c>
      <c r="F6314" s="215">
        <v>1110</v>
      </c>
      <c r="G6314" s="215">
        <v>1004</v>
      </c>
      <c r="I6314" s="215" t="s">
        <v>9426</v>
      </c>
      <c r="J6314" s="215" t="s">
        <v>9427</v>
      </c>
      <c r="K6314" s="215" t="s">
        <v>8688</v>
      </c>
      <c r="L6314" s="215" t="s">
        <v>11002</v>
      </c>
      <c r="AD6314" s="216"/>
    </row>
    <row r="6315" spans="1:30" s="215" customFormat="1" x14ac:dyDescent="0.25">
      <c r="A6315" s="215" t="s">
        <v>160</v>
      </c>
      <c r="B6315" s="215">
        <v>6199</v>
      </c>
      <c r="C6315" s="215" t="s">
        <v>260</v>
      </c>
      <c r="D6315" s="215">
        <v>3111132</v>
      </c>
      <c r="E6315" s="215">
        <v>1020</v>
      </c>
      <c r="F6315" s="215">
        <v>1110</v>
      </c>
      <c r="G6315" s="215">
        <v>1004</v>
      </c>
      <c r="I6315" s="215" t="s">
        <v>25176</v>
      </c>
      <c r="J6315" s="215" t="s">
        <v>25177</v>
      </c>
      <c r="K6315" s="215" t="s">
        <v>8688</v>
      </c>
      <c r="L6315" s="215" t="s">
        <v>25208</v>
      </c>
      <c r="AD6315" s="216"/>
    </row>
    <row r="6316" spans="1:30" s="215" customFormat="1" x14ac:dyDescent="0.25">
      <c r="A6316" s="215" t="s">
        <v>160</v>
      </c>
      <c r="B6316" s="215">
        <v>6199</v>
      </c>
      <c r="C6316" s="215" t="s">
        <v>260</v>
      </c>
      <c r="D6316" s="215">
        <v>3111139</v>
      </c>
      <c r="E6316" s="215">
        <v>1060</v>
      </c>
      <c r="F6316" s="215">
        <v>1251</v>
      </c>
      <c r="G6316" s="215">
        <v>1004</v>
      </c>
      <c r="I6316" s="215" t="s">
        <v>4207</v>
      </c>
      <c r="J6316" s="215" t="s">
        <v>4208</v>
      </c>
      <c r="K6316" s="215" t="s">
        <v>328</v>
      </c>
      <c r="L6316" s="215" t="s">
        <v>8099</v>
      </c>
      <c r="AD6316" s="216"/>
    </row>
    <row r="6317" spans="1:30" s="215" customFormat="1" x14ac:dyDescent="0.25">
      <c r="A6317" s="215" t="s">
        <v>160</v>
      </c>
      <c r="B6317" s="215">
        <v>6199</v>
      </c>
      <c r="C6317" s="215" t="s">
        <v>260</v>
      </c>
      <c r="D6317" s="215">
        <v>3111142</v>
      </c>
      <c r="E6317" s="215">
        <v>1020</v>
      </c>
      <c r="F6317" s="215">
        <v>1110</v>
      </c>
      <c r="G6317" s="215">
        <v>1004</v>
      </c>
      <c r="I6317" s="215" t="s">
        <v>4209</v>
      </c>
      <c r="J6317" s="215" t="s">
        <v>4210</v>
      </c>
      <c r="K6317" s="215" t="s">
        <v>328</v>
      </c>
      <c r="L6317" s="215" t="s">
        <v>8083</v>
      </c>
      <c r="AD6317" s="216"/>
    </row>
    <row r="6318" spans="1:30" s="215" customFormat="1" x14ac:dyDescent="0.25">
      <c r="A6318" s="215" t="s">
        <v>160</v>
      </c>
      <c r="B6318" s="215">
        <v>6199</v>
      </c>
      <c r="C6318" s="215" t="s">
        <v>260</v>
      </c>
      <c r="D6318" s="215">
        <v>3111400</v>
      </c>
      <c r="E6318" s="215">
        <v>1020</v>
      </c>
      <c r="F6318" s="215">
        <v>1251</v>
      </c>
      <c r="G6318" s="215">
        <v>1004</v>
      </c>
      <c r="I6318" s="215" t="s">
        <v>4207</v>
      </c>
      <c r="J6318" s="215" t="s">
        <v>4208</v>
      </c>
      <c r="K6318" s="215" t="s">
        <v>328</v>
      </c>
      <c r="L6318" s="215" t="s">
        <v>8099</v>
      </c>
      <c r="AD6318" s="216"/>
    </row>
    <row r="6319" spans="1:30" s="215" customFormat="1" x14ac:dyDescent="0.25">
      <c r="A6319" s="215" t="s">
        <v>160</v>
      </c>
      <c r="B6319" s="215">
        <v>6199</v>
      </c>
      <c r="C6319" s="215" t="s">
        <v>260</v>
      </c>
      <c r="D6319" s="215">
        <v>3111418</v>
      </c>
      <c r="E6319" s="215">
        <v>1020</v>
      </c>
      <c r="F6319" s="215">
        <v>1110</v>
      </c>
      <c r="G6319" s="215">
        <v>1004</v>
      </c>
      <c r="I6319" s="215" t="s">
        <v>4211</v>
      </c>
      <c r="J6319" s="215" t="s">
        <v>4212</v>
      </c>
      <c r="K6319" s="215" t="s">
        <v>328</v>
      </c>
      <c r="L6319" s="215" t="s">
        <v>8100</v>
      </c>
      <c r="AD6319" s="216"/>
    </row>
    <row r="6320" spans="1:30" s="215" customFormat="1" x14ac:dyDescent="0.25">
      <c r="A6320" s="215" t="s">
        <v>160</v>
      </c>
      <c r="B6320" s="215">
        <v>6199</v>
      </c>
      <c r="C6320" s="215" t="s">
        <v>260</v>
      </c>
      <c r="D6320" s="215">
        <v>3111419</v>
      </c>
      <c r="E6320" s="215">
        <v>1020</v>
      </c>
      <c r="F6320" s="215">
        <v>1121</v>
      </c>
      <c r="G6320" s="215">
        <v>1004</v>
      </c>
      <c r="I6320" s="215" t="s">
        <v>4213</v>
      </c>
      <c r="J6320" s="215" t="s">
        <v>4214</v>
      </c>
      <c r="K6320" s="215" t="s">
        <v>328</v>
      </c>
      <c r="L6320" s="215" t="s">
        <v>8101</v>
      </c>
      <c r="AD6320" s="216"/>
    </row>
    <row r="6321" spans="1:30" s="215" customFormat="1" x14ac:dyDescent="0.25">
      <c r="A6321" s="215" t="s">
        <v>160</v>
      </c>
      <c r="B6321" s="215">
        <v>6199</v>
      </c>
      <c r="C6321" s="215" t="s">
        <v>260</v>
      </c>
      <c r="D6321" s="215">
        <v>3111421</v>
      </c>
      <c r="E6321" s="215">
        <v>1020</v>
      </c>
      <c r="F6321" s="215">
        <v>1121</v>
      </c>
      <c r="G6321" s="215">
        <v>1004</v>
      </c>
      <c r="I6321" s="215" t="s">
        <v>4215</v>
      </c>
      <c r="J6321" s="215" t="s">
        <v>4216</v>
      </c>
      <c r="K6321" s="215" t="s">
        <v>328</v>
      </c>
      <c r="L6321" s="215" t="s">
        <v>8101</v>
      </c>
      <c r="AD6321" s="216"/>
    </row>
    <row r="6322" spans="1:30" s="215" customFormat="1" x14ac:dyDescent="0.25">
      <c r="A6322" s="215" t="s">
        <v>160</v>
      </c>
      <c r="B6322" s="215">
        <v>6199</v>
      </c>
      <c r="C6322" s="215" t="s">
        <v>260</v>
      </c>
      <c r="D6322" s="215">
        <v>9024727</v>
      </c>
      <c r="E6322" s="215">
        <v>1060</v>
      </c>
      <c r="G6322" s="215">
        <v>1004</v>
      </c>
      <c r="I6322" s="215" t="s">
        <v>9428</v>
      </c>
      <c r="J6322" s="215" t="s">
        <v>9429</v>
      </c>
      <c r="K6322" s="215" t="s">
        <v>8688</v>
      </c>
      <c r="L6322" s="215" t="s">
        <v>11003</v>
      </c>
      <c r="AD6322" s="216"/>
    </row>
    <row r="6323" spans="1:30" s="215" customFormat="1" x14ac:dyDescent="0.25">
      <c r="A6323" s="215" t="s">
        <v>160</v>
      </c>
      <c r="B6323" s="215">
        <v>6199</v>
      </c>
      <c r="C6323" s="215" t="s">
        <v>260</v>
      </c>
      <c r="D6323" s="215">
        <v>9024729</v>
      </c>
      <c r="E6323" s="215">
        <v>1060</v>
      </c>
      <c r="G6323" s="215">
        <v>1004</v>
      </c>
      <c r="I6323" s="215" t="s">
        <v>9430</v>
      </c>
      <c r="J6323" s="215" t="s">
        <v>9431</v>
      </c>
      <c r="K6323" s="215" t="s">
        <v>8688</v>
      </c>
      <c r="L6323" s="215" t="s">
        <v>11004</v>
      </c>
      <c r="AD6323" s="216"/>
    </row>
    <row r="6324" spans="1:30" s="215" customFormat="1" x14ac:dyDescent="0.25">
      <c r="A6324" s="215" t="s">
        <v>160</v>
      </c>
      <c r="B6324" s="215">
        <v>6199</v>
      </c>
      <c r="C6324" s="215" t="s">
        <v>260</v>
      </c>
      <c r="D6324" s="215">
        <v>9024730</v>
      </c>
      <c r="E6324" s="215">
        <v>1060</v>
      </c>
      <c r="G6324" s="215">
        <v>1004</v>
      </c>
      <c r="I6324" s="215" t="s">
        <v>9432</v>
      </c>
      <c r="J6324" s="215" t="s">
        <v>9433</v>
      </c>
      <c r="K6324" s="215" t="s">
        <v>8688</v>
      </c>
      <c r="L6324" s="215" t="s">
        <v>11005</v>
      </c>
      <c r="AD6324" s="216"/>
    </row>
    <row r="6325" spans="1:30" s="215" customFormat="1" x14ac:dyDescent="0.25">
      <c r="A6325" s="215" t="s">
        <v>160</v>
      </c>
      <c r="B6325" s="215">
        <v>6199</v>
      </c>
      <c r="C6325" s="215" t="s">
        <v>260</v>
      </c>
      <c r="D6325" s="215">
        <v>9024731</v>
      </c>
      <c r="E6325" s="215">
        <v>1060</v>
      </c>
      <c r="G6325" s="215">
        <v>1004</v>
      </c>
      <c r="I6325" s="215" t="s">
        <v>9434</v>
      </c>
      <c r="J6325" s="215" t="s">
        <v>9435</v>
      </c>
      <c r="K6325" s="215" t="s">
        <v>8688</v>
      </c>
      <c r="L6325" s="215" t="s">
        <v>11006</v>
      </c>
      <c r="AD6325" s="216"/>
    </row>
    <row r="6326" spans="1:30" s="215" customFormat="1" x14ac:dyDescent="0.25">
      <c r="A6326" s="215" t="s">
        <v>160</v>
      </c>
      <c r="B6326" s="215">
        <v>6199</v>
      </c>
      <c r="C6326" s="215" t="s">
        <v>260</v>
      </c>
      <c r="D6326" s="215">
        <v>9024732</v>
      </c>
      <c r="E6326" s="215">
        <v>1020</v>
      </c>
      <c r="F6326" s="215">
        <v>1121</v>
      </c>
      <c r="G6326" s="215">
        <v>1004</v>
      </c>
      <c r="I6326" s="215" t="s">
        <v>9436</v>
      </c>
      <c r="J6326" s="215" t="s">
        <v>9437</v>
      </c>
      <c r="K6326" s="215" t="s">
        <v>8688</v>
      </c>
      <c r="L6326" s="215" t="s">
        <v>11007</v>
      </c>
      <c r="AD6326" s="216"/>
    </row>
    <row r="6327" spans="1:30" s="215" customFormat="1" x14ac:dyDescent="0.25">
      <c r="A6327" s="215" t="s">
        <v>160</v>
      </c>
      <c r="B6327" s="215">
        <v>6199</v>
      </c>
      <c r="C6327" s="215" t="s">
        <v>260</v>
      </c>
      <c r="D6327" s="215">
        <v>9033901</v>
      </c>
      <c r="E6327" s="215">
        <v>1060</v>
      </c>
      <c r="G6327" s="215">
        <v>1004</v>
      </c>
      <c r="I6327" s="215" t="s">
        <v>9438</v>
      </c>
      <c r="J6327" s="215" t="s">
        <v>9439</v>
      </c>
      <c r="K6327" s="215" t="s">
        <v>8688</v>
      </c>
      <c r="L6327" s="215" t="s">
        <v>11008</v>
      </c>
      <c r="AD6327" s="216"/>
    </row>
    <row r="6328" spans="1:30" s="215" customFormat="1" x14ac:dyDescent="0.25">
      <c r="A6328" s="215" t="s">
        <v>160</v>
      </c>
      <c r="B6328" s="215">
        <v>6199</v>
      </c>
      <c r="C6328" s="215" t="s">
        <v>260</v>
      </c>
      <c r="D6328" s="215">
        <v>9033903</v>
      </c>
      <c r="E6328" s="215">
        <v>1060</v>
      </c>
      <c r="G6328" s="215">
        <v>1004</v>
      </c>
      <c r="I6328" s="215" t="s">
        <v>9440</v>
      </c>
      <c r="J6328" s="215" t="s">
        <v>9441</v>
      </c>
      <c r="K6328" s="215" t="s">
        <v>8688</v>
      </c>
      <c r="L6328" s="215" t="s">
        <v>11009</v>
      </c>
      <c r="AD6328" s="216"/>
    </row>
    <row r="6329" spans="1:30" s="215" customFormat="1" x14ac:dyDescent="0.25">
      <c r="A6329" s="215" t="s">
        <v>160</v>
      </c>
      <c r="B6329" s="215">
        <v>6199</v>
      </c>
      <c r="C6329" s="215" t="s">
        <v>260</v>
      </c>
      <c r="D6329" s="215">
        <v>9033909</v>
      </c>
      <c r="E6329" s="215">
        <v>1060</v>
      </c>
      <c r="G6329" s="215">
        <v>1004</v>
      </c>
      <c r="I6329" s="215" t="s">
        <v>9442</v>
      </c>
      <c r="J6329" s="215" t="s">
        <v>9443</v>
      </c>
      <c r="K6329" s="215" t="s">
        <v>8688</v>
      </c>
      <c r="L6329" s="215" t="s">
        <v>11010</v>
      </c>
      <c r="AD6329" s="216"/>
    </row>
    <row r="6330" spans="1:30" s="215" customFormat="1" x14ac:dyDescent="0.25">
      <c r="A6330" s="215" t="s">
        <v>160</v>
      </c>
      <c r="B6330" s="215">
        <v>6199</v>
      </c>
      <c r="C6330" s="215" t="s">
        <v>260</v>
      </c>
      <c r="D6330" s="215">
        <v>9033911</v>
      </c>
      <c r="E6330" s="215">
        <v>1060</v>
      </c>
      <c r="G6330" s="215">
        <v>1004</v>
      </c>
      <c r="I6330" s="215" t="s">
        <v>9444</v>
      </c>
      <c r="J6330" s="215" t="s">
        <v>9445</v>
      </c>
      <c r="K6330" s="215" t="s">
        <v>8688</v>
      </c>
      <c r="L6330" s="215" t="s">
        <v>11011</v>
      </c>
      <c r="AD6330" s="216"/>
    </row>
    <row r="6331" spans="1:30" s="215" customFormat="1" x14ac:dyDescent="0.25">
      <c r="A6331" s="215" t="s">
        <v>160</v>
      </c>
      <c r="B6331" s="215">
        <v>6199</v>
      </c>
      <c r="C6331" s="215" t="s">
        <v>260</v>
      </c>
      <c r="D6331" s="215">
        <v>9033913</v>
      </c>
      <c r="E6331" s="215">
        <v>1060</v>
      </c>
      <c r="F6331" s="215">
        <v>1251</v>
      </c>
      <c r="G6331" s="215">
        <v>1004</v>
      </c>
      <c r="I6331" s="215" t="s">
        <v>8625</v>
      </c>
      <c r="J6331" s="215" t="s">
        <v>8626</v>
      </c>
      <c r="K6331" s="215" t="s">
        <v>328</v>
      </c>
      <c r="L6331" s="215" t="s">
        <v>8102</v>
      </c>
      <c r="AD6331" s="216"/>
    </row>
    <row r="6332" spans="1:30" s="215" customFormat="1" x14ac:dyDescent="0.25">
      <c r="A6332" s="215" t="s">
        <v>160</v>
      </c>
      <c r="B6332" s="215">
        <v>6199</v>
      </c>
      <c r="C6332" s="215" t="s">
        <v>260</v>
      </c>
      <c r="D6332" s="215">
        <v>9033915</v>
      </c>
      <c r="E6332" s="215">
        <v>1060</v>
      </c>
      <c r="G6332" s="215">
        <v>1004</v>
      </c>
      <c r="I6332" s="215" t="s">
        <v>9446</v>
      </c>
      <c r="J6332" s="215" t="s">
        <v>9447</v>
      </c>
      <c r="K6332" s="215" t="s">
        <v>8688</v>
      </c>
      <c r="L6332" s="215" t="s">
        <v>11012</v>
      </c>
      <c r="AD6332" s="216"/>
    </row>
    <row r="6333" spans="1:30" s="215" customFormat="1" x14ac:dyDescent="0.25">
      <c r="A6333" s="215" t="s">
        <v>160</v>
      </c>
      <c r="B6333" s="215">
        <v>6199</v>
      </c>
      <c r="C6333" s="215" t="s">
        <v>260</v>
      </c>
      <c r="D6333" s="215">
        <v>9033916</v>
      </c>
      <c r="E6333" s="215">
        <v>1060</v>
      </c>
      <c r="G6333" s="215">
        <v>1004</v>
      </c>
      <c r="I6333" s="215" t="s">
        <v>9448</v>
      </c>
      <c r="J6333" s="215" t="s">
        <v>9449</v>
      </c>
      <c r="K6333" s="215" t="s">
        <v>8688</v>
      </c>
      <c r="L6333" s="215" t="s">
        <v>11013</v>
      </c>
      <c r="AD6333" s="216"/>
    </row>
    <row r="6334" spans="1:30" s="215" customFormat="1" x14ac:dyDescent="0.25">
      <c r="A6334" s="215" t="s">
        <v>160</v>
      </c>
      <c r="B6334" s="215">
        <v>6199</v>
      </c>
      <c r="C6334" s="215" t="s">
        <v>260</v>
      </c>
      <c r="D6334" s="215">
        <v>9033919</v>
      </c>
      <c r="E6334" s="215">
        <v>1060</v>
      </c>
      <c r="G6334" s="215">
        <v>1004</v>
      </c>
      <c r="I6334" s="215" t="s">
        <v>9450</v>
      </c>
      <c r="J6334" s="215" t="s">
        <v>9451</v>
      </c>
      <c r="K6334" s="215" t="s">
        <v>8688</v>
      </c>
      <c r="L6334" s="215" t="s">
        <v>11014</v>
      </c>
      <c r="AD6334" s="216"/>
    </row>
    <row r="6335" spans="1:30" s="215" customFormat="1" x14ac:dyDescent="0.25">
      <c r="A6335" s="215" t="s">
        <v>160</v>
      </c>
      <c r="B6335" s="215">
        <v>6199</v>
      </c>
      <c r="C6335" s="215" t="s">
        <v>260</v>
      </c>
      <c r="D6335" s="215">
        <v>9033924</v>
      </c>
      <c r="E6335" s="215">
        <v>1060</v>
      </c>
      <c r="G6335" s="215">
        <v>1004</v>
      </c>
      <c r="I6335" s="215" t="s">
        <v>9452</v>
      </c>
      <c r="J6335" s="215" t="s">
        <v>9453</v>
      </c>
      <c r="K6335" s="215" t="s">
        <v>8688</v>
      </c>
      <c r="L6335" s="215" t="s">
        <v>11015</v>
      </c>
      <c r="AD6335" s="216"/>
    </row>
    <row r="6336" spans="1:30" s="215" customFormat="1" x14ac:dyDescent="0.25">
      <c r="A6336" s="215" t="s">
        <v>160</v>
      </c>
      <c r="B6336" s="215">
        <v>6199</v>
      </c>
      <c r="C6336" s="215" t="s">
        <v>260</v>
      </c>
      <c r="D6336" s="215">
        <v>9062046</v>
      </c>
      <c r="E6336" s="215">
        <v>1060</v>
      </c>
      <c r="G6336" s="215">
        <v>1004</v>
      </c>
      <c r="I6336" s="215" t="s">
        <v>9454</v>
      </c>
      <c r="J6336" s="215" t="s">
        <v>9455</v>
      </c>
      <c r="K6336" s="215" t="s">
        <v>8688</v>
      </c>
      <c r="L6336" s="215" t="s">
        <v>11016</v>
      </c>
      <c r="AD6336" s="216"/>
    </row>
    <row r="6337" spans="1:30" s="215" customFormat="1" x14ac:dyDescent="0.25">
      <c r="A6337" s="215" t="s">
        <v>160</v>
      </c>
      <c r="B6337" s="215">
        <v>6199</v>
      </c>
      <c r="C6337" s="215" t="s">
        <v>260</v>
      </c>
      <c r="D6337" s="215">
        <v>11528730</v>
      </c>
      <c r="E6337" s="215">
        <v>1020</v>
      </c>
      <c r="F6337" s="215">
        <v>1122</v>
      </c>
      <c r="G6337" s="215">
        <v>1004</v>
      </c>
      <c r="I6337" s="215" t="s">
        <v>9456</v>
      </c>
      <c r="J6337" s="215" t="s">
        <v>9457</v>
      </c>
      <c r="K6337" s="215" t="s">
        <v>8688</v>
      </c>
      <c r="L6337" s="215" t="s">
        <v>11017</v>
      </c>
      <c r="AD6337" s="216"/>
    </row>
    <row r="6338" spans="1:30" s="215" customFormat="1" x14ac:dyDescent="0.25">
      <c r="A6338" s="215" t="s">
        <v>160</v>
      </c>
      <c r="B6338" s="215">
        <v>6199</v>
      </c>
      <c r="C6338" s="215" t="s">
        <v>260</v>
      </c>
      <c r="D6338" s="215">
        <v>190070701</v>
      </c>
      <c r="E6338" s="215">
        <v>1020</v>
      </c>
      <c r="F6338" s="215">
        <v>1110</v>
      </c>
      <c r="G6338" s="215">
        <v>1004</v>
      </c>
      <c r="I6338" s="215" t="s">
        <v>4217</v>
      </c>
      <c r="J6338" s="215" t="s">
        <v>4218</v>
      </c>
      <c r="K6338" s="215" t="s">
        <v>328</v>
      </c>
      <c r="L6338" s="215" t="s">
        <v>8103</v>
      </c>
      <c r="AD6338" s="216"/>
    </row>
    <row r="6339" spans="1:30" s="215" customFormat="1" x14ac:dyDescent="0.25">
      <c r="A6339" s="215" t="s">
        <v>160</v>
      </c>
      <c r="B6339" s="215">
        <v>6199</v>
      </c>
      <c r="C6339" s="215" t="s">
        <v>260</v>
      </c>
      <c r="D6339" s="215">
        <v>190091358</v>
      </c>
      <c r="E6339" s="215">
        <v>1020</v>
      </c>
      <c r="F6339" s="215">
        <v>1110</v>
      </c>
      <c r="G6339" s="215">
        <v>1004</v>
      </c>
      <c r="I6339" s="215" t="s">
        <v>9458</v>
      </c>
      <c r="J6339" s="215" t="s">
        <v>9459</v>
      </c>
      <c r="K6339" s="215" t="s">
        <v>8688</v>
      </c>
      <c r="L6339" s="215" t="s">
        <v>11018</v>
      </c>
      <c r="AD6339" s="216"/>
    </row>
    <row r="6340" spans="1:30" s="215" customFormat="1" x14ac:dyDescent="0.25">
      <c r="A6340" s="215" t="s">
        <v>160</v>
      </c>
      <c r="B6340" s="215">
        <v>6199</v>
      </c>
      <c r="C6340" s="215" t="s">
        <v>260</v>
      </c>
      <c r="D6340" s="215">
        <v>190091360</v>
      </c>
      <c r="E6340" s="215">
        <v>1020</v>
      </c>
      <c r="F6340" s="215">
        <v>1110</v>
      </c>
      <c r="G6340" s="215">
        <v>1004</v>
      </c>
      <c r="I6340" s="215" t="s">
        <v>4217</v>
      </c>
      <c r="J6340" s="215" t="s">
        <v>4218</v>
      </c>
      <c r="K6340" s="215" t="s">
        <v>328</v>
      </c>
      <c r="L6340" s="215" t="s">
        <v>8103</v>
      </c>
      <c r="AD6340" s="216"/>
    </row>
    <row r="6341" spans="1:30" s="215" customFormat="1" x14ac:dyDescent="0.25">
      <c r="A6341" s="215" t="s">
        <v>160</v>
      </c>
      <c r="B6341" s="215">
        <v>6199</v>
      </c>
      <c r="C6341" s="215" t="s">
        <v>260</v>
      </c>
      <c r="D6341" s="215">
        <v>190122590</v>
      </c>
      <c r="E6341" s="215">
        <v>1060</v>
      </c>
      <c r="F6341" s="215">
        <v>1251</v>
      </c>
      <c r="G6341" s="215">
        <v>1004</v>
      </c>
      <c r="I6341" s="215" t="s">
        <v>4219</v>
      </c>
      <c r="J6341" s="215" t="s">
        <v>4220</v>
      </c>
      <c r="K6341" s="215" t="s">
        <v>328</v>
      </c>
      <c r="L6341" s="215" t="s">
        <v>8102</v>
      </c>
      <c r="AD6341" s="216"/>
    </row>
    <row r="6342" spans="1:30" s="215" customFormat="1" x14ac:dyDescent="0.25">
      <c r="A6342" s="215" t="s">
        <v>160</v>
      </c>
      <c r="B6342" s="215">
        <v>6199</v>
      </c>
      <c r="C6342" s="215" t="s">
        <v>260</v>
      </c>
      <c r="D6342" s="215">
        <v>190189414</v>
      </c>
      <c r="E6342" s="215">
        <v>1020</v>
      </c>
      <c r="F6342" s="215">
        <v>1110</v>
      </c>
      <c r="G6342" s="215">
        <v>1004</v>
      </c>
      <c r="I6342" s="215" t="s">
        <v>4199</v>
      </c>
      <c r="J6342" s="215" t="s">
        <v>4200</v>
      </c>
      <c r="K6342" s="215" t="s">
        <v>328</v>
      </c>
      <c r="L6342" s="215" t="s">
        <v>8098</v>
      </c>
      <c r="AD6342" s="216"/>
    </row>
    <row r="6343" spans="1:30" s="215" customFormat="1" x14ac:dyDescent="0.25">
      <c r="A6343" s="215" t="s">
        <v>160</v>
      </c>
      <c r="B6343" s="215">
        <v>6199</v>
      </c>
      <c r="C6343" s="215" t="s">
        <v>260</v>
      </c>
      <c r="D6343" s="215">
        <v>190194127</v>
      </c>
      <c r="E6343" s="215">
        <v>1020</v>
      </c>
      <c r="F6343" s="215">
        <v>1242</v>
      </c>
      <c r="G6343" s="215">
        <v>1004</v>
      </c>
      <c r="I6343" s="215" t="s">
        <v>4203</v>
      </c>
      <c r="J6343" s="215" t="s">
        <v>4204</v>
      </c>
      <c r="K6343" s="215" t="s">
        <v>328</v>
      </c>
      <c r="L6343" s="215" t="s">
        <v>8095</v>
      </c>
      <c r="AD6343" s="216"/>
    </row>
    <row r="6344" spans="1:30" s="215" customFormat="1" x14ac:dyDescent="0.25">
      <c r="A6344" s="215" t="s">
        <v>160</v>
      </c>
      <c r="B6344" s="215">
        <v>6199</v>
      </c>
      <c r="C6344" s="215" t="s">
        <v>260</v>
      </c>
      <c r="D6344" s="215">
        <v>190194129</v>
      </c>
      <c r="E6344" s="215">
        <v>1020</v>
      </c>
      <c r="F6344" s="215">
        <v>1110</v>
      </c>
      <c r="G6344" s="215">
        <v>1004</v>
      </c>
      <c r="I6344" s="215" t="s">
        <v>4171</v>
      </c>
      <c r="J6344" s="215" t="s">
        <v>4172</v>
      </c>
      <c r="K6344" s="215" t="s">
        <v>328</v>
      </c>
      <c r="L6344" s="215" t="s">
        <v>8087</v>
      </c>
      <c r="AD6344" s="216"/>
    </row>
    <row r="6345" spans="1:30" s="215" customFormat="1" x14ac:dyDescent="0.25">
      <c r="A6345" s="215" t="s">
        <v>160</v>
      </c>
      <c r="B6345" s="215">
        <v>6199</v>
      </c>
      <c r="C6345" s="215" t="s">
        <v>260</v>
      </c>
      <c r="D6345" s="215">
        <v>190194132</v>
      </c>
      <c r="E6345" s="215">
        <v>1020</v>
      </c>
      <c r="F6345" s="215">
        <v>1121</v>
      </c>
      <c r="G6345" s="215">
        <v>1004</v>
      </c>
      <c r="I6345" s="215" t="s">
        <v>4147</v>
      </c>
      <c r="J6345" s="215" t="s">
        <v>4148</v>
      </c>
      <c r="K6345" s="215" t="s">
        <v>328</v>
      </c>
      <c r="L6345" s="215" t="s">
        <v>8077</v>
      </c>
      <c r="AD6345" s="216"/>
    </row>
    <row r="6346" spans="1:30" s="215" customFormat="1" x14ac:dyDescent="0.25">
      <c r="A6346" s="215" t="s">
        <v>160</v>
      </c>
      <c r="B6346" s="215">
        <v>6199</v>
      </c>
      <c r="C6346" s="215" t="s">
        <v>260</v>
      </c>
      <c r="D6346" s="215">
        <v>190408653</v>
      </c>
      <c r="E6346" s="215">
        <v>1060</v>
      </c>
      <c r="F6346" s="215">
        <v>1251</v>
      </c>
      <c r="G6346" s="215">
        <v>1004</v>
      </c>
      <c r="I6346" s="215" t="s">
        <v>9460</v>
      </c>
      <c r="J6346" s="215" t="s">
        <v>9461</v>
      </c>
      <c r="K6346" s="215" t="s">
        <v>8688</v>
      </c>
      <c r="L6346" s="215" t="s">
        <v>11019</v>
      </c>
      <c r="AD6346" s="216"/>
    </row>
    <row r="6347" spans="1:30" s="215" customFormat="1" x14ac:dyDescent="0.25">
      <c r="A6347" s="215" t="s">
        <v>160</v>
      </c>
      <c r="B6347" s="215">
        <v>6199</v>
      </c>
      <c r="C6347" s="215" t="s">
        <v>260</v>
      </c>
      <c r="D6347" s="215">
        <v>190408669</v>
      </c>
      <c r="E6347" s="215">
        <v>1060</v>
      </c>
      <c r="F6347" s="215">
        <v>1271</v>
      </c>
      <c r="G6347" s="215">
        <v>1004</v>
      </c>
      <c r="I6347" s="215" t="s">
        <v>9462</v>
      </c>
      <c r="J6347" s="215" t="s">
        <v>9463</v>
      </c>
      <c r="K6347" s="215" t="s">
        <v>8688</v>
      </c>
      <c r="L6347" s="215" t="s">
        <v>11020</v>
      </c>
      <c r="AD6347" s="216"/>
    </row>
    <row r="6348" spans="1:30" s="215" customFormat="1" x14ac:dyDescent="0.25">
      <c r="A6348" s="215" t="s">
        <v>160</v>
      </c>
      <c r="B6348" s="215">
        <v>6199</v>
      </c>
      <c r="C6348" s="215" t="s">
        <v>260</v>
      </c>
      <c r="D6348" s="215">
        <v>190619531</v>
      </c>
      <c r="E6348" s="215">
        <v>1060</v>
      </c>
      <c r="F6348" s="215">
        <v>1251</v>
      </c>
      <c r="G6348" s="215">
        <v>1004</v>
      </c>
      <c r="I6348" s="215" t="s">
        <v>9464</v>
      </c>
      <c r="J6348" s="215" t="s">
        <v>9465</v>
      </c>
      <c r="K6348" s="215" t="s">
        <v>8688</v>
      </c>
      <c r="L6348" s="215" t="s">
        <v>11021</v>
      </c>
      <c r="AD6348" s="216"/>
    </row>
    <row r="6349" spans="1:30" s="215" customFormat="1" x14ac:dyDescent="0.25">
      <c r="A6349" s="215" t="s">
        <v>160</v>
      </c>
      <c r="B6349" s="215">
        <v>6199</v>
      </c>
      <c r="C6349" s="215" t="s">
        <v>260</v>
      </c>
      <c r="D6349" s="215">
        <v>191111771</v>
      </c>
      <c r="E6349" s="215">
        <v>1060</v>
      </c>
      <c r="F6349" s="215">
        <v>1261</v>
      </c>
      <c r="G6349" s="215">
        <v>1004</v>
      </c>
      <c r="I6349" s="215" t="s">
        <v>9466</v>
      </c>
      <c r="J6349" s="215" t="s">
        <v>9467</v>
      </c>
      <c r="K6349" s="215" t="s">
        <v>8688</v>
      </c>
      <c r="L6349" s="215" t="s">
        <v>11022</v>
      </c>
      <c r="AD6349" s="216"/>
    </row>
    <row r="6350" spans="1:30" s="215" customFormat="1" x14ac:dyDescent="0.25">
      <c r="A6350" s="215" t="s">
        <v>160</v>
      </c>
      <c r="B6350" s="215">
        <v>6199</v>
      </c>
      <c r="C6350" s="215" t="s">
        <v>260</v>
      </c>
      <c r="D6350" s="215">
        <v>191543554</v>
      </c>
      <c r="E6350" s="215">
        <v>1060</v>
      </c>
      <c r="F6350" s="215">
        <v>1121</v>
      </c>
      <c r="G6350" s="215">
        <v>1004</v>
      </c>
      <c r="I6350" s="215" t="s">
        <v>4153</v>
      </c>
      <c r="J6350" s="215" t="s">
        <v>4154</v>
      </c>
      <c r="K6350" s="215" t="s">
        <v>328</v>
      </c>
      <c r="L6350" s="215" t="s">
        <v>8079</v>
      </c>
      <c r="AD6350" s="216"/>
    </row>
    <row r="6351" spans="1:30" s="215" customFormat="1" x14ac:dyDescent="0.25">
      <c r="A6351" s="215" t="s">
        <v>160</v>
      </c>
      <c r="B6351" s="215">
        <v>6199</v>
      </c>
      <c r="C6351" s="215" t="s">
        <v>260</v>
      </c>
      <c r="D6351" s="215">
        <v>191706773</v>
      </c>
      <c r="E6351" s="215">
        <v>1060</v>
      </c>
      <c r="F6351" s="215">
        <v>1271</v>
      </c>
      <c r="G6351" s="215">
        <v>1004</v>
      </c>
      <c r="I6351" s="215" t="s">
        <v>9468</v>
      </c>
      <c r="J6351" s="215" t="s">
        <v>9469</v>
      </c>
      <c r="K6351" s="215" t="s">
        <v>8688</v>
      </c>
      <c r="L6351" s="215" t="s">
        <v>11023</v>
      </c>
      <c r="AD6351" s="216"/>
    </row>
    <row r="6352" spans="1:30" s="215" customFormat="1" x14ac:dyDescent="0.25">
      <c r="A6352" s="215" t="s">
        <v>160</v>
      </c>
      <c r="B6352" s="215">
        <v>6199</v>
      </c>
      <c r="C6352" s="215" t="s">
        <v>260</v>
      </c>
      <c r="D6352" s="215">
        <v>191723818</v>
      </c>
      <c r="E6352" s="215">
        <v>1020</v>
      </c>
      <c r="F6352" s="215">
        <v>1110</v>
      </c>
      <c r="G6352" s="215">
        <v>1004</v>
      </c>
      <c r="I6352" s="215" t="s">
        <v>9470</v>
      </c>
      <c r="J6352" s="215" t="s">
        <v>9471</v>
      </c>
      <c r="K6352" s="215" t="s">
        <v>8688</v>
      </c>
      <c r="L6352" s="215" t="s">
        <v>11024</v>
      </c>
      <c r="AD6352" s="216"/>
    </row>
    <row r="6353" spans="1:30" s="215" customFormat="1" x14ac:dyDescent="0.25">
      <c r="A6353" s="215" t="s">
        <v>160</v>
      </c>
      <c r="B6353" s="215">
        <v>6199</v>
      </c>
      <c r="C6353" s="215" t="s">
        <v>260</v>
      </c>
      <c r="D6353" s="215">
        <v>191749231</v>
      </c>
      <c r="E6353" s="215">
        <v>1060</v>
      </c>
      <c r="F6353" s="215">
        <v>1251</v>
      </c>
      <c r="G6353" s="215">
        <v>1004</v>
      </c>
      <c r="I6353" s="215" t="s">
        <v>9472</v>
      </c>
      <c r="J6353" s="215" t="s">
        <v>9473</v>
      </c>
      <c r="K6353" s="215" t="s">
        <v>8688</v>
      </c>
      <c r="L6353" s="215" t="s">
        <v>11025</v>
      </c>
      <c r="AD6353" s="216"/>
    </row>
    <row r="6354" spans="1:30" s="215" customFormat="1" x14ac:dyDescent="0.25">
      <c r="A6354" s="215" t="s">
        <v>160</v>
      </c>
      <c r="B6354" s="215">
        <v>6199</v>
      </c>
      <c r="C6354" s="215" t="s">
        <v>260</v>
      </c>
      <c r="D6354" s="215">
        <v>191874940</v>
      </c>
      <c r="E6354" s="215">
        <v>1060</v>
      </c>
      <c r="F6354" s="215">
        <v>1251</v>
      </c>
      <c r="G6354" s="215">
        <v>1004</v>
      </c>
      <c r="I6354" s="215" t="s">
        <v>9474</v>
      </c>
      <c r="J6354" s="215" t="s">
        <v>9475</v>
      </c>
      <c r="K6354" s="215" t="s">
        <v>8688</v>
      </c>
      <c r="L6354" s="215" t="s">
        <v>11026</v>
      </c>
      <c r="AD6354" s="216"/>
    </row>
    <row r="6355" spans="1:30" s="215" customFormat="1" x14ac:dyDescent="0.25">
      <c r="A6355" s="215" t="s">
        <v>160</v>
      </c>
      <c r="B6355" s="215">
        <v>6199</v>
      </c>
      <c r="C6355" s="215" t="s">
        <v>260</v>
      </c>
      <c r="D6355" s="215">
        <v>191903225</v>
      </c>
      <c r="E6355" s="215">
        <v>1060</v>
      </c>
      <c r="F6355" s="215">
        <v>1271</v>
      </c>
      <c r="G6355" s="215">
        <v>1004</v>
      </c>
      <c r="I6355" s="215" t="s">
        <v>9476</v>
      </c>
      <c r="J6355" s="215" t="s">
        <v>9477</v>
      </c>
      <c r="K6355" s="215" t="s">
        <v>8688</v>
      </c>
      <c r="L6355" s="215" t="s">
        <v>11027</v>
      </c>
      <c r="AD6355" s="216"/>
    </row>
    <row r="6356" spans="1:30" s="215" customFormat="1" x14ac:dyDescent="0.25">
      <c r="A6356" s="215" t="s">
        <v>160</v>
      </c>
      <c r="B6356" s="215">
        <v>6199</v>
      </c>
      <c r="C6356" s="215" t="s">
        <v>260</v>
      </c>
      <c r="D6356" s="215">
        <v>191947563</v>
      </c>
      <c r="E6356" s="215">
        <v>1060</v>
      </c>
      <c r="F6356" s="215">
        <v>1251</v>
      </c>
      <c r="G6356" s="215">
        <v>1004</v>
      </c>
      <c r="I6356" s="215" t="s">
        <v>9478</v>
      </c>
      <c r="J6356" s="215" t="s">
        <v>9479</v>
      </c>
      <c r="K6356" s="215" t="s">
        <v>8688</v>
      </c>
      <c r="L6356" s="215" t="s">
        <v>11028</v>
      </c>
      <c r="AD6356" s="216"/>
    </row>
    <row r="6357" spans="1:30" s="215" customFormat="1" x14ac:dyDescent="0.25">
      <c r="A6357" s="215" t="s">
        <v>160</v>
      </c>
      <c r="B6357" s="215">
        <v>6199</v>
      </c>
      <c r="C6357" s="215" t="s">
        <v>260</v>
      </c>
      <c r="D6357" s="215">
        <v>191954490</v>
      </c>
      <c r="E6357" s="215">
        <v>1020</v>
      </c>
      <c r="F6357" s="215">
        <v>1110</v>
      </c>
      <c r="G6357" s="215">
        <v>1004</v>
      </c>
      <c r="I6357" s="215" t="s">
        <v>9480</v>
      </c>
      <c r="J6357" s="215" t="s">
        <v>9481</v>
      </c>
      <c r="K6357" s="215" t="s">
        <v>8688</v>
      </c>
      <c r="L6357" s="215" t="s">
        <v>11029</v>
      </c>
      <c r="AD6357" s="216"/>
    </row>
    <row r="6358" spans="1:30" s="215" customFormat="1" x14ac:dyDescent="0.25">
      <c r="A6358" s="215" t="s">
        <v>160</v>
      </c>
      <c r="B6358" s="215">
        <v>6199</v>
      </c>
      <c r="C6358" s="215" t="s">
        <v>260</v>
      </c>
      <c r="D6358" s="215">
        <v>191961201</v>
      </c>
      <c r="E6358" s="215">
        <v>1020</v>
      </c>
      <c r="F6358" s="215">
        <v>1110</v>
      </c>
      <c r="G6358" s="215">
        <v>1004</v>
      </c>
      <c r="I6358" s="215" t="s">
        <v>11626</v>
      </c>
      <c r="J6358" s="215" t="s">
        <v>11627</v>
      </c>
      <c r="K6358" s="215" t="s">
        <v>8688</v>
      </c>
      <c r="L6358" s="215" t="s">
        <v>11634</v>
      </c>
      <c r="AD6358" s="216"/>
    </row>
    <row r="6359" spans="1:30" s="215" customFormat="1" x14ac:dyDescent="0.25">
      <c r="A6359" s="215" t="s">
        <v>160</v>
      </c>
      <c r="B6359" s="215">
        <v>6199</v>
      </c>
      <c r="C6359" s="215" t="s">
        <v>260</v>
      </c>
      <c r="D6359" s="215">
        <v>191964618</v>
      </c>
      <c r="E6359" s="215">
        <v>1020</v>
      </c>
      <c r="F6359" s="215">
        <v>1110</v>
      </c>
      <c r="G6359" s="215">
        <v>1004</v>
      </c>
      <c r="I6359" s="215" t="s">
        <v>9482</v>
      </c>
      <c r="J6359" s="215" t="s">
        <v>9483</v>
      </c>
      <c r="K6359" s="215" t="s">
        <v>8688</v>
      </c>
      <c r="L6359" s="215" t="s">
        <v>11030</v>
      </c>
      <c r="AD6359" s="216"/>
    </row>
    <row r="6360" spans="1:30" s="215" customFormat="1" x14ac:dyDescent="0.25">
      <c r="A6360" s="215" t="s">
        <v>160</v>
      </c>
      <c r="B6360" s="215">
        <v>6199</v>
      </c>
      <c r="C6360" s="215" t="s">
        <v>260</v>
      </c>
      <c r="D6360" s="215">
        <v>191971279</v>
      </c>
      <c r="E6360" s="215">
        <v>1060</v>
      </c>
      <c r="F6360" s="215">
        <v>1121</v>
      </c>
      <c r="G6360" s="215">
        <v>1004</v>
      </c>
      <c r="I6360" s="215" t="s">
        <v>4221</v>
      </c>
      <c r="J6360" s="215" t="s">
        <v>4222</v>
      </c>
      <c r="K6360" s="215" t="s">
        <v>328</v>
      </c>
      <c r="L6360" s="215" t="s">
        <v>8088</v>
      </c>
      <c r="AD6360" s="216"/>
    </row>
    <row r="6361" spans="1:30" s="215" customFormat="1" x14ac:dyDescent="0.25">
      <c r="A6361" s="215" t="s">
        <v>160</v>
      </c>
      <c r="B6361" s="215">
        <v>6199</v>
      </c>
      <c r="C6361" s="215" t="s">
        <v>260</v>
      </c>
      <c r="D6361" s="215">
        <v>191975268</v>
      </c>
      <c r="E6361" s="215">
        <v>1020</v>
      </c>
      <c r="F6361" s="215">
        <v>1122</v>
      </c>
      <c r="G6361" s="215">
        <v>1004</v>
      </c>
      <c r="I6361" s="215" t="s">
        <v>9484</v>
      </c>
      <c r="J6361" s="215" t="s">
        <v>9485</v>
      </c>
      <c r="K6361" s="215" t="s">
        <v>8688</v>
      </c>
      <c r="L6361" s="215" t="s">
        <v>11031</v>
      </c>
      <c r="AD6361" s="216"/>
    </row>
    <row r="6362" spans="1:30" s="215" customFormat="1" x14ac:dyDescent="0.25">
      <c r="A6362" s="215" t="s">
        <v>160</v>
      </c>
      <c r="B6362" s="215">
        <v>6199</v>
      </c>
      <c r="C6362" s="215" t="s">
        <v>260</v>
      </c>
      <c r="D6362" s="215">
        <v>191975269</v>
      </c>
      <c r="E6362" s="215">
        <v>1020</v>
      </c>
      <c r="F6362" s="215">
        <v>1122</v>
      </c>
      <c r="G6362" s="215">
        <v>1004</v>
      </c>
      <c r="I6362" s="215" t="s">
        <v>27244</v>
      </c>
      <c r="J6362" s="215" t="s">
        <v>27245</v>
      </c>
      <c r="K6362" s="215" t="s">
        <v>8688</v>
      </c>
      <c r="L6362" s="215" t="s">
        <v>27302</v>
      </c>
      <c r="AD6362" s="216"/>
    </row>
    <row r="6363" spans="1:30" s="215" customFormat="1" x14ac:dyDescent="0.25">
      <c r="A6363" s="215" t="s">
        <v>160</v>
      </c>
      <c r="B6363" s="215">
        <v>6199</v>
      </c>
      <c r="C6363" s="215" t="s">
        <v>260</v>
      </c>
      <c r="D6363" s="215">
        <v>191976566</v>
      </c>
      <c r="E6363" s="215">
        <v>1020</v>
      </c>
      <c r="F6363" s="215">
        <v>1110</v>
      </c>
      <c r="G6363" s="215">
        <v>1004</v>
      </c>
      <c r="I6363" s="215" t="s">
        <v>9486</v>
      </c>
      <c r="J6363" s="215" t="s">
        <v>9487</v>
      </c>
      <c r="K6363" s="215" t="s">
        <v>8688</v>
      </c>
      <c r="L6363" s="215" t="s">
        <v>11032</v>
      </c>
      <c r="AD6363" s="216"/>
    </row>
    <row r="6364" spans="1:30" s="215" customFormat="1" x14ac:dyDescent="0.25">
      <c r="A6364" s="215" t="s">
        <v>160</v>
      </c>
      <c r="B6364" s="215">
        <v>6199</v>
      </c>
      <c r="C6364" s="215" t="s">
        <v>260</v>
      </c>
      <c r="D6364" s="215">
        <v>191991442</v>
      </c>
      <c r="E6364" s="215">
        <v>1020</v>
      </c>
      <c r="F6364" s="215">
        <v>1110</v>
      </c>
      <c r="G6364" s="215">
        <v>1004</v>
      </c>
      <c r="I6364" s="215" t="s">
        <v>9488</v>
      </c>
      <c r="J6364" s="215" t="s">
        <v>9489</v>
      </c>
      <c r="K6364" s="215" t="s">
        <v>8688</v>
      </c>
      <c r="L6364" s="215" t="s">
        <v>11033</v>
      </c>
      <c r="AD6364" s="216"/>
    </row>
    <row r="6365" spans="1:30" s="215" customFormat="1" x14ac:dyDescent="0.25">
      <c r="A6365" s="215" t="s">
        <v>160</v>
      </c>
      <c r="B6365" s="215">
        <v>6199</v>
      </c>
      <c r="C6365" s="215" t="s">
        <v>260</v>
      </c>
      <c r="D6365" s="215">
        <v>192002965</v>
      </c>
      <c r="E6365" s="215">
        <v>1020</v>
      </c>
      <c r="F6365" s="215">
        <v>1110</v>
      </c>
      <c r="G6365" s="215">
        <v>1004</v>
      </c>
      <c r="I6365" s="215" t="s">
        <v>28460</v>
      </c>
      <c r="J6365" s="215" t="s">
        <v>28461</v>
      </c>
      <c r="K6365" s="215" t="s">
        <v>8688</v>
      </c>
      <c r="L6365" s="215" t="s">
        <v>28485</v>
      </c>
      <c r="AD6365" s="216"/>
    </row>
    <row r="6366" spans="1:30" s="215" customFormat="1" x14ac:dyDescent="0.25">
      <c r="A6366" s="215" t="s">
        <v>160</v>
      </c>
      <c r="B6366" s="215">
        <v>6199</v>
      </c>
      <c r="C6366" s="215" t="s">
        <v>260</v>
      </c>
      <c r="D6366" s="215">
        <v>192003157</v>
      </c>
      <c r="E6366" s="215">
        <v>1020</v>
      </c>
      <c r="F6366" s="215">
        <v>1110</v>
      </c>
      <c r="G6366" s="215">
        <v>1004</v>
      </c>
      <c r="I6366" s="215" t="s">
        <v>29027</v>
      </c>
      <c r="J6366" s="215" t="s">
        <v>29028</v>
      </c>
      <c r="K6366" s="215" t="s">
        <v>8688</v>
      </c>
      <c r="L6366" s="215" t="s">
        <v>29062</v>
      </c>
      <c r="AD6366" s="216"/>
    </row>
    <row r="6367" spans="1:30" s="215" customFormat="1" x14ac:dyDescent="0.25">
      <c r="A6367" s="215" t="s">
        <v>160</v>
      </c>
      <c r="B6367" s="215">
        <v>6199</v>
      </c>
      <c r="C6367" s="215" t="s">
        <v>260</v>
      </c>
      <c r="D6367" s="215">
        <v>192007075</v>
      </c>
      <c r="E6367" s="215">
        <v>1020</v>
      </c>
      <c r="F6367" s="215">
        <v>1110</v>
      </c>
      <c r="G6367" s="215">
        <v>1004</v>
      </c>
      <c r="I6367" s="215" t="s">
        <v>11698</v>
      </c>
      <c r="J6367" s="215" t="s">
        <v>11699</v>
      </c>
      <c r="K6367" s="215" t="s">
        <v>8688</v>
      </c>
      <c r="L6367" s="215" t="s">
        <v>11736</v>
      </c>
      <c r="AD6367" s="216"/>
    </row>
    <row r="6368" spans="1:30" s="215" customFormat="1" x14ac:dyDescent="0.25">
      <c r="A6368" s="215" t="s">
        <v>160</v>
      </c>
      <c r="B6368" s="215">
        <v>6199</v>
      </c>
      <c r="C6368" s="215" t="s">
        <v>260</v>
      </c>
      <c r="D6368" s="215">
        <v>192009688</v>
      </c>
      <c r="E6368" s="215">
        <v>1020</v>
      </c>
      <c r="F6368" s="215">
        <v>1122</v>
      </c>
      <c r="G6368" s="215">
        <v>1004</v>
      </c>
      <c r="I6368" s="215" t="s">
        <v>27246</v>
      </c>
      <c r="J6368" s="215" t="s">
        <v>27247</v>
      </c>
      <c r="K6368" s="215" t="s">
        <v>8688</v>
      </c>
      <c r="L6368" s="215" t="s">
        <v>27303</v>
      </c>
      <c r="AD6368" s="216"/>
    </row>
    <row r="6369" spans="1:30" s="215" customFormat="1" x14ac:dyDescent="0.25">
      <c r="A6369" s="215" t="s">
        <v>160</v>
      </c>
      <c r="B6369" s="215">
        <v>6199</v>
      </c>
      <c r="C6369" s="215" t="s">
        <v>260</v>
      </c>
      <c r="D6369" s="215">
        <v>192009806</v>
      </c>
      <c r="E6369" s="215">
        <v>1060</v>
      </c>
      <c r="F6369" s="215">
        <v>1252</v>
      </c>
      <c r="G6369" s="215">
        <v>1004</v>
      </c>
      <c r="I6369" s="215" t="s">
        <v>26977</v>
      </c>
      <c r="J6369" s="215" t="s">
        <v>26978</v>
      </c>
      <c r="K6369" s="215" t="s">
        <v>8688</v>
      </c>
      <c r="L6369" s="215" t="s">
        <v>27027</v>
      </c>
      <c r="AD6369" s="216"/>
    </row>
    <row r="6370" spans="1:30" s="215" customFormat="1" x14ac:dyDescent="0.25">
      <c r="A6370" s="215" t="s">
        <v>160</v>
      </c>
      <c r="B6370" s="215">
        <v>6199</v>
      </c>
      <c r="C6370" s="215" t="s">
        <v>260</v>
      </c>
      <c r="D6370" s="215">
        <v>192039469</v>
      </c>
      <c r="E6370" s="215">
        <v>1060</v>
      </c>
      <c r="G6370" s="215">
        <v>1004</v>
      </c>
      <c r="I6370" s="215" t="s">
        <v>28238</v>
      </c>
      <c r="J6370" s="215" t="s">
        <v>28239</v>
      </c>
      <c r="K6370" s="215" t="s">
        <v>8688</v>
      </c>
      <c r="L6370" s="215" t="s">
        <v>28288</v>
      </c>
      <c r="AD6370" s="216"/>
    </row>
    <row r="6371" spans="1:30" s="215" customFormat="1" x14ac:dyDescent="0.25">
      <c r="A6371" s="215" t="s">
        <v>160</v>
      </c>
      <c r="B6371" s="215">
        <v>6199</v>
      </c>
      <c r="C6371" s="215" t="s">
        <v>260</v>
      </c>
      <c r="D6371" s="215">
        <v>192041422</v>
      </c>
      <c r="E6371" s="215">
        <v>1060</v>
      </c>
      <c r="F6371" s="215">
        <v>1251</v>
      </c>
      <c r="G6371" s="215">
        <v>1004</v>
      </c>
      <c r="I6371" s="215" t="s">
        <v>28622</v>
      </c>
      <c r="J6371" s="215" t="s">
        <v>28623</v>
      </c>
      <c r="K6371" s="215" t="s">
        <v>8688</v>
      </c>
      <c r="L6371" s="215" t="s">
        <v>28643</v>
      </c>
      <c r="AD6371" s="216"/>
    </row>
    <row r="6372" spans="1:30" s="215" customFormat="1" x14ac:dyDescent="0.25">
      <c r="A6372" s="215" t="s">
        <v>160</v>
      </c>
      <c r="B6372" s="215">
        <v>6199</v>
      </c>
      <c r="C6372" s="215" t="s">
        <v>260</v>
      </c>
      <c r="D6372" s="215">
        <v>192041888</v>
      </c>
      <c r="E6372" s="215">
        <v>1060</v>
      </c>
      <c r="F6372" s="215">
        <v>1251</v>
      </c>
      <c r="G6372" s="215">
        <v>1004</v>
      </c>
      <c r="I6372" s="215" t="s">
        <v>29301</v>
      </c>
      <c r="J6372" s="215" t="s">
        <v>29302</v>
      </c>
      <c r="K6372" s="215" t="s">
        <v>8688</v>
      </c>
      <c r="L6372" s="215" t="s">
        <v>29337</v>
      </c>
      <c r="AD6372" s="216"/>
    </row>
    <row r="6373" spans="1:30" s="215" customFormat="1" x14ac:dyDescent="0.25">
      <c r="A6373" s="215" t="s">
        <v>160</v>
      </c>
      <c r="B6373" s="215">
        <v>6201</v>
      </c>
      <c r="C6373" s="215" t="s">
        <v>261</v>
      </c>
      <c r="D6373" s="215">
        <v>101483949</v>
      </c>
      <c r="E6373" s="215">
        <v>1020</v>
      </c>
      <c r="F6373" s="215">
        <v>1110</v>
      </c>
      <c r="G6373" s="215">
        <v>1004</v>
      </c>
      <c r="I6373" s="215" t="s">
        <v>23892</v>
      </c>
      <c r="J6373" s="215" t="s">
        <v>23893</v>
      </c>
      <c r="K6373" s="215" t="s">
        <v>8688</v>
      </c>
      <c r="L6373" s="215" t="s">
        <v>23981</v>
      </c>
      <c r="AD6373" s="216"/>
    </row>
    <row r="6374" spans="1:30" s="215" customFormat="1" x14ac:dyDescent="0.25">
      <c r="A6374" s="215" t="s">
        <v>160</v>
      </c>
      <c r="B6374" s="215">
        <v>6201</v>
      </c>
      <c r="C6374" s="215" t="s">
        <v>261</v>
      </c>
      <c r="D6374" s="215">
        <v>190017422</v>
      </c>
      <c r="E6374" s="215">
        <v>1060</v>
      </c>
      <c r="F6374" s="215">
        <v>1211</v>
      </c>
      <c r="G6374" s="215">
        <v>1004</v>
      </c>
      <c r="I6374" s="215" t="s">
        <v>16843</v>
      </c>
      <c r="J6374" s="215" t="s">
        <v>16844</v>
      </c>
      <c r="K6374" s="215" t="s">
        <v>8688</v>
      </c>
      <c r="L6374" s="215" t="s">
        <v>21862</v>
      </c>
      <c r="AD6374" s="216"/>
    </row>
    <row r="6375" spans="1:30" s="215" customFormat="1" x14ac:dyDescent="0.25">
      <c r="A6375" s="215" t="s">
        <v>160</v>
      </c>
      <c r="B6375" s="215">
        <v>6201</v>
      </c>
      <c r="C6375" s="215" t="s">
        <v>261</v>
      </c>
      <c r="D6375" s="215">
        <v>191050130</v>
      </c>
      <c r="E6375" s="215">
        <v>1020</v>
      </c>
      <c r="F6375" s="215">
        <v>1110</v>
      </c>
      <c r="G6375" s="215">
        <v>1004</v>
      </c>
      <c r="I6375" s="215" t="s">
        <v>16845</v>
      </c>
      <c r="J6375" s="215" t="s">
        <v>16846</v>
      </c>
      <c r="K6375" s="215" t="s">
        <v>8688</v>
      </c>
      <c r="L6375" s="215" t="s">
        <v>21863</v>
      </c>
      <c r="AD6375" s="216"/>
    </row>
    <row r="6376" spans="1:30" s="215" customFormat="1" x14ac:dyDescent="0.25">
      <c r="A6376" s="215" t="s">
        <v>160</v>
      </c>
      <c r="B6376" s="215">
        <v>6201</v>
      </c>
      <c r="C6376" s="215" t="s">
        <v>261</v>
      </c>
      <c r="D6376" s="215">
        <v>191955913</v>
      </c>
      <c r="E6376" s="215">
        <v>1020</v>
      </c>
      <c r="F6376" s="215">
        <v>1110</v>
      </c>
      <c r="G6376" s="215">
        <v>1004</v>
      </c>
      <c r="I6376" s="215" t="s">
        <v>16847</v>
      </c>
      <c r="J6376" s="215" t="s">
        <v>16848</v>
      </c>
      <c r="K6376" s="215" t="s">
        <v>8688</v>
      </c>
      <c r="L6376" s="215" t="s">
        <v>21864</v>
      </c>
      <c r="AD6376" s="216"/>
    </row>
    <row r="6377" spans="1:30" s="215" customFormat="1" x14ac:dyDescent="0.25">
      <c r="A6377" s="215" t="s">
        <v>160</v>
      </c>
      <c r="B6377" s="215">
        <v>6201</v>
      </c>
      <c r="C6377" s="215" t="s">
        <v>261</v>
      </c>
      <c r="D6377" s="215">
        <v>191955930</v>
      </c>
      <c r="E6377" s="215">
        <v>1020</v>
      </c>
      <c r="F6377" s="215">
        <v>1110</v>
      </c>
      <c r="G6377" s="215">
        <v>1004</v>
      </c>
      <c r="I6377" s="215" t="s">
        <v>28683</v>
      </c>
      <c r="J6377" s="215" t="s">
        <v>28684</v>
      </c>
      <c r="K6377" s="215" t="s">
        <v>8688</v>
      </c>
      <c r="L6377" s="215" t="s">
        <v>28747</v>
      </c>
      <c r="AD6377" s="216"/>
    </row>
    <row r="6378" spans="1:30" s="215" customFormat="1" x14ac:dyDescent="0.25">
      <c r="A6378" s="215" t="s">
        <v>160</v>
      </c>
      <c r="B6378" s="215">
        <v>6201</v>
      </c>
      <c r="C6378" s="215" t="s">
        <v>261</v>
      </c>
      <c r="D6378" s="215">
        <v>191972605</v>
      </c>
      <c r="E6378" s="215">
        <v>1020</v>
      </c>
      <c r="F6378" s="215">
        <v>1110</v>
      </c>
      <c r="G6378" s="215">
        <v>1004</v>
      </c>
      <c r="I6378" s="215" t="s">
        <v>24712</v>
      </c>
      <c r="J6378" s="215" t="s">
        <v>24713</v>
      </c>
      <c r="K6378" s="215" t="s">
        <v>8688</v>
      </c>
      <c r="L6378" s="215" t="s">
        <v>24765</v>
      </c>
      <c r="AD6378" s="216"/>
    </row>
    <row r="6379" spans="1:30" s="215" customFormat="1" x14ac:dyDescent="0.25">
      <c r="A6379" s="215" t="s">
        <v>160</v>
      </c>
      <c r="B6379" s="215">
        <v>6201</v>
      </c>
      <c r="C6379" s="215" t="s">
        <v>261</v>
      </c>
      <c r="D6379" s="215">
        <v>191976404</v>
      </c>
      <c r="E6379" s="215">
        <v>1020</v>
      </c>
      <c r="F6379" s="215">
        <v>1110</v>
      </c>
      <c r="G6379" s="215">
        <v>1004</v>
      </c>
      <c r="I6379" s="215" t="s">
        <v>16849</v>
      </c>
      <c r="J6379" s="215" t="s">
        <v>16850</v>
      </c>
      <c r="K6379" s="215" t="s">
        <v>8688</v>
      </c>
      <c r="L6379" s="215" t="s">
        <v>21865</v>
      </c>
      <c r="AD6379" s="216"/>
    </row>
    <row r="6380" spans="1:30" s="215" customFormat="1" x14ac:dyDescent="0.25">
      <c r="A6380" s="215" t="s">
        <v>160</v>
      </c>
      <c r="B6380" s="215">
        <v>6201</v>
      </c>
      <c r="C6380" s="215" t="s">
        <v>261</v>
      </c>
      <c r="D6380" s="215">
        <v>191987653</v>
      </c>
      <c r="E6380" s="215">
        <v>1020</v>
      </c>
      <c r="F6380" s="215">
        <v>1110</v>
      </c>
      <c r="G6380" s="215">
        <v>1004</v>
      </c>
      <c r="I6380" s="215" t="s">
        <v>28685</v>
      </c>
      <c r="J6380" s="215" t="s">
        <v>28686</v>
      </c>
      <c r="K6380" s="215" t="s">
        <v>8688</v>
      </c>
      <c r="L6380" s="215" t="s">
        <v>28748</v>
      </c>
      <c r="AD6380" s="216"/>
    </row>
    <row r="6381" spans="1:30" s="215" customFormat="1" x14ac:dyDescent="0.25">
      <c r="A6381" s="215" t="s">
        <v>160</v>
      </c>
      <c r="B6381" s="215">
        <v>6201</v>
      </c>
      <c r="C6381" s="215" t="s">
        <v>261</v>
      </c>
      <c r="D6381" s="215">
        <v>191987665</v>
      </c>
      <c r="E6381" s="215">
        <v>1020</v>
      </c>
      <c r="F6381" s="215">
        <v>1110</v>
      </c>
      <c r="G6381" s="215">
        <v>1004</v>
      </c>
      <c r="I6381" s="215" t="s">
        <v>28687</v>
      </c>
      <c r="J6381" s="215" t="s">
        <v>28688</v>
      </c>
      <c r="K6381" s="215" t="s">
        <v>8688</v>
      </c>
      <c r="L6381" s="215" t="s">
        <v>28749</v>
      </c>
      <c r="AD6381" s="216"/>
    </row>
    <row r="6382" spans="1:30" s="215" customFormat="1" x14ac:dyDescent="0.25">
      <c r="A6382" s="215" t="s">
        <v>160</v>
      </c>
      <c r="B6382" s="215">
        <v>6201</v>
      </c>
      <c r="C6382" s="215" t="s">
        <v>261</v>
      </c>
      <c r="D6382" s="215">
        <v>191987712</v>
      </c>
      <c r="E6382" s="215">
        <v>1060</v>
      </c>
      <c r="F6382" s="215">
        <v>1242</v>
      </c>
      <c r="G6382" s="215">
        <v>1004</v>
      </c>
      <c r="I6382" s="215" t="s">
        <v>28908</v>
      </c>
      <c r="J6382" s="215" t="s">
        <v>28909</v>
      </c>
      <c r="K6382" s="215" t="s">
        <v>8688</v>
      </c>
      <c r="L6382" s="215" t="s">
        <v>28974</v>
      </c>
      <c r="AD6382" s="216"/>
    </row>
    <row r="6383" spans="1:30" s="215" customFormat="1" x14ac:dyDescent="0.25">
      <c r="A6383" s="215" t="s">
        <v>160</v>
      </c>
      <c r="B6383" s="215">
        <v>6201</v>
      </c>
      <c r="C6383" s="215" t="s">
        <v>261</v>
      </c>
      <c r="D6383" s="215">
        <v>192009726</v>
      </c>
      <c r="E6383" s="215">
        <v>1060</v>
      </c>
      <c r="F6383" s="215">
        <v>1261</v>
      </c>
      <c r="G6383" s="215">
        <v>1004</v>
      </c>
      <c r="I6383" s="215" t="s">
        <v>28910</v>
      </c>
      <c r="J6383" s="215" t="s">
        <v>28911</v>
      </c>
      <c r="K6383" s="215" t="s">
        <v>8688</v>
      </c>
      <c r="L6383" s="215" t="s">
        <v>28975</v>
      </c>
      <c r="AD6383" s="216"/>
    </row>
    <row r="6384" spans="1:30" s="215" customFormat="1" x14ac:dyDescent="0.25">
      <c r="A6384" s="215" t="s">
        <v>160</v>
      </c>
      <c r="B6384" s="215">
        <v>6201</v>
      </c>
      <c r="C6384" s="215" t="s">
        <v>261</v>
      </c>
      <c r="D6384" s="215">
        <v>192021162</v>
      </c>
      <c r="E6384" s="215">
        <v>1060</v>
      </c>
      <c r="F6384" s="215">
        <v>1271</v>
      </c>
      <c r="G6384" s="215">
        <v>1004</v>
      </c>
      <c r="I6384" s="215" t="s">
        <v>28912</v>
      </c>
      <c r="J6384" s="215" t="s">
        <v>28913</v>
      </c>
      <c r="K6384" s="215" t="s">
        <v>8688</v>
      </c>
      <c r="L6384" s="215" t="s">
        <v>28976</v>
      </c>
      <c r="AD6384" s="216"/>
    </row>
    <row r="6385" spans="1:30" s="215" customFormat="1" x14ac:dyDescent="0.25">
      <c r="A6385" s="215" t="s">
        <v>160</v>
      </c>
      <c r="B6385" s="215">
        <v>6202</v>
      </c>
      <c r="C6385" s="215" t="s">
        <v>262</v>
      </c>
      <c r="D6385" s="215">
        <v>935432</v>
      </c>
      <c r="E6385" s="215">
        <v>1040</v>
      </c>
      <c r="G6385" s="215">
        <v>1004</v>
      </c>
      <c r="I6385" s="215" t="s">
        <v>16851</v>
      </c>
      <c r="J6385" s="215" t="s">
        <v>16852</v>
      </c>
      <c r="K6385" s="215" t="s">
        <v>8688</v>
      </c>
      <c r="L6385" s="215" t="s">
        <v>21866</v>
      </c>
      <c r="AD6385" s="216"/>
    </row>
    <row r="6386" spans="1:30" s="215" customFormat="1" x14ac:dyDescent="0.25">
      <c r="A6386" s="215" t="s">
        <v>160</v>
      </c>
      <c r="B6386" s="215">
        <v>6202</v>
      </c>
      <c r="C6386" s="215" t="s">
        <v>262</v>
      </c>
      <c r="D6386" s="215">
        <v>935436</v>
      </c>
      <c r="E6386" s="215">
        <v>1020</v>
      </c>
      <c r="F6386" s="215">
        <v>1122</v>
      </c>
      <c r="G6386" s="215">
        <v>1004</v>
      </c>
      <c r="I6386" s="215" t="s">
        <v>16853</v>
      </c>
      <c r="J6386" s="215" t="s">
        <v>16854</v>
      </c>
      <c r="K6386" s="215" t="s">
        <v>8688</v>
      </c>
      <c r="L6386" s="215" t="s">
        <v>21867</v>
      </c>
      <c r="AD6386" s="216"/>
    </row>
    <row r="6387" spans="1:30" s="215" customFormat="1" x14ac:dyDescent="0.25">
      <c r="A6387" s="215" t="s">
        <v>160</v>
      </c>
      <c r="B6387" s="215">
        <v>6202</v>
      </c>
      <c r="C6387" s="215" t="s">
        <v>262</v>
      </c>
      <c r="D6387" s="215">
        <v>935446</v>
      </c>
      <c r="E6387" s="215">
        <v>1020</v>
      </c>
      <c r="F6387" s="215">
        <v>1122</v>
      </c>
      <c r="G6387" s="215">
        <v>1004</v>
      </c>
      <c r="I6387" s="215" t="s">
        <v>16855</v>
      </c>
      <c r="J6387" s="215" t="s">
        <v>16856</v>
      </c>
      <c r="K6387" s="215" t="s">
        <v>8688</v>
      </c>
      <c r="L6387" s="215" t="s">
        <v>21868</v>
      </c>
      <c r="AD6387" s="216"/>
    </row>
    <row r="6388" spans="1:30" s="215" customFormat="1" x14ac:dyDescent="0.25">
      <c r="A6388" s="215" t="s">
        <v>160</v>
      </c>
      <c r="B6388" s="215">
        <v>6202</v>
      </c>
      <c r="C6388" s="215" t="s">
        <v>262</v>
      </c>
      <c r="D6388" s="215">
        <v>935455</v>
      </c>
      <c r="E6388" s="215">
        <v>1020</v>
      </c>
      <c r="F6388" s="215">
        <v>1122</v>
      </c>
      <c r="G6388" s="215">
        <v>1004</v>
      </c>
      <c r="I6388" s="215" t="s">
        <v>16857</v>
      </c>
      <c r="J6388" s="215" t="s">
        <v>16858</v>
      </c>
      <c r="K6388" s="215" t="s">
        <v>8688</v>
      </c>
      <c r="L6388" s="215" t="s">
        <v>21869</v>
      </c>
      <c r="AD6388" s="216"/>
    </row>
    <row r="6389" spans="1:30" s="215" customFormat="1" x14ac:dyDescent="0.25">
      <c r="A6389" s="215" t="s">
        <v>160</v>
      </c>
      <c r="B6389" s="215">
        <v>6202</v>
      </c>
      <c r="C6389" s="215" t="s">
        <v>262</v>
      </c>
      <c r="D6389" s="215">
        <v>935461</v>
      </c>
      <c r="E6389" s="215">
        <v>1020</v>
      </c>
      <c r="F6389" s="215">
        <v>1122</v>
      </c>
      <c r="G6389" s="215">
        <v>1004</v>
      </c>
      <c r="I6389" s="215" t="s">
        <v>4223</v>
      </c>
      <c r="J6389" s="215" t="s">
        <v>4224</v>
      </c>
      <c r="K6389" s="215" t="s">
        <v>328</v>
      </c>
      <c r="L6389" s="215" t="s">
        <v>6038</v>
      </c>
      <c r="AD6389" s="216"/>
    </row>
    <row r="6390" spans="1:30" s="215" customFormat="1" x14ac:dyDescent="0.25">
      <c r="A6390" s="215" t="s">
        <v>160</v>
      </c>
      <c r="B6390" s="215">
        <v>6202</v>
      </c>
      <c r="C6390" s="215" t="s">
        <v>262</v>
      </c>
      <c r="D6390" s="215">
        <v>935462</v>
      </c>
      <c r="E6390" s="215">
        <v>1020</v>
      </c>
      <c r="F6390" s="215">
        <v>1122</v>
      </c>
      <c r="G6390" s="215">
        <v>1004</v>
      </c>
      <c r="I6390" s="215" t="s">
        <v>4225</v>
      </c>
      <c r="J6390" s="215" t="s">
        <v>4226</v>
      </c>
      <c r="K6390" s="215" t="s">
        <v>328</v>
      </c>
      <c r="L6390" s="215" t="s">
        <v>6038</v>
      </c>
      <c r="AD6390" s="216"/>
    </row>
    <row r="6391" spans="1:30" s="215" customFormat="1" x14ac:dyDescent="0.25">
      <c r="A6391" s="215" t="s">
        <v>160</v>
      </c>
      <c r="B6391" s="215">
        <v>6202</v>
      </c>
      <c r="C6391" s="215" t="s">
        <v>262</v>
      </c>
      <c r="D6391" s="215">
        <v>935463</v>
      </c>
      <c r="E6391" s="215">
        <v>1020</v>
      </c>
      <c r="F6391" s="215">
        <v>1122</v>
      </c>
      <c r="G6391" s="215">
        <v>1004</v>
      </c>
      <c r="I6391" s="215" t="s">
        <v>4227</v>
      </c>
      <c r="J6391" s="215" t="s">
        <v>4228</v>
      </c>
      <c r="K6391" s="215" t="s">
        <v>328</v>
      </c>
      <c r="L6391" s="215" t="s">
        <v>6038</v>
      </c>
      <c r="AD6391" s="216"/>
    </row>
    <row r="6392" spans="1:30" s="215" customFormat="1" x14ac:dyDescent="0.25">
      <c r="A6392" s="215" t="s">
        <v>160</v>
      </c>
      <c r="B6392" s="215">
        <v>6202</v>
      </c>
      <c r="C6392" s="215" t="s">
        <v>262</v>
      </c>
      <c r="D6392" s="215">
        <v>935468</v>
      </c>
      <c r="E6392" s="215">
        <v>1020</v>
      </c>
      <c r="F6392" s="215">
        <v>1121</v>
      </c>
      <c r="G6392" s="215">
        <v>1004</v>
      </c>
      <c r="I6392" s="215" t="s">
        <v>4229</v>
      </c>
      <c r="J6392" s="215" t="s">
        <v>4230</v>
      </c>
      <c r="K6392" s="215" t="s">
        <v>328</v>
      </c>
      <c r="L6392" s="215" t="s">
        <v>6039</v>
      </c>
      <c r="AD6392" s="216"/>
    </row>
    <row r="6393" spans="1:30" s="215" customFormat="1" x14ac:dyDescent="0.25">
      <c r="A6393" s="215" t="s">
        <v>160</v>
      </c>
      <c r="B6393" s="215">
        <v>6202</v>
      </c>
      <c r="C6393" s="215" t="s">
        <v>262</v>
      </c>
      <c r="D6393" s="215">
        <v>935469</v>
      </c>
      <c r="E6393" s="215">
        <v>1020</v>
      </c>
      <c r="F6393" s="215">
        <v>1121</v>
      </c>
      <c r="G6393" s="215">
        <v>1004</v>
      </c>
      <c r="I6393" s="215" t="s">
        <v>4231</v>
      </c>
      <c r="J6393" s="215" t="s">
        <v>4232</v>
      </c>
      <c r="K6393" s="215" t="s">
        <v>328</v>
      </c>
      <c r="L6393" s="215" t="s">
        <v>6039</v>
      </c>
      <c r="AD6393" s="216"/>
    </row>
    <row r="6394" spans="1:30" s="215" customFormat="1" x14ac:dyDescent="0.25">
      <c r="A6394" s="215" t="s">
        <v>160</v>
      </c>
      <c r="B6394" s="215">
        <v>6202</v>
      </c>
      <c r="C6394" s="215" t="s">
        <v>262</v>
      </c>
      <c r="D6394" s="215">
        <v>935473</v>
      </c>
      <c r="E6394" s="215">
        <v>1020</v>
      </c>
      <c r="F6394" s="215">
        <v>1121</v>
      </c>
      <c r="G6394" s="215">
        <v>1004</v>
      </c>
      <c r="I6394" s="215" t="s">
        <v>4233</v>
      </c>
      <c r="J6394" s="215" t="s">
        <v>4234</v>
      </c>
      <c r="K6394" s="215" t="s">
        <v>328</v>
      </c>
      <c r="L6394" s="215" t="s">
        <v>6040</v>
      </c>
      <c r="AD6394" s="216"/>
    </row>
    <row r="6395" spans="1:30" s="215" customFormat="1" x14ac:dyDescent="0.25">
      <c r="A6395" s="215" t="s">
        <v>160</v>
      </c>
      <c r="B6395" s="215">
        <v>6202</v>
      </c>
      <c r="C6395" s="215" t="s">
        <v>262</v>
      </c>
      <c r="D6395" s="215">
        <v>935474</v>
      </c>
      <c r="E6395" s="215">
        <v>1020</v>
      </c>
      <c r="F6395" s="215">
        <v>1121</v>
      </c>
      <c r="G6395" s="215">
        <v>1004</v>
      </c>
      <c r="I6395" s="215" t="s">
        <v>4235</v>
      </c>
      <c r="J6395" s="215" t="s">
        <v>4236</v>
      </c>
      <c r="K6395" s="215" t="s">
        <v>328</v>
      </c>
      <c r="L6395" s="215" t="s">
        <v>6040</v>
      </c>
      <c r="AD6395" s="216"/>
    </row>
    <row r="6396" spans="1:30" s="215" customFormat="1" x14ac:dyDescent="0.25">
      <c r="A6396" s="215" t="s">
        <v>160</v>
      </c>
      <c r="B6396" s="215">
        <v>6202</v>
      </c>
      <c r="C6396" s="215" t="s">
        <v>262</v>
      </c>
      <c r="D6396" s="215">
        <v>935475</v>
      </c>
      <c r="E6396" s="215">
        <v>1020</v>
      </c>
      <c r="F6396" s="215">
        <v>1121</v>
      </c>
      <c r="G6396" s="215">
        <v>1004</v>
      </c>
      <c r="I6396" s="215" t="s">
        <v>4237</v>
      </c>
      <c r="J6396" s="215" t="s">
        <v>4238</v>
      </c>
      <c r="K6396" s="215" t="s">
        <v>328</v>
      </c>
      <c r="L6396" s="215" t="s">
        <v>6040</v>
      </c>
      <c r="AD6396" s="216"/>
    </row>
    <row r="6397" spans="1:30" s="215" customFormat="1" x14ac:dyDescent="0.25">
      <c r="A6397" s="215" t="s">
        <v>160</v>
      </c>
      <c r="B6397" s="215">
        <v>6202</v>
      </c>
      <c r="C6397" s="215" t="s">
        <v>262</v>
      </c>
      <c r="D6397" s="215">
        <v>935497</v>
      </c>
      <c r="E6397" s="215">
        <v>1020</v>
      </c>
      <c r="F6397" s="215">
        <v>1122</v>
      </c>
      <c r="G6397" s="215">
        <v>1004</v>
      </c>
      <c r="I6397" s="215" t="s">
        <v>4239</v>
      </c>
      <c r="J6397" s="215" t="s">
        <v>4240</v>
      </c>
      <c r="K6397" s="215" t="s">
        <v>328</v>
      </c>
      <c r="L6397" s="215" t="s">
        <v>6041</v>
      </c>
      <c r="AD6397" s="216"/>
    </row>
    <row r="6398" spans="1:30" s="215" customFormat="1" x14ac:dyDescent="0.25">
      <c r="A6398" s="215" t="s">
        <v>160</v>
      </c>
      <c r="B6398" s="215">
        <v>6202</v>
      </c>
      <c r="C6398" s="215" t="s">
        <v>262</v>
      </c>
      <c r="D6398" s="215">
        <v>935498</v>
      </c>
      <c r="E6398" s="215">
        <v>1020</v>
      </c>
      <c r="F6398" s="215">
        <v>1122</v>
      </c>
      <c r="G6398" s="215">
        <v>1004</v>
      </c>
      <c r="I6398" s="215" t="s">
        <v>4241</v>
      </c>
      <c r="J6398" s="215" t="s">
        <v>4242</v>
      </c>
      <c r="K6398" s="215" t="s">
        <v>328</v>
      </c>
      <c r="L6398" s="215" t="s">
        <v>6041</v>
      </c>
      <c r="AD6398" s="216"/>
    </row>
    <row r="6399" spans="1:30" s="215" customFormat="1" x14ac:dyDescent="0.25">
      <c r="A6399" s="215" t="s">
        <v>160</v>
      </c>
      <c r="B6399" s="215">
        <v>6202</v>
      </c>
      <c r="C6399" s="215" t="s">
        <v>262</v>
      </c>
      <c r="D6399" s="215">
        <v>935509</v>
      </c>
      <c r="E6399" s="215">
        <v>1040</v>
      </c>
      <c r="F6399" s="215">
        <v>1122</v>
      </c>
      <c r="G6399" s="215">
        <v>1004</v>
      </c>
      <c r="I6399" s="215" t="s">
        <v>4243</v>
      </c>
      <c r="J6399" s="215" t="s">
        <v>4244</v>
      </c>
      <c r="K6399" s="215" t="s">
        <v>328</v>
      </c>
      <c r="L6399" s="215" t="s">
        <v>6042</v>
      </c>
      <c r="AD6399" s="216"/>
    </row>
    <row r="6400" spans="1:30" s="215" customFormat="1" x14ac:dyDescent="0.25">
      <c r="A6400" s="215" t="s">
        <v>160</v>
      </c>
      <c r="B6400" s="215">
        <v>6202</v>
      </c>
      <c r="C6400" s="215" t="s">
        <v>262</v>
      </c>
      <c r="D6400" s="215">
        <v>935510</v>
      </c>
      <c r="E6400" s="215">
        <v>1020</v>
      </c>
      <c r="F6400" s="215">
        <v>1122</v>
      </c>
      <c r="G6400" s="215">
        <v>1004</v>
      </c>
      <c r="I6400" s="215" t="s">
        <v>4245</v>
      </c>
      <c r="J6400" s="215" t="s">
        <v>4246</v>
      </c>
      <c r="K6400" s="215" t="s">
        <v>328</v>
      </c>
      <c r="L6400" s="215" t="s">
        <v>6042</v>
      </c>
      <c r="AD6400" s="216"/>
    </row>
    <row r="6401" spans="1:30" s="215" customFormat="1" x14ac:dyDescent="0.25">
      <c r="A6401" s="215" t="s">
        <v>160</v>
      </c>
      <c r="B6401" s="215">
        <v>6202</v>
      </c>
      <c r="C6401" s="215" t="s">
        <v>262</v>
      </c>
      <c r="D6401" s="215">
        <v>935512</v>
      </c>
      <c r="E6401" s="215">
        <v>1030</v>
      </c>
      <c r="F6401" s="215">
        <v>1121</v>
      </c>
      <c r="G6401" s="215">
        <v>1004</v>
      </c>
      <c r="I6401" s="215" t="s">
        <v>16859</v>
      </c>
      <c r="J6401" s="215" t="s">
        <v>16860</v>
      </c>
      <c r="K6401" s="215" t="s">
        <v>8688</v>
      </c>
      <c r="L6401" s="215" t="s">
        <v>21870</v>
      </c>
      <c r="AD6401" s="216"/>
    </row>
    <row r="6402" spans="1:30" s="215" customFormat="1" x14ac:dyDescent="0.25">
      <c r="A6402" s="215" t="s">
        <v>160</v>
      </c>
      <c r="B6402" s="215">
        <v>6202</v>
      </c>
      <c r="C6402" s="215" t="s">
        <v>262</v>
      </c>
      <c r="D6402" s="215">
        <v>935514</v>
      </c>
      <c r="E6402" s="215">
        <v>1040</v>
      </c>
      <c r="G6402" s="215">
        <v>1004</v>
      </c>
      <c r="I6402" s="215" t="s">
        <v>16861</v>
      </c>
      <c r="J6402" s="215" t="s">
        <v>16862</v>
      </c>
      <c r="K6402" s="215" t="s">
        <v>8688</v>
      </c>
      <c r="L6402" s="215" t="s">
        <v>21871</v>
      </c>
      <c r="AD6402" s="216"/>
    </row>
    <row r="6403" spans="1:30" s="215" customFormat="1" x14ac:dyDescent="0.25">
      <c r="A6403" s="215" t="s">
        <v>160</v>
      </c>
      <c r="B6403" s="215">
        <v>6202</v>
      </c>
      <c r="C6403" s="215" t="s">
        <v>262</v>
      </c>
      <c r="D6403" s="215">
        <v>935516</v>
      </c>
      <c r="E6403" s="215">
        <v>1020</v>
      </c>
      <c r="F6403" s="215">
        <v>1122</v>
      </c>
      <c r="G6403" s="215">
        <v>1004</v>
      </c>
      <c r="I6403" s="215" t="s">
        <v>16863</v>
      </c>
      <c r="J6403" s="215" t="s">
        <v>16864</v>
      </c>
      <c r="K6403" s="215" t="s">
        <v>8688</v>
      </c>
      <c r="L6403" s="215" t="s">
        <v>21872</v>
      </c>
      <c r="AD6403" s="216"/>
    </row>
    <row r="6404" spans="1:30" s="215" customFormat="1" x14ac:dyDescent="0.25">
      <c r="A6404" s="215" t="s">
        <v>160</v>
      </c>
      <c r="B6404" s="215">
        <v>6202</v>
      </c>
      <c r="C6404" s="215" t="s">
        <v>262</v>
      </c>
      <c r="D6404" s="215">
        <v>935517</v>
      </c>
      <c r="E6404" s="215">
        <v>1040</v>
      </c>
      <c r="G6404" s="215">
        <v>1004</v>
      </c>
      <c r="I6404" s="215" t="s">
        <v>16865</v>
      </c>
      <c r="J6404" s="215" t="s">
        <v>16866</v>
      </c>
      <c r="K6404" s="215" t="s">
        <v>8688</v>
      </c>
      <c r="L6404" s="215" t="s">
        <v>21873</v>
      </c>
      <c r="AD6404" s="216"/>
    </row>
    <row r="6405" spans="1:30" s="215" customFormat="1" x14ac:dyDescent="0.25">
      <c r="A6405" s="215" t="s">
        <v>160</v>
      </c>
      <c r="B6405" s="215">
        <v>6202</v>
      </c>
      <c r="C6405" s="215" t="s">
        <v>262</v>
      </c>
      <c r="D6405" s="215">
        <v>935533</v>
      </c>
      <c r="E6405" s="215">
        <v>1020</v>
      </c>
      <c r="F6405" s="215">
        <v>1110</v>
      </c>
      <c r="G6405" s="215">
        <v>1004</v>
      </c>
      <c r="I6405" s="215" t="s">
        <v>16867</v>
      </c>
      <c r="J6405" s="215" t="s">
        <v>16868</v>
      </c>
      <c r="K6405" s="215" t="s">
        <v>8688</v>
      </c>
      <c r="L6405" s="215" t="s">
        <v>21874</v>
      </c>
      <c r="AD6405" s="216"/>
    </row>
    <row r="6406" spans="1:30" s="215" customFormat="1" x14ac:dyDescent="0.25">
      <c r="A6406" s="215" t="s">
        <v>160</v>
      </c>
      <c r="B6406" s="215">
        <v>6202</v>
      </c>
      <c r="C6406" s="215" t="s">
        <v>262</v>
      </c>
      <c r="D6406" s="215">
        <v>935535</v>
      </c>
      <c r="E6406" s="215">
        <v>1020</v>
      </c>
      <c r="F6406" s="215">
        <v>1110</v>
      </c>
      <c r="G6406" s="215">
        <v>1004</v>
      </c>
      <c r="I6406" s="215" t="s">
        <v>4247</v>
      </c>
      <c r="J6406" s="215" t="s">
        <v>4248</v>
      </c>
      <c r="K6406" s="215" t="s">
        <v>328</v>
      </c>
      <c r="L6406" s="215" t="s">
        <v>6043</v>
      </c>
      <c r="AD6406" s="216"/>
    </row>
    <row r="6407" spans="1:30" s="215" customFormat="1" x14ac:dyDescent="0.25">
      <c r="A6407" s="215" t="s">
        <v>160</v>
      </c>
      <c r="B6407" s="215">
        <v>6202</v>
      </c>
      <c r="C6407" s="215" t="s">
        <v>262</v>
      </c>
      <c r="D6407" s="215">
        <v>935536</v>
      </c>
      <c r="E6407" s="215">
        <v>1020</v>
      </c>
      <c r="F6407" s="215">
        <v>1110</v>
      </c>
      <c r="G6407" s="215">
        <v>1004</v>
      </c>
      <c r="I6407" s="215" t="s">
        <v>4249</v>
      </c>
      <c r="J6407" s="215" t="s">
        <v>4250</v>
      </c>
      <c r="K6407" s="215" t="s">
        <v>328</v>
      </c>
      <c r="L6407" s="215" t="s">
        <v>6043</v>
      </c>
      <c r="AD6407" s="216"/>
    </row>
    <row r="6408" spans="1:30" s="215" customFormat="1" x14ac:dyDescent="0.25">
      <c r="A6408" s="215" t="s">
        <v>160</v>
      </c>
      <c r="B6408" s="215">
        <v>6202</v>
      </c>
      <c r="C6408" s="215" t="s">
        <v>262</v>
      </c>
      <c r="D6408" s="215">
        <v>935541</v>
      </c>
      <c r="E6408" s="215">
        <v>1020</v>
      </c>
      <c r="F6408" s="215">
        <v>1110</v>
      </c>
      <c r="G6408" s="215">
        <v>1004</v>
      </c>
      <c r="I6408" s="215" t="s">
        <v>5901</v>
      </c>
      <c r="J6408" s="215" t="s">
        <v>5902</v>
      </c>
      <c r="K6408" s="215" t="s">
        <v>328</v>
      </c>
      <c r="L6408" s="215" t="s">
        <v>11960</v>
      </c>
      <c r="AD6408" s="216"/>
    </row>
    <row r="6409" spans="1:30" s="215" customFormat="1" x14ac:dyDescent="0.25">
      <c r="A6409" s="215" t="s">
        <v>160</v>
      </c>
      <c r="B6409" s="215">
        <v>6202</v>
      </c>
      <c r="C6409" s="215" t="s">
        <v>262</v>
      </c>
      <c r="D6409" s="215">
        <v>935556</v>
      </c>
      <c r="E6409" s="215">
        <v>1040</v>
      </c>
      <c r="F6409" s="215">
        <v>1122</v>
      </c>
      <c r="G6409" s="215">
        <v>1004</v>
      </c>
      <c r="I6409" s="215" t="s">
        <v>4251</v>
      </c>
      <c r="J6409" s="215" t="s">
        <v>4252</v>
      </c>
      <c r="K6409" s="215" t="s">
        <v>328</v>
      </c>
      <c r="L6409" s="215" t="s">
        <v>6044</v>
      </c>
      <c r="AD6409" s="216"/>
    </row>
    <row r="6410" spans="1:30" s="215" customFormat="1" x14ac:dyDescent="0.25">
      <c r="A6410" s="215" t="s">
        <v>160</v>
      </c>
      <c r="B6410" s="215">
        <v>6202</v>
      </c>
      <c r="C6410" s="215" t="s">
        <v>262</v>
      </c>
      <c r="D6410" s="215">
        <v>935557</v>
      </c>
      <c r="E6410" s="215">
        <v>1030</v>
      </c>
      <c r="F6410" s="215">
        <v>1122</v>
      </c>
      <c r="G6410" s="215">
        <v>1004</v>
      </c>
      <c r="I6410" s="215" t="s">
        <v>4253</v>
      </c>
      <c r="J6410" s="215" t="s">
        <v>4254</v>
      </c>
      <c r="K6410" s="215" t="s">
        <v>328</v>
      </c>
      <c r="L6410" s="215" t="s">
        <v>6044</v>
      </c>
      <c r="AD6410" s="216"/>
    </row>
    <row r="6411" spans="1:30" s="215" customFormat="1" x14ac:dyDescent="0.25">
      <c r="A6411" s="215" t="s">
        <v>160</v>
      </c>
      <c r="B6411" s="215">
        <v>6202</v>
      </c>
      <c r="C6411" s="215" t="s">
        <v>262</v>
      </c>
      <c r="D6411" s="215">
        <v>935559</v>
      </c>
      <c r="E6411" s="215">
        <v>1020</v>
      </c>
      <c r="F6411" s="215">
        <v>1121</v>
      </c>
      <c r="G6411" s="215">
        <v>1004</v>
      </c>
      <c r="I6411" s="215" t="s">
        <v>16869</v>
      </c>
      <c r="J6411" s="215" t="s">
        <v>16870</v>
      </c>
      <c r="K6411" s="215" t="s">
        <v>8688</v>
      </c>
      <c r="L6411" s="215" t="s">
        <v>21875</v>
      </c>
      <c r="AD6411" s="216"/>
    </row>
    <row r="6412" spans="1:30" s="215" customFormat="1" x14ac:dyDescent="0.25">
      <c r="A6412" s="215" t="s">
        <v>160</v>
      </c>
      <c r="B6412" s="215">
        <v>6202</v>
      </c>
      <c r="C6412" s="215" t="s">
        <v>262</v>
      </c>
      <c r="D6412" s="215">
        <v>935563</v>
      </c>
      <c r="E6412" s="215">
        <v>1020</v>
      </c>
      <c r="F6412" s="215">
        <v>1122</v>
      </c>
      <c r="G6412" s="215">
        <v>1004</v>
      </c>
      <c r="I6412" s="215" t="s">
        <v>5839</v>
      </c>
      <c r="J6412" s="215" t="s">
        <v>5840</v>
      </c>
      <c r="K6412" s="215" t="s">
        <v>328</v>
      </c>
      <c r="L6412" s="215" t="s">
        <v>6045</v>
      </c>
      <c r="AD6412" s="216"/>
    </row>
    <row r="6413" spans="1:30" s="215" customFormat="1" x14ac:dyDescent="0.25">
      <c r="A6413" s="215" t="s">
        <v>160</v>
      </c>
      <c r="B6413" s="215">
        <v>6202</v>
      </c>
      <c r="C6413" s="215" t="s">
        <v>262</v>
      </c>
      <c r="D6413" s="215">
        <v>935564</v>
      </c>
      <c r="E6413" s="215">
        <v>1020</v>
      </c>
      <c r="F6413" s="215">
        <v>1110</v>
      </c>
      <c r="G6413" s="215">
        <v>1004</v>
      </c>
      <c r="I6413" s="215" t="s">
        <v>4255</v>
      </c>
      <c r="J6413" s="215" t="s">
        <v>4256</v>
      </c>
      <c r="K6413" s="215" t="s">
        <v>328</v>
      </c>
      <c r="L6413" s="215" t="s">
        <v>6046</v>
      </c>
      <c r="AD6413" s="216"/>
    </row>
    <row r="6414" spans="1:30" s="215" customFormat="1" x14ac:dyDescent="0.25">
      <c r="A6414" s="215" t="s">
        <v>160</v>
      </c>
      <c r="B6414" s="215">
        <v>6202</v>
      </c>
      <c r="C6414" s="215" t="s">
        <v>262</v>
      </c>
      <c r="D6414" s="215">
        <v>935565</v>
      </c>
      <c r="E6414" s="215">
        <v>1020</v>
      </c>
      <c r="F6414" s="215">
        <v>1110</v>
      </c>
      <c r="G6414" s="215">
        <v>1004</v>
      </c>
      <c r="I6414" s="215" t="s">
        <v>4257</v>
      </c>
      <c r="J6414" s="215" t="s">
        <v>4258</v>
      </c>
      <c r="K6414" s="215" t="s">
        <v>328</v>
      </c>
      <c r="L6414" s="215" t="s">
        <v>6046</v>
      </c>
      <c r="AD6414" s="216"/>
    </row>
    <row r="6415" spans="1:30" s="215" customFormat="1" x14ac:dyDescent="0.25">
      <c r="A6415" s="215" t="s">
        <v>160</v>
      </c>
      <c r="B6415" s="215">
        <v>6202</v>
      </c>
      <c r="C6415" s="215" t="s">
        <v>262</v>
      </c>
      <c r="D6415" s="215">
        <v>935570</v>
      </c>
      <c r="E6415" s="215">
        <v>1020</v>
      </c>
      <c r="F6415" s="215">
        <v>1122</v>
      </c>
      <c r="G6415" s="215">
        <v>1004</v>
      </c>
      <c r="I6415" s="215" t="s">
        <v>16871</v>
      </c>
      <c r="J6415" s="215" t="s">
        <v>16872</v>
      </c>
      <c r="K6415" s="215" t="s">
        <v>8688</v>
      </c>
      <c r="L6415" s="215" t="s">
        <v>21876</v>
      </c>
      <c r="AD6415" s="216"/>
    </row>
    <row r="6416" spans="1:30" s="215" customFormat="1" x14ac:dyDescent="0.25">
      <c r="A6416" s="215" t="s">
        <v>160</v>
      </c>
      <c r="B6416" s="215">
        <v>6202</v>
      </c>
      <c r="C6416" s="215" t="s">
        <v>262</v>
      </c>
      <c r="D6416" s="215">
        <v>935576</v>
      </c>
      <c r="E6416" s="215">
        <v>1040</v>
      </c>
      <c r="F6416" s="215">
        <v>1110</v>
      </c>
      <c r="G6416" s="215">
        <v>1004</v>
      </c>
      <c r="I6416" s="215" t="s">
        <v>4259</v>
      </c>
      <c r="J6416" s="215" t="s">
        <v>4260</v>
      </c>
      <c r="K6416" s="215" t="s">
        <v>328</v>
      </c>
      <c r="L6416" s="215" t="s">
        <v>6047</v>
      </c>
      <c r="AD6416" s="216"/>
    </row>
    <row r="6417" spans="1:30" s="215" customFormat="1" x14ac:dyDescent="0.25">
      <c r="A6417" s="215" t="s">
        <v>160</v>
      </c>
      <c r="B6417" s="215">
        <v>6202</v>
      </c>
      <c r="C6417" s="215" t="s">
        <v>262</v>
      </c>
      <c r="D6417" s="215">
        <v>935603</v>
      </c>
      <c r="E6417" s="215">
        <v>1020</v>
      </c>
      <c r="F6417" s="215">
        <v>1110</v>
      </c>
      <c r="G6417" s="215">
        <v>1004</v>
      </c>
      <c r="I6417" s="215" t="s">
        <v>16873</v>
      </c>
      <c r="J6417" s="215" t="s">
        <v>16874</v>
      </c>
      <c r="K6417" s="215" t="s">
        <v>8688</v>
      </c>
      <c r="L6417" s="215" t="s">
        <v>21877</v>
      </c>
      <c r="AD6417" s="216"/>
    </row>
    <row r="6418" spans="1:30" s="215" customFormat="1" x14ac:dyDescent="0.25">
      <c r="A6418" s="215" t="s">
        <v>160</v>
      </c>
      <c r="B6418" s="215">
        <v>6202</v>
      </c>
      <c r="C6418" s="215" t="s">
        <v>262</v>
      </c>
      <c r="D6418" s="215">
        <v>935615</v>
      </c>
      <c r="E6418" s="215">
        <v>1020</v>
      </c>
      <c r="F6418" s="215">
        <v>1110</v>
      </c>
      <c r="G6418" s="215">
        <v>1004</v>
      </c>
      <c r="I6418" s="215" t="s">
        <v>16875</v>
      </c>
      <c r="J6418" s="215" t="s">
        <v>16876</v>
      </c>
      <c r="K6418" s="215" t="s">
        <v>8688</v>
      </c>
      <c r="L6418" s="215" t="s">
        <v>21878</v>
      </c>
      <c r="AD6418" s="216"/>
    </row>
    <row r="6419" spans="1:30" s="215" customFormat="1" x14ac:dyDescent="0.25">
      <c r="A6419" s="215" t="s">
        <v>160</v>
      </c>
      <c r="B6419" s="215">
        <v>6202</v>
      </c>
      <c r="C6419" s="215" t="s">
        <v>262</v>
      </c>
      <c r="D6419" s="215">
        <v>935628</v>
      </c>
      <c r="E6419" s="215">
        <v>1030</v>
      </c>
      <c r="F6419" s="215">
        <v>1110</v>
      </c>
      <c r="G6419" s="215">
        <v>1004</v>
      </c>
      <c r="I6419" s="215" t="s">
        <v>16877</v>
      </c>
      <c r="J6419" s="215" t="s">
        <v>16878</v>
      </c>
      <c r="K6419" s="215" t="s">
        <v>8688</v>
      </c>
      <c r="L6419" s="215" t="s">
        <v>21879</v>
      </c>
      <c r="AD6419" s="216"/>
    </row>
    <row r="6420" spans="1:30" s="215" customFormat="1" x14ac:dyDescent="0.25">
      <c r="A6420" s="215" t="s">
        <v>160</v>
      </c>
      <c r="B6420" s="215">
        <v>6202</v>
      </c>
      <c r="C6420" s="215" t="s">
        <v>262</v>
      </c>
      <c r="D6420" s="215">
        <v>935657</v>
      </c>
      <c r="E6420" s="215">
        <v>1020</v>
      </c>
      <c r="F6420" s="215">
        <v>1110</v>
      </c>
      <c r="G6420" s="215">
        <v>1004</v>
      </c>
      <c r="I6420" s="215" t="s">
        <v>16879</v>
      </c>
      <c r="J6420" s="215" t="s">
        <v>16880</v>
      </c>
      <c r="K6420" s="215" t="s">
        <v>8688</v>
      </c>
      <c r="L6420" s="215" t="s">
        <v>21880</v>
      </c>
      <c r="AD6420" s="216"/>
    </row>
    <row r="6421" spans="1:30" s="215" customFormat="1" x14ac:dyDescent="0.25">
      <c r="A6421" s="215" t="s">
        <v>160</v>
      </c>
      <c r="B6421" s="215">
        <v>6202</v>
      </c>
      <c r="C6421" s="215" t="s">
        <v>262</v>
      </c>
      <c r="D6421" s="215">
        <v>935677</v>
      </c>
      <c r="E6421" s="215">
        <v>1020</v>
      </c>
      <c r="F6421" s="215">
        <v>1110</v>
      </c>
      <c r="G6421" s="215">
        <v>1004</v>
      </c>
      <c r="I6421" s="215" t="s">
        <v>16881</v>
      </c>
      <c r="J6421" s="215" t="s">
        <v>16882</v>
      </c>
      <c r="K6421" s="215" t="s">
        <v>8688</v>
      </c>
      <c r="L6421" s="215" t="s">
        <v>21881</v>
      </c>
      <c r="AD6421" s="216"/>
    </row>
    <row r="6422" spans="1:30" s="215" customFormat="1" x14ac:dyDescent="0.25">
      <c r="A6422" s="215" t="s">
        <v>160</v>
      </c>
      <c r="B6422" s="215">
        <v>6202</v>
      </c>
      <c r="C6422" s="215" t="s">
        <v>262</v>
      </c>
      <c r="D6422" s="215">
        <v>935684</v>
      </c>
      <c r="E6422" s="215">
        <v>1020</v>
      </c>
      <c r="F6422" s="215">
        <v>1110</v>
      </c>
      <c r="G6422" s="215">
        <v>1004</v>
      </c>
      <c r="I6422" s="215" t="s">
        <v>16883</v>
      </c>
      <c r="J6422" s="215" t="s">
        <v>16884</v>
      </c>
      <c r="K6422" s="215" t="s">
        <v>8688</v>
      </c>
      <c r="L6422" s="215" t="s">
        <v>21882</v>
      </c>
      <c r="AD6422" s="216"/>
    </row>
    <row r="6423" spans="1:30" s="215" customFormat="1" x14ac:dyDescent="0.25">
      <c r="A6423" s="215" t="s">
        <v>160</v>
      </c>
      <c r="B6423" s="215">
        <v>6202</v>
      </c>
      <c r="C6423" s="215" t="s">
        <v>262</v>
      </c>
      <c r="D6423" s="215">
        <v>3111440</v>
      </c>
      <c r="E6423" s="215">
        <v>1020</v>
      </c>
      <c r="F6423" s="215">
        <v>1110</v>
      </c>
      <c r="G6423" s="215">
        <v>1004</v>
      </c>
      <c r="I6423" s="215" t="s">
        <v>16885</v>
      </c>
      <c r="J6423" s="215" t="s">
        <v>16886</v>
      </c>
      <c r="K6423" s="215" t="s">
        <v>8688</v>
      </c>
      <c r="L6423" s="215" t="s">
        <v>21883</v>
      </c>
      <c r="AD6423" s="216"/>
    </row>
    <row r="6424" spans="1:30" s="215" customFormat="1" x14ac:dyDescent="0.25">
      <c r="A6424" s="215" t="s">
        <v>160</v>
      </c>
      <c r="B6424" s="215">
        <v>6202</v>
      </c>
      <c r="C6424" s="215" t="s">
        <v>262</v>
      </c>
      <c r="D6424" s="215">
        <v>3111442</v>
      </c>
      <c r="E6424" s="215">
        <v>1020</v>
      </c>
      <c r="F6424" s="215">
        <v>1110</v>
      </c>
      <c r="G6424" s="215">
        <v>1004</v>
      </c>
      <c r="I6424" s="215" t="s">
        <v>16887</v>
      </c>
      <c r="J6424" s="215" t="s">
        <v>16888</v>
      </c>
      <c r="K6424" s="215" t="s">
        <v>8688</v>
      </c>
      <c r="L6424" s="215" t="s">
        <v>21884</v>
      </c>
      <c r="AD6424" s="216"/>
    </row>
    <row r="6425" spans="1:30" s="215" customFormat="1" x14ac:dyDescent="0.25">
      <c r="A6425" s="215" t="s">
        <v>160</v>
      </c>
      <c r="B6425" s="215">
        <v>6202</v>
      </c>
      <c r="C6425" s="215" t="s">
        <v>262</v>
      </c>
      <c r="D6425" s="215">
        <v>3111449</v>
      </c>
      <c r="E6425" s="215">
        <v>1040</v>
      </c>
      <c r="G6425" s="215">
        <v>1004</v>
      </c>
      <c r="I6425" s="215" t="s">
        <v>16889</v>
      </c>
      <c r="J6425" s="215" t="s">
        <v>16890</v>
      </c>
      <c r="K6425" s="215" t="s">
        <v>8688</v>
      </c>
      <c r="L6425" s="215" t="s">
        <v>21885</v>
      </c>
      <c r="AD6425" s="216"/>
    </row>
    <row r="6426" spans="1:30" s="215" customFormat="1" x14ac:dyDescent="0.25">
      <c r="A6426" s="215" t="s">
        <v>160</v>
      </c>
      <c r="B6426" s="215">
        <v>6202</v>
      </c>
      <c r="C6426" s="215" t="s">
        <v>262</v>
      </c>
      <c r="D6426" s="215">
        <v>3111455</v>
      </c>
      <c r="E6426" s="215">
        <v>1020</v>
      </c>
      <c r="F6426" s="215">
        <v>1110</v>
      </c>
      <c r="G6426" s="215">
        <v>1004</v>
      </c>
      <c r="I6426" s="215" t="s">
        <v>16891</v>
      </c>
      <c r="J6426" s="215" t="s">
        <v>16892</v>
      </c>
      <c r="K6426" s="215" t="s">
        <v>8688</v>
      </c>
      <c r="L6426" s="215" t="s">
        <v>21886</v>
      </c>
      <c r="AD6426" s="216"/>
    </row>
    <row r="6427" spans="1:30" s="215" customFormat="1" x14ac:dyDescent="0.25">
      <c r="A6427" s="215" t="s">
        <v>160</v>
      </c>
      <c r="B6427" s="215">
        <v>6202</v>
      </c>
      <c r="C6427" s="215" t="s">
        <v>262</v>
      </c>
      <c r="D6427" s="215">
        <v>3111466</v>
      </c>
      <c r="E6427" s="215">
        <v>1020</v>
      </c>
      <c r="F6427" s="215">
        <v>1110</v>
      </c>
      <c r="G6427" s="215">
        <v>1004</v>
      </c>
      <c r="I6427" s="215" t="s">
        <v>16893</v>
      </c>
      <c r="J6427" s="215" t="s">
        <v>16894</v>
      </c>
      <c r="K6427" s="215" t="s">
        <v>8688</v>
      </c>
      <c r="L6427" s="215" t="s">
        <v>21887</v>
      </c>
      <c r="AD6427" s="216"/>
    </row>
    <row r="6428" spans="1:30" s="215" customFormat="1" x14ac:dyDescent="0.25">
      <c r="A6428" s="215" t="s">
        <v>160</v>
      </c>
      <c r="B6428" s="215">
        <v>6202</v>
      </c>
      <c r="C6428" s="215" t="s">
        <v>262</v>
      </c>
      <c r="D6428" s="215">
        <v>3111499</v>
      </c>
      <c r="E6428" s="215">
        <v>1020</v>
      </c>
      <c r="F6428" s="215">
        <v>1110</v>
      </c>
      <c r="G6428" s="215">
        <v>1004</v>
      </c>
      <c r="I6428" s="215" t="s">
        <v>16895</v>
      </c>
      <c r="J6428" s="215" t="s">
        <v>16896</v>
      </c>
      <c r="K6428" s="215" t="s">
        <v>8688</v>
      </c>
      <c r="L6428" s="215" t="s">
        <v>21888</v>
      </c>
      <c r="AD6428" s="216"/>
    </row>
    <row r="6429" spans="1:30" s="215" customFormat="1" x14ac:dyDescent="0.25">
      <c r="A6429" s="215" t="s">
        <v>160</v>
      </c>
      <c r="B6429" s="215">
        <v>6202</v>
      </c>
      <c r="C6429" s="215" t="s">
        <v>262</v>
      </c>
      <c r="D6429" s="215">
        <v>3111503</v>
      </c>
      <c r="E6429" s="215">
        <v>1020</v>
      </c>
      <c r="F6429" s="215">
        <v>1110</v>
      </c>
      <c r="G6429" s="215">
        <v>1004</v>
      </c>
      <c r="I6429" s="215" t="s">
        <v>16897</v>
      </c>
      <c r="J6429" s="215" t="s">
        <v>16898</v>
      </c>
      <c r="K6429" s="215" t="s">
        <v>8688</v>
      </c>
      <c r="L6429" s="215" t="s">
        <v>21889</v>
      </c>
      <c r="AD6429" s="216"/>
    </row>
    <row r="6430" spans="1:30" s="215" customFormat="1" x14ac:dyDescent="0.25">
      <c r="A6430" s="215" t="s">
        <v>160</v>
      </c>
      <c r="B6430" s="215">
        <v>6202</v>
      </c>
      <c r="C6430" s="215" t="s">
        <v>262</v>
      </c>
      <c r="D6430" s="215">
        <v>3111511</v>
      </c>
      <c r="E6430" s="215">
        <v>1030</v>
      </c>
      <c r="F6430" s="215">
        <v>1110</v>
      </c>
      <c r="G6430" s="215">
        <v>1004</v>
      </c>
      <c r="I6430" s="215" t="s">
        <v>16899</v>
      </c>
      <c r="J6430" s="215" t="s">
        <v>16900</v>
      </c>
      <c r="K6430" s="215" t="s">
        <v>8688</v>
      </c>
      <c r="L6430" s="215" t="s">
        <v>21890</v>
      </c>
      <c r="AD6430" s="216"/>
    </row>
    <row r="6431" spans="1:30" s="215" customFormat="1" x14ac:dyDescent="0.25">
      <c r="A6431" s="215" t="s">
        <v>160</v>
      </c>
      <c r="B6431" s="215">
        <v>6202</v>
      </c>
      <c r="C6431" s="215" t="s">
        <v>262</v>
      </c>
      <c r="D6431" s="215">
        <v>9024740</v>
      </c>
      <c r="E6431" s="215">
        <v>1060</v>
      </c>
      <c r="G6431" s="215">
        <v>1004</v>
      </c>
      <c r="I6431" s="215" t="s">
        <v>16901</v>
      </c>
      <c r="J6431" s="215" t="s">
        <v>16902</v>
      </c>
      <c r="K6431" s="215" t="s">
        <v>8688</v>
      </c>
      <c r="L6431" s="215" t="s">
        <v>21891</v>
      </c>
      <c r="AD6431" s="216"/>
    </row>
    <row r="6432" spans="1:30" s="215" customFormat="1" x14ac:dyDescent="0.25">
      <c r="A6432" s="215" t="s">
        <v>160</v>
      </c>
      <c r="B6432" s="215">
        <v>6202</v>
      </c>
      <c r="C6432" s="215" t="s">
        <v>262</v>
      </c>
      <c r="D6432" s="215">
        <v>9032204</v>
      </c>
      <c r="E6432" s="215">
        <v>1060</v>
      </c>
      <c r="G6432" s="215">
        <v>1004</v>
      </c>
      <c r="I6432" s="215" t="s">
        <v>16903</v>
      </c>
      <c r="J6432" s="215" t="s">
        <v>16904</v>
      </c>
      <c r="K6432" s="215" t="s">
        <v>8688</v>
      </c>
      <c r="L6432" s="215" t="s">
        <v>21892</v>
      </c>
      <c r="AD6432" s="216"/>
    </row>
    <row r="6433" spans="1:30" s="215" customFormat="1" x14ac:dyDescent="0.25">
      <c r="A6433" s="215" t="s">
        <v>160</v>
      </c>
      <c r="B6433" s="215">
        <v>6202</v>
      </c>
      <c r="C6433" s="215" t="s">
        <v>262</v>
      </c>
      <c r="D6433" s="215">
        <v>9032206</v>
      </c>
      <c r="E6433" s="215">
        <v>1030</v>
      </c>
      <c r="F6433" s="215">
        <v>1121</v>
      </c>
      <c r="G6433" s="215">
        <v>1004</v>
      </c>
      <c r="I6433" s="215" t="s">
        <v>16905</v>
      </c>
      <c r="J6433" s="215" t="s">
        <v>16906</v>
      </c>
      <c r="K6433" s="215" t="s">
        <v>8688</v>
      </c>
      <c r="L6433" s="215" t="s">
        <v>21893</v>
      </c>
      <c r="AD6433" s="216"/>
    </row>
    <row r="6434" spans="1:30" s="215" customFormat="1" x14ac:dyDescent="0.25">
      <c r="A6434" s="215" t="s">
        <v>160</v>
      </c>
      <c r="B6434" s="215">
        <v>6202</v>
      </c>
      <c r="C6434" s="215" t="s">
        <v>262</v>
      </c>
      <c r="D6434" s="215">
        <v>9080419</v>
      </c>
      <c r="E6434" s="215">
        <v>1060</v>
      </c>
      <c r="G6434" s="215">
        <v>1004</v>
      </c>
      <c r="I6434" s="215" t="s">
        <v>16907</v>
      </c>
      <c r="J6434" s="215" t="s">
        <v>16908</v>
      </c>
      <c r="K6434" s="215" t="s">
        <v>8688</v>
      </c>
      <c r="L6434" s="215" t="s">
        <v>21894</v>
      </c>
      <c r="AD6434" s="216"/>
    </row>
    <row r="6435" spans="1:30" s="215" customFormat="1" x14ac:dyDescent="0.25">
      <c r="A6435" s="215" t="s">
        <v>160</v>
      </c>
      <c r="B6435" s="215">
        <v>6202</v>
      </c>
      <c r="C6435" s="215" t="s">
        <v>262</v>
      </c>
      <c r="D6435" s="215">
        <v>101483956</v>
      </c>
      <c r="E6435" s="215">
        <v>1020</v>
      </c>
      <c r="F6435" s="215">
        <v>1110</v>
      </c>
      <c r="G6435" s="215">
        <v>1004</v>
      </c>
      <c r="I6435" s="215" t="s">
        <v>16909</v>
      </c>
      <c r="J6435" s="215" t="s">
        <v>16910</v>
      </c>
      <c r="K6435" s="215" t="s">
        <v>8688</v>
      </c>
      <c r="L6435" s="215" t="s">
        <v>21895</v>
      </c>
      <c r="AD6435" s="216"/>
    </row>
    <row r="6436" spans="1:30" s="215" customFormat="1" x14ac:dyDescent="0.25">
      <c r="A6436" s="215" t="s">
        <v>160</v>
      </c>
      <c r="B6436" s="215">
        <v>6202</v>
      </c>
      <c r="C6436" s="215" t="s">
        <v>262</v>
      </c>
      <c r="D6436" s="215">
        <v>101483979</v>
      </c>
      <c r="E6436" s="215">
        <v>1020</v>
      </c>
      <c r="F6436" s="215">
        <v>1110</v>
      </c>
      <c r="G6436" s="215">
        <v>1004</v>
      </c>
      <c r="I6436" s="215" t="s">
        <v>16911</v>
      </c>
      <c r="J6436" s="215" t="s">
        <v>16912</v>
      </c>
      <c r="K6436" s="215" t="s">
        <v>8688</v>
      </c>
      <c r="L6436" s="215" t="s">
        <v>21896</v>
      </c>
      <c r="AD6436" s="216"/>
    </row>
    <row r="6437" spans="1:30" s="215" customFormat="1" x14ac:dyDescent="0.25">
      <c r="A6437" s="215" t="s">
        <v>160</v>
      </c>
      <c r="B6437" s="215">
        <v>6202</v>
      </c>
      <c r="C6437" s="215" t="s">
        <v>262</v>
      </c>
      <c r="D6437" s="215">
        <v>101483985</v>
      </c>
      <c r="E6437" s="215">
        <v>1040</v>
      </c>
      <c r="G6437" s="215">
        <v>1004</v>
      </c>
      <c r="I6437" s="215" t="s">
        <v>16913</v>
      </c>
      <c r="J6437" s="215" t="s">
        <v>16914</v>
      </c>
      <c r="K6437" s="215" t="s">
        <v>8688</v>
      </c>
      <c r="L6437" s="215" t="s">
        <v>21897</v>
      </c>
      <c r="AD6437" s="216"/>
    </row>
    <row r="6438" spans="1:30" s="215" customFormat="1" x14ac:dyDescent="0.25">
      <c r="A6438" s="215" t="s">
        <v>160</v>
      </c>
      <c r="B6438" s="215">
        <v>6202</v>
      </c>
      <c r="C6438" s="215" t="s">
        <v>262</v>
      </c>
      <c r="D6438" s="215">
        <v>101508602</v>
      </c>
      <c r="E6438" s="215">
        <v>1020</v>
      </c>
      <c r="F6438" s="215">
        <v>1110</v>
      </c>
      <c r="G6438" s="215">
        <v>1004</v>
      </c>
      <c r="I6438" s="215" t="s">
        <v>16915</v>
      </c>
      <c r="J6438" s="215" t="s">
        <v>16916</v>
      </c>
      <c r="K6438" s="215" t="s">
        <v>8688</v>
      </c>
      <c r="L6438" s="215" t="s">
        <v>21898</v>
      </c>
      <c r="AD6438" s="216"/>
    </row>
    <row r="6439" spans="1:30" s="215" customFormat="1" x14ac:dyDescent="0.25">
      <c r="A6439" s="215" t="s">
        <v>160</v>
      </c>
      <c r="B6439" s="215">
        <v>6202</v>
      </c>
      <c r="C6439" s="215" t="s">
        <v>262</v>
      </c>
      <c r="D6439" s="215">
        <v>101508603</v>
      </c>
      <c r="E6439" s="215">
        <v>1020</v>
      </c>
      <c r="F6439" s="215">
        <v>1110</v>
      </c>
      <c r="G6439" s="215">
        <v>1004</v>
      </c>
      <c r="I6439" s="215" t="s">
        <v>4261</v>
      </c>
      <c r="J6439" s="215" t="s">
        <v>4262</v>
      </c>
      <c r="K6439" s="215" t="s">
        <v>328</v>
      </c>
      <c r="L6439" s="215" t="s">
        <v>6047</v>
      </c>
      <c r="AD6439" s="216"/>
    </row>
    <row r="6440" spans="1:30" s="215" customFormat="1" x14ac:dyDescent="0.25">
      <c r="A6440" s="215" t="s">
        <v>160</v>
      </c>
      <c r="B6440" s="215">
        <v>6202</v>
      </c>
      <c r="C6440" s="215" t="s">
        <v>262</v>
      </c>
      <c r="D6440" s="215">
        <v>190586808</v>
      </c>
      <c r="E6440" s="215">
        <v>1020</v>
      </c>
      <c r="F6440" s="215">
        <v>1110</v>
      </c>
      <c r="G6440" s="215">
        <v>1004</v>
      </c>
      <c r="I6440" s="215" t="s">
        <v>16917</v>
      </c>
      <c r="J6440" s="215" t="s">
        <v>16918</v>
      </c>
      <c r="K6440" s="215" t="s">
        <v>8688</v>
      </c>
      <c r="L6440" s="215" t="s">
        <v>21899</v>
      </c>
      <c r="AD6440" s="216"/>
    </row>
    <row r="6441" spans="1:30" s="215" customFormat="1" x14ac:dyDescent="0.25">
      <c r="A6441" s="215" t="s">
        <v>160</v>
      </c>
      <c r="B6441" s="215">
        <v>6202</v>
      </c>
      <c r="C6441" s="215" t="s">
        <v>262</v>
      </c>
      <c r="D6441" s="215">
        <v>190704209</v>
      </c>
      <c r="E6441" s="215">
        <v>1020</v>
      </c>
      <c r="F6441" s="215">
        <v>1110</v>
      </c>
      <c r="G6441" s="215">
        <v>1004</v>
      </c>
      <c r="I6441" s="215" t="s">
        <v>16919</v>
      </c>
      <c r="J6441" s="215" t="s">
        <v>16920</v>
      </c>
      <c r="K6441" s="215" t="s">
        <v>8688</v>
      </c>
      <c r="L6441" s="215" t="s">
        <v>21900</v>
      </c>
      <c r="AD6441" s="216"/>
    </row>
    <row r="6442" spans="1:30" s="215" customFormat="1" x14ac:dyDescent="0.25">
      <c r="A6442" s="215" t="s">
        <v>160</v>
      </c>
      <c r="B6442" s="215">
        <v>6202</v>
      </c>
      <c r="C6442" s="215" t="s">
        <v>262</v>
      </c>
      <c r="D6442" s="215">
        <v>190991731</v>
      </c>
      <c r="E6442" s="215">
        <v>1040</v>
      </c>
      <c r="F6442" s="215">
        <v>1211</v>
      </c>
      <c r="G6442" s="215">
        <v>1004</v>
      </c>
      <c r="I6442" s="215" t="s">
        <v>16921</v>
      </c>
      <c r="J6442" s="215" t="s">
        <v>16922</v>
      </c>
      <c r="K6442" s="215" t="s">
        <v>8688</v>
      </c>
      <c r="L6442" s="215" t="s">
        <v>21901</v>
      </c>
      <c r="AD6442" s="216"/>
    </row>
    <row r="6443" spans="1:30" s="215" customFormat="1" x14ac:dyDescent="0.25">
      <c r="A6443" s="215" t="s">
        <v>160</v>
      </c>
      <c r="B6443" s="215">
        <v>6202</v>
      </c>
      <c r="C6443" s="215" t="s">
        <v>262</v>
      </c>
      <c r="D6443" s="215">
        <v>190992210</v>
      </c>
      <c r="E6443" s="215">
        <v>1020</v>
      </c>
      <c r="F6443" s="215">
        <v>1110</v>
      </c>
      <c r="G6443" s="215">
        <v>1004</v>
      </c>
      <c r="I6443" s="215" t="s">
        <v>4263</v>
      </c>
      <c r="J6443" s="215" t="s">
        <v>4264</v>
      </c>
      <c r="K6443" s="215" t="s">
        <v>328</v>
      </c>
      <c r="L6443" s="215" t="s">
        <v>6048</v>
      </c>
      <c r="AD6443" s="216"/>
    </row>
    <row r="6444" spans="1:30" s="215" customFormat="1" x14ac:dyDescent="0.25">
      <c r="A6444" s="215" t="s">
        <v>160</v>
      </c>
      <c r="B6444" s="215">
        <v>6202</v>
      </c>
      <c r="C6444" s="215" t="s">
        <v>262</v>
      </c>
      <c r="D6444" s="215">
        <v>191062190</v>
      </c>
      <c r="E6444" s="215">
        <v>1020</v>
      </c>
      <c r="F6444" s="215">
        <v>1110</v>
      </c>
      <c r="G6444" s="215">
        <v>1004</v>
      </c>
      <c r="I6444" s="215" t="s">
        <v>4265</v>
      </c>
      <c r="J6444" s="215" t="s">
        <v>4266</v>
      </c>
      <c r="K6444" s="215" t="s">
        <v>328</v>
      </c>
      <c r="L6444" s="215" t="s">
        <v>6048</v>
      </c>
      <c r="AD6444" s="216"/>
    </row>
    <row r="6445" spans="1:30" s="215" customFormat="1" x14ac:dyDescent="0.25">
      <c r="A6445" s="215" t="s">
        <v>160</v>
      </c>
      <c r="B6445" s="215">
        <v>6202</v>
      </c>
      <c r="C6445" s="215" t="s">
        <v>262</v>
      </c>
      <c r="D6445" s="215">
        <v>191598754</v>
      </c>
      <c r="E6445" s="215">
        <v>1020</v>
      </c>
      <c r="F6445" s="215">
        <v>1110</v>
      </c>
      <c r="G6445" s="215">
        <v>1004</v>
      </c>
      <c r="I6445" s="215" t="s">
        <v>16923</v>
      </c>
      <c r="J6445" s="215" t="s">
        <v>16924</v>
      </c>
      <c r="K6445" s="215" t="s">
        <v>8688</v>
      </c>
      <c r="L6445" s="215" t="s">
        <v>21902</v>
      </c>
      <c r="AD6445" s="216"/>
    </row>
    <row r="6446" spans="1:30" s="215" customFormat="1" x14ac:dyDescent="0.25">
      <c r="A6446" s="215" t="s">
        <v>160</v>
      </c>
      <c r="B6446" s="215">
        <v>6202</v>
      </c>
      <c r="C6446" s="215" t="s">
        <v>262</v>
      </c>
      <c r="D6446" s="215">
        <v>191598755</v>
      </c>
      <c r="E6446" s="215">
        <v>1020</v>
      </c>
      <c r="F6446" s="215">
        <v>1110</v>
      </c>
      <c r="G6446" s="215">
        <v>1004</v>
      </c>
      <c r="I6446" s="215" t="s">
        <v>16925</v>
      </c>
      <c r="J6446" s="215" t="s">
        <v>16926</v>
      </c>
      <c r="K6446" s="215" t="s">
        <v>8688</v>
      </c>
      <c r="L6446" s="215" t="s">
        <v>21903</v>
      </c>
      <c r="AD6446" s="216"/>
    </row>
    <row r="6447" spans="1:30" s="215" customFormat="1" x14ac:dyDescent="0.25">
      <c r="A6447" s="215" t="s">
        <v>160</v>
      </c>
      <c r="B6447" s="215">
        <v>6202</v>
      </c>
      <c r="C6447" s="215" t="s">
        <v>262</v>
      </c>
      <c r="D6447" s="215">
        <v>191976263</v>
      </c>
      <c r="E6447" s="215">
        <v>1020</v>
      </c>
      <c r="F6447" s="215">
        <v>1122</v>
      </c>
      <c r="G6447" s="215">
        <v>1004</v>
      </c>
      <c r="I6447" s="215" t="s">
        <v>5841</v>
      </c>
      <c r="J6447" s="215" t="s">
        <v>5842</v>
      </c>
      <c r="K6447" s="215" t="s">
        <v>328</v>
      </c>
      <c r="L6447" s="215" t="s">
        <v>6045</v>
      </c>
      <c r="AD6447" s="216"/>
    </row>
    <row r="6448" spans="1:30" s="215" customFormat="1" x14ac:dyDescent="0.25">
      <c r="A6448" s="215" t="s">
        <v>160</v>
      </c>
      <c r="B6448" s="215">
        <v>6202</v>
      </c>
      <c r="C6448" s="215" t="s">
        <v>262</v>
      </c>
      <c r="D6448" s="215">
        <v>191984461</v>
      </c>
      <c r="E6448" s="215">
        <v>1020</v>
      </c>
      <c r="F6448" s="215">
        <v>1110</v>
      </c>
      <c r="G6448" s="215">
        <v>1004</v>
      </c>
      <c r="I6448" s="215" t="s">
        <v>6174</v>
      </c>
      <c r="J6448" s="215" t="s">
        <v>6175</v>
      </c>
      <c r="K6448" s="215" t="s">
        <v>328</v>
      </c>
      <c r="L6448" s="215" t="s">
        <v>11960</v>
      </c>
      <c r="AD6448" s="216"/>
    </row>
    <row r="6449" spans="1:30" s="215" customFormat="1" x14ac:dyDescent="0.25">
      <c r="A6449" s="215" t="s">
        <v>160</v>
      </c>
      <c r="B6449" s="215">
        <v>6203</v>
      </c>
      <c r="C6449" s="215" t="s">
        <v>263</v>
      </c>
      <c r="D6449" s="215">
        <v>932714</v>
      </c>
      <c r="E6449" s="215">
        <v>1020</v>
      </c>
      <c r="F6449" s="215">
        <v>1122</v>
      </c>
      <c r="G6449" s="215">
        <v>1004</v>
      </c>
      <c r="I6449" s="215" t="s">
        <v>8537</v>
      </c>
      <c r="J6449" s="215" t="s">
        <v>8538</v>
      </c>
      <c r="K6449" s="215" t="s">
        <v>328</v>
      </c>
      <c r="L6449" s="215" t="s">
        <v>7144</v>
      </c>
      <c r="AD6449" s="216"/>
    </row>
    <row r="6450" spans="1:30" s="215" customFormat="1" x14ac:dyDescent="0.25">
      <c r="A6450" s="215" t="s">
        <v>160</v>
      </c>
      <c r="B6450" s="215">
        <v>6203</v>
      </c>
      <c r="C6450" s="215" t="s">
        <v>263</v>
      </c>
      <c r="D6450" s="215">
        <v>932785</v>
      </c>
      <c r="E6450" s="215">
        <v>1020</v>
      </c>
      <c r="F6450" s="215">
        <v>1122</v>
      </c>
      <c r="G6450" s="215">
        <v>1004</v>
      </c>
      <c r="I6450" s="215" t="s">
        <v>8539</v>
      </c>
      <c r="J6450" s="215" t="s">
        <v>8540</v>
      </c>
      <c r="K6450" s="215" t="s">
        <v>328</v>
      </c>
      <c r="L6450" s="215" t="s">
        <v>8573</v>
      </c>
      <c r="AD6450" s="216"/>
    </row>
    <row r="6451" spans="1:30" s="215" customFormat="1" x14ac:dyDescent="0.25">
      <c r="A6451" s="215" t="s">
        <v>160</v>
      </c>
      <c r="B6451" s="215">
        <v>6203</v>
      </c>
      <c r="C6451" s="215" t="s">
        <v>263</v>
      </c>
      <c r="D6451" s="215">
        <v>932786</v>
      </c>
      <c r="E6451" s="215">
        <v>1020</v>
      </c>
      <c r="F6451" s="215">
        <v>1122</v>
      </c>
      <c r="G6451" s="215">
        <v>1004</v>
      </c>
      <c r="I6451" s="215" t="s">
        <v>8541</v>
      </c>
      <c r="J6451" s="215" t="s">
        <v>8542</v>
      </c>
      <c r="K6451" s="215" t="s">
        <v>328</v>
      </c>
      <c r="L6451" s="215" t="s">
        <v>8573</v>
      </c>
      <c r="AD6451" s="216"/>
    </row>
    <row r="6452" spans="1:30" s="215" customFormat="1" x14ac:dyDescent="0.25">
      <c r="A6452" s="215" t="s">
        <v>160</v>
      </c>
      <c r="B6452" s="215">
        <v>6203</v>
      </c>
      <c r="C6452" s="215" t="s">
        <v>263</v>
      </c>
      <c r="D6452" s="215">
        <v>932821</v>
      </c>
      <c r="E6452" s="215">
        <v>1020</v>
      </c>
      <c r="F6452" s="215">
        <v>1122</v>
      </c>
      <c r="G6452" s="215">
        <v>1004</v>
      </c>
      <c r="I6452" s="215" t="s">
        <v>8543</v>
      </c>
      <c r="J6452" s="215" t="s">
        <v>8544</v>
      </c>
      <c r="K6452" s="215" t="s">
        <v>328</v>
      </c>
      <c r="L6452" s="215" t="s">
        <v>7145</v>
      </c>
      <c r="AD6452" s="216"/>
    </row>
    <row r="6453" spans="1:30" s="215" customFormat="1" x14ac:dyDescent="0.25">
      <c r="A6453" s="215" t="s">
        <v>160</v>
      </c>
      <c r="B6453" s="215">
        <v>6203</v>
      </c>
      <c r="C6453" s="215" t="s">
        <v>263</v>
      </c>
      <c r="D6453" s="215">
        <v>932822</v>
      </c>
      <c r="E6453" s="215">
        <v>1020</v>
      </c>
      <c r="F6453" s="215">
        <v>1122</v>
      </c>
      <c r="G6453" s="215">
        <v>1004</v>
      </c>
      <c r="I6453" s="215" t="s">
        <v>8545</v>
      </c>
      <c r="J6453" s="215" t="s">
        <v>8546</v>
      </c>
      <c r="K6453" s="215" t="s">
        <v>328</v>
      </c>
      <c r="L6453" s="215" t="s">
        <v>7145</v>
      </c>
      <c r="AD6453" s="216"/>
    </row>
    <row r="6454" spans="1:30" s="215" customFormat="1" x14ac:dyDescent="0.25">
      <c r="A6454" s="215" t="s">
        <v>160</v>
      </c>
      <c r="B6454" s="215">
        <v>6203</v>
      </c>
      <c r="C6454" s="215" t="s">
        <v>263</v>
      </c>
      <c r="D6454" s="215">
        <v>3111048</v>
      </c>
      <c r="E6454" s="215">
        <v>1040</v>
      </c>
      <c r="F6454" s="215">
        <v>1122</v>
      </c>
      <c r="G6454" s="215">
        <v>1004</v>
      </c>
      <c r="I6454" s="215" t="s">
        <v>4267</v>
      </c>
      <c r="J6454" s="215" t="s">
        <v>4268</v>
      </c>
      <c r="K6454" s="215" t="s">
        <v>328</v>
      </c>
      <c r="L6454" s="215" t="s">
        <v>7146</v>
      </c>
      <c r="AD6454" s="216"/>
    </row>
    <row r="6455" spans="1:30" s="215" customFormat="1" x14ac:dyDescent="0.25">
      <c r="A6455" s="215" t="s">
        <v>160</v>
      </c>
      <c r="B6455" s="215">
        <v>6203</v>
      </c>
      <c r="C6455" s="215" t="s">
        <v>263</v>
      </c>
      <c r="D6455" s="215">
        <v>3111049</v>
      </c>
      <c r="E6455" s="215">
        <v>1040</v>
      </c>
      <c r="F6455" s="215">
        <v>1122</v>
      </c>
      <c r="G6455" s="215">
        <v>1004</v>
      </c>
      <c r="I6455" s="215" t="s">
        <v>4269</v>
      </c>
      <c r="J6455" s="215" t="s">
        <v>4270</v>
      </c>
      <c r="K6455" s="215" t="s">
        <v>328</v>
      </c>
      <c r="L6455" s="215" t="s">
        <v>7146</v>
      </c>
      <c r="AD6455" s="216"/>
    </row>
    <row r="6456" spans="1:30" s="215" customFormat="1" x14ac:dyDescent="0.25">
      <c r="A6456" s="215" t="s">
        <v>160</v>
      </c>
      <c r="B6456" s="215">
        <v>6203</v>
      </c>
      <c r="C6456" s="215" t="s">
        <v>263</v>
      </c>
      <c r="D6456" s="215">
        <v>9030198</v>
      </c>
      <c r="E6456" s="215">
        <v>1030</v>
      </c>
      <c r="F6456" s="215">
        <v>1122</v>
      </c>
      <c r="G6456" s="215">
        <v>1004</v>
      </c>
      <c r="I6456" s="215" t="s">
        <v>8547</v>
      </c>
      <c r="J6456" s="215" t="s">
        <v>8548</v>
      </c>
      <c r="K6456" s="215" t="s">
        <v>328</v>
      </c>
      <c r="L6456" s="215" t="s">
        <v>7146</v>
      </c>
      <c r="AD6456" s="216"/>
    </row>
    <row r="6457" spans="1:30" s="215" customFormat="1" x14ac:dyDescent="0.25">
      <c r="A6457" s="215" t="s">
        <v>160</v>
      </c>
      <c r="B6457" s="215">
        <v>6203</v>
      </c>
      <c r="C6457" s="215" t="s">
        <v>263</v>
      </c>
      <c r="D6457" s="215">
        <v>190097498</v>
      </c>
      <c r="E6457" s="215">
        <v>1060</v>
      </c>
      <c r="F6457" s="215">
        <v>1251</v>
      </c>
      <c r="G6457" s="215">
        <v>1004</v>
      </c>
      <c r="I6457" s="215" t="s">
        <v>8549</v>
      </c>
      <c r="J6457" s="215" t="s">
        <v>8550</v>
      </c>
      <c r="K6457" s="215" t="s">
        <v>328</v>
      </c>
      <c r="L6457" s="215" t="s">
        <v>8574</v>
      </c>
      <c r="AD6457" s="216"/>
    </row>
    <row r="6458" spans="1:30" s="215" customFormat="1" x14ac:dyDescent="0.25">
      <c r="A6458" s="215" t="s">
        <v>160</v>
      </c>
      <c r="B6458" s="215">
        <v>6203</v>
      </c>
      <c r="C6458" s="215" t="s">
        <v>263</v>
      </c>
      <c r="D6458" s="215">
        <v>190206519</v>
      </c>
      <c r="E6458" s="215">
        <v>1020</v>
      </c>
      <c r="F6458" s="215">
        <v>1122</v>
      </c>
      <c r="G6458" s="215">
        <v>1004</v>
      </c>
      <c r="I6458" s="215" t="s">
        <v>8551</v>
      </c>
      <c r="J6458" s="215" t="s">
        <v>8552</v>
      </c>
      <c r="K6458" s="215" t="s">
        <v>328</v>
      </c>
      <c r="L6458" s="215" t="s">
        <v>7144</v>
      </c>
      <c r="AD6458" s="216"/>
    </row>
    <row r="6459" spans="1:30" s="215" customFormat="1" x14ac:dyDescent="0.25">
      <c r="A6459" s="215" t="s">
        <v>160</v>
      </c>
      <c r="B6459" s="215">
        <v>6203</v>
      </c>
      <c r="C6459" s="215" t="s">
        <v>263</v>
      </c>
      <c r="D6459" s="215">
        <v>191712114</v>
      </c>
      <c r="E6459" s="215">
        <v>1060</v>
      </c>
      <c r="F6459" s="215">
        <v>1271</v>
      </c>
      <c r="G6459" s="215">
        <v>1004</v>
      </c>
      <c r="I6459" s="215" t="s">
        <v>8553</v>
      </c>
      <c r="J6459" s="215" t="s">
        <v>8554</v>
      </c>
      <c r="K6459" s="215" t="s">
        <v>328</v>
      </c>
      <c r="L6459" s="215" t="s">
        <v>7147</v>
      </c>
      <c r="AD6459" s="216"/>
    </row>
    <row r="6460" spans="1:30" s="215" customFormat="1" x14ac:dyDescent="0.25">
      <c r="A6460" s="215" t="s">
        <v>160</v>
      </c>
      <c r="B6460" s="215">
        <v>6203</v>
      </c>
      <c r="C6460" s="215" t="s">
        <v>263</v>
      </c>
      <c r="D6460" s="215">
        <v>191712115</v>
      </c>
      <c r="E6460" s="215">
        <v>1060</v>
      </c>
      <c r="F6460" s="215">
        <v>1271</v>
      </c>
      <c r="G6460" s="215">
        <v>1004</v>
      </c>
      <c r="I6460" s="215" t="s">
        <v>8555</v>
      </c>
      <c r="J6460" s="215" t="s">
        <v>8556</v>
      </c>
      <c r="K6460" s="215" t="s">
        <v>328</v>
      </c>
      <c r="L6460" s="215" t="s">
        <v>7147</v>
      </c>
      <c r="AD6460" s="216"/>
    </row>
    <row r="6461" spans="1:30" s="215" customFormat="1" x14ac:dyDescent="0.25">
      <c r="A6461" s="215" t="s">
        <v>160</v>
      </c>
      <c r="B6461" s="215">
        <v>6203</v>
      </c>
      <c r="C6461" s="215" t="s">
        <v>263</v>
      </c>
      <c r="D6461" s="215">
        <v>191870173</v>
      </c>
      <c r="E6461" s="215">
        <v>1060</v>
      </c>
      <c r="F6461" s="215">
        <v>1252</v>
      </c>
      <c r="G6461" s="215">
        <v>1004</v>
      </c>
      <c r="I6461" s="215" t="s">
        <v>11760</v>
      </c>
      <c r="J6461" s="215" t="s">
        <v>11761</v>
      </c>
      <c r="K6461" s="215" t="s">
        <v>328</v>
      </c>
      <c r="L6461" s="215" t="s">
        <v>11770</v>
      </c>
      <c r="AD6461" s="216"/>
    </row>
    <row r="6462" spans="1:30" s="215" customFormat="1" x14ac:dyDescent="0.25">
      <c r="A6462" s="215" t="s">
        <v>160</v>
      </c>
      <c r="B6462" s="215">
        <v>6203</v>
      </c>
      <c r="C6462" s="215" t="s">
        <v>263</v>
      </c>
      <c r="D6462" s="215">
        <v>191871645</v>
      </c>
      <c r="E6462" s="215">
        <v>1060</v>
      </c>
      <c r="F6462" s="215">
        <v>1251</v>
      </c>
      <c r="G6462" s="215">
        <v>1004</v>
      </c>
      <c r="I6462" s="215" t="s">
        <v>8557</v>
      </c>
      <c r="J6462" s="215" t="s">
        <v>8558</v>
      </c>
      <c r="K6462" s="215" t="s">
        <v>328</v>
      </c>
      <c r="L6462" s="215" t="s">
        <v>8574</v>
      </c>
      <c r="AD6462" s="216"/>
    </row>
    <row r="6463" spans="1:30" s="215" customFormat="1" x14ac:dyDescent="0.25">
      <c r="A6463" s="215" t="s">
        <v>160</v>
      </c>
      <c r="B6463" s="215">
        <v>6203</v>
      </c>
      <c r="C6463" s="215" t="s">
        <v>263</v>
      </c>
      <c r="D6463" s="215">
        <v>191872107</v>
      </c>
      <c r="E6463" s="215">
        <v>1030</v>
      </c>
      <c r="F6463" s="215">
        <v>1271</v>
      </c>
      <c r="G6463" s="215">
        <v>1004</v>
      </c>
      <c r="I6463" s="215" t="s">
        <v>28102</v>
      </c>
      <c r="J6463" s="215" t="s">
        <v>28103</v>
      </c>
      <c r="K6463" s="215" t="s">
        <v>328</v>
      </c>
      <c r="L6463" s="215" t="s">
        <v>28114</v>
      </c>
      <c r="AD6463" s="216"/>
    </row>
    <row r="6464" spans="1:30" s="215" customFormat="1" x14ac:dyDescent="0.25">
      <c r="A6464" s="215" t="s">
        <v>160</v>
      </c>
      <c r="B6464" s="215">
        <v>6203</v>
      </c>
      <c r="C6464" s="215" t="s">
        <v>263</v>
      </c>
      <c r="D6464" s="215">
        <v>192007431</v>
      </c>
      <c r="E6464" s="215">
        <v>1060</v>
      </c>
      <c r="F6464" s="215">
        <v>1252</v>
      </c>
      <c r="G6464" s="215">
        <v>1003</v>
      </c>
      <c r="I6464" s="215" t="s">
        <v>11762</v>
      </c>
      <c r="J6464" s="215" t="s">
        <v>11763</v>
      </c>
      <c r="K6464" s="215" t="s">
        <v>328</v>
      </c>
      <c r="L6464" s="215" t="s">
        <v>11771</v>
      </c>
      <c r="AD6464" s="216"/>
    </row>
    <row r="6465" spans="1:30" s="215" customFormat="1" x14ac:dyDescent="0.25">
      <c r="A6465" s="215" t="s">
        <v>160</v>
      </c>
      <c r="B6465" s="215">
        <v>6203</v>
      </c>
      <c r="C6465" s="215" t="s">
        <v>263</v>
      </c>
      <c r="D6465" s="215">
        <v>192036598</v>
      </c>
      <c r="E6465" s="215">
        <v>1060</v>
      </c>
      <c r="F6465" s="215">
        <v>1271</v>
      </c>
      <c r="G6465" s="215">
        <v>1004</v>
      </c>
      <c r="I6465" s="215" t="s">
        <v>28104</v>
      </c>
      <c r="J6465" s="215" t="s">
        <v>28105</v>
      </c>
      <c r="K6465" s="215" t="s">
        <v>328</v>
      </c>
      <c r="L6465" s="215" t="s">
        <v>28114</v>
      </c>
      <c r="AD6465" s="216"/>
    </row>
    <row r="6466" spans="1:30" s="215" customFormat="1" x14ac:dyDescent="0.25">
      <c r="A6466" s="215" t="s">
        <v>160</v>
      </c>
      <c r="B6466" s="215">
        <v>6204</v>
      </c>
      <c r="C6466" s="215" t="s">
        <v>264</v>
      </c>
      <c r="D6466" s="215">
        <v>191133539</v>
      </c>
      <c r="E6466" s="215">
        <v>1030</v>
      </c>
      <c r="F6466" s="215">
        <v>1122</v>
      </c>
      <c r="G6466" s="215">
        <v>1004</v>
      </c>
      <c r="I6466" s="215" t="s">
        <v>16927</v>
      </c>
      <c r="J6466" s="215" t="s">
        <v>16928</v>
      </c>
      <c r="K6466" s="215" t="s">
        <v>8741</v>
      </c>
      <c r="L6466" s="215" t="s">
        <v>23167</v>
      </c>
      <c r="AD6466" s="216"/>
    </row>
    <row r="6467" spans="1:30" s="215" customFormat="1" x14ac:dyDescent="0.25">
      <c r="A6467" s="215" t="s">
        <v>160</v>
      </c>
      <c r="B6467" s="215">
        <v>6204</v>
      </c>
      <c r="C6467" s="215" t="s">
        <v>264</v>
      </c>
      <c r="D6467" s="215">
        <v>191861782</v>
      </c>
      <c r="E6467" s="215">
        <v>1020</v>
      </c>
      <c r="F6467" s="215">
        <v>1122</v>
      </c>
      <c r="G6467" s="215">
        <v>1004</v>
      </c>
      <c r="I6467" s="215" t="s">
        <v>16929</v>
      </c>
      <c r="J6467" s="215" t="s">
        <v>16930</v>
      </c>
      <c r="K6467" s="215" t="s">
        <v>8688</v>
      </c>
      <c r="L6467" s="215" t="s">
        <v>21904</v>
      </c>
      <c r="AD6467" s="216"/>
    </row>
    <row r="6468" spans="1:30" s="215" customFormat="1" x14ac:dyDescent="0.25">
      <c r="A6468" s="215" t="s">
        <v>160</v>
      </c>
      <c r="B6468" s="215">
        <v>6204</v>
      </c>
      <c r="C6468" s="215" t="s">
        <v>264</v>
      </c>
      <c r="D6468" s="215">
        <v>191861785</v>
      </c>
      <c r="E6468" s="215">
        <v>1020</v>
      </c>
      <c r="F6468" s="215">
        <v>1122</v>
      </c>
      <c r="G6468" s="215">
        <v>1004</v>
      </c>
      <c r="I6468" s="215" t="s">
        <v>16931</v>
      </c>
      <c r="J6468" s="215" t="s">
        <v>16932</v>
      </c>
      <c r="K6468" s="215" t="s">
        <v>8688</v>
      </c>
      <c r="L6468" s="215" t="s">
        <v>21905</v>
      </c>
      <c r="AD6468" s="216"/>
    </row>
    <row r="6469" spans="1:30" s="215" customFormat="1" x14ac:dyDescent="0.25">
      <c r="A6469" s="215" t="s">
        <v>160</v>
      </c>
      <c r="B6469" s="215">
        <v>6204</v>
      </c>
      <c r="C6469" s="215" t="s">
        <v>264</v>
      </c>
      <c r="D6469" s="215">
        <v>191870379</v>
      </c>
      <c r="E6469" s="215">
        <v>1020</v>
      </c>
      <c r="F6469" s="215">
        <v>1110</v>
      </c>
      <c r="G6469" s="215">
        <v>1004</v>
      </c>
      <c r="I6469" s="215" t="s">
        <v>16933</v>
      </c>
      <c r="J6469" s="215" t="s">
        <v>16934</v>
      </c>
      <c r="K6469" s="215" t="s">
        <v>8688</v>
      </c>
      <c r="L6469" s="215" t="s">
        <v>21906</v>
      </c>
      <c r="AD6469" s="216"/>
    </row>
    <row r="6470" spans="1:30" s="215" customFormat="1" x14ac:dyDescent="0.25">
      <c r="A6470" s="215" t="s">
        <v>160</v>
      </c>
      <c r="B6470" s="215">
        <v>6204</v>
      </c>
      <c r="C6470" s="215" t="s">
        <v>264</v>
      </c>
      <c r="D6470" s="215">
        <v>191962122</v>
      </c>
      <c r="E6470" s="215">
        <v>1020</v>
      </c>
      <c r="F6470" s="215">
        <v>1110</v>
      </c>
      <c r="G6470" s="215">
        <v>1004</v>
      </c>
      <c r="I6470" s="215" t="s">
        <v>28689</v>
      </c>
      <c r="J6470" s="215" t="s">
        <v>28690</v>
      </c>
      <c r="K6470" s="215" t="s">
        <v>8741</v>
      </c>
      <c r="L6470" s="215" t="s">
        <v>28769</v>
      </c>
      <c r="AD6470" s="216"/>
    </row>
    <row r="6471" spans="1:30" s="215" customFormat="1" x14ac:dyDescent="0.25">
      <c r="A6471" s="215" t="s">
        <v>160</v>
      </c>
      <c r="B6471" s="215">
        <v>6204</v>
      </c>
      <c r="C6471" s="215" t="s">
        <v>264</v>
      </c>
      <c r="D6471" s="215">
        <v>191973660</v>
      </c>
      <c r="E6471" s="215">
        <v>1020</v>
      </c>
      <c r="F6471" s="215">
        <v>1122</v>
      </c>
      <c r="G6471" s="215">
        <v>1004</v>
      </c>
      <c r="I6471" s="215" t="s">
        <v>25082</v>
      </c>
      <c r="J6471" s="215" t="s">
        <v>25083</v>
      </c>
      <c r="K6471" s="215" t="s">
        <v>8688</v>
      </c>
      <c r="L6471" s="215" t="s">
        <v>25120</v>
      </c>
      <c r="AD6471" s="216"/>
    </row>
    <row r="6472" spans="1:30" s="215" customFormat="1" x14ac:dyDescent="0.25">
      <c r="A6472" s="215" t="s">
        <v>160</v>
      </c>
      <c r="B6472" s="215">
        <v>6204</v>
      </c>
      <c r="C6472" s="215" t="s">
        <v>264</v>
      </c>
      <c r="D6472" s="215">
        <v>191973662</v>
      </c>
      <c r="E6472" s="215">
        <v>1060</v>
      </c>
      <c r="F6472" s="215">
        <v>1242</v>
      </c>
      <c r="G6472" s="215">
        <v>1004</v>
      </c>
      <c r="I6472" s="215" t="s">
        <v>25084</v>
      </c>
      <c r="J6472" s="215" t="s">
        <v>25085</v>
      </c>
      <c r="K6472" s="215" t="s">
        <v>8688</v>
      </c>
      <c r="L6472" s="215" t="s">
        <v>25121</v>
      </c>
      <c r="AD6472" s="216"/>
    </row>
    <row r="6473" spans="1:30" s="215" customFormat="1" x14ac:dyDescent="0.25">
      <c r="A6473" s="215" t="s">
        <v>160</v>
      </c>
      <c r="B6473" s="215">
        <v>6204</v>
      </c>
      <c r="C6473" s="215" t="s">
        <v>264</v>
      </c>
      <c r="D6473" s="215">
        <v>191983323</v>
      </c>
      <c r="E6473" s="215">
        <v>1060</v>
      </c>
      <c r="F6473" s="215">
        <v>1220</v>
      </c>
      <c r="G6473" s="215">
        <v>1004</v>
      </c>
      <c r="I6473" s="215" t="s">
        <v>16935</v>
      </c>
      <c r="J6473" s="215" t="s">
        <v>16936</v>
      </c>
      <c r="K6473" s="215" t="s">
        <v>8688</v>
      </c>
      <c r="L6473" s="215" t="s">
        <v>21907</v>
      </c>
      <c r="AD6473" s="216"/>
    </row>
    <row r="6474" spans="1:30" s="215" customFormat="1" x14ac:dyDescent="0.25">
      <c r="A6474" s="215" t="s">
        <v>160</v>
      </c>
      <c r="B6474" s="215">
        <v>6204</v>
      </c>
      <c r="C6474" s="215" t="s">
        <v>264</v>
      </c>
      <c r="D6474" s="215">
        <v>191983326</v>
      </c>
      <c r="E6474" s="215">
        <v>1060</v>
      </c>
      <c r="F6474" s="215">
        <v>1242</v>
      </c>
      <c r="G6474" s="215">
        <v>1004</v>
      </c>
      <c r="I6474" s="215" t="s">
        <v>16937</v>
      </c>
      <c r="J6474" s="215" t="s">
        <v>16938</v>
      </c>
      <c r="K6474" s="215" t="s">
        <v>8688</v>
      </c>
      <c r="L6474" s="215" t="s">
        <v>21908</v>
      </c>
      <c r="AD6474" s="216"/>
    </row>
    <row r="6475" spans="1:30" s="215" customFormat="1" x14ac:dyDescent="0.25">
      <c r="A6475" s="215" t="s">
        <v>160</v>
      </c>
      <c r="B6475" s="215">
        <v>6204</v>
      </c>
      <c r="C6475" s="215" t="s">
        <v>264</v>
      </c>
      <c r="D6475" s="215">
        <v>192012793</v>
      </c>
      <c r="E6475" s="215">
        <v>1060</v>
      </c>
      <c r="F6475" s="215">
        <v>1271</v>
      </c>
      <c r="G6475" s="215">
        <v>1004</v>
      </c>
      <c r="I6475" s="215" t="s">
        <v>24839</v>
      </c>
      <c r="J6475" s="215" t="s">
        <v>24840</v>
      </c>
      <c r="K6475" s="215" t="s">
        <v>8688</v>
      </c>
      <c r="L6475" s="215" t="s">
        <v>24919</v>
      </c>
      <c r="AD6475" s="216"/>
    </row>
    <row r="6476" spans="1:30" s="215" customFormat="1" x14ac:dyDescent="0.25">
      <c r="A6476" s="215" t="s">
        <v>160</v>
      </c>
      <c r="B6476" s="215">
        <v>6204</v>
      </c>
      <c r="C6476" s="215" t="s">
        <v>264</v>
      </c>
      <c r="D6476" s="215">
        <v>192012797</v>
      </c>
      <c r="E6476" s="215">
        <v>1060</v>
      </c>
      <c r="F6476" s="215">
        <v>1242</v>
      </c>
      <c r="G6476" s="215">
        <v>1004</v>
      </c>
      <c r="I6476" s="215" t="s">
        <v>28462</v>
      </c>
      <c r="J6476" s="215" t="s">
        <v>28463</v>
      </c>
      <c r="K6476" s="215" t="s">
        <v>8688</v>
      </c>
      <c r="L6476" s="215" t="s">
        <v>28486</v>
      </c>
      <c r="AD6476" s="216"/>
    </row>
    <row r="6477" spans="1:30" s="215" customFormat="1" x14ac:dyDescent="0.25">
      <c r="A6477" s="215" t="s">
        <v>160</v>
      </c>
      <c r="B6477" s="215">
        <v>6204</v>
      </c>
      <c r="C6477" s="215" t="s">
        <v>264</v>
      </c>
      <c r="D6477" s="215">
        <v>192023354</v>
      </c>
      <c r="E6477" s="215">
        <v>1060</v>
      </c>
      <c r="F6477" s="215">
        <v>1251</v>
      </c>
      <c r="G6477" s="215">
        <v>1004</v>
      </c>
      <c r="I6477" s="215" t="s">
        <v>24841</v>
      </c>
      <c r="J6477" s="215" t="s">
        <v>24842</v>
      </c>
      <c r="K6477" s="215" t="s">
        <v>8688</v>
      </c>
      <c r="L6477" s="215" t="s">
        <v>24920</v>
      </c>
      <c r="AD6477" s="216"/>
    </row>
    <row r="6478" spans="1:30" s="215" customFormat="1" x14ac:dyDescent="0.25">
      <c r="A6478" s="215" t="s">
        <v>160</v>
      </c>
      <c r="B6478" s="215">
        <v>6204</v>
      </c>
      <c r="C6478" s="215" t="s">
        <v>264</v>
      </c>
      <c r="D6478" s="215">
        <v>192023360</v>
      </c>
      <c r="E6478" s="215">
        <v>1060</v>
      </c>
      <c r="F6478" s="215">
        <v>1242</v>
      </c>
      <c r="G6478" s="215">
        <v>1004</v>
      </c>
      <c r="I6478" s="215" t="s">
        <v>24843</v>
      </c>
      <c r="J6478" s="215" t="s">
        <v>24844</v>
      </c>
      <c r="K6478" s="215" t="s">
        <v>8688</v>
      </c>
      <c r="L6478" s="215" t="s">
        <v>26311</v>
      </c>
      <c r="AD6478" s="216"/>
    </row>
    <row r="6479" spans="1:30" s="215" customFormat="1" x14ac:dyDescent="0.25">
      <c r="A6479" s="215" t="s">
        <v>160</v>
      </c>
      <c r="B6479" s="215">
        <v>6204</v>
      </c>
      <c r="C6479" s="215" t="s">
        <v>264</v>
      </c>
      <c r="D6479" s="215">
        <v>192031149</v>
      </c>
      <c r="E6479" s="215">
        <v>1060</v>
      </c>
      <c r="F6479" s="215">
        <v>1220</v>
      </c>
      <c r="G6479" s="215">
        <v>1004</v>
      </c>
      <c r="I6479" s="215" t="s">
        <v>28914</v>
      </c>
      <c r="J6479" s="215" t="s">
        <v>28915</v>
      </c>
      <c r="K6479" s="215" t="s">
        <v>8688</v>
      </c>
      <c r="L6479" s="215" t="s">
        <v>28977</v>
      </c>
      <c r="AD6479" s="216"/>
    </row>
    <row r="6480" spans="1:30" s="215" customFormat="1" x14ac:dyDescent="0.25">
      <c r="A6480" s="215" t="s">
        <v>160</v>
      </c>
      <c r="B6480" s="215">
        <v>6204</v>
      </c>
      <c r="C6480" s="215" t="s">
        <v>264</v>
      </c>
      <c r="D6480" s="215">
        <v>192031150</v>
      </c>
      <c r="E6480" s="215">
        <v>1060</v>
      </c>
      <c r="F6480" s="215">
        <v>1220</v>
      </c>
      <c r="G6480" s="215">
        <v>1004</v>
      </c>
      <c r="I6480" s="215" t="s">
        <v>28914</v>
      </c>
      <c r="J6480" s="215" t="s">
        <v>28915</v>
      </c>
      <c r="K6480" s="215" t="s">
        <v>8688</v>
      </c>
      <c r="L6480" s="215" t="s">
        <v>28978</v>
      </c>
      <c r="AD6480" s="216"/>
    </row>
    <row r="6481" spans="1:30" s="215" customFormat="1" x14ac:dyDescent="0.25">
      <c r="A6481" s="215" t="s">
        <v>160</v>
      </c>
      <c r="B6481" s="215">
        <v>6205</v>
      </c>
      <c r="C6481" s="215" t="s">
        <v>265</v>
      </c>
      <c r="D6481" s="215">
        <v>3130274</v>
      </c>
      <c r="E6481" s="215">
        <v>1040</v>
      </c>
      <c r="F6481" s="215">
        <v>1212</v>
      </c>
      <c r="G6481" s="215">
        <v>1004</v>
      </c>
      <c r="I6481" s="215" t="s">
        <v>9490</v>
      </c>
      <c r="J6481" s="215" t="s">
        <v>9491</v>
      </c>
      <c r="K6481" s="215" t="s">
        <v>8741</v>
      </c>
      <c r="L6481" s="215" t="s">
        <v>11539</v>
      </c>
      <c r="AD6481" s="216"/>
    </row>
    <row r="6482" spans="1:30" s="215" customFormat="1" x14ac:dyDescent="0.25">
      <c r="A6482" s="215" t="s">
        <v>160</v>
      </c>
      <c r="B6482" s="215">
        <v>6205</v>
      </c>
      <c r="C6482" s="215" t="s">
        <v>265</v>
      </c>
      <c r="D6482" s="215">
        <v>9030164</v>
      </c>
      <c r="E6482" s="215">
        <v>1060</v>
      </c>
      <c r="F6482" s="215">
        <v>1211</v>
      </c>
      <c r="G6482" s="215">
        <v>1004</v>
      </c>
      <c r="I6482" s="215" t="s">
        <v>9492</v>
      </c>
      <c r="J6482" s="215" t="s">
        <v>9493</v>
      </c>
      <c r="K6482" s="215" t="s">
        <v>8688</v>
      </c>
      <c r="L6482" s="215" t="s">
        <v>11034</v>
      </c>
      <c r="AD6482" s="216"/>
    </row>
    <row r="6483" spans="1:30" s="215" customFormat="1" x14ac:dyDescent="0.25">
      <c r="A6483" s="215" t="s">
        <v>160</v>
      </c>
      <c r="B6483" s="215">
        <v>6205</v>
      </c>
      <c r="C6483" s="215" t="s">
        <v>265</v>
      </c>
      <c r="D6483" s="215">
        <v>190075012</v>
      </c>
      <c r="E6483" s="215">
        <v>1060</v>
      </c>
      <c r="F6483" s="215">
        <v>1251</v>
      </c>
      <c r="G6483" s="215">
        <v>1004</v>
      </c>
      <c r="I6483" s="215" t="s">
        <v>9494</v>
      </c>
      <c r="J6483" s="215" t="s">
        <v>9495</v>
      </c>
      <c r="K6483" s="215" t="s">
        <v>8688</v>
      </c>
      <c r="L6483" s="215" t="s">
        <v>11035</v>
      </c>
      <c r="AD6483" s="216"/>
    </row>
    <row r="6484" spans="1:30" s="215" customFormat="1" x14ac:dyDescent="0.25">
      <c r="A6484" s="215" t="s">
        <v>160</v>
      </c>
      <c r="B6484" s="215">
        <v>6205</v>
      </c>
      <c r="C6484" s="215" t="s">
        <v>265</v>
      </c>
      <c r="D6484" s="215">
        <v>190201633</v>
      </c>
      <c r="E6484" s="215">
        <v>1060</v>
      </c>
      <c r="F6484" s="215">
        <v>1230</v>
      </c>
      <c r="G6484" s="215">
        <v>1004</v>
      </c>
      <c r="I6484" s="215" t="s">
        <v>9496</v>
      </c>
      <c r="J6484" s="215" t="s">
        <v>9497</v>
      </c>
      <c r="K6484" s="215" t="s">
        <v>8688</v>
      </c>
      <c r="L6484" s="215" t="s">
        <v>11036</v>
      </c>
      <c r="AD6484" s="216"/>
    </row>
    <row r="6485" spans="1:30" s="215" customFormat="1" x14ac:dyDescent="0.25">
      <c r="A6485" s="215" t="s">
        <v>160</v>
      </c>
      <c r="B6485" s="215">
        <v>6205</v>
      </c>
      <c r="C6485" s="215" t="s">
        <v>265</v>
      </c>
      <c r="D6485" s="215">
        <v>191970700</v>
      </c>
      <c r="E6485" s="215">
        <v>1020</v>
      </c>
      <c r="F6485" s="215">
        <v>1110</v>
      </c>
      <c r="G6485" s="215">
        <v>1004</v>
      </c>
      <c r="I6485" s="215" t="s">
        <v>9498</v>
      </c>
      <c r="J6485" s="215" t="s">
        <v>9499</v>
      </c>
      <c r="K6485" s="215" t="s">
        <v>8688</v>
      </c>
      <c r="L6485" s="215" t="s">
        <v>11037</v>
      </c>
      <c r="AD6485" s="216"/>
    </row>
    <row r="6486" spans="1:30" s="215" customFormat="1" x14ac:dyDescent="0.25">
      <c r="A6486" s="215" t="s">
        <v>160</v>
      </c>
      <c r="B6486" s="215">
        <v>6205</v>
      </c>
      <c r="C6486" s="215" t="s">
        <v>265</v>
      </c>
      <c r="D6486" s="215">
        <v>191970702</v>
      </c>
      <c r="E6486" s="215">
        <v>1020</v>
      </c>
      <c r="F6486" s="215">
        <v>1121</v>
      </c>
      <c r="G6486" s="215">
        <v>1004</v>
      </c>
      <c r="I6486" s="215" t="s">
        <v>11900</v>
      </c>
      <c r="J6486" s="215" t="s">
        <v>11901</v>
      </c>
      <c r="K6486" s="215" t="s">
        <v>8688</v>
      </c>
      <c r="L6486" s="215" t="s">
        <v>11922</v>
      </c>
      <c r="AD6486" s="216"/>
    </row>
    <row r="6487" spans="1:30" s="215" customFormat="1" x14ac:dyDescent="0.25">
      <c r="A6487" s="215" t="s">
        <v>160</v>
      </c>
      <c r="B6487" s="215">
        <v>6211</v>
      </c>
      <c r="C6487" s="215" t="s">
        <v>266</v>
      </c>
      <c r="D6487" s="215">
        <v>935706</v>
      </c>
      <c r="E6487" s="215">
        <v>1020</v>
      </c>
      <c r="F6487" s="215">
        <v>1122</v>
      </c>
      <c r="G6487" s="215">
        <v>1004</v>
      </c>
      <c r="I6487" s="215" t="s">
        <v>4271</v>
      </c>
      <c r="J6487" s="215" t="s">
        <v>4272</v>
      </c>
      <c r="K6487" s="215" t="s">
        <v>328</v>
      </c>
      <c r="L6487" s="215" t="s">
        <v>7148</v>
      </c>
      <c r="AD6487" s="216"/>
    </row>
    <row r="6488" spans="1:30" s="215" customFormat="1" x14ac:dyDescent="0.25">
      <c r="A6488" s="215" t="s">
        <v>160</v>
      </c>
      <c r="B6488" s="215">
        <v>6211</v>
      </c>
      <c r="C6488" s="215" t="s">
        <v>266</v>
      </c>
      <c r="D6488" s="215">
        <v>935726</v>
      </c>
      <c r="E6488" s="215">
        <v>1020</v>
      </c>
      <c r="F6488" s="215">
        <v>1110</v>
      </c>
      <c r="G6488" s="215">
        <v>1004</v>
      </c>
      <c r="I6488" s="215" t="s">
        <v>6572</v>
      </c>
      <c r="J6488" s="215" t="s">
        <v>6573</v>
      </c>
      <c r="K6488" s="215" t="s">
        <v>328</v>
      </c>
      <c r="L6488" s="215" t="s">
        <v>7149</v>
      </c>
      <c r="AD6488" s="216"/>
    </row>
    <row r="6489" spans="1:30" s="215" customFormat="1" x14ac:dyDescent="0.25">
      <c r="A6489" s="215" t="s">
        <v>160</v>
      </c>
      <c r="B6489" s="215">
        <v>6211</v>
      </c>
      <c r="C6489" s="215" t="s">
        <v>266</v>
      </c>
      <c r="D6489" s="215">
        <v>935729</v>
      </c>
      <c r="E6489" s="215">
        <v>1020</v>
      </c>
      <c r="F6489" s="215">
        <v>1110</v>
      </c>
      <c r="G6489" s="215">
        <v>1004</v>
      </c>
      <c r="I6489" s="215" t="s">
        <v>4273</v>
      </c>
      <c r="J6489" s="215" t="s">
        <v>4274</v>
      </c>
      <c r="K6489" s="215" t="s">
        <v>328</v>
      </c>
      <c r="L6489" s="215" t="s">
        <v>7150</v>
      </c>
      <c r="AD6489" s="216"/>
    </row>
    <row r="6490" spans="1:30" s="215" customFormat="1" x14ac:dyDescent="0.25">
      <c r="A6490" s="215" t="s">
        <v>160</v>
      </c>
      <c r="B6490" s="215">
        <v>6211</v>
      </c>
      <c r="C6490" s="215" t="s">
        <v>266</v>
      </c>
      <c r="D6490" s="215">
        <v>935730</v>
      </c>
      <c r="E6490" s="215">
        <v>1020</v>
      </c>
      <c r="F6490" s="215">
        <v>1121</v>
      </c>
      <c r="G6490" s="215">
        <v>1004</v>
      </c>
      <c r="I6490" s="215" t="s">
        <v>6574</v>
      </c>
      <c r="J6490" s="215" t="s">
        <v>6575</v>
      </c>
      <c r="K6490" s="215" t="s">
        <v>328</v>
      </c>
      <c r="L6490" s="215" t="s">
        <v>7151</v>
      </c>
      <c r="AD6490" s="216"/>
    </row>
    <row r="6491" spans="1:30" s="215" customFormat="1" x14ac:dyDescent="0.25">
      <c r="A6491" s="215" t="s">
        <v>160</v>
      </c>
      <c r="B6491" s="215">
        <v>6211</v>
      </c>
      <c r="C6491" s="215" t="s">
        <v>266</v>
      </c>
      <c r="D6491" s="215">
        <v>935731</v>
      </c>
      <c r="E6491" s="215">
        <v>1020</v>
      </c>
      <c r="F6491" s="215">
        <v>1121</v>
      </c>
      <c r="G6491" s="215">
        <v>1004</v>
      </c>
      <c r="I6491" s="215" t="s">
        <v>4275</v>
      </c>
      <c r="J6491" s="215" t="s">
        <v>4276</v>
      </c>
      <c r="K6491" s="215" t="s">
        <v>328</v>
      </c>
      <c r="L6491" s="215" t="s">
        <v>7151</v>
      </c>
      <c r="AD6491" s="216"/>
    </row>
    <row r="6492" spans="1:30" s="215" customFormat="1" x14ac:dyDescent="0.25">
      <c r="A6492" s="215" t="s">
        <v>160</v>
      </c>
      <c r="B6492" s="215">
        <v>6211</v>
      </c>
      <c r="C6492" s="215" t="s">
        <v>266</v>
      </c>
      <c r="D6492" s="215">
        <v>935733</v>
      </c>
      <c r="E6492" s="215">
        <v>1020</v>
      </c>
      <c r="F6492" s="215">
        <v>1110</v>
      </c>
      <c r="G6492" s="215">
        <v>1004</v>
      </c>
      <c r="I6492" s="215" t="s">
        <v>6576</v>
      </c>
      <c r="J6492" s="215" t="s">
        <v>6577</v>
      </c>
      <c r="K6492" s="215" t="s">
        <v>328</v>
      </c>
      <c r="L6492" s="215" t="s">
        <v>7152</v>
      </c>
      <c r="AD6492" s="216"/>
    </row>
    <row r="6493" spans="1:30" s="215" customFormat="1" x14ac:dyDescent="0.25">
      <c r="A6493" s="215" t="s">
        <v>160</v>
      </c>
      <c r="B6493" s="215">
        <v>6211</v>
      </c>
      <c r="C6493" s="215" t="s">
        <v>266</v>
      </c>
      <c r="D6493" s="215">
        <v>935746</v>
      </c>
      <c r="E6493" s="215">
        <v>1020</v>
      </c>
      <c r="F6493" s="215">
        <v>1121</v>
      </c>
      <c r="G6493" s="215">
        <v>1004</v>
      </c>
      <c r="I6493" s="215" t="s">
        <v>4295</v>
      </c>
      <c r="J6493" s="215" t="s">
        <v>4296</v>
      </c>
      <c r="K6493" s="215" t="s">
        <v>328</v>
      </c>
      <c r="L6493" s="215" t="s">
        <v>7153</v>
      </c>
      <c r="AD6493" s="216"/>
    </row>
    <row r="6494" spans="1:30" s="215" customFormat="1" x14ac:dyDescent="0.25">
      <c r="A6494" s="215" t="s">
        <v>160</v>
      </c>
      <c r="B6494" s="215">
        <v>6211</v>
      </c>
      <c r="C6494" s="215" t="s">
        <v>266</v>
      </c>
      <c r="D6494" s="215">
        <v>935748</v>
      </c>
      <c r="E6494" s="215">
        <v>1020</v>
      </c>
      <c r="F6494" s="215">
        <v>1110</v>
      </c>
      <c r="G6494" s="215">
        <v>1004</v>
      </c>
      <c r="I6494" s="215" t="s">
        <v>6578</v>
      </c>
      <c r="J6494" s="215" t="s">
        <v>6579</v>
      </c>
      <c r="K6494" s="215" t="s">
        <v>328</v>
      </c>
      <c r="L6494" s="215" t="s">
        <v>7154</v>
      </c>
      <c r="AD6494" s="216"/>
    </row>
    <row r="6495" spans="1:30" s="215" customFormat="1" x14ac:dyDescent="0.25">
      <c r="A6495" s="215" t="s">
        <v>160</v>
      </c>
      <c r="B6495" s="215">
        <v>6211</v>
      </c>
      <c r="C6495" s="215" t="s">
        <v>266</v>
      </c>
      <c r="D6495" s="215">
        <v>935749</v>
      </c>
      <c r="E6495" s="215">
        <v>1020</v>
      </c>
      <c r="F6495" s="215">
        <v>1110</v>
      </c>
      <c r="G6495" s="215">
        <v>1004</v>
      </c>
      <c r="I6495" s="215" t="s">
        <v>4277</v>
      </c>
      <c r="J6495" s="215" t="s">
        <v>4278</v>
      </c>
      <c r="K6495" s="215" t="s">
        <v>328</v>
      </c>
      <c r="L6495" s="215" t="s">
        <v>7154</v>
      </c>
      <c r="AD6495" s="216"/>
    </row>
    <row r="6496" spans="1:30" s="215" customFormat="1" x14ac:dyDescent="0.25">
      <c r="A6496" s="215" t="s">
        <v>160</v>
      </c>
      <c r="B6496" s="215">
        <v>6211</v>
      </c>
      <c r="C6496" s="215" t="s">
        <v>266</v>
      </c>
      <c r="D6496" s="215">
        <v>935757</v>
      </c>
      <c r="E6496" s="215">
        <v>1020</v>
      </c>
      <c r="F6496" s="215">
        <v>1110</v>
      </c>
      <c r="G6496" s="215">
        <v>1004</v>
      </c>
      <c r="I6496" s="215" t="s">
        <v>6580</v>
      </c>
      <c r="J6496" s="215" t="s">
        <v>6581</v>
      </c>
      <c r="K6496" s="215" t="s">
        <v>328</v>
      </c>
      <c r="L6496" s="215" t="s">
        <v>7155</v>
      </c>
      <c r="AD6496" s="216"/>
    </row>
    <row r="6497" spans="1:30" s="215" customFormat="1" x14ac:dyDescent="0.25">
      <c r="A6497" s="215" t="s">
        <v>160</v>
      </c>
      <c r="B6497" s="215">
        <v>6211</v>
      </c>
      <c r="C6497" s="215" t="s">
        <v>266</v>
      </c>
      <c r="D6497" s="215">
        <v>935758</v>
      </c>
      <c r="E6497" s="215">
        <v>1020</v>
      </c>
      <c r="F6497" s="215">
        <v>1110</v>
      </c>
      <c r="G6497" s="215">
        <v>1004</v>
      </c>
      <c r="I6497" s="215" t="s">
        <v>4279</v>
      </c>
      <c r="J6497" s="215" t="s">
        <v>4280</v>
      </c>
      <c r="K6497" s="215" t="s">
        <v>328</v>
      </c>
      <c r="L6497" s="215" t="s">
        <v>7155</v>
      </c>
      <c r="AD6497" s="216"/>
    </row>
    <row r="6498" spans="1:30" s="215" customFormat="1" x14ac:dyDescent="0.25">
      <c r="A6498" s="215" t="s">
        <v>160</v>
      </c>
      <c r="B6498" s="215">
        <v>6211</v>
      </c>
      <c r="C6498" s="215" t="s">
        <v>266</v>
      </c>
      <c r="D6498" s="215">
        <v>935760</v>
      </c>
      <c r="E6498" s="215">
        <v>1020</v>
      </c>
      <c r="F6498" s="215">
        <v>1110</v>
      </c>
      <c r="G6498" s="215">
        <v>1004</v>
      </c>
      <c r="I6498" s="215" t="s">
        <v>24527</v>
      </c>
      <c r="J6498" s="215" t="s">
        <v>24528</v>
      </c>
      <c r="K6498" s="215" t="s">
        <v>328</v>
      </c>
      <c r="L6498" s="215" t="s">
        <v>24541</v>
      </c>
      <c r="AD6498" s="216"/>
    </row>
    <row r="6499" spans="1:30" s="215" customFormat="1" x14ac:dyDescent="0.25">
      <c r="A6499" s="215" t="s">
        <v>160</v>
      </c>
      <c r="B6499" s="215">
        <v>6211</v>
      </c>
      <c r="C6499" s="215" t="s">
        <v>266</v>
      </c>
      <c r="D6499" s="215">
        <v>935770</v>
      </c>
      <c r="E6499" s="215">
        <v>1020</v>
      </c>
      <c r="F6499" s="215">
        <v>1110</v>
      </c>
      <c r="G6499" s="215">
        <v>1004</v>
      </c>
      <c r="I6499" s="215" t="s">
        <v>6582</v>
      </c>
      <c r="J6499" s="215" t="s">
        <v>6583</v>
      </c>
      <c r="K6499" s="215" t="s">
        <v>328</v>
      </c>
      <c r="L6499" s="215" t="s">
        <v>7156</v>
      </c>
      <c r="AD6499" s="216"/>
    </row>
    <row r="6500" spans="1:30" s="215" customFormat="1" x14ac:dyDescent="0.25">
      <c r="A6500" s="215" t="s">
        <v>160</v>
      </c>
      <c r="B6500" s="215">
        <v>6211</v>
      </c>
      <c r="C6500" s="215" t="s">
        <v>266</v>
      </c>
      <c r="D6500" s="215">
        <v>935771</v>
      </c>
      <c r="E6500" s="215">
        <v>1040</v>
      </c>
      <c r="F6500" s="215">
        <v>1110</v>
      </c>
      <c r="G6500" s="215">
        <v>1004</v>
      </c>
      <c r="I6500" s="215" t="s">
        <v>4281</v>
      </c>
      <c r="J6500" s="215" t="s">
        <v>4282</v>
      </c>
      <c r="K6500" s="215" t="s">
        <v>328</v>
      </c>
      <c r="L6500" s="215" t="s">
        <v>7156</v>
      </c>
      <c r="AD6500" s="216"/>
    </row>
    <row r="6501" spans="1:30" s="215" customFormat="1" x14ac:dyDescent="0.25">
      <c r="A6501" s="215" t="s">
        <v>160</v>
      </c>
      <c r="B6501" s="215">
        <v>6211</v>
      </c>
      <c r="C6501" s="215" t="s">
        <v>266</v>
      </c>
      <c r="D6501" s="215">
        <v>935777</v>
      </c>
      <c r="E6501" s="215">
        <v>1020</v>
      </c>
      <c r="F6501" s="215">
        <v>1121</v>
      </c>
      <c r="G6501" s="215">
        <v>1004</v>
      </c>
      <c r="I6501" s="215" t="s">
        <v>6584</v>
      </c>
      <c r="J6501" s="215" t="s">
        <v>6585</v>
      </c>
      <c r="K6501" s="215" t="s">
        <v>328</v>
      </c>
      <c r="L6501" s="215" t="s">
        <v>7157</v>
      </c>
      <c r="AD6501" s="216"/>
    </row>
    <row r="6502" spans="1:30" s="215" customFormat="1" x14ac:dyDescent="0.25">
      <c r="A6502" s="215" t="s">
        <v>160</v>
      </c>
      <c r="B6502" s="215">
        <v>6211</v>
      </c>
      <c r="C6502" s="215" t="s">
        <v>266</v>
      </c>
      <c r="D6502" s="215">
        <v>935778</v>
      </c>
      <c r="E6502" s="215">
        <v>1020</v>
      </c>
      <c r="F6502" s="215">
        <v>1110</v>
      </c>
      <c r="G6502" s="215">
        <v>1004</v>
      </c>
      <c r="I6502" s="215" t="s">
        <v>4283</v>
      </c>
      <c r="J6502" s="215" t="s">
        <v>4284</v>
      </c>
      <c r="K6502" s="215" t="s">
        <v>328</v>
      </c>
      <c r="L6502" s="215" t="s">
        <v>7158</v>
      </c>
      <c r="AD6502" s="216"/>
    </row>
    <row r="6503" spans="1:30" s="215" customFormat="1" x14ac:dyDescent="0.25">
      <c r="A6503" s="215" t="s">
        <v>160</v>
      </c>
      <c r="B6503" s="215">
        <v>6211</v>
      </c>
      <c r="C6503" s="215" t="s">
        <v>266</v>
      </c>
      <c r="D6503" s="215">
        <v>935779</v>
      </c>
      <c r="E6503" s="215">
        <v>1020</v>
      </c>
      <c r="F6503" s="215">
        <v>1110</v>
      </c>
      <c r="G6503" s="215">
        <v>1004</v>
      </c>
      <c r="I6503" s="215" t="s">
        <v>6586</v>
      </c>
      <c r="J6503" s="215" t="s">
        <v>6587</v>
      </c>
      <c r="K6503" s="215" t="s">
        <v>328</v>
      </c>
      <c r="L6503" s="215" t="s">
        <v>7158</v>
      </c>
      <c r="AD6503" s="216"/>
    </row>
    <row r="6504" spans="1:30" s="215" customFormat="1" x14ac:dyDescent="0.25">
      <c r="A6504" s="215" t="s">
        <v>160</v>
      </c>
      <c r="B6504" s="215">
        <v>6211</v>
      </c>
      <c r="C6504" s="215" t="s">
        <v>266</v>
      </c>
      <c r="D6504" s="215">
        <v>935788</v>
      </c>
      <c r="E6504" s="215">
        <v>1020</v>
      </c>
      <c r="F6504" s="215">
        <v>1121</v>
      </c>
      <c r="G6504" s="215">
        <v>1004</v>
      </c>
      <c r="I6504" s="215" t="s">
        <v>4285</v>
      </c>
      <c r="J6504" s="215" t="s">
        <v>4286</v>
      </c>
      <c r="K6504" s="215" t="s">
        <v>328</v>
      </c>
      <c r="L6504" s="215" t="s">
        <v>7157</v>
      </c>
      <c r="AD6504" s="216"/>
    </row>
    <row r="6505" spans="1:30" s="215" customFormat="1" x14ac:dyDescent="0.25">
      <c r="A6505" s="215" t="s">
        <v>160</v>
      </c>
      <c r="B6505" s="215">
        <v>6211</v>
      </c>
      <c r="C6505" s="215" t="s">
        <v>266</v>
      </c>
      <c r="D6505" s="215">
        <v>935812</v>
      </c>
      <c r="E6505" s="215">
        <v>1030</v>
      </c>
      <c r="F6505" s="215">
        <v>1110</v>
      </c>
      <c r="G6505" s="215">
        <v>1004</v>
      </c>
      <c r="I6505" s="215" t="s">
        <v>16939</v>
      </c>
      <c r="J6505" s="215" t="s">
        <v>16940</v>
      </c>
      <c r="K6505" s="215" t="s">
        <v>8688</v>
      </c>
      <c r="L6505" s="215" t="s">
        <v>21909</v>
      </c>
      <c r="AD6505" s="216"/>
    </row>
    <row r="6506" spans="1:30" s="215" customFormat="1" x14ac:dyDescent="0.25">
      <c r="A6506" s="215" t="s">
        <v>160</v>
      </c>
      <c r="B6506" s="215">
        <v>6211</v>
      </c>
      <c r="C6506" s="215" t="s">
        <v>266</v>
      </c>
      <c r="D6506" s="215">
        <v>935813</v>
      </c>
      <c r="E6506" s="215">
        <v>1030</v>
      </c>
      <c r="F6506" s="215">
        <v>1110</v>
      </c>
      <c r="G6506" s="215">
        <v>1004</v>
      </c>
      <c r="I6506" s="215" t="s">
        <v>16939</v>
      </c>
      <c r="J6506" s="215" t="s">
        <v>16940</v>
      </c>
      <c r="K6506" s="215" t="s">
        <v>8688</v>
      </c>
      <c r="L6506" s="215" t="s">
        <v>21910</v>
      </c>
      <c r="AD6506" s="216"/>
    </row>
    <row r="6507" spans="1:30" s="215" customFormat="1" x14ac:dyDescent="0.25">
      <c r="A6507" s="215" t="s">
        <v>160</v>
      </c>
      <c r="B6507" s="215">
        <v>6211</v>
      </c>
      <c r="C6507" s="215" t="s">
        <v>266</v>
      </c>
      <c r="D6507" s="215">
        <v>935814</v>
      </c>
      <c r="E6507" s="215">
        <v>1030</v>
      </c>
      <c r="F6507" s="215">
        <v>1110</v>
      </c>
      <c r="G6507" s="215">
        <v>1004</v>
      </c>
      <c r="I6507" s="215" t="s">
        <v>16939</v>
      </c>
      <c r="J6507" s="215" t="s">
        <v>16940</v>
      </c>
      <c r="K6507" s="215" t="s">
        <v>8688</v>
      </c>
      <c r="L6507" s="215" t="s">
        <v>21911</v>
      </c>
      <c r="AD6507" s="216"/>
    </row>
    <row r="6508" spans="1:30" s="215" customFormat="1" x14ac:dyDescent="0.25">
      <c r="A6508" s="215" t="s">
        <v>160</v>
      </c>
      <c r="B6508" s="215">
        <v>6211</v>
      </c>
      <c r="C6508" s="215" t="s">
        <v>266</v>
      </c>
      <c r="D6508" s="215">
        <v>935815</v>
      </c>
      <c r="E6508" s="215">
        <v>1030</v>
      </c>
      <c r="F6508" s="215">
        <v>1110</v>
      </c>
      <c r="G6508" s="215">
        <v>1004</v>
      </c>
      <c r="I6508" s="215" t="s">
        <v>16939</v>
      </c>
      <c r="J6508" s="215" t="s">
        <v>16940</v>
      </c>
      <c r="K6508" s="215" t="s">
        <v>8688</v>
      </c>
      <c r="L6508" s="215" t="s">
        <v>21912</v>
      </c>
      <c r="AD6508" s="216"/>
    </row>
    <row r="6509" spans="1:30" s="215" customFormat="1" x14ac:dyDescent="0.25">
      <c r="A6509" s="215" t="s">
        <v>160</v>
      </c>
      <c r="B6509" s="215">
        <v>6211</v>
      </c>
      <c r="C6509" s="215" t="s">
        <v>266</v>
      </c>
      <c r="D6509" s="215">
        <v>935816</v>
      </c>
      <c r="E6509" s="215">
        <v>1030</v>
      </c>
      <c r="F6509" s="215">
        <v>1110</v>
      </c>
      <c r="G6509" s="215">
        <v>1004</v>
      </c>
      <c r="I6509" s="215" t="s">
        <v>16939</v>
      </c>
      <c r="J6509" s="215" t="s">
        <v>16940</v>
      </c>
      <c r="K6509" s="215" t="s">
        <v>8688</v>
      </c>
      <c r="L6509" s="215" t="s">
        <v>21913</v>
      </c>
      <c r="AD6509" s="216"/>
    </row>
    <row r="6510" spans="1:30" s="215" customFormat="1" x14ac:dyDescent="0.25">
      <c r="A6510" s="215" t="s">
        <v>160</v>
      </c>
      <c r="B6510" s="215">
        <v>6211</v>
      </c>
      <c r="C6510" s="215" t="s">
        <v>266</v>
      </c>
      <c r="D6510" s="215">
        <v>935817</v>
      </c>
      <c r="E6510" s="215">
        <v>1030</v>
      </c>
      <c r="F6510" s="215">
        <v>1110</v>
      </c>
      <c r="G6510" s="215">
        <v>1004</v>
      </c>
      <c r="I6510" s="215" t="s">
        <v>16939</v>
      </c>
      <c r="J6510" s="215" t="s">
        <v>16940</v>
      </c>
      <c r="K6510" s="215" t="s">
        <v>8688</v>
      </c>
      <c r="L6510" s="215" t="s">
        <v>21914</v>
      </c>
      <c r="AD6510" s="216"/>
    </row>
    <row r="6511" spans="1:30" s="215" customFormat="1" x14ac:dyDescent="0.25">
      <c r="A6511" s="215" t="s">
        <v>160</v>
      </c>
      <c r="B6511" s="215">
        <v>6211</v>
      </c>
      <c r="C6511" s="215" t="s">
        <v>266</v>
      </c>
      <c r="D6511" s="215">
        <v>3184886</v>
      </c>
      <c r="E6511" s="215">
        <v>1020</v>
      </c>
      <c r="F6511" s="215">
        <v>1110</v>
      </c>
      <c r="G6511" s="215">
        <v>1004</v>
      </c>
      <c r="I6511" s="215" t="s">
        <v>6588</v>
      </c>
      <c r="J6511" s="215" t="s">
        <v>6589</v>
      </c>
      <c r="K6511" s="215" t="s">
        <v>328</v>
      </c>
      <c r="L6511" s="215" t="s">
        <v>7159</v>
      </c>
      <c r="AD6511" s="216"/>
    </row>
    <row r="6512" spans="1:30" s="215" customFormat="1" x14ac:dyDescent="0.25">
      <c r="A6512" s="215" t="s">
        <v>160</v>
      </c>
      <c r="B6512" s="215">
        <v>6211</v>
      </c>
      <c r="C6512" s="215" t="s">
        <v>266</v>
      </c>
      <c r="D6512" s="215">
        <v>3184888</v>
      </c>
      <c r="E6512" s="215">
        <v>1020</v>
      </c>
      <c r="F6512" s="215">
        <v>1110</v>
      </c>
      <c r="G6512" s="215">
        <v>1004</v>
      </c>
      <c r="I6512" s="215" t="s">
        <v>4287</v>
      </c>
      <c r="J6512" s="215" t="s">
        <v>4288</v>
      </c>
      <c r="K6512" s="215" t="s">
        <v>328</v>
      </c>
      <c r="L6512" s="215" t="s">
        <v>7159</v>
      </c>
      <c r="AD6512" s="216"/>
    </row>
    <row r="6513" spans="1:30" s="215" customFormat="1" x14ac:dyDescent="0.25">
      <c r="A6513" s="215" t="s">
        <v>160</v>
      </c>
      <c r="B6513" s="215">
        <v>6211</v>
      </c>
      <c r="C6513" s="215" t="s">
        <v>266</v>
      </c>
      <c r="D6513" s="215">
        <v>3184911</v>
      </c>
      <c r="E6513" s="215">
        <v>1020</v>
      </c>
      <c r="F6513" s="215">
        <v>1110</v>
      </c>
      <c r="G6513" s="215">
        <v>1004</v>
      </c>
      <c r="I6513" s="215" t="s">
        <v>4289</v>
      </c>
      <c r="J6513" s="215" t="s">
        <v>4290</v>
      </c>
      <c r="K6513" s="215" t="s">
        <v>328</v>
      </c>
      <c r="L6513" s="215" t="s">
        <v>7152</v>
      </c>
      <c r="AD6513" s="216"/>
    </row>
    <row r="6514" spans="1:30" s="215" customFormat="1" x14ac:dyDescent="0.25">
      <c r="A6514" s="215" t="s">
        <v>160</v>
      </c>
      <c r="B6514" s="215">
        <v>6211</v>
      </c>
      <c r="C6514" s="215" t="s">
        <v>266</v>
      </c>
      <c r="D6514" s="215">
        <v>3184927</v>
      </c>
      <c r="E6514" s="215">
        <v>1030</v>
      </c>
      <c r="F6514" s="215">
        <v>1110</v>
      </c>
      <c r="G6514" s="215">
        <v>1004</v>
      </c>
      <c r="I6514" s="215" t="s">
        <v>16939</v>
      </c>
      <c r="J6514" s="215" t="s">
        <v>16940</v>
      </c>
      <c r="K6514" s="215" t="s">
        <v>8688</v>
      </c>
      <c r="L6514" s="215" t="s">
        <v>21915</v>
      </c>
      <c r="AD6514" s="216"/>
    </row>
    <row r="6515" spans="1:30" s="215" customFormat="1" x14ac:dyDescent="0.25">
      <c r="A6515" s="215" t="s">
        <v>160</v>
      </c>
      <c r="B6515" s="215">
        <v>6211</v>
      </c>
      <c r="C6515" s="215" t="s">
        <v>266</v>
      </c>
      <c r="D6515" s="215">
        <v>3184929</v>
      </c>
      <c r="E6515" s="215">
        <v>1030</v>
      </c>
      <c r="F6515" s="215">
        <v>1110</v>
      </c>
      <c r="G6515" s="215">
        <v>1004</v>
      </c>
      <c r="I6515" s="215" t="s">
        <v>16939</v>
      </c>
      <c r="J6515" s="215" t="s">
        <v>16940</v>
      </c>
      <c r="K6515" s="215" t="s">
        <v>8688</v>
      </c>
      <c r="L6515" s="215" t="s">
        <v>21916</v>
      </c>
      <c r="AD6515" s="216"/>
    </row>
    <row r="6516" spans="1:30" s="215" customFormat="1" x14ac:dyDescent="0.25">
      <c r="A6516" s="215" t="s">
        <v>160</v>
      </c>
      <c r="B6516" s="215">
        <v>6211</v>
      </c>
      <c r="C6516" s="215" t="s">
        <v>266</v>
      </c>
      <c r="D6516" s="215">
        <v>3184931</v>
      </c>
      <c r="E6516" s="215">
        <v>1030</v>
      </c>
      <c r="F6516" s="215">
        <v>1110</v>
      </c>
      <c r="G6516" s="215">
        <v>1004</v>
      </c>
      <c r="I6516" s="215" t="s">
        <v>16939</v>
      </c>
      <c r="J6516" s="215" t="s">
        <v>16940</v>
      </c>
      <c r="K6516" s="215" t="s">
        <v>8688</v>
      </c>
      <c r="L6516" s="215" t="s">
        <v>21917</v>
      </c>
      <c r="AD6516" s="216"/>
    </row>
    <row r="6517" spans="1:30" s="215" customFormat="1" x14ac:dyDescent="0.25">
      <c r="A6517" s="215" t="s">
        <v>160</v>
      </c>
      <c r="B6517" s="215">
        <v>6211</v>
      </c>
      <c r="C6517" s="215" t="s">
        <v>266</v>
      </c>
      <c r="D6517" s="215">
        <v>3184932</v>
      </c>
      <c r="E6517" s="215">
        <v>1030</v>
      </c>
      <c r="F6517" s="215">
        <v>1110</v>
      </c>
      <c r="G6517" s="215">
        <v>1004</v>
      </c>
      <c r="I6517" s="215" t="s">
        <v>16939</v>
      </c>
      <c r="J6517" s="215" t="s">
        <v>16940</v>
      </c>
      <c r="K6517" s="215" t="s">
        <v>8688</v>
      </c>
      <c r="L6517" s="215" t="s">
        <v>21918</v>
      </c>
      <c r="AD6517" s="216"/>
    </row>
    <row r="6518" spans="1:30" s="215" customFormat="1" x14ac:dyDescent="0.25">
      <c r="A6518" s="215" t="s">
        <v>160</v>
      </c>
      <c r="B6518" s="215">
        <v>6211</v>
      </c>
      <c r="C6518" s="215" t="s">
        <v>266</v>
      </c>
      <c r="D6518" s="215">
        <v>3184933</v>
      </c>
      <c r="E6518" s="215">
        <v>1030</v>
      </c>
      <c r="F6518" s="215">
        <v>1110</v>
      </c>
      <c r="G6518" s="215">
        <v>1004</v>
      </c>
      <c r="I6518" s="215" t="s">
        <v>16939</v>
      </c>
      <c r="J6518" s="215" t="s">
        <v>16940</v>
      </c>
      <c r="K6518" s="215" t="s">
        <v>8688</v>
      </c>
      <c r="L6518" s="215" t="s">
        <v>21919</v>
      </c>
      <c r="AD6518" s="216"/>
    </row>
    <row r="6519" spans="1:30" s="215" customFormat="1" x14ac:dyDescent="0.25">
      <c r="A6519" s="215" t="s">
        <v>160</v>
      </c>
      <c r="B6519" s="215">
        <v>6211</v>
      </c>
      <c r="C6519" s="215" t="s">
        <v>266</v>
      </c>
      <c r="D6519" s="215">
        <v>3184934</v>
      </c>
      <c r="E6519" s="215">
        <v>1030</v>
      </c>
      <c r="F6519" s="215">
        <v>1110</v>
      </c>
      <c r="G6519" s="215">
        <v>1004</v>
      </c>
      <c r="I6519" s="215" t="s">
        <v>16939</v>
      </c>
      <c r="J6519" s="215" t="s">
        <v>16940</v>
      </c>
      <c r="K6519" s="215" t="s">
        <v>8688</v>
      </c>
      <c r="L6519" s="215" t="s">
        <v>21920</v>
      </c>
      <c r="AD6519" s="216"/>
    </row>
    <row r="6520" spans="1:30" s="215" customFormat="1" x14ac:dyDescent="0.25">
      <c r="A6520" s="215" t="s">
        <v>160</v>
      </c>
      <c r="B6520" s="215">
        <v>6211</v>
      </c>
      <c r="C6520" s="215" t="s">
        <v>266</v>
      </c>
      <c r="D6520" s="215">
        <v>190106239</v>
      </c>
      <c r="E6520" s="215">
        <v>1030</v>
      </c>
      <c r="F6520" s="215">
        <v>1110</v>
      </c>
      <c r="G6520" s="215">
        <v>1004</v>
      </c>
      <c r="I6520" s="215" t="s">
        <v>16939</v>
      </c>
      <c r="J6520" s="215" t="s">
        <v>16940</v>
      </c>
      <c r="K6520" s="215" t="s">
        <v>8688</v>
      </c>
      <c r="L6520" s="215" t="s">
        <v>21921</v>
      </c>
      <c r="AD6520" s="216"/>
    </row>
    <row r="6521" spans="1:30" s="215" customFormat="1" x14ac:dyDescent="0.25">
      <c r="A6521" s="215" t="s">
        <v>160</v>
      </c>
      <c r="B6521" s="215">
        <v>6211</v>
      </c>
      <c r="C6521" s="215" t="s">
        <v>266</v>
      </c>
      <c r="D6521" s="215">
        <v>190106256</v>
      </c>
      <c r="E6521" s="215">
        <v>1030</v>
      </c>
      <c r="F6521" s="215">
        <v>1110</v>
      </c>
      <c r="G6521" s="215">
        <v>1004</v>
      </c>
      <c r="I6521" s="215" t="s">
        <v>16939</v>
      </c>
      <c r="J6521" s="215" t="s">
        <v>16940</v>
      </c>
      <c r="K6521" s="215" t="s">
        <v>8688</v>
      </c>
      <c r="L6521" s="215" t="s">
        <v>21922</v>
      </c>
      <c r="AD6521" s="216"/>
    </row>
    <row r="6522" spans="1:30" s="215" customFormat="1" x14ac:dyDescent="0.25">
      <c r="A6522" s="215" t="s">
        <v>160</v>
      </c>
      <c r="B6522" s="215">
        <v>6211</v>
      </c>
      <c r="C6522" s="215" t="s">
        <v>266</v>
      </c>
      <c r="D6522" s="215">
        <v>190106257</v>
      </c>
      <c r="E6522" s="215">
        <v>1030</v>
      </c>
      <c r="F6522" s="215">
        <v>1110</v>
      </c>
      <c r="G6522" s="215">
        <v>1004</v>
      </c>
      <c r="I6522" s="215" t="s">
        <v>16939</v>
      </c>
      <c r="J6522" s="215" t="s">
        <v>16940</v>
      </c>
      <c r="K6522" s="215" t="s">
        <v>8688</v>
      </c>
      <c r="L6522" s="215" t="s">
        <v>21923</v>
      </c>
      <c r="AD6522" s="216"/>
    </row>
    <row r="6523" spans="1:30" s="215" customFormat="1" x14ac:dyDescent="0.25">
      <c r="A6523" s="215" t="s">
        <v>160</v>
      </c>
      <c r="B6523" s="215">
        <v>6211</v>
      </c>
      <c r="C6523" s="215" t="s">
        <v>266</v>
      </c>
      <c r="D6523" s="215">
        <v>190106436</v>
      </c>
      <c r="E6523" s="215">
        <v>1030</v>
      </c>
      <c r="F6523" s="215">
        <v>1110</v>
      </c>
      <c r="G6523" s="215">
        <v>1004</v>
      </c>
      <c r="I6523" s="215" t="s">
        <v>16939</v>
      </c>
      <c r="J6523" s="215" t="s">
        <v>16940</v>
      </c>
      <c r="K6523" s="215" t="s">
        <v>8688</v>
      </c>
      <c r="L6523" s="215" t="s">
        <v>21924</v>
      </c>
      <c r="AD6523" s="216"/>
    </row>
    <row r="6524" spans="1:30" s="215" customFormat="1" x14ac:dyDescent="0.25">
      <c r="A6524" s="215" t="s">
        <v>160</v>
      </c>
      <c r="B6524" s="215">
        <v>6211</v>
      </c>
      <c r="C6524" s="215" t="s">
        <v>266</v>
      </c>
      <c r="D6524" s="215">
        <v>190106443</v>
      </c>
      <c r="E6524" s="215">
        <v>1030</v>
      </c>
      <c r="F6524" s="215">
        <v>1110</v>
      </c>
      <c r="G6524" s="215">
        <v>1004</v>
      </c>
      <c r="I6524" s="215" t="s">
        <v>16939</v>
      </c>
      <c r="J6524" s="215" t="s">
        <v>16940</v>
      </c>
      <c r="K6524" s="215" t="s">
        <v>8688</v>
      </c>
      <c r="L6524" s="215" t="s">
        <v>21925</v>
      </c>
      <c r="AD6524" s="216"/>
    </row>
    <row r="6525" spans="1:30" s="215" customFormat="1" x14ac:dyDescent="0.25">
      <c r="A6525" s="215" t="s">
        <v>160</v>
      </c>
      <c r="B6525" s="215">
        <v>6211</v>
      </c>
      <c r="C6525" s="215" t="s">
        <v>266</v>
      </c>
      <c r="D6525" s="215">
        <v>190106446</v>
      </c>
      <c r="E6525" s="215">
        <v>1030</v>
      </c>
      <c r="F6525" s="215">
        <v>1110</v>
      </c>
      <c r="G6525" s="215">
        <v>1004</v>
      </c>
      <c r="I6525" s="215" t="s">
        <v>16939</v>
      </c>
      <c r="J6525" s="215" t="s">
        <v>16940</v>
      </c>
      <c r="K6525" s="215" t="s">
        <v>8688</v>
      </c>
      <c r="L6525" s="215" t="s">
        <v>21926</v>
      </c>
      <c r="AD6525" s="216"/>
    </row>
    <row r="6526" spans="1:30" s="215" customFormat="1" x14ac:dyDescent="0.25">
      <c r="A6526" s="215" t="s">
        <v>160</v>
      </c>
      <c r="B6526" s="215">
        <v>6211</v>
      </c>
      <c r="C6526" s="215" t="s">
        <v>266</v>
      </c>
      <c r="D6526" s="215">
        <v>190106448</v>
      </c>
      <c r="E6526" s="215">
        <v>1030</v>
      </c>
      <c r="F6526" s="215">
        <v>1110</v>
      </c>
      <c r="G6526" s="215">
        <v>1004</v>
      </c>
      <c r="I6526" s="215" t="s">
        <v>16939</v>
      </c>
      <c r="J6526" s="215" t="s">
        <v>16940</v>
      </c>
      <c r="K6526" s="215" t="s">
        <v>8688</v>
      </c>
      <c r="L6526" s="215" t="s">
        <v>21927</v>
      </c>
      <c r="AD6526" s="216"/>
    </row>
    <row r="6527" spans="1:30" s="215" customFormat="1" x14ac:dyDescent="0.25">
      <c r="A6527" s="215" t="s">
        <v>160</v>
      </c>
      <c r="B6527" s="215">
        <v>6211</v>
      </c>
      <c r="C6527" s="215" t="s">
        <v>266</v>
      </c>
      <c r="D6527" s="215">
        <v>190106450</v>
      </c>
      <c r="E6527" s="215">
        <v>1030</v>
      </c>
      <c r="F6527" s="215">
        <v>1110</v>
      </c>
      <c r="G6527" s="215">
        <v>1004</v>
      </c>
      <c r="I6527" s="215" t="s">
        <v>16939</v>
      </c>
      <c r="J6527" s="215" t="s">
        <v>16940</v>
      </c>
      <c r="K6527" s="215" t="s">
        <v>8688</v>
      </c>
      <c r="L6527" s="215" t="s">
        <v>21928</v>
      </c>
      <c r="AD6527" s="216"/>
    </row>
    <row r="6528" spans="1:30" s="215" customFormat="1" x14ac:dyDescent="0.25">
      <c r="A6528" s="215" t="s">
        <v>160</v>
      </c>
      <c r="B6528" s="215">
        <v>6211</v>
      </c>
      <c r="C6528" s="215" t="s">
        <v>266</v>
      </c>
      <c r="D6528" s="215">
        <v>190106451</v>
      </c>
      <c r="E6528" s="215">
        <v>1030</v>
      </c>
      <c r="F6528" s="215">
        <v>1110</v>
      </c>
      <c r="G6528" s="215">
        <v>1004</v>
      </c>
      <c r="I6528" s="215" t="s">
        <v>16939</v>
      </c>
      <c r="J6528" s="215" t="s">
        <v>16940</v>
      </c>
      <c r="K6528" s="215" t="s">
        <v>8688</v>
      </c>
      <c r="L6528" s="215" t="s">
        <v>21929</v>
      </c>
      <c r="AD6528" s="216"/>
    </row>
    <row r="6529" spans="1:30" s="215" customFormat="1" x14ac:dyDescent="0.25">
      <c r="A6529" s="215" t="s">
        <v>160</v>
      </c>
      <c r="B6529" s="215">
        <v>6211</v>
      </c>
      <c r="C6529" s="215" t="s">
        <v>266</v>
      </c>
      <c r="D6529" s="215">
        <v>190106454</v>
      </c>
      <c r="E6529" s="215">
        <v>1030</v>
      </c>
      <c r="F6529" s="215">
        <v>1110</v>
      </c>
      <c r="G6529" s="215">
        <v>1004</v>
      </c>
      <c r="I6529" s="215" t="s">
        <v>16939</v>
      </c>
      <c r="J6529" s="215" t="s">
        <v>16940</v>
      </c>
      <c r="K6529" s="215" t="s">
        <v>8688</v>
      </c>
      <c r="L6529" s="215" t="s">
        <v>21930</v>
      </c>
      <c r="AD6529" s="216"/>
    </row>
    <row r="6530" spans="1:30" s="215" customFormat="1" x14ac:dyDescent="0.25">
      <c r="A6530" s="215" t="s">
        <v>160</v>
      </c>
      <c r="B6530" s="215">
        <v>6211</v>
      </c>
      <c r="C6530" s="215" t="s">
        <v>266</v>
      </c>
      <c r="D6530" s="215">
        <v>190106455</v>
      </c>
      <c r="E6530" s="215">
        <v>1030</v>
      </c>
      <c r="F6530" s="215">
        <v>1110</v>
      </c>
      <c r="G6530" s="215">
        <v>1004</v>
      </c>
      <c r="I6530" s="215" t="s">
        <v>16939</v>
      </c>
      <c r="J6530" s="215" t="s">
        <v>16940</v>
      </c>
      <c r="K6530" s="215" t="s">
        <v>8688</v>
      </c>
      <c r="L6530" s="215" t="s">
        <v>21931</v>
      </c>
      <c r="AD6530" s="216"/>
    </row>
    <row r="6531" spans="1:30" s="215" customFormat="1" x14ac:dyDescent="0.25">
      <c r="A6531" s="215" t="s">
        <v>160</v>
      </c>
      <c r="B6531" s="215">
        <v>6211</v>
      </c>
      <c r="C6531" s="215" t="s">
        <v>266</v>
      </c>
      <c r="D6531" s="215">
        <v>190106457</v>
      </c>
      <c r="E6531" s="215">
        <v>1030</v>
      </c>
      <c r="F6531" s="215">
        <v>1110</v>
      </c>
      <c r="G6531" s="215">
        <v>1004</v>
      </c>
      <c r="I6531" s="215" t="s">
        <v>16939</v>
      </c>
      <c r="J6531" s="215" t="s">
        <v>16940</v>
      </c>
      <c r="K6531" s="215" t="s">
        <v>8688</v>
      </c>
      <c r="L6531" s="215" t="s">
        <v>21932</v>
      </c>
      <c r="AD6531" s="216"/>
    </row>
    <row r="6532" spans="1:30" s="215" customFormat="1" x14ac:dyDescent="0.25">
      <c r="A6532" s="215" t="s">
        <v>160</v>
      </c>
      <c r="B6532" s="215">
        <v>6211</v>
      </c>
      <c r="C6532" s="215" t="s">
        <v>266</v>
      </c>
      <c r="D6532" s="215">
        <v>190106459</v>
      </c>
      <c r="E6532" s="215">
        <v>1030</v>
      </c>
      <c r="F6532" s="215">
        <v>1110</v>
      </c>
      <c r="G6532" s="215">
        <v>1004</v>
      </c>
      <c r="I6532" s="215" t="s">
        <v>16939</v>
      </c>
      <c r="J6532" s="215" t="s">
        <v>16940</v>
      </c>
      <c r="K6532" s="215" t="s">
        <v>8688</v>
      </c>
      <c r="L6532" s="215" t="s">
        <v>21933</v>
      </c>
      <c r="AD6532" s="216"/>
    </row>
    <row r="6533" spans="1:30" s="215" customFormat="1" x14ac:dyDescent="0.25">
      <c r="A6533" s="215" t="s">
        <v>160</v>
      </c>
      <c r="B6533" s="215">
        <v>6211</v>
      </c>
      <c r="C6533" s="215" t="s">
        <v>266</v>
      </c>
      <c r="D6533" s="215">
        <v>190106460</v>
      </c>
      <c r="E6533" s="215">
        <v>1030</v>
      </c>
      <c r="F6533" s="215">
        <v>1110</v>
      </c>
      <c r="G6533" s="215">
        <v>1004</v>
      </c>
      <c r="I6533" s="215" t="s">
        <v>16939</v>
      </c>
      <c r="J6533" s="215" t="s">
        <v>16940</v>
      </c>
      <c r="K6533" s="215" t="s">
        <v>8688</v>
      </c>
      <c r="L6533" s="215" t="s">
        <v>21934</v>
      </c>
      <c r="AD6533" s="216"/>
    </row>
    <row r="6534" spans="1:30" s="215" customFormat="1" x14ac:dyDescent="0.25">
      <c r="A6534" s="215" t="s">
        <v>160</v>
      </c>
      <c r="B6534" s="215">
        <v>6211</v>
      </c>
      <c r="C6534" s="215" t="s">
        <v>266</v>
      </c>
      <c r="D6534" s="215">
        <v>190106461</v>
      </c>
      <c r="E6534" s="215">
        <v>1030</v>
      </c>
      <c r="F6534" s="215">
        <v>1110</v>
      </c>
      <c r="G6534" s="215">
        <v>1004</v>
      </c>
      <c r="I6534" s="215" t="s">
        <v>16939</v>
      </c>
      <c r="J6534" s="215" t="s">
        <v>16940</v>
      </c>
      <c r="K6534" s="215" t="s">
        <v>8688</v>
      </c>
      <c r="L6534" s="215" t="s">
        <v>21935</v>
      </c>
      <c r="AD6534" s="216"/>
    </row>
    <row r="6535" spans="1:30" s="215" customFormat="1" x14ac:dyDescent="0.25">
      <c r="A6535" s="215" t="s">
        <v>160</v>
      </c>
      <c r="B6535" s="215">
        <v>6211</v>
      </c>
      <c r="C6535" s="215" t="s">
        <v>266</v>
      </c>
      <c r="D6535" s="215">
        <v>190106462</v>
      </c>
      <c r="E6535" s="215">
        <v>1030</v>
      </c>
      <c r="F6535" s="215">
        <v>1110</v>
      </c>
      <c r="G6535" s="215">
        <v>1004</v>
      </c>
      <c r="I6535" s="215" t="s">
        <v>16939</v>
      </c>
      <c r="J6535" s="215" t="s">
        <v>16940</v>
      </c>
      <c r="K6535" s="215" t="s">
        <v>8688</v>
      </c>
      <c r="L6535" s="215" t="s">
        <v>21936</v>
      </c>
      <c r="AD6535" s="216"/>
    </row>
    <row r="6536" spans="1:30" s="215" customFormat="1" x14ac:dyDescent="0.25">
      <c r="A6536" s="215" t="s">
        <v>160</v>
      </c>
      <c r="B6536" s="215">
        <v>6211</v>
      </c>
      <c r="C6536" s="215" t="s">
        <v>266</v>
      </c>
      <c r="D6536" s="215">
        <v>190106463</v>
      </c>
      <c r="E6536" s="215">
        <v>1030</v>
      </c>
      <c r="F6536" s="215">
        <v>1110</v>
      </c>
      <c r="G6536" s="215">
        <v>1004</v>
      </c>
      <c r="I6536" s="215" t="s">
        <v>16939</v>
      </c>
      <c r="J6536" s="215" t="s">
        <v>16940</v>
      </c>
      <c r="K6536" s="215" t="s">
        <v>8688</v>
      </c>
      <c r="L6536" s="215" t="s">
        <v>21937</v>
      </c>
      <c r="AD6536" s="216"/>
    </row>
    <row r="6537" spans="1:30" s="215" customFormat="1" x14ac:dyDescent="0.25">
      <c r="A6537" s="215" t="s">
        <v>160</v>
      </c>
      <c r="B6537" s="215">
        <v>6211</v>
      </c>
      <c r="C6537" s="215" t="s">
        <v>266</v>
      </c>
      <c r="D6537" s="215">
        <v>190106464</v>
      </c>
      <c r="E6537" s="215">
        <v>1030</v>
      </c>
      <c r="F6537" s="215">
        <v>1110</v>
      </c>
      <c r="G6537" s="215">
        <v>1004</v>
      </c>
      <c r="I6537" s="215" t="s">
        <v>16939</v>
      </c>
      <c r="J6537" s="215" t="s">
        <v>16940</v>
      </c>
      <c r="K6537" s="215" t="s">
        <v>8688</v>
      </c>
      <c r="L6537" s="215" t="s">
        <v>21938</v>
      </c>
      <c r="AD6537" s="216"/>
    </row>
    <row r="6538" spans="1:30" s="215" customFormat="1" x14ac:dyDescent="0.25">
      <c r="A6538" s="215" t="s">
        <v>160</v>
      </c>
      <c r="B6538" s="215">
        <v>6211</v>
      </c>
      <c r="C6538" s="215" t="s">
        <v>266</v>
      </c>
      <c r="D6538" s="215">
        <v>190106465</v>
      </c>
      <c r="E6538" s="215">
        <v>1030</v>
      </c>
      <c r="F6538" s="215">
        <v>1110</v>
      </c>
      <c r="G6538" s="215">
        <v>1004</v>
      </c>
      <c r="I6538" s="215" t="s">
        <v>16939</v>
      </c>
      <c r="J6538" s="215" t="s">
        <v>16940</v>
      </c>
      <c r="K6538" s="215" t="s">
        <v>8688</v>
      </c>
      <c r="L6538" s="215" t="s">
        <v>21939</v>
      </c>
      <c r="AD6538" s="216"/>
    </row>
    <row r="6539" spans="1:30" s="215" customFormat="1" x14ac:dyDescent="0.25">
      <c r="A6539" s="215" t="s">
        <v>160</v>
      </c>
      <c r="B6539" s="215">
        <v>6211</v>
      </c>
      <c r="C6539" s="215" t="s">
        <v>266</v>
      </c>
      <c r="D6539" s="215">
        <v>190106466</v>
      </c>
      <c r="E6539" s="215">
        <v>1030</v>
      </c>
      <c r="F6539" s="215">
        <v>1110</v>
      </c>
      <c r="G6539" s="215">
        <v>1004</v>
      </c>
      <c r="I6539" s="215" t="s">
        <v>16939</v>
      </c>
      <c r="J6539" s="215" t="s">
        <v>16940</v>
      </c>
      <c r="K6539" s="215" t="s">
        <v>8688</v>
      </c>
      <c r="L6539" s="215" t="s">
        <v>21940</v>
      </c>
      <c r="AD6539" s="216"/>
    </row>
    <row r="6540" spans="1:30" s="215" customFormat="1" x14ac:dyDescent="0.25">
      <c r="A6540" s="215" t="s">
        <v>160</v>
      </c>
      <c r="B6540" s="215">
        <v>6211</v>
      </c>
      <c r="C6540" s="215" t="s">
        <v>266</v>
      </c>
      <c r="D6540" s="215">
        <v>190106467</v>
      </c>
      <c r="E6540" s="215">
        <v>1030</v>
      </c>
      <c r="F6540" s="215">
        <v>1110</v>
      </c>
      <c r="G6540" s="215">
        <v>1004</v>
      </c>
      <c r="I6540" s="215" t="s">
        <v>16939</v>
      </c>
      <c r="J6540" s="215" t="s">
        <v>16940</v>
      </c>
      <c r="K6540" s="215" t="s">
        <v>8688</v>
      </c>
      <c r="L6540" s="215" t="s">
        <v>21941</v>
      </c>
      <c r="AD6540" s="216"/>
    </row>
    <row r="6541" spans="1:30" s="215" customFormat="1" x14ac:dyDescent="0.25">
      <c r="A6541" s="215" t="s">
        <v>160</v>
      </c>
      <c r="B6541" s="215">
        <v>6211</v>
      </c>
      <c r="C6541" s="215" t="s">
        <v>266</v>
      </c>
      <c r="D6541" s="215">
        <v>190106468</v>
      </c>
      <c r="E6541" s="215">
        <v>1030</v>
      </c>
      <c r="F6541" s="215">
        <v>1110</v>
      </c>
      <c r="G6541" s="215">
        <v>1004</v>
      </c>
      <c r="I6541" s="215" t="s">
        <v>16939</v>
      </c>
      <c r="J6541" s="215" t="s">
        <v>16940</v>
      </c>
      <c r="K6541" s="215" t="s">
        <v>8688</v>
      </c>
      <c r="L6541" s="215" t="s">
        <v>21942</v>
      </c>
      <c r="AD6541" s="216"/>
    </row>
    <row r="6542" spans="1:30" s="215" customFormat="1" x14ac:dyDescent="0.25">
      <c r="A6542" s="215" t="s">
        <v>160</v>
      </c>
      <c r="B6542" s="215">
        <v>6211</v>
      </c>
      <c r="C6542" s="215" t="s">
        <v>266</v>
      </c>
      <c r="D6542" s="215">
        <v>190106469</v>
      </c>
      <c r="E6542" s="215">
        <v>1030</v>
      </c>
      <c r="F6542" s="215">
        <v>1110</v>
      </c>
      <c r="G6542" s="215">
        <v>1004</v>
      </c>
      <c r="I6542" s="215" t="s">
        <v>16939</v>
      </c>
      <c r="J6542" s="215" t="s">
        <v>16940</v>
      </c>
      <c r="K6542" s="215" t="s">
        <v>8688</v>
      </c>
      <c r="L6542" s="215" t="s">
        <v>21943</v>
      </c>
      <c r="AD6542" s="216"/>
    </row>
    <row r="6543" spans="1:30" s="215" customFormat="1" x14ac:dyDescent="0.25">
      <c r="A6543" s="215" t="s">
        <v>160</v>
      </c>
      <c r="B6543" s="215">
        <v>6211</v>
      </c>
      <c r="C6543" s="215" t="s">
        <v>266</v>
      </c>
      <c r="D6543" s="215">
        <v>190106470</v>
      </c>
      <c r="E6543" s="215">
        <v>1030</v>
      </c>
      <c r="F6543" s="215">
        <v>1110</v>
      </c>
      <c r="G6543" s="215">
        <v>1004</v>
      </c>
      <c r="I6543" s="215" t="s">
        <v>16939</v>
      </c>
      <c r="J6543" s="215" t="s">
        <v>16940</v>
      </c>
      <c r="K6543" s="215" t="s">
        <v>8688</v>
      </c>
      <c r="L6543" s="215" t="s">
        <v>21944</v>
      </c>
      <c r="AD6543" s="216"/>
    </row>
    <row r="6544" spans="1:30" s="215" customFormat="1" x14ac:dyDescent="0.25">
      <c r="A6544" s="215" t="s">
        <v>160</v>
      </c>
      <c r="B6544" s="215">
        <v>6211</v>
      </c>
      <c r="C6544" s="215" t="s">
        <v>266</v>
      </c>
      <c r="D6544" s="215">
        <v>190106471</v>
      </c>
      <c r="E6544" s="215">
        <v>1030</v>
      </c>
      <c r="F6544" s="215">
        <v>1110</v>
      </c>
      <c r="G6544" s="215">
        <v>1004</v>
      </c>
      <c r="I6544" s="215" t="s">
        <v>16939</v>
      </c>
      <c r="J6544" s="215" t="s">
        <v>16940</v>
      </c>
      <c r="K6544" s="215" t="s">
        <v>8688</v>
      </c>
      <c r="L6544" s="215" t="s">
        <v>21945</v>
      </c>
      <c r="AD6544" s="216"/>
    </row>
    <row r="6545" spans="1:30" s="215" customFormat="1" x14ac:dyDescent="0.25">
      <c r="A6545" s="215" t="s">
        <v>160</v>
      </c>
      <c r="B6545" s="215">
        <v>6211</v>
      </c>
      <c r="C6545" s="215" t="s">
        <v>266</v>
      </c>
      <c r="D6545" s="215">
        <v>190106472</v>
      </c>
      <c r="E6545" s="215">
        <v>1020</v>
      </c>
      <c r="F6545" s="215">
        <v>1110</v>
      </c>
      <c r="G6545" s="215">
        <v>1004</v>
      </c>
      <c r="I6545" s="215" t="s">
        <v>16939</v>
      </c>
      <c r="J6545" s="215" t="s">
        <v>16940</v>
      </c>
      <c r="K6545" s="215" t="s">
        <v>8688</v>
      </c>
      <c r="L6545" s="215" t="s">
        <v>21946</v>
      </c>
      <c r="AD6545" s="216"/>
    </row>
    <row r="6546" spans="1:30" s="215" customFormat="1" x14ac:dyDescent="0.25">
      <c r="A6546" s="215" t="s">
        <v>160</v>
      </c>
      <c r="B6546" s="215">
        <v>6211</v>
      </c>
      <c r="C6546" s="215" t="s">
        <v>266</v>
      </c>
      <c r="D6546" s="215">
        <v>190106538</v>
      </c>
      <c r="E6546" s="215">
        <v>1030</v>
      </c>
      <c r="F6546" s="215">
        <v>1110</v>
      </c>
      <c r="G6546" s="215">
        <v>1004</v>
      </c>
      <c r="I6546" s="215" t="s">
        <v>16939</v>
      </c>
      <c r="J6546" s="215" t="s">
        <v>16940</v>
      </c>
      <c r="K6546" s="215" t="s">
        <v>8688</v>
      </c>
      <c r="L6546" s="215" t="s">
        <v>21947</v>
      </c>
      <c r="AD6546" s="216"/>
    </row>
    <row r="6547" spans="1:30" s="215" customFormat="1" x14ac:dyDescent="0.25">
      <c r="A6547" s="215" t="s">
        <v>160</v>
      </c>
      <c r="B6547" s="215">
        <v>6211</v>
      </c>
      <c r="C6547" s="215" t="s">
        <v>266</v>
      </c>
      <c r="D6547" s="215">
        <v>190106539</v>
      </c>
      <c r="E6547" s="215">
        <v>1030</v>
      </c>
      <c r="F6547" s="215">
        <v>1110</v>
      </c>
      <c r="G6547" s="215">
        <v>1004</v>
      </c>
      <c r="I6547" s="215" t="s">
        <v>16939</v>
      </c>
      <c r="J6547" s="215" t="s">
        <v>16940</v>
      </c>
      <c r="K6547" s="215" t="s">
        <v>8688</v>
      </c>
      <c r="L6547" s="215" t="s">
        <v>21948</v>
      </c>
      <c r="AD6547" s="216"/>
    </row>
    <row r="6548" spans="1:30" s="215" customFormat="1" x14ac:dyDescent="0.25">
      <c r="A6548" s="215" t="s">
        <v>160</v>
      </c>
      <c r="B6548" s="215">
        <v>6211</v>
      </c>
      <c r="C6548" s="215" t="s">
        <v>266</v>
      </c>
      <c r="D6548" s="215">
        <v>190106918</v>
      </c>
      <c r="E6548" s="215">
        <v>1030</v>
      </c>
      <c r="F6548" s="215">
        <v>1110</v>
      </c>
      <c r="G6548" s="215">
        <v>1004</v>
      </c>
      <c r="I6548" s="215" t="s">
        <v>16939</v>
      </c>
      <c r="J6548" s="215" t="s">
        <v>16940</v>
      </c>
      <c r="K6548" s="215" t="s">
        <v>8688</v>
      </c>
      <c r="L6548" s="215" t="s">
        <v>21949</v>
      </c>
      <c r="AD6548" s="216"/>
    </row>
    <row r="6549" spans="1:30" s="215" customFormat="1" x14ac:dyDescent="0.25">
      <c r="A6549" s="215" t="s">
        <v>160</v>
      </c>
      <c r="B6549" s="215">
        <v>6211</v>
      </c>
      <c r="C6549" s="215" t="s">
        <v>266</v>
      </c>
      <c r="D6549" s="215">
        <v>190106920</v>
      </c>
      <c r="E6549" s="215">
        <v>1030</v>
      </c>
      <c r="F6549" s="215">
        <v>1110</v>
      </c>
      <c r="G6549" s="215">
        <v>1004</v>
      </c>
      <c r="I6549" s="215" t="s">
        <v>16939</v>
      </c>
      <c r="J6549" s="215" t="s">
        <v>16940</v>
      </c>
      <c r="K6549" s="215" t="s">
        <v>8688</v>
      </c>
      <c r="L6549" s="215" t="s">
        <v>21950</v>
      </c>
      <c r="AD6549" s="216"/>
    </row>
    <row r="6550" spans="1:30" s="215" customFormat="1" x14ac:dyDescent="0.25">
      <c r="A6550" s="215" t="s">
        <v>160</v>
      </c>
      <c r="B6550" s="215">
        <v>6211</v>
      </c>
      <c r="C6550" s="215" t="s">
        <v>266</v>
      </c>
      <c r="D6550" s="215">
        <v>190106921</v>
      </c>
      <c r="E6550" s="215">
        <v>1030</v>
      </c>
      <c r="F6550" s="215">
        <v>1110</v>
      </c>
      <c r="G6550" s="215">
        <v>1004</v>
      </c>
      <c r="I6550" s="215" t="s">
        <v>16939</v>
      </c>
      <c r="J6550" s="215" t="s">
        <v>16940</v>
      </c>
      <c r="K6550" s="215" t="s">
        <v>8688</v>
      </c>
      <c r="L6550" s="215" t="s">
        <v>21951</v>
      </c>
      <c r="AD6550" s="216"/>
    </row>
    <row r="6551" spans="1:30" s="215" customFormat="1" x14ac:dyDescent="0.25">
      <c r="A6551" s="215" t="s">
        <v>160</v>
      </c>
      <c r="B6551" s="215">
        <v>6211</v>
      </c>
      <c r="C6551" s="215" t="s">
        <v>266</v>
      </c>
      <c r="D6551" s="215">
        <v>190106922</v>
      </c>
      <c r="E6551" s="215">
        <v>1030</v>
      </c>
      <c r="F6551" s="215">
        <v>1110</v>
      </c>
      <c r="G6551" s="215">
        <v>1004</v>
      </c>
      <c r="I6551" s="215" t="s">
        <v>16939</v>
      </c>
      <c r="J6551" s="215" t="s">
        <v>16940</v>
      </c>
      <c r="K6551" s="215" t="s">
        <v>8688</v>
      </c>
      <c r="L6551" s="215" t="s">
        <v>21952</v>
      </c>
      <c r="AD6551" s="216"/>
    </row>
    <row r="6552" spans="1:30" s="215" customFormat="1" x14ac:dyDescent="0.25">
      <c r="A6552" s="215" t="s">
        <v>160</v>
      </c>
      <c r="B6552" s="215">
        <v>6211</v>
      </c>
      <c r="C6552" s="215" t="s">
        <v>266</v>
      </c>
      <c r="D6552" s="215">
        <v>190106923</v>
      </c>
      <c r="E6552" s="215">
        <v>1030</v>
      </c>
      <c r="F6552" s="215">
        <v>1110</v>
      </c>
      <c r="G6552" s="215">
        <v>1004</v>
      </c>
      <c r="I6552" s="215" t="s">
        <v>16939</v>
      </c>
      <c r="J6552" s="215" t="s">
        <v>16940</v>
      </c>
      <c r="K6552" s="215" t="s">
        <v>8688</v>
      </c>
      <c r="L6552" s="215" t="s">
        <v>21953</v>
      </c>
      <c r="AD6552" s="216"/>
    </row>
    <row r="6553" spans="1:30" s="215" customFormat="1" x14ac:dyDescent="0.25">
      <c r="A6553" s="215" t="s">
        <v>160</v>
      </c>
      <c r="B6553" s="215">
        <v>6211</v>
      </c>
      <c r="C6553" s="215" t="s">
        <v>266</v>
      </c>
      <c r="D6553" s="215">
        <v>190106925</v>
      </c>
      <c r="E6553" s="215">
        <v>1030</v>
      </c>
      <c r="F6553" s="215">
        <v>1110</v>
      </c>
      <c r="G6553" s="215">
        <v>1004</v>
      </c>
      <c r="I6553" s="215" t="s">
        <v>16939</v>
      </c>
      <c r="J6553" s="215" t="s">
        <v>16940</v>
      </c>
      <c r="K6553" s="215" t="s">
        <v>8688</v>
      </c>
      <c r="L6553" s="215" t="s">
        <v>21954</v>
      </c>
      <c r="AD6553" s="216"/>
    </row>
    <row r="6554" spans="1:30" s="215" customFormat="1" x14ac:dyDescent="0.25">
      <c r="A6554" s="215" t="s">
        <v>160</v>
      </c>
      <c r="B6554" s="215">
        <v>6211</v>
      </c>
      <c r="C6554" s="215" t="s">
        <v>266</v>
      </c>
      <c r="D6554" s="215">
        <v>190106926</v>
      </c>
      <c r="E6554" s="215">
        <v>1030</v>
      </c>
      <c r="F6554" s="215">
        <v>1110</v>
      </c>
      <c r="G6554" s="215">
        <v>1004</v>
      </c>
      <c r="I6554" s="215" t="s">
        <v>16939</v>
      </c>
      <c r="J6554" s="215" t="s">
        <v>16940</v>
      </c>
      <c r="K6554" s="215" t="s">
        <v>8688</v>
      </c>
      <c r="L6554" s="215" t="s">
        <v>21955</v>
      </c>
      <c r="AD6554" s="216"/>
    </row>
    <row r="6555" spans="1:30" s="215" customFormat="1" x14ac:dyDescent="0.25">
      <c r="A6555" s="215" t="s">
        <v>160</v>
      </c>
      <c r="B6555" s="215">
        <v>6211</v>
      </c>
      <c r="C6555" s="215" t="s">
        <v>266</v>
      </c>
      <c r="D6555" s="215">
        <v>190106928</v>
      </c>
      <c r="E6555" s="215">
        <v>1030</v>
      </c>
      <c r="F6555" s="215">
        <v>1110</v>
      </c>
      <c r="G6555" s="215">
        <v>1004</v>
      </c>
      <c r="I6555" s="215" t="s">
        <v>16939</v>
      </c>
      <c r="J6555" s="215" t="s">
        <v>16940</v>
      </c>
      <c r="K6555" s="215" t="s">
        <v>8688</v>
      </c>
      <c r="L6555" s="215" t="s">
        <v>21956</v>
      </c>
      <c r="AD6555" s="216"/>
    </row>
    <row r="6556" spans="1:30" s="215" customFormat="1" x14ac:dyDescent="0.25">
      <c r="A6556" s="215" t="s">
        <v>160</v>
      </c>
      <c r="B6556" s="215">
        <v>6211</v>
      </c>
      <c r="C6556" s="215" t="s">
        <v>266</v>
      </c>
      <c r="D6556" s="215">
        <v>190106930</v>
      </c>
      <c r="E6556" s="215">
        <v>1030</v>
      </c>
      <c r="F6556" s="215">
        <v>1110</v>
      </c>
      <c r="G6556" s="215">
        <v>1004</v>
      </c>
      <c r="I6556" s="215" t="s">
        <v>16939</v>
      </c>
      <c r="J6556" s="215" t="s">
        <v>16940</v>
      </c>
      <c r="K6556" s="215" t="s">
        <v>8688</v>
      </c>
      <c r="L6556" s="215" t="s">
        <v>21957</v>
      </c>
      <c r="AD6556" s="216"/>
    </row>
    <row r="6557" spans="1:30" s="215" customFormat="1" x14ac:dyDescent="0.25">
      <c r="A6557" s="215" t="s">
        <v>160</v>
      </c>
      <c r="B6557" s="215">
        <v>6211</v>
      </c>
      <c r="C6557" s="215" t="s">
        <v>266</v>
      </c>
      <c r="D6557" s="215">
        <v>190106931</v>
      </c>
      <c r="E6557" s="215">
        <v>1020</v>
      </c>
      <c r="F6557" s="215">
        <v>1110</v>
      </c>
      <c r="G6557" s="215">
        <v>1004</v>
      </c>
      <c r="I6557" s="215" t="s">
        <v>16939</v>
      </c>
      <c r="J6557" s="215" t="s">
        <v>16940</v>
      </c>
      <c r="K6557" s="215" t="s">
        <v>8688</v>
      </c>
      <c r="L6557" s="215" t="s">
        <v>21958</v>
      </c>
      <c r="AD6557" s="216"/>
    </row>
    <row r="6558" spans="1:30" s="215" customFormat="1" x14ac:dyDescent="0.25">
      <c r="A6558" s="215" t="s">
        <v>160</v>
      </c>
      <c r="B6558" s="215">
        <v>6211</v>
      </c>
      <c r="C6558" s="215" t="s">
        <v>266</v>
      </c>
      <c r="D6558" s="215">
        <v>190106932</v>
      </c>
      <c r="E6558" s="215">
        <v>1030</v>
      </c>
      <c r="F6558" s="215">
        <v>1110</v>
      </c>
      <c r="G6558" s="215">
        <v>1004</v>
      </c>
      <c r="I6558" s="215" t="s">
        <v>16939</v>
      </c>
      <c r="J6558" s="215" t="s">
        <v>16940</v>
      </c>
      <c r="K6558" s="215" t="s">
        <v>8688</v>
      </c>
      <c r="L6558" s="215" t="s">
        <v>21959</v>
      </c>
      <c r="AD6558" s="216"/>
    </row>
    <row r="6559" spans="1:30" s="215" customFormat="1" x14ac:dyDescent="0.25">
      <c r="A6559" s="215" t="s">
        <v>160</v>
      </c>
      <c r="B6559" s="215">
        <v>6211</v>
      </c>
      <c r="C6559" s="215" t="s">
        <v>266</v>
      </c>
      <c r="D6559" s="215">
        <v>190106933</v>
      </c>
      <c r="E6559" s="215">
        <v>1030</v>
      </c>
      <c r="F6559" s="215">
        <v>1110</v>
      </c>
      <c r="G6559" s="215">
        <v>1004</v>
      </c>
      <c r="I6559" s="215" t="s">
        <v>16939</v>
      </c>
      <c r="J6559" s="215" t="s">
        <v>16940</v>
      </c>
      <c r="K6559" s="215" t="s">
        <v>8688</v>
      </c>
      <c r="L6559" s="215" t="s">
        <v>21960</v>
      </c>
      <c r="AD6559" s="216"/>
    </row>
    <row r="6560" spans="1:30" s="215" customFormat="1" x14ac:dyDescent="0.25">
      <c r="A6560" s="215" t="s">
        <v>160</v>
      </c>
      <c r="B6560" s="215">
        <v>6211</v>
      </c>
      <c r="C6560" s="215" t="s">
        <v>266</v>
      </c>
      <c r="D6560" s="215">
        <v>190106961</v>
      </c>
      <c r="E6560" s="215">
        <v>1030</v>
      </c>
      <c r="F6560" s="215">
        <v>1110</v>
      </c>
      <c r="G6560" s="215">
        <v>1004</v>
      </c>
      <c r="I6560" s="215" t="s">
        <v>16939</v>
      </c>
      <c r="J6560" s="215" t="s">
        <v>16940</v>
      </c>
      <c r="K6560" s="215" t="s">
        <v>8688</v>
      </c>
      <c r="L6560" s="215" t="s">
        <v>21961</v>
      </c>
      <c r="AD6560" s="216"/>
    </row>
    <row r="6561" spans="1:30" s="215" customFormat="1" x14ac:dyDescent="0.25">
      <c r="A6561" s="215" t="s">
        <v>160</v>
      </c>
      <c r="B6561" s="215">
        <v>6211</v>
      </c>
      <c r="C6561" s="215" t="s">
        <v>266</v>
      </c>
      <c r="D6561" s="215">
        <v>190106965</v>
      </c>
      <c r="E6561" s="215">
        <v>1030</v>
      </c>
      <c r="F6561" s="215">
        <v>1110</v>
      </c>
      <c r="G6561" s="215">
        <v>1004</v>
      </c>
      <c r="I6561" s="215" t="s">
        <v>16939</v>
      </c>
      <c r="J6561" s="215" t="s">
        <v>16940</v>
      </c>
      <c r="K6561" s="215" t="s">
        <v>8688</v>
      </c>
      <c r="L6561" s="215" t="s">
        <v>21962</v>
      </c>
      <c r="AD6561" s="216"/>
    </row>
    <row r="6562" spans="1:30" s="215" customFormat="1" x14ac:dyDescent="0.25">
      <c r="A6562" s="215" t="s">
        <v>160</v>
      </c>
      <c r="B6562" s="215">
        <v>6211</v>
      </c>
      <c r="C6562" s="215" t="s">
        <v>266</v>
      </c>
      <c r="D6562" s="215">
        <v>190106968</v>
      </c>
      <c r="E6562" s="215">
        <v>1030</v>
      </c>
      <c r="F6562" s="215">
        <v>1110</v>
      </c>
      <c r="G6562" s="215">
        <v>1004</v>
      </c>
      <c r="I6562" s="215" t="s">
        <v>16939</v>
      </c>
      <c r="J6562" s="215" t="s">
        <v>16940</v>
      </c>
      <c r="K6562" s="215" t="s">
        <v>8688</v>
      </c>
      <c r="L6562" s="215" t="s">
        <v>21963</v>
      </c>
      <c r="AD6562" s="216"/>
    </row>
    <row r="6563" spans="1:30" s="215" customFormat="1" x14ac:dyDescent="0.25">
      <c r="A6563" s="215" t="s">
        <v>160</v>
      </c>
      <c r="B6563" s="215">
        <v>6211</v>
      </c>
      <c r="C6563" s="215" t="s">
        <v>266</v>
      </c>
      <c r="D6563" s="215">
        <v>190106970</v>
      </c>
      <c r="E6563" s="215">
        <v>1020</v>
      </c>
      <c r="F6563" s="215">
        <v>1110</v>
      </c>
      <c r="G6563" s="215">
        <v>1004</v>
      </c>
      <c r="I6563" s="215" t="s">
        <v>16939</v>
      </c>
      <c r="J6563" s="215" t="s">
        <v>16940</v>
      </c>
      <c r="K6563" s="215" t="s">
        <v>8688</v>
      </c>
      <c r="L6563" s="215" t="s">
        <v>21964</v>
      </c>
      <c r="AD6563" s="216"/>
    </row>
    <row r="6564" spans="1:30" s="215" customFormat="1" x14ac:dyDescent="0.25">
      <c r="A6564" s="215" t="s">
        <v>160</v>
      </c>
      <c r="B6564" s="215">
        <v>6211</v>
      </c>
      <c r="C6564" s="215" t="s">
        <v>266</v>
      </c>
      <c r="D6564" s="215">
        <v>190106972</v>
      </c>
      <c r="E6564" s="215">
        <v>1030</v>
      </c>
      <c r="F6564" s="215">
        <v>1110</v>
      </c>
      <c r="G6564" s="215">
        <v>1004</v>
      </c>
      <c r="I6564" s="215" t="s">
        <v>16939</v>
      </c>
      <c r="J6564" s="215" t="s">
        <v>16940</v>
      </c>
      <c r="K6564" s="215" t="s">
        <v>8688</v>
      </c>
      <c r="L6564" s="215" t="s">
        <v>21965</v>
      </c>
      <c r="AD6564" s="216"/>
    </row>
    <row r="6565" spans="1:30" s="215" customFormat="1" x14ac:dyDescent="0.25">
      <c r="A6565" s="215" t="s">
        <v>160</v>
      </c>
      <c r="B6565" s="215">
        <v>6211</v>
      </c>
      <c r="C6565" s="215" t="s">
        <v>266</v>
      </c>
      <c r="D6565" s="215">
        <v>190106975</v>
      </c>
      <c r="E6565" s="215">
        <v>1030</v>
      </c>
      <c r="F6565" s="215">
        <v>1110</v>
      </c>
      <c r="G6565" s="215">
        <v>1004</v>
      </c>
      <c r="I6565" s="215" t="s">
        <v>16939</v>
      </c>
      <c r="J6565" s="215" t="s">
        <v>16940</v>
      </c>
      <c r="K6565" s="215" t="s">
        <v>8688</v>
      </c>
      <c r="L6565" s="215" t="s">
        <v>21966</v>
      </c>
      <c r="AD6565" s="216"/>
    </row>
    <row r="6566" spans="1:30" s="215" customFormat="1" x14ac:dyDescent="0.25">
      <c r="A6566" s="215" t="s">
        <v>160</v>
      </c>
      <c r="B6566" s="215">
        <v>6211</v>
      </c>
      <c r="C6566" s="215" t="s">
        <v>266</v>
      </c>
      <c r="D6566" s="215">
        <v>190106978</v>
      </c>
      <c r="E6566" s="215">
        <v>1030</v>
      </c>
      <c r="F6566" s="215">
        <v>1110</v>
      </c>
      <c r="G6566" s="215">
        <v>1004</v>
      </c>
      <c r="I6566" s="215" t="s">
        <v>16939</v>
      </c>
      <c r="J6566" s="215" t="s">
        <v>16940</v>
      </c>
      <c r="K6566" s="215" t="s">
        <v>8688</v>
      </c>
      <c r="L6566" s="215" t="s">
        <v>21967</v>
      </c>
      <c r="AD6566" s="216"/>
    </row>
    <row r="6567" spans="1:30" s="215" customFormat="1" x14ac:dyDescent="0.25">
      <c r="A6567" s="215" t="s">
        <v>160</v>
      </c>
      <c r="B6567" s="215">
        <v>6211</v>
      </c>
      <c r="C6567" s="215" t="s">
        <v>266</v>
      </c>
      <c r="D6567" s="215">
        <v>190106980</v>
      </c>
      <c r="E6567" s="215">
        <v>1020</v>
      </c>
      <c r="F6567" s="215">
        <v>1110</v>
      </c>
      <c r="G6567" s="215">
        <v>1004</v>
      </c>
      <c r="I6567" s="215" t="s">
        <v>16939</v>
      </c>
      <c r="J6567" s="215" t="s">
        <v>16940</v>
      </c>
      <c r="K6567" s="215" t="s">
        <v>8688</v>
      </c>
      <c r="L6567" s="215" t="s">
        <v>21968</v>
      </c>
      <c r="AD6567" s="216"/>
    </row>
    <row r="6568" spans="1:30" s="215" customFormat="1" x14ac:dyDescent="0.25">
      <c r="A6568" s="215" t="s">
        <v>160</v>
      </c>
      <c r="B6568" s="215">
        <v>6211</v>
      </c>
      <c r="C6568" s="215" t="s">
        <v>266</v>
      </c>
      <c r="D6568" s="215">
        <v>190106981</v>
      </c>
      <c r="E6568" s="215">
        <v>1030</v>
      </c>
      <c r="F6568" s="215">
        <v>1110</v>
      </c>
      <c r="G6568" s="215">
        <v>1004</v>
      </c>
      <c r="I6568" s="215" t="s">
        <v>16939</v>
      </c>
      <c r="J6568" s="215" t="s">
        <v>16940</v>
      </c>
      <c r="K6568" s="215" t="s">
        <v>8688</v>
      </c>
      <c r="L6568" s="215" t="s">
        <v>21969</v>
      </c>
      <c r="AD6568" s="216"/>
    </row>
    <row r="6569" spans="1:30" s="215" customFormat="1" x14ac:dyDescent="0.25">
      <c r="A6569" s="215" t="s">
        <v>160</v>
      </c>
      <c r="B6569" s="215">
        <v>6211</v>
      </c>
      <c r="C6569" s="215" t="s">
        <v>266</v>
      </c>
      <c r="D6569" s="215">
        <v>190106983</v>
      </c>
      <c r="E6569" s="215">
        <v>1030</v>
      </c>
      <c r="F6569" s="215">
        <v>1110</v>
      </c>
      <c r="G6569" s="215">
        <v>1004</v>
      </c>
      <c r="I6569" s="215" t="s">
        <v>16939</v>
      </c>
      <c r="J6569" s="215" t="s">
        <v>16940</v>
      </c>
      <c r="K6569" s="215" t="s">
        <v>8688</v>
      </c>
      <c r="L6569" s="215" t="s">
        <v>21970</v>
      </c>
      <c r="AD6569" s="216"/>
    </row>
    <row r="6570" spans="1:30" s="215" customFormat="1" x14ac:dyDescent="0.25">
      <c r="A6570" s="215" t="s">
        <v>160</v>
      </c>
      <c r="B6570" s="215">
        <v>6211</v>
      </c>
      <c r="C6570" s="215" t="s">
        <v>266</v>
      </c>
      <c r="D6570" s="215">
        <v>190106985</v>
      </c>
      <c r="E6570" s="215">
        <v>1030</v>
      </c>
      <c r="F6570" s="215">
        <v>1110</v>
      </c>
      <c r="G6570" s="215">
        <v>1004</v>
      </c>
      <c r="I6570" s="215" t="s">
        <v>16939</v>
      </c>
      <c r="J6570" s="215" t="s">
        <v>16940</v>
      </c>
      <c r="K6570" s="215" t="s">
        <v>8688</v>
      </c>
      <c r="L6570" s="215" t="s">
        <v>21971</v>
      </c>
      <c r="AD6570" s="216"/>
    </row>
    <row r="6571" spans="1:30" s="215" customFormat="1" x14ac:dyDescent="0.25">
      <c r="A6571" s="215" t="s">
        <v>160</v>
      </c>
      <c r="B6571" s="215">
        <v>6211</v>
      </c>
      <c r="C6571" s="215" t="s">
        <v>266</v>
      </c>
      <c r="D6571" s="215">
        <v>190106987</v>
      </c>
      <c r="E6571" s="215">
        <v>1030</v>
      </c>
      <c r="F6571" s="215">
        <v>1110</v>
      </c>
      <c r="G6571" s="215">
        <v>1004</v>
      </c>
      <c r="I6571" s="215" t="s">
        <v>16939</v>
      </c>
      <c r="J6571" s="215" t="s">
        <v>16940</v>
      </c>
      <c r="K6571" s="215" t="s">
        <v>8688</v>
      </c>
      <c r="L6571" s="215" t="s">
        <v>21972</v>
      </c>
      <c r="AD6571" s="216"/>
    </row>
    <row r="6572" spans="1:30" s="215" customFormat="1" x14ac:dyDescent="0.25">
      <c r="A6572" s="215" t="s">
        <v>160</v>
      </c>
      <c r="B6572" s="215">
        <v>6211</v>
      </c>
      <c r="C6572" s="215" t="s">
        <v>266</v>
      </c>
      <c r="D6572" s="215">
        <v>190106989</v>
      </c>
      <c r="E6572" s="215">
        <v>1020</v>
      </c>
      <c r="F6572" s="215">
        <v>1110</v>
      </c>
      <c r="G6572" s="215">
        <v>1004</v>
      </c>
      <c r="I6572" s="215" t="s">
        <v>16939</v>
      </c>
      <c r="J6572" s="215" t="s">
        <v>16940</v>
      </c>
      <c r="K6572" s="215" t="s">
        <v>8688</v>
      </c>
      <c r="L6572" s="215" t="s">
        <v>21973</v>
      </c>
      <c r="AD6572" s="216"/>
    </row>
    <row r="6573" spans="1:30" s="215" customFormat="1" x14ac:dyDescent="0.25">
      <c r="A6573" s="215" t="s">
        <v>160</v>
      </c>
      <c r="B6573" s="215">
        <v>6211</v>
      </c>
      <c r="C6573" s="215" t="s">
        <v>266</v>
      </c>
      <c r="D6573" s="215">
        <v>190106990</v>
      </c>
      <c r="E6573" s="215">
        <v>1030</v>
      </c>
      <c r="F6573" s="215">
        <v>1110</v>
      </c>
      <c r="G6573" s="215">
        <v>1004</v>
      </c>
      <c r="I6573" s="215" t="s">
        <v>16939</v>
      </c>
      <c r="J6573" s="215" t="s">
        <v>16940</v>
      </c>
      <c r="K6573" s="215" t="s">
        <v>8688</v>
      </c>
      <c r="L6573" s="215" t="s">
        <v>21974</v>
      </c>
      <c r="AD6573" s="216"/>
    </row>
    <row r="6574" spans="1:30" s="215" customFormat="1" x14ac:dyDescent="0.25">
      <c r="A6574" s="215" t="s">
        <v>160</v>
      </c>
      <c r="B6574" s="215">
        <v>6211</v>
      </c>
      <c r="C6574" s="215" t="s">
        <v>266</v>
      </c>
      <c r="D6574" s="215">
        <v>190106992</v>
      </c>
      <c r="E6574" s="215">
        <v>1030</v>
      </c>
      <c r="F6574" s="215">
        <v>1110</v>
      </c>
      <c r="G6574" s="215">
        <v>1004</v>
      </c>
      <c r="I6574" s="215" t="s">
        <v>16939</v>
      </c>
      <c r="J6574" s="215" t="s">
        <v>16940</v>
      </c>
      <c r="K6574" s="215" t="s">
        <v>8688</v>
      </c>
      <c r="L6574" s="215" t="s">
        <v>21975</v>
      </c>
      <c r="AD6574" s="216"/>
    </row>
    <row r="6575" spans="1:30" s="215" customFormat="1" x14ac:dyDescent="0.25">
      <c r="A6575" s="215" t="s">
        <v>160</v>
      </c>
      <c r="B6575" s="215">
        <v>6211</v>
      </c>
      <c r="C6575" s="215" t="s">
        <v>266</v>
      </c>
      <c r="D6575" s="215">
        <v>190106999</v>
      </c>
      <c r="E6575" s="215">
        <v>1030</v>
      </c>
      <c r="F6575" s="215">
        <v>1110</v>
      </c>
      <c r="G6575" s="215">
        <v>1004</v>
      </c>
      <c r="I6575" s="215" t="s">
        <v>16939</v>
      </c>
      <c r="J6575" s="215" t="s">
        <v>16940</v>
      </c>
      <c r="K6575" s="215" t="s">
        <v>8688</v>
      </c>
      <c r="L6575" s="215" t="s">
        <v>21976</v>
      </c>
      <c r="AD6575" s="216"/>
    </row>
    <row r="6576" spans="1:30" s="215" customFormat="1" x14ac:dyDescent="0.25">
      <c r="A6576" s="215" t="s">
        <v>160</v>
      </c>
      <c r="B6576" s="215">
        <v>6211</v>
      </c>
      <c r="C6576" s="215" t="s">
        <v>266</v>
      </c>
      <c r="D6576" s="215">
        <v>190107000</v>
      </c>
      <c r="E6576" s="215">
        <v>1030</v>
      </c>
      <c r="F6576" s="215">
        <v>1110</v>
      </c>
      <c r="G6576" s="215">
        <v>1004</v>
      </c>
      <c r="I6576" s="215" t="s">
        <v>16939</v>
      </c>
      <c r="J6576" s="215" t="s">
        <v>16940</v>
      </c>
      <c r="K6576" s="215" t="s">
        <v>8688</v>
      </c>
      <c r="L6576" s="215" t="s">
        <v>21977</v>
      </c>
      <c r="AD6576" s="216"/>
    </row>
    <row r="6577" spans="1:30" s="215" customFormat="1" x14ac:dyDescent="0.25">
      <c r="A6577" s="215" t="s">
        <v>160</v>
      </c>
      <c r="B6577" s="215">
        <v>6211</v>
      </c>
      <c r="C6577" s="215" t="s">
        <v>266</v>
      </c>
      <c r="D6577" s="215">
        <v>190107001</v>
      </c>
      <c r="E6577" s="215">
        <v>1030</v>
      </c>
      <c r="F6577" s="215">
        <v>1110</v>
      </c>
      <c r="G6577" s="215">
        <v>1004</v>
      </c>
      <c r="I6577" s="215" t="s">
        <v>16939</v>
      </c>
      <c r="J6577" s="215" t="s">
        <v>16940</v>
      </c>
      <c r="K6577" s="215" t="s">
        <v>8688</v>
      </c>
      <c r="L6577" s="215" t="s">
        <v>21978</v>
      </c>
      <c r="AD6577" s="216"/>
    </row>
    <row r="6578" spans="1:30" s="215" customFormat="1" x14ac:dyDescent="0.25">
      <c r="A6578" s="215" t="s">
        <v>160</v>
      </c>
      <c r="B6578" s="215">
        <v>6211</v>
      </c>
      <c r="C6578" s="215" t="s">
        <v>266</v>
      </c>
      <c r="D6578" s="215">
        <v>190107002</v>
      </c>
      <c r="E6578" s="215">
        <v>1030</v>
      </c>
      <c r="F6578" s="215">
        <v>1110</v>
      </c>
      <c r="G6578" s="215">
        <v>1004</v>
      </c>
      <c r="I6578" s="215" t="s">
        <v>16939</v>
      </c>
      <c r="J6578" s="215" t="s">
        <v>16940</v>
      </c>
      <c r="K6578" s="215" t="s">
        <v>8688</v>
      </c>
      <c r="L6578" s="215" t="s">
        <v>21979</v>
      </c>
      <c r="AD6578" s="216"/>
    </row>
    <row r="6579" spans="1:30" s="215" customFormat="1" x14ac:dyDescent="0.25">
      <c r="A6579" s="215" t="s">
        <v>160</v>
      </c>
      <c r="B6579" s="215">
        <v>6211</v>
      </c>
      <c r="C6579" s="215" t="s">
        <v>266</v>
      </c>
      <c r="D6579" s="215">
        <v>190107003</v>
      </c>
      <c r="E6579" s="215">
        <v>1030</v>
      </c>
      <c r="F6579" s="215">
        <v>1110</v>
      </c>
      <c r="G6579" s="215">
        <v>1004</v>
      </c>
      <c r="I6579" s="215" t="s">
        <v>16939</v>
      </c>
      <c r="J6579" s="215" t="s">
        <v>16940</v>
      </c>
      <c r="K6579" s="215" t="s">
        <v>8688</v>
      </c>
      <c r="L6579" s="215" t="s">
        <v>21980</v>
      </c>
      <c r="AD6579" s="216"/>
    </row>
    <row r="6580" spans="1:30" s="215" customFormat="1" x14ac:dyDescent="0.25">
      <c r="A6580" s="215" t="s">
        <v>160</v>
      </c>
      <c r="B6580" s="215">
        <v>6211</v>
      </c>
      <c r="C6580" s="215" t="s">
        <v>266</v>
      </c>
      <c r="D6580" s="215">
        <v>190107004</v>
      </c>
      <c r="E6580" s="215">
        <v>1020</v>
      </c>
      <c r="F6580" s="215">
        <v>1110</v>
      </c>
      <c r="G6580" s="215">
        <v>1004</v>
      </c>
      <c r="I6580" s="215" t="s">
        <v>16939</v>
      </c>
      <c r="J6580" s="215" t="s">
        <v>16940</v>
      </c>
      <c r="K6580" s="215" t="s">
        <v>8688</v>
      </c>
      <c r="L6580" s="215" t="s">
        <v>21981</v>
      </c>
      <c r="AD6580" s="216"/>
    </row>
    <row r="6581" spans="1:30" s="215" customFormat="1" x14ac:dyDescent="0.25">
      <c r="A6581" s="215" t="s">
        <v>160</v>
      </c>
      <c r="B6581" s="215">
        <v>6211</v>
      </c>
      <c r="C6581" s="215" t="s">
        <v>266</v>
      </c>
      <c r="D6581" s="215">
        <v>190107006</v>
      </c>
      <c r="E6581" s="215">
        <v>1030</v>
      </c>
      <c r="F6581" s="215">
        <v>1110</v>
      </c>
      <c r="G6581" s="215">
        <v>1004</v>
      </c>
      <c r="I6581" s="215" t="s">
        <v>16939</v>
      </c>
      <c r="J6581" s="215" t="s">
        <v>16940</v>
      </c>
      <c r="K6581" s="215" t="s">
        <v>8688</v>
      </c>
      <c r="L6581" s="215" t="s">
        <v>21982</v>
      </c>
      <c r="AD6581" s="216"/>
    </row>
    <row r="6582" spans="1:30" s="215" customFormat="1" x14ac:dyDescent="0.25">
      <c r="A6582" s="215" t="s">
        <v>160</v>
      </c>
      <c r="B6582" s="215">
        <v>6211</v>
      </c>
      <c r="C6582" s="215" t="s">
        <v>266</v>
      </c>
      <c r="D6582" s="215">
        <v>190107007</v>
      </c>
      <c r="E6582" s="215">
        <v>1030</v>
      </c>
      <c r="G6582" s="215">
        <v>1004</v>
      </c>
      <c r="I6582" s="215" t="s">
        <v>16939</v>
      </c>
      <c r="J6582" s="215" t="s">
        <v>16940</v>
      </c>
      <c r="K6582" s="215" t="s">
        <v>8688</v>
      </c>
      <c r="L6582" s="215" t="s">
        <v>21983</v>
      </c>
      <c r="AD6582" s="216"/>
    </row>
    <row r="6583" spans="1:30" s="215" customFormat="1" x14ac:dyDescent="0.25">
      <c r="A6583" s="215" t="s">
        <v>160</v>
      </c>
      <c r="B6583" s="215">
        <v>6211</v>
      </c>
      <c r="C6583" s="215" t="s">
        <v>266</v>
      </c>
      <c r="D6583" s="215">
        <v>190107008</v>
      </c>
      <c r="E6583" s="215">
        <v>1030</v>
      </c>
      <c r="F6583" s="215">
        <v>1110</v>
      </c>
      <c r="G6583" s="215">
        <v>1004</v>
      </c>
      <c r="I6583" s="215" t="s">
        <v>16939</v>
      </c>
      <c r="J6583" s="215" t="s">
        <v>16940</v>
      </c>
      <c r="K6583" s="215" t="s">
        <v>8688</v>
      </c>
      <c r="L6583" s="215" t="s">
        <v>21984</v>
      </c>
      <c r="AD6583" s="216"/>
    </row>
    <row r="6584" spans="1:30" s="215" customFormat="1" x14ac:dyDescent="0.25">
      <c r="A6584" s="215" t="s">
        <v>160</v>
      </c>
      <c r="B6584" s="215">
        <v>6211</v>
      </c>
      <c r="C6584" s="215" t="s">
        <v>266</v>
      </c>
      <c r="D6584" s="215">
        <v>190107009</v>
      </c>
      <c r="E6584" s="215">
        <v>1030</v>
      </c>
      <c r="F6584" s="215">
        <v>1110</v>
      </c>
      <c r="G6584" s="215">
        <v>1004</v>
      </c>
      <c r="I6584" s="215" t="s">
        <v>16939</v>
      </c>
      <c r="J6584" s="215" t="s">
        <v>16940</v>
      </c>
      <c r="K6584" s="215" t="s">
        <v>8688</v>
      </c>
      <c r="L6584" s="215" t="s">
        <v>21985</v>
      </c>
      <c r="AD6584" s="216"/>
    </row>
    <row r="6585" spans="1:30" s="215" customFormat="1" x14ac:dyDescent="0.25">
      <c r="A6585" s="215" t="s">
        <v>160</v>
      </c>
      <c r="B6585" s="215">
        <v>6211</v>
      </c>
      <c r="C6585" s="215" t="s">
        <v>266</v>
      </c>
      <c r="D6585" s="215">
        <v>190107011</v>
      </c>
      <c r="E6585" s="215">
        <v>1020</v>
      </c>
      <c r="F6585" s="215">
        <v>1110</v>
      </c>
      <c r="G6585" s="215">
        <v>1004</v>
      </c>
      <c r="I6585" s="215" t="s">
        <v>16939</v>
      </c>
      <c r="J6585" s="215" t="s">
        <v>16940</v>
      </c>
      <c r="K6585" s="215" t="s">
        <v>8688</v>
      </c>
      <c r="L6585" s="215" t="s">
        <v>21986</v>
      </c>
      <c r="AD6585" s="216"/>
    </row>
    <row r="6586" spans="1:30" s="215" customFormat="1" x14ac:dyDescent="0.25">
      <c r="A6586" s="215" t="s">
        <v>160</v>
      </c>
      <c r="B6586" s="215">
        <v>6211</v>
      </c>
      <c r="C6586" s="215" t="s">
        <v>266</v>
      </c>
      <c r="D6586" s="215">
        <v>190107012</v>
      </c>
      <c r="E6586" s="215">
        <v>1030</v>
      </c>
      <c r="F6586" s="215">
        <v>1110</v>
      </c>
      <c r="G6586" s="215">
        <v>1004</v>
      </c>
      <c r="I6586" s="215" t="s">
        <v>16939</v>
      </c>
      <c r="J6586" s="215" t="s">
        <v>16940</v>
      </c>
      <c r="K6586" s="215" t="s">
        <v>8688</v>
      </c>
      <c r="L6586" s="215" t="s">
        <v>21987</v>
      </c>
      <c r="AD6586" s="216"/>
    </row>
    <row r="6587" spans="1:30" s="215" customFormat="1" x14ac:dyDescent="0.25">
      <c r="A6587" s="215" t="s">
        <v>160</v>
      </c>
      <c r="B6587" s="215">
        <v>6211</v>
      </c>
      <c r="C6587" s="215" t="s">
        <v>266</v>
      </c>
      <c r="D6587" s="215">
        <v>190107013</v>
      </c>
      <c r="E6587" s="215">
        <v>1030</v>
      </c>
      <c r="F6587" s="215">
        <v>1110</v>
      </c>
      <c r="G6587" s="215">
        <v>1004</v>
      </c>
      <c r="I6587" s="215" t="s">
        <v>16939</v>
      </c>
      <c r="J6587" s="215" t="s">
        <v>16940</v>
      </c>
      <c r="K6587" s="215" t="s">
        <v>8688</v>
      </c>
      <c r="L6587" s="215" t="s">
        <v>21988</v>
      </c>
      <c r="AD6587" s="216"/>
    </row>
    <row r="6588" spans="1:30" s="215" customFormat="1" x14ac:dyDescent="0.25">
      <c r="A6588" s="215" t="s">
        <v>160</v>
      </c>
      <c r="B6588" s="215">
        <v>6211</v>
      </c>
      <c r="C6588" s="215" t="s">
        <v>266</v>
      </c>
      <c r="D6588" s="215">
        <v>190107015</v>
      </c>
      <c r="E6588" s="215">
        <v>1030</v>
      </c>
      <c r="F6588" s="215">
        <v>1110</v>
      </c>
      <c r="G6588" s="215">
        <v>1004</v>
      </c>
      <c r="I6588" s="215" t="s">
        <v>16939</v>
      </c>
      <c r="J6588" s="215" t="s">
        <v>16940</v>
      </c>
      <c r="K6588" s="215" t="s">
        <v>8688</v>
      </c>
      <c r="L6588" s="215" t="s">
        <v>21989</v>
      </c>
      <c r="AD6588" s="216"/>
    </row>
    <row r="6589" spans="1:30" s="215" customFormat="1" x14ac:dyDescent="0.25">
      <c r="A6589" s="215" t="s">
        <v>160</v>
      </c>
      <c r="B6589" s="215">
        <v>6211</v>
      </c>
      <c r="C6589" s="215" t="s">
        <v>266</v>
      </c>
      <c r="D6589" s="215">
        <v>190107016</v>
      </c>
      <c r="E6589" s="215">
        <v>1030</v>
      </c>
      <c r="F6589" s="215">
        <v>1110</v>
      </c>
      <c r="G6589" s="215">
        <v>1004</v>
      </c>
      <c r="I6589" s="215" t="s">
        <v>16939</v>
      </c>
      <c r="J6589" s="215" t="s">
        <v>16940</v>
      </c>
      <c r="K6589" s="215" t="s">
        <v>8688</v>
      </c>
      <c r="L6589" s="215" t="s">
        <v>21990</v>
      </c>
      <c r="AD6589" s="216"/>
    </row>
    <row r="6590" spans="1:30" s="215" customFormat="1" x14ac:dyDescent="0.25">
      <c r="A6590" s="215" t="s">
        <v>160</v>
      </c>
      <c r="B6590" s="215">
        <v>6211</v>
      </c>
      <c r="C6590" s="215" t="s">
        <v>266</v>
      </c>
      <c r="D6590" s="215">
        <v>190107017</v>
      </c>
      <c r="E6590" s="215">
        <v>1030</v>
      </c>
      <c r="F6590" s="215">
        <v>1110</v>
      </c>
      <c r="G6590" s="215">
        <v>1004</v>
      </c>
      <c r="I6590" s="215" t="s">
        <v>16939</v>
      </c>
      <c r="J6590" s="215" t="s">
        <v>16940</v>
      </c>
      <c r="K6590" s="215" t="s">
        <v>8688</v>
      </c>
      <c r="L6590" s="215" t="s">
        <v>21991</v>
      </c>
      <c r="AD6590" s="216"/>
    </row>
    <row r="6591" spans="1:30" s="215" customFormat="1" x14ac:dyDescent="0.25">
      <c r="A6591" s="215" t="s">
        <v>160</v>
      </c>
      <c r="B6591" s="215">
        <v>6211</v>
      </c>
      <c r="C6591" s="215" t="s">
        <v>266</v>
      </c>
      <c r="D6591" s="215">
        <v>190107018</v>
      </c>
      <c r="E6591" s="215">
        <v>1030</v>
      </c>
      <c r="F6591" s="215">
        <v>1110</v>
      </c>
      <c r="G6591" s="215">
        <v>1004</v>
      </c>
      <c r="I6591" s="215" t="s">
        <v>16939</v>
      </c>
      <c r="J6591" s="215" t="s">
        <v>16940</v>
      </c>
      <c r="K6591" s="215" t="s">
        <v>8688</v>
      </c>
      <c r="L6591" s="215" t="s">
        <v>21992</v>
      </c>
      <c r="AD6591" s="216"/>
    </row>
    <row r="6592" spans="1:30" s="215" customFormat="1" x14ac:dyDescent="0.25">
      <c r="A6592" s="215" t="s">
        <v>160</v>
      </c>
      <c r="B6592" s="215">
        <v>6211</v>
      </c>
      <c r="C6592" s="215" t="s">
        <v>266</v>
      </c>
      <c r="D6592" s="215">
        <v>190413829</v>
      </c>
      <c r="E6592" s="215">
        <v>1020</v>
      </c>
      <c r="F6592" s="215">
        <v>1122</v>
      </c>
      <c r="G6592" s="215">
        <v>1004</v>
      </c>
      <c r="I6592" s="215" t="s">
        <v>6590</v>
      </c>
      <c r="J6592" s="215" t="s">
        <v>6591</v>
      </c>
      <c r="K6592" s="215" t="s">
        <v>328</v>
      </c>
      <c r="L6592" s="215" t="s">
        <v>7148</v>
      </c>
      <c r="AD6592" s="216"/>
    </row>
    <row r="6593" spans="1:30" s="215" customFormat="1" x14ac:dyDescent="0.25">
      <c r="A6593" s="215" t="s">
        <v>160</v>
      </c>
      <c r="B6593" s="215">
        <v>6211</v>
      </c>
      <c r="C6593" s="215" t="s">
        <v>266</v>
      </c>
      <c r="D6593" s="215">
        <v>190639129</v>
      </c>
      <c r="E6593" s="215">
        <v>1020</v>
      </c>
      <c r="F6593" s="215">
        <v>1110</v>
      </c>
      <c r="G6593" s="215">
        <v>1004</v>
      </c>
      <c r="I6593" s="215" t="s">
        <v>6592</v>
      </c>
      <c r="J6593" s="215" t="s">
        <v>6593</v>
      </c>
      <c r="K6593" s="215" t="s">
        <v>328</v>
      </c>
      <c r="L6593" s="215" t="s">
        <v>7160</v>
      </c>
      <c r="AD6593" s="216"/>
    </row>
    <row r="6594" spans="1:30" s="215" customFormat="1" x14ac:dyDescent="0.25">
      <c r="A6594" s="215" t="s">
        <v>160</v>
      </c>
      <c r="B6594" s="215">
        <v>6211</v>
      </c>
      <c r="C6594" s="215" t="s">
        <v>266</v>
      </c>
      <c r="D6594" s="215">
        <v>190787349</v>
      </c>
      <c r="E6594" s="215">
        <v>1020</v>
      </c>
      <c r="F6594" s="215">
        <v>1110</v>
      </c>
      <c r="G6594" s="215">
        <v>1004</v>
      </c>
      <c r="I6594" s="215" t="s">
        <v>4291</v>
      </c>
      <c r="J6594" s="215" t="s">
        <v>4292</v>
      </c>
      <c r="K6594" s="215" t="s">
        <v>328</v>
      </c>
      <c r="L6594" s="215" t="s">
        <v>7160</v>
      </c>
      <c r="AD6594" s="216"/>
    </row>
    <row r="6595" spans="1:30" s="215" customFormat="1" x14ac:dyDescent="0.25">
      <c r="A6595" s="215" t="s">
        <v>160</v>
      </c>
      <c r="B6595" s="215">
        <v>6211</v>
      </c>
      <c r="C6595" s="215" t="s">
        <v>266</v>
      </c>
      <c r="D6595" s="215">
        <v>190787369</v>
      </c>
      <c r="E6595" s="215">
        <v>1020</v>
      </c>
      <c r="F6595" s="215">
        <v>1110</v>
      </c>
      <c r="G6595" s="215">
        <v>1004</v>
      </c>
      <c r="I6595" s="215" t="s">
        <v>4291</v>
      </c>
      <c r="J6595" s="215" t="s">
        <v>4292</v>
      </c>
      <c r="K6595" s="215" t="s">
        <v>328</v>
      </c>
      <c r="L6595" s="215" t="s">
        <v>7160</v>
      </c>
      <c r="AD6595" s="216"/>
    </row>
    <row r="6596" spans="1:30" s="215" customFormat="1" x14ac:dyDescent="0.25">
      <c r="A6596" s="215" t="s">
        <v>160</v>
      </c>
      <c r="B6596" s="215">
        <v>6211</v>
      </c>
      <c r="C6596" s="215" t="s">
        <v>266</v>
      </c>
      <c r="D6596" s="215">
        <v>191577391</v>
      </c>
      <c r="E6596" s="215">
        <v>1020</v>
      </c>
      <c r="F6596" s="215">
        <v>1110</v>
      </c>
      <c r="G6596" s="215">
        <v>1004</v>
      </c>
      <c r="I6596" s="215" t="s">
        <v>4293</v>
      </c>
      <c r="J6596" s="215" t="s">
        <v>4294</v>
      </c>
      <c r="K6596" s="215" t="s">
        <v>328</v>
      </c>
      <c r="L6596" s="215" t="s">
        <v>7149</v>
      </c>
      <c r="AD6596" s="216"/>
    </row>
    <row r="6597" spans="1:30" s="215" customFormat="1" x14ac:dyDescent="0.25">
      <c r="A6597" s="215" t="s">
        <v>160</v>
      </c>
      <c r="B6597" s="215">
        <v>6211</v>
      </c>
      <c r="C6597" s="215" t="s">
        <v>266</v>
      </c>
      <c r="D6597" s="215">
        <v>191617794</v>
      </c>
      <c r="E6597" s="215">
        <v>1020</v>
      </c>
      <c r="F6597" s="215">
        <v>1110</v>
      </c>
      <c r="G6597" s="215">
        <v>1004</v>
      </c>
      <c r="I6597" s="215" t="s">
        <v>4273</v>
      </c>
      <c r="J6597" s="215" t="s">
        <v>4274</v>
      </c>
      <c r="K6597" s="215" t="s">
        <v>328</v>
      </c>
      <c r="L6597" s="215" t="s">
        <v>7150</v>
      </c>
      <c r="AD6597" s="216"/>
    </row>
    <row r="6598" spans="1:30" s="215" customFormat="1" x14ac:dyDescent="0.25">
      <c r="A6598" s="215" t="s">
        <v>160</v>
      </c>
      <c r="B6598" s="215">
        <v>6211</v>
      </c>
      <c r="C6598" s="215" t="s">
        <v>266</v>
      </c>
      <c r="D6598" s="215">
        <v>191632038</v>
      </c>
      <c r="E6598" s="215">
        <v>1020</v>
      </c>
      <c r="F6598" s="215">
        <v>1121</v>
      </c>
      <c r="G6598" s="215">
        <v>1004</v>
      </c>
      <c r="I6598" s="215" t="s">
        <v>4295</v>
      </c>
      <c r="J6598" s="215" t="s">
        <v>4296</v>
      </c>
      <c r="K6598" s="215" t="s">
        <v>328</v>
      </c>
      <c r="L6598" s="215" t="s">
        <v>7153</v>
      </c>
      <c r="AD6598" s="216"/>
    </row>
    <row r="6599" spans="1:30" s="215" customFormat="1" x14ac:dyDescent="0.25">
      <c r="A6599" s="215" t="s">
        <v>160</v>
      </c>
      <c r="B6599" s="215">
        <v>6211</v>
      </c>
      <c r="C6599" s="215" t="s">
        <v>266</v>
      </c>
      <c r="D6599" s="215">
        <v>191881662</v>
      </c>
      <c r="E6599" s="215">
        <v>1020</v>
      </c>
      <c r="F6599" s="215">
        <v>1110</v>
      </c>
      <c r="G6599" s="215">
        <v>1004</v>
      </c>
      <c r="I6599" s="215" t="s">
        <v>26878</v>
      </c>
      <c r="J6599" s="215" t="s">
        <v>26879</v>
      </c>
      <c r="K6599" s="215" t="s">
        <v>8688</v>
      </c>
      <c r="L6599" s="215" t="s">
        <v>28839</v>
      </c>
      <c r="AD6599" s="216"/>
    </row>
    <row r="6600" spans="1:30" s="215" customFormat="1" x14ac:dyDescent="0.25">
      <c r="A6600" s="215" t="s">
        <v>160</v>
      </c>
      <c r="B6600" s="215">
        <v>6211</v>
      </c>
      <c r="C6600" s="215" t="s">
        <v>266</v>
      </c>
      <c r="D6600" s="215">
        <v>191970419</v>
      </c>
      <c r="E6600" s="215">
        <v>1020</v>
      </c>
      <c r="F6600" s="215">
        <v>1110</v>
      </c>
      <c r="G6600" s="215">
        <v>1004</v>
      </c>
      <c r="I6600" s="215" t="s">
        <v>28822</v>
      </c>
      <c r="J6600" s="215" t="s">
        <v>28823</v>
      </c>
      <c r="K6600" s="215" t="s">
        <v>8688</v>
      </c>
      <c r="L6600" s="215" t="s">
        <v>28840</v>
      </c>
      <c r="AD6600" s="216"/>
    </row>
    <row r="6601" spans="1:30" s="215" customFormat="1" x14ac:dyDescent="0.25">
      <c r="A6601" s="215" t="s">
        <v>160</v>
      </c>
      <c r="B6601" s="215">
        <v>6211</v>
      </c>
      <c r="C6601" s="215" t="s">
        <v>266</v>
      </c>
      <c r="D6601" s="215">
        <v>191991506</v>
      </c>
      <c r="E6601" s="215">
        <v>1060</v>
      </c>
      <c r="F6601" s="215">
        <v>1274</v>
      </c>
      <c r="G6601" s="215">
        <v>1004</v>
      </c>
      <c r="I6601" s="215" t="s">
        <v>16941</v>
      </c>
      <c r="J6601" s="215" t="s">
        <v>16942</v>
      </c>
      <c r="K6601" s="215" t="s">
        <v>8688</v>
      </c>
      <c r="L6601" s="215" t="s">
        <v>21993</v>
      </c>
      <c r="AD6601" s="216"/>
    </row>
    <row r="6602" spans="1:30" s="215" customFormat="1" x14ac:dyDescent="0.25">
      <c r="A6602" s="215" t="s">
        <v>160</v>
      </c>
      <c r="B6602" s="215">
        <v>6211</v>
      </c>
      <c r="C6602" s="215" t="s">
        <v>266</v>
      </c>
      <c r="D6602" s="215">
        <v>191991508</v>
      </c>
      <c r="E6602" s="215">
        <v>1060</v>
      </c>
      <c r="F6602" s="215">
        <v>1274</v>
      </c>
      <c r="G6602" s="215">
        <v>1004</v>
      </c>
      <c r="I6602" s="215" t="s">
        <v>16943</v>
      </c>
      <c r="J6602" s="215" t="s">
        <v>16944</v>
      </c>
      <c r="K6602" s="215" t="s">
        <v>8688</v>
      </c>
      <c r="L6602" s="215" t="s">
        <v>21994</v>
      </c>
      <c r="AD6602" s="216"/>
    </row>
    <row r="6603" spans="1:30" s="215" customFormat="1" x14ac:dyDescent="0.25">
      <c r="A6603" s="215" t="s">
        <v>160</v>
      </c>
      <c r="B6603" s="215">
        <v>6211</v>
      </c>
      <c r="C6603" s="215" t="s">
        <v>266</v>
      </c>
      <c r="D6603" s="215">
        <v>191991509</v>
      </c>
      <c r="E6603" s="215">
        <v>1060</v>
      </c>
      <c r="F6603" s="215">
        <v>1274</v>
      </c>
      <c r="G6603" s="215">
        <v>1004</v>
      </c>
      <c r="I6603" s="215" t="s">
        <v>16945</v>
      </c>
      <c r="J6603" s="215" t="s">
        <v>16946</v>
      </c>
      <c r="K6603" s="215" t="s">
        <v>8688</v>
      </c>
      <c r="L6603" s="215" t="s">
        <v>21995</v>
      </c>
      <c r="AD6603" s="216"/>
    </row>
    <row r="6604" spans="1:30" s="215" customFormat="1" x14ac:dyDescent="0.25">
      <c r="A6604" s="215" t="s">
        <v>160</v>
      </c>
      <c r="B6604" s="215">
        <v>6211</v>
      </c>
      <c r="C6604" s="215" t="s">
        <v>266</v>
      </c>
      <c r="D6604" s="215">
        <v>192020688</v>
      </c>
      <c r="E6604" s="215">
        <v>1060</v>
      </c>
      <c r="F6604" s="215">
        <v>1110</v>
      </c>
      <c r="G6604" s="215">
        <v>1004</v>
      </c>
      <c r="I6604" s="215" t="s">
        <v>24529</v>
      </c>
      <c r="J6604" s="215" t="s">
        <v>24530</v>
      </c>
      <c r="K6604" s="215" t="s">
        <v>328</v>
      </c>
      <c r="L6604" s="215" t="s">
        <v>24541</v>
      </c>
      <c r="AD6604" s="216"/>
    </row>
    <row r="6605" spans="1:30" s="215" customFormat="1" x14ac:dyDescent="0.25">
      <c r="A6605" s="215" t="s">
        <v>160</v>
      </c>
      <c r="B6605" s="215">
        <v>6211</v>
      </c>
      <c r="C6605" s="215" t="s">
        <v>266</v>
      </c>
      <c r="D6605" s="215">
        <v>192020689</v>
      </c>
      <c r="E6605" s="215">
        <v>1060</v>
      </c>
      <c r="F6605" s="215">
        <v>1110</v>
      </c>
      <c r="G6605" s="215">
        <v>1004</v>
      </c>
      <c r="I6605" s="215" t="s">
        <v>24531</v>
      </c>
      <c r="J6605" s="215" t="s">
        <v>24532</v>
      </c>
      <c r="K6605" s="215" t="s">
        <v>328</v>
      </c>
      <c r="L6605" s="215" t="s">
        <v>24541</v>
      </c>
      <c r="AD6605" s="216"/>
    </row>
    <row r="6606" spans="1:30" s="215" customFormat="1" x14ac:dyDescent="0.25">
      <c r="A6606" s="215" t="s">
        <v>160</v>
      </c>
      <c r="B6606" s="215">
        <v>6211</v>
      </c>
      <c r="C6606" s="215" t="s">
        <v>266</v>
      </c>
      <c r="D6606" s="215">
        <v>192023809</v>
      </c>
      <c r="E6606" s="215">
        <v>1060</v>
      </c>
      <c r="F6606" s="215">
        <v>1274</v>
      </c>
      <c r="G6606" s="215">
        <v>1004</v>
      </c>
      <c r="I6606" s="215" t="s">
        <v>24845</v>
      </c>
      <c r="J6606" s="215" t="s">
        <v>24846</v>
      </c>
      <c r="K6606" s="215" t="s">
        <v>8688</v>
      </c>
      <c r="L6606" s="215" t="s">
        <v>24921</v>
      </c>
      <c r="AD6606" s="216"/>
    </row>
    <row r="6607" spans="1:30" s="215" customFormat="1" x14ac:dyDescent="0.25">
      <c r="A6607" s="215" t="s">
        <v>160</v>
      </c>
      <c r="B6607" s="215">
        <v>6211</v>
      </c>
      <c r="C6607" s="215" t="s">
        <v>266</v>
      </c>
      <c r="D6607" s="215">
        <v>192032321</v>
      </c>
      <c r="E6607" s="215">
        <v>1020</v>
      </c>
      <c r="F6607" s="215">
        <v>1110</v>
      </c>
      <c r="G6607" s="215">
        <v>1004</v>
      </c>
      <c r="I6607" s="215" t="s">
        <v>26880</v>
      </c>
      <c r="J6607" s="215" t="s">
        <v>26881</v>
      </c>
      <c r="K6607" s="215" t="s">
        <v>8688</v>
      </c>
      <c r="L6607" s="215" t="s">
        <v>28841</v>
      </c>
      <c r="AD6607" s="216"/>
    </row>
    <row r="6608" spans="1:30" s="215" customFormat="1" x14ac:dyDescent="0.25">
      <c r="A6608" s="215" t="s">
        <v>160</v>
      </c>
      <c r="B6608" s="215">
        <v>6211</v>
      </c>
      <c r="C6608" s="215" t="s">
        <v>266</v>
      </c>
      <c r="D6608" s="215">
        <v>192047803</v>
      </c>
      <c r="E6608" s="215">
        <v>1060</v>
      </c>
      <c r="F6608" s="215">
        <v>1242</v>
      </c>
      <c r="G6608" s="215">
        <v>1004</v>
      </c>
      <c r="I6608" s="215" t="s">
        <v>29228</v>
      </c>
      <c r="J6608" s="215" t="s">
        <v>29229</v>
      </c>
      <c r="K6608" s="215" t="s">
        <v>8688</v>
      </c>
      <c r="L6608" s="215" t="s">
        <v>29265</v>
      </c>
      <c r="AD6608" s="216"/>
    </row>
    <row r="6609" spans="1:30" s="215" customFormat="1" x14ac:dyDescent="0.25">
      <c r="A6609" s="215" t="s">
        <v>160</v>
      </c>
      <c r="B6609" s="215">
        <v>6212</v>
      </c>
      <c r="C6609" s="215" t="s">
        <v>267</v>
      </c>
      <c r="D6609" s="215">
        <v>935840</v>
      </c>
      <c r="E6609" s="215">
        <v>1060</v>
      </c>
      <c r="G6609" s="215">
        <v>1004</v>
      </c>
      <c r="I6609" s="215" t="s">
        <v>16947</v>
      </c>
      <c r="J6609" s="215" t="s">
        <v>16948</v>
      </c>
      <c r="K6609" s="215" t="s">
        <v>8688</v>
      </c>
      <c r="L6609" s="215" t="s">
        <v>21996</v>
      </c>
      <c r="AD6609" s="216"/>
    </row>
    <row r="6610" spans="1:30" s="215" customFormat="1" x14ac:dyDescent="0.25">
      <c r="A6610" s="215" t="s">
        <v>160</v>
      </c>
      <c r="B6610" s="215">
        <v>6212</v>
      </c>
      <c r="C6610" s="215" t="s">
        <v>267</v>
      </c>
      <c r="D6610" s="215">
        <v>935856</v>
      </c>
      <c r="E6610" s="215">
        <v>1060</v>
      </c>
      <c r="F6610" s="215">
        <v>1271</v>
      </c>
      <c r="G6610" s="215">
        <v>1004</v>
      </c>
      <c r="I6610" s="215" t="s">
        <v>16949</v>
      </c>
      <c r="J6610" s="215" t="s">
        <v>16950</v>
      </c>
      <c r="K6610" s="215" t="s">
        <v>8741</v>
      </c>
      <c r="L6610" s="215" t="s">
        <v>23168</v>
      </c>
      <c r="AD6610" s="216"/>
    </row>
    <row r="6611" spans="1:30" s="215" customFormat="1" x14ac:dyDescent="0.25">
      <c r="A6611" s="215" t="s">
        <v>160</v>
      </c>
      <c r="B6611" s="215">
        <v>6212</v>
      </c>
      <c r="C6611" s="215" t="s">
        <v>267</v>
      </c>
      <c r="D6611" s="215">
        <v>935861</v>
      </c>
      <c r="E6611" s="215">
        <v>1020</v>
      </c>
      <c r="F6611" s="215">
        <v>1122</v>
      </c>
      <c r="G6611" s="215">
        <v>1004</v>
      </c>
      <c r="I6611" s="215" t="s">
        <v>16951</v>
      </c>
      <c r="J6611" s="215" t="s">
        <v>16952</v>
      </c>
      <c r="K6611" s="215" t="s">
        <v>8741</v>
      </c>
      <c r="L6611" s="215" t="s">
        <v>23169</v>
      </c>
      <c r="AD6611" s="216"/>
    </row>
    <row r="6612" spans="1:30" s="215" customFormat="1" x14ac:dyDescent="0.25">
      <c r="A6612" s="215" t="s">
        <v>160</v>
      </c>
      <c r="B6612" s="215">
        <v>6212</v>
      </c>
      <c r="C6612" s="215" t="s">
        <v>267</v>
      </c>
      <c r="D6612" s="215">
        <v>935900</v>
      </c>
      <c r="E6612" s="215">
        <v>1030</v>
      </c>
      <c r="F6612" s="215">
        <v>1110</v>
      </c>
      <c r="G6612" s="215">
        <v>1004</v>
      </c>
      <c r="I6612" s="215" t="s">
        <v>16953</v>
      </c>
      <c r="J6612" s="215" t="s">
        <v>16954</v>
      </c>
      <c r="K6612" s="215" t="s">
        <v>8741</v>
      </c>
      <c r="L6612" s="215" t="s">
        <v>23170</v>
      </c>
      <c r="AD6612" s="216"/>
    </row>
    <row r="6613" spans="1:30" s="215" customFormat="1" x14ac:dyDescent="0.25">
      <c r="A6613" s="215" t="s">
        <v>160</v>
      </c>
      <c r="B6613" s="215">
        <v>6212</v>
      </c>
      <c r="C6613" s="215" t="s">
        <v>267</v>
      </c>
      <c r="D6613" s="215">
        <v>935940</v>
      </c>
      <c r="E6613" s="215">
        <v>1040</v>
      </c>
      <c r="F6613" s="215">
        <v>1230</v>
      </c>
      <c r="G6613" s="215">
        <v>1004</v>
      </c>
      <c r="I6613" s="215" t="s">
        <v>16955</v>
      </c>
      <c r="J6613" s="215" t="s">
        <v>16956</v>
      </c>
      <c r="K6613" s="215" t="s">
        <v>8741</v>
      </c>
      <c r="L6613" s="215" t="s">
        <v>23171</v>
      </c>
      <c r="AD6613" s="216"/>
    </row>
    <row r="6614" spans="1:30" s="215" customFormat="1" x14ac:dyDescent="0.25">
      <c r="A6614" s="215" t="s">
        <v>160</v>
      </c>
      <c r="B6614" s="215">
        <v>6212</v>
      </c>
      <c r="C6614" s="215" t="s">
        <v>267</v>
      </c>
      <c r="D6614" s="215">
        <v>935990</v>
      </c>
      <c r="E6614" s="215">
        <v>1030</v>
      </c>
      <c r="F6614" s="215">
        <v>1121</v>
      </c>
      <c r="G6614" s="215">
        <v>1004</v>
      </c>
      <c r="I6614" s="215" t="s">
        <v>16957</v>
      </c>
      <c r="J6614" s="215" t="s">
        <v>16958</v>
      </c>
      <c r="K6614" s="215" t="s">
        <v>8688</v>
      </c>
      <c r="L6614" s="215" t="s">
        <v>21997</v>
      </c>
      <c r="AD6614" s="216"/>
    </row>
    <row r="6615" spans="1:30" s="215" customFormat="1" x14ac:dyDescent="0.25">
      <c r="A6615" s="215" t="s">
        <v>160</v>
      </c>
      <c r="B6615" s="215">
        <v>6212</v>
      </c>
      <c r="C6615" s="215" t="s">
        <v>267</v>
      </c>
      <c r="D6615" s="215">
        <v>936069</v>
      </c>
      <c r="E6615" s="215">
        <v>1020</v>
      </c>
      <c r="F6615" s="215">
        <v>1110</v>
      </c>
      <c r="G6615" s="215">
        <v>1004</v>
      </c>
      <c r="I6615" s="215" t="s">
        <v>16959</v>
      </c>
      <c r="J6615" s="215" t="s">
        <v>16960</v>
      </c>
      <c r="K6615" s="215" t="s">
        <v>8741</v>
      </c>
      <c r="L6615" s="215" t="s">
        <v>23172</v>
      </c>
      <c r="AD6615" s="216"/>
    </row>
    <row r="6616" spans="1:30" s="215" customFormat="1" x14ac:dyDescent="0.25">
      <c r="A6616" s="215" t="s">
        <v>160</v>
      </c>
      <c r="B6616" s="215">
        <v>6212</v>
      </c>
      <c r="C6616" s="215" t="s">
        <v>267</v>
      </c>
      <c r="D6616" s="215">
        <v>190187604</v>
      </c>
      <c r="E6616" s="215">
        <v>1020</v>
      </c>
      <c r="F6616" s="215">
        <v>1110</v>
      </c>
      <c r="G6616" s="215">
        <v>1004</v>
      </c>
      <c r="I6616" s="215" t="s">
        <v>16961</v>
      </c>
      <c r="J6616" s="215" t="s">
        <v>16962</v>
      </c>
      <c r="K6616" s="215" t="s">
        <v>8741</v>
      </c>
      <c r="L6616" s="215" t="s">
        <v>23173</v>
      </c>
      <c r="AD6616" s="216"/>
    </row>
    <row r="6617" spans="1:30" s="215" customFormat="1" x14ac:dyDescent="0.25">
      <c r="A6617" s="215" t="s">
        <v>160</v>
      </c>
      <c r="B6617" s="215">
        <v>6212</v>
      </c>
      <c r="C6617" s="215" t="s">
        <v>267</v>
      </c>
      <c r="D6617" s="215">
        <v>190188929</v>
      </c>
      <c r="E6617" s="215">
        <v>1020</v>
      </c>
      <c r="F6617" s="215">
        <v>1110</v>
      </c>
      <c r="G6617" s="215">
        <v>1004</v>
      </c>
      <c r="I6617" s="215" t="s">
        <v>16963</v>
      </c>
      <c r="J6617" s="215" t="s">
        <v>16964</v>
      </c>
      <c r="K6617" s="215" t="s">
        <v>8741</v>
      </c>
      <c r="L6617" s="215" t="s">
        <v>23174</v>
      </c>
      <c r="AD6617" s="216"/>
    </row>
    <row r="6618" spans="1:30" s="215" customFormat="1" x14ac:dyDescent="0.25">
      <c r="A6618" s="215" t="s">
        <v>160</v>
      </c>
      <c r="B6618" s="215">
        <v>6212</v>
      </c>
      <c r="C6618" s="215" t="s">
        <v>267</v>
      </c>
      <c r="D6618" s="215">
        <v>191252831</v>
      </c>
      <c r="E6618" s="215">
        <v>1020</v>
      </c>
      <c r="F6618" s="215">
        <v>1110</v>
      </c>
      <c r="G6618" s="215">
        <v>1004</v>
      </c>
      <c r="I6618" s="215" t="s">
        <v>16965</v>
      </c>
      <c r="J6618" s="215" t="s">
        <v>16966</v>
      </c>
      <c r="K6618" s="215" t="s">
        <v>8688</v>
      </c>
      <c r="L6618" s="215" t="s">
        <v>21998</v>
      </c>
      <c r="AD6618" s="216"/>
    </row>
    <row r="6619" spans="1:30" s="215" customFormat="1" x14ac:dyDescent="0.25">
      <c r="A6619" s="215" t="s">
        <v>160</v>
      </c>
      <c r="B6619" s="215">
        <v>6212</v>
      </c>
      <c r="C6619" s="215" t="s">
        <v>267</v>
      </c>
      <c r="D6619" s="215">
        <v>191616001</v>
      </c>
      <c r="E6619" s="215">
        <v>1020</v>
      </c>
      <c r="F6619" s="215">
        <v>1122</v>
      </c>
      <c r="G6619" s="215">
        <v>1004</v>
      </c>
      <c r="I6619" s="215" t="s">
        <v>16967</v>
      </c>
      <c r="J6619" s="215" t="s">
        <v>16968</v>
      </c>
      <c r="K6619" s="215" t="s">
        <v>8688</v>
      </c>
      <c r="L6619" s="215" t="s">
        <v>21999</v>
      </c>
      <c r="AD6619" s="216"/>
    </row>
    <row r="6620" spans="1:30" s="215" customFormat="1" x14ac:dyDescent="0.25">
      <c r="A6620" s="215" t="s">
        <v>160</v>
      </c>
      <c r="B6620" s="215">
        <v>6212</v>
      </c>
      <c r="C6620" s="215" t="s">
        <v>267</v>
      </c>
      <c r="D6620" s="215">
        <v>191629813</v>
      </c>
      <c r="E6620" s="215">
        <v>1060</v>
      </c>
      <c r="F6620" s="215">
        <v>1252</v>
      </c>
      <c r="G6620" s="215">
        <v>1004</v>
      </c>
      <c r="I6620" s="215" t="s">
        <v>16969</v>
      </c>
      <c r="J6620" s="215" t="s">
        <v>16970</v>
      </c>
      <c r="K6620" s="215" t="s">
        <v>8688</v>
      </c>
      <c r="L6620" s="215" t="s">
        <v>22000</v>
      </c>
      <c r="AD6620" s="216"/>
    </row>
    <row r="6621" spans="1:30" s="215" customFormat="1" x14ac:dyDescent="0.25">
      <c r="A6621" s="215" t="s">
        <v>160</v>
      </c>
      <c r="B6621" s="215">
        <v>6212</v>
      </c>
      <c r="C6621" s="215" t="s">
        <v>267</v>
      </c>
      <c r="D6621" s="215">
        <v>191629815</v>
      </c>
      <c r="E6621" s="215">
        <v>1060</v>
      </c>
      <c r="F6621" s="215">
        <v>1252</v>
      </c>
      <c r="G6621" s="215">
        <v>1004</v>
      </c>
      <c r="I6621" s="215" t="s">
        <v>16971</v>
      </c>
      <c r="J6621" s="215" t="s">
        <v>16972</v>
      </c>
      <c r="K6621" s="215" t="s">
        <v>8688</v>
      </c>
      <c r="L6621" s="215" t="s">
        <v>22001</v>
      </c>
      <c r="AD6621" s="216"/>
    </row>
    <row r="6622" spans="1:30" s="215" customFormat="1" x14ac:dyDescent="0.25">
      <c r="A6622" s="215" t="s">
        <v>160</v>
      </c>
      <c r="B6622" s="215">
        <v>6212</v>
      </c>
      <c r="C6622" s="215" t="s">
        <v>267</v>
      </c>
      <c r="D6622" s="215">
        <v>191629816</v>
      </c>
      <c r="E6622" s="215">
        <v>1060</v>
      </c>
      <c r="F6622" s="215">
        <v>1272</v>
      </c>
      <c r="G6622" s="215">
        <v>1004</v>
      </c>
      <c r="I6622" s="215" t="s">
        <v>16973</v>
      </c>
      <c r="J6622" s="215" t="s">
        <v>16974</v>
      </c>
      <c r="K6622" s="215" t="s">
        <v>8741</v>
      </c>
      <c r="L6622" s="215" t="s">
        <v>23175</v>
      </c>
      <c r="AD6622" s="216"/>
    </row>
    <row r="6623" spans="1:30" s="215" customFormat="1" x14ac:dyDescent="0.25">
      <c r="A6623" s="215" t="s">
        <v>160</v>
      </c>
      <c r="B6623" s="215">
        <v>6212</v>
      </c>
      <c r="C6623" s="215" t="s">
        <v>267</v>
      </c>
      <c r="D6623" s="215">
        <v>191656414</v>
      </c>
      <c r="E6623" s="215">
        <v>1020</v>
      </c>
      <c r="F6623" s="215">
        <v>1110</v>
      </c>
      <c r="G6623" s="215">
        <v>1004</v>
      </c>
      <c r="I6623" s="215" t="s">
        <v>16975</v>
      </c>
      <c r="J6623" s="215" t="s">
        <v>16976</v>
      </c>
      <c r="K6623" s="215" t="s">
        <v>8688</v>
      </c>
      <c r="L6623" s="215" t="s">
        <v>22002</v>
      </c>
      <c r="AD6623" s="216"/>
    </row>
    <row r="6624" spans="1:30" s="215" customFormat="1" x14ac:dyDescent="0.25">
      <c r="A6624" s="215" t="s">
        <v>160</v>
      </c>
      <c r="B6624" s="215">
        <v>6212</v>
      </c>
      <c r="C6624" s="215" t="s">
        <v>267</v>
      </c>
      <c r="D6624" s="215">
        <v>191679464</v>
      </c>
      <c r="E6624" s="215">
        <v>1020</v>
      </c>
      <c r="F6624" s="215">
        <v>1110</v>
      </c>
      <c r="G6624" s="215">
        <v>1004</v>
      </c>
      <c r="I6624" s="215" t="s">
        <v>16977</v>
      </c>
      <c r="J6624" s="215" t="s">
        <v>16978</v>
      </c>
      <c r="K6624" s="215" t="s">
        <v>8688</v>
      </c>
      <c r="L6624" s="215" t="s">
        <v>22003</v>
      </c>
      <c r="AD6624" s="216"/>
    </row>
    <row r="6625" spans="1:30" s="215" customFormat="1" x14ac:dyDescent="0.25">
      <c r="A6625" s="215" t="s">
        <v>160</v>
      </c>
      <c r="B6625" s="215">
        <v>6212</v>
      </c>
      <c r="C6625" s="215" t="s">
        <v>267</v>
      </c>
      <c r="D6625" s="215">
        <v>191679474</v>
      </c>
      <c r="E6625" s="215">
        <v>1020</v>
      </c>
      <c r="F6625" s="215">
        <v>1122</v>
      </c>
      <c r="G6625" s="215">
        <v>1004</v>
      </c>
      <c r="I6625" s="215" t="s">
        <v>16979</v>
      </c>
      <c r="J6625" s="215" t="s">
        <v>16980</v>
      </c>
      <c r="K6625" s="215" t="s">
        <v>8688</v>
      </c>
      <c r="L6625" s="215" t="s">
        <v>22004</v>
      </c>
      <c r="AD6625" s="216"/>
    </row>
    <row r="6626" spans="1:30" s="215" customFormat="1" x14ac:dyDescent="0.25">
      <c r="A6626" s="215" t="s">
        <v>160</v>
      </c>
      <c r="B6626" s="215">
        <v>6212</v>
      </c>
      <c r="C6626" s="215" t="s">
        <v>267</v>
      </c>
      <c r="D6626" s="215">
        <v>191732892</v>
      </c>
      <c r="E6626" s="215">
        <v>1020</v>
      </c>
      <c r="F6626" s="215">
        <v>1122</v>
      </c>
      <c r="G6626" s="215">
        <v>1004</v>
      </c>
      <c r="I6626" s="215" t="s">
        <v>16981</v>
      </c>
      <c r="J6626" s="215" t="s">
        <v>16982</v>
      </c>
      <c r="K6626" s="215" t="s">
        <v>8688</v>
      </c>
      <c r="L6626" s="215" t="s">
        <v>22005</v>
      </c>
      <c r="AD6626" s="216"/>
    </row>
    <row r="6627" spans="1:30" s="215" customFormat="1" x14ac:dyDescent="0.25">
      <c r="A6627" s="215" t="s">
        <v>160</v>
      </c>
      <c r="B6627" s="215">
        <v>6212</v>
      </c>
      <c r="C6627" s="215" t="s">
        <v>267</v>
      </c>
      <c r="D6627" s="215">
        <v>191732893</v>
      </c>
      <c r="E6627" s="215">
        <v>1020</v>
      </c>
      <c r="F6627" s="215">
        <v>1122</v>
      </c>
      <c r="G6627" s="215">
        <v>1004</v>
      </c>
      <c r="I6627" s="215" t="s">
        <v>16983</v>
      </c>
      <c r="J6627" s="215" t="s">
        <v>16984</v>
      </c>
      <c r="K6627" s="215" t="s">
        <v>8688</v>
      </c>
      <c r="L6627" s="215" t="s">
        <v>22006</v>
      </c>
      <c r="AD6627" s="216"/>
    </row>
    <row r="6628" spans="1:30" s="215" customFormat="1" x14ac:dyDescent="0.25">
      <c r="A6628" s="215" t="s">
        <v>160</v>
      </c>
      <c r="B6628" s="215">
        <v>6212</v>
      </c>
      <c r="C6628" s="215" t="s">
        <v>267</v>
      </c>
      <c r="D6628" s="215">
        <v>191860502</v>
      </c>
      <c r="E6628" s="215">
        <v>1020</v>
      </c>
      <c r="F6628" s="215">
        <v>1122</v>
      </c>
      <c r="G6628" s="215">
        <v>1004</v>
      </c>
      <c r="I6628" s="215" t="s">
        <v>16985</v>
      </c>
      <c r="J6628" s="215" t="s">
        <v>16986</v>
      </c>
      <c r="K6628" s="215" t="s">
        <v>8688</v>
      </c>
      <c r="L6628" s="215" t="s">
        <v>22007</v>
      </c>
      <c r="AD6628" s="216"/>
    </row>
    <row r="6629" spans="1:30" s="215" customFormat="1" x14ac:dyDescent="0.25">
      <c r="A6629" s="215" t="s">
        <v>160</v>
      </c>
      <c r="B6629" s="215">
        <v>6212</v>
      </c>
      <c r="C6629" s="215" t="s">
        <v>267</v>
      </c>
      <c r="D6629" s="215">
        <v>191899949</v>
      </c>
      <c r="E6629" s="215">
        <v>1020</v>
      </c>
      <c r="F6629" s="215">
        <v>1121</v>
      </c>
      <c r="G6629" s="215">
        <v>1004</v>
      </c>
      <c r="I6629" s="215" t="s">
        <v>16987</v>
      </c>
      <c r="J6629" s="215" t="s">
        <v>16988</v>
      </c>
      <c r="K6629" s="215" t="s">
        <v>8688</v>
      </c>
      <c r="L6629" s="215" t="s">
        <v>22008</v>
      </c>
      <c r="AD6629" s="216"/>
    </row>
    <row r="6630" spans="1:30" s="215" customFormat="1" x14ac:dyDescent="0.25">
      <c r="A6630" s="215" t="s">
        <v>160</v>
      </c>
      <c r="B6630" s="215">
        <v>6212</v>
      </c>
      <c r="C6630" s="215" t="s">
        <v>267</v>
      </c>
      <c r="D6630" s="215">
        <v>191900044</v>
      </c>
      <c r="E6630" s="215">
        <v>1020</v>
      </c>
      <c r="F6630" s="215">
        <v>1122</v>
      </c>
      <c r="G6630" s="215">
        <v>1004</v>
      </c>
      <c r="I6630" s="215" t="s">
        <v>16989</v>
      </c>
      <c r="J6630" s="215" t="s">
        <v>16990</v>
      </c>
      <c r="K6630" s="215" t="s">
        <v>8688</v>
      </c>
      <c r="L6630" s="215" t="s">
        <v>22009</v>
      </c>
      <c r="AD6630" s="216"/>
    </row>
    <row r="6631" spans="1:30" s="215" customFormat="1" x14ac:dyDescent="0.25">
      <c r="A6631" s="215" t="s">
        <v>160</v>
      </c>
      <c r="B6631" s="215">
        <v>6212</v>
      </c>
      <c r="C6631" s="215" t="s">
        <v>267</v>
      </c>
      <c r="D6631" s="215">
        <v>191959519</v>
      </c>
      <c r="E6631" s="215">
        <v>1020</v>
      </c>
      <c r="F6631" s="215">
        <v>1110</v>
      </c>
      <c r="G6631" s="215">
        <v>1004</v>
      </c>
      <c r="I6631" s="215" t="s">
        <v>16991</v>
      </c>
      <c r="J6631" s="215" t="s">
        <v>16992</v>
      </c>
      <c r="K6631" s="215" t="s">
        <v>8688</v>
      </c>
      <c r="L6631" s="215" t="s">
        <v>22010</v>
      </c>
      <c r="AD6631" s="216"/>
    </row>
    <row r="6632" spans="1:30" s="215" customFormat="1" x14ac:dyDescent="0.25">
      <c r="A6632" s="215" t="s">
        <v>160</v>
      </c>
      <c r="B6632" s="215">
        <v>6212</v>
      </c>
      <c r="C6632" s="215" t="s">
        <v>267</v>
      </c>
      <c r="D6632" s="215">
        <v>191959520</v>
      </c>
      <c r="E6632" s="215">
        <v>1020</v>
      </c>
      <c r="F6632" s="215">
        <v>1110</v>
      </c>
      <c r="G6632" s="215">
        <v>1004</v>
      </c>
      <c r="I6632" s="215" t="s">
        <v>16991</v>
      </c>
      <c r="J6632" s="215" t="s">
        <v>16992</v>
      </c>
      <c r="K6632" s="215" t="s">
        <v>8688</v>
      </c>
      <c r="L6632" s="215" t="s">
        <v>22011</v>
      </c>
      <c r="AD6632" s="216"/>
    </row>
    <row r="6633" spans="1:30" s="215" customFormat="1" x14ac:dyDescent="0.25">
      <c r="A6633" s="215" t="s">
        <v>160</v>
      </c>
      <c r="B6633" s="215">
        <v>6212</v>
      </c>
      <c r="C6633" s="215" t="s">
        <v>267</v>
      </c>
      <c r="D6633" s="215">
        <v>191971683</v>
      </c>
      <c r="E6633" s="215">
        <v>1020</v>
      </c>
      <c r="F6633" s="215">
        <v>1122</v>
      </c>
      <c r="G6633" s="215">
        <v>1004</v>
      </c>
      <c r="I6633" s="215" t="s">
        <v>16993</v>
      </c>
      <c r="J6633" s="215" t="s">
        <v>16994</v>
      </c>
      <c r="K6633" s="215" t="s">
        <v>8688</v>
      </c>
      <c r="L6633" s="215" t="s">
        <v>22012</v>
      </c>
      <c r="AD6633" s="216"/>
    </row>
    <row r="6634" spans="1:30" s="215" customFormat="1" x14ac:dyDescent="0.25">
      <c r="A6634" s="215" t="s">
        <v>160</v>
      </c>
      <c r="B6634" s="215">
        <v>6212</v>
      </c>
      <c r="C6634" s="215" t="s">
        <v>267</v>
      </c>
      <c r="D6634" s="215">
        <v>191981531</v>
      </c>
      <c r="E6634" s="215">
        <v>1060</v>
      </c>
      <c r="F6634" s="215">
        <v>1251</v>
      </c>
      <c r="G6634" s="215">
        <v>1004</v>
      </c>
      <c r="I6634" s="215" t="s">
        <v>16995</v>
      </c>
      <c r="J6634" s="215" t="s">
        <v>16996</v>
      </c>
      <c r="K6634" s="215" t="s">
        <v>8688</v>
      </c>
      <c r="L6634" s="215" t="s">
        <v>22013</v>
      </c>
      <c r="AD6634" s="216"/>
    </row>
    <row r="6635" spans="1:30" s="215" customFormat="1" x14ac:dyDescent="0.25">
      <c r="A6635" s="215" t="s">
        <v>160</v>
      </c>
      <c r="B6635" s="215">
        <v>6212</v>
      </c>
      <c r="C6635" s="215" t="s">
        <v>267</v>
      </c>
      <c r="D6635" s="215">
        <v>192014255</v>
      </c>
      <c r="E6635" s="215">
        <v>1020</v>
      </c>
      <c r="F6635" s="215">
        <v>1122</v>
      </c>
      <c r="G6635" s="215">
        <v>1004</v>
      </c>
      <c r="I6635" s="215" t="s">
        <v>16997</v>
      </c>
      <c r="J6635" s="215" t="s">
        <v>16998</v>
      </c>
      <c r="K6635" s="215" t="s">
        <v>8688</v>
      </c>
      <c r="L6635" s="215" t="s">
        <v>22014</v>
      </c>
      <c r="AD6635" s="216"/>
    </row>
    <row r="6636" spans="1:30" s="215" customFormat="1" x14ac:dyDescent="0.25">
      <c r="A6636" s="215" t="s">
        <v>160</v>
      </c>
      <c r="B6636" s="215">
        <v>6212</v>
      </c>
      <c r="C6636" s="215" t="s">
        <v>267</v>
      </c>
      <c r="D6636" s="215">
        <v>192028175</v>
      </c>
      <c r="E6636" s="215">
        <v>1060</v>
      </c>
      <c r="G6636" s="215">
        <v>1004</v>
      </c>
      <c r="I6636" s="215" t="s">
        <v>25363</v>
      </c>
      <c r="J6636" s="215" t="s">
        <v>25364</v>
      </c>
      <c r="K6636" s="215" t="s">
        <v>8688</v>
      </c>
      <c r="L6636" s="215" t="s">
        <v>25385</v>
      </c>
      <c r="AD6636" s="216"/>
    </row>
    <row r="6637" spans="1:30" s="215" customFormat="1" x14ac:dyDescent="0.25">
      <c r="A6637" s="215" t="s">
        <v>160</v>
      </c>
      <c r="B6637" s="215">
        <v>6212</v>
      </c>
      <c r="C6637" s="215" t="s">
        <v>267</v>
      </c>
      <c r="D6637" s="215">
        <v>192033815</v>
      </c>
      <c r="E6637" s="215">
        <v>1020</v>
      </c>
      <c r="F6637" s="215">
        <v>1110</v>
      </c>
      <c r="G6637" s="215">
        <v>1003</v>
      </c>
      <c r="I6637" s="215" t="s">
        <v>26979</v>
      </c>
      <c r="J6637" s="215" t="s">
        <v>26980</v>
      </c>
      <c r="K6637" s="215" t="s">
        <v>8688</v>
      </c>
      <c r="L6637" s="215" t="s">
        <v>27028</v>
      </c>
      <c r="AD6637" s="216"/>
    </row>
    <row r="6638" spans="1:30" s="215" customFormat="1" x14ac:dyDescent="0.25">
      <c r="A6638" s="215" t="s">
        <v>160</v>
      </c>
      <c r="B6638" s="215">
        <v>6212</v>
      </c>
      <c r="C6638" s="215" t="s">
        <v>267</v>
      </c>
      <c r="D6638" s="215">
        <v>192033830</v>
      </c>
      <c r="E6638" s="215">
        <v>1020</v>
      </c>
      <c r="F6638" s="215">
        <v>1110</v>
      </c>
      <c r="G6638" s="215">
        <v>1003</v>
      </c>
      <c r="I6638" s="215" t="s">
        <v>26981</v>
      </c>
      <c r="J6638" s="215" t="s">
        <v>26982</v>
      </c>
      <c r="K6638" s="215" t="s">
        <v>8688</v>
      </c>
      <c r="L6638" s="215" t="s">
        <v>27029</v>
      </c>
      <c r="AD6638" s="216"/>
    </row>
    <row r="6639" spans="1:30" s="215" customFormat="1" x14ac:dyDescent="0.25">
      <c r="A6639" s="215" t="s">
        <v>160</v>
      </c>
      <c r="B6639" s="215">
        <v>6212</v>
      </c>
      <c r="C6639" s="215" t="s">
        <v>267</v>
      </c>
      <c r="D6639" s="215">
        <v>192044261</v>
      </c>
      <c r="E6639" s="215">
        <v>1020</v>
      </c>
      <c r="F6639" s="215">
        <v>1110</v>
      </c>
      <c r="G6639" s="215">
        <v>1003</v>
      </c>
      <c r="I6639" s="215" t="s">
        <v>28916</v>
      </c>
      <c r="J6639" s="215" t="s">
        <v>28917</v>
      </c>
      <c r="K6639" s="215" t="s">
        <v>8688</v>
      </c>
      <c r="L6639" s="215" t="s">
        <v>28979</v>
      </c>
      <c r="AD6639" s="216"/>
    </row>
    <row r="6640" spans="1:30" s="215" customFormat="1" x14ac:dyDescent="0.25">
      <c r="A6640" s="215" t="s">
        <v>160</v>
      </c>
      <c r="B6640" s="215">
        <v>6213</v>
      </c>
      <c r="C6640" s="215" t="s">
        <v>268</v>
      </c>
      <c r="D6640" s="215">
        <v>936163</v>
      </c>
      <c r="E6640" s="215">
        <v>1020</v>
      </c>
      <c r="F6640" s="215">
        <v>1122</v>
      </c>
      <c r="G6640" s="215">
        <v>1004</v>
      </c>
      <c r="I6640" s="215" t="s">
        <v>4297</v>
      </c>
      <c r="J6640" s="215" t="s">
        <v>4298</v>
      </c>
      <c r="K6640" s="215" t="s">
        <v>328</v>
      </c>
      <c r="L6640" s="215" t="s">
        <v>7161</v>
      </c>
      <c r="AD6640" s="216"/>
    </row>
    <row r="6641" spans="1:30" s="215" customFormat="1" x14ac:dyDescent="0.25">
      <c r="A6641" s="215" t="s">
        <v>160</v>
      </c>
      <c r="B6641" s="215">
        <v>6213</v>
      </c>
      <c r="C6641" s="215" t="s">
        <v>268</v>
      </c>
      <c r="D6641" s="215">
        <v>936164</v>
      </c>
      <c r="E6641" s="215">
        <v>1020</v>
      </c>
      <c r="F6641" s="215">
        <v>1122</v>
      </c>
      <c r="G6641" s="215">
        <v>1004</v>
      </c>
      <c r="I6641" s="215" t="s">
        <v>4297</v>
      </c>
      <c r="J6641" s="215" t="s">
        <v>4298</v>
      </c>
      <c r="K6641" s="215" t="s">
        <v>328</v>
      </c>
      <c r="L6641" s="215" t="s">
        <v>7161</v>
      </c>
      <c r="AD6641" s="216"/>
    </row>
    <row r="6642" spans="1:30" s="215" customFormat="1" x14ac:dyDescent="0.25">
      <c r="A6642" s="215" t="s">
        <v>160</v>
      </c>
      <c r="B6642" s="215">
        <v>6213</v>
      </c>
      <c r="C6642" s="215" t="s">
        <v>268</v>
      </c>
      <c r="D6642" s="215">
        <v>9038230</v>
      </c>
      <c r="E6642" s="215">
        <v>1060</v>
      </c>
      <c r="F6642" s="215">
        <v>1252</v>
      </c>
      <c r="G6642" s="215">
        <v>1004</v>
      </c>
      <c r="I6642" s="215" t="s">
        <v>7789</v>
      </c>
      <c r="J6642" s="215" t="s">
        <v>7790</v>
      </c>
      <c r="K6642" s="215" t="s">
        <v>328</v>
      </c>
      <c r="L6642" s="215" t="s">
        <v>7798</v>
      </c>
      <c r="AD6642" s="216"/>
    </row>
    <row r="6643" spans="1:30" s="215" customFormat="1" x14ac:dyDescent="0.25">
      <c r="A6643" s="215" t="s">
        <v>160</v>
      </c>
      <c r="B6643" s="215">
        <v>6213</v>
      </c>
      <c r="C6643" s="215" t="s">
        <v>268</v>
      </c>
      <c r="D6643" s="215">
        <v>190123774</v>
      </c>
      <c r="E6643" s="215">
        <v>1060</v>
      </c>
      <c r="F6643" s="215">
        <v>1252</v>
      </c>
      <c r="G6643" s="215">
        <v>1004</v>
      </c>
      <c r="I6643" s="215" t="s">
        <v>9500</v>
      </c>
      <c r="J6643" s="215" t="s">
        <v>9501</v>
      </c>
      <c r="K6643" s="215" t="s">
        <v>8688</v>
      </c>
      <c r="L6643" s="215" t="s">
        <v>11038</v>
      </c>
      <c r="AD6643" s="216"/>
    </row>
    <row r="6644" spans="1:30" s="215" customFormat="1" x14ac:dyDescent="0.25">
      <c r="A6644" s="215" t="s">
        <v>160</v>
      </c>
      <c r="B6644" s="215">
        <v>6213</v>
      </c>
      <c r="C6644" s="215" t="s">
        <v>268</v>
      </c>
      <c r="D6644" s="215">
        <v>190161889</v>
      </c>
      <c r="E6644" s="215">
        <v>1020</v>
      </c>
      <c r="F6644" s="215">
        <v>1110</v>
      </c>
      <c r="G6644" s="215">
        <v>1004</v>
      </c>
      <c r="I6644" s="215" t="s">
        <v>4301</v>
      </c>
      <c r="J6644" s="215" t="s">
        <v>4302</v>
      </c>
      <c r="K6644" s="215" t="s">
        <v>328</v>
      </c>
      <c r="L6644" s="215" t="s">
        <v>7162</v>
      </c>
      <c r="AD6644" s="216"/>
    </row>
    <row r="6645" spans="1:30" s="215" customFormat="1" x14ac:dyDescent="0.25">
      <c r="A6645" s="215" t="s">
        <v>160</v>
      </c>
      <c r="B6645" s="215">
        <v>6213</v>
      </c>
      <c r="C6645" s="215" t="s">
        <v>268</v>
      </c>
      <c r="D6645" s="215">
        <v>190161890</v>
      </c>
      <c r="E6645" s="215">
        <v>1020</v>
      </c>
      <c r="F6645" s="215">
        <v>1110</v>
      </c>
      <c r="G6645" s="215">
        <v>1004</v>
      </c>
      <c r="I6645" s="215" t="s">
        <v>4299</v>
      </c>
      <c r="J6645" s="215" t="s">
        <v>4300</v>
      </c>
      <c r="K6645" s="215" t="s">
        <v>328</v>
      </c>
      <c r="L6645" s="215" t="s">
        <v>7162</v>
      </c>
      <c r="AD6645" s="216"/>
    </row>
    <row r="6646" spans="1:30" s="215" customFormat="1" x14ac:dyDescent="0.25">
      <c r="A6646" s="215" t="s">
        <v>160</v>
      </c>
      <c r="B6646" s="215">
        <v>6213</v>
      </c>
      <c r="C6646" s="215" t="s">
        <v>268</v>
      </c>
      <c r="D6646" s="215">
        <v>190192712</v>
      </c>
      <c r="E6646" s="215">
        <v>1020</v>
      </c>
      <c r="F6646" s="215">
        <v>1110</v>
      </c>
      <c r="G6646" s="215">
        <v>1004</v>
      </c>
      <c r="I6646" s="215" t="s">
        <v>4301</v>
      </c>
      <c r="J6646" s="215" t="s">
        <v>4302</v>
      </c>
      <c r="K6646" s="215" t="s">
        <v>328</v>
      </c>
      <c r="L6646" s="215" t="s">
        <v>7162</v>
      </c>
      <c r="AD6646" s="216"/>
    </row>
    <row r="6647" spans="1:30" s="215" customFormat="1" x14ac:dyDescent="0.25">
      <c r="A6647" s="215" t="s">
        <v>160</v>
      </c>
      <c r="B6647" s="215">
        <v>6213</v>
      </c>
      <c r="C6647" s="215" t="s">
        <v>268</v>
      </c>
      <c r="D6647" s="215">
        <v>190192719</v>
      </c>
      <c r="E6647" s="215">
        <v>1020</v>
      </c>
      <c r="F6647" s="215">
        <v>1110</v>
      </c>
      <c r="G6647" s="215">
        <v>1004</v>
      </c>
      <c r="I6647" s="215" t="s">
        <v>4303</v>
      </c>
      <c r="J6647" s="215" t="s">
        <v>4304</v>
      </c>
      <c r="K6647" s="215" t="s">
        <v>328</v>
      </c>
      <c r="L6647" s="215" t="s">
        <v>7163</v>
      </c>
      <c r="AD6647" s="216"/>
    </row>
    <row r="6648" spans="1:30" s="215" customFormat="1" x14ac:dyDescent="0.25">
      <c r="A6648" s="215" t="s">
        <v>160</v>
      </c>
      <c r="B6648" s="215">
        <v>6213</v>
      </c>
      <c r="C6648" s="215" t="s">
        <v>268</v>
      </c>
      <c r="D6648" s="215">
        <v>190192720</v>
      </c>
      <c r="E6648" s="215">
        <v>1020</v>
      </c>
      <c r="F6648" s="215">
        <v>1110</v>
      </c>
      <c r="G6648" s="215">
        <v>1004</v>
      </c>
      <c r="I6648" s="215" t="s">
        <v>4305</v>
      </c>
      <c r="J6648" s="215" t="s">
        <v>4306</v>
      </c>
      <c r="K6648" s="215" t="s">
        <v>328</v>
      </c>
      <c r="L6648" s="215" t="s">
        <v>7163</v>
      </c>
      <c r="AD6648" s="216"/>
    </row>
    <row r="6649" spans="1:30" s="215" customFormat="1" x14ac:dyDescent="0.25">
      <c r="A6649" s="215" t="s">
        <v>160</v>
      </c>
      <c r="B6649" s="215">
        <v>6213</v>
      </c>
      <c r="C6649" s="215" t="s">
        <v>268</v>
      </c>
      <c r="D6649" s="215">
        <v>190192722</v>
      </c>
      <c r="E6649" s="215">
        <v>1020</v>
      </c>
      <c r="F6649" s="215">
        <v>1110</v>
      </c>
      <c r="G6649" s="215">
        <v>1004</v>
      </c>
      <c r="I6649" s="215" t="s">
        <v>4307</v>
      </c>
      <c r="J6649" s="215" t="s">
        <v>4308</v>
      </c>
      <c r="K6649" s="215" t="s">
        <v>328</v>
      </c>
      <c r="L6649" s="215" t="s">
        <v>7163</v>
      </c>
      <c r="AD6649" s="216"/>
    </row>
    <row r="6650" spans="1:30" s="215" customFormat="1" x14ac:dyDescent="0.25">
      <c r="A6650" s="215" t="s">
        <v>160</v>
      </c>
      <c r="B6650" s="215">
        <v>6213</v>
      </c>
      <c r="C6650" s="215" t="s">
        <v>268</v>
      </c>
      <c r="D6650" s="215">
        <v>190192723</v>
      </c>
      <c r="E6650" s="215">
        <v>1020</v>
      </c>
      <c r="F6650" s="215">
        <v>1110</v>
      </c>
      <c r="G6650" s="215">
        <v>1004</v>
      </c>
      <c r="I6650" s="215" t="s">
        <v>4303</v>
      </c>
      <c r="J6650" s="215" t="s">
        <v>4304</v>
      </c>
      <c r="K6650" s="215" t="s">
        <v>328</v>
      </c>
      <c r="L6650" s="215" t="s">
        <v>7163</v>
      </c>
      <c r="AD6650" s="216"/>
    </row>
    <row r="6651" spans="1:30" s="215" customFormat="1" x14ac:dyDescent="0.25">
      <c r="A6651" s="215" t="s">
        <v>160</v>
      </c>
      <c r="B6651" s="215">
        <v>6213</v>
      </c>
      <c r="C6651" s="215" t="s">
        <v>268</v>
      </c>
      <c r="D6651" s="215">
        <v>190192725</v>
      </c>
      <c r="E6651" s="215">
        <v>1020</v>
      </c>
      <c r="F6651" s="215">
        <v>1121</v>
      </c>
      <c r="G6651" s="215">
        <v>1004</v>
      </c>
      <c r="I6651" s="215" t="s">
        <v>4309</v>
      </c>
      <c r="J6651" s="215" t="s">
        <v>4310</v>
      </c>
      <c r="K6651" s="215" t="s">
        <v>328</v>
      </c>
      <c r="L6651" s="215" t="s">
        <v>7164</v>
      </c>
      <c r="AD6651" s="216"/>
    </row>
    <row r="6652" spans="1:30" s="215" customFormat="1" x14ac:dyDescent="0.25">
      <c r="A6652" s="215" t="s">
        <v>160</v>
      </c>
      <c r="B6652" s="215">
        <v>6213</v>
      </c>
      <c r="C6652" s="215" t="s">
        <v>268</v>
      </c>
      <c r="D6652" s="215">
        <v>190192726</v>
      </c>
      <c r="E6652" s="215">
        <v>1020</v>
      </c>
      <c r="F6652" s="215">
        <v>1121</v>
      </c>
      <c r="G6652" s="215">
        <v>1004</v>
      </c>
      <c r="I6652" s="215" t="s">
        <v>4309</v>
      </c>
      <c r="J6652" s="215" t="s">
        <v>4310</v>
      </c>
      <c r="K6652" s="215" t="s">
        <v>328</v>
      </c>
      <c r="L6652" s="215" t="s">
        <v>7164</v>
      </c>
      <c r="AD6652" s="216"/>
    </row>
    <row r="6653" spans="1:30" s="215" customFormat="1" x14ac:dyDescent="0.25">
      <c r="A6653" s="215" t="s">
        <v>160</v>
      </c>
      <c r="B6653" s="215">
        <v>6213</v>
      </c>
      <c r="C6653" s="215" t="s">
        <v>268</v>
      </c>
      <c r="D6653" s="215">
        <v>190330253</v>
      </c>
      <c r="E6653" s="215">
        <v>1060</v>
      </c>
      <c r="F6653" s="215">
        <v>1110</v>
      </c>
      <c r="G6653" s="215">
        <v>1004</v>
      </c>
      <c r="I6653" s="215" t="s">
        <v>6594</v>
      </c>
      <c r="J6653" s="215" t="s">
        <v>6595</v>
      </c>
      <c r="K6653" s="215" t="s">
        <v>328</v>
      </c>
      <c r="L6653" s="215" t="s">
        <v>7165</v>
      </c>
      <c r="AD6653" s="216"/>
    </row>
    <row r="6654" spans="1:30" s="215" customFormat="1" x14ac:dyDescent="0.25">
      <c r="A6654" s="215" t="s">
        <v>160</v>
      </c>
      <c r="B6654" s="215">
        <v>6213</v>
      </c>
      <c r="C6654" s="215" t="s">
        <v>268</v>
      </c>
      <c r="D6654" s="215">
        <v>190508269</v>
      </c>
      <c r="E6654" s="215">
        <v>1020</v>
      </c>
      <c r="F6654" s="215">
        <v>1110</v>
      </c>
      <c r="G6654" s="215">
        <v>1004</v>
      </c>
      <c r="I6654" s="215" t="s">
        <v>4311</v>
      </c>
      <c r="J6654" s="215" t="s">
        <v>4312</v>
      </c>
      <c r="K6654" s="215" t="s">
        <v>328</v>
      </c>
      <c r="L6654" s="215" t="s">
        <v>7165</v>
      </c>
      <c r="AD6654" s="216"/>
    </row>
    <row r="6655" spans="1:30" s="215" customFormat="1" x14ac:dyDescent="0.25">
      <c r="A6655" s="215" t="s">
        <v>160</v>
      </c>
      <c r="B6655" s="215">
        <v>6213</v>
      </c>
      <c r="C6655" s="215" t="s">
        <v>268</v>
      </c>
      <c r="D6655" s="215">
        <v>191214251</v>
      </c>
      <c r="E6655" s="215">
        <v>1020</v>
      </c>
      <c r="F6655" s="215">
        <v>1121</v>
      </c>
      <c r="G6655" s="215">
        <v>1004</v>
      </c>
      <c r="I6655" s="215" t="s">
        <v>4313</v>
      </c>
      <c r="J6655" s="215" t="s">
        <v>4314</v>
      </c>
      <c r="K6655" s="215" t="s">
        <v>328</v>
      </c>
      <c r="L6655" s="215" t="s">
        <v>7166</v>
      </c>
      <c r="AD6655" s="216"/>
    </row>
    <row r="6656" spans="1:30" s="215" customFormat="1" x14ac:dyDescent="0.25">
      <c r="A6656" s="215" t="s">
        <v>160</v>
      </c>
      <c r="B6656" s="215">
        <v>6213</v>
      </c>
      <c r="C6656" s="215" t="s">
        <v>268</v>
      </c>
      <c r="D6656" s="215">
        <v>191214270</v>
      </c>
      <c r="E6656" s="215">
        <v>1020</v>
      </c>
      <c r="F6656" s="215">
        <v>1121</v>
      </c>
      <c r="G6656" s="215">
        <v>1004</v>
      </c>
      <c r="I6656" s="215" t="s">
        <v>4313</v>
      </c>
      <c r="J6656" s="215" t="s">
        <v>4314</v>
      </c>
      <c r="K6656" s="215" t="s">
        <v>328</v>
      </c>
      <c r="L6656" s="215" t="s">
        <v>7166</v>
      </c>
      <c r="AD6656" s="216"/>
    </row>
    <row r="6657" spans="1:30" s="215" customFormat="1" x14ac:dyDescent="0.25">
      <c r="A6657" s="215" t="s">
        <v>160</v>
      </c>
      <c r="B6657" s="215">
        <v>6213</v>
      </c>
      <c r="C6657" s="215" t="s">
        <v>268</v>
      </c>
      <c r="D6657" s="215">
        <v>191214290</v>
      </c>
      <c r="E6657" s="215">
        <v>1020</v>
      </c>
      <c r="F6657" s="215">
        <v>1121</v>
      </c>
      <c r="G6657" s="215">
        <v>1004</v>
      </c>
      <c r="I6657" s="215" t="s">
        <v>4315</v>
      </c>
      <c r="J6657" s="215" t="s">
        <v>4316</v>
      </c>
      <c r="K6657" s="215" t="s">
        <v>328</v>
      </c>
      <c r="L6657" s="215" t="s">
        <v>7167</v>
      </c>
      <c r="AD6657" s="216"/>
    </row>
    <row r="6658" spans="1:30" s="215" customFormat="1" x14ac:dyDescent="0.25">
      <c r="A6658" s="215" t="s">
        <v>160</v>
      </c>
      <c r="B6658" s="215">
        <v>6213</v>
      </c>
      <c r="C6658" s="215" t="s">
        <v>268</v>
      </c>
      <c r="D6658" s="215">
        <v>191214291</v>
      </c>
      <c r="E6658" s="215">
        <v>1020</v>
      </c>
      <c r="F6658" s="215">
        <v>1121</v>
      </c>
      <c r="G6658" s="215">
        <v>1004</v>
      </c>
      <c r="I6658" s="215" t="s">
        <v>4315</v>
      </c>
      <c r="J6658" s="215" t="s">
        <v>4316</v>
      </c>
      <c r="K6658" s="215" t="s">
        <v>328</v>
      </c>
      <c r="L6658" s="215" t="s">
        <v>7167</v>
      </c>
      <c r="AD6658" s="216"/>
    </row>
    <row r="6659" spans="1:30" s="215" customFormat="1" x14ac:dyDescent="0.25">
      <c r="A6659" s="215" t="s">
        <v>160</v>
      </c>
      <c r="B6659" s="215">
        <v>6213</v>
      </c>
      <c r="C6659" s="215" t="s">
        <v>268</v>
      </c>
      <c r="D6659" s="215">
        <v>191434190</v>
      </c>
      <c r="E6659" s="215">
        <v>1020</v>
      </c>
      <c r="F6659" s="215">
        <v>1122</v>
      </c>
      <c r="G6659" s="215">
        <v>1004</v>
      </c>
      <c r="I6659" s="215" t="s">
        <v>9502</v>
      </c>
      <c r="J6659" s="215" t="s">
        <v>9503</v>
      </c>
      <c r="K6659" s="215" t="s">
        <v>8688</v>
      </c>
      <c r="L6659" s="215" t="s">
        <v>11039</v>
      </c>
      <c r="AD6659" s="216"/>
    </row>
    <row r="6660" spans="1:30" s="215" customFormat="1" x14ac:dyDescent="0.25">
      <c r="A6660" s="215" t="s">
        <v>160</v>
      </c>
      <c r="B6660" s="215">
        <v>6213</v>
      </c>
      <c r="C6660" s="215" t="s">
        <v>268</v>
      </c>
      <c r="D6660" s="215">
        <v>191770057</v>
      </c>
      <c r="E6660" s="215">
        <v>1060</v>
      </c>
      <c r="F6660" s="215">
        <v>1251</v>
      </c>
      <c r="G6660" s="215">
        <v>1004</v>
      </c>
      <c r="I6660" s="215" t="s">
        <v>9504</v>
      </c>
      <c r="J6660" s="215" t="s">
        <v>9505</v>
      </c>
      <c r="K6660" s="215" t="s">
        <v>8688</v>
      </c>
      <c r="L6660" s="215" t="s">
        <v>11040</v>
      </c>
      <c r="AD6660" s="216"/>
    </row>
    <row r="6661" spans="1:30" s="215" customFormat="1" x14ac:dyDescent="0.25">
      <c r="A6661" s="215" t="s">
        <v>160</v>
      </c>
      <c r="B6661" s="215">
        <v>6213</v>
      </c>
      <c r="C6661" s="215" t="s">
        <v>268</v>
      </c>
      <c r="D6661" s="215">
        <v>191787251</v>
      </c>
      <c r="E6661" s="215">
        <v>1080</v>
      </c>
      <c r="F6661" s="215">
        <v>1252</v>
      </c>
      <c r="G6661" s="215">
        <v>1004</v>
      </c>
      <c r="I6661" s="215" t="s">
        <v>7791</v>
      </c>
      <c r="J6661" s="215" t="s">
        <v>7792</v>
      </c>
      <c r="K6661" s="215" t="s">
        <v>328</v>
      </c>
      <c r="L6661" s="215" t="s">
        <v>7799</v>
      </c>
      <c r="AD6661" s="216"/>
    </row>
    <row r="6662" spans="1:30" s="215" customFormat="1" x14ac:dyDescent="0.25">
      <c r="A6662" s="215" t="s">
        <v>160</v>
      </c>
      <c r="B6662" s="215">
        <v>6213</v>
      </c>
      <c r="C6662" s="215" t="s">
        <v>268</v>
      </c>
      <c r="D6662" s="215">
        <v>191903413</v>
      </c>
      <c r="E6662" s="215">
        <v>1060</v>
      </c>
      <c r="F6662" s="215">
        <v>1251</v>
      </c>
      <c r="G6662" s="215">
        <v>1004</v>
      </c>
      <c r="I6662" s="215" t="s">
        <v>9506</v>
      </c>
      <c r="J6662" s="215" t="s">
        <v>9507</v>
      </c>
      <c r="K6662" s="215" t="s">
        <v>8688</v>
      </c>
      <c r="L6662" s="215" t="s">
        <v>11041</v>
      </c>
      <c r="AD6662" s="216"/>
    </row>
    <row r="6663" spans="1:30" s="215" customFormat="1" x14ac:dyDescent="0.25">
      <c r="A6663" s="215" t="s">
        <v>160</v>
      </c>
      <c r="B6663" s="215">
        <v>6213</v>
      </c>
      <c r="C6663" s="215" t="s">
        <v>268</v>
      </c>
      <c r="D6663" s="215">
        <v>191947905</v>
      </c>
      <c r="E6663" s="215">
        <v>1020</v>
      </c>
      <c r="F6663" s="215">
        <v>1121</v>
      </c>
      <c r="G6663" s="215">
        <v>1004</v>
      </c>
      <c r="I6663" s="215" t="s">
        <v>9508</v>
      </c>
      <c r="J6663" s="215" t="s">
        <v>9509</v>
      </c>
      <c r="K6663" s="215" t="s">
        <v>8688</v>
      </c>
      <c r="L6663" s="215" t="s">
        <v>11042</v>
      </c>
      <c r="AD6663" s="216"/>
    </row>
    <row r="6664" spans="1:30" s="215" customFormat="1" x14ac:dyDescent="0.25">
      <c r="A6664" s="215" t="s">
        <v>160</v>
      </c>
      <c r="B6664" s="215">
        <v>6213</v>
      </c>
      <c r="C6664" s="215" t="s">
        <v>268</v>
      </c>
      <c r="D6664" s="215">
        <v>191960304</v>
      </c>
      <c r="E6664" s="215">
        <v>1020</v>
      </c>
      <c r="F6664" s="215">
        <v>1110</v>
      </c>
      <c r="G6664" s="215">
        <v>1004</v>
      </c>
      <c r="I6664" s="215" t="s">
        <v>9510</v>
      </c>
      <c r="J6664" s="215" t="s">
        <v>9511</v>
      </c>
      <c r="K6664" s="215" t="s">
        <v>8688</v>
      </c>
      <c r="L6664" s="215" t="s">
        <v>11043</v>
      </c>
      <c r="AD6664" s="216"/>
    </row>
    <row r="6665" spans="1:30" s="215" customFormat="1" x14ac:dyDescent="0.25">
      <c r="A6665" s="215" t="s">
        <v>160</v>
      </c>
      <c r="B6665" s="215">
        <v>6213</v>
      </c>
      <c r="C6665" s="215" t="s">
        <v>268</v>
      </c>
      <c r="D6665" s="215">
        <v>191960326</v>
      </c>
      <c r="E6665" s="215">
        <v>1020</v>
      </c>
      <c r="F6665" s="215">
        <v>1110</v>
      </c>
      <c r="G6665" s="215">
        <v>1004</v>
      </c>
      <c r="I6665" s="215" t="s">
        <v>28918</v>
      </c>
      <c r="J6665" s="215" t="s">
        <v>28919</v>
      </c>
      <c r="K6665" s="215" t="s">
        <v>8688</v>
      </c>
      <c r="L6665" s="215" t="s">
        <v>28980</v>
      </c>
      <c r="AD6665" s="216"/>
    </row>
    <row r="6666" spans="1:30" s="215" customFormat="1" x14ac:dyDescent="0.25">
      <c r="A6666" s="215" t="s">
        <v>160</v>
      </c>
      <c r="B6666" s="215">
        <v>6213</v>
      </c>
      <c r="C6666" s="215" t="s">
        <v>268</v>
      </c>
      <c r="D6666" s="215">
        <v>191961950</v>
      </c>
      <c r="E6666" s="215">
        <v>1060</v>
      </c>
      <c r="F6666" s="215">
        <v>1274</v>
      </c>
      <c r="G6666" s="215">
        <v>1004</v>
      </c>
      <c r="I6666" s="215" t="s">
        <v>9512</v>
      </c>
      <c r="J6666" s="215" t="s">
        <v>9513</v>
      </c>
      <c r="K6666" s="215" t="s">
        <v>8688</v>
      </c>
      <c r="L6666" s="215" t="s">
        <v>11044</v>
      </c>
      <c r="AD6666" s="216"/>
    </row>
    <row r="6667" spans="1:30" s="215" customFormat="1" x14ac:dyDescent="0.25">
      <c r="A6667" s="215" t="s">
        <v>160</v>
      </c>
      <c r="B6667" s="215">
        <v>6213</v>
      </c>
      <c r="C6667" s="215" t="s">
        <v>268</v>
      </c>
      <c r="D6667" s="215">
        <v>192005476</v>
      </c>
      <c r="E6667" s="215">
        <v>1020</v>
      </c>
      <c r="F6667" s="215">
        <v>1110</v>
      </c>
      <c r="G6667" s="215">
        <v>1004</v>
      </c>
      <c r="I6667" s="215" t="s">
        <v>28920</v>
      </c>
      <c r="J6667" s="215" t="s">
        <v>28921</v>
      </c>
      <c r="K6667" s="215" t="s">
        <v>8688</v>
      </c>
      <c r="L6667" s="215" t="s">
        <v>28981</v>
      </c>
      <c r="AD6667" s="216"/>
    </row>
    <row r="6668" spans="1:30" s="215" customFormat="1" x14ac:dyDescent="0.25">
      <c r="A6668" s="215" t="s">
        <v>160</v>
      </c>
      <c r="B6668" s="215">
        <v>6213</v>
      </c>
      <c r="C6668" s="215" t="s">
        <v>268</v>
      </c>
      <c r="D6668" s="215">
        <v>192007796</v>
      </c>
      <c r="E6668" s="215">
        <v>1020</v>
      </c>
      <c r="F6668" s="215">
        <v>1122</v>
      </c>
      <c r="G6668" s="215">
        <v>1004</v>
      </c>
      <c r="I6668" s="215" t="s">
        <v>11764</v>
      </c>
      <c r="J6668" s="215" t="s">
        <v>11765</v>
      </c>
      <c r="K6668" s="215" t="s">
        <v>8688</v>
      </c>
      <c r="L6668" s="215" t="s">
        <v>11775</v>
      </c>
      <c r="AD6668" s="216"/>
    </row>
    <row r="6669" spans="1:30" s="215" customFormat="1" x14ac:dyDescent="0.25">
      <c r="A6669" s="215" t="s">
        <v>160</v>
      </c>
      <c r="B6669" s="215">
        <v>6213</v>
      </c>
      <c r="C6669" s="215" t="s">
        <v>268</v>
      </c>
      <c r="D6669" s="215">
        <v>192014513</v>
      </c>
      <c r="E6669" s="215">
        <v>1060</v>
      </c>
      <c r="F6669" s="215">
        <v>1271</v>
      </c>
      <c r="G6669" s="215">
        <v>1004</v>
      </c>
      <c r="I6669" s="215" t="s">
        <v>11971</v>
      </c>
      <c r="J6669" s="215" t="s">
        <v>11972</v>
      </c>
      <c r="K6669" s="215" t="s">
        <v>8688</v>
      </c>
      <c r="L6669" s="215" t="s">
        <v>11982</v>
      </c>
      <c r="AD6669" s="216"/>
    </row>
    <row r="6670" spans="1:30" s="215" customFormat="1" x14ac:dyDescent="0.25">
      <c r="A6670" s="215" t="s">
        <v>160</v>
      </c>
      <c r="B6670" s="215">
        <v>6213</v>
      </c>
      <c r="C6670" s="215" t="s">
        <v>268</v>
      </c>
      <c r="D6670" s="215">
        <v>192028903</v>
      </c>
      <c r="E6670" s="215">
        <v>1060</v>
      </c>
      <c r="F6670" s="215">
        <v>1274</v>
      </c>
      <c r="G6670" s="215">
        <v>1004</v>
      </c>
      <c r="I6670" s="215" t="s">
        <v>26158</v>
      </c>
      <c r="J6670" s="215" t="s">
        <v>26159</v>
      </c>
      <c r="K6670" s="215" t="s">
        <v>8688</v>
      </c>
      <c r="L6670" s="215" t="s">
        <v>26200</v>
      </c>
      <c r="AD6670" s="216"/>
    </row>
    <row r="6671" spans="1:30" s="215" customFormat="1" x14ac:dyDescent="0.25">
      <c r="A6671" s="215" t="s">
        <v>160</v>
      </c>
      <c r="B6671" s="215">
        <v>6213</v>
      </c>
      <c r="C6671" s="215" t="s">
        <v>268</v>
      </c>
      <c r="D6671" s="215">
        <v>192028905</v>
      </c>
      <c r="E6671" s="215">
        <v>1060</v>
      </c>
      <c r="F6671" s="215">
        <v>1274</v>
      </c>
      <c r="G6671" s="215">
        <v>1004</v>
      </c>
      <c r="I6671" s="215" t="s">
        <v>26160</v>
      </c>
      <c r="J6671" s="215" t="s">
        <v>26161</v>
      </c>
      <c r="K6671" s="215" t="s">
        <v>8688</v>
      </c>
      <c r="L6671" s="215" t="s">
        <v>26201</v>
      </c>
      <c r="AD6671" s="216"/>
    </row>
    <row r="6672" spans="1:30" s="215" customFormat="1" x14ac:dyDescent="0.25">
      <c r="A6672" s="215" t="s">
        <v>160</v>
      </c>
      <c r="B6672" s="215">
        <v>6213</v>
      </c>
      <c r="C6672" s="215" t="s">
        <v>268</v>
      </c>
      <c r="D6672" s="215">
        <v>192028910</v>
      </c>
      <c r="E6672" s="215">
        <v>1060</v>
      </c>
      <c r="F6672" s="215">
        <v>1251</v>
      </c>
      <c r="G6672" s="215">
        <v>1004</v>
      </c>
      <c r="I6672" s="215" t="s">
        <v>26162</v>
      </c>
      <c r="J6672" s="215" t="s">
        <v>26163</v>
      </c>
      <c r="K6672" s="215" t="s">
        <v>8688</v>
      </c>
      <c r="L6672" s="215" t="s">
        <v>26202</v>
      </c>
      <c r="AD6672" s="216"/>
    </row>
    <row r="6673" spans="1:30" s="215" customFormat="1" x14ac:dyDescent="0.25">
      <c r="A6673" s="215" t="s">
        <v>160</v>
      </c>
      <c r="B6673" s="215">
        <v>6213</v>
      </c>
      <c r="C6673" s="215" t="s">
        <v>268</v>
      </c>
      <c r="D6673" s="215">
        <v>192028912</v>
      </c>
      <c r="E6673" s="215">
        <v>1060</v>
      </c>
      <c r="F6673" s="215">
        <v>1274</v>
      </c>
      <c r="G6673" s="215">
        <v>1004</v>
      </c>
      <c r="I6673" s="215" t="s">
        <v>26164</v>
      </c>
      <c r="J6673" s="215" t="s">
        <v>26165</v>
      </c>
      <c r="K6673" s="215" t="s">
        <v>8688</v>
      </c>
      <c r="L6673" s="215" t="s">
        <v>26203</v>
      </c>
      <c r="AD6673" s="216"/>
    </row>
    <row r="6674" spans="1:30" s="215" customFormat="1" x14ac:dyDescent="0.25">
      <c r="A6674" s="215" t="s">
        <v>160</v>
      </c>
      <c r="B6674" s="215">
        <v>6213</v>
      </c>
      <c r="C6674" s="215" t="s">
        <v>268</v>
      </c>
      <c r="D6674" s="215">
        <v>192028913</v>
      </c>
      <c r="E6674" s="215">
        <v>1060</v>
      </c>
      <c r="F6674" s="215">
        <v>1274</v>
      </c>
      <c r="G6674" s="215">
        <v>1004</v>
      </c>
      <c r="I6674" s="215" t="s">
        <v>26166</v>
      </c>
      <c r="J6674" s="215" t="s">
        <v>26167</v>
      </c>
      <c r="K6674" s="215" t="s">
        <v>8688</v>
      </c>
      <c r="L6674" s="215" t="s">
        <v>26204</v>
      </c>
      <c r="AD6674" s="216"/>
    </row>
    <row r="6675" spans="1:30" s="215" customFormat="1" x14ac:dyDescent="0.25">
      <c r="A6675" s="215" t="s">
        <v>160</v>
      </c>
      <c r="B6675" s="215">
        <v>6213</v>
      </c>
      <c r="C6675" s="215" t="s">
        <v>268</v>
      </c>
      <c r="D6675" s="215">
        <v>192028918</v>
      </c>
      <c r="E6675" s="215">
        <v>1060</v>
      </c>
      <c r="F6675" s="215">
        <v>1274</v>
      </c>
      <c r="G6675" s="215">
        <v>1004</v>
      </c>
      <c r="I6675" s="215" t="s">
        <v>26168</v>
      </c>
      <c r="J6675" s="215" t="s">
        <v>26169</v>
      </c>
      <c r="K6675" s="215" t="s">
        <v>8688</v>
      </c>
      <c r="L6675" s="215" t="s">
        <v>26205</v>
      </c>
      <c r="AD6675" s="216"/>
    </row>
    <row r="6676" spans="1:30" s="215" customFormat="1" x14ac:dyDescent="0.25">
      <c r="A6676" s="215" t="s">
        <v>160</v>
      </c>
      <c r="B6676" s="215">
        <v>6214</v>
      </c>
      <c r="C6676" s="215" t="s">
        <v>269</v>
      </c>
      <c r="D6676" s="215">
        <v>936333</v>
      </c>
      <c r="E6676" s="215">
        <v>1060</v>
      </c>
      <c r="G6676" s="215">
        <v>1004</v>
      </c>
      <c r="I6676" s="215" t="s">
        <v>16999</v>
      </c>
      <c r="J6676" s="215" t="s">
        <v>17000</v>
      </c>
      <c r="K6676" s="215" t="s">
        <v>8688</v>
      </c>
      <c r="L6676" s="215" t="s">
        <v>22015</v>
      </c>
      <c r="AD6676" s="216"/>
    </row>
    <row r="6677" spans="1:30" s="215" customFormat="1" x14ac:dyDescent="0.25">
      <c r="A6677" s="215" t="s">
        <v>160</v>
      </c>
      <c r="B6677" s="215">
        <v>6214</v>
      </c>
      <c r="C6677" s="215" t="s">
        <v>269</v>
      </c>
      <c r="D6677" s="215">
        <v>936337</v>
      </c>
      <c r="E6677" s="215">
        <v>1020</v>
      </c>
      <c r="F6677" s="215">
        <v>1110</v>
      </c>
      <c r="G6677" s="215">
        <v>1004</v>
      </c>
      <c r="I6677" s="215" t="s">
        <v>17001</v>
      </c>
      <c r="J6677" s="215" t="s">
        <v>17002</v>
      </c>
      <c r="K6677" s="215" t="s">
        <v>8741</v>
      </c>
      <c r="L6677" s="215" t="s">
        <v>23176</v>
      </c>
      <c r="AD6677" s="216"/>
    </row>
    <row r="6678" spans="1:30" s="215" customFormat="1" x14ac:dyDescent="0.25">
      <c r="A6678" s="215" t="s">
        <v>160</v>
      </c>
      <c r="B6678" s="215">
        <v>6214</v>
      </c>
      <c r="C6678" s="215" t="s">
        <v>269</v>
      </c>
      <c r="D6678" s="215">
        <v>936340</v>
      </c>
      <c r="E6678" s="215">
        <v>1020</v>
      </c>
      <c r="F6678" s="215">
        <v>1110</v>
      </c>
      <c r="G6678" s="215">
        <v>1004</v>
      </c>
      <c r="I6678" s="215" t="s">
        <v>17003</v>
      </c>
      <c r="J6678" s="215" t="s">
        <v>17004</v>
      </c>
      <c r="K6678" s="215" t="s">
        <v>8688</v>
      </c>
      <c r="L6678" s="215" t="s">
        <v>22016</v>
      </c>
      <c r="AD6678" s="216"/>
    </row>
    <row r="6679" spans="1:30" s="215" customFormat="1" x14ac:dyDescent="0.25">
      <c r="A6679" s="215" t="s">
        <v>160</v>
      </c>
      <c r="B6679" s="215">
        <v>6214</v>
      </c>
      <c r="C6679" s="215" t="s">
        <v>269</v>
      </c>
      <c r="D6679" s="215">
        <v>936343</v>
      </c>
      <c r="E6679" s="215">
        <v>1020</v>
      </c>
      <c r="F6679" s="215">
        <v>1110</v>
      </c>
      <c r="G6679" s="215">
        <v>1004</v>
      </c>
      <c r="I6679" s="215" t="s">
        <v>17005</v>
      </c>
      <c r="J6679" s="215" t="s">
        <v>17006</v>
      </c>
      <c r="K6679" s="215" t="s">
        <v>8688</v>
      </c>
      <c r="L6679" s="215" t="s">
        <v>22017</v>
      </c>
      <c r="AD6679" s="216"/>
    </row>
    <row r="6680" spans="1:30" s="215" customFormat="1" x14ac:dyDescent="0.25">
      <c r="A6680" s="215" t="s">
        <v>160</v>
      </c>
      <c r="B6680" s="215">
        <v>6214</v>
      </c>
      <c r="C6680" s="215" t="s">
        <v>269</v>
      </c>
      <c r="D6680" s="215">
        <v>936347</v>
      </c>
      <c r="E6680" s="215">
        <v>1020</v>
      </c>
      <c r="F6680" s="215">
        <v>1110</v>
      </c>
      <c r="G6680" s="215">
        <v>1004</v>
      </c>
      <c r="I6680" s="215" t="s">
        <v>4317</v>
      </c>
      <c r="J6680" s="215" t="s">
        <v>4318</v>
      </c>
      <c r="K6680" s="215" t="s">
        <v>328</v>
      </c>
      <c r="L6680" s="215" t="s">
        <v>8469</v>
      </c>
      <c r="AD6680" s="216"/>
    </row>
    <row r="6681" spans="1:30" s="215" customFormat="1" x14ac:dyDescent="0.25">
      <c r="A6681" s="215" t="s">
        <v>160</v>
      </c>
      <c r="B6681" s="215">
        <v>6214</v>
      </c>
      <c r="C6681" s="215" t="s">
        <v>269</v>
      </c>
      <c r="D6681" s="215">
        <v>936351</v>
      </c>
      <c r="E6681" s="215">
        <v>1020</v>
      </c>
      <c r="F6681" s="215">
        <v>1110</v>
      </c>
      <c r="G6681" s="215">
        <v>1004</v>
      </c>
      <c r="I6681" s="215" t="s">
        <v>17007</v>
      </c>
      <c r="J6681" s="215" t="s">
        <v>17008</v>
      </c>
      <c r="K6681" s="215" t="s">
        <v>8741</v>
      </c>
      <c r="L6681" s="215" t="s">
        <v>23177</v>
      </c>
      <c r="AD6681" s="216"/>
    </row>
    <row r="6682" spans="1:30" s="215" customFormat="1" x14ac:dyDescent="0.25">
      <c r="A6682" s="215" t="s">
        <v>160</v>
      </c>
      <c r="B6682" s="215">
        <v>6214</v>
      </c>
      <c r="C6682" s="215" t="s">
        <v>269</v>
      </c>
      <c r="D6682" s="215">
        <v>936375</v>
      </c>
      <c r="E6682" s="215">
        <v>1040</v>
      </c>
      <c r="F6682" s="215">
        <v>1110</v>
      </c>
      <c r="G6682" s="215">
        <v>1004</v>
      </c>
      <c r="I6682" s="215" t="s">
        <v>4319</v>
      </c>
      <c r="J6682" s="215" t="s">
        <v>4320</v>
      </c>
      <c r="K6682" s="215" t="s">
        <v>328</v>
      </c>
      <c r="L6682" s="215" t="s">
        <v>8470</v>
      </c>
      <c r="AD6682" s="216"/>
    </row>
    <row r="6683" spans="1:30" s="215" customFormat="1" x14ac:dyDescent="0.25">
      <c r="A6683" s="215" t="s">
        <v>160</v>
      </c>
      <c r="B6683" s="215">
        <v>6214</v>
      </c>
      <c r="C6683" s="215" t="s">
        <v>269</v>
      </c>
      <c r="D6683" s="215">
        <v>936382</v>
      </c>
      <c r="E6683" s="215">
        <v>1020</v>
      </c>
      <c r="F6683" s="215">
        <v>1110</v>
      </c>
      <c r="G6683" s="215">
        <v>1004</v>
      </c>
      <c r="I6683" s="215" t="s">
        <v>4321</v>
      </c>
      <c r="J6683" s="215" t="s">
        <v>4322</v>
      </c>
      <c r="K6683" s="215" t="s">
        <v>328</v>
      </c>
      <c r="L6683" s="215" t="s">
        <v>8469</v>
      </c>
      <c r="AD6683" s="216"/>
    </row>
    <row r="6684" spans="1:30" s="215" customFormat="1" x14ac:dyDescent="0.25">
      <c r="A6684" s="215" t="s">
        <v>160</v>
      </c>
      <c r="B6684" s="215">
        <v>6214</v>
      </c>
      <c r="C6684" s="215" t="s">
        <v>269</v>
      </c>
      <c r="D6684" s="215">
        <v>936385</v>
      </c>
      <c r="E6684" s="215">
        <v>1040</v>
      </c>
      <c r="G6684" s="215">
        <v>1004</v>
      </c>
      <c r="I6684" s="215" t="s">
        <v>17009</v>
      </c>
      <c r="J6684" s="215" t="s">
        <v>17010</v>
      </c>
      <c r="K6684" s="215" t="s">
        <v>8741</v>
      </c>
      <c r="L6684" s="215" t="s">
        <v>23178</v>
      </c>
      <c r="AD6684" s="216"/>
    </row>
    <row r="6685" spans="1:30" s="215" customFormat="1" x14ac:dyDescent="0.25">
      <c r="A6685" s="215" t="s">
        <v>160</v>
      </c>
      <c r="B6685" s="215">
        <v>6214</v>
      </c>
      <c r="C6685" s="215" t="s">
        <v>269</v>
      </c>
      <c r="D6685" s="215">
        <v>936414</v>
      </c>
      <c r="E6685" s="215">
        <v>1020</v>
      </c>
      <c r="F6685" s="215">
        <v>1110</v>
      </c>
      <c r="G6685" s="215">
        <v>1004</v>
      </c>
      <c r="I6685" s="215" t="s">
        <v>17011</v>
      </c>
      <c r="J6685" s="215" t="s">
        <v>17012</v>
      </c>
      <c r="K6685" s="215" t="s">
        <v>8688</v>
      </c>
      <c r="L6685" s="215" t="s">
        <v>22018</v>
      </c>
      <c r="AD6685" s="216"/>
    </row>
    <row r="6686" spans="1:30" s="215" customFormat="1" x14ac:dyDescent="0.25">
      <c r="A6686" s="215" t="s">
        <v>160</v>
      </c>
      <c r="B6686" s="215">
        <v>6214</v>
      </c>
      <c r="C6686" s="215" t="s">
        <v>269</v>
      </c>
      <c r="D6686" s="215">
        <v>936431</v>
      </c>
      <c r="E6686" s="215">
        <v>1020</v>
      </c>
      <c r="F6686" s="215">
        <v>1122</v>
      </c>
      <c r="G6686" s="215">
        <v>1004</v>
      </c>
      <c r="I6686" s="215" t="s">
        <v>17013</v>
      </c>
      <c r="J6686" s="215" t="s">
        <v>17014</v>
      </c>
      <c r="K6686" s="215" t="s">
        <v>8741</v>
      </c>
      <c r="L6686" s="215" t="s">
        <v>23179</v>
      </c>
      <c r="AD6686" s="216"/>
    </row>
    <row r="6687" spans="1:30" s="215" customFormat="1" x14ac:dyDescent="0.25">
      <c r="A6687" s="215" t="s">
        <v>160</v>
      </c>
      <c r="B6687" s="215">
        <v>6214</v>
      </c>
      <c r="C6687" s="215" t="s">
        <v>269</v>
      </c>
      <c r="D6687" s="215">
        <v>936497</v>
      </c>
      <c r="E6687" s="215">
        <v>1060</v>
      </c>
      <c r="F6687" s="215">
        <v>1271</v>
      </c>
      <c r="G6687" s="215">
        <v>1004</v>
      </c>
      <c r="I6687" s="215" t="s">
        <v>17015</v>
      </c>
      <c r="J6687" s="215" t="s">
        <v>17016</v>
      </c>
      <c r="K6687" s="215" t="s">
        <v>8688</v>
      </c>
      <c r="L6687" s="215" t="s">
        <v>22019</v>
      </c>
      <c r="AD6687" s="216"/>
    </row>
    <row r="6688" spans="1:30" s="215" customFormat="1" x14ac:dyDescent="0.25">
      <c r="A6688" s="215" t="s">
        <v>160</v>
      </c>
      <c r="B6688" s="215">
        <v>6214</v>
      </c>
      <c r="C6688" s="215" t="s">
        <v>269</v>
      </c>
      <c r="D6688" s="215">
        <v>936507</v>
      </c>
      <c r="E6688" s="215">
        <v>1020</v>
      </c>
      <c r="F6688" s="215">
        <v>1110</v>
      </c>
      <c r="G6688" s="215">
        <v>1004</v>
      </c>
      <c r="I6688" s="215" t="s">
        <v>17017</v>
      </c>
      <c r="J6688" s="215" t="s">
        <v>17018</v>
      </c>
      <c r="K6688" s="215" t="s">
        <v>8688</v>
      </c>
      <c r="L6688" s="215" t="s">
        <v>22020</v>
      </c>
      <c r="AD6688" s="216"/>
    </row>
    <row r="6689" spans="1:30" s="215" customFormat="1" x14ac:dyDescent="0.25">
      <c r="A6689" s="215" t="s">
        <v>160</v>
      </c>
      <c r="B6689" s="215">
        <v>6214</v>
      </c>
      <c r="C6689" s="215" t="s">
        <v>269</v>
      </c>
      <c r="D6689" s="215">
        <v>936518</v>
      </c>
      <c r="E6689" s="215">
        <v>1020</v>
      </c>
      <c r="F6689" s="215">
        <v>1121</v>
      </c>
      <c r="G6689" s="215">
        <v>1004</v>
      </c>
      <c r="I6689" s="215" t="s">
        <v>17019</v>
      </c>
      <c r="J6689" s="215" t="s">
        <v>17020</v>
      </c>
      <c r="K6689" s="215" t="s">
        <v>8741</v>
      </c>
      <c r="L6689" s="215" t="s">
        <v>23180</v>
      </c>
      <c r="AD6689" s="216"/>
    </row>
    <row r="6690" spans="1:30" s="215" customFormat="1" x14ac:dyDescent="0.25">
      <c r="A6690" s="215" t="s">
        <v>160</v>
      </c>
      <c r="B6690" s="215">
        <v>6214</v>
      </c>
      <c r="C6690" s="215" t="s">
        <v>269</v>
      </c>
      <c r="D6690" s="215">
        <v>936521</v>
      </c>
      <c r="E6690" s="215">
        <v>1020</v>
      </c>
      <c r="F6690" s="215">
        <v>1110</v>
      </c>
      <c r="G6690" s="215">
        <v>1004</v>
      </c>
      <c r="I6690" s="215" t="s">
        <v>17021</v>
      </c>
      <c r="J6690" s="215" t="s">
        <v>17022</v>
      </c>
      <c r="K6690" s="215" t="s">
        <v>8741</v>
      </c>
      <c r="L6690" s="215" t="s">
        <v>23181</v>
      </c>
      <c r="AD6690" s="216"/>
    </row>
    <row r="6691" spans="1:30" s="215" customFormat="1" x14ac:dyDescent="0.25">
      <c r="A6691" s="215" t="s">
        <v>160</v>
      </c>
      <c r="B6691" s="215">
        <v>6214</v>
      </c>
      <c r="C6691" s="215" t="s">
        <v>269</v>
      </c>
      <c r="D6691" s="215">
        <v>936535</v>
      </c>
      <c r="E6691" s="215">
        <v>1040</v>
      </c>
      <c r="G6691" s="215">
        <v>1004</v>
      </c>
      <c r="I6691" s="215" t="s">
        <v>17023</v>
      </c>
      <c r="J6691" s="215" t="s">
        <v>17024</v>
      </c>
      <c r="K6691" s="215" t="s">
        <v>8688</v>
      </c>
      <c r="L6691" s="215" t="s">
        <v>22021</v>
      </c>
      <c r="AD6691" s="216"/>
    </row>
    <row r="6692" spans="1:30" s="215" customFormat="1" x14ac:dyDescent="0.25">
      <c r="A6692" s="215" t="s">
        <v>160</v>
      </c>
      <c r="B6692" s="215">
        <v>6214</v>
      </c>
      <c r="C6692" s="215" t="s">
        <v>269</v>
      </c>
      <c r="D6692" s="215">
        <v>3130344</v>
      </c>
      <c r="E6692" s="215">
        <v>1060</v>
      </c>
      <c r="G6692" s="215">
        <v>1004</v>
      </c>
      <c r="I6692" s="215" t="s">
        <v>17025</v>
      </c>
      <c r="J6692" s="215" t="s">
        <v>17026</v>
      </c>
      <c r="K6692" s="215" t="s">
        <v>8741</v>
      </c>
      <c r="L6692" s="215" t="s">
        <v>23182</v>
      </c>
      <c r="AD6692" s="216"/>
    </row>
    <row r="6693" spans="1:30" s="215" customFormat="1" x14ac:dyDescent="0.25">
      <c r="A6693" s="215" t="s">
        <v>160</v>
      </c>
      <c r="B6693" s="215">
        <v>6214</v>
      </c>
      <c r="C6693" s="215" t="s">
        <v>269</v>
      </c>
      <c r="D6693" s="215">
        <v>3130361</v>
      </c>
      <c r="E6693" s="215">
        <v>1020</v>
      </c>
      <c r="F6693" s="215">
        <v>1110</v>
      </c>
      <c r="G6693" s="215">
        <v>1004</v>
      </c>
      <c r="I6693" s="215" t="s">
        <v>17027</v>
      </c>
      <c r="J6693" s="215" t="s">
        <v>17028</v>
      </c>
      <c r="K6693" s="215" t="s">
        <v>8688</v>
      </c>
      <c r="L6693" s="215" t="s">
        <v>22022</v>
      </c>
      <c r="AD6693" s="216"/>
    </row>
    <row r="6694" spans="1:30" s="215" customFormat="1" x14ac:dyDescent="0.25">
      <c r="A6694" s="215" t="s">
        <v>160</v>
      </c>
      <c r="B6694" s="215">
        <v>6214</v>
      </c>
      <c r="C6694" s="215" t="s">
        <v>269</v>
      </c>
      <c r="D6694" s="215">
        <v>3130366</v>
      </c>
      <c r="E6694" s="215">
        <v>1040</v>
      </c>
      <c r="G6694" s="215">
        <v>1004</v>
      </c>
      <c r="I6694" s="215" t="s">
        <v>17029</v>
      </c>
      <c r="J6694" s="215" t="s">
        <v>17030</v>
      </c>
      <c r="K6694" s="215" t="s">
        <v>8688</v>
      </c>
      <c r="L6694" s="215" t="s">
        <v>22023</v>
      </c>
      <c r="AD6694" s="216"/>
    </row>
    <row r="6695" spans="1:30" s="215" customFormat="1" x14ac:dyDescent="0.25">
      <c r="A6695" s="215" t="s">
        <v>160</v>
      </c>
      <c r="B6695" s="215">
        <v>6214</v>
      </c>
      <c r="C6695" s="215" t="s">
        <v>269</v>
      </c>
      <c r="D6695" s="215">
        <v>3130381</v>
      </c>
      <c r="E6695" s="215">
        <v>1020</v>
      </c>
      <c r="F6695" s="215">
        <v>1110</v>
      </c>
      <c r="G6695" s="215">
        <v>1004</v>
      </c>
      <c r="I6695" s="215" t="s">
        <v>4323</v>
      </c>
      <c r="J6695" s="215" t="s">
        <v>4324</v>
      </c>
      <c r="K6695" s="215" t="s">
        <v>328</v>
      </c>
      <c r="L6695" s="215" t="s">
        <v>8475</v>
      </c>
      <c r="AD6695" s="216"/>
    </row>
    <row r="6696" spans="1:30" s="215" customFormat="1" x14ac:dyDescent="0.25">
      <c r="A6696" s="215" t="s">
        <v>160</v>
      </c>
      <c r="B6696" s="215">
        <v>6214</v>
      </c>
      <c r="C6696" s="215" t="s">
        <v>269</v>
      </c>
      <c r="D6696" s="215">
        <v>3130396</v>
      </c>
      <c r="E6696" s="215">
        <v>1020</v>
      </c>
      <c r="F6696" s="215">
        <v>1110</v>
      </c>
      <c r="G6696" s="215">
        <v>1004</v>
      </c>
      <c r="I6696" s="215" t="s">
        <v>17031</v>
      </c>
      <c r="J6696" s="215" t="s">
        <v>17032</v>
      </c>
      <c r="K6696" s="215" t="s">
        <v>8688</v>
      </c>
      <c r="L6696" s="215" t="s">
        <v>22024</v>
      </c>
      <c r="AD6696" s="216"/>
    </row>
    <row r="6697" spans="1:30" s="215" customFormat="1" x14ac:dyDescent="0.25">
      <c r="A6697" s="215" t="s">
        <v>160</v>
      </c>
      <c r="B6697" s="215">
        <v>6214</v>
      </c>
      <c r="C6697" s="215" t="s">
        <v>269</v>
      </c>
      <c r="D6697" s="215">
        <v>3130426</v>
      </c>
      <c r="E6697" s="215">
        <v>1020</v>
      </c>
      <c r="F6697" s="215">
        <v>1110</v>
      </c>
      <c r="G6697" s="215">
        <v>1004</v>
      </c>
      <c r="I6697" s="215" t="s">
        <v>17033</v>
      </c>
      <c r="J6697" s="215" t="s">
        <v>17034</v>
      </c>
      <c r="K6697" s="215" t="s">
        <v>8688</v>
      </c>
      <c r="L6697" s="215" t="s">
        <v>22025</v>
      </c>
      <c r="AD6697" s="216"/>
    </row>
    <row r="6698" spans="1:30" s="215" customFormat="1" x14ac:dyDescent="0.25">
      <c r="A6698" s="215" t="s">
        <v>160</v>
      </c>
      <c r="B6698" s="215">
        <v>6214</v>
      </c>
      <c r="C6698" s="215" t="s">
        <v>269</v>
      </c>
      <c r="D6698" s="215">
        <v>9038243</v>
      </c>
      <c r="E6698" s="215">
        <v>1060</v>
      </c>
      <c r="G6698" s="215">
        <v>1004</v>
      </c>
      <c r="I6698" s="215" t="s">
        <v>17035</v>
      </c>
      <c r="J6698" s="215" t="s">
        <v>17036</v>
      </c>
      <c r="K6698" s="215" t="s">
        <v>8688</v>
      </c>
      <c r="L6698" s="215" t="s">
        <v>22026</v>
      </c>
      <c r="AD6698" s="216"/>
    </row>
    <row r="6699" spans="1:30" s="215" customFormat="1" x14ac:dyDescent="0.25">
      <c r="A6699" s="215" t="s">
        <v>160</v>
      </c>
      <c r="B6699" s="215">
        <v>6214</v>
      </c>
      <c r="C6699" s="215" t="s">
        <v>269</v>
      </c>
      <c r="D6699" s="215">
        <v>190189571</v>
      </c>
      <c r="E6699" s="215">
        <v>1020</v>
      </c>
      <c r="F6699" s="215">
        <v>1110</v>
      </c>
      <c r="G6699" s="215">
        <v>1004</v>
      </c>
      <c r="I6699" s="215" t="s">
        <v>17037</v>
      </c>
      <c r="J6699" s="215" t="s">
        <v>17038</v>
      </c>
      <c r="K6699" s="215" t="s">
        <v>8741</v>
      </c>
      <c r="L6699" s="215" t="s">
        <v>23183</v>
      </c>
      <c r="AD6699" s="216"/>
    </row>
    <row r="6700" spans="1:30" s="215" customFormat="1" x14ac:dyDescent="0.25">
      <c r="A6700" s="215" t="s">
        <v>160</v>
      </c>
      <c r="B6700" s="215">
        <v>6214</v>
      </c>
      <c r="C6700" s="215" t="s">
        <v>269</v>
      </c>
      <c r="D6700" s="215">
        <v>190475508</v>
      </c>
      <c r="E6700" s="215">
        <v>1060</v>
      </c>
      <c r="F6700" s="215">
        <v>1265</v>
      </c>
      <c r="G6700" s="215">
        <v>1004</v>
      </c>
      <c r="I6700" s="215" t="s">
        <v>17039</v>
      </c>
      <c r="J6700" s="215" t="s">
        <v>17040</v>
      </c>
      <c r="K6700" s="215" t="s">
        <v>8688</v>
      </c>
      <c r="L6700" s="215" t="s">
        <v>22027</v>
      </c>
      <c r="AD6700" s="216"/>
    </row>
    <row r="6701" spans="1:30" s="215" customFormat="1" x14ac:dyDescent="0.25">
      <c r="A6701" s="215" t="s">
        <v>160</v>
      </c>
      <c r="B6701" s="215">
        <v>6214</v>
      </c>
      <c r="C6701" s="215" t="s">
        <v>269</v>
      </c>
      <c r="D6701" s="215">
        <v>190602553</v>
      </c>
      <c r="E6701" s="215">
        <v>1040</v>
      </c>
      <c r="F6701" s="215">
        <v>1130</v>
      </c>
      <c r="G6701" s="215">
        <v>1004</v>
      </c>
      <c r="I6701" s="215" t="s">
        <v>17041</v>
      </c>
      <c r="J6701" s="215" t="s">
        <v>17042</v>
      </c>
      <c r="K6701" s="215" t="s">
        <v>8688</v>
      </c>
      <c r="L6701" s="215" t="s">
        <v>22028</v>
      </c>
      <c r="AD6701" s="216"/>
    </row>
    <row r="6702" spans="1:30" s="215" customFormat="1" x14ac:dyDescent="0.25">
      <c r="A6702" s="215" t="s">
        <v>160</v>
      </c>
      <c r="B6702" s="215">
        <v>6214</v>
      </c>
      <c r="C6702" s="215" t="s">
        <v>269</v>
      </c>
      <c r="D6702" s="215">
        <v>191605438</v>
      </c>
      <c r="E6702" s="215">
        <v>1020</v>
      </c>
      <c r="F6702" s="215">
        <v>1110</v>
      </c>
      <c r="G6702" s="215">
        <v>1004</v>
      </c>
      <c r="I6702" s="215" t="s">
        <v>17043</v>
      </c>
      <c r="J6702" s="215" t="s">
        <v>17044</v>
      </c>
      <c r="K6702" s="215" t="s">
        <v>8688</v>
      </c>
      <c r="L6702" s="215" t="s">
        <v>22029</v>
      </c>
      <c r="AD6702" s="216"/>
    </row>
    <row r="6703" spans="1:30" s="215" customFormat="1" x14ac:dyDescent="0.25">
      <c r="A6703" s="215" t="s">
        <v>160</v>
      </c>
      <c r="B6703" s="215">
        <v>6214</v>
      </c>
      <c r="C6703" s="215" t="s">
        <v>269</v>
      </c>
      <c r="D6703" s="215">
        <v>191630098</v>
      </c>
      <c r="E6703" s="215">
        <v>1020</v>
      </c>
      <c r="F6703" s="215">
        <v>1110</v>
      </c>
      <c r="G6703" s="215">
        <v>1004</v>
      </c>
      <c r="I6703" s="215" t="s">
        <v>17007</v>
      </c>
      <c r="J6703" s="215" t="s">
        <v>17008</v>
      </c>
      <c r="K6703" s="215" t="s">
        <v>8741</v>
      </c>
      <c r="L6703" s="215" t="s">
        <v>23177</v>
      </c>
      <c r="AD6703" s="216"/>
    </row>
    <row r="6704" spans="1:30" s="215" customFormat="1" x14ac:dyDescent="0.25">
      <c r="A6704" s="215" t="s">
        <v>160</v>
      </c>
      <c r="B6704" s="215">
        <v>6214</v>
      </c>
      <c r="C6704" s="215" t="s">
        <v>269</v>
      </c>
      <c r="D6704" s="215">
        <v>191636665</v>
      </c>
      <c r="E6704" s="215">
        <v>1020</v>
      </c>
      <c r="F6704" s="215">
        <v>1110</v>
      </c>
      <c r="G6704" s="215">
        <v>1004</v>
      </c>
      <c r="I6704" s="215" t="s">
        <v>17045</v>
      </c>
      <c r="J6704" s="215" t="s">
        <v>17046</v>
      </c>
      <c r="K6704" s="215" t="s">
        <v>8688</v>
      </c>
      <c r="L6704" s="215" t="s">
        <v>22030</v>
      </c>
      <c r="AD6704" s="216"/>
    </row>
    <row r="6705" spans="1:30" s="215" customFormat="1" x14ac:dyDescent="0.25">
      <c r="A6705" s="215" t="s">
        <v>160</v>
      </c>
      <c r="B6705" s="215">
        <v>6214</v>
      </c>
      <c r="C6705" s="215" t="s">
        <v>269</v>
      </c>
      <c r="D6705" s="215">
        <v>191990665</v>
      </c>
      <c r="E6705" s="215">
        <v>1020</v>
      </c>
      <c r="F6705" s="215">
        <v>1110</v>
      </c>
      <c r="G6705" s="215">
        <v>1004</v>
      </c>
      <c r="I6705" s="215" t="s">
        <v>17047</v>
      </c>
      <c r="J6705" s="215" t="s">
        <v>17048</v>
      </c>
      <c r="K6705" s="215" t="s">
        <v>8688</v>
      </c>
      <c r="L6705" s="215" t="s">
        <v>22031</v>
      </c>
      <c r="AD6705" s="216"/>
    </row>
    <row r="6706" spans="1:30" s="215" customFormat="1" x14ac:dyDescent="0.25">
      <c r="A6706" s="215" t="s">
        <v>160</v>
      </c>
      <c r="B6706" s="215">
        <v>6214</v>
      </c>
      <c r="C6706" s="215" t="s">
        <v>269</v>
      </c>
      <c r="D6706" s="215">
        <v>191993856</v>
      </c>
      <c r="E6706" s="215">
        <v>1020</v>
      </c>
      <c r="F6706" s="215">
        <v>1110</v>
      </c>
      <c r="G6706" s="215">
        <v>1004</v>
      </c>
      <c r="I6706" s="215" t="s">
        <v>17049</v>
      </c>
      <c r="J6706" s="215" t="s">
        <v>17050</v>
      </c>
      <c r="K6706" s="215" t="s">
        <v>8688</v>
      </c>
      <c r="L6706" s="215" t="s">
        <v>22032</v>
      </c>
      <c r="AD6706" s="216"/>
    </row>
    <row r="6707" spans="1:30" s="215" customFormat="1" x14ac:dyDescent="0.25">
      <c r="A6707" s="215" t="s">
        <v>160</v>
      </c>
      <c r="B6707" s="215">
        <v>6214</v>
      </c>
      <c r="C6707" s="215" t="s">
        <v>269</v>
      </c>
      <c r="D6707" s="215">
        <v>191993860</v>
      </c>
      <c r="E6707" s="215">
        <v>1020</v>
      </c>
      <c r="F6707" s="215">
        <v>1121</v>
      </c>
      <c r="G6707" s="215">
        <v>1004</v>
      </c>
      <c r="I6707" s="215" t="s">
        <v>17051</v>
      </c>
      <c r="J6707" s="215" t="s">
        <v>17052</v>
      </c>
      <c r="K6707" s="215" t="s">
        <v>8688</v>
      </c>
      <c r="L6707" s="215" t="s">
        <v>22033</v>
      </c>
      <c r="AD6707" s="216"/>
    </row>
    <row r="6708" spans="1:30" s="215" customFormat="1" x14ac:dyDescent="0.25">
      <c r="A6708" s="215" t="s">
        <v>160</v>
      </c>
      <c r="B6708" s="215">
        <v>6214</v>
      </c>
      <c r="C6708" s="215" t="s">
        <v>269</v>
      </c>
      <c r="D6708" s="215">
        <v>192042329</v>
      </c>
      <c r="E6708" s="215">
        <v>1020</v>
      </c>
      <c r="F6708" s="215">
        <v>1121</v>
      </c>
      <c r="G6708" s="215">
        <v>1004</v>
      </c>
      <c r="I6708" s="215" t="s">
        <v>28624</v>
      </c>
      <c r="J6708" s="215" t="s">
        <v>28625</v>
      </c>
      <c r="K6708" s="215" t="s">
        <v>8688</v>
      </c>
      <c r="L6708" s="215" t="s">
        <v>28644</v>
      </c>
      <c r="AD6708" s="216"/>
    </row>
    <row r="6709" spans="1:30" s="215" customFormat="1" x14ac:dyDescent="0.25">
      <c r="A6709" s="215" t="s">
        <v>160</v>
      </c>
      <c r="B6709" s="215">
        <v>6215</v>
      </c>
      <c r="C6709" s="215" t="s">
        <v>270</v>
      </c>
      <c r="D6709" s="215">
        <v>936566</v>
      </c>
      <c r="E6709" s="215">
        <v>1020</v>
      </c>
      <c r="F6709" s="215">
        <v>1121</v>
      </c>
      <c r="G6709" s="215">
        <v>1004</v>
      </c>
      <c r="I6709" s="215" t="s">
        <v>4341</v>
      </c>
      <c r="J6709" s="215" t="s">
        <v>4342</v>
      </c>
      <c r="K6709" s="215" t="s">
        <v>328</v>
      </c>
      <c r="L6709" s="215" t="s">
        <v>7168</v>
      </c>
      <c r="AD6709" s="216"/>
    </row>
    <row r="6710" spans="1:30" s="215" customFormat="1" x14ac:dyDescent="0.25">
      <c r="A6710" s="215" t="s">
        <v>160</v>
      </c>
      <c r="B6710" s="215">
        <v>6215</v>
      </c>
      <c r="C6710" s="215" t="s">
        <v>270</v>
      </c>
      <c r="D6710" s="215">
        <v>936592</v>
      </c>
      <c r="E6710" s="215">
        <v>1020</v>
      </c>
      <c r="F6710" s="215">
        <v>1110</v>
      </c>
      <c r="G6710" s="215">
        <v>1004</v>
      </c>
      <c r="I6710" s="215" t="s">
        <v>4325</v>
      </c>
      <c r="J6710" s="215" t="s">
        <v>4326</v>
      </c>
      <c r="K6710" s="215" t="s">
        <v>328</v>
      </c>
      <c r="L6710" s="215" t="s">
        <v>7169</v>
      </c>
      <c r="AD6710" s="216"/>
    </row>
    <row r="6711" spans="1:30" s="215" customFormat="1" x14ac:dyDescent="0.25">
      <c r="A6711" s="215" t="s">
        <v>160</v>
      </c>
      <c r="B6711" s="215">
        <v>6215</v>
      </c>
      <c r="C6711" s="215" t="s">
        <v>270</v>
      </c>
      <c r="D6711" s="215">
        <v>936704</v>
      </c>
      <c r="E6711" s="215">
        <v>1020</v>
      </c>
      <c r="F6711" s="215">
        <v>1121</v>
      </c>
      <c r="G6711" s="215">
        <v>1004</v>
      </c>
      <c r="I6711" s="215" t="s">
        <v>4327</v>
      </c>
      <c r="J6711" s="215" t="s">
        <v>4328</v>
      </c>
      <c r="K6711" s="215" t="s">
        <v>328</v>
      </c>
      <c r="L6711" s="215" t="s">
        <v>7170</v>
      </c>
      <c r="AD6711" s="216"/>
    </row>
    <row r="6712" spans="1:30" s="215" customFormat="1" x14ac:dyDescent="0.25">
      <c r="A6712" s="215" t="s">
        <v>160</v>
      </c>
      <c r="B6712" s="215">
        <v>6215</v>
      </c>
      <c r="C6712" s="215" t="s">
        <v>270</v>
      </c>
      <c r="D6712" s="215">
        <v>936813</v>
      </c>
      <c r="E6712" s="215">
        <v>1020</v>
      </c>
      <c r="F6712" s="215">
        <v>1110</v>
      </c>
      <c r="G6712" s="215">
        <v>1004</v>
      </c>
      <c r="I6712" s="215" t="s">
        <v>4329</v>
      </c>
      <c r="J6712" s="215" t="s">
        <v>4330</v>
      </c>
      <c r="K6712" s="215" t="s">
        <v>328</v>
      </c>
      <c r="L6712" s="215" t="s">
        <v>7171</v>
      </c>
      <c r="AD6712" s="216"/>
    </row>
    <row r="6713" spans="1:30" s="215" customFormat="1" x14ac:dyDescent="0.25">
      <c r="A6713" s="215" t="s">
        <v>160</v>
      </c>
      <c r="B6713" s="215">
        <v>6215</v>
      </c>
      <c r="C6713" s="215" t="s">
        <v>270</v>
      </c>
      <c r="D6713" s="215">
        <v>936831</v>
      </c>
      <c r="E6713" s="215">
        <v>1060</v>
      </c>
      <c r="F6713" s="215">
        <v>1110</v>
      </c>
      <c r="G6713" s="215">
        <v>1004</v>
      </c>
      <c r="I6713" s="215" t="s">
        <v>4331</v>
      </c>
      <c r="J6713" s="215" t="s">
        <v>4332</v>
      </c>
      <c r="K6713" s="215" t="s">
        <v>328</v>
      </c>
      <c r="L6713" s="215" t="s">
        <v>7172</v>
      </c>
      <c r="AD6713" s="216"/>
    </row>
    <row r="6714" spans="1:30" s="215" customFormat="1" x14ac:dyDescent="0.25">
      <c r="A6714" s="215" t="s">
        <v>160</v>
      </c>
      <c r="B6714" s="215">
        <v>6215</v>
      </c>
      <c r="C6714" s="215" t="s">
        <v>270</v>
      </c>
      <c r="D6714" s="215">
        <v>3111584</v>
      </c>
      <c r="E6714" s="215">
        <v>1040</v>
      </c>
      <c r="F6714" s="215">
        <v>1274</v>
      </c>
      <c r="G6714" s="215">
        <v>1004</v>
      </c>
      <c r="I6714" s="215" t="s">
        <v>4347</v>
      </c>
      <c r="J6714" s="215" t="s">
        <v>4348</v>
      </c>
      <c r="K6714" s="215" t="s">
        <v>328</v>
      </c>
      <c r="L6714" s="215" t="s">
        <v>7173</v>
      </c>
      <c r="AD6714" s="216"/>
    </row>
    <row r="6715" spans="1:30" s="215" customFormat="1" x14ac:dyDescent="0.25">
      <c r="A6715" s="215" t="s">
        <v>160</v>
      </c>
      <c r="B6715" s="215">
        <v>6215</v>
      </c>
      <c r="C6715" s="215" t="s">
        <v>270</v>
      </c>
      <c r="D6715" s="215">
        <v>3111592</v>
      </c>
      <c r="E6715" s="215">
        <v>1020</v>
      </c>
      <c r="F6715" s="215">
        <v>1110</v>
      </c>
      <c r="G6715" s="215">
        <v>1004</v>
      </c>
      <c r="I6715" s="215" t="s">
        <v>4325</v>
      </c>
      <c r="J6715" s="215" t="s">
        <v>4326</v>
      </c>
      <c r="K6715" s="215" t="s">
        <v>328</v>
      </c>
      <c r="L6715" s="215" t="s">
        <v>7169</v>
      </c>
      <c r="AD6715" s="216"/>
    </row>
    <row r="6716" spans="1:30" s="215" customFormat="1" x14ac:dyDescent="0.25">
      <c r="A6716" s="215" t="s">
        <v>160</v>
      </c>
      <c r="B6716" s="215">
        <v>6215</v>
      </c>
      <c r="C6716" s="215" t="s">
        <v>270</v>
      </c>
      <c r="D6716" s="215">
        <v>3111595</v>
      </c>
      <c r="E6716" s="215">
        <v>1020</v>
      </c>
      <c r="F6716" s="215">
        <v>1121</v>
      </c>
      <c r="G6716" s="215">
        <v>1004</v>
      </c>
      <c r="I6716" s="215" t="s">
        <v>4327</v>
      </c>
      <c r="J6716" s="215" t="s">
        <v>4328</v>
      </c>
      <c r="K6716" s="215" t="s">
        <v>328</v>
      </c>
      <c r="L6716" s="215" t="s">
        <v>7170</v>
      </c>
      <c r="AD6716" s="216"/>
    </row>
    <row r="6717" spans="1:30" s="215" customFormat="1" x14ac:dyDescent="0.25">
      <c r="A6717" s="215" t="s">
        <v>160</v>
      </c>
      <c r="B6717" s="215">
        <v>6215</v>
      </c>
      <c r="C6717" s="215" t="s">
        <v>270</v>
      </c>
      <c r="D6717" s="215">
        <v>3111635</v>
      </c>
      <c r="E6717" s="215">
        <v>1020</v>
      </c>
      <c r="F6717" s="215">
        <v>1110</v>
      </c>
      <c r="G6717" s="215">
        <v>1004</v>
      </c>
      <c r="I6717" s="215" t="s">
        <v>4329</v>
      </c>
      <c r="J6717" s="215" t="s">
        <v>4330</v>
      </c>
      <c r="K6717" s="215" t="s">
        <v>328</v>
      </c>
      <c r="L6717" s="215" t="s">
        <v>7171</v>
      </c>
      <c r="AD6717" s="216"/>
    </row>
    <row r="6718" spans="1:30" s="215" customFormat="1" x14ac:dyDescent="0.25">
      <c r="A6718" s="215" t="s">
        <v>160</v>
      </c>
      <c r="B6718" s="215">
        <v>6215</v>
      </c>
      <c r="C6718" s="215" t="s">
        <v>270</v>
      </c>
      <c r="D6718" s="215">
        <v>190150153</v>
      </c>
      <c r="E6718" s="215">
        <v>1020</v>
      </c>
      <c r="F6718" s="215">
        <v>1110</v>
      </c>
      <c r="G6718" s="215">
        <v>1004</v>
      </c>
      <c r="I6718" s="215" t="s">
        <v>6596</v>
      </c>
      <c r="J6718" s="215" t="s">
        <v>6597</v>
      </c>
      <c r="K6718" s="215" t="s">
        <v>328</v>
      </c>
      <c r="L6718" s="215" t="s">
        <v>7174</v>
      </c>
      <c r="AD6718" s="216"/>
    </row>
    <row r="6719" spans="1:30" s="215" customFormat="1" x14ac:dyDescent="0.25">
      <c r="A6719" s="215" t="s">
        <v>160</v>
      </c>
      <c r="B6719" s="215">
        <v>6215</v>
      </c>
      <c r="C6719" s="215" t="s">
        <v>270</v>
      </c>
      <c r="D6719" s="215">
        <v>190150395</v>
      </c>
      <c r="E6719" s="215">
        <v>1020</v>
      </c>
      <c r="F6719" s="215">
        <v>1110</v>
      </c>
      <c r="G6719" s="215">
        <v>1004</v>
      </c>
      <c r="I6719" s="215" t="s">
        <v>4333</v>
      </c>
      <c r="J6719" s="215" t="s">
        <v>4334</v>
      </c>
      <c r="K6719" s="215" t="s">
        <v>328</v>
      </c>
      <c r="L6719" s="215" t="s">
        <v>7175</v>
      </c>
      <c r="AD6719" s="216"/>
    </row>
    <row r="6720" spans="1:30" s="215" customFormat="1" x14ac:dyDescent="0.25">
      <c r="A6720" s="215" t="s">
        <v>160</v>
      </c>
      <c r="B6720" s="215">
        <v>6215</v>
      </c>
      <c r="C6720" s="215" t="s">
        <v>270</v>
      </c>
      <c r="D6720" s="215">
        <v>190150416</v>
      </c>
      <c r="E6720" s="215">
        <v>1020</v>
      </c>
      <c r="F6720" s="215">
        <v>1110</v>
      </c>
      <c r="G6720" s="215">
        <v>1004</v>
      </c>
      <c r="I6720" s="215" t="s">
        <v>4333</v>
      </c>
      <c r="J6720" s="215" t="s">
        <v>4334</v>
      </c>
      <c r="K6720" s="215" t="s">
        <v>328</v>
      </c>
      <c r="L6720" s="215" t="s">
        <v>7175</v>
      </c>
      <c r="AD6720" s="216"/>
    </row>
    <row r="6721" spans="1:30" s="215" customFormat="1" x14ac:dyDescent="0.25">
      <c r="A6721" s="215" t="s">
        <v>160</v>
      </c>
      <c r="B6721" s="215">
        <v>6215</v>
      </c>
      <c r="C6721" s="215" t="s">
        <v>270</v>
      </c>
      <c r="D6721" s="215">
        <v>190150420</v>
      </c>
      <c r="E6721" s="215">
        <v>1020</v>
      </c>
      <c r="F6721" s="215">
        <v>1110</v>
      </c>
      <c r="G6721" s="215">
        <v>1004</v>
      </c>
      <c r="I6721" s="215" t="s">
        <v>4335</v>
      </c>
      <c r="J6721" s="215" t="s">
        <v>4336</v>
      </c>
      <c r="K6721" s="215" t="s">
        <v>328</v>
      </c>
      <c r="L6721" s="215" t="s">
        <v>7176</v>
      </c>
      <c r="AD6721" s="216"/>
    </row>
    <row r="6722" spans="1:30" s="215" customFormat="1" x14ac:dyDescent="0.25">
      <c r="A6722" s="215" t="s">
        <v>160</v>
      </c>
      <c r="B6722" s="215">
        <v>6215</v>
      </c>
      <c r="C6722" s="215" t="s">
        <v>270</v>
      </c>
      <c r="D6722" s="215">
        <v>190150424</v>
      </c>
      <c r="E6722" s="215">
        <v>1020</v>
      </c>
      <c r="F6722" s="215">
        <v>1110</v>
      </c>
      <c r="G6722" s="215">
        <v>1004</v>
      </c>
      <c r="I6722" s="215" t="s">
        <v>4335</v>
      </c>
      <c r="J6722" s="215" t="s">
        <v>4336</v>
      </c>
      <c r="K6722" s="215" t="s">
        <v>328</v>
      </c>
      <c r="L6722" s="215" t="s">
        <v>7176</v>
      </c>
      <c r="AD6722" s="216"/>
    </row>
    <row r="6723" spans="1:30" s="215" customFormat="1" x14ac:dyDescent="0.25">
      <c r="A6723" s="215" t="s">
        <v>160</v>
      </c>
      <c r="B6723" s="215">
        <v>6215</v>
      </c>
      <c r="C6723" s="215" t="s">
        <v>270</v>
      </c>
      <c r="D6723" s="215">
        <v>190150427</v>
      </c>
      <c r="E6723" s="215">
        <v>1020</v>
      </c>
      <c r="F6723" s="215">
        <v>1110</v>
      </c>
      <c r="G6723" s="215">
        <v>1004</v>
      </c>
      <c r="I6723" s="215" t="s">
        <v>4337</v>
      </c>
      <c r="J6723" s="215" t="s">
        <v>4338</v>
      </c>
      <c r="K6723" s="215" t="s">
        <v>328</v>
      </c>
      <c r="L6723" s="215" t="s">
        <v>7177</v>
      </c>
      <c r="AD6723" s="216"/>
    </row>
    <row r="6724" spans="1:30" s="215" customFormat="1" x14ac:dyDescent="0.25">
      <c r="A6724" s="215" t="s">
        <v>160</v>
      </c>
      <c r="B6724" s="215">
        <v>6215</v>
      </c>
      <c r="C6724" s="215" t="s">
        <v>270</v>
      </c>
      <c r="D6724" s="215">
        <v>190150430</v>
      </c>
      <c r="E6724" s="215">
        <v>1020</v>
      </c>
      <c r="F6724" s="215">
        <v>1110</v>
      </c>
      <c r="G6724" s="215">
        <v>1004</v>
      </c>
      <c r="I6724" s="215" t="s">
        <v>4337</v>
      </c>
      <c r="J6724" s="215" t="s">
        <v>4338</v>
      </c>
      <c r="K6724" s="215" t="s">
        <v>328</v>
      </c>
      <c r="L6724" s="215" t="s">
        <v>7177</v>
      </c>
      <c r="AD6724" s="216"/>
    </row>
    <row r="6725" spans="1:30" s="215" customFormat="1" x14ac:dyDescent="0.25">
      <c r="A6725" s="215" t="s">
        <v>160</v>
      </c>
      <c r="B6725" s="215">
        <v>6215</v>
      </c>
      <c r="C6725" s="215" t="s">
        <v>270</v>
      </c>
      <c r="D6725" s="215">
        <v>190150434</v>
      </c>
      <c r="E6725" s="215">
        <v>1020</v>
      </c>
      <c r="F6725" s="215">
        <v>1110</v>
      </c>
      <c r="G6725" s="215">
        <v>1004</v>
      </c>
      <c r="I6725" s="215" t="s">
        <v>4339</v>
      </c>
      <c r="J6725" s="215" t="s">
        <v>4340</v>
      </c>
      <c r="K6725" s="215" t="s">
        <v>328</v>
      </c>
      <c r="L6725" s="215" t="s">
        <v>7178</v>
      </c>
      <c r="AD6725" s="216"/>
    </row>
    <row r="6726" spans="1:30" s="215" customFormat="1" x14ac:dyDescent="0.25">
      <c r="A6726" s="215" t="s">
        <v>160</v>
      </c>
      <c r="B6726" s="215">
        <v>6215</v>
      </c>
      <c r="C6726" s="215" t="s">
        <v>270</v>
      </c>
      <c r="D6726" s="215">
        <v>190150449</v>
      </c>
      <c r="E6726" s="215">
        <v>1020</v>
      </c>
      <c r="F6726" s="215">
        <v>1110</v>
      </c>
      <c r="G6726" s="215">
        <v>1004</v>
      </c>
      <c r="I6726" s="215" t="s">
        <v>4339</v>
      </c>
      <c r="J6726" s="215" t="s">
        <v>4340</v>
      </c>
      <c r="K6726" s="215" t="s">
        <v>328</v>
      </c>
      <c r="L6726" s="215" t="s">
        <v>7178</v>
      </c>
      <c r="AD6726" s="216"/>
    </row>
    <row r="6727" spans="1:30" s="215" customFormat="1" x14ac:dyDescent="0.25">
      <c r="A6727" s="215" t="s">
        <v>160</v>
      </c>
      <c r="B6727" s="215">
        <v>6215</v>
      </c>
      <c r="C6727" s="215" t="s">
        <v>270</v>
      </c>
      <c r="D6727" s="215">
        <v>190167092</v>
      </c>
      <c r="E6727" s="215">
        <v>1020</v>
      </c>
      <c r="F6727" s="215">
        <v>1110</v>
      </c>
      <c r="G6727" s="215">
        <v>1004</v>
      </c>
      <c r="I6727" s="215" t="s">
        <v>4353</v>
      </c>
      <c r="J6727" s="215" t="s">
        <v>4354</v>
      </c>
      <c r="K6727" s="215" t="s">
        <v>328</v>
      </c>
      <c r="L6727" s="215" t="s">
        <v>7179</v>
      </c>
      <c r="AD6727" s="216"/>
    </row>
    <row r="6728" spans="1:30" s="215" customFormat="1" x14ac:dyDescent="0.25">
      <c r="A6728" s="215" t="s">
        <v>160</v>
      </c>
      <c r="B6728" s="215">
        <v>6215</v>
      </c>
      <c r="C6728" s="215" t="s">
        <v>270</v>
      </c>
      <c r="D6728" s="215">
        <v>190168453</v>
      </c>
      <c r="E6728" s="215">
        <v>1020</v>
      </c>
      <c r="F6728" s="215">
        <v>1121</v>
      </c>
      <c r="G6728" s="215">
        <v>1004</v>
      </c>
      <c r="I6728" s="215" t="s">
        <v>4341</v>
      </c>
      <c r="J6728" s="215" t="s">
        <v>4342</v>
      </c>
      <c r="K6728" s="215" t="s">
        <v>328</v>
      </c>
      <c r="L6728" s="215" t="s">
        <v>7168</v>
      </c>
      <c r="AD6728" s="216"/>
    </row>
    <row r="6729" spans="1:30" s="215" customFormat="1" x14ac:dyDescent="0.25">
      <c r="A6729" s="215" t="s">
        <v>160</v>
      </c>
      <c r="B6729" s="215">
        <v>6215</v>
      </c>
      <c r="C6729" s="215" t="s">
        <v>270</v>
      </c>
      <c r="D6729" s="215">
        <v>190197171</v>
      </c>
      <c r="E6729" s="215">
        <v>1020</v>
      </c>
      <c r="F6729" s="215">
        <v>1110</v>
      </c>
      <c r="G6729" s="215">
        <v>1004</v>
      </c>
      <c r="I6729" s="215" t="s">
        <v>4343</v>
      </c>
      <c r="J6729" s="215" t="s">
        <v>4344</v>
      </c>
      <c r="K6729" s="215" t="s">
        <v>328</v>
      </c>
      <c r="L6729" s="215" t="s">
        <v>7180</v>
      </c>
      <c r="AD6729" s="216"/>
    </row>
    <row r="6730" spans="1:30" s="215" customFormat="1" x14ac:dyDescent="0.25">
      <c r="A6730" s="215" t="s">
        <v>160</v>
      </c>
      <c r="B6730" s="215">
        <v>6215</v>
      </c>
      <c r="C6730" s="215" t="s">
        <v>270</v>
      </c>
      <c r="D6730" s="215">
        <v>190197172</v>
      </c>
      <c r="E6730" s="215">
        <v>1020</v>
      </c>
      <c r="F6730" s="215">
        <v>1110</v>
      </c>
      <c r="G6730" s="215">
        <v>1004</v>
      </c>
      <c r="I6730" s="215" t="s">
        <v>4343</v>
      </c>
      <c r="J6730" s="215" t="s">
        <v>4344</v>
      </c>
      <c r="K6730" s="215" t="s">
        <v>328</v>
      </c>
      <c r="L6730" s="215" t="s">
        <v>7180</v>
      </c>
      <c r="AD6730" s="216"/>
    </row>
    <row r="6731" spans="1:30" s="215" customFormat="1" x14ac:dyDescent="0.25">
      <c r="A6731" s="215" t="s">
        <v>160</v>
      </c>
      <c r="B6731" s="215">
        <v>6215</v>
      </c>
      <c r="C6731" s="215" t="s">
        <v>270</v>
      </c>
      <c r="D6731" s="215">
        <v>190996611</v>
      </c>
      <c r="E6731" s="215">
        <v>1020</v>
      </c>
      <c r="F6731" s="215">
        <v>1122</v>
      </c>
      <c r="G6731" s="215">
        <v>1004</v>
      </c>
      <c r="I6731" s="215" t="s">
        <v>4345</v>
      </c>
      <c r="J6731" s="215" t="s">
        <v>4346</v>
      </c>
      <c r="K6731" s="215" t="s">
        <v>328</v>
      </c>
      <c r="L6731" s="215" t="s">
        <v>7181</v>
      </c>
      <c r="AD6731" s="216"/>
    </row>
    <row r="6732" spans="1:30" s="215" customFormat="1" x14ac:dyDescent="0.25">
      <c r="A6732" s="215" t="s">
        <v>160</v>
      </c>
      <c r="B6732" s="215">
        <v>6215</v>
      </c>
      <c r="C6732" s="215" t="s">
        <v>270</v>
      </c>
      <c r="D6732" s="215">
        <v>190996730</v>
      </c>
      <c r="E6732" s="215">
        <v>1020</v>
      </c>
      <c r="F6732" s="215">
        <v>1122</v>
      </c>
      <c r="G6732" s="215">
        <v>1004</v>
      </c>
      <c r="I6732" s="215" t="s">
        <v>4345</v>
      </c>
      <c r="J6732" s="215" t="s">
        <v>4346</v>
      </c>
      <c r="K6732" s="215" t="s">
        <v>328</v>
      </c>
      <c r="L6732" s="215" t="s">
        <v>7181</v>
      </c>
      <c r="AD6732" s="216"/>
    </row>
    <row r="6733" spans="1:30" s="215" customFormat="1" x14ac:dyDescent="0.25">
      <c r="A6733" s="215" t="s">
        <v>160</v>
      </c>
      <c r="B6733" s="215">
        <v>6215</v>
      </c>
      <c r="C6733" s="215" t="s">
        <v>270</v>
      </c>
      <c r="D6733" s="215">
        <v>191597523</v>
      </c>
      <c r="E6733" s="215">
        <v>1080</v>
      </c>
      <c r="F6733" s="215">
        <v>1274</v>
      </c>
      <c r="G6733" s="215">
        <v>1004</v>
      </c>
      <c r="I6733" s="215" t="s">
        <v>4347</v>
      </c>
      <c r="J6733" s="215" t="s">
        <v>4348</v>
      </c>
      <c r="K6733" s="215" t="s">
        <v>328</v>
      </c>
      <c r="L6733" s="215" t="s">
        <v>7500</v>
      </c>
      <c r="AD6733" s="216"/>
    </row>
    <row r="6734" spans="1:30" s="215" customFormat="1" x14ac:dyDescent="0.25">
      <c r="A6734" s="215" t="s">
        <v>160</v>
      </c>
      <c r="B6734" s="215">
        <v>6215</v>
      </c>
      <c r="C6734" s="215" t="s">
        <v>270</v>
      </c>
      <c r="D6734" s="215">
        <v>191628311</v>
      </c>
      <c r="E6734" s="215">
        <v>1030</v>
      </c>
      <c r="F6734" s="215">
        <v>1110</v>
      </c>
      <c r="G6734" s="215">
        <v>1004</v>
      </c>
      <c r="I6734" s="215" t="s">
        <v>6598</v>
      </c>
      <c r="J6734" s="215" t="s">
        <v>6599</v>
      </c>
      <c r="K6734" s="215" t="s">
        <v>328</v>
      </c>
      <c r="L6734" s="215" t="s">
        <v>7172</v>
      </c>
      <c r="AD6734" s="216"/>
    </row>
    <row r="6735" spans="1:30" s="215" customFormat="1" x14ac:dyDescent="0.25">
      <c r="A6735" s="215" t="s">
        <v>160</v>
      </c>
      <c r="B6735" s="215">
        <v>6215</v>
      </c>
      <c r="C6735" s="215" t="s">
        <v>270</v>
      </c>
      <c r="D6735" s="215">
        <v>191641215</v>
      </c>
      <c r="E6735" s="215">
        <v>1020</v>
      </c>
      <c r="F6735" s="215">
        <v>1122</v>
      </c>
      <c r="G6735" s="215">
        <v>1004</v>
      </c>
      <c r="I6735" s="215" t="s">
        <v>17053</v>
      </c>
      <c r="J6735" s="215" t="s">
        <v>17054</v>
      </c>
      <c r="K6735" s="215" t="s">
        <v>8688</v>
      </c>
      <c r="L6735" s="215" t="s">
        <v>22034</v>
      </c>
      <c r="AD6735" s="216"/>
    </row>
    <row r="6736" spans="1:30" s="215" customFormat="1" x14ac:dyDescent="0.25">
      <c r="A6736" s="215" t="s">
        <v>160</v>
      </c>
      <c r="B6736" s="215">
        <v>6215</v>
      </c>
      <c r="C6736" s="215" t="s">
        <v>270</v>
      </c>
      <c r="D6736" s="215">
        <v>191641232</v>
      </c>
      <c r="E6736" s="215">
        <v>1020</v>
      </c>
      <c r="F6736" s="215">
        <v>1122</v>
      </c>
      <c r="G6736" s="215">
        <v>1004</v>
      </c>
      <c r="I6736" s="215" t="s">
        <v>17055</v>
      </c>
      <c r="J6736" s="215" t="s">
        <v>17056</v>
      </c>
      <c r="K6736" s="215" t="s">
        <v>8688</v>
      </c>
      <c r="L6736" s="215" t="s">
        <v>22035</v>
      </c>
      <c r="AD6736" s="216"/>
    </row>
    <row r="6737" spans="1:30" s="215" customFormat="1" x14ac:dyDescent="0.25">
      <c r="A6737" s="215" t="s">
        <v>160</v>
      </c>
      <c r="B6737" s="215">
        <v>6215</v>
      </c>
      <c r="C6737" s="215" t="s">
        <v>270</v>
      </c>
      <c r="D6737" s="215">
        <v>191654219</v>
      </c>
      <c r="E6737" s="215">
        <v>1060</v>
      </c>
      <c r="F6737" s="215">
        <v>1271</v>
      </c>
      <c r="G6737" s="215">
        <v>1004</v>
      </c>
      <c r="I6737" s="215" t="s">
        <v>17057</v>
      </c>
      <c r="J6737" s="215" t="s">
        <v>17058</v>
      </c>
      <c r="K6737" s="215" t="s">
        <v>8688</v>
      </c>
      <c r="L6737" s="215" t="s">
        <v>22036</v>
      </c>
      <c r="AD6737" s="216"/>
    </row>
    <row r="6738" spans="1:30" s="215" customFormat="1" x14ac:dyDescent="0.25">
      <c r="A6738" s="215" t="s">
        <v>160</v>
      </c>
      <c r="B6738" s="215">
        <v>6215</v>
      </c>
      <c r="C6738" s="215" t="s">
        <v>270</v>
      </c>
      <c r="D6738" s="215">
        <v>191697135</v>
      </c>
      <c r="E6738" s="215">
        <v>1020</v>
      </c>
      <c r="F6738" s="215">
        <v>1122</v>
      </c>
      <c r="G6738" s="215">
        <v>1004</v>
      </c>
      <c r="I6738" s="215" t="s">
        <v>4349</v>
      </c>
      <c r="J6738" s="215" t="s">
        <v>4350</v>
      </c>
      <c r="K6738" s="215" t="s">
        <v>328</v>
      </c>
      <c r="L6738" s="215" t="s">
        <v>7501</v>
      </c>
      <c r="AD6738" s="216"/>
    </row>
    <row r="6739" spans="1:30" s="215" customFormat="1" x14ac:dyDescent="0.25">
      <c r="A6739" s="215" t="s">
        <v>160</v>
      </c>
      <c r="B6739" s="215">
        <v>6215</v>
      </c>
      <c r="C6739" s="215" t="s">
        <v>270</v>
      </c>
      <c r="D6739" s="215">
        <v>191697155</v>
      </c>
      <c r="E6739" s="215">
        <v>1020</v>
      </c>
      <c r="F6739" s="215">
        <v>1122</v>
      </c>
      <c r="G6739" s="215">
        <v>1004</v>
      </c>
      <c r="I6739" s="215" t="s">
        <v>4349</v>
      </c>
      <c r="J6739" s="215" t="s">
        <v>4350</v>
      </c>
      <c r="K6739" s="215" t="s">
        <v>328</v>
      </c>
      <c r="L6739" s="215" t="s">
        <v>7501</v>
      </c>
      <c r="AD6739" s="216"/>
    </row>
    <row r="6740" spans="1:30" s="215" customFormat="1" x14ac:dyDescent="0.25">
      <c r="A6740" s="215" t="s">
        <v>160</v>
      </c>
      <c r="B6740" s="215">
        <v>6215</v>
      </c>
      <c r="C6740" s="215" t="s">
        <v>270</v>
      </c>
      <c r="D6740" s="215">
        <v>191697156</v>
      </c>
      <c r="E6740" s="215">
        <v>1020</v>
      </c>
      <c r="F6740" s="215">
        <v>1122</v>
      </c>
      <c r="G6740" s="215">
        <v>1004</v>
      </c>
      <c r="I6740" s="215" t="s">
        <v>4349</v>
      </c>
      <c r="J6740" s="215" t="s">
        <v>4350</v>
      </c>
      <c r="K6740" s="215" t="s">
        <v>328</v>
      </c>
      <c r="L6740" s="215" t="s">
        <v>7501</v>
      </c>
      <c r="AD6740" s="216"/>
    </row>
    <row r="6741" spans="1:30" s="215" customFormat="1" x14ac:dyDescent="0.25">
      <c r="A6741" s="215" t="s">
        <v>160</v>
      </c>
      <c r="B6741" s="215">
        <v>6215</v>
      </c>
      <c r="C6741" s="215" t="s">
        <v>270</v>
      </c>
      <c r="D6741" s="215">
        <v>191721484</v>
      </c>
      <c r="E6741" s="215">
        <v>1020</v>
      </c>
      <c r="F6741" s="215">
        <v>1110</v>
      </c>
      <c r="G6741" s="215">
        <v>1004</v>
      </c>
      <c r="I6741" s="215" t="s">
        <v>4351</v>
      </c>
      <c r="J6741" s="215" t="s">
        <v>4352</v>
      </c>
      <c r="K6741" s="215" t="s">
        <v>328</v>
      </c>
      <c r="L6741" s="215" t="s">
        <v>7174</v>
      </c>
      <c r="AD6741" s="216"/>
    </row>
    <row r="6742" spans="1:30" s="215" customFormat="1" x14ac:dyDescent="0.25">
      <c r="A6742" s="215" t="s">
        <v>160</v>
      </c>
      <c r="B6742" s="215">
        <v>6215</v>
      </c>
      <c r="C6742" s="215" t="s">
        <v>270</v>
      </c>
      <c r="D6742" s="215">
        <v>191722211</v>
      </c>
      <c r="E6742" s="215">
        <v>1020</v>
      </c>
      <c r="F6742" s="215">
        <v>1110</v>
      </c>
      <c r="G6742" s="215">
        <v>1004</v>
      </c>
      <c r="I6742" s="215" t="s">
        <v>17059</v>
      </c>
      <c r="J6742" s="215" t="s">
        <v>17060</v>
      </c>
      <c r="K6742" s="215" t="s">
        <v>8688</v>
      </c>
      <c r="L6742" s="215" t="s">
        <v>22037</v>
      </c>
      <c r="AD6742" s="216"/>
    </row>
    <row r="6743" spans="1:30" s="215" customFormat="1" x14ac:dyDescent="0.25">
      <c r="A6743" s="215" t="s">
        <v>160</v>
      </c>
      <c r="B6743" s="215">
        <v>6215</v>
      </c>
      <c r="C6743" s="215" t="s">
        <v>270</v>
      </c>
      <c r="D6743" s="215">
        <v>191722216</v>
      </c>
      <c r="E6743" s="215">
        <v>1020</v>
      </c>
      <c r="F6743" s="215">
        <v>1121</v>
      </c>
      <c r="G6743" s="215">
        <v>1004</v>
      </c>
      <c r="I6743" s="215" t="s">
        <v>17059</v>
      </c>
      <c r="J6743" s="215" t="s">
        <v>17060</v>
      </c>
      <c r="K6743" s="215" t="s">
        <v>8688</v>
      </c>
      <c r="L6743" s="215" t="s">
        <v>22038</v>
      </c>
      <c r="AD6743" s="216"/>
    </row>
    <row r="6744" spans="1:30" s="215" customFormat="1" x14ac:dyDescent="0.25">
      <c r="A6744" s="215" t="s">
        <v>160</v>
      </c>
      <c r="B6744" s="215">
        <v>6215</v>
      </c>
      <c r="C6744" s="215" t="s">
        <v>270</v>
      </c>
      <c r="D6744" s="215">
        <v>191722251</v>
      </c>
      <c r="E6744" s="215">
        <v>1020</v>
      </c>
      <c r="F6744" s="215">
        <v>1121</v>
      </c>
      <c r="G6744" s="215">
        <v>1004</v>
      </c>
      <c r="I6744" s="215" t="s">
        <v>17059</v>
      </c>
      <c r="J6744" s="215" t="s">
        <v>17060</v>
      </c>
      <c r="K6744" s="215" t="s">
        <v>8688</v>
      </c>
      <c r="L6744" s="215" t="s">
        <v>22039</v>
      </c>
      <c r="AD6744" s="216"/>
    </row>
    <row r="6745" spans="1:30" s="215" customFormat="1" x14ac:dyDescent="0.25">
      <c r="A6745" s="215" t="s">
        <v>160</v>
      </c>
      <c r="B6745" s="215">
        <v>6215</v>
      </c>
      <c r="C6745" s="215" t="s">
        <v>270</v>
      </c>
      <c r="D6745" s="215">
        <v>191766317</v>
      </c>
      <c r="E6745" s="215">
        <v>1020</v>
      </c>
      <c r="F6745" s="215">
        <v>1110</v>
      </c>
      <c r="G6745" s="215">
        <v>1004</v>
      </c>
      <c r="I6745" s="215" t="s">
        <v>17061</v>
      </c>
      <c r="J6745" s="215" t="s">
        <v>17062</v>
      </c>
      <c r="K6745" s="215" t="s">
        <v>8688</v>
      </c>
      <c r="L6745" s="215" t="s">
        <v>22040</v>
      </c>
      <c r="AD6745" s="216"/>
    </row>
    <row r="6746" spans="1:30" s="215" customFormat="1" x14ac:dyDescent="0.25">
      <c r="A6746" s="215" t="s">
        <v>160</v>
      </c>
      <c r="B6746" s="215">
        <v>6215</v>
      </c>
      <c r="C6746" s="215" t="s">
        <v>270</v>
      </c>
      <c r="D6746" s="215">
        <v>191766318</v>
      </c>
      <c r="E6746" s="215">
        <v>1020</v>
      </c>
      <c r="F6746" s="215">
        <v>1110</v>
      </c>
      <c r="G6746" s="215">
        <v>1004</v>
      </c>
      <c r="I6746" s="215" t="s">
        <v>17061</v>
      </c>
      <c r="J6746" s="215" t="s">
        <v>17062</v>
      </c>
      <c r="K6746" s="215" t="s">
        <v>8688</v>
      </c>
      <c r="L6746" s="215" t="s">
        <v>22041</v>
      </c>
      <c r="AD6746" s="216"/>
    </row>
    <row r="6747" spans="1:30" s="215" customFormat="1" x14ac:dyDescent="0.25">
      <c r="A6747" s="215" t="s">
        <v>160</v>
      </c>
      <c r="B6747" s="215">
        <v>6215</v>
      </c>
      <c r="C6747" s="215" t="s">
        <v>270</v>
      </c>
      <c r="D6747" s="215">
        <v>191842454</v>
      </c>
      <c r="E6747" s="215">
        <v>1020</v>
      </c>
      <c r="F6747" s="215">
        <v>1110</v>
      </c>
      <c r="G6747" s="215">
        <v>1004</v>
      </c>
      <c r="I6747" s="215" t="s">
        <v>17063</v>
      </c>
      <c r="J6747" s="215" t="s">
        <v>17064</v>
      </c>
      <c r="K6747" s="215" t="s">
        <v>8688</v>
      </c>
      <c r="L6747" s="215" t="s">
        <v>22042</v>
      </c>
      <c r="AD6747" s="216"/>
    </row>
    <row r="6748" spans="1:30" s="215" customFormat="1" x14ac:dyDescent="0.25">
      <c r="A6748" s="215" t="s">
        <v>160</v>
      </c>
      <c r="B6748" s="215">
        <v>6215</v>
      </c>
      <c r="C6748" s="215" t="s">
        <v>270</v>
      </c>
      <c r="D6748" s="215">
        <v>191859374</v>
      </c>
      <c r="E6748" s="215">
        <v>1020</v>
      </c>
      <c r="F6748" s="215">
        <v>1110</v>
      </c>
      <c r="G6748" s="215">
        <v>1004</v>
      </c>
      <c r="I6748" s="215" t="s">
        <v>4353</v>
      </c>
      <c r="J6748" s="215" t="s">
        <v>4354</v>
      </c>
      <c r="K6748" s="215" t="s">
        <v>328</v>
      </c>
      <c r="L6748" s="215" t="s">
        <v>7179</v>
      </c>
      <c r="AD6748" s="216"/>
    </row>
    <row r="6749" spans="1:30" s="215" customFormat="1" x14ac:dyDescent="0.25">
      <c r="A6749" s="215" t="s">
        <v>160</v>
      </c>
      <c r="B6749" s="215">
        <v>6215</v>
      </c>
      <c r="C6749" s="215" t="s">
        <v>270</v>
      </c>
      <c r="D6749" s="215">
        <v>191862675</v>
      </c>
      <c r="E6749" s="215">
        <v>1020</v>
      </c>
      <c r="F6749" s="215">
        <v>1122</v>
      </c>
      <c r="G6749" s="215">
        <v>1004</v>
      </c>
      <c r="I6749" s="215" t="s">
        <v>23780</v>
      </c>
      <c r="J6749" s="215" t="s">
        <v>23781</v>
      </c>
      <c r="K6749" s="215" t="s">
        <v>8688</v>
      </c>
      <c r="L6749" s="215" t="s">
        <v>23815</v>
      </c>
      <c r="AD6749" s="216"/>
    </row>
    <row r="6750" spans="1:30" s="215" customFormat="1" x14ac:dyDescent="0.25">
      <c r="A6750" s="215" t="s">
        <v>160</v>
      </c>
      <c r="B6750" s="215">
        <v>6215</v>
      </c>
      <c r="C6750" s="215" t="s">
        <v>270</v>
      </c>
      <c r="D6750" s="215">
        <v>191947356</v>
      </c>
      <c r="E6750" s="215">
        <v>1020</v>
      </c>
      <c r="F6750" s="215">
        <v>1121</v>
      </c>
      <c r="G6750" s="215">
        <v>1004</v>
      </c>
      <c r="I6750" s="215" t="s">
        <v>27248</v>
      </c>
      <c r="J6750" s="215" t="s">
        <v>27249</v>
      </c>
      <c r="K6750" s="215" t="s">
        <v>8688</v>
      </c>
      <c r="L6750" s="215" t="s">
        <v>27304</v>
      </c>
      <c r="AD6750" s="216"/>
    </row>
    <row r="6751" spans="1:30" s="215" customFormat="1" x14ac:dyDescent="0.25">
      <c r="A6751" s="215" t="s">
        <v>160</v>
      </c>
      <c r="B6751" s="215">
        <v>6215</v>
      </c>
      <c r="C6751" s="215" t="s">
        <v>270</v>
      </c>
      <c r="D6751" s="215">
        <v>191948588</v>
      </c>
      <c r="E6751" s="215">
        <v>1020</v>
      </c>
      <c r="F6751" s="215">
        <v>1110</v>
      </c>
      <c r="G6751" s="215">
        <v>1004</v>
      </c>
      <c r="I6751" s="215" t="s">
        <v>24847</v>
      </c>
      <c r="J6751" s="215" t="s">
        <v>24848</v>
      </c>
      <c r="K6751" s="215" t="s">
        <v>8688</v>
      </c>
      <c r="L6751" s="215" t="s">
        <v>24922</v>
      </c>
      <c r="AD6751" s="216"/>
    </row>
    <row r="6752" spans="1:30" s="215" customFormat="1" x14ac:dyDescent="0.25">
      <c r="A6752" s="215" t="s">
        <v>160</v>
      </c>
      <c r="B6752" s="215">
        <v>6215</v>
      </c>
      <c r="C6752" s="215" t="s">
        <v>270</v>
      </c>
      <c r="D6752" s="215">
        <v>191950117</v>
      </c>
      <c r="E6752" s="215">
        <v>1020</v>
      </c>
      <c r="F6752" s="215">
        <v>1110</v>
      </c>
      <c r="G6752" s="215">
        <v>1004</v>
      </c>
      <c r="I6752" s="215" t="s">
        <v>17065</v>
      </c>
      <c r="J6752" s="215" t="s">
        <v>17066</v>
      </c>
      <c r="K6752" s="215" t="s">
        <v>8688</v>
      </c>
      <c r="L6752" s="215" t="s">
        <v>22043</v>
      </c>
      <c r="AD6752" s="216"/>
    </row>
    <row r="6753" spans="1:30" s="215" customFormat="1" x14ac:dyDescent="0.25">
      <c r="A6753" s="215" t="s">
        <v>160</v>
      </c>
      <c r="B6753" s="215">
        <v>6215</v>
      </c>
      <c r="C6753" s="215" t="s">
        <v>270</v>
      </c>
      <c r="D6753" s="215">
        <v>191974230</v>
      </c>
      <c r="E6753" s="215">
        <v>1020</v>
      </c>
      <c r="F6753" s="215">
        <v>1121</v>
      </c>
      <c r="G6753" s="215">
        <v>1004</v>
      </c>
      <c r="I6753" s="215" t="s">
        <v>17067</v>
      </c>
      <c r="J6753" s="215" t="s">
        <v>17068</v>
      </c>
      <c r="K6753" s="215" t="s">
        <v>8688</v>
      </c>
      <c r="L6753" s="215" t="s">
        <v>22044</v>
      </c>
      <c r="AD6753" s="216"/>
    </row>
    <row r="6754" spans="1:30" s="215" customFormat="1" x14ac:dyDescent="0.25">
      <c r="A6754" s="215" t="s">
        <v>160</v>
      </c>
      <c r="B6754" s="215">
        <v>6215</v>
      </c>
      <c r="C6754" s="215" t="s">
        <v>270</v>
      </c>
      <c r="D6754" s="215">
        <v>192025137</v>
      </c>
      <c r="E6754" s="215">
        <v>1020</v>
      </c>
      <c r="F6754" s="215">
        <v>1110</v>
      </c>
      <c r="G6754" s="215">
        <v>1004</v>
      </c>
      <c r="I6754" s="215" t="s">
        <v>25178</v>
      </c>
      <c r="J6754" s="215" t="s">
        <v>25179</v>
      </c>
      <c r="K6754" s="215" t="s">
        <v>8688</v>
      </c>
      <c r="L6754" s="215" t="s">
        <v>25209</v>
      </c>
      <c r="AD6754" s="216"/>
    </row>
    <row r="6755" spans="1:30" s="215" customFormat="1" x14ac:dyDescent="0.25">
      <c r="A6755" s="215" t="s">
        <v>160</v>
      </c>
      <c r="B6755" s="215">
        <v>6215</v>
      </c>
      <c r="C6755" s="215" t="s">
        <v>270</v>
      </c>
      <c r="D6755" s="215">
        <v>192035560</v>
      </c>
      <c r="E6755" s="215">
        <v>1080</v>
      </c>
      <c r="F6755" s="215">
        <v>1274</v>
      </c>
      <c r="G6755" s="215">
        <v>1004</v>
      </c>
      <c r="I6755" s="215" t="s">
        <v>27250</v>
      </c>
      <c r="J6755" s="215" t="s">
        <v>27251</v>
      </c>
      <c r="K6755" s="215" t="s">
        <v>8688</v>
      </c>
      <c r="L6755" s="215" t="s">
        <v>27305</v>
      </c>
      <c r="AD6755" s="216"/>
    </row>
    <row r="6756" spans="1:30" s="215" customFormat="1" x14ac:dyDescent="0.25">
      <c r="A6756" s="215" t="s">
        <v>160</v>
      </c>
      <c r="B6756" s="215">
        <v>6215</v>
      </c>
      <c r="C6756" s="215" t="s">
        <v>270</v>
      </c>
      <c r="D6756" s="215">
        <v>192035561</v>
      </c>
      <c r="E6756" s="215">
        <v>1060</v>
      </c>
      <c r="F6756" s="215">
        <v>1252</v>
      </c>
      <c r="G6756" s="215">
        <v>1004</v>
      </c>
      <c r="I6756" s="215" t="s">
        <v>27252</v>
      </c>
      <c r="J6756" s="215" t="s">
        <v>27253</v>
      </c>
      <c r="K6756" s="215" t="s">
        <v>8688</v>
      </c>
      <c r="L6756" s="215" t="s">
        <v>27306</v>
      </c>
      <c r="AD6756" s="216"/>
    </row>
    <row r="6757" spans="1:30" s="215" customFormat="1" x14ac:dyDescent="0.25">
      <c r="A6757" s="215" t="s">
        <v>160</v>
      </c>
      <c r="B6757" s="215">
        <v>6215</v>
      </c>
      <c r="C6757" s="215" t="s">
        <v>270</v>
      </c>
      <c r="D6757" s="215">
        <v>192049677</v>
      </c>
      <c r="E6757" s="215">
        <v>1060</v>
      </c>
      <c r="F6757" s="215">
        <v>1271</v>
      </c>
      <c r="G6757" s="215">
        <v>1003</v>
      </c>
      <c r="I6757" s="215" t="s">
        <v>31301</v>
      </c>
      <c r="J6757" s="215" t="s">
        <v>31302</v>
      </c>
      <c r="K6757" s="215" t="s">
        <v>8688</v>
      </c>
      <c r="L6757" s="215" t="s">
        <v>31354</v>
      </c>
      <c r="AD6757" s="216"/>
    </row>
    <row r="6758" spans="1:30" s="215" customFormat="1" x14ac:dyDescent="0.25">
      <c r="A6758" s="215" t="s">
        <v>160</v>
      </c>
      <c r="B6758" s="215">
        <v>6217</v>
      </c>
      <c r="C6758" s="215" t="s">
        <v>271</v>
      </c>
      <c r="D6758" s="215">
        <v>936104</v>
      </c>
      <c r="E6758" s="215">
        <v>1020</v>
      </c>
      <c r="F6758" s="215">
        <v>1110</v>
      </c>
      <c r="G6758" s="215">
        <v>1004</v>
      </c>
      <c r="I6758" s="215" t="s">
        <v>30235</v>
      </c>
      <c r="J6758" s="215" t="s">
        <v>30236</v>
      </c>
      <c r="K6758" s="215" t="s">
        <v>8688</v>
      </c>
      <c r="L6758" s="215" t="s">
        <v>31008</v>
      </c>
      <c r="AD6758" s="216"/>
    </row>
    <row r="6759" spans="1:30" s="215" customFormat="1" x14ac:dyDescent="0.25">
      <c r="A6759" s="215" t="s">
        <v>160</v>
      </c>
      <c r="B6759" s="215">
        <v>6217</v>
      </c>
      <c r="C6759" s="215" t="s">
        <v>271</v>
      </c>
      <c r="D6759" s="215">
        <v>936855</v>
      </c>
      <c r="E6759" s="215">
        <v>1020</v>
      </c>
      <c r="F6759" s="215">
        <v>1121</v>
      </c>
      <c r="G6759" s="215">
        <v>1004</v>
      </c>
      <c r="I6759" s="215" t="s">
        <v>30237</v>
      </c>
      <c r="J6759" s="215" t="s">
        <v>30238</v>
      </c>
      <c r="K6759" s="215" t="s">
        <v>8741</v>
      </c>
      <c r="L6759" s="215" t="s">
        <v>31124</v>
      </c>
      <c r="AD6759" s="216"/>
    </row>
    <row r="6760" spans="1:30" s="215" customFormat="1" x14ac:dyDescent="0.25">
      <c r="A6760" s="215" t="s">
        <v>160</v>
      </c>
      <c r="B6760" s="215">
        <v>6217</v>
      </c>
      <c r="C6760" s="215" t="s">
        <v>271</v>
      </c>
      <c r="D6760" s="215">
        <v>936856</v>
      </c>
      <c r="E6760" s="215">
        <v>1060</v>
      </c>
      <c r="F6760" s="215">
        <v>1252</v>
      </c>
      <c r="G6760" s="215">
        <v>1004</v>
      </c>
      <c r="I6760" s="215" t="s">
        <v>30239</v>
      </c>
      <c r="J6760" s="215" t="s">
        <v>30240</v>
      </c>
      <c r="K6760" s="215" t="s">
        <v>8741</v>
      </c>
      <c r="L6760" s="215" t="s">
        <v>31124</v>
      </c>
      <c r="AD6760" s="216"/>
    </row>
    <row r="6761" spans="1:30" s="215" customFormat="1" x14ac:dyDescent="0.25">
      <c r="A6761" s="215" t="s">
        <v>160</v>
      </c>
      <c r="B6761" s="215">
        <v>6217</v>
      </c>
      <c r="C6761" s="215" t="s">
        <v>271</v>
      </c>
      <c r="D6761" s="215">
        <v>936858</v>
      </c>
      <c r="E6761" s="215">
        <v>1020</v>
      </c>
      <c r="F6761" s="215">
        <v>1110</v>
      </c>
      <c r="G6761" s="215">
        <v>1004</v>
      </c>
      <c r="I6761" s="215" t="s">
        <v>30241</v>
      </c>
      <c r="J6761" s="215" t="s">
        <v>30242</v>
      </c>
      <c r="K6761" s="215" t="s">
        <v>8741</v>
      </c>
      <c r="L6761" s="215" t="s">
        <v>31125</v>
      </c>
      <c r="AD6761" s="216"/>
    </row>
    <row r="6762" spans="1:30" s="215" customFormat="1" x14ac:dyDescent="0.25">
      <c r="A6762" s="215" t="s">
        <v>160</v>
      </c>
      <c r="B6762" s="215">
        <v>6217</v>
      </c>
      <c r="C6762" s="215" t="s">
        <v>271</v>
      </c>
      <c r="D6762" s="215">
        <v>936859</v>
      </c>
      <c r="E6762" s="215">
        <v>1020</v>
      </c>
      <c r="F6762" s="215">
        <v>1110</v>
      </c>
      <c r="G6762" s="215">
        <v>1004</v>
      </c>
      <c r="I6762" s="215" t="s">
        <v>30243</v>
      </c>
      <c r="J6762" s="215" t="s">
        <v>30244</v>
      </c>
      <c r="K6762" s="215" t="s">
        <v>8741</v>
      </c>
      <c r="L6762" s="215" t="s">
        <v>31125</v>
      </c>
      <c r="AD6762" s="216"/>
    </row>
    <row r="6763" spans="1:30" s="215" customFormat="1" x14ac:dyDescent="0.25">
      <c r="A6763" s="215" t="s">
        <v>160</v>
      </c>
      <c r="B6763" s="215">
        <v>6217</v>
      </c>
      <c r="C6763" s="215" t="s">
        <v>271</v>
      </c>
      <c r="D6763" s="215">
        <v>936876</v>
      </c>
      <c r="E6763" s="215">
        <v>1020</v>
      </c>
      <c r="F6763" s="215">
        <v>1110</v>
      </c>
      <c r="G6763" s="215">
        <v>1004</v>
      </c>
      <c r="I6763" s="215" t="s">
        <v>30245</v>
      </c>
      <c r="J6763" s="215" t="s">
        <v>30246</v>
      </c>
      <c r="K6763" s="215" t="s">
        <v>8741</v>
      </c>
      <c r="L6763" s="215" t="s">
        <v>31126</v>
      </c>
      <c r="AD6763" s="216"/>
    </row>
    <row r="6764" spans="1:30" s="215" customFormat="1" x14ac:dyDescent="0.25">
      <c r="A6764" s="215" t="s">
        <v>160</v>
      </c>
      <c r="B6764" s="215">
        <v>6217</v>
      </c>
      <c r="C6764" s="215" t="s">
        <v>271</v>
      </c>
      <c r="D6764" s="215">
        <v>936879</v>
      </c>
      <c r="E6764" s="215">
        <v>1020</v>
      </c>
      <c r="F6764" s="215">
        <v>1110</v>
      </c>
      <c r="G6764" s="215">
        <v>1004</v>
      </c>
      <c r="I6764" s="215" t="s">
        <v>30247</v>
      </c>
      <c r="J6764" s="215" t="s">
        <v>30248</v>
      </c>
      <c r="K6764" s="215" t="s">
        <v>8741</v>
      </c>
      <c r="L6764" s="215" t="s">
        <v>31127</v>
      </c>
      <c r="AD6764" s="216"/>
    </row>
    <row r="6765" spans="1:30" s="215" customFormat="1" x14ac:dyDescent="0.25">
      <c r="A6765" s="215" t="s">
        <v>160</v>
      </c>
      <c r="B6765" s="215">
        <v>6217</v>
      </c>
      <c r="C6765" s="215" t="s">
        <v>271</v>
      </c>
      <c r="D6765" s="215">
        <v>936909</v>
      </c>
      <c r="E6765" s="215">
        <v>1020</v>
      </c>
      <c r="F6765" s="215">
        <v>1110</v>
      </c>
      <c r="G6765" s="215">
        <v>1004</v>
      </c>
      <c r="I6765" s="215" t="s">
        <v>30249</v>
      </c>
      <c r="J6765" s="215" t="s">
        <v>30250</v>
      </c>
      <c r="K6765" s="215" t="s">
        <v>328</v>
      </c>
      <c r="L6765" s="215" t="s">
        <v>30748</v>
      </c>
      <c r="AD6765" s="216"/>
    </row>
    <row r="6766" spans="1:30" s="215" customFormat="1" x14ac:dyDescent="0.25">
      <c r="A6766" s="215" t="s">
        <v>160</v>
      </c>
      <c r="B6766" s="215">
        <v>6217</v>
      </c>
      <c r="C6766" s="215" t="s">
        <v>271</v>
      </c>
      <c r="D6766" s="215">
        <v>936910</v>
      </c>
      <c r="E6766" s="215">
        <v>1020</v>
      </c>
      <c r="F6766" s="215">
        <v>1110</v>
      </c>
      <c r="G6766" s="215">
        <v>1004</v>
      </c>
      <c r="I6766" s="215" t="s">
        <v>30251</v>
      </c>
      <c r="J6766" s="215" t="s">
        <v>30252</v>
      </c>
      <c r="K6766" s="215" t="s">
        <v>328</v>
      </c>
      <c r="L6766" s="215" t="s">
        <v>30748</v>
      </c>
      <c r="AD6766" s="216"/>
    </row>
    <row r="6767" spans="1:30" s="215" customFormat="1" x14ac:dyDescent="0.25">
      <c r="A6767" s="215" t="s">
        <v>160</v>
      </c>
      <c r="B6767" s="215">
        <v>6217</v>
      </c>
      <c r="C6767" s="215" t="s">
        <v>271</v>
      </c>
      <c r="D6767" s="215">
        <v>936933</v>
      </c>
      <c r="E6767" s="215">
        <v>1020</v>
      </c>
      <c r="F6767" s="215">
        <v>1110</v>
      </c>
      <c r="G6767" s="215">
        <v>1004</v>
      </c>
      <c r="I6767" s="215" t="s">
        <v>30253</v>
      </c>
      <c r="J6767" s="215" t="s">
        <v>30254</v>
      </c>
      <c r="K6767" s="215" t="s">
        <v>8741</v>
      </c>
      <c r="L6767" s="215" t="s">
        <v>31128</v>
      </c>
      <c r="AD6767" s="216"/>
    </row>
    <row r="6768" spans="1:30" s="215" customFormat="1" x14ac:dyDescent="0.25">
      <c r="A6768" s="215" t="s">
        <v>160</v>
      </c>
      <c r="B6768" s="215">
        <v>6217</v>
      </c>
      <c r="C6768" s="215" t="s">
        <v>271</v>
      </c>
      <c r="D6768" s="215">
        <v>936939</v>
      </c>
      <c r="E6768" s="215">
        <v>1020</v>
      </c>
      <c r="F6768" s="215">
        <v>1110</v>
      </c>
      <c r="G6768" s="215">
        <v>1004</v>
      </c>
      <c r="I6768" s="215" t="s">
        <v>30255</v>
      </c>
      <c r="J6768" s="215" t="s">
        <v>30256</v>
      </c>
      <c r="K6768" s="215" t="s">
        <v>8741</v>
      </c>
      <c r="L6768" s="215" t="s">
        <v>31129</v>
      </c>
      <c r="AD6768" s="216"/>
    </row>
    <row r="6769" spans="1:30" s="215" customFormat="1" x14ac:dyDescent="0.25">
      <c r="A6769" s="215" t="s">
        <v>160</v>
      </c>
      <c r="B6769" s="215">
        <v>6217</v>
      </c>
      <c r="C6769" s="215" t="s">
        <v>271</v>
      </c>
      <c r="D6769" s="215">
        <v>936954</v>
      </c>
      <c r="E6769" s="215">
        <v>1020</v>
      </c>
      <c r="F6769" s="215">
        <v>1110</v>
      </c>
      <c r="G6769" s="215">
        <v>1004</v>
      </c>
      <c r="I6769" s="215" t="s">
        <v>30257</v>
      </c>
      <c r="J6769" s="215" t="s">
        <v>30258</v>
      </c>
      <c r="K6769" s="215" t="s">
        <v>8741</v>
      </c>
      <c r="L6769" s="215" t="s">
        <v>31130</v>
      </c>
      <c r="AD6769" s="216"/>
    </row>
    <row r="6770" spans="1:30" s="215" customFormat="1" x14ac:dyDescent="0.25">
      <c r="A6770" s="215" t="s">
        <v>160</v>
      </c>
      <c r="B6770" s="215">
        <v>6217</v>
      </c>
      <c r="C6770" s="215" t="s">
        <v>271</v>
      </c>
      <c r="D6770" s="215">
        <v>936955</v>
      </c>
      <c r="E6770" s="215">
        <v>1020</v>
      </c>
      <c r="F6770" s="215">
        <v>1110</v>
      </c>
      <c r="G6770" s="215">
        <v>1004</v>
      </c>
      <c r="I6770" s="215" t="s">
        <v>30259</v>
      </c>
      <c r="J6770" s="215" t="s">
        <v>30260</v>
      </c>
      <c r="K6770" s="215" t="s">
        <v>8741</v>
      </c>
      <c r="L6770" s="215" t="s">
        <v>31131</v>
      </c>
      <c r="AD6770" s="216"/>
    </row>
    <row r="6771" spans="1:30" s="215" customFormat="1" x14ac:dyDescent="0.25">
      <c r="A6771" s="215" t="s">
        <v>160</v>
      </c>
      <c r="B6771" s="215">
        <v>6217</v>
      </c>
      <c r="C6771" s="215" t="s">
        <v>271</v>
      </c>
      <c r="D6771" s="215">
        <v>936969</v>
      </c>
      <c r="E6771" s="215">
        <v>1020</v>
      </c>
      <c r="F6771" s="215">
        <v>1110</v>
      </c>
      <c r="G6771" s="215">
        <v>1004</v>
      </c>
      <c r="I6771" s="215" t="s">
        <v>30261</v>
      </c>
      <c r="J6771" s="215" t="s">
        <v>30262</v>
      </c>
      <c r="K6771" s="215" t="s">
        <v>8741</v>
      </c>
      <c r="L6771" s="215" t="s">
        <v>31132</v>
      </c>
      <c r="AD6771" s="216"/>
    </row>
    <row r="6772" spans="1:30" s="215" customFormat="1" x14ac:dyDescent="0.25">
      <c r="A6772" s="215" t="s">
        <v>160</v>
      </c>
      <c r="B6772" s="215">
        <v>6217</v>
      </c>
      <c r="C6772" s="215" t="s">
        <v>271</v>
      </c>
      <c r="D6772" s="215">
        <v>936971</v>
      </c>
      <c r="E6772" s="215">
        <v>1020</v>
      </c>
      <c r="F6772" s="215">
        <v>1110</v>
      </c>
      <c r="G6772" s="215">
        <v>1004</v>
      </c>
      <c r="I6772" s="215" t="s">
        <v>30263</v>
      </c>
      <c r="J6772" s="215" t="s">
        <v>30264</v>
      </c>
      <c r="K6772" s="215" t="s">
        <v>8741</v>
      </c>
      <c r="L6772" s="215" t="s">
        <v>31133</v>
      </c>
      <c r="AD6772" s="216"/>
    </row>
    <row r="6773" spans="1:30" s="215" customFormat="1" x14ac:dyDescent="0.25">
      <c r="A6773" s="215" t="s">
        <v>160</v>
      </c>
      <c r="B6773" s="215">
        <v>6217</v>
      </c>
      <c r="C6773" s="215" t="s">
        <v>271</v>
      </c>
      <c r="D6773" s="215">
        <v>936974</v>
      </c>
      <c r="E6773" s="215">
        <v>1020</v>
      </c>
      <c r="F6773" s="215">
        <v>1110</v>
      </c>
      <c r="G6773" s="215">
        <v>1004</v>
      </c>
      <c r="I6773" s="215" t="s">
        <v>30265</v>
      </c>
      <c r="J6773" s="215" t="s">
        <v>30266</v>
      </c>
      <c r="K6773" s="215" t="s">
        <v>8741</v>
      </c>
      <c r="L6773" s="215" t="s">
        <v>31134</v>
      </c>
      <c r="AD6773" s="216"/>
    </row>
    <row r="6774" spans="1:30" s="215" customFormat="1" x14ac:dyDescent="0.25">
      <c r="A6774" s="215" t="s">
        <v>160</v>
      </c>
      <c r="B6774" s="215">
        <v>6217</v>
      </c>
      <c r="C6774" s="215" t="s">
        <v>271</v>
      </c>
      <c r="D6774" s="215">
        <v>936979</v>
      </c>
      <c r="E6774" s="215">
        <v>1040</v>
      </c>
      <c r="G6774" s="215">
        <v>1004</v>
      </c>
      <c r="I6774" s="215" t="s">
        <v>30267</v>
      </c>
      <c r="J6774" s="215" t="s">
        <v>30268</v>
      </c>
      <c r="K6774" s="215" t="s">
        <v>8741</v>
      </c>
      <c r="L6774" s="215" t="s">
        <v>31135</v>
      </c>
      <c r="AD6774" s="216"/>
    </row>
    <row r="6775" spans="1:30" s="215" customFormat="1" x14ac:dyDescent="0.25">
      <c r="A6775" s="215" t="s">
        <v>160</v>
      </c>
      <c r="B6775" s="215">
        <v>6217</v>
      </c>
      <c r="C6775" s="215" t="s">
        <v>271</v>
      </c>
      <c r="D6775" s="215">
        <v>936980</v>
      </c>
      <c r="E6775" s="215">
        <v>1040</v>
      </c>
      <c r="F6775" s="215">
        <v>1211</v>
      </c>
      <c r="G6775" s="215">
        <v>1004</v>
      </c>
      <c r="I6775" s="215" t="s">
        <v>30269</v>
      </c>
      <c r="J6775" s="215" t="s">
        <v>30270</v>
      </c>
      <c r="K6775" s="215" t="s">
        <v>8741</v>
      </c>
      <c r="L6775" s="215" t="s">
        <v>31135</v>
      </c>
      <c r="AD6775" s="216"/>
    </row>
    <row r="6776" spans="1:30" s="215" customFormat="1" x14ac:dyDescent="0.25">
      <c r="A6776" s="215" t="s">
        <v>160</v>
      </c>
      <c r="B6776" s="215">
        <v>6217</v>
      </c>
      <c r="C6776" s="215" t="s">
        <v>271</v>
      </c>
      <c r="D6776" s="215">
        <v>936981</v>
      </c>
      <c r="E6776" s="215">
        <v>1040</v>
      </c>
      <c r="F6776" s="215">
        <v>1211</v>
      </c>
      <c r="G6776" s="215">
        <v>1004</v>
      </c>
      <c r="I6776" s="215" t="s">
        <v>30269</v>
      </c>
      <c r="J6776" s="215" t="s">
        <v>30270</v>
      </c>
      <c r="K6776" s="215" t="s">
        <v>8741</v>
      </c>
      <c r="L6776" s="215" t="s">
        <v>31135</v>
      </c>
      <c r="AD6776" s="216"/>
    </row>
    <row r="6777" spans="1:30" s="215" customFormat="1" x14ac:dyDescent="0.25">
      <c r="A6777" s="215" t="s">
        <v>160</v>
      </c>
      <c r="B6777" s="215">
        <v>6217</v>
      </c>
      <c r="C6777" s="215" t="s">
        <v>271</v>
      </c>
      <c r="D6777" s="215">
        <v>936982</v>
      </c>
      <c r="E6777" s="215">
        <v>1040</v>
      </c>
      <c r="F6777" s="215">
        <v>1211</v>
      </c>
      <c r="G6777" s="215">
        <v>1004</v>
      </c>
      <c r="I6777" s="215" t="s">
        <v>30269</v>
      </c>
      <c r="J6777" s="215" t="s">
        <v>30270</v>
      </c>
      <c r="K6777" s="215" t="s">
        <v>8741</v>
      </c>
      <c r="L6777" s="215" t="s">
        <v>31135</v>
      </c>
      <c r="AD6777" s="216"/>
    </row>
    <row r="6778" spans="1:30" s="215" customFormat="1" x14ac:dyDescent="0.25">
      <c r="A6778" s="215" t="s">
        <v>160</v>
      </c>
      <c r="B6778" s="215">
        <v>6217</v>
      </c>
      <c r="C6778" s="215" t="s">
        <v>271</v>
      </c>
      <c r="D6778" s="215">
        <v>936983</v>
      </c>
      <c r="E6778" s="215">
        <v>1040</v>
      </c>
      <c r="F6778" s="215">
        <v>1211</v>
      </c>
      <c r="G6778" s="215">
        <v>1004</v>
      </c>
      <c r="I6778" s="215" t="s">
        <v>30269</v>
      </c>
      <c r="J6778" s="215" t="s">
        <v>30270</v>
      </c>
      <c r="K6778" s="215" t="s">
        <v>8741</v>
      </c>
      <c r="L6778" s="215" t="s">
        <v>31135</v>
      </c>
      <c r="AD6778" s="216"/>
    </row>
    <row r="6779" spans="1:30" s="215" customFormat="1" x14ac:dyDescent="0.25">
      <c r="A6779" s="215" t="s">
        <v>160</v>
      </c>
      <c r="B6779" s="215">
        <v>6217</v>
      </c>
      <c r="C6779" s="215" t="s">
        <v>271</v>
      </c>
      <c r="D6779" s="215">
        <v>936986</v>
      </c>
      <c r="E6779" s="215">
        <v>1040</v>
      </c>
      <c r="G6779" s="215">
        <v>1004</v>
      </c>
      <c r="I6779" s="215" t="s">
        <v>30271</v>
      </c>
      <c r="J6779" s="215" t="s">
        <v>30272</v>
      </c>
      <c r="K6779" s="215" t="s">
        <v>8741</v>
      </c>
      <c r="L6779" s="215" t="s">
        <v>31136</v>
      </c>
      <c r="AD6779" s="216"/>
    </row>
    <row r="6780" spans="1:30" s="215" customFormat="1" x14ac:dyDescent="0.25">
      <c r="A6780" s="215" t="s">
        <v>160</v>
      </c>
      <c r="B6780" s="215">
        <v>6217</v>
      </c>
      <c r="C6780" s="215" t="s">
        <v>271</v>
      </c>
      <c r="D6780" s="215">
        <v>936987</v>
      </c>
      <c r="E6780" s="215">
        <v>1040</v>
      </c>
      <c r="F6780" s="215">
        <v>1211</v>
      </c>
      <c r="G6780" s="215">
        <v>1004</v>
      </c>
      <c r="I6780" s="215" t="s">
        <v>30271</v>
      </c>
      <c r="J6780" s="215" t="s">
        <v>30272</v>
      </c>
      <c r="K6780" s="215" t="s">
        <v>8741</v>
      </c>
      <c r="L6780" s="215" t="s">
        <v>31136</v>
      </c>
      <c r="AD6780" s="216"/>
    </row>
    <row r="6781" spans="1:30" s="215" customFormat="1" x14ac:dyDescent="0.25">
      <c r="A6781" s="215" t="s">
        <v>160</v>
      </c>
      <c r="B6781" s="215">
        <v>6217</v>
      </c>
      <c r="C6781" s="215" t="s">
        <v>271</v>
      </c>
      <c r="D6781" s="215">
        <v>936988</v>
      </c>
      <c r="E6781" s="215">
        <v>1040</v>
      </c>
      <c r="F6781" s="215">
        <v>1211</v>
      </c>
      <c r="G6781" s="215">
        <v>1004</v>
      </c>
      <c r="I6781" s="215" t="s">
        <v>30271</v>
      </c>
      <c r="J6781" s="215" t="s">
        <v>30272</v>
      </c>
      <c r="K6781" s="215" t="s">
        <v>8741</v>
      </c>
      <c r="L6781" s="215" t="s">
        <v>31136</v>
      </c>
      <c r="AD6781" s="216"/>
    </row>
    <row r="6782" spans="1:30" s="215" customFormat="1" x14ac:dyDescent="0.25">
      <c r="A6782" s="215" t="s">
        <v>160</v>
      </c>
      <c r="B6782" s="215">
        <v>6217</v>
      </c>
      <c r="C6782" s="215" t="s">
        <v>271</v>
      </c>
      <c r="D6782" s="215">
        <v>936989</v>
      </c>
      <c r="E6782" s="215">
        <v>1040</v>
      </c>
      <c r="F6782" s="215">
        <v>1211</v>
      </c>
      <c r="G6782" s="215">
        <v>1004</v>
      </c>
      <c r="I6782" s="215" t="s">
        <v>30273</v>
      </c>
      <c r="J6782" s="215" t="s">
        <v>30274</v>
      </c>
      <c r="K6782" s="215" t="s">
        <v>8741</v>
      </c>
      <c r="L6782" s="215" t="s">
        <v>31136</v>
      </c>
      <c r="AD6782" s="216"/>
    </row>
    <row r="6783" spans="1:30" s="215" customFormat="1" x14ac:dyDescent="0.25">
      <c r="A6783" s="215" t="s">
        <v>160</v>
      </c>
      <c r="B6783" s="215">
        <v>6217</v>
      </c>
      <c r="C6783" s="215" t="s">
        <v>271</v>
      </c>
      <c r="D6783" s="215">
        <v>936991</v>
      </c>
      <c r="E6783" s="215">
        <v>1040</v>
      </c>
      <c r="F6783" s="215">
        <v>1211</v>
      </c>
      <c r="G6783" s="215">
        <v>1004</v>
      </c>
      <c r="I6783" s="215" t="s">
        <v>30275</v>
      </c>
      <c r="J6783" s="215" t="s">
        <v>30276</v>
      </c>
      <c r="K6783" s="215" t="s">
        <v>8741</v>
      </c>
      <c r="L6783" s="215" t="s">
        <v>31137</v>
      </c>
      <c r="AD6783" s="216"/>
    </row>
    <row r="6784" spans="1:30" s="215" customFormat="1" x14ac:dyDescent="0.25">
      <c r="A6784" s="215" t="s">
        <v>160</v>
      </c>
      <c r="B6784" s="215">
        <v>6217</v>
      </c>
      <c r="C6784" s="215" t="s">
        <v>271</v>
      </c>
      <c r="D6784" s="215">
        <v>936993</v>
      </c>
      <c r="E6784" s="215">
        <v>1040</v>
      </c>
      <c r="F6784" s="215">
        <v>1211</v>
      </c>
      <c r="G6784" s="215">
        <v>1004</v>
      </c>
      <c r="I6784" s="215" t="s">
        <v>30277</v>
      </c>
      <c r="J6784" s="215" t="s">
        <v>30278</v>
      </c>
      <c r="K6784" s="215" t="s">
        <v>8741</v>
      </c>
      <c r="L6784" s="215" t="s">
        <v>31137</v>
      </c>
      <c r="AD6784" s="216"/>
    </row>
    <row r="6785" spans="1:30" s="215" customFormat="1" x14ac:dyDescent="0.25">
      <c r="A6785" s="215" t="s">
        <v>160</v>
      </c>
      <c r="B6785" s="215">
        <v>6217</v>
      </c>
      <c r="C6785" s="215" t="s">
        <v>271</v>
      </c>
      <c r="D6785" s="215">
        <v>936994</v>
      </c>
      <c r="E6785" s="215">
        <v>1040</v>
      </c>
      <c r="F6785" s="215">
        <v>1211</v>
      </c>
      <c r="G6785" s="215">
        <v>1004</v>
      </c>
      <c r="I6785" s="215" t="s">
        <v>30277</v>
      </c>
      <c r="J6785" s="215" t="s">
        <v>30278</v>
      </c>
      <c r="K6785" s="215" t="s">
        <v>8741</v>
      </c>
      <c r="L6785" s="215" t="s">
        <v>31137</v>
      </c>
      <c r="AD6785" s="216"/>
    </row>
    <row r="6786" spans="1:30" s="215" customFormat="1" x14ac:dyDescent="0.25">
      <c r="A6786" s="215" t="s">
        <v>160</v>
      </c>
      <c r="B6786" s="215">
        <v>6217</v>
      </c>
      <c r="C6786" s="215" t="s">
        <v>271</v>
      </c>
      <c r="D6786" s="215">
        <v>936996</v>
      </c>
      <c r="E6786" s="215">
        <v>1040</v>
      </c>
      <c r="F6786" s="215">
        <v>1211</v>
      </c>
      <c r="G6786" s="215">
        <v>1004</v>
      </c>
      <c r="I6786" s="215" t="s">
        <v>30279</v>
      </c>
      <c r="J6786" s="215" t="s">
        <v>30280</v>
      </c>
      <c r="K6786" s="215" t="s">
        <v>8741</v>
      </c>
      <c r="L6786" s="215" t="s">
        <v>31138</v>
      </c>
      <c r="AD6786" s="216"/>
    </row>
    <row r="6787" spans="1:30" s="215" customFormat="1" x14ac:dyDescent="0.25">
      <c r="A6787" s="215" t="s">
        <v>160</v>
      </c>
      <c r="B6787" s="215">
        <v>6217</v>
      </c>
      <c r="C6787" s="215" t="s">
        <v>271</v>
      </c>
      <c r="D6787" s="215">
        <v>936997</v>
      </c>
      <c r="E6787" s="215">
        <v>1040</v>
      </c>
      <c r="F6787" s="215">
        <v>1211</v>
      </c>
      <c r="G6787" s="215">
        <v>1004</v>
      </c>
      <c r="I6787" s="215" t="s">
        <v>30279</v>
      </c>
      <c r="J6787" s="215" t="s">
        <v>30280</v>
      </c>
      <c r="K6787" s="215" t="s">
        <v>8741</v>
      </c>
      <c r="L6787" s="215" t="s">
        <v>31138</v>
      </c>
      <c r="AD6787" s="216"/>
    </row>
    <row r="6788" spans="1:30" s="215" customFormat="1" x14ac:dyDescent="0.25">
      <c r="A6788" s="215" t="s">
        <v>160</v>
      </c>
      <c r="B6788" s="215">
        <v>6217</v>
      </c>
      <c r="C6788" s="215" t="s">
        <v>271</v>
      </c>
      <c r="D6788" s="215">
        <v>936998</v>
      </c>
      <c r="E6788" s="215">
        <v>1040</v>
      </c>
      <c r="F6788" s="215">
        <v>1211</v>
      </c>
      <c r="G6788" s="215">
        <v>1004</v>
      </c>
      <c r="I6788" s="215" t="s">
        <v>30279</v>
      </c>
      <c r="J6788" s="215" t="s">
        <v>30280</v>
      </c>
      <c r="K6788" s="215" t="s">
        <v>8741</v>
      </c>
      <c r="L6788" s="215" t="s">
        <v>31138</v>
      </c>
      <c r="AD6788" s="216"/>
    </row>
    <row r="6789" spans="1:30" s="215" customFormat="1" x14ac:dyDescent="0.25">
      <c r="A6789" s="215" t="s">
        <v>160</v>
      </c>
      <c r="B6789" s="215">
        <v>6217</v>
      </c>
      <c r="C6789" s="215" t="s">
        <v>271</v>
      </c>
      <c r="D6789" s="215">
        <v>936999</v>
      </c>
      <c r="E6789" s="215">
        <v>1040</v>
      </c>
      <c r="F6789" s="215">
        <v>1211</v>
      </c>
      <c r="G6789" s="215">
        <v>1004</v>
      </c>
      <c r="I6789" s="215" t="s">
        <v>30281</v>
      </c>
      <c r="J6789" s="215" t="s">
        <v>30282</v>
      </c>
      <c r="K6789" s="215" t="s">
        <v>8741</v>
      </c>
      <c r="L6789" s="215" t="s">
        <v>31138</v>
      </c>
      <c r="AD6789" s="216"/>
    </row>
    <row r="6790" spans="1:30" s="215" customFormat="1" x14ac:dyDescent="0.25">
      <c r="A6790" s="215" t="s">
        <v>160</v>
      </c>
      <c r="B6790" s="215">
        <v>6217</v>
      </c>
      <c r="C6790" s="215" t="s">
        <v>271</v>
      </c>
      <c r="D6790" s="215">
        <v>937007</v>
      </c>
      <c r="E6790" s="215">
        <v>1020</v>
      </c>
      <c r="F6790" s="215">
        <v>1110</v>
      </c>
      <c r="G6790" s="215">
        <v>1004</v>
      </c>
      <c r="I6790" s="215" t="s">
        <v>30283</v>
      </c>
      <c r="J6790" s="215" t="s">
        <v>30284</v>
      </c>
      <c r="K6790" s="215" t="s">
        <v>8741</v>
      </c>
      <c r="L6790" s="215" t="s">
        <v>31139</v>
      </c>
      <c r="AD6790" s="216"/>
    </row>
    <row r="6791" spans="1:30" s="215" customFormat="1" x14ac:dyDescent="0.25">
      <c r="A6791" s="215" t="s">
        <v>160</v>
      </c>
      <c r="B6791" s="215">
        <v>6217</v>
      </c>
      <c r="C6791" s="215" t="s">
        <v>271</v>
      </c>
      <c r="D6791" s="215">
        <v>937009</v>
      </c>
      <c r="E6791" s="215">
        <v>1020</v>
      </c>
      <c r="F6791" s="215">
        <v>1110</v>
      </c>
      <c r="G6791" s="215">
        <v>1004</v>
      </c>
      <c r="I6791" s="215" t="s">
        <v>30285</v>
      </c>
      <c r="J6791" s="215" t="s">
        <v>30286</v>
      </c>
      <c r="K6791" s="215" t="s">
        <v>8741</v>
      </c>
      <c r="L6791" s="215" t="s">
        <v>31140</v>
      </c>
      <c r="AD6791" s="216"/>
    </row>
    <row r="6792" spans="1:30" s="215" customFormat="1" x14ac:dyDescent="0.25">
      <c r="A6792" s="215" t="s">
        <v>160</v>
      </c>
      <c r="B6792" s="215">
        <v>6217</v>
      </c>
      <c r="C6792" s="215" t="s">
        <v>271</v>
      </c>
      <c r="D6792" s="215">
        <v>937018</v>
      </c>
      <c r="E6792" s="215">
        <v>1020</v>
      </c>
      <c r="F6792" s="215">
        <v>1110</v>
      </c>
      <c r="G6792" s="215">
        <v>1004</v>
      </c>
      <c r="I6792" s="215" t="s">
        <v>30287</v>
      </c>
      <c r="J6792" s="215" t="s">
        <v>30288</v>
      </c>
      <c r="K6792" s="215" t="s">
        <v>8741</v>
      </c>
      <c r="L6792" s="215" t="s">
        <v>31141</v>
      </c>
      <c r="AD6792" s="216"/>
    </row>
    <row r="6793" spans="1:30" s="215" customFormat="1" x14ac:dyDescent="0.25">
      <c r="A6793" s="215" t="s">
        <v>160</v>
      </c>
      <c r="B6793" s="215">
        <v>6217</v>
      </c>
      <c r="C6793" s="215" t="s">
        <v>271</v>
      </c>
      <c r="D6793" s="215">
        <v>937122</v>
      </c>
      <c r="E6793" s="215">
        <v>1020</v>
      </c>
      <c r="F6793" s="215">
        <v>1110</v>
      </c>
      <c r="G6793" s="215">
        <v>1004</v>
      </c>
      <c r="I6793" s="215" t="s">
        <v>30289</v>
      </c>
      <c r="J6793" s="215" t="s">
        <v>30290</v>
      </c>
      <c r="K6793" s="215" t="s">
        <v>8741</v>
      </c>
      <c r="L6793" s="215" t="s">
        <v>31142</v>
      </c>
      <c r="AD6793" s="216"/>
    </row>
    <row r="6794" spans="1:30" s="215" customFormat="1" x14ac:dyDescent="0.25">
      <c r="A6794" s="215" t="s">
        <v>160</v>
      </c>
      <c r="B6794" s="215">
        <v>6217</v>
      </c>
      <c r="C6794" s="215" t="s">
        <v>271</v>
      </c>
      <c r="D6794" s="215">
        <v>937124</v>
      </c>
      <c r="E6794" s="215">
        <v>1020</v>
      </c>
      <c r="F6794" s="215">
        <v>1110</v>
      </c>
      <c r="G6794" s="215">
        <v>1004</v>
      </c>
      <c r="I6794" s="215" t="s">
        <v>30291</v>
      </c>
      <c r="J6794" s="215" t="s">
        <v>30292</v>
      </c>
      <c r="K6794" s="215" t="s">
        <v>8741</v>
      </c>
      <c r="L6794" s="215" t="s">
        <v>31143</v>
      </c>
      <c r="AD6794" s="216"/>
    </row>
    <row r="6795" spans="1:30" s="215" customFormat="1" x14ac:dyDescent="0.25">
      <c r="A6795" s="215" t="s">
        <v>160</v>
      </c>
      <c r="B6795" s="215">
        <v>6217</v>
      </c>
      <c r="C6795" s="215" t="s">
        <v>271</v>
      </c>
      <c r="D6795" s="215">
        <v>937126</v>
      </c>
      <c r="E6795" s="215">
        <v>1020</v>
      </c>
      <c r="F6795" s="215">
        <v>1110</v>
      </c>
      <c r="G6795" s="215">
        <v>1004</v>
      </c>
      <c r="I6795" s="215" t="s">
        <v>30293</v>
      </c>
      <c r="J6795" s="215" t="s">
        <v>30294</v>
      </c>
      <c r="K6795" s="215" t="s">
        <v>8741</v>
      </c>
      <c r="L6795" s="215" t="s">
        <v>31144</v>
      </c>
      <c r="AD6795" s="216"/>
    </row>
    <row r="6796" spans="1:30" s="215" customFormat="1" x14ac:dyDescent="0.25">
      <c r="A6796" s="215" t="s">
        <v>160</v>
      </c>
      <c r="B6796" s="215">
        <v>6217</v>
      </c>
      <c r="C6796" s="215" t="s">
        <v>271</v>
      </c>
      <c r="D6796" s="215">
        <v>937128</v>
      </c>
      <c r="E6796" s="215">
        <v>1020</v>
      </c>
      <c r="F6796" s="215">
        <v>1110</v>
      </c>
      <c r="G6796" s="215">
        <v>1004</v>
      </c>
      <c r="I6796" s="215" t="s">
        <v>30295</v>
      </c>
      <c r="J6796" s="215" t="s">
        <v>30296</v>
      </c>
      <c r="K6796" s="215" t="s">
        <v>8741</v>
      </c>
      <c r="L6796" s="215" t="s">
        <v>31145</v>
      </c>
      <c r="AD6796" s="216"/>
    </row>
    <row r="6797" spans="1:30" s="215" customFormat="1" x14ac:dyDescent="0.25">
      <c r="A6797" s="215" t="s">
        <v>160</v>
      </c>
      <c r="B6797" s="215">
        <v>6217</v>
      </c>
      <c r="C6797" s="215" t="s">
        <v>271</v>
      </c>
      <c r="D6797" s="215">
        <v>937136</v>
      </c>
      <c r="E6797" s="215">
        <v>1020</v>
      </c>
      <c r="F6797" s="215">
        <v>1110</v>
      </c>
      <c r="G6797" s="215">
        <v>1004</v>
      </c>
      <c r="I6797" s="215" t="s">
        <v>30297</v>
      </c>
      <c r="J6797" s="215" t="s">
        <v>30298</v>
      </c>
      <c r="K6797" s="215" t="s">
        <v>8741</v>
      </c>
      <c r="L6797" s="215" t="s">
        <v>31146</v>
      </c>
      <c r="AD6797" s="216"/>
    </row>
    <row r="6798" spans="1:30" s="215" customFormat="1" x14ac:dyDescent="0.25">
      <c r="A6798" s="215" t="s">
        <v>160</v>
      </c>
      <c r="B6798" s="215">
        <v>6217</v>
      </c>
      <c r="C6798" s="215" t="s">
        <v>271</v>
      </c>
      <c r="D6798" s="215">
        <v>937298</v>
      </c>
      <c r="E6798" s="215">
        <v>1030</v>
      </c>
      <c r="F6798" s="215">
        <v>1110</v>
      </c>
      <c r="G6798" s="215">
        <v>1004</v>
      </c>
      <c r="I6798" s="215" t="s">
        <v>30299</v>
      </c>
      <c r="J6798" s="215" t="s">
        <v>30300</v>
      </c>
      <c r="K6798" s="215" t="s">
        <v>8741</v>
      </c>
      <c r="L6798" s="215" t="s">
        <v>31147</v>
      </c>
      <c r="AD6798" s="216"/>
    </row>
    <row r="6799" spans="1:30" s="215" customFormat="1" x14ac:dyDescent="0.25">
      <c r="A6799" s="215" t="s">
        <v>160</v>
      </c>
      <c r="B6799" s="215">
        <v>6217</v>
      </c>
      <c r="C6799" s="215" t="s">
        <v>271</v>
      </c>
      <c r="D6799" s="215">
        <v>937299</v>
      </c>
      <c r="E6799" s="215">
        <v>1040</v>
      </c>
      <c r="F6799" s="215">
        <v>1264</v>
      </c>
      <c r="G6799" s="215">
        <v>1004</v>
      </c>
      <c r="I6799" s="215" t="s">
        <v>30301</v>
      </c>
      <c r="J6799" s="215" t="s">
        <v>30302</v>
      </c>
      <c r="K6799" s="215" t="s">
        <v>8741</v>
      </c>
      <c r="L6799" s="215" t="s">
        <v>31147</v>
      </c>
      <c r="AD6799" s="216"/>
    </row>
    <row r="6800" spans="1:30" s="215" customFormat="1" x14ac:dyDescent="0.25">
      <c r="A6800" s="215" t="s">
        <v>160</v>
      </c>
      <c r="B6800" s="215">
        <v>6217</v>
      </c>
      <c r="C6800" s="215" t="s">
        <v>271</v>
      </c>
      <c r="D6800" s="215">
        <v>937324</v>
      </c>
      <c r="E6800" s="215">
        <v>1020</v>
      </c>
      <c r="F6800" s="215">
        <v>1122</v>
      </c>
      <c r="G6800" s="215">
        <v>1004</v>
      </c>
      <c r="I6800" s="215" t="s">
        <v>30303</v>
      </c>
      <c r="J6800" s="215" t="s">
        <v>30304</v>
      </c>
      <c r="K6800" s="215" t="s">
        <v>8741</v>
      </c>
      <c r="L6800" s="215" t="s">
        <v>31148</v>
      </c>
      <c r="AD6800" s="216"/>
    </row>
    <row r="6801" spans="1:30" s="215" customFormat="1" x14ac:dyDescent="0.25">
      <c r="A6801" s="215" t="s">
        <v>160</v>
      </c>
      <c r="B6801" s="215">
        <v>6217</v>
      </c>
      <c r="C6801" s="215" t="s">
        <v>271</v>
      </c>
      <c r="D6801" s="215">
        <v>937325</v>
      </c>
      <c r="E6801" s="215">
        <v>1020</v>
      </c>
      <c r="F6801" s="215">
        <v>1122</v>
      </c>
      <c r="G6801" s="215">
        <v>1004</v>
      </c>
      <c r="I6801" s="215" t="s">
        <v>30305</v>
      </c>
      <c r="J6801" s="215" t="s">
        <v>30306</v>
      </c>
      <c r="K6801" s="215" t="s">
        <v>328</v>
      </c>
      <c r="L6801" s="215" t="s">
        <v>30749</v>
      </c>
      <c r="AD6801" s="216"/>
    </row>
    <row r="6802" spans="1:30" s="215" customFormat="1" x14ac:dyDescent="0.25">
      <c r="A6802" s="215" t="s">
        <v>160</v>
      </c>
      <c r="B6802" s="215">
        <v>6217</v>
      </c>
      <c r="C6802" s="215" t="s">
        <v>271</v>
      </c>
      <c r="D6802" s="215">
        <v>937352</v>
      </c>
      <c r="E6802" s="215">
        <v>1020</v>
      </c>
      <c r="F6802" s="215">
        <v>1122</v>
      </c>
      <c r="G6802" s="215">
        <v>1004</v>
      </c>
      <c r="I6802" s="215" t="s">
        <v>30307</v>
      </c>
      <c r="J6802" s="215" t="s">
        <v>30308</v>
      </c>
      <c r="K6802" s="215" t="s">
        <v>8741</v>
      </c>
      <c r="L6802" s="215" t="s">
        <v>31149</v>
      </c>
      <c r="AD6802" s="216"/>
    </row>
    <row r="6803" spans="1:30" s="215" customFormat="1" x14ac:dyDescent="0.25">
      <c r="A6803" s="215" t="s">
        <v>160</v>
      </c>
      <c r="B6803" s="215">
        <v>6217</v>
      </c>
      <c r="C6803" s="215" t="s">
        <v>271</v>
      </c>
      <c r="D6803" s="215">
        <v>937353</v>
      </c>
      <c r="E6803" s="215">
        <v>1020</v>
      </c>
      <c r="F6803" s="215">
        <v>1122</v>
      </c>
      <c r="G6803" s="215">
        <v>1004</v>
      </c>
      <c r="I6803" s="215" t="s">
        <v>30309</v>
      </c>
      <c r="J6803" s="215" t="s">
        <v>30310</v>
      </c>
      <c r="K6803" s="215" t="s">
        <v>8741</v>
      </c>
      <c r="L6803" s="215" t="s">
        <v>31150</v>
      </c>
      <c r="AD6803" s="216"/>
    </row>
    <row r="6804" spans="1:30" s="215" customFormat="1" x14ac:dyDescent="0.25">
      <c r="A6804" s="215" t="s">
        <v>160</v>
      </c>
      <c r="B6804" s="215">
        <v>6217</v>
      </c>
      <c r="C6804" s="215" t="s">
        <v>271</v>
      </c>
      <c r="D6804" s="215">
        <v>937374</v>
      </c>
      <c r="E6804" s="215">
        <v>1040</v>
      </c>
      <c r="G6804" s="215">
        <v>1004</v>
      </c>
      <c r="I6804" s="215" t="s">
        <v>30311</v>
      </c>
      <c r="J6804" s="215" t="s">
        <v>30312</v>
      </c>
      <c r="K6804" s="215" t="s">
        <v>8741</v>
      </c>
      <c r="L6804" s="215" t="s">
        <v>31151</v>
      </c>
      <c r="AD6804" s="216"/>
    </row>
    <row r="6805" spans="1:30" s="215" customFormat="1" x14ac:dyDescent="0.25">
      <c r="A6805" s="215" t="s">
        <v>160</v>
      </c>
      <c r="B6805" s="215">
        <v>6217</v>
      </c>
      <c r="C6805" s="215" t="s">
        <v>271</v>
      </c>
      <c r="D6805" s="215">
        <v>937380</v>
      </c>
      <c r="E6805" s="215">
        <v>1030</v>
      </c>
      <c r="F6805" s="215">
        <v>1122</v>
      </c>
      <c r="G6805" s="215">
        <v>1004</v>
      </c>
      <c r="I6805" s="215" t="s">
        <v>30313</v>
      </c>
      <c r="J6805" s="215" t="s">
        <v>30314</v>
      </c>
      <c r="K6805" s="215" t="s">
        <v>8741</v>
      </c>
      <c r="L6805" s="215" t="s">
        <v>31152</v>
      </c>
      <c r="AD6805" s="216"/>
    </row>
    <row r="6806" spans="1:30" s="215" customFormat="1" x14ac:dyDescent="0.25">
      <c r="A6806" s="215" t="s">
        <v>160</v>
      </c>
      <c r="B6806" s="215">
        <v>6217</v>
      </c>
      <c r="C6806" s="215" t="s">
        <v>271</v>
      </c>
      <c r="D6806" s="215">
        <v>937381</v>
      </c>
      <c r="E6806" s="215">
        <v>1030</v>
      </c>
      <c r="F6806" s="215">
        <v>1122</v>
      </c>
      <c r="G6806" s="215">
        <v>1004</v>
      </c>
      <c r="I6806" s="215" t="s">
        <v>30315</v>
      </c>
      <c r="J6806" s="215" t="s">
        <v>30316</v>
      </c>
      <c r="K6806" s="215" t="s">
        <v>328</v>
      </c>
      <c r="L6806" s="215" t="s">
        <v>30750</v>
      </c>
      <c r="AD6806" s="216"/>
    </row>
    <row r="6807" spans="1:30" s="215" customFormat="1" x14ac:dyDescent="0.25">
      <c r="A6807" s="215" t="s">
        <v>160</v>
      </c>
      <c r="B6807" s="215">
        <v>6217</v>
      </c>
      <c r="C6807" s="215" t="s">
        <v>271</v>
      </c>
      <c r="D6807" s="215">
        <v>937382</v>
      </c>
      <c r="E6807" s="215">
        <v>1030</v>
      </c>
      <c r="F6807" s="215">
        <v>1122</v>
      </c>
      <c r="G6807" s="215">
        <v>1004</v>
      </c>
      <c r="I6807" s="215" t="s">
        <v>30315</v>
      </c>
      <c r="J6807" s="215" t="s">
        <v>30316</v>
      </c>
      <c r="K6807" s="215" t="s">
        <v>328</v>
      </c>
      <c r="L6807" s="215" t="s">
        <v>30750</v>
      </c>
      <c r="AD6807" s="216"/>
    </row>
    <row r="6808" spans="1:30" s="215" customFormat="1" x14ac:dyDescent="0.25">
      <c r="A6808" s="215" t="s">
        <v>160</v>
      </c>
      <c r="B6808" s="215">
        <v>6217</v>
      </c>
      <c r="C6808" s="215" t="s">
        <v>271</v>
      </c>
      <c r="D6808" s="215">
        <v>937393</v>
      </c>
      <c r="E6808" s="215">
        <v>1030</v>
      </c>
      <c r="F6808" s="215">
        <v>1122</v>
      </c>
      <c r="G6808" s="215">
        <v>1004</v>
      </c>
      <c r="I6808" s="215" t="s">
        <v>30317</v>
      </c>
      <c r="J6808" s="215" t="s">
        <v>30318</v>
      </c>
      <c r="K6808" s="215" t="s">
        <v>8741</v>
      </c>
      <c r="L6808" s="215" t="s">
        <v>31152</v>
      </c>
      <c r="AD6808" s="216"/>
    </row>
    <row r="6809" spans="1:30" s="215" customFormat="1" x14ac:dyDescent="0.25">
      <c r="A6809" s="215" t="s">
        <v>160</v>
      </c>
      <c r="B6809" s="215">
        <v>6217</v>
      </c>
      <c r="C6809" s="215" t="s">
        <v>271</v>
      </c>
      <c r="D6809" s="215">
        <v>937420</v>
      </c>
      <c r="E6809" s="215">
        <v>1020</v>
      </c>
      <c r="F6809" s="215">
        <v>1122</v>
      </c>
      <c r="G6809" s="215">
        <v>1004</v>
      </c>
      <c r="I6809" s="215" t="s">
        <v>30319</v>
      </c>
      <c r="J6809" s="215" t="s">
        <v>30320</v>
      </c>
      <c r="K6809" s="215" t="s">
        <v>8741</v>
      </c>
      <c r="L6809" s="215" t="s">
        <v>31153</v>
      </c>
      <c r="AD6809" s="216"/>
    </row>
    <row r="6810" spans="1:30" s="215" customFormat="1" x14ac:dyDescent="0.25">
      <c r="A6810" s="215" t="s">
        <v>160</v>
      </c>
      <c r="B6810" s="215">
        <v>6217</v>
      </c>
      <c r="C6810" s="215" t="s">
        <v>271</v>
      </c>
      <c r="D6810" s="215">
        <v>937426</v>
      </c>
      <c r="E6810" s="215">
        <v>1020</v>
      </c>
      <c r="F6810" s="215">
        <v>1122</v>
      </c>
      <c r="G6810" s="215">
        <v>1004</v>
      </c>
      <c r="I6810" s="215" t="s">
        <v>30321</v>
      </c>
      <c r="J6810" s="215" t="s">
        <v>30322</v>
      </c>
      <c r="K6810" s="215" t="s">
        <v>8741</v>
      </c>
      <c r="L6810" s="215" t="s">
        <v>31154</v>
      </c>
      <c r="AD6810" s="216"/>
    </row>
    <row r="6811" spans="1:30" s="215" customFormat="1" x14ac:dyDescent="0.25">
      <c r="A6811" s="215" t="s">
        <v>160</v>
      </c>
      <c r="B6811" s="215">
        <v>6217</v>
      </c>
      <c r="C6811" s="215" t="s">
        <v>271</v>
      </c>
      <c r="D6811" s="215">
        <v>937430</v>
      </c>
      <c r="E6811" s="215">
        <v>1060</v>
      </c>
      <c r="F6811" s="215">
        <v>1230</v>
      </c>
      <c r="G6811" s="215">
        <v>1004</v>
      </c>
      <c r="I6811" s="215" t="s">
        <v>30323</v>
      </c>
      <c r="J6811" s="215" t="s">
        <v>30324</v>
      </c>
      <c r="K6811" s="215" t="s">
        <v>8741</v>
      </c>
      <c r="L6811" s="215" t="s">
        <v>31155</v>
      </c>
      <c r="AD6811" s="216"/>
    </row>
    <row r="6812" spans="1:30" s="215" customFormat="1" x14ac:dyDescent="0.25">
      <c r="A6812" s="215" t="s">
        <v>160</v>
      </c>
      <c r="B6812" s="215">
        <v>6217</v>
      </c>
      <c r="C6812" s="215" t="s">
        <v>271</v>
      </c>
      <c r="D6812" s="215">
        <v>937434</v>
      </c>
      <c r="E6812" s="215">
        <v>1020</v>
      </c>
      <c r="F6812" s="215">
        <v>1122</v>
      </c>
      <c r="G6812" s="215">
        <v>1004</v>
      </c>
      <c r="I6812" s="215" t="s">
        <v>30325</v>
      </c>
      <c r="J6812" s="215" t="s">
        <v>30326</v>
      </c>
      <c r="K6812" s="215" t="s">
        <v>8741</v>
      </c>
      <c r="L6812" s="215" t="s">
        <v>31156</v>
      </c>
      <c r="AD6812" s="216"/>
    </row>
    <row r="6813" spans="1:30" s="215" customFormat="1" x14ac:dyDescent="0.25">
      <c r="A6813" s="215" t="s">
        <v>160</v>
      </c>
      <c r="B6813" s="215">
        <v>6217</v>
      </c>
      <c r="C6813" s="215" t="s">
        <v>271</v>
      </c>
      <c r="D6813" s="215">
        <v>937459</v>
      </c>
      <c r="E6813" s="215">
        <v>1020</v>
      </c>
      <c r="F6813" s="215">
        <v>1122</v>
      </c>
      <c r="G6813" s="215">
        <v>1004</v>
      </c>
      <c r="I6813" s="215" t="s">
        <v>30327</v>
      </c>
      <c r="J6813" s="215" t="s">
        <v>30328</v>
      </c>
      <c r="K6813" s="215" t="s">
        <v>8741</v>
      </c>
      <c r="L6813" s="215" t="s">
        <v>31157</v>
      </c>
      <c r="AD6813" s="216"/>
    </row>
    <row r="6814" spans="1:30" s="215" customFormat="1" x14ac:dyDescent="0.25">
      <c r="A6814" s="215" t="s">
        <v>160</v>
      </c>
      <c r="B6814" s="215">
        <v>6217</v>
      </c>
      <c r="C6814" s="215" t="s">
        <v>271</v>
      </c>
      <c r="D6814" s="215">
        <v>937470</v>
      </c>
      <c r="E6814" s="215">
        <v>1040</v>
      </c>
      <c r="F6814" s="215">
        <v>1110</v>
      </c>
      <c r="G6814" s="215">
        <v>1004</v>
      </c>
      <c r="I6814" s="215" t="s">
        <v>30329</v>
      </c>
      <c r="J6814" s="215" t="s">
        <v>30330</v>
      </c>
      <c r="K6814" s="215" t="s">
        <v>328</v>
      </c>
      <c r="L6814" s="215" t="s">
        <v>30751</v>
      </c>
      <c r="AD6814" s="216"/>
    </row>
    <row r="6815" spans="1:30" s="215" customFormat="1" x14ac:dyDescent="0.25">
      <c r="A6815" s="215" t="s">
        <v>160</v>
      </c>
      <c r="B6815" s="215">
        <v>6217</v>
      </c>
      <c r="C6815" s="215" t="s">
        <v>271</v>
      </c>
      <c r="D6815" s="215">
        <v>937477</v>
      </c>
      <c r="E6815" s="215">
        <v>1030</v>
      </c>
      <c r="F6815" s="215">
        <v>1122</v>
      </c>
      <c r="G6815" s="215">
        <v>1004</v>
      </c>
      <c r="I6815" s="215" t="s">
        <v>30331</v>
      </c>
      <c r="J6815" s="215" t="s">
        <v>30332</v>
      </c>
      <c r="K6815" s="215" t="s">
        <v>8741</v>
      </c>
      <c r="L6815" s="215" t="s">
        <v>31158</v>
      </c>
      <c r="AD6815" s="216"/>
    </row>
    <row r="6816" spans="1:30" s="215" customFormat="1" x14ac:dyDescent="0.25">
      <c r="A6816" s="215" t="s">
        <v>160</v>
      </c>
      <c r="B6816" s="215">
        <v>6217</v>
      </c>
      <c r="C6816" s="215" t="s">
        <v>271</v>
      </c>
      <c r="D6816" s="215">
        <v>937485</v>
      </c>
      <c r="E6816" s="215">
        <v>1030</v>
      </c>
      <c r="F6816" s="215">
        <v>1110</v>
      </c>
      <c r="G6816" s="215">
        <v>1004</v>
      </c>
      <c r="I6816" s="215" t="s">
        <v>30329</v>
      </c>
      <c r="J6816" s="215" t="s">
        <v>30330</v>
      </c>
      <c r="K6816" s="215" t="s">
        <v>328</v>
      </c>
      <c r="L6816" s="215" t="s">
        <v>30751</v>
      </c>
      <c r="AD6816" s="216"/>
    </row>
    <row r="6817" spans="1:30" s="215" customFormat="1" x14ac:dyDescent="0.25">
      <c r="A6817" s="215" t="s">
        <v>160</v>
      </c>
      <c r="B6817" s="215">
        <v>6217</v>
      </c>
      <c r="C6817" s="215" t="s">
        <v>271</v>
      </c>
      <c r="D6817" s="215">
        <v>937508</v>
      </c>
      <c r="E6817" s="215">
        <v>1020</v>
      </c>
      <c r="F6817" s="215">
        <v>1122</v>
      </c>
      <c r="G6817" s="215">
        <v>1004</v>
      </c>
      <c r="I6817" s="215" t="s">
        <v>30333</v>
      </c>
      <c r="J6817" s="215" t="s">
        <v>30334</v>
      </c>
      <c r="K6817" s="215" t="s">
        <v>8741</v>
      </c>
      <c r="L6817" s="215" t="s">
        <v>31159</v>
      </c>
      <c r="AD6817" s="216"/>
    </row>
    <row r="6818" spans="1:30" s="215" customFormat="1" x14ac:dyDescent="0.25">
      <c r="A6818" s="215" t="s">
        <v>160</v>
      </c>
      <c r="B6818" s="215">
        <v>6217</v>
      </c>
      <c r="C6818" s="215" t="s">
        <v>271</v>
      </c>
      <c r="D6818" s="215">
        <v>937509</v>
      </c>
      <c r="E6818" s="215">
        <v>1020</v>
      </c>
      <c r="F6818" s="215">
        <v>1122</v>
      </c>
      <c r="G6818" s="215">
        <v>1004</v>
      </c>
      <c r="I6818" s="215" t="s">
        <v>30335</v>
      </c>
      <c r="J6818" s="215" t="s">
        <v>30336</v>
      </c>
      <c r="K6818" s="215" t="s">
        <v>8741</v>
      </c>
      <c r="L6818" s="215" t="s">
        <v>31160</v>
      </c>
      <c r="AD6818" s="216"/>
    </row>
    <row r="6819" spans="1:30" s="215" customFormat="1" x14ac:dyDescent="0.25">
      <c r="A6819" s="215" t="s">
        <v>160</v>
      </c>
      <c r="B6819" s="215">
        <v>6217</v>
      </c>
      <c r="C6819" s="215" t="s">
        <v>271</v>
      </c>
      <c r="D6819" s="215">
        <v>937513</v>
      </c>
      <c r="E6819" s="215">
        <v>1020</v>
      </c>
      <c r="F6819" s="215">
        <v>1122</v>
      </c>
      <c r="G6819" s="215">
        <v>1004</v>
      </c>
      <c r="I6819" s="215" t="s">
        <v>30337</v>
      </c>
      <c r="J6819" s="215" t="s">
        <v>30338</v>
      </c>
      <c r="K6819" s="215" t="s">
        <v>8741</v>
      </c>
      <c r="L6819" s="215" t="s">
        <v>31161</v>
      </c>
      <c r="AD6819" s="216"/>
    </row>
    <row r="6820" spans="1:30" s="215" customFormat="1" x14ac:dyDescent="0.25">
      <c r="A6820" s="215" t="s">
        <v>160</v>
      </c>
      <c r="B6820" s="215">
        <v>6217</v>
      </c>
      <c r="C6820" s="215" t="s">
        <v>271</v>
      </c>
      <c r="D6820" s="215">
        <v>937516</v>
      </c>
      <c r="E6820" s="215">
        <v>1020</v>
      </c>
      <c r="F6820" s="215">
        <v>1122</v>
      </c>
      <c r="G6820" s="215">
        <v>1004</v>
      </c>
      <c r="I6820" s="215" t="s">
        <v>30339</v>
      </c>
      <c r="J6820" s="215" t="s">
        <v>30340</v>
      </c>
      <c r="K6820" s="215" t="s">
        <v>328</v>
      </c>
      <c r="L6820" s="215" t="s">
        <v>30752</v>
      </c>
      <c r="AD6820" s="216"/>
    </row>
    <row r="6821" spans="1:30" s="215" customFormat="1" x14ac:dyDescent="0.25">
      <c r="A6821" s="215" t="s">
        <v>160</v>
      </c>
      <c r="B6821" s="215">
        <v>6217</v>
      </c>
      <c r="C6821" s="215" t="s">
        <v>271</v>
      </c>
      <c r="D6821" s="215">
        <v>937519</v>
      </c>
      <c r="E6821" s="215">
        <v>1020</v>
      </c>
      <c r="F6821" s="215">
        <v>1122</v>
      </c>
      <c r="G6821" s="215">
        <v>1004</v>
      </c>
      <c r="I6821" s="215" t="s">
        <v>30341</v>
      </c>
      <c r="J6821" s="215" t="s">
        <v>30342</v>
      </c>
      <c r="K6821" s="215" t="s">
        <v>328</v>
      </c>
      <c r="L6821" s="215" t="s">
        <v>30752</v>
      </c>
      <c r="AD6821" s="216"/>
    </row>
    <row r="6822" spans="1:30" s="215" customFormat="1" x14ac:dyDescent="0.25">
      <c r="A6822" s="215" t="s">
        <v>160</v>
      </c>
      <c r="B6822" s="215">
        <v>6217</v>
      </c>
      <c r="C6822" s="215" t="s">
        <v>271</v>
      </c>
      <c r="D6822" s="215">
        <v>937520</v>
      </c>
      <c r="E6822" s="215">
        <v>1020</v>
      </c>
      <c r="F6822" s="215">
        <v>1122</v>
      </c>
      <c r="G6822" s="215">
        <v>1004</v>
      </c>
      <c r="I6822" s="215" t="s">
        <v>30343</v>
      </c>
      <c r="J6822" s="215" t="s">
        <v>30344</v>
      </c>
      <c r="K6822" s="215" t="s">
        <v>8741</v>
      </c>
      <c r="L6822" s="215" t="s">
        <v>31162</v>
      </c>
      <c r="AD6822" s="216"/>
    </row>
    <row r="6823" spans="1:30" s="215" customFormat="1" x14ac:dyDescent="0.25">
      <c r="A6823" s="215" t="s">
        <v>160</v>
      </c>
      <c r="B6823" s="215">
        <v>6217</v>
      </c>
      <c r="C6823" s="215" t="s">
        <v>271</v>
      </c>
      <c r="D6823" s="215">
        <v>937521</v>
      </c>
      <c r="E6823" s="215">
        <v>1020</v>
      </c>
      <c r="F6823" s="215">
        <v>1122</v>
      </c>
      <c r="G6823" s="215">
        <v>1004</v>
      </c>
      <c r="I6823" s="215" t="s">
        <v>30345</v>
      </c>
      <c r="J6823" s="215" t="s">
        <v>30346</v>
      </c>
      <c r="K6823" s="215" t="s">
        <v>8741</v>
      </c>
      <c r="L6823" s="215" t="s">
        <v>31161</v>
      </c>
      <c r="AD6823" s="216"/>
    </row>
    <row r="6824" spans="1:30" s="215" customFormat="1" x14ac:dyDescent="0.25">
      <c r="A6824" s="215" t="s">
        <v>160</v>
      </c>
      <c r="B6824" s="215">
        <v>6217</v>
      </c>
      <c r="C6824" s="215" t="s">
        <v>271</v>
      </c>
      <c r="D6824" s="215">
        <v>937523</v>
      </c>
      <c r="E6824" s="215">
        <v>1020</v>
      </c>
      <c r="F6824" s="215">
        <v>1122</v>
      </c>
      <c r="G6824" s="215">
        <v>1004</v>
      </c>
      <c r="I6824" s="215" t="s">
        <v>30347</v>
      </c>
      <c r="J6824" s="215" t="s">
        <v>30348</v>
      </c>
      <c r="K6824" s="215" t="s">
        <v>8741</v>
      </c>
      <c r="L6824" s="215" t="s">
        <v>31163</v>
      </c>
      <c r="AD6824" s="216"/>
    </row>
    <row r="6825" spans="1:30" s="215" customFormat="1" x14ac:dyDescent="0.25">
      <c r="A6825" s="215" t="s">
        <v>160</v>
      </c>
      <c r="B6825" s="215">
        <v>6217</v>
      </c>
      <c r="C6825" s="215" t="s">
        <v>271</v>
      </c>
      <c r="D6825" s="215">
        <v>3039342</v>
      </c>
      <c r="E6825" s="215">
        <v>1020</v>
      </c>
      <c r="F6825" s="215">
        <v>1110</v>
      </c>
      <c r="G6825" s="215">
        <v>1004</v>
      </c>
      <c r="I6825" s="215" t="s">
        <v>30349</v>
      </c>
      <c r="J6825" s="215" t="s">
        <v>30350</v>
      </c>
      <c r="K6825" s="215" t="s">
        <v>8741</v>
      </c>
      <c r="L6825" s="215" t="s">
        <v>31164</v>
      </c>
      <c r="AD6825" s="216"/>
    </row>
    <row r="6826" spans="1:30" s="215" customFormat="1" x14ac:dyDescent="0.25">
      <c r="A6826" s="215" t="s">
        <v>160</v>
      </c>
      <c r="B6826" s="215">
        <v>6217</v>
      </c>
      <c r="C6826" s="215" t="s">
        <v>271</v>
      </c>
      <c r="D6826" s="215">
        <v>3039363</v>
      </c>
      <c r="E6826" s="215">
        <v>1020</v>
      </c>
      <c r="F6826" s="215">
        <v>1110</v>
      </c>
      <c r="G6826" s="215">
        <v>1004</v>
      </c>
      <c r="I6826" s="215" t="s">
        <v>30351</v>
      </c>
      <c r="J6826" s="215" t="s">
        <v>30352</v>
      </c>
      <c r="K6826" s="215" t="s">
        <v>8741</v>
      </c>
      <c r="L6826" s="215" t="s">
        <v>31165</v>
      </c>
      <c r="AD6826" s="216"/>
    </row>
    <row r="6827" spans="1:30" s="215" customFormat="1" x14ac:dyDescent="0.25">
      <c r="A6827" s="215" t="s">
        <v>160</v>
      </c>
      <c r="B6827" s="215">
        <v>6217</v>
      </c>
      <c r="C6827" s="215" t="s">
        <v>271</v>
      </c>
      <c r="D6827" s="215">
        <v>3039378</v>
      </c>
      <c r="E6827" s="215">
        <v>1020</v>
      </c>
      <c r="F6827" s="215">
        <v>1110</v>
      </c>
      <c r="G6827" s="215">
        <v>1004</v>
      </c>
      <c r="I6827" s="215" t="s">
        <v>30353</v>
      </c>
      <c r="J6827" s="215" t="s">
        <v>30354</v>
      </c>
      <c r="K6827" s="215" t="s">
        <v>8741</v>
      </c>
      <c r="L6827" s="215" t="s">
        <v>31166</v>
      </c>
      <c r="AD6827" s="216"/>
    </row>
    <row r="6828" spans="1:30" s="215" customFormat="1" x14ac:dyDescent="0.25">
      <c r="A6828" s="215" t="s">
        <v>160</v>
      </c>
      <c r="B6828" s="215">
        <v>6217</v>
      </c>
      <c r="C6828" s="215" t="s">
        <v>271</v>
      </c>
      <c r="D6828" s="215">
        <v>3039380</v>
      </c>
      <c r="E6828" s="215">
        <v>1020</v>
      </c>
      <c r="F6828" s="215">
        <v>1110</v>
      </c>
      <c r="G6828" s="215">
        <v>1004</v>
      </c>
      <c r="I6828" s="215" t="s">
        <v>30355</v>
      </c>
      <c r="J6828" s="215" t="s">
        <v>30356</v>
      </c>
      <c r="K6828" s="215" t="s">
        <v>8741</v>
      </c>
      <c r="L6828" s="215" t="s">
        <v>31167</v>
      </c>
      <c r="AD6828" s="216"/>
    </row>
    <row r="6829" spans="1:30" s="215" customFormat="1" x14ac:dyDescent="0.25">
      <c r="A6829" s="215" t="s">
        <v>160</v>
      </c>
      <c r="B6829" s="215">
        <v>6217</v>
      </c>
      <c r="C6829" s="215" t="s">
        <v>271</v>
      </c>
      <c r="D6829" s="215">
        <v>3039382</v>
      </c>
      <c r="E6829" s="215">
        <v>1020</v>
      </c>
      <c r="F6829" s="215">
        <v>1110</v>
      </c>
      <c r="G6829" s="215">
        <v>1004</v>
      </c>
      <c r="I6829" s="215" t="s">
        <v>30357</v>
      </c>
      <c r="J6829" s="215" t="s">
        <v>30358</v>
      </c>
      <c r="K6829" s="215" t="s">
        <v>8741</v>
      </c>
      <c r="L6829" s="215" t="s">
        <v>31168</v>
      </c>
      <c r="AD6829" s="216"/>
    </row>
    <row r="6830" spans="1:30" s="215" customFormat="1" x14ac:dyDescent="0.25">
      <c r="A6830" s="215" t="s">
        <v>160</v>
      </c>
      <c r="B6830" s="215">
        <v>6217</v>
      </c>
      <c r="C6830" s="215" t="s">
        <v>271</v>
      </c>
      <c r="D6830" s="215">
        <v>3039383</v>
      </c>
      <c r="E6830" s="215">
        <v>1020</v>
      </c>
      <c r="F6830" s="215">
        <v>1110</v>
      </c>
      <c r="G6830" s="215">
        <v>1004</v>
      </c>
      <c r="I6830" s="215" t="s">
        <v>30359</v>
      </c>
      <c r="J6830" s="215" t="s">
        <v>30360</v>
      </c>
      <c r="K6830" s="215" t="s">
        <v>8741</v>
      </c>
      <c r="L6830" s="215" t="s">
        <v>31168</v>
      </c>
      <c r="AD6830" s="216"/>
    </row>
    <row r="6831" spans="1:30" s="215" customFormat="1" x14ac:dyDescent="0.25">
      <c r="A6831" s="215" t="s">
        <v>160</v>
      </c>
      <c r="B6831" s="215">
        <v>6217</v>
      </c>
      <c r="C6831" s="215" t="s">
        <v>271</v>
      </c>
      <c r="D6831" s="215">
        <v>3039385</v>
      </c>
      <c r="E6831" s="215">
        <v>1020</v>
      </c>
      <c r="F6831" s="215">
        <v>1110</v>
      </c>
      <c r="G6831" s="215">
        <v>1004</v>
      </c>
      <c r="I6831" s="215" t="s">
        <v>30361</v>
      </c>
      <c r="J6831" s="215" t="s">
        <v>30362</v>
      </c>
      <c r="K6831" s="215" t="s">
        <v>8741</v>
      </c>
      <c r="L6831" s="215" t="s">
        <v>31169</v>
      </c>
      <c r="AD6831" s="216"/>
    </row>
    <row r="6832" spans="1:30" s="215" customFormat="1" x14ac:dyDescent="0.25">
      <c r="A6832" s="215" t="s">
        <v>160</v>
      </c>
      <c r="B6832" s="215">
        <v>6217</v>
      </c>
      <c r="C6832" s="215" t="s">
        <v>271</v>
      </c>
      <c r="D6832" s="215">
        <v>3039391</v>
      </c>
      <c r="E6832" s="215">
        <v>1020</v>
      </c>
      <c r="F6832" s="215">
        <v>1110</v>
      </c>
      <c r="G6832" s="215">
        <v>1004</v>
      </c>
      <c r="I6832" s="215" t="s">
        <v>30363</v>
      </c>
      <c r="J6832" s="215" t="s">
        <v>30364</v>
      </c>
      <c r="K6832" s="215" t="s">
        <v>8741</v>
      </c>
      <c r="L6832" s="215" t="s">
        <v>31170</v>
      </c>
      <c r="AD6832" s="216"/>
    </row>
    <row r="6833" spans="1:30" s="215" customFormat="1" x14ac:dyDescent="0.25">
      <c r="A6833" s="215" t="s">
        <v>160</v>
      </c>
      <c r="B6833" s="215">
        <v>6217</v>
      </c>
      <c r="C6833" s="215" t="s">
        <v>271</v>
      </c>
      <c r="D6833" s="215">
        <v>3039393</v>
      </c>
      <c r="E6833" s="215">
        <v>1020</v>
      </c>
      <c r="F6833" s="215">
        <v>1110</v>
      </c>
      <c r="G6833" s="215">
        <v>1004</v>
      </c>
      <c r="I6833" s="215" t="s">
        <v>30365</v>
      </c>
      <c r="J6833" s="215" t="s">
        <v>30366</v>
      </c>
      <c r="K6833" s="215" t="s">
        <v>8741</v>
      </c>
      <c r="L6833" s="215" t="s">
        <v>31171</v>
      </c>
      <c r="AD6833" s="216"/>
    </row>
    <row r="6834" spans="1:30" s="215" customFormat="1" x14ac:dyDescent="0.25">
      <c r="A6834" s="215" t="s">
        <v>160</v>
      </c>
      <c r="B6834" s="215">
        <v>6217</v>
      </c>
      <c r="C6834" s="215" t="s">
        <v>271</v>
      </c>
      <c r="D6834" s="215">
        <v>9038270</v>
      </c>
      <c r="E6834" s="215">
        <v>1060</v>
      </c>
      <c r="F6834" s="215">
        <v>1220</v>
      </c>
      <c r="G6834" s="215">
        <v>1004</v>
      </c>
      <c r="I6834" s="215" t="s">
        <v>30367</v>
      </c>
      <c r="J6834" s="215" t="s">
        <v>30368</v>
      </c>
      <c r="K6834" s="215" t="s">
        <v>8741</v>
      </c>
      <c r="L6834" s="215" t="s">
        <v>31172</v>
      </c>
      <c r="AD6834" s="216"/>
    </row>
    <row r="6835" spans="1:30" s="215" customFormat="1" x14ac:dyDescent="0.25">
      <c r="A6835" s="215" t="s">
        <v>160</v>
      </c>
      <c r="B6835" s="215">
        <v>6217</v>
      </c>
      <c r="C6835" s="215" t="s">
        <v>271</v>
      </c>
      <c r="D6835" s="215">
        <v>9038279</v>
      </c>
      <c r="E6835" s="215">
        <v>1030</v>
      </c>
      <c r="F6835" s="215">
        <v>1110</v>
      </c>
      <c r="G6835" s="215">
        <v>1004</v>
      </c>
      <c r="I6835" s="215" t="s">
        <v>30369</v>
      </c>
      <c r="J6835" s="215" t="s">
        <v>30370</v>
      </c>
      <c r="K6835" s="215" t="s">
        <v>8741</v>
      </c>
      <c r="L6835" s="215" t="s">
        <v>31173</v>
      </c>
      <c r="AD6835" s="216"/>
    </row>
    <row r="6836" spans="1:30" s="215" customFormat="1" x14ac:dyDescent="0.25">
      <c r="A6836" s="215" t="s">
        <v>160</v>
      </c>
      <c r="B6836" s="215">
        <v>6217</v>
      </c>
      <c r="C6836" s="215" t="s">
        <v>271</v>
      </c>
      <c r="D6836" s="215">
        <v>9038293</v>
      </c>
      <c r="E6836" s="215">
        <v>1060</v>
      </c>
      <c r="G6836" s="215">
        <v>1004</v>
      </c>
      <c r="I6836" s="215" t="s">
        <v>30319</v>
      </c>
      <c r="J6836" s="215" t="s">
        <v>30320</v>
      </c>
      <c r="K6836" s="215" t="s">
        <v>8741</v>
      </c>
      <c r="L6836" s="215" t="s">
        <v>31153</v>
      </c>
      <c r="AD6836" s="216"/>
    </row>
    <row r="6837" spans="1:30" s="215" customFormat="1" x14ac:dyDescent="0.25">
      <c r="A6837" s="215" t="s">
        <v>160</v>
      </c>
      <c r="B6837" s="215">
        <v>6217</v>
      </c>
      <c r="C6837" s="215" t="s">
        <v>271</v>
      </c>
      <c r="D6837" s="215">
        <v>190075882</v>
      </c>
      <c r="E6837" s="215">
        <v>1020</v>
      </c>
      <c r="F6837" s="215">
        <v>1122</v>
      </c>
      <c r="G6837" s="215">
        <v>1004</v>
      </c>
      <c r="I6837" s="215" t="s">
        <v>30371</v>
      </c>
      <c r="J6837" s="215" t="s">
        <v>30372</v>
      </c>
      <c r="K6837" s="215" t="s">
        <v>328</v>
      </c>
      <c r="L6837" s="215" t="s">
        <v>30749</v>
      </c>
      <c r="AD6837" s="216"/>
    </row>
    <row r="6838" spans="1:30" s="215" customFormat="1" x14ac:dyDescent="0.25">
      <c r="A6838" s="215" t="s">
        <v>160</v>
      </c>
      <c r="B6838" s="215">
        <v>6217</v>
      </c>
      <c r="C6838" s="215" t="s">
        <v>271</v>
      </c>
      <c r="D6838" s="215">
        <v>190186591</v>
      </c>
      <c r="E6838" s="215">
        <v>1020</v>
      </c>
      <c r="F6838" s="215">
        <v>1110</v>
      </c>
      <c r="G6838" s="215">
        <v>1004</v>
      </c>
      <c r="I6838" s="215" t="s">
        <v>30373</v>
      </c>
      <c r="J6838" s="215" t="s">
        <v>30374</v>
      </c>
      <c r="K6838" s="215" t="s">
        <v>8741</v>
      </c>
      <c r="L6838" s="215" t="s">
        <v>31174</v>
      </c>
      <c r="AD6838" s="216"/>
    </row>
    <row r="6839" spans="1:30" s="215" customFormat="1" x14ac:dyDescent="0.25">
      <c r="A6839" s="215" t="s">
        <v>160</v>
      </c>
      <c r="B6839" s="215">
        <v>6217</v>
      </c>
      <c r="C6839" s="215" t="s">
        <v>271</v>
      </c>
      <c r="D6839" s="215">
        <v>190189258</v>
      </c>
      <c r="E6839" s="215">
        <v>1020</v>
      </c>
      <c r="F6839" s="215">
        <v>1122</v>
      </c>
      <c r="G6839" s="215">
        <v>1004</v>
      </c>
      <c r="I6839" s="215" t="s">
        <v>30375</v>
      </c>
      <c r="J6839" s="215" t="s">
        <v>30376</v>
      </c>
      <c r="K6839" s="215" t="s">
        <v>8741</v>
      </c>
      <c r="L6839" s="215" t="s">
        <v>31175</v>
      </c>
      <c r="AD6839" s="216"/>
    </row>
    <row r="6840" spans="1:30" s="215" customFormat="1" x14ac:dyDescent="0.25">
      <c r="A6840" s="215" t="s">
        <v>160</v>
      </c>
      <c r="B6840" s="215">
        <v>6217</v>
      </c>
      <c r="C6840" s="215" t="s">
        <v>271</v>
      </c>
      <c r="D6840" s="215">
        <v>190214166</v>
      </c>
      <c r="E6840" s="215">
        <v>1040</v>
      </c>
      <c r="F6840" s="215">
        <v>1130</v>
      </c>
      <c r="G6840" s="215">
        <v>1004</v>
      </c>
      <c r="I6840" s="215" t="s">
        <v>30377</v>
      </c>
      <c r="J6840" s="215" t="s">
        <v>30378</v>
      </c>
      <c r="K6840" s="215" t="s">
        <v>8741</v>
      </c>
      <c r="L6840" s="215" t="s">
        <v>31176</v>
      </c>
      <c r="AD6840" s="216"/>
    </row>
    <row r="6841" spans="1:30" s="215" customFormat="1" x14ac:dyDescent="0.25">
      <c r="A6841" s="215" t="s">
        <v>160</v>
      </c>
      <c r="B6841" s="215">
        <v>6217</v>
      </c>
      <c r="C6841" s="215" t="s">
        <v>271</v>
      </c>
      <c r="D6841" s="215">
        <v>190231332</v>
      </c>
      <c r="E6841" s="215">
        <v>1020</v>
      </c>
      <c r="F6841" s="215">
        <v>1110</v>
      </c>
      <c r="G6841" s="215">
        <v>1004</v>
      </c>
      <c r="I6841" s="215" t="s">
        <v>30379</v>
      </c>
      <c r="J6841" s="215" t="s">
        <v>30380</v>
      </c>
      <c r="K6841" s="215" t="s">
        <v>8741</v>
      </c>
      <c r="L6841" s="215" t="s">
        <v>31177</v>
      </c>
      <c r="AD6841" s="216"/>
    </row>
    <row r="6842" spans="1:30" s="215" customFormat="1" x14ac:dyDescent="0.25">
      <c r="A6842" s="215" t="s">
        <v>160</v>
      </c>
      <c r="B6842" s="215">
        <v>6217</v>
      </c>
      <c r="C6842" s="215" t="s">
        <v>271</v>
      </c>
      <c r="D6842" s="215">
        <v>190235448</v>
      </c>
      <c r="E6842" s="215">
        <v>1020</v>
      </c>
      <c r="F6842" s="215">
        <v>1122</v>
      </c>
      <c r="G6842" s="215">
        <v>1004</v>
      </c>
      <c r="I6842" s="215" t="s">
        <v>30381</v>
      </c>
      <c r="J6842" s="215" t="s">
        <v>30382</v>
      </c>
      <c r="K6842" s="215" t="s">
        <v>8741</v>
      </c>
      <c r="L6842" s="215" t="s">
        <v>31178</v>
      </c>
      <c r="AD6842" s="216"/>
    </row>
    <row r="6843" spans="1:30" s="215" customFormat="1" x14ac:dyDescent="0.25">
      <c r="A6843" s="215" t="s">
        <v>160</v>
      </c>
      <c r="B6843" s="215">
        <v>6217</v>
      </c>
      <c r="C6843" s="215" t="s">
        <v>271</v>
      </c>
      <c r="D6843" s="215">
        <v>190474989</v>
      </c>
      <c r="E6843" s="215">
        <v>1060</v>
      </c>
      <c r="F6843" s="215">
        <v>1251</v>
      </c>
      <c r="G6843" s="215">
        <v>1004</v>
      </c>
      <c r="I6843" s="215" t="s">
        <v>30383</v>
      </c>
      <c r="J6843" s="215" t="s">
        <v>30384</v>
      </c>
      <c r="K6843" s="215" t="s">
        <v>8688</v>
      </c>
      <c r="L6843" s="215" t="s">
        <v>31009</v>
      </c>
      <c r="AD6843" s="216"/>
    </row>
    <row r="6844" spans="1:30" s="215" customFormat="1" x14ac:dyDescent="0.25">
      <c r="A6844" s="215" t="s">
        <v>160</v>
      </c>
      <c r="B6844" s="215">
        <v>6217</v>
      </c>
      <c r="C6844" s="215" t="s">
        <v>271</v>
      </c>
      <c r="D6844" s="215">
        <v>191135830</v>
      </c>
      <c r="E6844" s="215">
        <v>1020</v>
      </c>
      <c r="F6844" s="215">
        <v>1110</v>
      </c>
      <c r="G6844" s="215">
        <v>1004</v>
      </c>
      <c r="I6844" s="215" t="s">
        <v>30385</v>
      </c>
      <c r="J6844" s="215" t="s">
        <v>30386</v>
      </c>
      <c r="K6844" s="215" t="s">
        <v>8741</v>
      </c>
      <c r="L6844" s="215" t="s">
        <v>31179</v>
      </c>
      <c r="AD6844" s="216"/>
    </row>
    <row r="6845" spans="1:30" s="215" customFormat="1" x14ac:dyDescent="0.25">
      <c r="A6845" s="215" t="s">
        <v>160</v>
      </c>
      <c r="B6845" s="215">
        <v>6217</v>
      </c>
      <c r="C6845" s="215" t="s">
        <v>271</v>
      </c>
      <c r="D6845" s="215">
        <v>191135910</v>
      </c>
      <c r="E6845" s="215">
        <v>1020</v>
      </c>
      <c r="F6845" s="215">
        <v>1110</v>
      </c>
      <c r="G6845" s="215">
        <v>1004</v>
      </c>
      <c r="I6845" s="215" t="s">
        <v>30387</v>
      </c>
      <c r="J6845" s="215" t="s">
        <v>30388</v>
      </c>
      <c r="K6845" s="215" t="s">
        <v>8741</v>
      </c>
      <c r="L6845" s="215" t="s">
        <v>31180</v>
      </c>
      <c r="AD6845" s="216"/>
    </row>
    <row r="6846" spans="1:30" s="215" customFormat="1" x14ac:dyDescent="0.25">
      <c r="A6846" s="215" t="s">
        <v>160</v>
      </c>
      <c r="B6846" s="215">
        <v>6217</v>
      </c>
      <c r="C6846" s="215" t="s">
        <v>271</v>
      </c>
      <c r="D6846" s="215">
        <v>191135914</v>
      </c>
      <c r="E6846" s="215">
        <v>1020</v>
      </c>
      <c r="F6846" s="215">
        <v>1110</v>
      </c>
      <c r="G6846" s="215">
        <v>1004</v>
      </c>
      <c r="I6846" s="215" t="s">
        <v>30389</v>
      </c>
      <c r="J6846" s="215" t="s">
        <v>30390</v>
      </c>
      <c r="K6846" s="215" t="s">
        <v>8741</v>
      </c>
      <c r="L6846" s="215" t="s">
        <v>31181</v>
      </c>
      <c r="AD6846" s="216"/>
    </row>
    <row r="6847" spans="1:30" s="215" customFormat="1" x14ac:dyDescent="0.25">
      <c r="A6847" s="215" t="s">
        <v>160</v>
      </c>
      <c r="B6847" s="215">
        <v>6217</v>
      </c>
      <c r="C6847" s="215" t="s">
        <v>271</v>
      </c>
      <c r="D6847" s="215">
        <v>191135916</v>
      </c>
      <c r="E6847" s="215">
        <v>1020</v>
      </c>
      <c r="F6847" s="215">
        <v>1110</v>
      </c>
      <c r="G6847" s="215">
        <v>1004</v>
      </c>
      <c r="I6847" s="215" t="s">
        <v>30391</v>
      </c>
      <c r="J6847" s="215" t="s">
        <v>30392</v>
      </c>
      <c r="K6847" s="215" t="s">
        <v>8741</v>
      </c>
      <c r="L6847" s="215" t="s">
        <v>31182</v>
      </c>
      <c r="AD6847" s="216"/>
    </row>
    <row r="6848" spans="1:30" s="215" customFormat="1" x14ac:dyDescent="0.25">
      <c r="A6848" s="215" t="s">
        <v>160</v>
      </c>
      <c r="B6848" s="215">
        <v>6217</v>
      </c>
      <c r="C6848" s="215" t="s">
        <v>271</v>
      </c>
      <c r="D6848" s="215">
        <v>191135922</v>
      </c>
      <c r="E6848" s="215">
        <v>1020</v>
      </c>
      <c r="F6848" s="215">
        <v>1110</v>
      </c>
      <c r="G6848" s="215">
        <v>1004</v>
      </c>
      <c r="I6848" s="215" t="s">
        <v>30393</v>
      </c>
      <c r="J6848" s="215" t="s">
        <v>30394</v>
      </c>
      <c r="K6848" s="215" t="s">
        <v>8741</v>
      </c>
      <c r="L6848" s="215" t="s">
        <v>31183</v>
      </c>
      <c r="AD6848" s="216"/>
    </row>
    <row r="6849" spans="1:30" s="215" customFormat="1" x14ac:dyDescent="0.25">
      <c r="A6849" s="215" t="s">
        <v>160</v>
      </c>
      <c r="B6849" s="215">
        <v>6217</v>
      </c>
      <c r="C6849" s="215" t="s">
        <v>271</v>
      </c>
      <c r="D6849" s="215">
        <v>191135971</v>
      </c>
      <c r="E6849" s="215">
        <v>1020</v>
      </c>
      <c r="F6849" s="215">
        <v>1110</v>
      </c>
      <c r="G6849" s="215">
        <v>1004</v>
      </c>
      <c r="I6849" s="215" t="s">
        <v>30395</v>
      </c>
      <c r="J6849" s="215" t="s">
        <v>30396</v>
      </c>
      <c r="K6849" s="215" t="s">
        <v>8741</v>
      </c>
      <c r="L6849" s="215" t="s">
        <v>31184</v>
      </c>
      <c r="AD6849" s="216"/>
    </row>
    <row r="6850" spans="1:30" s="215" customFormat="1" x14ac:dyDescent="0.25">
      <c r="A6850" s="215" t="s">
        <v>160</v>
      </c>
      <c r="B6850" s="215">
        <v>6217</v>
      </c>
      <c r="C6850" s="215" t="s">
        <v>271</v>
      </c>
      <c r="D6850" s="215">
        <v>191135993</v>
      </c>
      <c r="E6850" s="215">
        <v>1020</v>
      </c>
      <c r="F6850" s="215">
        <v>1110</v>
      </c>
      <c r="G6850" s="215">
        <v>1004</v>
      </c>
      <c r="I6850" s="215" t="s">
        <v>30397</v>
      </c>
      <c r="J6850" s="215" t="s">
        <v>30398</v>
      </c>
      <c r="K6850" s="215" t="s">
        <v>8741</v>
      </c>
      <c r="L6850" s="215" t="s">
        <v>31185</v>
      </c>
      <c r="AD6850" s="216"/>
    </row>
    <row r="6851" spans="1:30" s="215" customFormat="1" x14ac:dyDescent="0.25">
      <c r="A6851" s="215" t="s">
        <v>160</v>
      </c>
      <c r="B6851" s="215">
        <v>6217</v>
      </c>
      <c r="C6851" s="215" t="s">
        <v>271</v>
      </c>
      <c r="D6851" s="215">
        <v>191135996</v>
      </c>
      <c r="E6851" s="215">
        <v>1020</v>
      </c>
      <c r="F6851" s="215">
        <v>1110</v>
      </c>
      <c r="G6851" s="215">
        <v>1004</v>
      </c>
      <c r="I6851" s="215" t="s">
        <v>30399</v>
      </c>
      <c r="J6851" s="215" t="s">
        <v>30400</v>
      </c>
      <c r="K6851" s="215" t="s">
        <v>8741</v>
      </c>
      <c r="L6851" s="215" t="s">
        <v>31186</v>
      </c>
      <c r="AD6851" s="216"/>
    </row>
    <row r="6852" spans="1:30" s="215" customFormat="1" x14ac:dyDescent="0.25">
      <c r="A6852" s="215" t="s">
        <v>160</v>
      </c>
      <c r="B6852" s="215">
        <v>6217</v>
      </c>
      <c r="C6852" s="215" t="s">
        <v>271</v>
      </c>
      <c r="D6852" s="215">
        <v>191136000</v>
      </c>
      <c r="E6852" s="215">
        <v>1020</v>
      </c>
      <c r="F6852" s="215">
        <v>1110</v>
      </c>
      <c r="G6852" s="215">
        <v>1004</v>
      </c>
      <c r="I6852" s="215" t="s">
        <v>30401</v>
      </c>
      <c r="J6852" s="215" t="s">
        <v>30402</v>
      </c>
      <c r="K6852" s="215" t="s">
        <v>8741</v>
      </c>
      <c r="L6852" s="215" t="s">
        <v>31187</v>
      </c>
      <c r="AD6852" s="216"/>
    </row>
    <row r="6853" spans="1:30" s="215" customFormat="1" x14ac:dyDescent="0.25">
      <c r="A6853" s="215" t="s">
        <v>160</v>
      </c>
      <c r="B6853" s="215">
        <v>6217</v>
      </c>
      <c r="C6853" s="215" t="s">
        <v>271</v>
      </c>
      <c r="D6853" s="215">
        <v>191209692</v>
      </c>
      <c r="E6853" s="215">
        <v>1020</v>
      </c>
      <c r="F6853" s="215">
        <v>1110</v>
      </c>
      <c r="G6853" s="215">
        <v>1004</v>
      </c>
      <c r="I6853" s="215" t="s">
        <v>30403</v>
      </c>
      <c r="J6853" s="215" t="s">
        <v>30404</v>
      </c>
      <c r="K6853" s="215" t="s">
        <v>8741</v>
      </c>
      <c r="L6853" s="215" t="s">
        <v>31188</v>
      </c>
      <c r="AD6853" s="216"/>
    </row>
    <row r="6854" spans="1:30" s="215" customFormat="1" x14ac:dyDescent="0.25">
      <c r="A6854" s="215" t="s">
        <v>160</v>
      </c>
      <c r="B6854" s="215">
        <v>6217</v>
      </c>
      <c r="C6854" s="215" t="s">
        <v>271</v>
      </c>
      <c r="D6854" s="215">
        <v>191278410</v>
      </c>
      <c r="E6854" s="215">
        <v>1060</v>
      </c>
      <c r="F6854" s="215">
        <v>1242</v>
      </c>
      <c r="G6854" s="215">
        <v>1004</v>
      </c>
      <c r="I6854" s="215" t="s">
        <v>30405</v>
      </c>
      <c r="J6854" s="215" t="s">
        <v>30406</v>
      </c>
      <c r="K6854" s="215" t="s">
        <v>8688</v>
      </c>
      <c r="L6854" s="215" t="s">
        <v>31010</v>
      </c>
      <c r="AD6854" s="216"/>
    </row>
    <row r="6855" spans="1:30" s="215" customFormat="1" x14ac:dyDescent="0.25">
      <c r="A6855" s="215" t="s">
        <v>160</v>
      </c>
      <c r="B6855" s="215">
        <v>6217</v>
      </c>
      <c r="C6855" s="215" t="s">
        <v>271</v>
      </c>
      <c r="D6855" s="215">
        <v>191370170</v>
      </c>
      <c r="E6855" s="215">
        <v>1020</v>
      </c>
      <c r="F6855" s="215">
        <v>1110</v>
      </c>
      <c r="G6855" s="215">
        <v>1004</v>
      </c>
      <c r="I6855" s="215" t="s">
        <v>30407</v>
      </c>
      <c r="J6855" s="215" t="s">
        <v>30408</v>
      </c>
      <c r="K6855" s="215" t="s">
        <v>8688</v>
      </c>
      <c r="L6855" s="215" t="s">
        <v>31011</v>
      </c>
      <c r="AD6855" s="216"/>
    </row>
    <row r="6856" spans="1:30" s="215" customFormat="1" x14ac:dyDescent="0.25">
      <c r="A6856" s="215" t="s">
        <v>160</v>
      </c>
      <c r="B6856" s="215">
        <v>6217</v>
      </c>
      <c r="C6856" s="215" t="s">
        <v>271</v>
      </c>
      <c r="D6856" s="215">
        <v>191370510</v>
      </c>
      <c r="E6856" s="215">
        <v>1020</v>
      </c>
      <c r="F6856" s="215">
        <v>1110</v>
      </c>
      <c r="G6856" s="215">
        <v>1004</v>
      </c>
      <c r="I6856" s="215" t="s">
        <v>30409</v>
      </c>
      <c r="J6856" s="215" t="s">
        <v>30410</v>
      </c>
      <c r="K6856" s="215" t="s">
        <v>8741</v>
      </c>
      <c r="L6856" s="215" t="s">
        <v>31189</v>
      </c>
      <c r="AD6856" s="216"/>
    </row>
    <row r="6857" spans="1:30" s="215" customFormat="1" x14ac:dyDescent="0.25">
      <c r="A6857" s="215" t="s">
        <v>160</v>
      </c>
      <c r="B6857" s="215">
        <v>6217</v>
      </c>
      <c r="C6857" s="215" t="s">
        <v>271</v>
      </c>
      <c r="D6857" s="215">
        <v>191646679</v>
      </c>
      <c r="E6857" s="215">
        <v>1020</v>
      </c>
      <c r="F6857" s="215">
        <v>1110</v>
      </c>
      <c r="G6857" s="215">
        <v>1004</v>
      </c>
      <c r="I6857" s="215" t="s">
        <v>30411</v>
      </c>
      <c r="J6857" s="215" t="s">
        <v>30412</v>
      </c>
      <c r="K6857" s="215" t="s">
        <v>8741</v>
      </c>
      <c r="L6857" s="215" t="s">
        <v>31190</v>
      </c>
      <c r="AD6857" s="216"/>
    </row>
    <row r="6858" spans="1:30" s="215" customFormat="1" x14ac:dyDescent="0.25">
      <c r="A6858" s="215" t="s">
        <v>160</v>
      </c>
      <c r="B6858" s="215">
        <v>6217</v>
      </c>
      <c r="C6858" s="215" t="s">
        <v>271</v>
      </c>
      <c r="D6858" s="215">
        <v>191652819</v>
      </c>
      <c r="E6858" s="215">
        <v>1020</v>
      </c>
      <c r="F6858" s="215">
        <v>1110</v>
      </c>
      <c r="G6858" s="215">
        <v>1004</v>
      </c>
      <c r="I6858" s="215" t="s">
        <v>30413</v>
      </c>
      <c r="J6858" s="215" t="s">
        <v>30414</v>
      </c>
      <c r="K6858" s="215" t="s">
        <v>8741</v>
      </c>
      <c r="L6858" s="215" t="s">
        <v>31191</v>
      </c>
      <c r="AD6858" s="216"/>
    </row>
    <row r="6859" spans="1:30" s="215" customFormat="1" x14ac:dyDescent="0.25">
      <c r="A6859" s="215" t="s">
        <v>160</v>
      </c>
      <c r="B6859" s="215">
        <v>6217</v>
      </c>
      <c r="C6859" s="215" t="s">
        <v>271</v>
      </c>
      <c r="D6859" s="215">
        <v>191835862</v>
      </c>
      <c r="E6859" s="215">
        <v>1020</v>
      </c>
      <c r="F6859" s="215">
        <v>1110</v>
      </c>
      <c r="G6859" s="215">
        <v>1004</v>
      </c>
      <c r="I6859" s="215" t="s">
        <v>30415</v>
      </c>
      <c r="J6859" s="215" t="s">
        <v>30416</v>
      </c>
      <c r="K6859" s="215" t="s">
        <v>8688</v>
      </c>
      <c r="L6859" s="215" t="s">
        <v>31012</v>
      </c>
      <c r="AD6859" s="216"/>
    </row>
    <row r="6860" spans="1:30" s="215" customFormat="1" x14ac:dyDescent="0.25">
      <c r="A6860" s="215" t="s">
        <v>160</v>
      </c>
      <c r="B6860" s="215">
        <v>6217</v>
      </c>
      <c r="C6860" s="215" t="s">
        <v>271</v>
      </c>
      <c r="D6860" s="215">
        <v>191835863</v>
      </c>
      <c r="E6860" s="215">
        <v>1020</v>
      </c>
      <c r="F6860" s="215">
        <v>1110</v>
      </c>
      <c r="G6860" s="215">
        <v>1004</v>
      </c>
      <c r="I6860" s="215" t="s">
        <v>30415</v>
      </c>
      <c r="J6860" s="215" t="s">
        <v>30416</v>
      </c>
      <c r="K6860" s="215" t="s">
        <v>8688</v>
      </c>
      <c r="L6860" s="215" t="s">
        <v>31013</v>
      </c>
      <c r="AD6860" s="216"/>
    </row>
    <row r="6861" spans="1:30" s="215" customFormat="1" x14ac:dyDescent="0.25">
      <c r="A6861" s="215" t="s">
        <v>160</v>
      </c>
      <c r="B6861" s="215">
        <v>6217</v>
      </c>
      <c r="C6861" s="215" t="s">
        <v>271</v>
      </c>
      <c r="D6861" s="215">
        <v>191835864</v>
      </c>
      <c r="E6861" s="215">
        <v>1020</v>
      </c>
      <c r="F6861" s="215">
        <v>1110</v>
      </c>
      <c r="G6861" s="215">
        <v>1004</v>
      </c>
      <c r="I6861" s="215" t="s">
        <v>30415</v>
      </c>
      <c r="J6861" s="215" t="s">
        <v>30416</v>
      </c>
      <c r="K6861" s="215" t="s">
        <v>8688</v>
      </c>
      <c r="L6861" s="215" t="s">
        <v>31014</v>
      </c>
      <c r="AD6861" s="216"/>
    </row>
    <row r="6862" spans="1:30" s="215" customFormat="1" x14ac:dyDescent="0.25">
      <c r="A6862" s="215" t="s">
        <v>160</v>
      </c>
      <c r="B6862" s="215">
        <v>6217</v>
      </c>
      <c r="C6862" s="215" t="s">
        <v>271</v>
      </c>
      <c r="D6862" s="215">
        <v>191950764</v>
      </c>
      <c r="E6862" s="215">
        <v>1020</v>
      </c>
      <c r="F6862" s="215">
        <v>1110</v>
      </c>
      <c r="G6862" s="215">
        <v>1004</v>
      </c>
      <c r="I6862" s="215" t="s">
        <v>30417</v>
      </c>
      <c r="J6862" s="215" t="s">
        <v>30418</v>
      </c>
      <c r="K6862" s="215" t="s">
        <v>8688</v>
      </c>
      <c r="L6862" s="215" t="s">
        <v>31015</v>
      </c>
      <c r="AD6862" s="216"/>
    </row>
    <row r="6863" spans="1:30" s="215" customFormat="1" x14ac:dyDescent="0.25">
      <c r="A6863" s="215" t="s">
        <v>160</v>
      </c>
      <c r="B6863" s="215">
        <v>6217</v>
      </c>
      <c r="C6863" s="215" t="s">
        <v>271</v>
      </c>
      <c r="D6863" s="215">
        <v>191974296</v>
      </c>
      <c r="E6863" s="215">
        <v>1040</v>
      </c>
      <c r="F6863" s="215">
        <v>1211</v>
      </c>
      <c r="G6863" s="215">
        <v>1004</v>
      </c>
      <c r="I6863" s="215" t="s">
        <v>30419</v>
      </c>
      <c r="J6863" s="215" t="s">
        <v>30420</v>
      </c>
      <c r="K6863" s="215" t="s">
        <v>8741</v>
      </c>
      <c r="L6863" s="215" t="s">
        <v>31137</v>
      </c>
      <c r="AD6863" s="216"/>
    </row>
    <row r="6864" spans="1:30" s="215" customFormat="1" x14ac:dyDescent="0.25">
      <c r="A6864" s="215" t="s">
        <v>160</v>
      </c>
      <c r="B6864" s="215">
        <v>6217</v>
      </c>
      <c r="C6864" s="215" t="s">
        <v>271</v>
      </c>
      <c r="D6864" s="215">
        <v>191987147</v>
      </c>
      <c r="E6864" s="215">
        <v>1020</v>
      </c>
      <c r="F6864" s="215">
        <v>1110</v>
      </c>
      <c r="G6864" s="215">
        <v>1004</v>
      </c>
      <c r="I6864" s="215" t="s">
        <v>30421</v>
      </c>
      <c r="J6864" s="215" t="s">
        <v>30422</v>
      </c>
      <c r="K6864" s="215" t="s">
        <v>8688</v>
      </c>
      <c r="L6864" s="215" t="s">
        <v>31016</v>
      </c>
      <c r="AD6864" s="216"/>
    </row>
    <row r="6865" spans="1:30" s="215" customFormat="1" x14ac:dyDescent="0.25">
      <c r="A6865" s="215" t="s">
        <v>160</v>
      </c>
      <c r="B6865" s="215">
        <v>6217</v>
      </c>
      <c r="C6865" s="215" t="s">
        <v>271</v>
      </c>
      <c r="D6865" s="215">
        <v>191994632</v>
      </c>
      <c r="E6865" s="215">
        <v>1020</v>
      </c>
      <c r="F6865" s="215">
        <v>1110</v>
      </c>
      <c r="G6865" s="215">
        <v>1004</v>
      </c>
      <c r="I6865" s="215" t="s">
        <v>30423</v>
      </c>
      <c r="J6865" s="215" t="s">
        <v>30424</v>
      </c>
      <c r="K6865" s="215" t="s">
        <v>8688</v>
      </c>
      <c r="L6865" s="215" t="s">
        <v>31017</v>
      </c>
      <c r="AD6865" s="216"/>
    </row>
    <row r="6866" spans="1:30" s="215" customFormat="1" x14ac:dyDescent="0.25">
      <c r="A6866" s="215" t="s">
        <v>160</v>
      </c>
      <c r="B6866" s="215">
        <v>6217</v>
      </c>
      <c r="C6866" s="215" t="s">
        <v>271</v>
      </c>
      <c r="D6866" s="215">
        <v>191997603</v>
      </c>
      <c r="E6866" s="215">
        <v>1060</v>
      </c>
      <c r="G6866" s="215">
        <v>1004</v>
      </c>
      <c r="I6866" s="215" t="s">
        <v>30425</v>
      </c>
      <c r="J6866" s="215" t="s">
        <v>30426</v>
      </c>
      <c r="K6866" s="215" t="s">
        <v>8688</v>
      </c>
      <c r="L6866" s="215" t="s">
        <v>31018</v>
      </c>
      <c r="AD6866" s="216"/>
    </row>
    <row r="6867" spans="1:30" s="215" customFormat="1" x14ac:dyDescent="0.25">
      <c r="A6867" s="215" t="s">
        <v>160</v>
      </c>
      <c r="B6867" s="215">
        <v>6217</v>
      </c>
      <c r="C6867" s="215" t="s">
        <v>271</v>
      </c>
      <c r="D6867" s="215">
        <v>192006704</v>
      </c>
      <c r="E6867" s="215">
        <v>1020</v>
      </c>
      <c r="F6867" s="215">
        <v>1110</v>
      </c>
      <c r="G6867" s="215">
        <v>1004</v>
      </c>
      <c r="I6867" s="215" t="s">
        <v>30427</v>
      </c>
      <c r="J6867" s="215" t="s">
        <v>30428</v>
      </c>
      <c r="K6867" s="215" t="s">
        <v>8688</v>
      </c>
      <c r="L6867" s="215" t="s">
        <v>31019</v>
      </c>
      <c r="AD6867" s="216"/>
    </row>
    <row r="6868" spans="1:30" s="215" customFormat="1" x14ac:dyDescent="0.25">
      <c r="A6868" s="215" t="s">
        <v>160</v>
      </c>
      <c r="B6868" s="215">
        <v>6217</v>
      </c>
      <c r="C6868" s="215" t="s">
        <v>271</v>
      </c>
      <c r="D6868" s="215">
        <v>192024744</v>
      </c>
      <c r="E6868" s="215">
        <v>1060</v>
      </c>
      <c r="G6868" s="215">
        <v>1004</v>
      </c>
      <c r="I6868" s="215" t="s">
        <v>30429</v>
      </c>
      <c r="J6868" s="215" t="s">
        <v>30430</v>
      </c>
      <c r="K6868" s="215" t="s">
        <v>8741</v>
      </c>
      <c r="L6868" s="215" t="s">
        <v>31192</v>
      </c>
      <c r="AD6868" s="216"/>
    </row>
    <row r="6869" spans="1:30" s="215" customFormat="1" x14ac:dyDescent="0.25">
      <c r="A6869" s="215" t="s">
        <v>160</v>
      </c>
      <c r="B6869" s="215">
        <v>6217</v>
      </c>
      <c r="C6869" s="215" t="s">
        <v>271</v>
      </c>
      <c r="D6869" s="215">
        <v>192025945</v>
      </c>
      <c r="E6869" s="215">
        <v>1060</v>
      </c>
      <c r="G6869" s="215">
        <v>1004</v>
      </c>
      <c r="I6869" s="215" t="s">
        <v>30431</v>
      </c>
      <c r="J6869" s="215" t="s">
        <v>30432</v>
      </c>
      <c r="K6869" s="215" t="s">
        <v>8688</v>
      </c>
      <c r="L6869" s="215" t="s">
        <v>31020</v>
      </c>
      <c r="AD6869" s="216"/>
    </row>
    <row r="6870" spans="1:30" s="215" customFormat="1" x14ac:dyDescent="0.25">
      <c r="A6870" s="215" t="s">
        <v>160</v>
      </c>
      <c r="B6870" s="215">
        <v>6217</v>
      </c>
      <c r="C6870" s="215" t="s">
        <v>271</v>
      </c>
      <c r="D6870" s="215">
        <v>192039623</v>
      </c>
      <c r="E6870" s="215">
        <v>1020</v>
      </c>
      <c r="F6870" s="215">
        <v>1122</v>
      </c>
      <c r="G6870" s="215">
        <v>1004</v>
      </c>
      <c r="I6870" s="215" t="s">
        <v>30433</v>
      </c>
      <c r="J6870" s="215" t="s">
        <v>30434</v>
      </c>
      <c r="K6870" s="215" t="s">
        <v>8741</v>
      </c>
      <c r="L6870" s="215" t="s">
        <v>31193</v>
      </c>
      <c r="AD6870" s="216"/>
    </row>
    <row r="6871" spans="1:30" s="215" customFormat="1" x14ac:dyDescent="0.25">
      <c r="A6871" s="215" t="s">
        <v>160</v>
      </c>
      <c r="B6871" s="215">
        <v>6217</v>
      </c>
      <c r="C6871" s="215" t="s">
        <v>271</v>
      </c>
      <c r="D6871" s="215">
        <v>192039890</v>
      </c>
      <c r="E6871" s="215">
        <v>1060</v>
      </c>
      <c r="F6871" s="215">
        <v>1251</v>
      </c>
      <c r="G6871" s="215">
        <v>1004</v>
      </c>
      <c r="I6871" s="215" t="s">
        <v>30435</v>
      </c>
      <c r="J6871" s="215" t="s">
        <v>30436</v>
      </c>
      <c r="K6871" s="215" t="s">
        <v>8688</v>
      </c>
      <c r="L6871" s="215" t="s">
        <v>31021</v>
      </c>
      <c r="AD6871" s="216"/>
    </row>
    <row r="6872" spans="1:30" s="215" customFormat="1" x14ac:dyDescent="0.25">
      <c r="A6872" s="215" t="s">
        <v>160</v>
      </c>
      <c r="B6872" s="215">
        <v>6217</v>
      </c>
      <c r="C6872" s="215" t="s">
        <v>271</v>
      </c>
      <c r="D6872" s="215">
        <v>192039902</v>
      </c>
      <c r="E6872" s="215">
        <v>1020</v>
      </c>
      <c r="F6872" s="215">
        <v>1110</v>
      </c>
      <c r="G6872" s="215">
        <v>1004</v>
      </c>
      <c r="I6872" s="215" t="s">
        <v>30437</v>
      </c>
      <c r="J6872" s="215" t="s">
        <v>30438</v>
      </c>
      <c r="K6872" s="215" t="s">
        <v>8688</v>
      </c>
      <c r="L6872" s="215" t="s">
        <v>31022</v>
      </c>
      <c r="AD6872" s="216"/>
    </row>
    <row r="6873" spans="1:30" s="215" customFormat="1" x14ac:dyDescent="0.25">
      <c r="A6873" s="215" t="s">
        <v>160</v>
      </c>
      <c r="B6873" s="215">
        <v>6218</v>
      </c>
      <c r="C6873" s="215" t="s">
        <v>272</v>
      </c>
      <c r="D6873" s="215">
        <v>937565</v>
      </c>
      <c r="E6873" s="215">
        <v>1020</v>
      </c>
      <c r="F6873" s="215">
        <v>1110</v>
      </c>
      <c r="G6873" s="215">
        <v>1004</v>
      </c>
      <c r="I6873" s="215" t="s">
        <v>4411</v>
      </c>
      <c r="J6873" s="215" t="s">
        <v>4412</v>
      </c>
      <c r="K6873" s="215" t="s">
        <v>328</v>
      </c>
      <c r="L6873" s="215" t="s">
        <v>8104</v>
      </c>
      <c r="AD6873" s="216"/>
    </row>
    <row r="6874" spans="1:30" s="215" customFormat="1" x14ac:dyDescent="0.25">
      <c r="A6874" s="215" t="s">
        <v>160</v>
      </c>
      <c r="B6874" s="215">
        <v>6218</v>
      </c>
      <c r="C6874" s="215" t="s">
        <v>272</v>
      </c>
      <c r="D6874" s="215">
        <v>937597</v>
      </c>
      <c r="E6874" s="215">
        <v>1020</v>
      </c>
      <c r="F6874" s="215">
        <v>1110</v>
      </c>
      <c r="G6874" s="215">
        <v>1004</v>
      </c>
      <c r="I6874" s="215" t="s">
        <v>4435</v>
      </c>
      <c r="J6874" s="215" t="s">
        <v>4436</v>
      </c>
      <c r="K6874" s="215" t="s">
        <v>328</v>
      </c>
      <c r="L6874" s="215" t="s">
        <v>8105</v>
      </c>
      <c r="AD6874" s="216"/>
    </row>
    <row r="6875" spans="1:30" s="215" customFormat="1" x14ac:dyDescent="0.25">
      <c r="A6875" s="215" t="s">
        <v>160</v>
      </c>
      <c r="B6875" s="215">
        <v>6218</v>
      </c>
      <c r="C6875" s="215" t="s">
        <v>272</v>
      </c>
      <c r="D6875" s="215">
        <v>937604</v>
      </c>
      <c r="E6875" s="215">
        <v>1040</v>
      </c>
      <c r="F6875" s="215">
        <v>1212</v>
      </c>
      <c r="G6875" s="215">
        <v>1004</v>
      </c>
      <c r="I6875" s="215" t="s">
        <v>4355</v>
      </c>
      <c r="J6875" s="215" t="s">
        <v>4356</v>
      </c>
      <c r="K6875" s="215" t="s">
        <v>328</v>
      </c>
      <c r="L6875" s="215" t="s">
        <v>8106</v>
      </c>
      <c r="AD6875" s="216"/>
    </row>
    <row r="6876" spans="1:30" s="215" customFormat="1" x14ac:dyDescent="0.25">
      <c r="A6876" s="215" t="s">
        <v>160</v>
      </c>
      <c r="B6876" s="215">
        <v>6218</v>
      </c>
      <c r="C6876" s="215" t="s">
        <v>272</v>
      </c>
      <c r="D6876" s="215">
        <v>937777</v>
      </c>
      <c r="E6876" s="215">
        <v>1020</v>
      </c>
      <c r="F6876" s="215">
        <v>1110</v>
      </c>
      <c r="G6876" s="215">
        <v>1004</v>
      </c>
      <c r="I6876" s="215" t="s">
        <v>4357</v>
      </c>
      <c r="J6876" s="215" t="s">
        <v>4358</v>
      </c>
      <c r="K6876" s="215" t="s">
        <v>328</v>
      </c>
      <c r="L6876" s="215" t="s">
        <v>8107</v>
      </c>
      <c r="AD6876" s="216"/>
    </row>
    <row r="6877" spans="1:30" s="215" customFormat="1" x14ac:dyDescent="0.25">
      <c r="A6877" s="215" t="s">
        <v>160</v>
      </c>
      <c r="B6877" s="215">
        <v>6218</v>
      </c>
      <c r="C6877" s="215" t="s">
        <v>272</v>
      </c>
      <c r="D6877" s="215">
        <v>937801</v>
      </c>
      <c r="E6877" s="215">
        <v>1020</v>
      </c>
      <c r="F6877" s="215">
        <v>1110</v>
      </c>
      <c r="G6877" s="215">
        <v>1004</v>
      </c>
      <c r="I6877" s="215" t="s">
        <v>4407</v>
      </c>
      <c r="J6877" s="215" t="s">
        <v>4408</v>
      </c>
      <c r="K6877" s="215" t="s">
        <v>328</v>
      </c>
      <c r="L6877" s="215" t="s">
        <v>8108</v>
      </c>
      <c r="AD6877" s="216"/>
    </row>
    <row r="6878" spans="1:30" s="215" customFormat="1" x14ac:dyDescent="0.25">
      <c r="A6878" s="215" t="s">
        <v>160</v>
      </c>
      <c r="B6878" s="215">
        <v>6218</v>
      </c>
      <c r="C6878" s="215" t="s">
        <v>272</v>
      </c>
      <c r="D6878" s="215">
        <v>937806</v>
      </c>
      <c r="E6878" s="215">
        <v>1020</v>
      </c>
      <c r="F6878" s="215">
        <v>1121</v>
      </c>
      <c r="G6878" s="215">
        <v>1004</v>
      </c>
      <c r="I6878" s="215" t="s">
        <v>4431</v>
      </c>
      <c r="J6878" s="215" t="s">
        <v>4432</v>
      </c>
      <c r="K6878" s="215" t="s">
        <v>328</v>
      </c>
      <c r="L6878" s="215" t="s">
        <v>8109</v>
      </c>
      <c r="AD6878" s="216"/>
    </row>
    <row r="6879" spans="1:30" s="215" customFormat="1" x14ac:dyDescent="0.25">
      <c r="A6879" s="215" t="s">
        <v>160</v>
      </c>
      <c r="B6879" s="215">
        <v>6218</v>
      </c>
      <c r="C6879" s="215" t="s">
        <v>272</v>
      </c>
      <c r="D6879" s="215">
        <v>937825</v>
      </c>
      <c r="E6879" s="215">
        <v>1020</v>
      </c>
      <c r="F6879" s="215">
        <v>1122</v>
      </c>
      <c r="G6879" s="215">
        <v>1004</v>
      </c>
      <c r="I6879" s="215" t="s">
        <v>4359</v>
      </c>
      <c r="J6879" s="215" t="s">
        <v>4360</v>
      </c>
      <c r="K6879" s="215" t="s">
        <v>328</v>
      </c>
      <c r="L6879" s="215" t="s">
        <v>8110</v>
      </c>
      <c r="AD6879" s="216"/>
    </row>
    <row r="6880" spans="1:30" s="215" customFormat="1" x14ac:dyDescent="0.25">
      <c r="A6880" s="215" t="s">
        <v>160</v>
      </c>
      <c r="B6880" s="215">
        <v>6218</v>
      </c>
      <c r="C6880" s="215" t="s">
        <v>272</v>
      </c>
      <c r="D6880" s="215">
        <v>937836</v>
      </c>
      <c r="E6880" s="215">
        <v>1020</v>
      </c>
      <c r="F6880" s="215">
        <v>1122</v>
      </c>
      <c r="G6880" s="215">
        <v>1004</v>
      </c>
      <c r="I6880" s="215" t="s">
        <v>4361</v>
      </c>
      <c r="J6880" s="215" t="s">
        <v>4362</v>
      </c>
      <c r="K6880" s="215" t="s">
        <v>328</v>
      </c>
      <c r="L6880" s="215" t="s">
        <v>8111</v>
      </c>
      <c r="AD6880" s="216"/>
    </row>
    <row r="6881" spans="1:30" s="215" customFormat="1" x14ac:dyDescent="0.25">
      <c r="A6881" s="215" t="s">
        <v>160</v>
      </c>
      <c r="B6881" s="215">
        <v>6218</v>
      </c>
      <c r="C6881" s="215" t="s">
        <v>272</v>
      </c>
      <c r="D6881" s="215">
        <v>937843</v>
      </c>
      <c r="E6881" s="215">
        <v>1030</v>
      </c>
      <c r="F6881" s="215">
        <v>1121</v>
      </c>
      <c r="G6881" s="215">
        <v>1004</v>
      </c>
      <c r="I6881" s="215" t="s">
        <v>4373</v>
      </c>
      <c r="J6881" s="215" t="s">
        <v>4374</v>
      </c>
      <c r="K6881" s="215" t="s">
        <v>328</v>
      </c>
      <c r="L6881" s="215" t="s">
        <v>8112</v>
      </c>
      <c r="AD6881" s="216"/>
    </row>
    <row r="6882" spans="1:30" s="215" customFormat="1" x14ac:dyDescent="0.25">
      <c r="A6882" s="215" t="s">
        <v>160</v>
      </c>
      <c r="B6882" s="215">
        <v>6218</v>
      </c>
      <c r="C6882" s="215" t="s">
        <v>272</v>
      </c>
      <c r="D6882" s="215">
        <v>937844</v>
      </c>
      <c r="E6882" s="215">
        <v>1020</v>
      </c>
      <c r="F6882" s="215">
        <v>1230</v>
      </c>
      <c r="G6882" s="215">
        <v>1004</v>
      </c>
      <c r="I6882" s="215" t="s">
        <v>6600</v>
      </c>
      <c r="J6882" s="215" t="s">
        <v>6601</v>
      </c>
      <c r="K6882" s="215" t="s">
        <v>328</v>
      </c>
      <c r="L6882" s="215" t="s">
        <v>8113</v>
      </c>
      <c r="AD6882" s="216"/>
    </row>
    <row r="6883" spans="1:30" s="215" customFormat="1" x14ac:dyDescent="0.25">
      <c r="A6883" s="215" t="s">
        <v>160</v>
      </c>
      <c r="B6883" s="215">
        <v>6218</v>
      </c>
      <c r="C6883" s="215" t="s">
        <v>272</v>
      </c>
      <c r="D6883" s="215">
        <v>937849</v>
      </c>
      <c r="E6883" s="215">
        <v>1030</v>
      </c>
      <c r="F6883" s="215">
        <v>1122</v>
      </c>
      <c r="G6883" s="215">
        <v>1004</v>
      </c>
      <c r="I6883" s="215" t="s">
        <v>4363</v>
      </c>
      <c r="J6883" s="215" t="s">
        <v>4364</v>
      </c>
      <c r="K6883" s="215" t="s">
        <v>328</v>
      </c>
      <c r="L6883" s="215" t="s">
        <v>8114</v>
      </c>
      <c r="AD6883" s="216"/>
    </row>
    <row r="6884" spans="1:30" s="215" customFormat="1" x14ac:dyDescent="0.25">
      <c r="A6884" s="215" t="s">
        <v>160</v>
      </c>
      <c r="B6884" s="215">
        <v>6218</v>
      </c>
      <c r="C6884" s="215" t="s">
        <v>272</v>
      </c>
      <c r="D6884" s="215">
        <v>937852</v>
      </c>
      <c r="E6884" s="215">
        <v>1020</v>
      </c>
      <c r="F6884" s="215">
        <v>1110</v>
      </c>
      <c r="G6884" s="215">
        <v>1004</v>
      </c>
      <c r="I6884" s="215" t="s">
        <v>4413</v>
      </c>
      <c r="J6884" s="215" t="s">
        <v>4414</v>
      </c>
      <c r="K6884" s="215" t="s">
        <v>328</v>
      </c>
      <c r="L6884" s="215" t="s">
        <v>8115</v>
      </c>
      <c r="AD6884" s="216"/>
    </row>
    <row r="6885" spans="1:30" s="215" customFormat="1" x14ac:dyDescent="0.25">
      <c r="A6885" s="215" t="s">
        <v>160</v>
      </c>
      <c r="B6885" s="215">
        <v>6218</v>
      </c>
      <c r="C6885" s="215" t="s">
        <v>272</v>
      </c>
      <c r="D6885" s="215">
        <v>937854</v>
      </c>
      <c r="E6885" s="215">
        <v>1020</v>
      </c>
      <c r="F6885" s="215">
        <v>1110</v>
      </c>
      <c r="G6885" s="215">
        <v>1004</v>
      </c>
      <c r="I6885" s="215" t="s">
        <v>4453</v>
      </c>
      <c r="J6885" s="215" t="s">
        <v>4454</v>
      </c>
      <c r="K6885" s="215" t="s">
        <v>328</v>
      </c>
      <c r="L6885" s="215" t="s">
        <v>8116</v>
      </c>
      <c r="AD6885" s="216"/>
    </row>
    <row r="6886" spans="1:30" s="215" customFormat="1" x14ac:dyDescent="0.25">
      <c r="A6886" s="215" t="s">
        <v>160</v>
      </c>
      <c r="B6886" s="215">
        <v>6218</v>
      </c>
      <c r="C6886" s="215" t="s">
        <v>272</v>
      </c>
      <c r="D6886" s="215">
        <v>937857</v>
      </c>
      <c r="E6886" s="215">
        <v>1020</v>
      </c>
      <c r="F6886" s="215">
        <v>1110</v>
      </c>
      <c r="G6886" s="215">
        <v>1004</v>
      </c>
      <c r="I6886" s="215" t="s">
        <v>4455</v>
      </c>
      <c r="J6886" s="215" t="s">
        <v>4456</v>
      </c>
      <c r="K6886" s="215" t="s">
        <v>328</v>
      </c>
      <c r="L6886" s="215" t="s">
        <v>8117</v>
      </c>
      <c r="AD6886" s="216"/>
    </row>
    <row r="6887" spans="1:30" s="215" customFormat="1" x14ac:dyDescent="0.25">
      <c r="A6887" s="215" t="s">
        <v>160</v>
      </c>
      <c r="B6887" s="215">
        <v>6218</v>
      </c>
      <c r="C6887" s="215" t="s">
        <v>272</v>
      </c>
      <c r="D6887" s="215">
        <v>937882</v>
      </c>
      <c r="E6887" s="215">
        <v>1020</v>
      </c>
      <c r="F6887" s="215">
        <v>1110</v>
      </c>
      <c r="G6887" s="215">
        <v>1004</v>
      </c>
      <c r="I6887" s="215" t="s">
        <v>4417</v>
      </c>
      <c r="J6887" s="215" t="s">
        <v>4418</v>
      </c>
      <c r="K6887" s="215" t="s">
        <v>328</v>
      </c>
      <c r="L6887" s="215" t="s">
        <v>8118</v>
      </c>
      <c r="AD6887" s="216"/>
    </row>
    <row r="6888" spans="1:30" s="215" customFormat="1" x14ac:dyDescent="0.25">
      <c r="A6888" s="215" t="s">
        <v>160</v>
      </c>
      <c r="B6888" s="215">
        <v>6218</v>
      </c>
      <c r="C6888" s="215" t="s">
        <v>272</v>
      </c>
      <c r="D6888" s="215">
        <v>937884</v>
      </c>
      <c r="E6888" s="215">
        <v>1020</v>
      </c>
      <c r="F6888" s="215">
        <v>1110</v>
      </c>
      <c r="G6888" s="215">
        <v>1004</v>
      </c>
      <c r="I6888" s="215" t="s">
        <v>4365</v>
      </c>
      <c r="J6888" s="215" t="s">
        <v>4366</v>
      </c>
      <c r="K6888" s="215" t="s">
        <v>328</v>
      </c>
      <c r="L6888" s="215" t="s">
        <v>8119</v>
      </c>
      <c r="AD6888" s="216"/>
    </row>
    <row r="6889" spans="1:30" s="215" customFormat="1" x14ac:dyDescent="0.25">
      <c r="A6889" s="215" t="s">
        <v>160</v>
      </c>
      <c r="B6889" s="215">
        <v>6218</v>
      </c>
      <c r="C6889" s="215" t="s">
        <v>272</v>
      </c>
      <c r="D6889" s="215">
        <v>937891</v>
      </c>
      <c r="E6889" s="215">
        <v>1020</v>
      </c>
      <c r="F6889" s="215">
        <v>1121</v>
      </c>
      <c r="G6889" s="215">
        <v>1004</v>
      </c>
      <c r="I6889" s="215" t="s">
        <v>4367</v>
      </c>
      <c r="J6889" s="215" t="s">
        <v>4368</v>
      </c>
      <c r="K6889" s="215" t="s">
        <v>328</v>
      </c>
      <c r="L6889" s="215" t="s">
        <v>8120</v>
      </c>
      <c r="AD6889" s="216"/>
    </row>
    <row r="6890" spans="1:30" s="215" customFormat="1" x14ac:dyDescent="0.25">
      <c r="A6890" s="215" t="s">
        <v>160</v>
      </c>
      <c r="B6890" s="215">
        <v>6218</v>
      </c>
      <c r="C6890" s="215" t="s">
        <v>272</v>
      </c>
      <c r="D6890" s="215">
        <v>937921</v>
      </c>
      <c r="E6890" s="215">
        <v>1020</v>
      </c>
      <c r="F6890" s="215">
        <v>1121</v>
      </c>
      <c r="G6890" s="215">
        <v>1004</v>
      </c>
      <c r="I6890" s="215" t="s">
        <v>4369</v>
      </c>
      <c r="J6890" s="215" t="s">
        <v>4370</v>
      </c>
      <c r="K6890" s="215" t="s">
        <v>328</v>
      </c>
      <c r="L6890" s="215" t="s">
        <v>8112</v>
      </c>
      <c r="AD6890" s="216"/>
    </row>
    <row r="6891" spans="1:30" s="215" customFormat="1" x14ac:dyDescent="0.25">
      <c r="A6891" s="215" t="s">
        <v>160</v>
      </c>
      <c r="B6891" s="215">
        <v>6218</v>
      </c>
      <c r="C6891" s="215" t="s">
        <v>272</v>
      </c>
      <c r="D6891" s="215">
        <v>937924</v>
      </c>
      <c r="E6891" s="215">
        <v>1020</v>
      </c>
      <c r="F6891" s="215">
        <v>1122</v>
      </c>
      <c r="G6891" s="215">
        <v>1004</v>
      </c>
      <c r="I6891" s="215" t="s">
        <v>4371</v>
      </c>
      <c r="J6891" s="215" t="s">
        <v>4372</v>
      </c>
      <c r="K6891" s="215" t="s">
        <v>328</v>
      </c>
      <c r="L6891" s="215" t="s">
        <v>8114</v>
      </c>
      <c r="AD6891" s="216"/>
    </row>
    <row r="6892" spans="1:30" s="215" customFormat="1" x14ac:dyDescent="0.25">
      <c r="A6892" s="215" t="s">
        <v>160</v>
      </c>
      <c r="B6892" s="215">
        <v>6218</v>
      </c>
      <c r="C6892" s="215" t="s">
        <v>272</v>
      </c>
      <c r="D6892" s="215">
        <v>937925</v>
      </c>
      <c r="E6892" s="215">
        <v>1030</v>
      </c>
      <c r="F6892" s="215">
        <v>1122</v>
      </c>
      <c r="G6892" s="215">
        <v>1004</v>
      </c>
      <c r="I6892" s="215" t="s">
        <v>4371</v>
      </c>
      <c r="J6892" s="215" t="s">
        <v>4372</v>
      </c>
      <c r="K6892" s="215" t="s">
        <v>328</v>
      </c>
      <c r="L6892" s="215" t="s">
        <v>8114</v>
      </c>
      <c r="AD6892" s="216"/>
    </row>
    <row r="6893" spans="1:30" s="215" customFormat="1" x14ac:dyDescent="0.25">
      <c r="A6893" s="215" t="s">
        <v>160</v>
      </c>
      <c r="B6893" s="215">
        <v>6218</v>
      </c>
      <c r="C6893" s="215" t="s">
        <v>272</v>
      </c>
      <c r="D6893" s="215">
        <v>937927</v>
      </c>
      <c r="E6893" s="215">
        <v>1020</v>
      </c>
      <c r="F6893" s="215">
        <v>1121</v>
      </c>
      <c r="G6893" s="215">
        <v>1004</v>
      </c>
      <c r="I6893" s="215" t="s">
        <v>4373</v>
      </c>
      <c r="J6893" s="215" t="s">
        <v>4374</v>
      </c>
      <c r="K6893" s="215" t="s">
        <v>328</v>
      </c>
      <c r="L6893" s="215" t="s">
        <v>8112</v>
      </c>
      <c r="AD6893" s="216"/>
    </row>
    <row r="6894" spans="1:30" s="215" customFormat="1" x14ac:dyDescent="0.25">
      <c r="A6894" s="215" t="s">
        <v>160</v>
      </c>
      <c r="B6894" s="215">
        <v>6218</v>
      </c>
      <c r="C6894" s="215" t="s">
        <v>272</v>
      </c>
      <c r="D6894" s="215">
        <v>937929</v>
      </c>
      <c r="E6894" s="215">
        <v>1020</v>
      </c>
      <c r="F6894" s="215">
        <v>1274</v>
      </c>
      <c r="G6894" s="215">
        <v>1004</v>
      </c>
      <c r="I6894" s="215" t="s">
        <v>4375</v>
      </c>
      <c r="J6894" s="215" t="s">
        <v>4376</v>
      </c>
      <c r="K6894" s="215" t="s">
        <v>328</v>
      </c>
      <c r="L6894" s="215" t="s">
        <v>8121</v>
      </c>
      <c r="AD6894" s="216"/>
    </row>
    <row r="6895" spans="1:30" s="215" customFormat="1" x14ac:dyDescent="0.25">
      <c r="A6895" s="215" t="s">
        <v>160</v>
      </c>
      <c r="B6895" s="215">
        <v>6218</v>
      </c>
      <c r="C6895" s="215" t="s">
        <v>272</v>
      </c>
      <c r="D6895" s="215">
        <v>937942</v>
      </c>
      <c r="E6895" s="215">
        <v>1020</v>
      </c>
      <c r="F6895" s="215">
        <v>1110</v>
      </c>
      <c r="G6895" s="215">
        <v>1004</v>
      </c>
      <c r="I6895" s="215" t="s">
        <v>4377</v>
      </c>
      <c r="J6895" s="215" t="s">
        <v>4378</v>
      </c>
      <c r="K6895" s="215" t="s">
        <v>328</v>
      </c>
      <c r="L6895" s="215" t="s">
        <v>8122</v>
      </c>
      <c r="AD6895" s="216"/>
    </row>
    <row r="6896" spans="1:30" s="215" customFormat="1" x14ac:dyDescent="0.25">
      <c r="A6896" s="215" t="s">
        <v>160</v>
      </c>
      <c r="B6896" s="215">
        <v>6218</v>
      </c>
      <c r="C6896" s="215" t="s">
        <v>272</v>
      </c>
      <c r="D6896" s="215">
        <v>937952</v>
      </c>
      <c r="E6896" s="215">
        <v>1020</v>
      </c>
      <c r="F6896" s="215">
        <v>1110</v>
      </c>
      <c r="G6896" s="215">
        <v>1004</v>
      </c>
      <c r="I6896" s="215" t="s">
        <v>4405</v>
      </c>
      <c r="J6896" s="215" t="s">
        <v>4406</v>
      </c>
      <c r="K6896" s="215" t="s">
        <v>328</v>
      </c>
      <c r="L6896" s="215" t="s">
        <v>8123</v>
      </c>
      <c r="AD6896" s="216"/>
    </row>
    <row r="6897" spans="1:30" s="215" customFormat="1" x14ac:dyDescent="0.25">
      <c r="A6897" s="215" t="s">
        <v>160</v>
      </c>
      <c r="B6897" s="215">
        <v>6218</v>
      </c>
      <c r="C6897" s="215" t="s">
        <v>272</v>
      </c>
      <c r="D6897" s="215">
        <v>937953</v>
      </c>
      <c r="E6897" s="215">
        <v>1020</v>
      </c>
      <c r="F6897" s="215">
        <v>1110</v>
      </c>
      <c r="G6897" s="215">
        <v>1004</v>
      </c>
      <c r="I6897" s="215" t="s">
        <v>4379</v>
      </c>
      <c r="J6897" s="215" t="s">
        <v>4380</v>
      </c>
      <c r="K6897" s="215" t="s">
        <v>328</v>
      </c>
      <c r="L6897" s="215" t="s">
        <v>8124</v>
      </c>
      <c r="AD6897" s="216"/>
    </row>
    <row r="6898" spans="1:30" s="215" customFormat="1" x14ac:dyDescent="0.25">
      <c r="A6898" s="215" t="s">
        <v>160</v>
      </c>
      <c r="B6898" s="215">
        <v>6218</v>
      </c>
      <c r="C6898" s="215" t="s">
        <v>272</v>
      </c>
      <c r="D6898" s="215">
        <v>937956</v>
      </c>
      <c r="E6898" s="215">
        <v>1020</v>
      </c>
      <c r="F6898" s="215">
        <v>1110</v>
      </c>
      <c r="G6898" s="215">
        <v>1004</v>
      </c>
      <c r="I6898" s="215" t="s">
        <v>4381</v>
      </c>
      <c r="J6898" s="215" t="s">
        <v>4382</v>
      </c>
      <c r="K6898" s="215" t="s">
        <v>328</v>
      </c>
      <c r="L6898" s="215" t="s">
        <v>8125</v>
      </c>
      <c r="AD6898" s="216"/>
    </row>
    <row r="6899" spans="1:30" s="215" customFormat="1" x14ac:dyDescent="0.25">
      <c r="A6899" s="215" t="s">
        <v>160</v>
      </c>
      <c r="B6899" s="215">
        <v>6218</v>
      </c>
      <c r="C6899" s="215" t="s">
        <v>272</v>
      </c>
      <c r="D6899" s="215">
        <v>937958</v>
      </c>
      <c r="E6899" s="215">
        <v>1020</v>
      </c>
      <c r="F6899" s="215">
        <v>1110</v>
      </c>
      <c r="G6899" s="215">
        <v>1004</v>
      </c>
      <c r="I6899" s="215" t="s">
        <v>4381</v>
      </c>
      <c r="J6899" s="215" t="s">
        <v>4382</v>
      </c>
      <c r="K6899" s="215" t="s">
        <v>328</v>
      </c>
      <c r="L6899" s="215" t="s">
        <v>8125</v>
      </c>
      <c r="AD6899" s="216"/>
    </row>
    <row r="6900" spans="1:30" s="215" customFormat="1" x14ac:dyDescent="0.25">
      <c r="A6900" s="215" t="s">
        <v>160</v>
      </c>
      <c r="B6900" s="215">
        <v>6218</v>
      </c>
      <c r="C6900" s="215" t="s">
        <v>272</v>
      </c>
      <c r="D6900" s="215">
        <v>937959</v>
      </c>
      <c r="E6900" s="215">
        <v>1020</v>
      </c>
      <c r="F6900" s="215">
        <v>1121</v>
      </c>
      <c r="G6900" s="215">
        <v>1004</v>
      </c>
      <c r="I6900" s="215" t="s">
        <v>4383</v>
      </c>
      <c r="J6900" s="215" t="s">
        <v>4384</v>
      </c>
      <c r="K6900" s="215" t="s">
        <v>328</v>
      </c>
      <c r="L6900" s="215" t="s">
        <v>8126</v>
      </c>
      <c r="AD6900" s="216"/>
    </row>
    <row r="6901" spans="1:30" s="215" customFormat="1" x14ac:dyDescent="0.25">
      <c r="A6901" s="215" t="s">
        <v>160</v>
      </c>
      <c r="B6901" s="215">
        <v>6218</v>
      </c>
      <c r="C6901" s="215" t="s">
        <v>272</v>
      </c>
      <c r="D6901" s="215">
        <v>937978</v>
      </c>
      <c r="E6901" s="215">
        <v>1020</v>
      </c>
      <c r="F6901" s="215">
        <v>1122</v>
      </c>
      <c r="G6901" s="215">
        <v>1004</v>
      </c>
      <c r="I6901" s="215" t="s">
        <v>4387</v>
      </c>
      <c r="J6901" s="215" t="s">
        <v>4388</v>
      </c>
      <c r="K6901" s="215" t="s">
        <v>328</v>
      </c>
      <c r="L6901" s="215" t="s">
        <v>8127</v>
      </c>
      <c r="AD6901" s="216"/>
    </row>
    <row r="6902" spans="1:30" s="215" customFormat="1" x14ac:dyDescent="0.25">
      <c r="A6902" s="215" t="s">
        <v>160</v>
      </c>
      <c r="B6902" s="215">
        <v>6218</v>
      </c>
      <c r="C6902" s="215" t="s">
        <v>272</v>
      </c>
      <c r="D6902" s="215">
        <v>937979</v>
      </c>
      <c r="E6902" s="215">
        <v>1020</v>
      </c>
      <c r="F6902" s="215">
        <v>1110</v>
      </c>
      <c r="G6902" s="215">
        <v>1004</v>
      </c>
      <c r="I6902" s="215" t="s">
        <v>4385</v>
      </c>
      <c r="J6902" s="215" t="s">
        <v>4386</v>
      </c>
      <c r="K6902" s="215" t="s">
        <v>328</v>
      </c>
      <c r="L6902" s="215" t="s">
        <v>8128</v>
      </c>
      <c r="AD6902" s="216"/>
    </row>
    <row r="6903" spans="1:30" s="215" customFormat="1" x14ac:dyDescent="0.25">
      <c r="A6903" s="215" t="s">
        <v>160</v>
      </c>
      <c r="B6903" s="215">
        <v>6218</v>
      </c>
      <c r="C6903" s="215" t="s">
        <v>272</v>
      </c>
      <c r="D6903" s="215">
        <v>937996</v>
      </c>
      <c r="E6903" s="215">
        <v>1020</v>
      </c>
      <c r="F6903" s="215">
        <v>1121</v>
      </c>
      <c r="G6903" s="215">
        <v>1004</v>
      </c>
      <c r="I6903" s="215" t="s">
        <v>4383</v>
      </c>
      <c r="J6903" s="215" t="s">
        <v>4384</v>
      </c>
      <c r="K6903" s="215" t="s">
        <v>328</v>
      </c>
      <c r="L6903" s="215" t="s">
        <v>8126</v>
      </c>
      <c r="AD6903" s="216"/>
    </row>
    <row r="6904" spans="1:30" s="215" customFormat="1" x14ac:dyDescent="0.25">
      <c r="A6904" s="215" t="s">
        <v>160</v>
      </c>
      <c r="B6904" s="215">
        <v>6218</v>
      </c>
      <c r="C6904" s="215" t="s">
        <v>272</v>
      </c>
      <c r="D6904" s="215">
        <v>938003</v>
      </c>
      <c r="E6904" s="215">
        <v>1020</v>
      </c>
      <c r="F6904" s="215">
        <v>1110</v>
      </c>
      <c r="G6904" s="215">
        <v>1004</v>
      </c>
      <c r="I6904" s="215" t="s">
        <v>4385</v>
      </c>
      <c r="J6904" s="215" t="s">
        <v>4386</v>
      </c>
      <c r="K6904" s="215" t="s">
        <v>328</v>
      </c>
      <c r="L6904" s="215" t="s">
        <v>8128</v>
      </c>
      <c r="AD6904" s="216"/>
    </row>
    <row r="6905" spans="1:30" s="215" customFormat="1" x14ac:dyDescent="0.25">
      <c r="A6905" s="215" t="s">
        <v>160</v>
      </c>
      <c r="B6905" s="215">
        <v>6218</v>
      </c>
      <c r="C6905" s="215" t="s">
        <v>272</v>
      </c>
      <c r="D6905" s="215">
        <v>938004</v>
      </c>
      <c r="E6905" s="215">
        <v>1020</v>
      </c>
      <c r="F6905" s="215">
        <v>1122</v>
      </c>
      <c r="G6905" s="215">
        <v>1004</v>
      </c>
      <c r="I6905" s="215" t="s">
        <v>4387</v>
      </c>
      <c r="J6905" s="215" t="s">
        <v>4388</v>
      </c>
      <c r="K6905" s="215" t="s">
        <v>328</v>
      </c>
      <c r="L6905" s="215" t="s">
        <v>8127</v>
      </c>
      <c r="AD6905" s="216"/>
    </row>
    <row r="6906" spans="1:30" s="215" customFormat="1" x14ac:dyDescent="0.25">
      <c r="A6906" s="215" t="s">
        <v>160</v>
      </c>
      <c r="B6906" s="215">
        <v>6218</v>
      </c>
      <c r="C6906" s="215" t="s">
        <v>272</v>
      </c>
      <c r="D6906" s="215">
        <v>938010</v>
      </c>
      <c r="E6906" s="215">
        <v>1060</v>
      </c>
      <c r="F6906" s="215">
        <v>1110</v>
      </c>
      <c r="G6906" s="215">
        <v>1004</v>
      </c>
      <c r="I6906" s="215" t="s">
        <v>4389</v>
      </c>
      <c r="J6906" s="215" t="s">
        <v>4390</v>
      </c>
      <c r="K6906" s="215" t="s">
        <v>328</v>
      </c>
      <c r="L6906" s="215" t="s">
        <v>8129</v>
      </c>
      <c r="AD6906" s="216"/>
    </row>
    <row r="6907" spans="1:30" s="215" customFormat="1" x14ac:dyDescent="0.25">
      <c r="A6907" s="215" t="s">
        <v>160</v>
      </c>
      <c r="B6907" s="215">
        <v>6218</v>
      </c>
      <c r="C6907" s="215" t="s">
        <v>272</v>
      </c>
      <c r="D6907" s="215">
        <v>938015</v>
      </c>
      <c r="E6907" s="215">
        <v>1040</v>
      </c>
      <c r="F6907" s="215">
        <v>1212</v>
      </c>
      <c r="G6907" s="215">
        <v>1004</v>
      </c>
      <c r="I6907" s="215" t="s">
        <v>4447</v>
      </c>
      <c r="J6907" s="215" t="s">
        <v>4448</v>
      </c>
      <c r="K6907" s="215" t="s">
        <v>328</v>
      </c>
      <c r="L6907" s="215" t="s">
        <v>8130</v>
      </c>
      <c r="AD6907" s="216"/>
    </row>
    <row r="6908" spans="1:30" s="215" customFormat="1" x14ac:dyDescent="0.25">
      <c r="A6908" s="215" t="s">
        <v>160</v>
      </c>
      <c r="B6908" s="215">
        <v>6218</v>
      </c>
      <c r="C6908" s="215" t="s">
        <v>272</v>
      </c>
      <c r="D6908" s="215">
        <v>938067</v>
      </c>
      <c r="E6908" s="215">
        <v>1020</v>
      </c>
      <c r="F6908" s="215">
        <v>1110</v>
      </c>
      <c r="G6908" s="215">
        <v>1004</v>
      </c>
      <c r="I6908" s="215" t="s">
        <v>4391</v>
      </c>
      <c r="J6908" s="215" t="s">
        <v>4392</v>
      </c>
      <c r="K6908" s="215" t="s">
        <v>328</v>
      </c>
      <c r="L6908" s="215" t="s">
        <v>8131</v>
      </c>
      <c r="AD6908" s="216"/>
    </row>
    <row r="6909" spans="1:30" s="215" customFormat="1" x14ac:dyDescent="0.25">
      <c r="A6909" s="215" t="s">
        <v>160</v>
      </c>
      <c r="B6909" s="215">
        <v>6218</v>
      </c>
      <c r="C6909" s="215" t="s">
        <v>272</v>
      </c>
      <c r="D6909" s="215">
        <v>938069</v>
      </c>
      <c r="E6909" s="215">
        <v>1020</v>
      </c>
      <c r="F6909" s="215">
        <v>1110</v>
      </c>
      <c r="G6909" s="215">
        <v>1004</v>
      </c>
      <c r="I6909" s="215" t="s">
        <v>4439</v>
      </c>
      <c r="J6909" s="215" t="s">
        <v>4440</v>
      </c>
      <c r="K6909" s="215" t="s">
        <v>328</v>
      </c>
      <c r="L6909" s="215" t="s">
        <v>8132</v>
      </c>
      <c r="AD6909" s="216"/>
    </row>
    <row r="6910" spans="1:30" s="215" customFormat="1" x14ac:dyDescent="0.25">
      <c r="A6910" s="215" t="s">
        <v>160</v>
      </c>
      <c r="B6910" s="215">
        <v>6218</v>
      </c>
      <c r="C6910" s="215" t="s">
        <v>272</v>
      </c>
      <c r="D6910" s="215">
        <v>938070</v>
      </c>
      <c r="E6910" s="215">
        <v>1040</v>
      </c>
      <c r="F6910" s="215">
        <v>1121</v>
      </c>
      <c r="G6910" s="215">
        <v>1004</v>
      </c>
      <c r="I6910" s="215" t="s">
        <v>4393</v>
      </c>
      <c r="J6910" s="215" t="s">
        <v>4394</v>
      </c>
      <c r="K6910" s="215" t="s">
        <v>328</v>
      </c>
      <c r="L6910" s="215" t="s">
        <v>8133</v>
      </c>
      <c r="AD6910" s="216"/>
    </row>
    <row r="6911" spans="1:30" s="215" customFormat="1" x14ac:dyDescent="0.25">
      <c r="A6911" s="215" t="s">
        <v>160</v>
      </c>
      <c r="B6911" s="215">
        <v>6218</v>
      </c>
      <c r="C6911" s="215" t="s">
        <v>272</v>
      </c>
      <c r="D6911" s="215">
        <v>938071</v>
      </c>
      <c r="E6911" s="215">
        <v>1020</v>
      </c>
      <c r="F6911" s="215">
        <v>1121</v>
      </c>
      <c r="G6911" s="215">
        <v>1004</v>
      </c>
      <c r="I6911" s="215" t="s">
        <v>4393</v>
      </c>
      <c r="J6911" s="215" t="s">
        <v>4394</v>
      </c>
      <c r="K6911" s="215" t="s">
        <v>328</v>
      </c>
      <c r="L6911" s="215" t="s">
        <v>8133</v>
      </c>
      <c r="AD6911" s="216"/>
    </row>
    <row r="6912" spans="1:30" s="215" customFormat="1" x14ac:dyDescent="0.25">
      <c r="A6912" s="215" t="s">
        <v>160</v>
      </c>
      <c r="B6912" s="215">
        <v>6218</v>
      </c>
      <c r="C6912" s="215" t="s">
        <v>272</v>
      </c>
      <c r="D6912" s="215">
        <v>938114</v>
      </c>
      <c r="E6912" s="215">
        <v>1020</v>
      </c>
      <c r="F6912" s="215">
        <v>1122</v>
      </c>
      <c r="G6912" s="215">
        <v>1004</v>
      </c>
      <c r="I6912" s="215" t="s">
        <v>4395</v>
      </c>
      <c r="J6912" s="215" t="s">
        <v>4396</v>
      </c>
      <c r="K6912" s="215" t="s">
        <v>328</v>
      </c>
      <c r="L6912" s="215" t="s">
        <v>8134</v>
      </c>
      <c r="AD6912" s="216"/>
    </row>
    <row r="6913" spans="1:30" s="215" customFormat="1" x14ac:dyDescent="0.25">
      <c r="A6913" s="215" t="s">
        <v>160</v>
      </c>
      <c r="B6913" s="215">
        <v>6218</v>
      </c>
      <c r="C6913" s="215" t="s">
        <v>272</v>
      </c>
      <c r="D6913" s="215">
        <v>938115</v>
      </c>
      <c r="E6913" s="215">
        <v>1020</v>
      </c>
      <c r="F6913" s="215">
        <v>1122</v>
      </c>
      <c r="G6913" s="215">
        <v>1004</v>
      </c>
      <c r="I6913" s="215" t="s">
        <v>4395</v>
      </c>
      <c r="J6913" s="215" t="s">
        <v>4396</v>
      </c>
      <c r="K6913" s="215" t="s">
        <v>328</v>
      </c>
      <c r="L6913" s="215" t="s">
        <v>8134</v>
      </c>
      <c r="AD6913" s="216"/>
    </row>
    <row r="6914" spans="1:30" s="215" customFormat="1" x14ac:dyDescent="0.25">
      <c r="A6914" s="215" t="s">
        <v>160</v>
      </c>
      <c r="B6914" s="215">
        <v>6218</v>
      </c>
      <c r="C6914" s="215" t="s">
        <v>272</v>
      </c>
      <c r="D6914" s="215">
        <v>938134</v>
      </c>
      <c r="E6914" s="215">
        <v>1020</v>
      </c>
      <c r="F6914" s="215">
        <v>1110</v>
      </c>
      <c r="G6914" s="215">
        <v>1004</v>
      </c>
      <c r="I6914" s="215" t="s">
        <v>6602</v>
      </c>
      <c r="J6914" s="215" t="s">
        <v>6603</v>
      </c>
      <c r="K6914" s="215" t="s">
        <v>328</v>
      </c>
      <c r="L6914" s="215" t="s">
        <v>8135</v>
      </c>
      <c r="AD6914" s="216"/>
    </row>
    <row r="6915" spans="1:30" s="215" customFormat="1" x14ac:dyDescent="0.25">
      <c r="A6915" s="215" t="s">
        <v>160</v>
      </c>
      <c r="B6915" s="215">
        <v>6218</v>
      </c>
      <c r="C6915" s="215" t="s">
        <v>272</v>
      </c>
      <c r="D6915" s="215">
        <v>938138</v>
      </c>
      <c r="E6915" s="215">
        <v>1020</v>
      </c>
      <c r="F6915" s="215">
        <v>1110</v>
      </c>
      <c r="G6915" s="215">
        <v>1004</v>
      </c>
      <c r="I6915" s="215" t="s">
        <v>4397</v>
      </c>
      <c r="J6915" s="215" t="s">
        <v>4398</v>
      </c>
      <c r="K6915" s="215" t="s">
        <v>328</v>
      </c>
      <c r="L6915" s="215" t="s">
        <v>8136</v>
      </c>
      <c r="AD6915" s="216"/>
    </row>
    <row r="6916" spans="1:30" s="215" customFormat="1" x14ac:dyDescent="0.25">
      <c r="A6916" s="215" t="s">
        <v>160</v>
      </c>
      <c r="B6916" s="215">
        <v>6218</v>
      </c>
      <c r="C6916" s="215" t="s">
        <v>272</v>
      </c>
      <c r="D6916" s="215">
        <v>938145</v>
      </c>
      <c r="E6916" s="215">
        <v>1060</v>
      </c>
      <c r="F6916" s="215">
        <v>1261</v>
      </c>
      <c r="G6916" s="215">
        <v>1004</v>
      </c>
      <c r="I6916" s="215" t="s">
        <v>6604</v>
      </c>
      <c r="J6916" s="215" t="s">
        <v>6605</v>
      </c>
      <c r="K6916" s="215" t="s">
        <v>328</v>
      </c>
      <c r="L6916" s="215" t="s">
        <v>8137</v>
      </c>
      <c r="AD6916" s="216"/>
    </row>
    <row r="6917" spans="1:30" s="215" customFormat="1" x14ac:dyDescent="0.25">
      <c r="A6917" s="215" t="s">
        <v>160</v>
      </c>
      <c r="B6917" s="215">
        <v>6218</v>
      </c>
      <c r="C6917" s="215" t="s">
        <v>272</v>
      </c>
      <c r="D6917" s="215">
        <v>938157</v>
      </c>
      <c r="E6917" s="215">
        <v>1020</v>
      </c>
      <c r="F6917" s="215">
        <v>1121</v>
      </c>
      <c r="G6917" s="215">
        <v>1004</v>
      </c>
      <c r="I6917" s="215" t="s">
        <v>4423</v>
      </c>
      <c r="J6917" s="215" t="s">
        <v>4424</v>
      </c>
      <c r="K6917" s="215" t="s">
        <v>328</v>
      </c>
      <c r="L6917" s="215" t="s">
        <v>8138</v>
      </c>
      <c r="AD6917" s="216"/>
    </row>
    <row r="6918" spans="1:30" s="215" customFormat="1" x14ac:dyDescent="0.25">
      <c r="A6918" s="215" t="s">
        <v>160</v>
      </c>
      <c r="B6918" s="215">
        <v>6218</v>
      </c>
      <c r="C6918" s="215" t="s">
        <v>272</v>
      </c>
      <c r="D6918" s="215">
        <v>938158</v>
      </c>
      <c r="E6918" s="215">
        <v>1020</v>
      </c>
      <c r="F6918" s="215">
        <v>1110</v>
      </c>
      <c r="G6918" s="215">
        <v>1004</v>
      </c>
      <c r="I6918" s="215" t="s">
        <v>4419</v>
      </c>
      <c r="J6918" s="215" t="s">
        <v>4420</v>
      </c>
      <c r="K6918" s="215" t="s">
        <v>328</v>
      </c>
      <c r="L6918" s="215" t="s">
        <v>8139</v>
      </c>
      <c r="AD6918" s="216"/>
    </row>
    <row r="6919" spans="1:30" s="215" customFormat="1" x14ac:dyDescent="0.25">
      <c r="A6919" s="215" t="s">
        <v>160</v>
      </c>
      <c r="B6919" s="215">
        <v>6218</v>
      </c>
      <c r="C6919" s="215" t="s">
        <v>272</v>
      </c>
      <c r="D6919" s="215">
        <v>938167</v>
      </c>
      <c r="E6919" s="215">
        <v>1020</v>
      </c>
      <c r="F6919" s="215">
        <v>1110</v>
      </c>
      <c r="G6919" s="215">
        <v>1004</v>
      </c>
      <c r="I6919" s="215" t="s">
        <v>6606</v>
      </c>
      <c r="J6919" s="215" t="s">
        <v>6607</v>
      </c>
      <c r="K6919" s="215" t="s">
        <v>328</v>
      </c>
      <c r="L6919" s="215" t="s">
        <v>8140</v>
      </c>
      <c r="AD6919" s="216"/>
    </row>
    <row r="6920" spans="1:30" s="215" customFormat="1" x14ac:dyDescent="0.25">
      <c r="A6920" s="215" t="s">
        <v>160</v>
      </c>
      <c r="B6920" s="215">
        <v>6218</v>
      </c>
      <c r="C6920" s="215" t="s">
        <v>272</v>
      </c>
      <c r="D6920" s="215">
        <v>938174</v>
      </c>
      <c r="E6920" s="215">
        <v>1020</v>
      </c>
      <c r="F6920" s="215">
        <v>1110</v>
      </c>
      <c r="G6920" s="215">
        <v>1004</v>
      </c>
      <c r="I6920" s="215" t="s">
        <v>4399</v>
      </c>
      <c r="J6920" s="215" t="s">
        <v>4400</v>
      </c>
      <c r="K6920" s="215" t="s">
        <v>328</v>
      </c>
      <c r="L6920" s="215" t="s">
        <v>8141</v>
      </c>
      <c r="AD6920" s="216"/>
    </row>
    <row r="6921" spans="1:30" s="215" customFormat="1" x14ac:dyDescent="0.25">
      <c r="A6921" s="215" t="s">
        <v>160</v>
      </c>
      <c r="B6921" s="215">
        <v>6218</v>
      </c>
      <c r="C6921" s="215" t="s">
        <v>272</v>
      </c>
      <c r="D6921" s="215">
        <v>938215</v>
      </c>
      <c r="E6921" s="215">
        <v>1020</v>
      </c>
      <c r="F6921" s="215">
        <v>1110</v>
      </c>
      <c r="G6921" s="215">
        <v>1004</v>
      </c>
      <c r="I6921" s="215" t="s">
        <v>6608</v>
      </c>
      <c r="J6921" s="215" t="s">
        <v>6609</v>
      </c>
      <c r="K6921" s="215" t="s">
        <v>328</v>
      </c>
      <c r="L6921" s="215" t="s">
        <v>8142</v>
      </c>
      <c r="AD6921" s="216"/>
    </row>
    <row r="6922" spans="1:30" s="215" customFormat="1" x14ac:dyDescent="0.25">
      <c r="A6922" s="215" t="s">
        <v>160</v>
      </c>
      <c r="B6922" s="215">
        <v>6218</v>
      </c>
      <c r="C6922" s="215" t="s">
        <v>272</v>
      </c>
      <c r="D6922" s="215">
        <v>938216</v>
      </c>
      <c r="E6922" s="215">
        <v>1020</v>
      </c>
      <c r="F6922" s="215">
        <v>1110</v>
      </c>
      <c r="G6922" s="215">
        <v>1004</v>
      </c>
      <c r="I6922" s="215" t="s">
        <v>4459</v>
      </c>
      <c r="J6922" s="215" t="s">
        <v>4460</v>
      </c>
      <c r="K6922" s="215" t="s">
        <v>328</v>
      </c>
      <c r="L6922" s="215" t="s">
        <v>8143</v>
      </c>
      <c r="AD6922" s="216"/>
    </row>
    <row r="6923" spans="1:30" s="215" customFormat="1" x14ac:dyDescent="0.25">
      <c r="A6923" s="215" t="s">
        <v>160</v>
      </c>
      <c r="B6923" s="215">
        <v>6218</v>
      </c>
      <c r="C6923" s="215" t="s">
        <v>272</v>
      </c>
      <c r="D6923" s="215">
        <v>938220</v>
      </c>
      <c r="E6923" s="215">
        <v>1020</v>
      </c>
      <c r="F6923" s="215">
        <v>1110</v>
      </c>
      <c r="G6923" s="215">
        <v>1004</v>
      </c>
      <c r="I6923" s="215" t="s">
        <v>4401</v>
      </c>
      <c r="J6923" s="215" t="s">
        <v>4402</v>
      </c>
      <c r="K6923" s="215" t="s">
        <v>328</v>
      </c>
      <c r="L6923" s="215" t="s">
        <v>8144</v>
      </c>
      <c r="AD6923" s="216"/>
    </row>
    <row r="6924" spans="1:30" s="215" customFormat="1" x14ac:dyDescent="0.25">
      <c r="A6924" s="215" t="s">
        <v>160</v>
      </c>
      <c r="B6924" s="215">
        <v>6218</v>
      </c>
      <c r="C6924" s="215" t="s">
        <v>272</v>
      </c>
      <c r="D6924" s="215">
        <v>3175377</v>
      </c>
      <c r="E6924" s="215">
        <v>1020</v>
      </c>
      <c r="F6924" s="215">
        <v>1122</v>
      </c>
      <c r="G6924" s="215">
        <v>1004</v>
      </c>
      <c r="I6924" s="215" t="s">
        <v>4361</v>
      </c>
      <c r="J6924" s="215" t="s">
        <v>4362</v>
      </c>
      <c r="K6924" s="215" t="s">
        <v>328</v>
      </c>
      <c r="L6924" s="215" t="s">
        <v>8111</v>
      </c>
      <c r="AD6924" s="216"/>
    </row>
    <row r="6925" spans="1:30" s="215" customFormat="1" x14ac:dyDescent="0.25">
      <c r="A6925" s="215" t="s">
        <v>160</v>
      </c>
      <c r="B6925" s="215">
        <v>6218</v>
      </c>
      <c r="C6925" s="215" t="s">
        <v>272</v>
      </c>
      <c r="D6925" s="215">
        <v>3175385</v>
      </c>
      <c r="E6925" s="215">
        <v>1020</v>
      </c>
      <c r="F6925" s="215">
        <v>1110</v>
      </c>
      <c r="G6925" s="215">
        <v>1004</v>
      </c>
      <c r="I6925" s="215" t="s">
        <v>4401</v>
      </c>
      <c r="J6925" s="215" t="s">
        <v>4402</v>
      </c>
      <c r="K6925" s="215" t="s">
        <v>328</v>
      </c>
      <c r="L6925" s="215" t="s">
        <v>8144</v>
      </c>
      <c r="AD6925" s="216"/>
    </row>
    <row r="6926" spans="1:30" s="215" customFormat="1" x14ac:dyDescent="0.25">
      <c r="A6926" s="215" t="s">
        <v>160</v>
      </c>
      <c r="B6926" s="215">
        <v>6218</v>
      </c>
      <c r="C6926" s="215" t="s">
        <v>272</v>
      </c>
      <c r="D6926" s="215">
        <v>3175404</v>
      </c>
      <c r="E6926" s="215">
        <v>1020</v>
      </c>
      <c r="F6926" s="215">
        <v>1110</v>
      </c>
      <c r="G6926" s="215">
        <v>1004</v>
      </c>
      <c r="I6926" s="215" t="s">
        <v>17069</v>
      </c>
      <c r="J6926" s="215" t="s">
        <v>17070</v>
      </c>
      <c r="K6926" s="215" t="s">
        <v>8688</v>
      </c>
      <c r="L6926" s="215" t="s">
        <v>22045</v>
      </c>
      <c r="AD6926" s="216"/>
    </row>
    <row r="6927" spans="1:30" s="215" customFormat="1" x14ac:dyDescent="0.25">
      <c r="A6927" s="215" t="s">
        <v>160</v>
      </c>
      <c r="B6927" s="215">
        <v>6218</v>
      </c>
      <c r="C6927" s="215" t="s">
        <v>272</v>
      </c>
      <c r="D6927" s="215">
        <v>3175405</v>
      </c>
      <c r="E6927" s="215">
        <v>1020</v>
      </c>
      <c r="F6927" s="215">
        <v>1110</v>
      </c>
      <c r="G6927" s="215">
        <v>1004</v>
      </c>
      <c r="I6927" s="215" t="s">
        <v>17071</v>
      </c>
      <c r="J6927" s="215" t="s">
        <v>17072</v>
      </c>
      <c r="K6927" s="215" t="s">
        <v>8688</v>
      </c>
      <c r="L6927" s="215" t="s">
        <v>22046</v>
      </c>
      <c r="AD6927" s="216"/>
    </row>
    <row r="6928" spans="1:30" s="215" customFormat="1" x14ac:dyDescent="0.25">
      <c r="A6928" s="215" t="s">
        <v>160</v>
      </c>
      <c r="B6928" s="215">
        <v>6218</v>
      </c>
      <c r="C6928" s="215" t="s">
        <v>272</v>
      </c>
      <c r="D6928" s="215">
        <v>3175406</v>
      </c>
      <c r="E6928" s="215">
        <v>1060</v>
      </c>
      <c r="F6928" s="215">
        <v>1274</v>
      </c>
      <c r="G6928" s="215">
        <v>1004</v>
      </c>
      <c r="I6928" s="215" t="s">
        <v>17073</v>
      </c>
      <c r="J6928" s="215" t="s">
        <v>17074</v>
      </c>
      <c r="K6928" s="215" t="s">
        <v>8688</v>
      </c>
      <c r="L6928" s="215" t="s">
        <v>22047</v>
      </c>
      <c r="AD6928" s="216"/>
    </row>
    <row r="6929" spans="1:30" s="215" customFormat="1" x14ac:dyDescent="0.25">
      <c r="A6929" s="215" t="s">
        <v>160</v>
      </c>
      <c r="B6929" s="215">
        <v>6218</v>
      </c>
      <c r="C6929" s="215" t="s">
        <v>272</v>
      </c>
      <c r="D6929" s="215">
        <v>3175420</v>
      </c>
      <c r="E6929" s="215">
        <v>1020</v>
      </c>
      <c r="F6929" s="215">
        <v>1110</v>
      </c>
      <c r="G6929" s="215">
        <v>1004</v>
      </c>
      <c r="I6929" s="215" t="s">
        <v>17075</v>
      </c>
      <c r="J6929" s="215" t="s">
        <v>17076</v>
      </c>
      <c r="K6929" s="215" t="s">
        <v>8688</v>
      </c>
      <c r="L6929" s="215" t="s">
        <v>22048</v>
      </c>
      <c r="AD6929" s="216"/>
    </row>
    <row r="6930" spans="1:30" s="215" customFormat="1" x14ac:dyDescent="0.25">
      <c r="A6930" s="215" t="s">
        <v>160</v>
      </c>
      <c r="B6930" s="215">
        <v>6218</v>
      </c>
      <c r="C6930" s="215" t="s">
        <v>272</v>
      </c>
      <c r="D6930" s="215">
        <v>3175437</v>
      </c>
      <c r="E6930" s="215">
        <v>1020</v>
      </c>
      <c r="F6930" s="215">
        <v>1110</v>
      </c>
      <c r="G6930" s="215">
        <v>1004</v>
      </c>
      <c r="I6930" s="215" t="s">
        <v>17077</v>
      </c>
      <c r="J6930" s="215" t="s">
        <v>17078</v>
      </c>
      <c r="K6930" s="215" t="s">
        <v>8688</v>
      </c>
      <c r="L6930" s="215" t="s">
        <v>22049</v>
      </c>
      <c r="AD6930" s="216"/>
    </row>
    <row r="6931" spans="1:30" s="215" customFormat="1" x14ac:dyDescent="0.25">
      <c r="A6931" s="215" t="s">
        <v>160</v>
      </c>
      <c r="B6931" s="215">
        <v>6218</v>
      </c>
      <c r="C6931" s="215" t="s">
        <v>272</v>
      </c>
      <c r="D6931" s="215">
        <v>3175438</v>
      </c>
      <c r="E6931" s="215">
        <v>1020</v>
      </c>
      <c r="F6931" s="215">
        <v>1110</v>
      </c>
      <c r="G6931" s="215">
        <v>1004</v>
      </c>
      <c r="I6931" s="215" t="s">
        <v>17079</v>
      </c>
      <c r="J6931" s="215" t="s">
        <v>17080</v>
      </c>
      <c r="K6931" s="215" t="s">
        <v>8688</v>
      </c>
      <c r="L6931" s="215" t="s">
        <v>22050</v>
      </c>
      <c r="AD6931" s="216"/>
    </row>
    <row r="6932" spans="1:30" s="215" customFormat="1" x14ac:dyDescent="0.25">
      <c r="A6932" s="215" t="s">
        <v>160</v>
      </c>
      <c r="B6932" s="215">
        <v>6218</v>
      </c>
      <c r="C6932" s="215" t="s">
        <v>272</v>
      </c>
      <c r="D6932" s="215">
        <v>3175442</v>
      </c>
      <c r="E6932" s="215">
        <v>1020</v>
      </c>
      <c r="F6932" s="215">
        <v>1110</v>
      </c>
      <c r="G6932" s="215">
        <v>1004</v>
      </c>
      <c r="I6932" s="215" t="s">
        <v>17081</v>
      </c>
      <c r="J6932" s="215" t="s">
        <v>17082</v>
      </c>
      <c r="K6932" s="215" t="s">
        <v>8688</v>
      </c>
      <c r="L6932" s="215" t="s">
        <v>22051</v>
      </c>
      <c r="AD6932" s="216"/>
    </row>
    <row r="6933" spans="1:30" s="215" customFormat="1" x14ac:dyDescent="0.25">
      <c r="A6933" s="215" t="s">
        <v>160</v>
      </c>
      <c r="B6933" s="215">
        <v>6218</v>
      </c>
      <c r="C6933" s="215" t="s">
        <v>272</v>
      </c>
      <c r="D6933" s="215">
        <v>3175443</v>
      </c>
      <c r="E6933" s="215">
        <v>1020</v>
      </c>
      <c r="F6933" s="215">
        <v>1110</v>
      </c>
      <c r="G6933" s="215">
        <v>1004</v>
      </c>
      <c r="I6933" s="215" t="s">
        <v>17083</v>
      </c>
      <c r="J6933" s="215" t="s">
        <v>17084</v>
      </c>
      <c r="K6933" s="215" t="s">
        <v>8688</v>
      </c>
      <c r="L6933" s="215" t="s">
        <v>22052</v>
      </c>
      <c r="AD6933" s="216"/>
    </row>
    <row r="6934" spans="1:30" s="215" customFormat="1" x14ac:dyDescent="0.25">
      <c r="A6934" s="215" t="s">
        <v>160</v>
      </c>
      <c r="B6934" s="215">
        <v>6218</v>
      </c>
      <c r="C6934" s="215" t="s">
        <v>272</v>
      </c>
      <c r="D6934" s="215">
        <v>3175458</v>
      </c>
      <c r="E6934" s="215">
        <v>1020</v>
      </c>
      <c r="F6934" s="215">
        <v>1122</v>
      </c>
      <c r="G6934" s="215">
        <v>1004</v>
      </c>
      <c r="I6934" s="215" t="s">
        <v>4425</v>
      </c>
      <c r="J6934" s="215" t="s">
        <v>4426</v>
      </c>
      <c r="K6934" s="215" t="s">
        <v>328</v>
      </c>
      <c r="L6934" s="215" t="s">
        <v>8145</v>
      </c>
      <c r="AD6934" s="216"/>
    </row>
    <row r="6935" spans="1:30" s="215" customFormat="1" x14ac:dyDescent="0.25">
      <c r="A6935" s="215" t="s">
        <v>160</v>
      </c>
      <c r="B6935" s="215">
        <v>6218</v>
      </c>
      <c r="C6935" s="215" t="s">
        <v>272</v>
      </c>
      <c r="D6935" s="215">
        <v>3175462</v>
      </c>
      <c r="E6935" s="215">
        <v>1020</v>
      </c>
      <c r="F6935" s="215">
        <v>1110</v>
      </c>
      <c r="G6935" s="215">
        <v>1004</v>
      </c>
      <c r="I6935" s="215" t="s">
        <v>4379</v>
      </c>
      <c r="J6935" s="215" t="s">
        <v>4380</v>
      </c>
      <c r="K6935" s="215" t="s">
        <v>328</v>
      </c>
      <c r="L6935" s="215" t="s">
        <v>8124</v>
      </c>
      <c r="AD6935" s="216"/>
    </row>
    <row r="6936" spans="1:30" s="215" customFormat="1" x14ac:dyDescent="0.25">
      <c r="A6936" s="215" t="s">
        <v>160</v>
      </c>
      <c r="B6936" s="215">
        <v>6218</v>
      </c>
      <c r="C6936" s="215" t="s">
        <v>272</v>
      </c>
      <c r="D6936" s="215">
        <v>3175463</v>
      </c>
      <c r="E6936" s="215">
        <v>1020</v>
      </c>
      <c r="F6936" s="215">
        <v>1110</v>
      </c>
      <c r="G6936" s="215">
        <v>1004</v>
      </c>
      <c r="I6936" s="215" t="s">
        <v>4403</v>
      </c>
      <c r="J6936" s="215" t="s">
        <v>4404</v>
      </c>
      <c r="K6936" s="215" t="s">
        <v>328</v>
      </c>
      <c r="L6936" s="215" t="s">
        <v>8125</v>
      </c>
      <c r="AD6936" s="216"/>
    </row>
    <row r="6937" spans="1:30" s="215" customFormat="1" x14ac:dyDescent="0.25">
      <c r="A6937" s="215" t="s">
        <v>160</v>
      </c>
      <c r="B6937" s="215">
        <v>6218</v>
      </c>
      <c r="C6937" s="215" t="s">
        <v>272</v>
      </c>
      <c r="D6937" s="215">
        <v>3175464</v>
      </c>
      <c r="E6937" s="215">
        <v>1020</v>
      </c>
      <c r="F6937" s="215">
        <v>1110</v>
      </c>
      <c r="G6937" s="215">
        <v>1004</v>
      </c>
      <c r="I6937" s="215" t="s">
        <v>4405</v>
      </c>
      <c r="J6937" s="215" t="s">
        <v>4406</v>
      </c>
      <c r="K6937" s="215" t="s">
        <v>328</v>
      </c>
      <c r="L6937" s="215" t="s">
        <v>8123</v>
      </c>
      <c r="AD6937" s="216"/>
    </row>
    <row r="6938" spans="1:30" s="215" customFormat="1" x14ac:dyDescent="0.25">
      <c r="A6938" s="215" t="s">
        <v>160</v>
      </c>
      <c r="B6938" s="215">
        <v>6218</v>
      </c>
      <c r="C6938" s="215" t="s">
        <v>272</v>
      </c>
      <c r="D6938" s="215">
        <v>9038305</v>
      </c>
      <c r="E6938" s="215">
        <v>1020</v>
      </c>
      <c r="F6938" s="215">
        <v>1110</v>
      </c>
      <c r="G6938" s="215">
        <v>1004</v>
      </c>
      <c r="I6938" s="215" t="s">
        <v>4407</v>
      </c>
      <c r="J6938" s="215" t="s">
        <v>4408</v>
      </c>
      <c r="K6938" s="215" t="s">
        <v>328</v>
      </c>
      <c r="L6938" s="215" t="s">
        <v>8108</v>
      </c>
      <c r="AD6938" s="216"/>
    </row>
    <row r="6939" spans="1:30" s="215" customFormat="1" x14ac:dyDescent="0.25">
      <c r="A6939" s="215" t="s">
        <v>160</v>
      </c>
      <c r="B6939" s="215">
        <v>6218</v>
      </c>
      <c r="C6939" s="215" t="s">
        <v>272</v>
      </c>
      <c r="D6939" s="215">
        <v>190174868</v>
      </c>
      <c r="E6939" s="215">
        <v>1020</v>
      </c>
      <c r="F6939" s="215">
        <v>1110</v>
      </c>
      <c r="G6939" s="215">
        <v>1004</v>
      </c>
      <c r="I6939" s="215" t="s">
        <v>4409</v>
      </c>
      <c r="J6939" s="215" t="s">
        <v>4410</v>
      </c>
      <c r="K6939" s="215" t="s">
        <v>328</v>
      </c>
      <c r="L6939" s="215" t="s">
        <v>8146</v>
      </c>
      <c r="AD6939" s="216"/>
    </row>
    <row r="6940" spans="1:30" s="215" customFormat="1" x14ac:dyDescent="0.25">
      <c r="A6940" s="215" t="s">
        <v>160</v>
      </c>
      <c r="B6940" s="215">
        <v>6218</v>
      </c>
      <c r="C6940" s="215" t="s">
        <v>272</v>
      </c>
      <c r="D6940" s="215">
        <v>190174871</v>
      </c>
      <c r="E6940" s="215">
        <v>1060</v>
      </c>
      <c r="F6940" s="215">
        <v>1110</v>
      </c>
      <c r="G6940" s="215">
        <v>1004</v>
      </c>
      <c r="I6940" s="215" t="s">
        <v>4411</v>
      </c>
      <c r="J6940" s="215" t="s">
        <v>4412</v>
      </c>
      <c r="K6940" s="215" t="s">
        <v>328</v>
      </c>
      <c r="L6940" s="215" t="s">
        <v>8104</v>
      </c>
      <c r="AD6940" s="216"/>
    </row>
    <row r="6941" spans="1:30" s="215" customFormat="1" x14ac:dyDescent="0.25">
      <c r="A6941" s="215" t="s">
        <v>160</v>
      </c>
      <c r="B6941" s="215">
        <v>6218</v>
      </c>
      <c r="C6941" s="215" t="s">
        <v>272</v>
      </c>
      <c r="D6941" s="215">
        <v>190174914</v>
      </c>
      <c r="E6941" s="215">
        <v>1020</v>
      </c>
      <c r="F6941" s="215">
        <v>1212</v>
      </c>
      <c r="G6941" s="215">
        <v>1004</v>
      </c>
      <c r="I6941" s="215" t="s">
        <v>4355</v>
      </c>
      <c r="J6941" s="215" t="s">
        <v>4356</v>
      </c>
      <c r="K6941" s="215" t="s">
        <v>328</v>
      </c>
      <c r="L6941" s="215" t="s">
        <v>8106</v>
      </c>
      <c r="AD6941" s="216"/>
    </row>
    <row r="6942" spans="1:30" s="215" customFormat="1" x14ac:dyDescent="0.25">
      <c r="A6942" s="215" t="s">
        <v>160</v>
      </c>
      <c r="B6942" s="215">
        <v>6218</v>
      </c>
      <c r="C6942" s="215" t="s">
        <v>272</v>
      </c>
      <c r="D6942" s="215">
        <v>190176544</v>
      </c>
      <c r="E6942" s="215">
        <v>1020</v>
      </c>
      <c r="F6942" s="215">
        <v>1110</v>
      </c>
      <c r="G6942" s="215">
        <v>1004</v>
      </c>
      <c r="I6942" s="215" t="s">
        <v>4389</v>
      </c>
      <c r="J6942" s="215" t="s">
        <v>4390</v>
      </c>
      <c r="K6942" s="215" t="s">
        <v>328</v>
      </c>
      <c r="L6942" s="215" t="s">
        <v>8129</v>
      </c>
      <c r="AD6942" s="216"/>
    </row>
    <row r="6943" spans="1:30" s="215" customFormat="1" x14ac:dyDescent="0.25">
      <c r="A6943" s="215" t="s">
        <v>160</v>
      </c>
      <c r="B6943" s="215">
        <v>6218</v>
      </c>
      <c r="C6943" s="215" t="s">
        <v>272</v>
      </c>
      <c r="D6943" s="215">
        <v>190176560</v>
      </c>
      <c r="E6943" s="215">
        <v>1020</v>
      </c>
      <c r="F6943" s="215">
        <v>1110</v>
      </c>
      <c r="G6943" s="215">
        <v>1004</v>
      </c>
      <c r="I6943" s="215" t="s">
        <v>4413</v>
      </c>
      <c r="J6943" s="215" t="s">
        <v>4414</v>
      </c>
      <c r="K6943" s="215" t="s">
        <v>328</v>
      </c>
      <c r="L6943" s="215" t="s">
        <v>8115</v>
      </c>
      <c r="AD6943" s="216"/>
    </row>
    <row r="6944" spans="1:30" s="215" customFormat="1" x14ac:dyDescent="0.25">
      <c r="A6944" s="215" t="s">
        <v>160</v>
      </c>
      <c r="B6944" s="215">
        <v>6218</v>
      </c>
      <c r="C6944" s="215" t="s">
        <v>272</v>
      </c>
      <c r="D6944" s="215">
        <v>190176567</v>
      </c>
      <c r="E6944" s="215">
        <v>1020</v>
      </c>
      <c r="F6944" s="215">
        <v>1110</v>
      </c>
      <c r="G6944" s="215">
        <v>1004</v>
      </c>
      <c r="I6944" s="215" t="s">
        <v>4415</v>
      </c>
      <c r="J6944" s="215" t="s">
        <v>4416</v>
      </c>
      <c r="K6944" s="215" t="s">
        <v>328</v>
      </c>
      <c r="L6944" s="215" t="s">
        <v>8147</v>
      </c>
      <c r="AD6944" s="216"/>
    </row>
    <row r="6945" spans="1:30" s="215" customFormat="1" x14ac:dyDescent="0.25">
      <c r="A6945" s="215" t="s">
        <v>160</v>
      </c>
      <c r="B6945" s="215">
        <v>6218</v>
      </c>
      <c r="C6945" s="215" t="s">
        <v>272</v>
      </c>
      <c r="D6945" s="215">
        <v>190176607</v>
      </c>
      <c r="E6945" s="215">
        <v>1020</v>
      </c>
      <c r="F6945" s="215">
        <v>1110</v>
      </c>
      <c r="G6945" s="215">
        <v>1004</v>
      </c>
      <c r="I6945" s="215" t="s">
        <v>4417</v>
      </c>
      <c r="J6945" s="215" t="s">
        <v>4418</v>
      </c>
      <c r="K6945" s="215" t="s">
        <v>328</v>
      </c>
      <c r="L6945" s="215" t="s">
        <v>8118</v>
      </c>
      <c r="AD6945" s="216"/>
    </row>
    <row r="6946" spans="1:30" s="215" customFormat="1" x14ac:dyDescent="0.25">
      <c r="A6946" s="215" t="s">
        <v>160</v>
      </c>
      <c r="B6946" s="215">
        <v>6218</v>
      </c>
      <c r="C6946" s="215" t="s">
        <v>272</v>
      </c>
      <c r="D6946" s="215">
        <v>190176665</v>
      </c>
      <c r="E6946" s="215">
        <v>1020</v>
      </c>
      <c r="F6946" s="215">
        <v>1110</v>
      </c>
      <c r="G6946" s="215">
        <v>1004</v>
      </c>
      <c r="I6946" s="215" t="s">
        <v>4419</v>
      </c>
      <c r="J6946" s="215" t="s">
        <v>4420</v>
      </c>
      <c r="K6946" s="215" t="s">
        <v>328</v>
      </c>
      <c r="L6946" s="215" t="s">
        <v>8139</v>
      </c>
      <c r="AD6946" s="216"/>
    </row>
    <row r="6947" spans="1:30" s="215" customFormat="1" x14ac:dyDescent="0.25">
      <c r="A6947" s="215" t="s">
        <v>160</v>
      </c>
      <c r="B6947" s="215">
        <v>6218</v>
      </c>
      <c r="C6947" s="215" t="s">
        <v>272</v>
      </c>
      <c r="D6947" s="215">
        <v>190177704</v>
      </c>
      <c r="E6947" s="215">
        <v>1060</v>
      </c>
      <c r="F6947" s="215">
        <v>1274</v>
      </c>
      <c r="G6947" s="215">
        <v>1004</v>
      </c>
      <c r="I6947" s="215" t="s">
        <v>4375</v>
      </c>
      <c r="J6947" s="215" t="s">
        <v>4376</v>
      </c>
      <c r="K6947" s="215" t="s">
        <v>328</v>
      </c>
      <c r="L6947" s="215" t="s">
        <v>8121</v>
      </c>
      <c r="AD6947" s="216"/>
    </row>
    <row r="6948" spans="1:30" s="215" customFormat="1" x14ac:dyDescent="0.25">
      <c r="A6948" s="215" t="s">
        <v>160</v>
      </c>
      <c r="B6948" s="215">
        <v>6218</v>
      </c>
      <c r="C6948" s="215" t="s">
        <v>272</v>
      </c>
      <c r="D6948" s="215">
        <v>190177743</v>
      </c>
      <c r="E6948" s="215">
        <v>1020</v>
      </c>
      <c r="F6948" s="215">
        <v>1110</v>
      </c>
      <c r="G6948" s="215">
        <v>1004</v>
      </c>
      <c r="I6948" s="215" t="s">
        <v>4365</v>
      </c>
      <c r="J6948" s="215" t="s">
        <v>4366</v>
      </c>
      <c r="K6948" s="215" t="s">
        <v>328</v>
      </c>
      <c r="L6948" s="215" t="s">
        <v>8119</v>
      </c>
      <c r="AD6948" s="216"/>
    </row>
    <row r="6949" spans="1:30" s="215" customFormat="1" x14ac:dyDescent="0.25">
      <c r="A6949" s="215" t="s">
        <v>160</v>
      </c>
      <c r="B6949" s="215">
        <v>6218</v>
      </c>
      <c r="C6949" s="215" t="s">
        <v>272</v>
      </c>
      <c r="D6949" s="215">
        <v>190177988</v>
      </c>
      <c r="E6949" s="215">
        <v>1020</v>
      </c>
      <c r="F6949" s="215">
        <v>1110</v>
      </c>
      <c r="G6949" s="215">
        <v>1004</v>
      </c>
      <c r="I6949" s="215" t="s">
        <v>4421</v>
      </c>
      <c r="J6949" s="215" t="s">
        <v>4422</v>
      </c>
      <c r="K6949" s="215" t="s">
        <v>328</v>
      </c>
      <c r="L6949" s="215" t="s">
        <v>8142</v>
      </c>
      <c r="AD6949" s="216"/>
    </row>
    <row r="6950" spans="1:30" s="215" customFormat="1" x14ac:dyDescent="0.25">
      <c r="A6950" s="215" t="s">
        <v>160</v>
      </c>
      <c r="B6950" s="215">
        <v>6218</v>
      </c>
      <c r="C6950" s="215" t="s">
        <v>272</v>
      </c>
      <c r="D6950" s="215">
        <v>190177990</v>
      </c>
      <c r="E6950" s="215">
        <v>1020</v>
      </c>
      <c r="F6950" s="215">
        <v>1121</v>
      </c>
      <c r="G6950" s="215">
        <v>1004</v>
      </c>
      <c r="I6950" s="215" t="s">
        <v>4423</v>
      </c>
      <c r="J6950" s="215" t="s">
        <v>4424</v>
      </c>
      <c r="K6950" s="215" t="s">
        <v>328</v>
      </c>
      <c r="L6950" s="215" t="s">
        <v>8138</v>
      </c>
      <c r="AD6950" s="216"/>
    </row>
    <row r="6951" spans="1:30" s="215" customFormat="1" x14ac:dyDescent="0.25">
      <c r="A6951" s="215" t="s">
        <v>160</v>
      </c>
      <c r="B6951" s="215">
        <v>6218</v>
      </c>
      <c r="C6951" s="215" t="s">
        <v>272</v>
      </c>
      <c r="D6951" s="215">
        <v>190177993</v>
      </c>
      <c r="E6951" s="215">
        <v>1020</v>
      </c>
      <c r="F6951" s="215">
        <v>1121</v>
      </c>
      <c r="G6951" s="215">
        <v>1004</v>
      </c>
      <c r="I6951" s="215" t="s">
        <v>17085</v>
      </c>
      <c r="J6951" s="215" t="s">
        <v>17086</v>
      </c>
      <c r="K6951" s="215" t="s">
        <v>8688</v>
      </c>
      <c r="L6951" s="215" t="s">
        <v>22053</v>
      </c>
      <c r="AD6951" s="216"/>
    </row>
    <row r="6952" spans="1:30" s="215" customFormat="1" x14ac:dyDescent="0.25">
      <c r="A6952" s="215" t="s">
        <v>160</v>
      </c>
      <c r="B6952" s="215">
        <v>6218</v>
      </c>
      <c r="C6952" s="215" t="s">
        <v>272</v>
      </c>
      <c r="D6952" s="215">
        <v>190178007</v>
      </c>
      <c r="E6952" s="215">
        <v>1020</v>
      </c>
      <c r="F6952" s="215">
        <v>1110</v>
      </c>
      <c r="G6952" s="215">
        <v>1004</v>
      </c>
      <c r="I6952" s="215" t="s">
        <v>4391</v>
      </c>
      <c r="J6952" s="215" t="s">
        <v>4392</v>
      </c>
      <c r="K6952" s="215" t="s">
        <v>328</v>
      </c>
      <c r="L6952" s="215" t="s">
        <v>8131</v>
      </c>
      <c r="AD6952" s="216"/>
    </row>
    <row r="6953" spans="1:30" s="215" customFormat="1" x14ac:dyDescent="0.25">
      <c r="A6953" s="215" t="s">
        <v>160</v>
      </c>
      <c r="B6953" s="215">
        <v>6218</v>
      </c>
      <c r="C6953" s="215" t="s">
        <v>272</v>
      </c>
      <c r="D6953" s="215">
        <v>190178011</v>
      </c>
      <c r="E6953" s="215">
        <v>1020</v>
      </c>
      <c r="F6953" s="215">
        <v>1122</v>
      </c>
      <c r="G6953" s="215">
        <v>1004</v>
      </c>
      <c r="I6953" s="215" t="s">
        <v>4425</v>
      </c>
      <c r="J6953" s="215" t="s">
        <v>4426</v>
      </c>
      <c r="K6953" s="215" t="s">
        <v>328</v>
      </c>
      <c r="L6953" s="215" t="s">
        <v>8145</v>
      </c>
      <c r="AD6953" s="216"/>
    </row>
    <row r="6954" spans="1:30" s="215" customFormat="1" x14ac:dyDescent="0.25">
      <c r="A6954" s="215" t="s">
        <v>160</v>
      </c>
      <c r="B6954" s="215">
        <v>6218</v>
      </c>
      <c r="C6954" s="215" t="s">
        <v>272</v>
      </c>
      <c r="D6954" s="215">
        <v>190178037</v>
      </c>
      <c r="E6954" s="215">
        <v>1060</v>
      </c>
      <c r="F6954" s="215">
        <v>1110</v>
      </c>
      <c r="G6954" s="215">
        <v>1004</v>
      </c>
      <c r="I6954" s="215" t="s">
        <v>4427</v>
      </c>
      <c r="J6954" s="215" t="s">
        <v>4428</v>
      </c>
      <c r="K6954" s="215" t="s">
        <v>328</v>
      </c>
      <c r="L6954" s="215" t="s">
        <v>8125</v>
      </c>
      <c r="AD6954" s="216"/>
    </row>
    <row r="6955" spans="1:30" s="215" customFormat="1" x14ac:dyDescent="0.25">
      <c r="A6955" s="215" t="s">
        <v>160</v>
      </c>
      <c r="B6955" s="215">
        <v>6218</v>
      </c>
      <c r="C6955" s="215" t="s">
        <v>272</v>
      </c>
      <c r="D6955" s="215">
        <v>190178051</v>
      </c>
      <c r="E6955" s="215">
        <v>1060</v>
      </c>
      <c r="F6955" s="215">
        <v>1274</v>
      </c>
      <c r="G6955" s="215">
        <v>1004</v>
      </c>
      <c r="I6955" s="215" t="s">
        <v>4429</v>
      </c>
      <c r="J6955" s="215" t="s">
        <v>4430</v>
      </c>
      <c r="K6955" s="215" t="s">
        <v>328</v>
      </c>
      <c r="L6955" s="215" t="s">
        <v>8148</v>
      </c>
      <c r="AD6955" s="216"/>
    </row>
    <row r="6956" spans="1:30" s="215" customFormat="1" x14ac:dyDescent="0.25">
      <c r="A6956" s="215" t="s">
        <v>160</v>
      </c>
      <c r="B6956" s="215">
        <v>6218</v>
      </c>
      <c r="C6956" s="215" t="s">
        <v>272</v>
      </c>
      <c r="D6956" s="215">
        <v>190178157</v>
      </c>
      <c r="E6956" s="215">
        <v>1020</v>
      </c>
      <c r="F6956" s="215">
        <v>1121</v>
      </c>
      <c r="G6956" s="215">
        <v>1004</v>
      </c>
      <c r="I6956" s="215" t="s">
        <v>4431</v>
      </c>
      <c r="J6956" s="215" t="s">
        <v>4432</v>
      </c>
      <c r="K6956" s="215" t="s">
        <v>328</v>
      </c>
      <c r="L6956" s="215" t="s">
        <v>8109</v>
      </c>
      <c r="AD6956" s="216"/>
    </row>
    <row r="6957" spans="1:30" s="215" customFormat="1" x14ac:dyDescent="0.25">
      <c r="A6957" s="215" t="s">
        <v>160</v>
      </c>
      <c r="B6957" s="215">
        <v>6218</v>
      </c>
      <c r="C6957" s="215" t="s">
        <v>272</v>
      </c>
      <c r="D6957" s="215">
        <v>190178168</v>
      </c>
      <c r="E6957" s="215">
        <v>1020</v>
      </c>
      <c r="F6957" s="215">
        <v>1121</v>
      </c>
      <c r="G6957" s="215">
        <v>1004</v>
      </c>
      <c r="I6957" s="215" t="s">
        <v>4433</v>
      </c>
      <c r="J6957" s="215" t="s">
        <v>4434</v>
      </c>
      <c r="K6957" s="215" t="s">
        <v>328</v>
      </c>
      <c r="L6957" s="215" t="s">
        <v>8149</v>
      </c>
      <c r="AD6957" s="216"/>
    </row>
    <row r="6958" spans="1:30" s="215" customFormat="1" x14ac:dyDescent="0.25">
      <c r="A6958" s="215" t="s">
        <v>160</v>
      </c>
      <c r="B6958" s="215">
        <v>6218</v>
      </c>
      <c r="C6958" s="215" t="s">
        <v>272</v>
      </c>
      <c r="D6958" s="215">
        <v>190178170</v>
      </c>
      <c r="E6958" s="215">
        <v>1020</v>
      </c>
      <c r="F6958" s="215">
        <v>1121</v>
      </c>
      <c r="G6958" s="215">
        <v>1004</v>
      </c>
      <c r="I6958" s="215" t="s">
        <v>4433</v>
      </c>
      <c r="J6958" s="215" t="s">
        <v>4434</v>
      </c>
      <c r="K6958" s="215" t="s">
        <v>328</v>
      </c>
      <c r="L6958" s="215" t="s">
        <v>8149</v>
      </c>
      <c r="AD6958" s="216"/>
    </row>
    <row r="6959" spans="1:30" s="215" customFormat="1" x14ac:dyDescent="0.25">
      <c r="A6959" s="215" t="s">
        <v>160</v>
      </c>
      <c r="B6959" s="215">
        <v>6218</v>
      </c>
      <c r="C6959" s="215" t="s">
        <v>272</v>
      </c>
      <c r="D6959" s="215">
        <v>190178301</v>
      </c>
      <c r="E6959" s="215">
        <v>1020</v>
      </c>
      <c r="F6959" s="215">
        <v>1110</v>
      </c>
      <c r="G6959" s="215">
        <v>1004</v>
      </c>
      <c r="I6959" s="215" t="s">
        <v>4435</v>
      </c>
      <c r="J6959" s="215" t="s">
        <v>4436</v>
      </c>
      <c r="K6959" s="215" t="s">
        <v>328</v>
      </c>
      <c r="L6959" s="215" t="s">
        <v>8105</v>
      </c>
      <c r="AD6959" s="216"/>
    </row>
    <row r="6960" spans="1:30" s="215" customFormat="1" x14ac:dyDescent="0.25">
      <c r="A6960" s="215" t="s">
        <v>160</v>
      </c>
      <c r="B6960" s="215">
        <v>6218</v>
      </c>
      <c r="C6960" s="215" t="s">
        <v>272</v>
      </c>
      <c r="D6960" s="215">
        <v>190178317</v>
      </c>
      <c r="E6960" s="215">
        <v>1060</v>
      </c>
      <c r="F6960" s="215">
        <v>1110</v>
      </c>
      <c r="G6960" s="215">
        <v>1004</v>
      </c>
      <c r="I6960" s="215" t="s">
        <v>6610</v>
      </c>
      <c r="J6960" s="215" t="s">
        <v>6611</v>
      </c>
      <c r="K6960" s="215" t="s">
        <v>328</v>
      </c>
      <c r="L6960" s="215" t="s">
        <v>8141</v>
      </c>
      <c r="AD6960" s="216"/>
    </row>
    <row r="6961" spans="1:30" s="215" customFormat="1" x14ac:dyDescent="0.25">
      <c r="A6961" s="215" t="s">
        <v>160</v>
      </c>
      <c r="B6961" s="215">
        <v>6218</v>
      </c>
      <c r="C6961" s="215" t="s">
        <v>272</v>
      </c>
      <c r="D6961" s="215">
        <v>190191057</v>
      </c>
      <c r="E6961" s="215">
        <v>1060</v>
      </c>
      <c r="F6961" s="215">
        <v>1220</v>
      </c>
      <c r="G6961" s="215">
        <v>1004</v>
      </c>
      <c r="I6961" s="215" t="s">
        <v>4437</v>
      </c>
      <c r="J6961" s="215" t="s">
        <v>4438</v>
      </c>
      <c r="K6961" s="215" t="s">
        <v>328</v>
      </c>
      <c r="L6961" s="215" t="s">
        <v>8150</v>
      </c>
      <c r="AD6961" s="216"/>
    </row>
    <row r="6962" spans="1:30" s="215" customFormat="1" x14ac:dyDescent="0.25">
      <c r="A6962" s="215" t="s">
        <v>160</v>
      </c>
      <c r="B6962" s="215">
        <v>6218</v>
      </c>
      <c r="C6962" s="215" t="s">
        <v>272</v>
      </c>
      <c r="D6962" s="215">
        <v>190351232</v>
      </c>
      <c r="E6962" s="215">
        <v>1020</v>
      </c>
      <c r="F6962" s="215">
        <v>1110</v>
      </c>
      <c r="G6962" s="215">
        <v>1004</v>
      </c>
      <c r="I6962" s="215" t="s">
        <v>4377</v>
      </c>
      <c r="J6962" s="215" t="s">
        <v>4378</v>
      </c>
      <c r="K6962" s="215" t="s">
        <v>328</v>
      </c>
      <c r="L6962" s="215" t="s">
        <v>8122</v>
      </c>
      <c r="AD6962" s="216"/>
    </row>
    <row r="6963" spans="1:30" s="215" customFormat="1" x14ac:dyDescent="0.25">
      <c r="A6963" s="215" t="s">
        <v>160</v>
      </c>
      <c r="B6963" s="215">
        <v>6218</v>
      </c>
      <c r="C6963" s="215" t="s">
        <v>272</v>
      </c>
      <c r="D6963" s="215">
        <v>190382149</v>
      </c>
      <c r="E6963" s="215">
        <v>1020</v>
      </c>
      <c r="F6963" s="215">
        <v>1110</v>
      </c>
      <c r="G6963" s="215">
        <v>1004</v>
      </c>
      <c r="I6963" s="215" t="s">
        <v>4439</v>
      </c>
      <c r="J6963" s="215" t="s">
        <v>4440</v>
      </c>
      <c r="K6963" s="215" t="s">
        <v>328</v>
      </c>
      <c r="L6963" s="215" t="s">
        <v>8132</v>
      </c>
      <c r="AD6963" s="216"/>
    </row>
    <row r="6964" spans="1:30" s="215" customFormat="1" x14ac:dyDescent="0.25">
      <c r="A6964" s="215" t="s">
        <v>160</v>
      </c>
      <c r="B6964" s="215">
        <v>6218</v>
      </c>
      <c r="C6964" s="215" t="s">
        <v>272</v>
      </c>
      <c r="D6964" s="215">
        <v>190858249</v>
      </c>
      <c r="E6964" s="215">
        <v>1060</v>
      </c>
      <c r="F6964" s="215">
        <v>1220</v>
      </c>
      <c r="G6964" s="215">
        <v>1004</v>
      </c>
      <c r="I6964" s="215" t="s">
        <v>6612</v>
      </c>
      <c r="J6964" s="215" t="s">
        <v>6613</v>
      </c>
      <c r="K6964" s="215" t="s">
        <v>328</v>
      </c>
      <c r="L6964" s="215" t="s">
        <v>8150</v>
      </c>
      <c r="AD6964" s="216"/>
    </row>
    <row r="6965" spans="1:30" s="215" customFormat="1" x14ac:dyDescent="0.25">
      <c r="A6965" s="215" t="s">
        <v>160</v>
      </c>
      <c r="B6965" s="215">
        <v>6218</v>
      </c>
      <c r="C6965" s="215" t="s">
        <v>272</v>
      </c>
      <c r="D6965" s="215">
        <v>190870429</v>
      </c>
      <c r="E6965" s="215">
        <v>1060</v>
      </c>
      <c r="F6965" s="215">
        <v>1271</v>
      </c>
      <c r="G6965" s="215">
        <v>1004</v>
      </c>
      <c r="I6965" s="215" t="s">
        <v>17087</v>
      </c>
      <c r="J6965" s="215" t="s">
        <v>17088</v>
      </c>
      <c r="K6965" s="215" t="s">
        <v>8688</v>
      </c>
      <c r="L6965" s="215" t="s">
        <v>22054</v>
      </c>
      <c r="AD6965" s="216"/>
    </row>
    <row r="6966" spans="1:30" s="215" customFormat="1" x14ac:dyDescent="0.25">
      <c r="A6966" s="215" t="s">
        <v>160</v>
      </c>
      <c r="B6966" s="215">
        <v>6218</v>
      </c>
      <c r="C6966" s="215" t="s">
        <v>272</v>
      </c>
      <c r="D6966" s="215">
        <v>191107730</v>
      </c>
      <c r="E6966" s="215">
        <v>1060</v>
      </c>
      <c r="G6966" s="215">
        <v>1004</v>
      </c>
      <c r="I6966" s="215" t="s">
        <v>17089</v>
      </c>
      <c r="J6966" s="215" t="s">
        <v>17090</v>
      </c>
      <c r="K6966" s="215" t="s">
        <v>8688</v>
      </c>
      <c r="L6966" s="215" t="s">
        <v>22055</v>
      </c>
      <c r="AD6966" s="216"/>
    </row>
    <row r="6967" spans="1:30" s="215" customFormat="1" x14ac:dyDescent="0.25">
      <c r="A6967" s="215" t="s">
        <v>160</v>
      </c>
      <c r="B6967" s="215">
        <v>6218</v>
      </c>
      <c r="C6967" s="215" t="s">
        <v>272</v>
      </c>
      <c r="D6967" s="215">
        <v>191143531</v>
      </c>
      <c r="E6967" s="215">
        <v>1020</v>
      </c>
      <c r="F6967" s="215">
        <v>1110</v>
      </c>
      <c r="G6967" s="215">
        <v>1004</v>
      </c>
      <c r="I6967" s="215" t="s">
        <v>17091</v>
      </c>
      <c r="J6967" s="215" t="s">
        <v>17092</v>
      </c>
      <c r="K6967" s="215" t="s">
        <v>8688</v>
      </c>
      <c r="L6967" s="215" t="s">
        <v>22056</v>
      </c>
      <c r="AD6967" s="216"/>
    </row>
    <row r="6968" spans="1:30" s="215" customFormat="1" x14ac:dyDescent="0.25">
      <c r="A6968" s="215" t="s">
        <v>160</v>
      </c>
      <c r="B6968" s="215">
        <v>6218</v>
      </c>
      <c r="C6968" s="215" t="s">
        <v>272</v>
      </c>
      <c r="D6968" s="215">
        <v>191414756</v>
      </c>
      <c r="E6968" s="215">
        <v>1060</v>
      </c>
      <c r="F6968" s="215">
        <v>1274</v>
      </c>
      <c r="G6968" s="215">
        <v>1004</v>
      </c>
      <c r="I6968" s="215" t="s">
        <v>17093</v>
      </c>
      <c r="J6968" s="215" t="s">
        <v>17094</v>
      </c>
      <c r="K6968" s="215" t="s">
        <v>8688</v>
      </c>
      <c r="L6968" s="215" t="s">
        <v>22057</v>
      </c>
      <c r="AD6968" s="216"/>
    </row>
    <row r="6969" spans="1:30" s="215" customFormat="1" x14ac:dyDescent="0.25">
      <c r="A6969" s="215" t="s">
        <v>160</v>
      </c>
      <c r="B6969" s="215">
        <v>6218</v>
      </c>
      <c r="C6969" s="215" t="s">
        <v>272</v>
      </c>
      <c r="D6969" s="215">
        <v>191442290</v>
      </c>
      <c r="E6969" s="215">
        <v>1020</v>
      </c>
      <c r="F6969" s="215">
        <v>1110</v>
      </c>
      <c r="G6969" s="215">
        <v>1004</v>
      </c>
      <c r="I6969" s="215" t="s">
        <v>4441</v>
      </c>
      <c r="J6969" s="215" t="s">
        <v>4442</v>
      </c>
      <c r="K6969" s="215" t="s">
        <v>328</v>
      </c>
      <c r="L6969" s="215" t="s">
        <v>8135</v>
      </c>
      <c r="AD6969" s="216"/>
    </row>
    <row r="6970" spans="1:30" s="215" customFormat="1" x14ac:dyDescent="0.25">
      <c r="A6970" s="215" t="s">
        <v>160</v>
      </c>
      <c r="B6970" s="215">
        <v>6218</v>
      </c>
      <c r="C6970" s="215" t="s">
        <v>272</v>
      </c>
      <c r="D6970" s="215">
        <v>191505671</v>
      </c>
      <c r="E6970" s="215">
        <v>1060</v>
      </c>
      <c r="F6970" s="215">
        <v>1242</v>
      </c>
      <c r="G6970" s="215">
        <v>1004</v>
      </c>
      <c r="I6970" s="215" t="s">
        <v>17095</v>
      </c>
      <c r="J6970" s="215" t="s">
        <v>17096</v>
      </c>
      <c r="K6970" s="215" t="s">
        <v>8688</v>
      </c>
      <c r="L6970" s="215" t="s">
        <v>22058</v>
      </c>
      <c r="AD6970" s="216"/>
    </row>
    <row r="6971" spans="1:30" s="215" customFormat="1" x14ac:dyDescent="0.25">
      <c r="A6971" s="215" t="s">
        <v>160</v>
      </c>
      <c r="B6971" s="215">
        <v>6218</v>
      </c>
      <c r="C6971" s="215" t="s">
        <v>272</v>
      </c>
      <c r="D6971" s="215">
        <v>191516831</v>
      </c>
      <c r="E6971" s="215">
        <v>1060</v>
      </c>
      <c r="F6971" s="215">
        <v>1242</v>
      </c>
      <c r="G6971" s="215">
        <v>1004</v>
      </c>
      <c r="I6971" s="215" t="s">
        <v>17097</v>
      </c>
      <c r="J6971" s="215" t="s">
        <v>17098</v>
      </c>
      <c r="K6971" s="215" t="s">
        <v>8688</v>
      </c>
      <c r="L6971" s="215" t="s">
        <v>22059</v>
      </c>
      <c r="AD6971" s="216"/>
    </row>
    <row r="6972" spans="1:30" s="215" customFormat="1" x14ac:dyDescent="0.25">
      <c r="A6972" s="215" t="s">
        <v>160</v>
      </c>
      <c r="B6972" s="215">
        <v>6218</v>
      </c>
      <c r="C6972" s="215" t="s">
        <v>272</v>
      </c>
      <c r="D6972" s="215">
        <v>191632232</v>
      </c>
      <c r="E6972" s="215">
        <v>1030</v>
      </c>
      <c r="F6972" s="215">
        <v>1121</v>
      </c>
      <c r="G6972" s="215">
        <v>1004</v>
      </c>
      <c r="I6972" s="215" t="s">
        <v>17099</v>
      </c>
      <c r="J6972" s="215" t="s">
        <v>17100</v>
      </c>
      <c r="K6972" s="215" t="s">
        <v>8688</v>
      </c>
      <c r="L6972" s="215" t="s">
        <v>22060</v>
      </c>
      <c r="AD6972" s="216"/>
    </row>
    <row r="6973" spans="1:30" s="215" customFormat="1" x14ac:dyDescent="0.25">
      <c r="A6973" s="215" t="s">
        <v>160</v>
      </c>
      <c r="B6973" s="215">
        <v>6218</v>
      </c>
      <c r="C6973" s="215" t="s">
        <v>272</v>
      </c>
      <c r="D6973" s="215">
        <v>191641615</v>
      </c>
      <c r="E6973" s="215">
        <v>1020</v>
      </c>
      <c r="F6973" s="215">
        <v>1121</v>
      </c>
      <c r="G6973" s="215">
        <v>1004</v>
      </c>
      <c r="I6973" s="215" t="s">
        <v>4367</v>
      </c>
      <c r="J6973" s="215" t="s">
        <v>4368</v>
      </c>
      <c r="K6973" s="215" t="s">
        <v>328</v>
      </c>
      <c r="L6973" s="215" t="s">
        <v>8120</v>
      </c>
      <c r="AD6973" s="216"/>
    </row>
    <row r="6974" spans="1:30" s="215" customFormat="1" x14ac:dyDescent="0.25">
      <c r="A6974" s="215" t="s">
        <v>160</v>
      </c>
      <c r="B6974" s="215">
        <v>6218</v>
      </c>
      <c r="C6974" s="215" t="s">
        <v>272</v>
      </c>
      <c r="D6974" s="215">
        <v>191699555</v>
      </c>
      <c r="E6974" s="215">
        <v>1060</v>
      </c>
      <c r="F6974" s="215">
        <v>1261</v>
      </c>
      <c r="G6974" s="215">
        <v>1004</v>
      </c>
      <c r="I6974" s="215" t="s">
        <v>4443</v>
      </c>
      <c r="J6974" s="215" t="s">
        <v>4444</v>
      </c>
      <c r="K6974" s="215" t="s">
        <v>328</v>
      </c>
      <c r="L6974" s="215" t="s">
        <v>8137</v>
      </c>
      <c r="AD6974" s="216"/>
    </row>
    <row r="6975" spans="1:30" s="215" customFormat="1" x14ac:dyDescent="0.25">
      <c r="A6975" s="215" t="s">
        <v>160</v>
      </c>
      <c r="B6975" s="215">
        <v>6218</v>
      </c>
      <c r="C6975" s="215" t="s">
        <v>272</v>
      </c>
      <c r="D6975" s="215">
        <v>191831435</v>
      </c>
      <c r="E6975" s="215">
        <v>1020</v>
      </c>
      <c r="F6975" s="215">
        <v>1110</v>
      </c>
      <c r="G6975" s="215">
        <v>1004</v>
      </c>
      <c r="I6975" s="215" t="s">
        <v>17101</v>
      </c>
      <c r="J6975" s="215" t="s">
        <v>17102</v>
      </c>
      <c r="K6975" s="215" t="s">
        <v>8688</v>
      </c>
      <c r="L6975" s="215" t="s">
        <v>22061</v>
      </c>
      <c r="AD6975" s="216"/>
    </row>
    <row r="6976" spans="1:30" s="215" customFormat="1" x14ac:dyDescent="0.25">
      <c r="A6976" s="215" t="s">
        <v>160</v>
      </c>
      <c r="B6976" s="215">
        <v>6218</v>
      </c>
      <c r="C6976" s="215" t="s">
        <v>272</v>
      </c>
      <c r="D6976" s="215">
        <v>191844653</v>
      </c>
      <c r="E6976" s="215">
        <v>1060</v>
      </c>
      <c r="F6976" s="215">
        <v>1230</v>
      </c>
      <c r="G6976" s="215">
        <v>1004</v>
      </c>
      <c r="I6976" s="215" t="s">
        <v>4445</v>
      </c>
      <c r="J6976" s="215" t="s">
        <v>4446</v>
      </c>
      <c r="K6976" s="215" t="s">
        <v>328</v>
      </c>
      <c r="L6976" s="215" t="s">
        <v>8113</v>
      </c>
      <c r="AD6976" s="216"/>
    </row>
    <row r="6977" spans="1:30" s="215" customFormat="1" x14ac:dyDescent="0.25">
      <c r="A6977" s="215" t="s">
        <v>160</v>
      </c>
      <c r="B6977" s="215">
        <v>6218</v>
      </c>
      <c r="C6977" s="215" t="s">
        <v>272</v>
      </c>
      <c r="D6977" s="215">
        <v>191844954</v>
      </c>
      <c r="E6977" s="215">
        <v>1060</v>
      </c>
      <c r="F6977" s="215">
        <v>1212</v>
      </c>
      <c r="G6977" s="215">
        <v>1004</v>
      </c>
      <c r="I6977" s="215" t="s">
        <v>4447</v>
      </c>
      <c r="J6977" s="215" t="s">
        <v>4448</v>
      </c>
      <c r="K6977" s="215" t="s">
        <v>328</v>
      </c>
      <c r="L6977" s="215" t="s">
        <v>8130</v>
      </c>
      <c r="AD6977" s="216"/>
    </row>
    <row r="6978" spans="1:30" s="215" customFormat="1" x14ac:dyDescent="0.25">
      <c r="A6978" s="215" t="s">
        <v>160</v>
      </c>
      <c r="B6978" s="215">
        <v>6218</v>
      </c>
      <c r="C6978" s="215" t="s">
        <v>272</v>
      </c>
      <c r="D6978" s="215">
        <v>191855987</v>
      </c>
      <c r="E6978" s="215">
        <v>1020</v>
      </c>
      <c r="F6978" s="215">
        <v>1110</v>
      </c>
      <c r="G6978" s="215">
        <v>1004</v>
      </c>
      <c r="I6978" s="215" t="s">
        <v>4449</v>
      </c>
      <c r="J6978" s="215" t="s">
        <v>4450</v>
      </c>
      <c r="K6978" s="215" t="s">
        <v>328</v>
      </c>
      <c r="L6978" s="215" t="s">
        <v>8146</v>
      </c>
      <c r="AD6978" s="216"/>
    </row>
    <row r="6979" spans="1:30" s="215" customFormat="1" x14ac:dyDescent="0.25">
      <c r="A6979" s="215" t="s">
        <v>160</v>
      </c>
      <c r="B6979" s="215">
        <v>6218</v>
      </c>
      <c r="C6979" s="215" t="s">
        <v>272</v>
      </c>
      <c r="D6979" s="215">
        <v>191866008</v>
      </c>
      <c r="E6979" s="215">
        <v>1020</v>
      </c>
      <c r="F6979" s="215">
        <v>1110</v>
      </c>
      <c r="G6979" s="215">
        <v>1004</v>
      </c>
      <c r="I6979" s="215" t="s">
        <v>17103</v>
      </c>
      <c r="J6979" s="215" t="s">
        <v>17104</v>
      </c>
      <c r="K6979" s="215" t="s">
        <v>8688</v>
      </c>
      <c r="L6979" s="215" t="s">
        <v>22062</v>
      </c>
      <c r="AD6979" s="216"/>
    </row>
    <row r="6980" spans="1:30" s="215" customFormat="1" x14ac:dyDescent="0.25">
      <c r="A6980" s="215" t="s">
        <v>160</v>
      </c>
      <c r="B6980" s="215">
        <v>6218</v>
      </c>
      <c r="C6980" s="215" t="s">
        <v>272</v>
      </c>
      <c r="D6980" s="215">
        <v>191874707</v>
      </c>
      <c r="E6980" s="215">
        <v>1020</v>
      </c>
      <c r="F6980" s="215">
        <v>1110</v>
      </c>
      <c r="G6980" s="215">
        <v>1004</v>
      </c>
      <c r="I6980" s="215" t="s">
        <v>17105</v>
      </c>
      <c r="J6980" s="215" t="s">
        <v>17106</v>
      </c>
      <c r="K6980" s="215" t="s">
        <v>8688</v>
      </c>
      <c r="L6980" s="215" t="s">
        <v>22063</v>
      </c>
      <c r="AD6980" s="216"/>
    </row>
    <row r="6981" spans="1:30" s="215" customFormat="1" x14ac:dyDescent="0.25">
      <c r="A6981" s="215" t="s">
        <v>160</v>
      </c>
      <c r="B6981" s="215">
        <v>6218</v>
      </c>
      <c r="C6981" s="215" t="s">
        <v>272</v>
      </c>
      <c r="D6981" s="215">
        <v>191889312</v>
      </c>
      <c r="E6981" s="215">
        <v>1020</v>
      </c>
      <c r="F6981" s="215">
        <v>1110</v>
      </c>
      <c r="G6981" s="215">
        <v>1004</v>
      </c>
      <c r="I6981" s="215" t="s">
        <v>4451</v>
      </c>
      <c r="J6981" s="215" t="s">
        <v>4452</v>
      </c>
      <c r="K6981" s="215" t="s">
        <v>328</v>
      </c>
      <c r="L6981" s="215" t="s">
        <v>8147</v>
      </c>
      <c r="AD6981" s="216"/>
    </row>
    <row r="6982" spans="1:30" s="215" customFormat="1" x14ac:dyDescent="0.25">
      <c r="A6982" s="215" t="s">
        <v>160</v>
      </c>
      <c r="B6982" s="215">
        <v>6218</v>
      </c>
      <c r="C6982" s="215" t="s">
        <v>272</v>
      </c>
      <c r="D6982" s="215">
        <v>191967191</v>
      </c>
      <c r="E6982" s="215">
        <v>1020</v>
      </c>
      <c r="F6982" s="215">
        <v>1110</v>
      </c>
      <c r="G6982" s="215">
        <v>1004</v>
      </c>
      <c r="I6982" s="215" t="s">
        <v>26882</v>
      </c>
      <c r="J6982" s="215" t="s">
        <v>26883</v>
      </c>
      <c r="K6982" s="215" t="s">
        <v>8688</v>
      </c>
      <c r="L6982" s="215" t="s">
        <v>26934</v>
      </c>
      <c r="AD6982" s="216"/>
    </row>
    <row r="6983" spans="1:30" s="215" customFormat="1" x14ac:dyDescent="0.25">
      <c r="A6983" s="215" t="s">
        <v>160</v>
      </c>
      <c r="B6983" s="215">
        <v>6218</v>
      </c>
      <c r="C6983" s="215" t="s">
        <v>272</v>
      </c>
      <c r="D6983" s="215">
        <v>191976508</v>
      </c>
      <c r="E6983" s="215">
        <v>1020</v>
      </c>
      <c r="F6983" s="215">
        <v>1110</v>
      </c>
      <c r="G6983" s="215">
        <v>1004</v>
      </c>
      <c r="I6983" s="215" t="s">
        <v>25180</v>
      </c>
      <c r="J6983" s="215" t="s">
        <v>25181</v>
      </c>
      <c r="K6983" s="215" t="s">
        <v>8688</v>
      </c>
      <c r="L6983" s="215" t="s">
        <v>25210</v>
      </c>
      <c r="AD6983" s="216"/>
    </row>
    <row r="6984" spans="1:30" s="215" customFormat="1" x14ac:dyDescent="0.25">
      <c r="A6984" s="215" t="s">
        <v>160</v>
      </c>
      <c r="B6984" s="215">
        <v>6218</v>
      </c>
      <c r="C6984" s="215" t="s">
        <v>272</v>
      </c>
      <c r="D6984" s="215">
        <v>191993943</v>
      </c>
      <c r="E6984" s="215">
        <v>1020</v>
      </c>
      <c r="F6984" s="215">
        <v>1121</v>
      </c>
      <c r="G6984" s="215">
        <v>1004</v>
      </c>
      <c r="I6984" s="215" t="s">
        <v>17107</v>
      </c>
      <c r="J6984" s="215" t="s">
        <v>17108</v>
      </c>
      <c r="K6984" s="215" t="s">
        <v>8688</v>
      </c>
      <c r="L6984" s="215" t="s">
        <v>22064</v>
      </c>
      <c r="AD6984" s="216"/>
    </row>
    <row r="6985" spans="1:30" s="215" customFormat="1" x14ac:dyDescent="0.25">
      <c r="A6985" s="215" t="s">
        <v>160</v>
      </c>
      <c r="B6985" s="215">
        <v>6218</v>
      </c>
      <c r="C6985" s="215" t="s">
        <v>272</v>
      </c>
      <c r="D6985" s="215">
        <v>192017628</v>
      </c>
      <c r="E6985" s="215">
        <v>1020</v>
      </c>
      <c r="F6985" s="215">
        <v>1110</v>
      </c>
      <c r="G6985" s="215">
        <v>1004</v>
      </c>
      <c r="I6985" s="215" t="s">
        <v>23782</v>
      </c>
      <c r="J6985" s="215" t="s">
        <v>23783</v>
      </c>
      <c r="K6985" s="215" t="s">
        <v>8688</v>
      </c>
      <c r="L6985" s="215" t="s">
        <v>25323</v>
      </c>
      <c r="AD6985" s="216"/>
    </row>
    <row r="6986" spans="1:30" s="215" customFormat="1" x14ac:dyDescent="0.25">
      <c r="A6986" s="215" t="s">
        <v>160</v>
      </c>
      <c r="B6986" s="215">
        <v>6218</v>
      </c>
      <c r="C6986" s="215" t="s">
        <v>272</v>
      </c>
      <c r="D6986" s="215">
        <v>400002956</v>
      </c>
      <c r="E6986" s="215">
        <v>1060</v>
      </c>
      <c r="F6986" s="215">
        <v>1110</v>
      </c>
      <c r="G6986" s="215">
        <v>1004</v>
      </c>
      <c r="I6986" s="215" t="s">
        <v>4453</v>
      </c>
      <c r="J6986" s="215" t="s">
        <v>4454</v>
      </c>
      <c r="K6986" s="215" t="s">
        <v>328</v>
      </c>
      <c r="L6986" s="215" t="s">
        <v>8116</v>
      </c>
      <c r="AD6986" s="216"/>
    </row>
    <row r="6987" spans="1:30" s="215" customFormat="1" x14ac:dyDescent="0.25">
      <c r="A6987" s="215" t="s">
        <v>160</v>
      </c>
      <c r="B6987" s="215">
        <v>6218</v>
      </c>
      <c r="C6987" s="215" t="s">
        <v>272</v>
      </c>
      <c r="D6987" s="215">
        <v>400002968</v>
      </c>
      <c r="E6987" s="215">
        <v>1020</v>
      </c>
      <c r="F6987" s="215">
        <v>1110</v>
      </c>
      <c r="G6987" s="215">
        <v>1004</v>
      </c>
      <c r="I6987" s="215" t="s">
        <v>4455</v>
      </c>
      <c r="J6987" s="215" t="s">
        <v>4456</v>
      </c>
      <c r="K6987" s="215" t="s">
        <v>328</v>
      </c>
      <c r="L6987" s="215" t="s">
        <v>8117</v>
      </c>
      <c r="AD6987" s="216"/>
    </row>
    <row r="6988" spans="1:30" s="215" customFormat="1" x14ac:dyDescent="0.25">
      <c r="A6988" s="215" t="s">
        <v>160</v>
      </c>
      <c r="B6988" s="215">
        <v>6218</v>
      </c>
      <c r="C6988" s="215" t="s">
        <v>272</v>
      </c>
      <c r="D6988" s="215">
        <v>400003012</v>
      </c>
      <c r="E6988" s="215">
        <v>1060</v>
      </c>
      <c r="F6988" s="215">
        <v>1274</v>
      </c>
      <c r="G6988" s="215">
        <v>1004</v>
      </c>
      <c r="I6988" s="215" t="s">
        <v>4429</v>
      </c>
      <c r="J6988" s="215" t="s">
        <v>4430</v>
      </c>
      <c r="K6988" s="215" t="s">
        <v>328</v>
      </c>
      <c r="L6988" s="215" t="s">
        <v>8148</v>
      </c>
      <c r="AD6988" s="216"/>
    </row>
    <row r="6989" spans="1:30" s="215" customFormat="1" x14ac:dyDescent="0.25">
      <c r="A6989" s="215" t="s">
        <v>160</v>
      </c>
      <c r="B6989" s="215">
        <v>6218</v>
      </c>
      <c r="C6989" s="215" t="s">
        <v>272</v>
      </c>
      <c r="D6989" s="215">
        <v>400003043</v>
      </c>
      <c r="E6989" s="215">
        <v>1060</v>
      </c>
      <c r="F6989" s="215">
        <v>1110</v>
      </c>
      <c r="G6989" s="215">
        <v>1004</v>
      </c>
      <c r="I6989" s="215" t="s">
        <v>4457</v>
      </c>
      <c r="J6989" s="215" t="s">
        <v>4458</v>
      </c>
      <c r="K6989" s="215" t="s">
        <v>328</v>
      </c>
      <c r="L6989" s="215" t="s">
        <v>8140</v>
      </c>
      <c r="AD6989" s="216"/>
    </row>
    <row r="6990" spans="1:30" s="215" customFormat="1" x14ac:dyDescent="0.25">
      <c r="A6990" s="215" t="s">
        <v>160</v>
      </c>
      <c r="B6990" s="215">
        <v>6218</v>
      </c>
      <c r="C6990" s="215" t="s">
        <v>272</v>
      </c>
      <c r="D6990" s="215">
        <v>400003059</v>
      </c>
      <c r="E6990" s="215">
        <v>1060</v>
      </c>
      <c r="F6990" s="215">
        <v>1110</v>
      </c>
      <c r="G6990" s="215">
        <v>1004</v>
      </c>
      <c r="I6990" s="215" t="s">
        <v>6614</v>
      </c>
      <c r="J6990" s="215" t="s">
        <v>6615</v>
      </c>
      <c r="K6990" s="215" t="s">
        <v>328</v>
      </c>
      <c r="L6990" s="215" t="s">
        <v>8136</v>
      </c>
      <c r="AD6990" s="216"/>
    </row>
    <row r="6991" spans="1:30" s="215" customFormat="1" x14ac:dyDescent="0.25">
      <c r="A6991" s="215" t="s">
        <v>160</v>
      </c>
      <c r="B6991" s="215">
        <v>6218</v>
      </c>
      <c r="C6991" s="215" t="s">
        <v>272</v>
      </c>
      <c r="D6991" s="215">
        <v>400003073</v>
      </c>
      <c r="E6991" s="215">
        <v>1060</v>
      </c>
      <c r="F6991" s="215">
        <v>1110</v>
      </c>
      <c r="G6991" s="215">
        <v>1004</v>
      </c>
      <c r="I6991" s="215" t="s">
        <v>4459</v>
      </c>
      <c r="J6991" s="215" t="s">
        <v>4460</v>
      </c>
      <c r="K6991" s="215" t="s">
        <v>328</v>
      </c>
      <c r="L6991" s="215" t="s">
        <v>8143</v>
      </c>
      <c r="AD6991" s="216"/>
    </row>
    <row r="6992" spans="1:30" s="215" customFormat="1" x14ac:dyDescent="0.25">
      <c r="A6992" s="215" t="s">
        <v>160</v>
      </c>
      <c r="B6992" s="215">
        <v>6218</v>
      </c>
      <c r="C6992" s="215" t="s">
        <v>272</v>
      </c>
      <c r="D6992" s="215">
        <v>400003118</v>
      </c>
      <c r="E6992" s="215">
        <v>1020</v>
      </c>
      <c r="F6992" s="215">
        <v>1110</v>
      </c>
      <c r="G6992" s="215">
        <v>1004</v>
      </c>
      <c r="I6992" s="215" t="s">
        <v>4357</v>
      </c>
      <c r="J6992" s="215" t="s">
        <v>4358</v>
      </c>
      <c r="K6992" s="215" t="s">
        <v>328</v>
      </c>
      <c r="L6992" s="215" t="s">
        <v>8107</v>
      </c>
      <c r="AD6992" s="216"/>
    </row>
    <row r="6993" spans="1:30" s="215" customFormat="1" x14ac:dyDescent="0.25">
      <c r="A6993" s="215" t="s">
        <v>160</v>
      </c>
      <c r="B6993" s="215">
        <v>6218</v>
      </c>
      <c r="C6993" s="215" t="s">
        <v>272</v>
      </c>
      <c r="D6993" s="215">
        <v>400003128</v>
      </c>
      <c r="E6993" s="215">
        <v>1020</v>
      </c>
      <c r="F6993" s="215">
        <v>1122</v>
      </c>
      <c r="G6993" s="215">
        <v>1004</v>
      </c>
      <c r="I6993" s="215" t="s">
        <v>4359</v>
      </c>
      <c r="J6993" s="215" t="s">
        <v>4360</v>
      </c>
      <c r="K6993" s="215" t="s">
        <v>328</v>
      </c>
      <c r="L6993" s="215" t="s">
        <v>8110</v>
      </c>
      <c r="AD6993" s="216"/>
    </row>
    <row r="6994" spans="1:30" s="215" customFormat="1" x14ac:dyDescent="0.25">
      <c r="A6994" s="215" t="s">
        <v>160</v>
      </c>
      <c r="B6994" s="215">
        <v>6218</v>
      </c>
      <c r="C6994" s="215" t="s">
        <v>272</v>
      </c>
      <c r="D6994" s="215">
        <v>400003137</v>
      </c>
      <c r="E6994" s="215">
        <v>1020</v>
      </c>
      <c r="F6994" s="215">
        <v>1110</v>
      </c>
      <c r="G6994" s="215">
        <v>1004</v>
      </c>
      <c r="I6994" s="215" t="s">
        <v>4461</v>
      </c>
      <c r="J6994" s="215" t="s">
        <v>4462</v>
      </c>
      <c r="K6994" s="215" t="s">
        <v>328</v>
      </c>
      <c r="L6994" s="215" t="s">
        <v>8151</v>
      </c>
      <c r="AD6994" s="216"/>
    </row>
    <row r="6995" spans="1:30" s="215" customFormat="1" x14ac:dyDescent="0.25">
      <c r="A6995" s="215" t="s">
        <v>160</v>
      </c>
      <c r="B6995" s="215">
        <v>6218</v>
      </c>
      <c r="C6995" s="215" t="s">
        <v>272</v>
      </c>
      <c r="D6995" s="215">
        <v>400003138</v>
      </c>
      <c r="E6995" s="215">
        <v>1020</v>
      </c>
      <c r="F6995" s="215">
        <v>1110</v>
      </c>
      <c r="G6995" s="215">
        <v>1004</v>
      </c>
      <c r="I6995" s="215" t="s">
        <v>4461</v>
      </c>
      <c r="J6995" s="215" t="s">
        <v>4462</v>
      </c>
      <c r="K6995" s="215" t="s">
        <v>328</v>
      </c>
      <c r="L6995" s="215" t="s">
        <v>8151</v>
      </c>
      <c r="AD6995" s="216"/>
    </row>
    <row r="6996" spans="1:30" s="215" customFormat="1" x14ac:dyDescent="0.25">
      <c r="A6996" s="215" t="s">
        <v>160</v>
      </c>
      <c r="B6996" s="215">
        <v>6219</v>
      </c>
      <c r="C6996" s="215" t="s">
        <v>273</v>
      </c>
      <c r="D6996" s="215">
        <v>938326</v>
      </c>
      <c r="E6996" s="215">
        <v>1030</v>
      </c>
      <c r="F6996" s="215">
        <v>1122</v>
      </c>
      <c r="G6996" s="215">
        <v>1004</v>
      </c>
      <c r="I6996" s="215" t="s">
        <v>9514</v>
      </c>
      <c r="J6996" s="215" t="s">
        <v>9515</v>
      </c>
      <c r="K6996" s="215" t="s">
        <v>8741</v>
      </c>
      <c r="L6996" s="215" t="s">
        <v>11540</v>
      </c>
      <c r="AD6996" s="216"/>
    </row>
    <row r="6997" spans="1:30" s="215" customFormat="1" x14ac:dyDescent="0.25">
      <c r="A6997" s="215" t="s">
        <v>160</v>
      </c>
      <c r="B6997" s="215">
        <v>6219</v>
      </c>
      <c r="C6997" s="215" t="s">
        <v>273</v>
      </c>
      <c r="D6997" s="215">
        <v>938340</v>
      </c>
      <c r="E6997" s="215">
        <v>1020</v>
      </c>
      <c r="F6997" s="215">
        <v>1122</v>
      </c>
      <c r="G6997" s="215">
        <v>1004</v>
      </c>
      <c r="I6997" s="215" t="s">
        <v>9516</v>
      </c>
      <c r="J6997" s="215" t="s">
        <v>9517</v>
      </c>
      <c r="K6997" s="215" t="s">
        <v>8741</v>
      </c>
      <c r="L6997" s="215" t="s">
        <v>11541</v>
      </c>
      <c r="AD6997" s="216"/>
    </row>
    <row r="6998" spans="1:30" s="215" customFormat="1" x14ac:dyDescent="0.25">
      <c r="A6998" s="215" t="s">
        <v>160</v>
      </c>
      <c r="B6998" s="215">
        <v>6219</v>
      </c>
      <c r="C6998" s="215" t="s">
        <v>273</v>
      </c>
      <c r="D6998" s="215">
        <v>938342</v>
      </c>
      <c r="E6998" s="215">
        <v>1020</v>
      </c>
      <c r="F6998" s="215">
        <v>1122</v>
      </c>
      <c r="G6998" s="215">
        <v>1004</v>
      </c>
      <c r="I6998" s="215" t="s">
        <v>9518</v>
      </c>
      <c r="J6998" s="215" t="s">
        <v>9519</v>
      </c>
      <c r="K6998" s="215" t="s">
        <v>8741</v>
      </c>
      <c r="L6998" s="215" t="s">
        <v>11542</v>
      </c>
      <c r="AD6998" s="216"/>
    </row>
    <row r="6999" spans="1:30" s="215" customFormat="1" x14ac:dyDescent="0.25">
      <c r="A6999" s="215" t="s">
        <v>160</v>
      </c>
      <c r="B6999" s="215">
        <v>6219</v>
      </c>
      <c r="C6999" s="215" t="s">
        <v>273</v>
      </c>
      <c r="D6999" s="215">
        <v>938352</v>
      </c>
      <c r="E6999" s="215">
        <v>1020</v>
      </c>
      <c r="F6999" s="215">
        <v>1110</v>
      </c>
      <c r="G6999" s="215">
        <v>1004</v>
      </c>
      <c r="I6999" s="215" t="s">
        <v>9520</v>
      </c>
      <c r="J6999" s="215" t="s">
        <v>9521</v>
      </c>
      <c r="K6999" s="215" t="s">
        <v>8741</v>
      </c>
      <c r="L6999" s="215" t="s">
        <v>11543</v>
      </c>
      <c r="AD6999" s="216"/>
    </row>
    <row r="7000" spans="1:30" s="215" customFormat="1" x14ac:dyDescent="0.25">
      <c r="A7000" s="215" t="s">
        <v>160</v>
      </c>
      <c r="B7000" s="215">
        <v>6219</v>
      </c>
      <c r="C7000" s="215" t="s">
        <v>273</v>
      </c>
      <c r="D7000" s="215">
        <v>938363</v>
      </c>
      <c r="E7000" s="215">
        <v>1020</v>
      </c>
      <c r="F7000" s="215">
        <v>1110</v>
      </c>
      <c r="G7000" s="215">
        <v>1004</v>
      </c>
      <c r="I7000" s="215" t="s">
        <v>9522</v>
      </c>
      <c r="J7000" s="215" t="s">
        <v>9523</v>
      </c>
      <c r="K7000" s="215" t="s">
        <v>8741</v>
      </c>
      <c r="L7000" s="215" t="s">
        <v>11544</v>
      </c>
      <c r="AD7000" s="216"/>
    </row>
    <row r="7001" spans="1:30" s="215" customFormat="1" x14ac:dyDescent="0.25">
      <c r="A7001" s="215" t="s">
        <v>160</v>
      </c>
      <c r="B7001" s="215">
        <v>6219</v>
      </c>
      <c r="C7001" s="215" t="s">
        <v>273</v>
      </c>
      <c r="D7001" s="215">
        <v>938365</v>
      </c>
      <c r="E7001" s="215">
        <v>1030</v>
      </c>
      <c r="F7001" s="215">
        <v>1122</v>
      </c>
      <c r="G7001" s="215">
        <v>1004</v>
      </c>
      <c r="I7001" s="215" t="s">
        <v>9524</v>
      </c>
      <c r="J7001" s="215" t="s">
        <v>9525</v>
      </c>
      <c r="K7001" s="215" t="s">
        <v>8741</v>
      </c>
      <c r="L7001" s="215" t="s">
        <v>11545</v>
      </c>
      <c r="AD7001" s="216"/>
    </row>
    <row r="7002" spans="1:30" s="215" customFormat="1" x14ac:dyDescent="0.25">
      <c r="A7002" s="215" t="s">
        <v>160</v>
      </c>
      <c r="B7002" s="215">
        <v>6219</v>
      </c>
      <c r="C7002" s="215" t="s">
        <v>273</v>
      </c>
      <c r="D7002" s="215">
        <v>938394</v>
      </c>
      <c r="E7002" s="215">
        <v>1020</v>
      </c>
      <c r="F7002" s="215">
        <v>1110</v>
      </c>
      <c r="G7002" s="215">
        <v>1004</v>
      </c>
      <c r="I7002" s="215" t="s">
        <v>9526</v>
      </c>
      <c r="J7002" s="215" t="s">
        <v>9527</v>
      </c>
      <c r="K7002" s="215" t="s">
        <v>8741</v>
      </c>
      <c r="L7002" s="215" t="s">
        <v>11546</v>
      </c>
      <c r="AD7002" s="216"/>
    </row>
    <row r="7003" spans="1:30" s="215" customFormat="1" x14ac:dyDescent="0.25">
      <c r="A7003" s="215" t="s">
        <v>160</v>
      </c>
      <c r="B7003" s="215">
        <v>6219</v>
      </c>
      <c r="C7003" s="215" t="s">
        <v>273</v>
      </c>
      <c r="D7003" s="215">
        <v>938399</v>
      </c>
      <c r="E7003" s="215">
        <v>1020</v>
      </c>
      <c r="F7003" s="215">
        <v>1122</v>
      </c>
      <c r="G7003" s="215">
        <v>1004</v>
      </c>
      <c r="I7003" s="215" t="s">
        <v>9528</v>
      </c>
      <c r="J7003" s="215" t="s">
        <v>9529</v>
      </c>
      <c r="K7003" s="215" t="s">
        <v>8741</v>
      </c>
      <c r="L7003" s="215" t="s">
        <v>11547</v>
      </c>
      <c r="AD7003" s="216"/>
    </row>
    <row r="7004" spans="1:30" s="215" customFormat="1" x14ac:dyDescent="0.25">
      <c r="A7004" s="215" t="s">
        <v>160</v>
      </c>
      <c r="B7004" s="215">
        <v>6219</v>
      </c>
      <c r="C7004" s="215" t="s">
        <v>273</v>
      </c>
      <c r="D7004" s="215">
        <v>938409</v>
      </c>
      <c r="E7004" s="215">
        <v>1040</v>
      </c>
      <c r="F7004" s="215">
        <v>1230</v>
      </c>
      <c r="G7004" s="215">
        <v>1004</v>
      </c>
      <c r="I7004" s="215" t="s">
        <v>4463</v>
      </c>
      <c r="J7004" s="215" t="s">
        <v>4464</v>
      </c>
      <c r="K7004" s="215" t="s">
        <v>328</v>
      </c>
      <c r="L7004" s="215" t="s">
        <v>8152</v>
      </c>
      <c r="AD7004" s="216"/>
    </row>
    <row r="7005" spans="1:30" s="215" customFormat="1" x14ac:dyDescent="0.25">
      <c r="A7005" s="215" t="s">
        <v>160</v>
      </c>
      <c r="B7005" s="215">
        <v>6219</v>
      </c>
      <c r="C7005" s="215" t="s">
        <v>273</v>
      </c>
      <c r="D7005" s="215">
        <v>938410</v>
      </c>
      <c r="E7005" s="215">
        <v>1020</v>
      </c>
      <c r="F7005" s="215">
        <v>1230</v>
      </c>
      <c r="G7005" s="215">
        <v>1004</v>
      </c>
      <c r="I7005" s="215" t="s">
        <v>6616</v>
      </c>
      <c r="J7005" s="215" t="s">
        <v>6617</v>
      </c>
      <c r="K7005" s="215" t="s">
        <v>328</v>
      </c>
      <c r="L7005" s="215" t="s">
        <v>8152</v>
      </c>
      <c r="AD7005" s="216"/>
    </row>
    <row r="7006" spans="1:30" s="215" customFormat="1" x14ac:dyDescent="0.25">
      <c r="A7006" s="215" t="s">
        <v>160</v>
      </c>
      <c r="B7006" s="215">
        <v>6219</v>
      </c>
      <c r="C7006" s="215" t="s">
        <v>273</v>
      </c>
      <c r="D7006" s="215">
        <v>938420</v>
      </c>
      <c r="E7006" s="215">
        <v>1040</v>
      </c>
      <c r="G7006" s="215">
        <v>1004</v>
      </c>
      <c r="I7006" s="215" t="s">
        <v>9530</v>
      </c>
      <c r="J7006" s="215" t="s">
        <v>9531</v>
      </c>
      <c r="K7006" s="215" t="s">
        <v>8741</v>
      </c>
      <c r="L7006" s="215" t="s">
        <v>11548</v>
      </c>
      <c r="AD7006" s="216"/>
    </row>
    <row r="7007" spans="1:30" s="215" customFormat="1" x14ac:dyDescent="0.25">
      <c r="A7007" s="215" t="s">
        <v>160</v>
      </c>
      <c r="B7007" s="215">
        <v>6219</v>
      </c>
      <c r="C7007" s="215" t="s">
        <v>273</v>
      </c>
      <c r="D7007" s="215">
        <v>938455</v>
      </c>
      <c r="E7007" s="215">
        <v>1020</v>
      </c>
      <c r="F7007" s="215">
        <v>1110</v>
      </c>
      <c r="G7007" s="215">
        <v>1004</v>
      </c>
      <c r="I7007" s="215" t="s">
        <v>9532</v>
      </c>
      <c r="J7007" s="215" t="s">
        <v>9533</v>
      </c>
      <c r="K7007" s="215" t="s">
        <v>8741</v>
      </c>
      <c r="L7007" s="215" t="s">
        <v>11549</v>
      </c>
      <c r="AD7007" s="216"/>
    </row>
    <row r="7008" spans="1:30" s="215" customFormat="1" x14ac:dyDescent="0.25">
      <c r="A7008" s="215" t="s">
        <v>160</v>
      </c>
      <c r="B7008" s="215">
        <v>6219</v>
      </c>
      <c r="C7008" s="215" t="s">
        <v>273</v>
      </c>
      <c r="D7008" s="215">
        <v>938488</v>
      </c>
      <c r="E7008" s="215">
        <v>1020</v>
      </c>
      <c r="F7008" s="215">
        <v>1110</v>
      </c>
      <c r="G7008" s="215">
        <v>1004</v>
      </c>
      <c r="I7008" s="215" t="s">
        <v>9534</v>
      </c>
      <c r="J7008" s="215" t="s">
        <v>9535</v>
      </c>
      <c r="K7008" s="215" t="s">
        <v>8741</v>
      </c>
      <c r="L7008" s="215" t="s">
        <v>11550</v>
      </c>
      <c r="AD7008" s="216"/>
    </row>
    <row r="7009" spans="1:30" s="215" customFormat="1" x14ac:dyDescent="0.25">
      <c r="A7009" s="215" t="s">
        <v>160</v>
      </c>
      <c r="B7009" s="215">
        <v>6219</v>
      </c>
      <c r="C7009" s="215" t="s">
        <v>273</v>
      </c>
      <c r="D7009" s="215">
        <v>938534</v>
      </c>
      <c r="E7009" s="215">
        <v>1020</v>
      </c>
      <c r="F7009" s="215">
        <v>1122</v>
      </c>
      <c r="G7009" s="215">
        <v>1004</v>
      </c>
      <c r="I7009" s="215" t="s">
        <v>9536</v>
      </c>
      <c r="J7009" s="215" t="s">
        <v>9537</v>
      </c>
      <c r="K7009" s="215" t="s">
        <v>8741</v>
      </c>
      <c r="L7009" s="215" t="s">
        <v>11551</v>
      </c>
      <c r="AD7009" s="216"/>
    </row>
    <row r="7010" spans="1:30" s="215" customFormat="1" x14ac:dyDescent="0.25">
      <c r="A7010" s="215" t="s">
        <v>160</v>
      </c>
      <c r="B7010" s="215">
        <v>6219</v>
      </c>
      <c r="C7010" s="215" t="s">
        <v>273</v>
      </c>
      <c r="D7010" s="215">
        <v>3130472</v>
      </c>
      <c r="E7010" s="215">
        <v>1020</v>
      </c>
      <c r="F7010" s="215">
        <v>1110</v>
      </c>
      <c r="G7010" s="215">
        <v>1004</v>
      </c>
      <c r="I7010" s="215" t="s">
        <v>9538</v>
      </c>
      <c r="J7010" s="215" t="s">
        <v>9539</v>
      </c>
      <c r="K7010" s="215" t="s">
        <v>8741</v>
      </c>
      <c r="L7010" s="215" t="s">
        <v>11552</v>
      </c>
      <c r="AD7010" s="216"/>
    </row>
    <row r="7011" spans="1:30" s="215" customFormat="1" x14ac:dyDescent="0.25">
      <c r="A7011" s="215" t="s">
        <v>160</v>
      </c>
      <c r="B7011" s="215">
        <v>6219</v>
      </c>
      <c r="C7011" s="215" t="s">
        <v>273</v>
      </c>
      <c r="D7011" s="215">
        <v>3130483</v>
      </c>
      <c r="E7011" s="215">
        <v>1020</v>
      </c>
      <c r="F7011" s="215">
        <v>1110</v>
      </c>
      <c r="G7011" s="215">
        <v>1004</v>
      </c>
      <c r="I7011" s="215" t="s">
        <v>9540</v>
      </c>
      <c r="J7011" s="215" t="s">
        <v>9541</v>
      </c>
      <c r="K7011" s="215" t="s">
        <v>8741</v>
      </c>
      <c r="L7011" s="215" t="s">
        <v>11553</v>
      </c>
      <c r="AD7011" s="216"/>
    </row>
    <row r="7012" spans="1:30" s="215" customFormat="1" x14ac:dyDescent="0.25">
      <c r="A7012" s="215" t="s">
        <v>160</v>
      </c>
      <c r="B7012" s="215">
        <v>6219</v>
      </c>
      <c r="C7012" s="215" t="s">
        <v>273</v>
      </c>
      <c r="D7012" s="215">
        <v>3130510</v>
      </c>
      <c r="E7012" s="215">
        <v>1020</v>
      </c>
      <c r="F7012" s="215">
        <v>1122</v>
      </c>
      <c r="G7012" s="215">
        <v>1004</v>
      </c>
      <c r="I7012" s="215" t="s">
        <v>9542</v>
      </c>
      <c r="J7012" s="215" t="s">
        <v>9543</v>
      </c>
      <c r="K7012" s="215" t="s">
        <v>8741</v>
      </c>
      <c r="L7012" s="215" t="s">
        <v>11554</v>
      </c>
      <c r="AD7012" s="216"/>
    </row>
    <row r="7013" spans="1:30" s="215" customFormat="1" x14ac:dyDescent="0.25">
      <c r="A7013" s="215" t="s">
        <v>160</v>
      </c>
      <c r="B7013" s="215">
        <v>6219</v>
      </c>
      <c r="C7013" s="215" t="s">
        <v>273</v>
      </c>
      <c r="D7013" s="215">
        <v>3130521</v>
      </c>
      <c r="E7013" s="215">
        <v>1020</v>
      </c>
      <c r="F7013" s="215">
        <v>1121</v>
      </c>
      <c r="G7013" s="215">
        <v>1004</v>
      </c>
      <c r="I7013" s="215" t="s">
        <v>9544</v>
      </c>
      <c r="J7013" s="215" t="s">
        <v>9545</v>
      </c>
      <c r="K7013" s="215" t="s">
        <v>8741</v>
      </c>
      <c r="L7013" s="215" t="s">
        <v>11555</v>
      </c>
      <c r="AD7013" s="216"/>
    </row>
    <row r="7014" spans="1:30" s="215" customFormat="1" x14ac:dyDescent="0.25">
      <c r="A7014" s="215" t="s">
        <v>160</v>
      </c>
      <c r="B7014" s="215">
        <v>6219</v>
      </c>
      <c r="C7014" s="215" t="s">
        <v>273</v>
      </c>
      <c r="D7014" s="215">
        <v>3130522</v>
      </c>
      <c r="E7014" s="215">
        <v>1020</v>
      </c>
      <c r="F7014" s="215">
        <v>1110</v>
      </c>
      <c r="G7014" s="215">
        <v>1004</v>
      </c>
      <c r="I7014" s="215" t="s">
        <v>9546</v>
      </c>
      <c r="J7014" s="215" t="s">
        <v>9547</v>
      </c>
      <c r="K7014" s="215" t="s">
        <v>8741</v>
      </c>
      <c r="L7014" s="215" t="s">
        <v>11556</v>
      </c>
      <c r="AD7014" s="216"/>
    </row>
    <row r="7015" spans="1:30" s="215" customFormat="1" x14ac:dyDescent="0.25">
      <c r="A7015" s="215" t="s">
        <v>160</v>
      </c>
      <c r="B7015" s="215">
        <v>6219</v>
      </c>
      <c r="C7015" s="215" t="s">
        <v>273</v>
      </c>
      <c r="D7015" s="215">
        <v>3130524</v>
      </c>
      <c r="E7015" s="215">
        <v>1020</v>
      </c>
      <c r="F7015" s="215">
        <v>1110</v>
      </c>
      <c r="G7015" s="215">
        <v>1004</v>
      </c>
      <c r="I7015" s="215" t="s">
        <v>9548</v>
      </c>
      <c r="J7015" s="215" t="s">
        <v>9549</v>
      </c>
      <c r="K7015" s="215" t="s">
        <v>8741</v>
      </c>
      <c r="L7015" s="215" t="s">
        <v>11557</v>
      </c>
      <c r="AD7015" s="216"/>
    </row>
    <row r="7016" spans="1:30" s="215" customFormat="1" x14ac:dyDescent="0.25">
      <c r="A7016" s="215" t="s">
        <v>160</v>
      </c>
      <c r="B7016" s="215">
        <v>6219</v>
      </c>
      <c r="C7016" s="215" t="s">
        <v>273</v>
      </c>
      <c r="D7016" s="215">
        <v>3130527</v>
      </c>
      <c r="E7016" s="215">
        <v>1020</v>
      </c>
      <c r="F7016" s="215">
        <v>1110</v>
      </c>
      <c r="G7016" s="215">
        <v>1004</v>
      </c>
      <c r="I7016" s="215" t="s">
        <v>9550</v>
      </c>
      <c r="J7016" s="215" t="s">
        <v>9551</v>
      </c>
      <c r="K7016" s="215" t="s">
        <v>8741</v>
      </c>
      <c r="L7016" s="215" t="s">
        <v>11558</v>
      </c>
      <c r="AD7016" s="216"/>
    </row>
    <row r="7017" spans="1:30" s="215" customFormat="1" x14ac:dyDescent="0.25">
      <c r="A7017" s="215" t="s">
        <v>160</v>
      </c>
      <c r="B7017" s="215">
        <v>6219</v>
      </c>
      <c r="C7017" s="215" t="s">
        <v>273</v>
      </c>
      <c r="D7017" s="215">
        <v>3130530</v>
      </c>
      <c r="E7017" s="215">
        <v>1030</v>
      </c>
      <c r="F7017" s="215">
        <v>1110</v>
      </c>
      <c r="G7017" s="215">
        <v>1004</v>
      </c>
      <c r="I7017" s="215" t="s">
        <v>9552</v>
      </c>
      <c r="J7017" s="215" t="s">
        <v>9553</v>
      </c>
      <c r="K7017" s="215" t="s">
        <v>8741</v>
      </c>
      <c r="L7017" s="215" t="s">
        <v>11559</v>
      </c>
      <c r="AD7017" s="216"/>
    </row>
    <row r="7018" spans="1:30" s="215" customFormat="1" x14ac:dyDescent="0.25">
      <c r="A7018" s="215" t="s">
        <v>160</v>
      </c>
      <c r="B7018" s="215">
        <v>6219</v>
      </c>
      <c r="C7018" s="215" t="s">
        <v>273</v>
      </c>
      <c r="D7018" s="215">
        <v>190175658</v>
      </c>
      <c r="E7018" s="215">
        <v>1020</v>
      </c>
      <c r="F7018" s="215">
        <v>1122</v>
      </c>
      <c r="G7018" s="215">
        <v>1004</v>
      </c>
      <c r="I7018" s="215" t="s">
        <v>9554</v>
      </c>
      <c r="J7018" s="215" t="s">
        <v>9555</v>
      </c>
      <c r="K7018" s="215" t="s">
        <v>8741</v>
      </c>
      <c r="L7018" s="215" t="s">
        <v>11560</v>
      </c>
      <c r="AD7018" s="216"/>
    </row>
    <row r="7019" spans="1:30" s="215" customFormat="1" x14ac:dyDescent="0.25">
      <c r="A7019" s="215" t="s">
        <v>160</v>
      </c>
      <c r="B7019" s="215">
        <v>6219</v>
      </c>
      <c r="C7019" s="215" t="s">
        <v>273</v>
      </c>
      <c r="D7019" s="215">
        <v>190175659</v>
      </c>
      <c r="E7019" s="215">
        <v>1020</v>
      </c>
      <c r="F7019" s="215">
        <v>1122</v>
      </c>
      <c r="G7019" s="215">
        <v>1004</v>
      </c>
      <c r="I7019" s="215" t="s">
        <v>9556</v>
      </c>
      <c r="J7019" s="215" t="s">
        <v>9557</v>
      </c>
      <c r="K7019" s="215" t="s">
        <v>8741</v>
      </c>
      <c r="L7019" s="215" t="s">
        <v>11561</v>
      </c>
      <c r="AD7019" s="216"/>
    </row>
    <row r="7020" spans="1:30" s="215" customFormat="1" x14ac:dyDescent="0.25">
      <c r="A7020" s="215" t="s">
        <v>160</v>
      </c>
      <c r="B7020" s="215">
        <v>6219</v>
      </c>
      <c r="C7020" s="215" t="s">
        <v>273</v>
      </c>
      <c r="D7020" s="215">
        <v>190175660</v>
      </c>
      <c r="E7020" s="215">
        <v>1020</v>
      </c>
      <c r="F7020" s="215">
        <v>1122</v>
      </c>
      <c r="G7020" s="215">
        <v>1004</v>
      </c>
      <c r="I7020" s="215" t="s">
        <v>9558</v>
      </c>
      <c r="J7020" s="215" t="s">
        <v>9559</v>
      </c>
      <c r="K7020" s="215" t="s">
        <v>8741</v>
      </c>
      <c r="L7020" s="215" t="s">
        <v>11562</v>
      </c>
      <c r="AD7020" s="216"/>
    </row>
    <row r="7021" spans="1:30" s="215" customFormat="1" x14ac:dyDescent="0.25">
      <c r="A7021" s="215" t="s">
        <v>160</v>
      </c>
      <c r="B7021" s="215">
        <v>6219</v>
      </c>
      <c r="C7021" s="215" t="s">
        <v>273</v>
      </c>
      <c r="D7021" s="215">
        <v>190175976</v>
      </c>
      <c r="E7021" s="215">
        <v>1040</v>
      </c>
      <c r="G7021" s="215">
        <v>1004</v>
      </c>
      <c r="I7021" s="215" t="s">
        <v>9560</v>
      </c>
      <c r="J7021" s="215" t="s">
        <v>9561</v>
      </c>
      <c r="K7021" s="215" t="s">
        <v>8741</v>
      </c>
      <c r="L7021" s="215" t="s">
        <v>11563</v>
      </c>
      <c r="AD7021" s="216"/>
    </row>
    <row r="7022" spans="1:30" s="215" customFormat="1" x14ac:dyDescent="0.25">
      <c r="A7022" s="215" t="s">
        <v>160</v>
      </c>
      <c r="B7022" s="215">
        <v>6219</v>
      </c>
      <c r="C7022" s="215" t="s">
        <v>273</v>
      </c>
      <c r="D7022" s="215">
        <v>190175985</v>
      </c>
      <c r="E7022" s="215">
        <v>1020</v>
      </c>
      <c r="F7022" s="215">
        <v>1110</v>
      </c>
      <c r="G7022" s="215">
        <v>1004</v>
      </c>
      <c r="I7022" s="215" t="s">
        <v>9560</v>
      </c>
      <c r="J7022" s="215" t="s">
        <v>9561</v>
      </c>
      <c r="K7022" s="215" t="s">
        <v>8741</v>
      </c>
      <c r="L7022" s="215" t="s">
        <v>11563</v>
      </c>
      <c r="AD7022" s="216"/>
    </row>
    <row r="7023" spans="1:30" s="215" customFormat="1" x14ac:dyDescent="0.25">
      <c r="A7023" s="215" t="s">
        <v>160</v>
      </c>
      <c r="B7023" s="215">
        <v>6219</v>
      </c>
      <c r="C7023" s="215" t="s">
        <v>273</v>
      </c>
      <c r="D7023" s="215">
        <v>190175988</v>
      </c>
      <c r="E7023" s="215">
        <v>1020</v>
      </c>
      <c r="F7023" s="215">
        <v>1110</v>
      </c>
      <c r="G7023" s="215">
        <v>1004</v>
      </c>
      <c r="I7023" s="215" t="s">
        <v>9562</v>
      </c>
      <c r="J7023" s="215" t="s">
        <v>9563</v>
      </c>
      <c r="K7023" s="215" t="s">
        <v>8741</v>
      </c>
      <c r="L7023" s="215" t="s">
        <v>11563</v>
      </c>
      <c r="AD7023" s="216"/>
    </row>
    <row r="7024" spans="1:30" s="215" customFormat="1" x14ac:dyDescent="0.25">
      <c r="A7024" s="215" t="s">
        <v>160</v>
      </c>
      <c r="B7024" s="215">
        <v>6219</v>
      </c>
      <c r="C7024" s="215" t="s">
        <v>273</v>
      </c>
      <c r="D7024" s="215">
        <v>190176009</v>
      </c>
      <c r="E7024" s="215">
        <v>1020</v>
      </c>
      <c r="F7024" s="215">
        <v>1110</v>
      </c>
      <c r="G7024" s="215">
        <v>1004</v>
      </c>
      <c r="I7024" s="215" t="s">
        <v>9564</v>
      </c>
      <c r="J7024" s="215" t="s">
        <v>9565</v>
      </c>
      <c r="K7024" s="215" t="s">
        <v>8741</v>
      </c>
      <c r="L7024" s="215" t="s">
        <v>11564</v>
      </c>
      <c r="AD7024" s="216"/>
    </row>
    <row r="7025" spans="1:30" s="215" customFormat="1" x14ac:dyDescent="0.25">
      <c r="A7025" s="215" t="s">
        <v>160</v>
      </c>
      <c r="B7025" s="215">
        <v>6219</v>
      </c>
      <c r="C7025" s="215" t="s">
        <v>273</v>
      </c>
      <c r="D7025" s="215">
        <v>190176010</v>
      </c>
      <c r="E7025" s="215">
        <v>1020</v>
      </c>
      <c r="F7025" s="215">
        <v>1110</v>
      </c>
      <c r="G7025" s="215">
        <v>1004</v>
      </c>
      <c r="I7025" s="215" t="s">
        <v>9564</v>
      </c>
      <c r="J7025" s="215" t="s">
        <v>9565</v>
      </c>
      <c r="K7025" s="215" t="s">
        <v>8741</v>
      </c>
      <c r="L7025" s="215" t="s">
        <v>11564</v>
      </c>
      <c r="AD7025" s="216"/>
    </row>
    <row r="7026" spans="1:30" s="215" customFormat="1" x14ac:dyDescent="0.25">
      <c r="A7026" s="215" t="s">
        <v>160</v>
      </c>
      <c r="B7026" s="215">
        <v>6219</v>
      </c>
      <c r="C7026" s="215" t="s">
        <v>273</v>
      </c>
      <c r="D7026" s="215">
        <v>190176012</v>
      </c>
      <c r="E7026" s="215">
        <v>1020</v>
      </c>
      <c r="F7026" s="215">
        <v>1110</v>
      </c>
      <c r="G7026" s="215">
        <v>1004</v>
      </c>
      <c r="I7026" s="215" t="s">
        <v>9566</v>
      </c>
      <c r="J7026" s="215" t="s">
        <v>9567</v>
      </c>
      <c r="K7026" s="215" t="s">
        <v>8741</v>
      </c>
      <c r="L7026" s="215" t="s">
        <v>11564</v>
      </c>
      <c r="AD7026" s="216"/>
    </row>
    <row r="7027" spans="1:30" s="215" customFormat="1" x14ac:dyDescent="0.25">
      <c r="A7027" s="215" t="s">
        <v>160</v>
      </c>
      <c r="B7027" s="215">
        <v>6219</v>
      </c>
      <c r="C7027" s="215" t="s">
        <v>273</v>
      </c>
      <c r="D7027" s="215">
        <v>190301508</v>
      </c>
      <c r="E7027" s="215">
        <v>1020</v>
      </c>
      <c r="F7027" s="215">
        <v>1110</v>
      </c>
      <c r="G7027" s="215">
        <v>1004</v>
      </c>
      <c r="I7027" s="215" t="s">
        <v>9568</v>
      </c>
      <c r="J7027" s="215" t="s">
        <v>9569</v>
      </c>
      <c r="K7027" s="215" t="s">
        <v>8741</v>
      </c>
      <c r="L7027" s="215" t="s">
        <v>11565</v>
      </c>
      <c r="AD7027" s="216"/>
    </row>
    <row r="7028" spans="1:30" s="215" customFormat="1" x14ac:dyDescent="0.25">
      <c r="A7028" s="215" t="s">
        <v>160</v>
      </c>
      <c r="B7028" s="215">
        <v>6219</v>
      </c>
      <c r="C7028" s="215" t="s">
        <v>273</v>
      </c>
      <c r="D7028" s="215">
        <v>190303668</v>
      </c>
      <c r="E7028" s="215">
        <v>1020</v>
      </c>
      <c r="F7028" s="215">
        <v>1110</v>
      </c>
      <c r="G7028" s="215">
        <v>1004</v>
      </c>
      <c r="I7028" s="215" t="s">
        <v>9570</v>
      </c>
      <c r="J7028" s="215" t="s">
        <v>9571</v>
      </c>
      <c r="K7028" s="215" t="s">
        <v>8741</v>
      </c>
      <c r="L7028" s="215" t="s">
        <v>11566</v>
      </c>
      <c r="AD7028" s="216"/>
    </row>
    <row r="7029" spans="1:30" s="215" customFormat="1" x14ac:dyDescent="0.25">
      <c r="A7029" s="215" t="s">
        <v>160</v>
      </c>
      <c r="B7029" s="215">
        <v>6219</v>
      </c>
      <c r="C7029" s="215" t="s">
        <v>273</v>
      </c>
      <c r="D7029" s="215">
        <v>190303688</v>
      </c>
      <c r="E7029" s="215">
        <v>1020</v>
      </c>
      <c r="F7029" s="215">
        <v>1110</v>
      </c>
      <c r="G7029" s="215">
        <v>1004</v>
      </c>
      <c r="I7029" s="215" t="s">
        <v>9570</v>
      </c>
      <c r="J7029" s="215" t="s">
        <v>9571</v>
      </c>
      <c r="K7029" s="215" t="s">
        <v>8741</v>
      </c>
      <c r="L7029" s="215" t="s">
        <v>11566</v>
      </c>
      <c r="AD7029" s="216"/>
    </row>
    <row r="7030" spans="1:30" s="215" customFormat="1" x14ac:dyDescent="0.25">
      <c r="A7030" s="215" t="s">
        <v>160</v>
      </c>
      <c r="B7030" s="215">
        <v>6219</v>
      </c>
      <c r="C7030" s="215" t="s">
        <v>273</v>
      </c>
      <c r="D7030" s="215">
        <v>190303929</v>
      </c>
      <c r="E7030" s="215">
        <v>1020</v>
      </c>
      <c r="F7030" s="215">
        <v>1110</v>
      </c>
      <c r="G7030" s="215">
        <v>1004</v>
      </c>
      <c r="I7030" s="215" t="s">
        <v>4465</v>
      </c>
      <c r="J7030" s="215" t="s">
        <v>4466</v>
      </c>
      <c r="K7030" s="215" t="s">
        <v>328</v>
      </c>
      <c r="L7030" s="215" t="s">
        <v>8153</v>
      </c>
      <c r="AD7030" s="216"/>
    </row>
    <row r="7031" spans="1:30" s="215" customFormat="1" x14ac:dyDescent="0.25">
      <c r="A7031" s="215" t="s">
        <v>160</v>
      </c>
      <c r="B7031" s="215">
        <v>6219</v>
      </c>
      <c r="C7031" s="215" t="s">
        <v>273</v>
      </c>
      <c r="D7031" s="215">
        <v>190303949</v>
      </c>
      <c r="E7031" s="215">
        <v>1020</v>
      </c>
      <c r="F7031" s="215">
        <v>1110</v>
      </c>
      <c r="G7031" s="215">
        <v>1004</v>
      </c>
      <c r="I7031" s="215" t="s">
        <v>4465</v>
      </c>
      <c r="J7031" s="215" t="s">
        <v>4466</v>
      </c>
      <c r="K7031" s="215" t="s">
        <v>328</v>
      </c>
      <c r="L7031" s="215" t="s">
        <v>8153</v>
      </c>
      <c r="AD7031" s="216"/>
    </row>
    <row r="7032" spans="1:30" s="215" customFormat="1" x14ac:dyDescent="0.25">
      <c r="A7032" s="215" t="s">
        <v>160</v>
      </c>
      <c r="B7032" s="215">
        <v>6219</v>
      </c>
      <c r="C7032" s="215" t="s">
        <v>273</v>
      </c>
      <c r="D7032" s="215">
        <v>190304188</v>
      </c>
      <c r="E7032" s="215">
        <v>1020</v>
      </c>
      <c r="F7032" s="215">
        <v>1110</v>
      </c>
      <c r="G7032" s="215">
        <v>1004</v>
      </c>
      <c r="I7032" s="215" t="s">
        <v>9572</v>
      </c>
      <c r="J7032" s="215" t="s">
        <v>9573</v>
      </c>
      <c r="K7032" s="215" t="s">
        <v>8741</v>
      </c>
      <c r="L7032" s="215" t="s">
        <v>11567</v>
      </c>
      <c r="AD7032" s="216"/>
    </row>
    <row r="7033" spans="1:30" s="215" customFormat="1" x14ac:dyDescent="0.25">
      <c r="A7033" s="215" t="s">
        <v>160</v>
      </c>
      <c r="B7033" s="215">
        <v>6219</v>
      </c>
      <c r="C7033" s="215" t="s">
        <v>273</v>
      </c>
      <c r="D7033" s="215">
        <v>190305028</v>
      </c>
      <c r="E7033" s="215">
        <v>1020</v>
      </c>
      <c r="F7033" s="215">
        <v>1122</v>
      </c>
      <c r="G7033" s="215">
        <v>1004</v>
      </c>
      <c r="I7033" s="215" t="s">
        <v>9574</v>
      </c>
      <c r="J7033" s="215" t="s">
        <v>9575</v>
      </c>
      <c r="K7033" s="215" t="s">
        <v>8741</v>
      </c>
      <c r="L7033" s="215" t="s">
        <v>11566</v>
      </c>
      <c r="AD7033" s="216"/>
    </row>
    <row r="7034" spans="1:30" s="215" customFormat="1" x14ac:dyDescent="0.25">
      <c r="A7034" s="215" t="s">
        <v>160</v>
      </c>
      <c r="B7034" s="215">
        <v>6219</v>
      </c>
      <c r="C7034" s="215" t="s">
        <v>273</v>
      </c>
      <c r="D7034" s="215">
        <v>190305328</v>
      </c>
      <c r="E7034" s="215">
        <v>1020</v>
      </c>
      <c r="F7034" s="215">
        <v>1110</v>
      </c>
      <c r="G7034" s="215">
        <v>1004</v>
      </c>
      <c r="I7034" s="215" t="s">
        <v>9526</v>
      </c>
      <c r="J7034" s="215" t="s">
        <v>9527</v>
      </c>
      <c r="K7034" s="215" t="s">
        <v>8741</v>
      </c>
      <c r="L7034" s="215" t="s">
        <v>11546</v>
      </c>
      <c r="AD7034" s="216"/>
    </row>
    <row r="7035" spans="1:30" s="215" customFormat="1" x14ac:dyDescent="0.25">
      <c r="A7035" s="215" t="s">
        <v>160</v>
      </c>
      <c r="B7035" s="215">
        <v>6219</v>
      </c>
      <c r="C7035" s="215" t="s">
        <v>273</v>
      </c>
      <c r="D7035" s="215">
        <v>190308048</v>
      </c>
      <c r="E7035" s="215">
        <v>1020</v>
      </c>
      <c r="F7035" s="215">
        <v>1110</v>
      </c>
      <c r="G7035" s="215">
        <v>1004</v>
      </c>
      <c r="I7035" s="215" t="s">
        <v>9576</v>
      </c>
      <c r="J7035" s="215" t="s">
        <v>9577</v>
      </c>
      <c r="K7035" s="215" t="s">
        <v>8741</v>
      </c>
      <c r="L7035" s="215" t="s">
        <v>11568</v>
      </c>
      <c r="AD7035" s="216"/>
    </row>
    <row r="7036" spans="1:30" s="215" customFormat="1" x14ac:dyDescent="0.25">
      <c r="A7036" s="215" t="s">
        <v>160</v>
      </c>
      <c r="B7036" s="215">
        <v>6219</v>
      </c>
      <c r="C7036" s="215" t="s">
        <v>273</v>
      </c>
      <c r="D7036" s="215">
        <v>190732749</v>
      </c>
      <c r="E7036" s="215">
        <v>1060</v>
      </c>
      <c r="F7036" s="215">
        <v>1242</v>
      </c>
      <c r="G7036" s="215">
        <v>1004</v>
      </c>
      <c r="I7036" s="215" t="s">
        <v>9530</v>
      </c>
      <c r="J7036" s="215" t="s">
        <v>9531</v>
      </c>
      <c r="K7036" s="215" t="s">
        <v>8741</v>
      </c>
      <c r="L7036" s="215" t="s">
        <v>11548</v>
      </c>
      <c r="AD7036" s="216"/>
    </row>
    <row r="7037" spans="1:30" s="215" customFormat="1" x14ac:dyDescent="0.25">
      <c r="A7037" s="215" t="s">
        <v>160</v>
      </c>
      <c r="B7037" s="215">
        <v>6219</v>
      </c>
      <c r="C7037" s="215" t="s">
        <v>273</v>
      </c>
      <c r="D7037" s="215">
        <v>191410274</v>
      </c>
      <c r="E7037" s="215">
        <v>1060</v>
      </c>
      <c r="F7037" s="215">
        <v>1242</v>
      </c>
      <c r="G7037" s="215">
        <v>1004</v>
      </c>
      <c r="I7037" s="215" t="s">
        <v>9578</v>
      </c>
      <c r="J7037" s="215" t="s">
        <v>9579</v>
      </c>
      <c r="K7037" s="215" t="s">
        <v>8741</v>
      </c>
      <c r="L7037" s="215" t="s">
        <v>11569</v>
      </c>
      <c r="AD7037" s="216"/>
    </row>
    <row r="7038" spans="1:30" s="215" customFormat="1" x14ac:dyDescent="0.25">
      <c r="A7038" s="215" t="s">
        <v>160</v>
      </c>
      <c r="B7038" s="215">
        <v>6219</v>
      </c>
      <c r="C7038" s="215" t="s">
        <v>273</v>
      </c>
      <c r="D7038" s="215">
        <v>191532051</v>
      </c>
      <c r="E7038" s="215">
        <v>1020</v>
      </c>
      <c r="F7038" s="215">
        <v>1110</v>
      </c>
      <c r="G7038" s="215">
        <v>1004</v>
      </c>
      <c r="I7038" s="215" t="s">
        <v>9580</v>
      </c>
      <c r="J7038" s="215" t="s">
        <v>9581</v>
      </c>
      <c r="K7038" s="215" t="s">
        <v>8741</v>
      </c>
      <c r="L7038" s="215" t="s">
        <v>11570</v>
      </c>
      <c r="AD7038" s="216"/>
    </row>
    <row r="7039" spans="1:30" s="215" customFormat="1" x14ac:dyDescent="0.25">
      <c r="A7039" s="215" t="s">
        <v>160</v>
      </c>
      <c r="B7039" s="215">
        <v>6219</v>
      </c>
      <c r="C7039" s="215" t="s">
        <v>273</v>
      </c>
      <c r="D7039" s="215">
        <v>191532053</v>
      </c>
      <c r="E7039" s="215">
        <v>1020</v>
      </c>
      <c r="F7039" s="215">
        <v>1110</v>
      </c>
      <c r="G7039" s="215">
        <v>1004</v>
      </c>
      <c r="I7039" s="215" t="s">
        <v>9580</v>
      </c>
      <c r="J7039" s="215" t="s">
        <v>9581</v>
      </c>
      <c r="K7039" s="215" t="s">
        <v>8741</v>
      </c>
      <c r="L7039" s="215" t="s">
        <v>11570</v>
      </c>
      <c r="AD7039" s="216"/>
    </row>
    <row r="7040" spans="1:30" s="215" customFormat="1" x14ac:dyDescent="0.25">
      <c r="A7040" s="215" t="s">
        <v>160</v>
      </c>
      <c r="B7040" s="215">
        <v>6219</v>
      </c>
      <c r="C7040" s="215" t="s">
        <v>273</v>
      </c>
      <c r="D7040" s="215">
        <v>191631674</v>
      </c>
      <c r="E7040" s="215">
        <v>1060</v>
      </c>
      <c r="F7040" s="215">
        <v>1242</v>
      </c>
      <c r="G7040" s="215">
        <v>1004</v>
      </c>
      <c r="I7040" s="215" t="s">
        <v>9582</v>
      </c>
      <c r="J7040" s="215" t="s">
        <v>9583</v>
      </c>
      <c r="K7040" s="215" t="s">
        <v>8741</v>
      </c>
      <c r="L7040" s="215" t="s">
        <v>11571</v>
      </c>
      <c r="AD7040" s="216"/>
    </row>
    <row r="7041" spans="1:30" s="215" customFormat="1" x14ac:dyDescent="0.25">
      <c r="A7041" s="215" t="s">
        <v>160</v>
      </c>
      <c r="B7041" s="215">
        <v>6219</v>
      </c>
      <c r="C7041" s="215" t="s">
        <v>273</v>
      </c>
      <c r="D7041" s="215">
        <v>191631732</v>
      </c>
      <c r="E7041" s="215">
        <v>1060</v>
      </c>
      <c r="F7041" s="215">
        <v>1242</v>
      </c>
      <c r="G7041" s="215">
        <v>1004</v>
      </c>
      <c r="I7041" s="215" t="s">
        <v>9584</v>
      </c>
      <c r="J7041" s="215" t="s">
        <v>9585</v>
      </c>
      <c r="K7041" s="215" t="s">
        <v>8741</v>
      </c>
      <c r="L7041" s="215" t="s">
        <v>11572</v>
      </c>
      <c r="AD7041" s="216"/>
    </row>
    <row r="7042" spans="1:30" s="215" customFormat="1" x14ac:dyDescent="0.25">
      <c r="A7042" s="215" t="s">
        <v>160</v>
      </c>
      <c r="B7042" s="215">
        <v>6219</v>
      </c>
      <c r="C7042" s="215" t="s">
        <v>273</v>
      </c>
      <c r="D7042" s="215">
        <v>191635704</v>
      </c>
      <c r="E7042" s="215">
        <v>1060</v>
      </c>
      <c r="F7042" s="215">
        <v>1241</v>
      </c>
      <c r="G7042" s="215">
        <v>1004</v>
      </c>
      <c r="I7042" s="215" t="s">
        <v>9586</v>
      </c>
      <c r="J7042" s="215" t="s">
        <v>9587</v>
      </c>
      <c r="K7042" s="215" t="s">
        <v>8688</v>
      </c>
      <c r="L7042" s="215" t="s">
        <v>11045</v>
      </c>
      <c r="AD7042" s="216"/>
    </row>
    <row r="7043" spans="1:30" s="215" customFormat="1" x14ac:dyDescent="0.25">
      <c r="A7043" s="215" t="s">
        <v>160</v>
      </c>
      <c r="B7043" s="215">
        <v>6219</v>
      </c>
      <c r="C7043" s="215" t="s">
        <v>273</v>
      </c>
      <c r="D7043" s="215">
        <v>191638093</v>
      </c>
      <c r="E7043" s="215">
        <v>1020</v>
      </c>
      <c r="F7043" s="215">
        <v>1122</v>
      </c>
      <c r="G7043" s="215">
        <v>1004</v>
      </c>
      <c r="I7043" s="215" t="s">
        <v>9588</v>
      </c>
      <c r="J7043" s="215" t="s">
        <v>9589</v>
      </c>
      <c r="K7043" s="215" t="s">
        <v>8741</v>
      </c>
      <c r="L7043" s="215" t="s">
        <v>11573</v>
      </c>
      <c r="AD7043" s="216"/>
    </row>
    <row r="7044" spans="1:30" s="215" customFormat="1" x14ac:dyDescent="0.25">
      <c r="A7044" s="215" t="s">
        <v>160</v>
      </c>
      <c r="B7044" s="215">
        <v>6219</v>
      </c>
      <c r="C7044" s="215" t="s">
        <v>273</v>
      </c>
      <c r="D7044" s="215">
        <v>191850706</v>
      </c>
      <c r="E7044" s="215">
        <v>1020</v>
      </c>
      <c r="F7044" s="215">
        <v>1122</v>
      </c>
      <c r="G7044" s="215">
        <v>1004</v>
      </c>
      <c r="I7044" s="215" t="s">
        <v>9590</v>
      </c>
      <c r="J7044" s="215" t="s">
        <v>9591</v>
      </c>
      <c r="K7044" s="215" t="s">
        <v>8688</v>
      </c>
      <c r="L7044" s="215" t="s">
        <v>11046</v>
      </c>
      <c r="AD7044" s="216"/>
    </row>
    <row r="7045" spans="1:30" s="215" customFormat="1" x14ac:dyDescent="0.25">
      <c r="A7045" s="215" t="s">
        <v>160</v>
      </c>
      <c r="B7045" s="215">
        <v>6219</v>
      </c>
      <c r="C7045" s="215" t="s">
        <v>273</v>
      </c>
      <c r="D7045" s="215">
        <v>191862646</v>
      </c>
      <c r="E7045" s="215">
        <v>1020</v>
      </c>
      <c r="F7045" s="215">
        <v>1121</v>
      </c>
      <c r="G7045" s="215">
        <v>1004</v>
      </c>
      <c r="I7045" s="215" t="s">
        <v>9592</v>
      </c>
      <c r="J7045" s="215" t="s">
        <v>9593</v>
      </c>
      <c r="K7045" s="215" t="s">
        <v>8688</v>
      </c>
      <c r="L7045" s="215" t="s">
        <v>11047</v>
      </c>
      <c r="AD7045" s="216"/>
    </row>
    <row r="7046" spans="1:30" s="215" customFormat="1" x14ac:dyDescent="0.25">
      <c r="A7046" s="215" t="s">
        <v>160</v>
      </c>
      <c r="B7046" s="215">
        <v>6219</v>
      </c>
      <c r="C7046" s="215" t="s">
        <v>273</v>
      </c>
      <c r="D7046" s="215">
        <v>191888092</v>
      </c>
      <c r="E7046" s="215">
        <v>1020</v>
      </c>
      <c r="F7046" s="215">
        <v>1122</v>
      </c>
      <c r="G7046" s="215">
        <v>1004</v>
      </c>
      <c r="I7046" s="215" t="s">
        <v>29029</v>
      </c>
      <c r="J7046" s="215" t="s">
        <v>29030</v>
      </c>
      <c r="K7046" s="215" t="s">
        <v>8688</v>
      </c>
      <c r="L7046" s="215" t="s">
        <v>29063</v>
      </c>
      <c r="AD7046" s="216"/>
    </row>
    <row r="7047" spans="1:30" s="215" customFormat="1" x14ac:dyDescent="0.25">
      <c r="A7047" s="215" t="s">
        <v>160</v>
      </c>
      <c r="B7047" s="215">
        <v>6219</v>
      </c>
      <c r="C7047" s="215" t="s">
        <v>273</v>
      </c>
      <c r="D7047" s="215">
        <v>191888093</v>
      </c>
      <c r="E7047" s="215">
        <v>1020</v>
      </c>
      <c r="F7047" s="215">
        <v>1122</v>
      </c>
      <c r="G7047" s="215">
        <v>1004</v>
      </c>
      <c r="I7047" s="215" t="s">
        <v>29031</v>
      </c>
      <c r="J7047" s="215" t="s">
        <v>29032</v>
      </c>
      <c r="K7047" s="215" t="s">
        <v>8688</v>
      </c>
      <c r="L7047" s="215" t="s">
        <v>29064</v>
      </c>
      <c r="AD7047" s="216"/>
    </row>
    <row r="7048" spans="1:30" s="215" customFormat="1" x14ac:dyDescent="0.25">
      <c r="A7048" s="215" t="s">
        <v>160</v>
      </c>
      <c r="B7048" s="215">
        <v>6219</v>
      </c>
      <c r="C7048" s="215" t="s">
        <v>273</v>
      </c>
      <c r="D7048" s="215">
        <v>191888095</v>
      </c>
      <c r="E7048" s="215">
        <v>1020</v>
      </c>
      <c r="F7048" s="215">
        <v>1122</v>
      </c>
      <c r="G7048" s="215">
        <v>1004</v>
      </c>
      <c r="I7048" s="215" t="s">
        <v>26983</v>
      </c>
      <c r="J7048" s="215" t="s">
        <v>26984</v>
      </c>
      <c r="K7048" s="215" t="s">
        <v>8688</v>
      </c>
      <c r="L7048" s="215" t="s">
        <v>27030</v>
      </c>
      <c r="AD7048" s="216"/>
    </row>
    <row r="7049" spans="1:30" s="215" customFormat="1" x14ac:dyDescent="0.25">
      <c r="A7049" s="215" t="s">
        <v>160</v>
      </c>
      <c r="B7049" s="215">
        <v>6219</v>
      </c>
      <c r="C7049" s="215" t="s">
        <v>273</v>
      </c>
      <c r="D7049" s="215">
        <v>191888096</v>
      </c>
      <c r="E7049" s="215">
        <v>1020</v>
      </c>
      <c r="F7049" s="215">
        <v>1121</v>
      </c>
      <c r="G7049" s="215">
        <v>1003</v>
      </c>
      <c r="I7049" s="215" t="s">
        <v>9594</v>
      </c>
      <c r="J7049" s="215" t="s">
        <v>9595</v>
      </c>
      <c r="K7049" s="215" t="s">
        <v>8741</v>
      </c>
      <c r="L7049" s="215" t="s">
        <v>11574</v>
      </c>
      <c r="AD7049" s="216"/>
    </row>
    <row r="7050" spans="1:30" s="215" customFormat="1" x14ac:dyDescent="0.25">
      <c r="A7050" s="215" t="s">
        <v>160</v>
      </c>
      <c r="B7050" s="215">
        <v>6219</v>
      </c>
      <c r="C7050" s="215" t="s">
        <v>273</v>
      </c>
      <c r="D7050" s="215">
        <v>191888234</v>
      </c>
      <c r="E7050" s="215">
        <v>1060</v>
      </c>
      <c r="F7050" s="215">
        <v>1261</v>
      </c>
      <c r="G7050" s="215">
        <v>1004</v>
      </c>
      <c r="I7050" s="215" t="s">
        <v>9596</v>
      </c>
      <c r="J7050" s="215" t="s">
        <v>9597</v>
      </c>
      <c r="K7050" s="215" t="s">
        <v>8688</v>
      </c>
      <c r="L7050" s="215" t="s">
        <v>11048</v>
      </c>
      <c r="AD7050" s="216"/>
    </row>
    <row r="7051" spans="1:30" s="215" customFormat="1" x14ac:dyDescent="0.25">
      <c r="A7051" s="215" t="s">
        <v>160</v>
      </c>
      <c r="B7051" s="215">
        <v>6219</v>
      </c>
      <c r="C7051" s="215" t="s">
        <v>273</v>
      </c>
      <c r="D7051" s="215">
        <v>191908666</v>
      </c>
      <c r="E7051" s="215">
        <v>1060</v>
      </c>
      <c r="F7051" s="215">
        <v>1252</v>
      </c>
      <c r="G7051" s="215">
        <v>1004</v>
      </c>
      <c r="I7051" s="215" t="s">
        <v>9598</v>
      </c>
      <c r="J7051" s="215" t="s">
        <v>9599</v>
      </c>
      <c r="K7051" s="215" t="s">
        <v>8688</v>
      </c>
      <c r="L7051" s="215" t="s">
        <v>11049</v>
      </c>
      <c r="AD7051" s="216"/>
    </row>
    <row r="7052" spans="1:30" s="215" customFormat="1" x14ac:dyDescent="0.25">
      <c r="A7052" s="215" t="s">
        <v>160</v>
      </c>
      <c r="B7052" s="215">
        <v>6219</v>
      </c>
      <c r="C7052" s="215" t="s">
        <v>273</v>
      </c>
      <c r="D7052" s="215">
        <v>191919523</v>
      </c>
      <c r="E7052" s="215">
        <v>1020</v>
      </c>
      <c r="F7052" s="215">
        <v>1122</v>
      </c>
      <c r="G7052" s="215">
        <v>1004</v>
      </c>
      <c r="I7052" s="215" t="s">
        <v>11661</v>
      </c>
      <c r="J7052" s="215" t="s">
        <v>11662</v>
      </c>
      <c r="K7052" s="215" t="s">
        <v>8688</v>
      </c>
      <c r="L7052" s="215" t="s">
        <v>11680</v>
      </c>
      <c r="AD7052" s="216"/>
    </row>
    <row r="7053" spans="1:30" s="215" customFormat="1" x14ac:dyDescent="0.25">
      <c r="A7053" s="215" t="s">
        <v>160</v>
      </c>
      <c r="B7053" s="215">
        <v>6219</v>
      </c>
      <c r="C7053" s="215" t="s">
        <v>273</v>
      </c>
      <c r="D7053" s="215">
        <v>191947562</v>
      </c>
      <c r="E7053" s="215">
        <v>1020</v>
      </c>
      <c r="F7053" s="215">
        <v>1110</v>
      </c>
      <c r="G7053" s="215">
        <v>1004</v>
      </c>
      <c r="I7053" s="215" t="s">
        <v>9600</v>
      </c>
      <c r="J7053" s="215" t="s">
        <v>9601</v>
      </c>
      <c r="K7053" s="215" t="s">
        <v>8688</v>
      </c>
      <c r="L7053" s="215" t="s">
        <v>11050</v>
      </c>
      <c r="AD7053" s="216"/>
    </row>
    <row r="7054" spans="1:30" s="215" customFormat="1" x14ac:dyDescent="0.25">
      <c r="A7054" s="215" t="s">
        <v>160</v>
      </c>
      <c r="B7054" s="215">
        <v>6219</v>
      </c>
      <c r="C7054" s="215" t="s">
        <v>273</v>
      </c>
      <c r="D7054" s="215">
        <v>191956025</v>
      </c>
      <c r="E7054" s="215">
        <v>1020</v>
      </c>
      <c r="F7054" s="215">
        <v>1121</v>
      </c>
      <c r="G7054" s="215">
        <v>1004</v>
      </c>
      <c r="I7054" s="215" t="s">
        <v>9602</v>
      </c>
      <c r="J7054" s="215" t="s">
        <v>9603</v>
      </c>
      <c r="K7054" s="215" t="s">
        <v>8688</v>
      </c>
      <c r="L7054" s="215" t="s">
        <v>11051</v>
      </c>
      <c r="AD7054" s="216"/>
    </row>
    <row r="7055" spans="1:30" s="215" customFormat="1" x14ac:dyDescent="0.25">
      <c r="A7055" s="215" t="s">
        <v>160</v>
      </c>
      <c r="B7055" s="215">
        <v>6219</v>
      </c>
      <c r="C7055" s="215" t="s">
        <v>273</v>
      </c>
      <c r="D7055" s="215">
        <v>191958157</v>
      </c>
      <c r="E7055" s="215">
        <v>1060</v>
      </c>
      <c r="F7055" s="215">
        <v>1230</v>
      </c>
      <c r="G7055" s="215">
        <v>1004</v>
      </c>
      <c r="I7055" s="215" t="s">
        <v>9604</v>
      </c>
      <c r="J7055" s="215" t="s">
        <v>9605</v>
      </c>
      <c r="K7055" s="215" t="s">
        <v>8688</v>
      </c>
      <c r="L7055" s="215" t="s">
        <v>11052</v>
      </c>
      <c r="AD7055" s="216"/>
    </row>
    <row r="7056" spans="1:30" s="215" customFormat="1" x14ac:dyDescent="0.25">
      <c r="A7056" s="215" t="s">
        <v>160</v>
      </c>
      <c r="B7056" s="215">
        <v>6219</v>
      </c>
      <c r="C7056" s="215" t="s">
        <v>273</v>
      </c>
      <c r="D7056" s="215">
        <v>191960944</v>
      </c>
      <c r="E7056" s="215">
        <v>1060</v>
      </c>
      <c r="F7056" s="215">
        <v>1274</v>
      </c>
      <c r="G7056" s="215">
        <v>1004</v>
      </c>
      <c r="I7056" s="215" t="s">
        <v>9606</v>
      </c>
      <c r="J7056" s="215" t="s">
        <v>9607</v>
      </c>
      <c r="K7056" s="215" t="s">
        <v>8688</v>
      </c>
      <c r="L7056" s="215" t="s">
        <v>11053</v>
      </c>
      <c r="AD7056" s="216"/>
    </row>
    <row r="7057" spans="1:30" s="215" customFormat="1" x14ac:dyDescent="0.25">
      <c r="A7057" s="215" t="s">
        <v>160</v>
      </c>
      <c r="B7057" s="215">
        <v>6219</v>
      </c>
      <c r="C7057" s="215" t="s">
        <v>273</v>
      </c>
      <c r="D7057" s="215">
        <v>191962067</v>
      </c>
      <c r="E7057" s="215">
        <v>1060</v>
      </c>
      <c r="F7057" s="215">
        <v>1242</v>
      </c>
      <c r="G7057" s="215">
        <v>1004</v>
      </c>
      <c r="I7057" s="215" t="s">
        <v>11973</v>
      </c>
      <c r="J7057" s="215" t="s">
        <v>11974</v>
      </c>
      <c r="K7057" s="215" t="s">
        <v>8688</v>
      </c>
      <c r="L7057" s="215" t="s">
        <v>11983</v>
      </c>
      <c r="AD7057" s="216"/>
    </row>
    <row r="7058" spans="1:30" s="215" customFormat="1" x14ac:dyDescent="0.25">
      <c r="A7058" s="215" t="s">
        <v>160</v>
      </c>
      <c r="B7058" s="215">
        <v>6219</v>
      </c>
      <c r="C7058" s="215" t="s">
        <v>273</v>
      </c>
      <c r="D7058" s="215">
        <v>191962150</v>
      </c>
      <c r="E7058" s="215">
        <v>1020</v>
      </c>
      <c r="F7058" s="215">
        <v>1110</v>
      </c>
      <c r="G7058" s="215">
        <v>1004</v>
      </c>
      <c r="I7058" s="215" t="s">
        <v>26985</v>
      </c>
      <c r="J7058" s="215" t="s">
        <v>26986</v>
      </c>
      <c r="K7058" s="215" t="s">
        <v>8688</v>
      </c>
      <c r="L7058" s="215" t="s">
        <v>27031</v>
      </c>
      <c r="AD7058" s="216"/>
    </row>
    <row r="7059" spans="1:30" s="215" customFormat="1" x14ac:dyDescent="0.25">
      <c r="A7059" s="215" t="s">
        <v>160</v>
      </c>
      <c r="B7059" s="215">
        <v>6219</v>
      </c>
      <c r="C7059" s="215" t="s">
        <v>273</v>
      </c>
      <c r="D7059" s="215">
        <v>191966626</v>
      </c>
      <c r="E7059" s="215">
        <v>1060</v>
      </c>
      <c r="F7059" s="215">
        <v>1242</v>
      </c>
      <c r="G7059" s="215">
        <v>1004</v>
      </c>
      <c r="I7059" s="215" t="s">
        <v>9608</v>
      </c>
      <c r="J7059" s="215" t="s">
        <v>9609</v>
      </c>
      <c r="K7059" s="215" t="s">
        <v>8688</v>
      </c>
      <c r="L7059" s="215" t="s">
        <v>11054</v>
      </c>
      <c r="AD7059" s="216"/>
    </row>
    <row r="7060" spans="1:30" s="215" customFormat="1" x14ac:dyDescent="0.25">
      <c r="A7060" s="215" t="s">
        <v>160</v>
      </c>
      <c r="B7060" s="215">
        <v>6219</v>
      </c>
      <c r="C7060" s="215" t="s">
        <v>273</v>
      </c>
      <c r="D7060" s="215">
        <v>191966631</v>
      </c>
      <c r="E7060" s="215">
        <v>1060</v>
      </c>
      <c r="F7060" s="215">
        <v>1242</v>
      </c>
      <c r="G7060" s="215">
        <v>1004</v>
      </c>
      <c r="I7060" s="215" t="s">
        <v>9610</v>
      </c>
      <c r="J7060" s="215" t="s">
        <v>9611</v>
      </c>
      <c r="K7060" s="215" t="s">
        <v>8688</v>
      </c>
      <c r="L7060" s="215" t="s">
        <v>11055</v>
      </c>
      <c r="AD7060" s="216"/>
    </row>
    <row r="7061" spans="1:30" s="215" customFormat="1" x14ac:dyDescent="0.25">
      <c r="A7061" s="215" t="s">
        <v>160</v>
      </c>
      <c r="B7061" s="215">
        <v>6219</v>
      </c>
      <c r="C7061" s="215" t="s">
        <v>273</v>
      </c>
      <c r="D7061" s="215">
        <v>191981535</v>
      </c>
      <c r="E7061" s="215">
        <v>1060</v>
      </c>
      <c r="F7061" s="215">
        <v>1242</v>
      </c>
      <c r="G7061" s="215">
        <v>1004</v>
      </c>
      <c r="I7061" s="215" t="s">
        <v>11975</v>
      </c>
      <c r="J7061" s="215" t="s">
        <v>11976</v>
      </c>
      <c r="K7061" s="215" t="s">
        <v>8688</v>
      </c>
      <c r="L7061" s="215" t="s">
        <v>11984</v>
      </c>
      <c r="AD7061" s="216"/>
    </row>
    <row r="7062" spans="1:30" s="215" customFormat="1" x14ac:dyDescent="0.25">
      <c r="A7062" s="215" t="s">
        <v>160</v>
      </c>
      <c r="B7062" s="215">
        <v>6219</v>
      </c>
      <c r="C7062" s="215" t="s">
        <v>273</v>
      </c>
      <c r="D7062" s="215">
        <v>192006733</v>
      </c>
      <c r="E7062" s="215">
        <v>1020</v>
      </c>
      <c r="F7062" s="215">
        <v>1110</v>
      </c>
      <c r="G7062" s="215">
        <v>1004</v>
      </c>
      <c r="I7062" s="215" t="s">
        <v>26987</v>
      </c>
      <c r="J7062" s="215" t="s">
        <v>26988</v>
      </c>
      <c r="K7062" s="215" t="s">
        <v>8688</v>
      </c>
      <c r="L7062" s="215" t="s">
        <v>27032</v>
      </c>
      <c r="AD7062" s="216"/>
    </row>
    <row r="7063" spans="1:30" s="215" customFormat="1" x14ac:dyDescent="0.25">
      <c r="A7063" s="215" t="s">
        <v>160</v>
      </c>
      <c r="B7063" s="215">
        <v>6219</v>
      </c>
      <c r="C7063" s="215" t="s">
        <v>273</v>
      </c>
      <c r="D7063" s="215">
        <v>192029625</v>
      </c>
      <c r="E7063" s="215">
        <v>1060</v>
      </c>
      <c r="F7063" s="215">
        <v>1274</v>
      </c>
      <c r="G7063" s="215">
        <v>1004</v>
      </c>
      <c r="I7063" s="215" t="s">
        <v>26170</v>
      </c>
      <c r="J7063" s="215" t="s">
        <v>26171</v>
      </c>
      <c r="K7063" s="215" t="s">
        <v>8688</v>
      </c>
      <c r="L7063" s="215" t="s">
        <v>26206</v>
      </c>
      <c r="AD7063" s="216"/>
    </row>
    <row r="7064" spans="1:30" s="215" customFormat="1" x14ac:dyDescent="0.25">
      <c r="A7064" s="215" t="s">
        <v>160</v>
      </c>
      <c r="B7064" s="215">
        <v>6219</v>
      </c>
      <c r="C7064" s="215" t="s">
        <v>273</v>
      </c>
      <c r="D7064" s="215">
        <v>192029629</v>
      </c>
      <c r="E7064" s="215">
        <v>1020</v>
      </c>
      <c r="F7064" s="215">
        <v>1110</v>
      </c>
      <c r="G7064" s="215">
        <v>1004</v>
      </c>
      <c r="I7064" s="215" t="s">
        <v>26172</v>
      </c>
      <c r="J7064" s="215" t="s">
        <v>26173</v>
      </c>
      <c r="K7064" s="215" t="s">
        <v>8688</v>
      </c>
      <c r="L7064" s="215" t="s">
        <v>26207</v>
      </c>
      <c r="AD7064" s="216"/>
    </row>
    <row r="7065" spans="1:30" s="215" customFormat="1" x14ac:dyDescent="0.25">
      <c r="A7065" s="215" t="s">
        <v>160</v>
      </c>
      <c r="B7065" s="215">
        <v>6219</v>
      </c>
      <c r="C7065" s="215" t="s">
        <v>273</v>
      </c>
      <c r="D7065" s="215">
        <v>192029635</v>
      </c>
      <c r="E7065" s="215">
        <v>1060</v>
      </c>
      <c r="F7065" s="215">
        <v>1261</v>
      </c>
      <c r="G7065" s="215">
        <v>1004</v>
      </c>
      <c r="I7065" s="215" t="s">
        <v>26174</v>
      </c>
      <c r="J7065" s="215" t="s">
        <v>26175</v>
      </c>
      <c r="K7065" s="215" t="s">
        <v>8688</v>
      </c>
      <c r="L7065" s="215" t="s">
        <v>26208</v>
      </c>
      <c r="AD7065" s="216"/>
    </row>
    <row r="7066" spans="1:30" s="215" customFormat="1" x14ac:dyDescent="0.25">
      <c r="A7066" s="215" t="s">
        <v>160</v>
      </c>
      <c r="B7066" s="215">
        <v>6219</v>
      </c>
      <c r="C7066" s="215" t="s">
        <v>273</v>
      </c>
      <c r="D7066" s="215">
        <v>192029639</v>
      </c>
      <c r="E7066" s="215">
        <v>1060</v>
      </c>
      <c r="F7066" s="215">
        <v>1251</v>
      </c>
      <c r="G7066" s="215">
        <v>1004</v>
      </c>
      <c r="I7066" s="215" t="s">
        <v>26176</v>
      </c>
      <c r="J7066" s="215" t="s">
        <v>26177</v>
      </c>
      <c r="K7066" s="215" t="s">
        <v>8688</v>
      </c>
      <c r="L7066" s="215" t="s">
        <v>26209</v>
      </c>
      <c r="AD7066" s="216"/>
    </row>
    <row r="7067" spans="1:30" s="215" customFormat="1" x14ac:dyDescent="0.25">
      <c r="A7067" s="215" t="s">
        <v>160</v>
      </c>
      <c r="B7067" s="215">
        <v>6219</v>
      </c>
      <c r="C7067" s="215" t="s">
        <v>273</v>
      </c>
      <c r="D7067" s="215">
        <v>192036651</v>
      </c>
      <c r="E7067" s="215">
        <v>1060</v>
      </c>
      <c r="F7067" s="215">
        <v>1251</v>
      </c>
      <c r="G7067" s="215">
        <v>1004</v>
      </c>
      <c r="I7067" s="215" t="s">
        <v>28106</v>
      </c>
      <c r="J7067" s="215" t="s">
        <v>28107</v>
      </c>
      <c r="K7067" s="215" t="s">
        <v>8688</v>
      </c>
      <c r="L7067" s="215" t="s">
        <v>28127</v>
      </c>
      <c r="AD7067" s="216"/>
    </row>
    <row r="7068" spans="1:30" s="215" customFormat="1" x14ac:dyDescent="0.25">
      <c r="A7068" s="215" t="s">
        <v>160</v>
      </c>
      <c r="B7068" s="215">
        <v>6220</v>
      </c>
      <c r="C7068" s="215" t="s">
        <v>274</v>
      </c>
      <c r="D7068" s="215">
        <v>938590</v>
      </c>
      <c r="E7068" s="215">
        <v>1020</v>
      </c>
      <c r="F7068" s="215">
        <v>1110</v>
      </c>
      <c r="G7068" s="215">
        <v>1004</v>
      </c>
      <c r="I7068" s="215" t="s">
        <v>17109</v>
      </c>
      <c r="J7068" s="215" t="s">
        <v>17110</v>
      </c>
      <c r="K7068" s="215" t="s">
        <v>8741</v>
      </c>
      <c r="L7068" s="215" t="s">
        <v>23184</v>
      </c>
      <c r="AD7068" s="216"/>
    </row>
    <row r="7069" spans="1:30" s="215" customFormat="1" x14ac:dyDescent="0.25">
      <c r="A7069" s="215" t="s">
        <v>160</v>
      </c>
      <c r="B7069" s="215">
        <v>6220</v>
      </c>
      <c r="C7069" s="215" t="s">
        <v>274</v>
      </c>
      <c r="D7069" s="215">
        <v>938612</v>
      </c>
      <c r="E7069" s="215">
        <v>1020</v>
      </c>
      <c r="F7069" s="215">
        <v>1110</v>
      </c>
      <c r="G7069" s="215">
        <v>1004</v>
      </c>
      <c r="I7069" s="215" t="s">
        <v>17111</v>
      </c>
      <c r="J7069" s="215" t="s">
        <v>17112</v>
      </c>
      <c r="K7069" s="215" t="s">
        <v>8741</v>
      </c>
      <c r="L7069" s="215" t="s">
        <v>23185</v>
      </c>
      <c r="AD7069" s="216"/>
    </row>
    <row r="7070" spans="1:30" s="215" customFormat="1" x14ac:dyDescent="0.25">
      <c r="A7070" s="215" t="s">
        <v>160</v>
      </c>
      <c r="B7070" s="215">
        <v>6220</v>
      </c>
      <c r="C7070" s="215" t="s">
        <v>274</v>
      </c>
      <c r="D7070" s="215">
        <v>938615</v>
      </c>
      <c r="E7070" s="215">
        <v>1060</v>
      </c>
      <c r="G7070" s="215">
        <v>1004</v>
      </c>
      <c r="I7070" s="215" t="s">
        <v>17113</v>
      </c>
      <c r="J7070" s="215" t="s">
        <v>17114</v>
      </c>
      <c r="K7070" s="215" t="s">
        <v>8741</v>
      </c>
      <c r="L7070" s="215" t="s">
        <v>23186</v>
      </c>
      <c r="AD7070" s="216"/>
    </row>
    <row r="7071" spans="1:30" s="215" customFormat="1" x14ac:dyDescent="0.25">
      <c r="A7071" s="215" t="s">
        <v>160</v>
      </c>
      <c r="B7071" s="215">
        <v>6220</v>
      </c>
      <c r="C7071" s="215" t="s">
        <v>274</v>
      </c>
      <c r="D7071" s="215">
        <v>938620</v>
      </c>
      <c r="E7071" s="215">
        <v>1020</v>
      </c>
      <c r="F7071" s="215">
        <v>1110</v>
      </c>
      <c r="G7071" s="215">
        <v>1004</v>
      </c>
      <c r="I7071" s="215" t="s">
        <v>17115</v>
      </c>
      <c r="J7071" s="215" t="s">
        <v>17116</v>
      </c>
      <c r="K7071" s="215" t="s">
        <v>8741</v>
      </c>
      <c r="L7071" s="215" t="s">
        <v>23187</v>
      </c>
      <c r="AD7071" s="216"/>
    </row>
    <row r="7072" spans="1:30" s="215" customFormat="1" x14ac:dyDescent="0.25">
      <c r="A7072" s="215" t="s">
        <v>160</v>
      </c>
      <c r="B7072" s="215">
        <v>6220</v>
      </c>
      <c r="C7072" s="215" t="s">
        <v>274</v>
      </c>
      <c r="D7072" s="215">
        <v>938622</v>
      </c>
      <c r="E7072" s="215">
        <v>1020</v>
      </c>
      <c r="F7072" s="215">
        <v>1110</v>
      </c>
      <c r="G7072" s="215">
        <v>1004</v>
      </c>
      <c r="I7072" s="215" t="s">
        <v>17117</v>
      </c>
      <c r="J7072" s="215" t="s">
        <v>17118</v>
      </c>
      <c r="K7072" s="215" t="s">
        <v>8741</v>
      </c>
      <c r="L7072" s="215" t="s">
        <v>23185</v>
      </c>
      <c r="AD7072" s="216"/>
    </row>
    <row r="7073" spans="1:30" s="215" customFormat="1" x14ac:dyDescent="0.25">
      <c r="A7073" s="215" t="s">
        <v>160</v>
      </c>
      <c r="B7073" s="215">
        <v>6220</v>
      </c>
      <c r="C7073" s="215" t="s">
        <v>274</v>
      </c>
      <c r="D7073" s="215">
        <v>938718</v>
      </c>
      <c r="E7073" s="215">
        <v>1020</v>
      </c>
      <c r="F7073" s="215">
        <v>1110</v>
      </c>
      <c r="G7073" s="215">
        <v>1004</v>
      </c>
      <c r="I7073" s="215" t="s">
        <v>17119</v>
      </c>
      <c r="J7073" s="215" t="s">
        <v>17120</v>
      </c>
      <c r="K7073" s="215" t="s">
        <v>8741</v>
      </c>
      <c r="L7073" s="215" t="s">
        <v>23188</v>
      </c>
      <c r="AD7073" s="216"/>
    </row>
    <row r="7074" spans="1:30" s="215" customFormat="1" x14ac:dyDescent="0.25">
      <c r="A7074" s="215" t="s">
        <v>160</v>
      </c>
      <c r="B7074" s="215">
        <v>6220</v>
      </c>
      <c r="C7074" s="215" t="s">
        <v>274</v>
      </c>
      <c r="D7074" s="215">
        <v>938720</v>
      </c>
      <c r="E7074" s="215">
        <v>1020</v>
      </c>
      <c r="F7074" s="215">
        <v>1110</v>
      </c>
      <c r="G7074" s="215">
        <v>1004</v>
      </c>
      <c r="I7074" s="215" t="s">
        <v>17121</v>
      </c>
      <c r="J7074" s="215" t="s">
        <v>17122</v>
      </c>
      <c r="K7074" s="215" t="s">
        <v>8741</v>
      </c>
      <c r="L7074" s="215" t="s">
        <v>23189</v>
      </c>
      <c r="AD7074" s="216"/>
    </row>
    <row r="7075" spans="1:30" s="215" customFormat="1" x14ac:dyDescent="0.25">
      <c r="A7075" s="215" t="s">
        <v>160</v>
      </c>
      <c r="B7075" s="215">
        <v>6220</v>
      </c>
      <c r="C7075" s="215" t="s">
        <v>274</v>
      </c>
      <c r="D7075" s="215">
        <v>938723</v>
      </c>
      <c r="E7075" s="215">
        <v>1020</v>
      </c>
      <c r="F7075" s="215">
        <v>1110</v>
      </c>
      <c r="G7075" s="215">
        <v>1004</v>
      </c>
      <c r="I7075" s="215" t="s">
        <v>17123</v>
      </c>
      <c r="J7075" s="215" t="s">
        <v>17124</v>
      </c>
      <c r="K7075" s="215" t="s">
        <v>8741</v>
      </c>
      <c r="L7075" s="215" t="s">
        <v>23190</v>
      </c>
      <c r="AD7075" s="216"/>
    </row>
    <row r="7076" spans="1:30" s="215" customFormat="1" x14ac:dyDescent="0.25">
      <c r="A7076" s="215" t="s">
        <v>160</v>
      </c>
      <c r="B7076" s="215">
        <v>6220</v>
      </c>
      <c r="C7076" s="215" t="s">
        <v>274</v>
      </c>
      <c r="D7076" s="215">
        <v>938751</v>
      </c>
      <c r="E7076" s="215">
        <v>1020</v>
      </c>
      <c r="F7076" s="215">
        <v>1110</v>
      </c>
      <c r="G7076" s="215">
        <v>1004</v>
      </c>
      <c r="I7076" s="215" t="s">
        <v>17125</v>
      </c>
      <c r="J7076" s="215" t="s">
        <v>17126</v>
      </c>
      <c r="K7076" s="215" t="s">
        <v>8741</v>
      </c>
      <c r="L7076" s="215" t="s">
        <v>23191</v>
      </c>
      <c r="AD7076" s="216"/>
    </row>
    <row r="7077" spans="1:30" s="215" customFormat="1" x14ac:dyDescent="0.25">
      <c r="A7077" s="215" t="s">
        <v>160</v>
      </c>
      <c r="B7077" s="215">
        <v>6220</v>
      </c>
      <c r="C7077" s="215" t="s">
        <v>274</v>
      </c>
      <c r="D7077" s="215">
        <v>938755</v>
      </c>
      <c r="E7077" s="215">
        <v>1020</v>
      </c>
      <c r="F7077" s="215">
        <v>1110</v>
      </c>
      <c r="G7077" s="215">
        <v>1004</v>
      </c>
      <c r="I7077" s="215" t="s">
        <v>17127</v>
      </c>
      <c r="J7077" s="215" t="s">
        <v>17128</v>
      </c>
      <c r="K7077" s="215" t="s">
        <v>8741</v>
      </c>
      <c r="L7077" s="215" t="s">
        <v>23192</v>
      </c>
      <c r="AD7077" s="216"/>
    </row>
    <row r="7078" spans="1:30" s="215" customFormat="1" x14ac:dyDescent="0.25">
      <c r="A7078" s="215" t="s">
        <v>160</v>
      </c>
      <c r="B7078" s="215">
        <v>6220</v>
      </c>
      <c r="C7078" s="215" t="s">
        <v>274</v>
      </c>
      <c r="D7078" s="215">
        <v>938763</v>
      </c>
      <c r="E7078" s="215">
        <v>1020</v>
      </c>
      <c r="F7078" s="215">
        <v>1110</v>
      </c>
      <c r="G7078" s="215">
        <v>1004</v>
      </c>
      <c r="I7078" s="215" t="s">
        <v>17129</v>
      </c>
      <c r="J7078" s="215" t="s">
        <v>17130</v>
      </c>
      <c r="K7078" s="215" t="s">
        <v>8741</v>
      </c>
      <c r="L7078" s="215" t="s">
        <v>23193</v>
      </c>
      <c r="AD7078" s="216"/>
    </row>
    <row r="7079" spans="1:30" s="215" customFormat="1" x14ac:dyDescent="0.25">
      <c r="A7079" s="215" t="s">
        <v>160</v>
      </c>
      <c r="B7079" s="215">
        <v>6220</v>
      </c>
      <c r="C7079" s="215" t="s">
        <v>274</v>
      </c>
      <c r="D7079" s="215">
        <v>938769</v>
      </c>
      <c r="E7079" s="215">
        <v>1020</v>
      </c>
      <c r="F7079" s="215">
        <v>1110</v>
      </c>
      <c r="G7079" s="215">
        <v>1004</v>
      </c>
      <c r="I7079" s="215" t="s">
        <v>17131</v>
      </c>
      <c r="J7079" s="215" t="s">
        <v>17132</v>
      </c>
      <c r="K7079" s="215" t="s">
        <v>8741</v>
      </c>
      <c r="L7079" s="215" t="s">
        <v>23194</v>
      </c>
      <c r="AD7079" s="216"/>
    </row>
    <row r="7080" spans="1:30" s="215" customFormat="1" x14ac:dyDescent="0.25">
      <c r="A7080" s="215" t="s">
        <v>160</v>
      </c>
      <c r="B7080" s="215">
        <v>6220</v>
      </c>
      <c r="C7080" s="215" t="s">
        <v>274</v>
      </c>
      <c r="D7080" s="215">
        <v>9038522</v>
      </c>
      <c r="E7080" s="215">
        <v>1060</v>
      </c>
      <c r="G7080" s="215">
        <v>1004</v>
      </c>
      <c r="I7080" s="215" t="s">
        <v>17133</v>
      </c>
      <c r="J7080" s="215" t="s">
        <v>17134</v>
      </c>
      <c r="K7080" s="215" t="s">
        <v>8741</v>
      </c>
      <c r="L7080" s="215" t="s">
        <v>23193</v>
      </c>
      <c r="AD7080" s="216"/>
    </row>
    <row r="7081" spans="1:30" s="215" customFormat="1" x14ac:dyDescent="0.25">
      <c r="A7081" s="215" t="s">
        <v>160</v>
      </c>
      <c r="B7081" s="215">
        <v>6220</v>
      </c>
      <c r="C7081" s="215" t="s">
        <v>274</v>
      </c>
      <c r="D7081" s="215">
        <v>190195320</v>
      </c>
      <c r="E7081" s="215">
        <v>1020</v>
      </c>
      <c r="F7081" s="215">
        <v>1110</v>
      </c>
      <c r="G7081" s="215">
        <v>1004</v>
      </c>
      <c r="I7081" s="215" t="s">
        <v>17135</v>
      </c>
      <c r="J7081" s="215" t="s">
        <v>17136</v>
      </c>
      <c r="K7081" s="215" t="s">
        <v>8741</v>
      </c>
      <c r="L7081" s="215" t="s">
        <v>23195</v>
      </c>
      <c r="AD7081" s="216"/>
    </row>
    <row r="7082" spans="1:30" s="215" customFormat="1" x14ac:dyDescent="0.25">
      <c r="A7082" s="215" t="s">
        <v>160</v>
      </c>
      <c r="B7082" s="215">
        <v>6220</v>
      </c>
      <c r="C7082" s="215" t="s">
        <v>274</v>
      </c>
      <c r="D7082" s="215">
        <v>190883029</v>
      </c>
      <c r="E7082" s="215">
        <v>1020</v>
      </c>
      <c r="F7082" s="215">
        <v>1110</v>
      </c>
      <c r="G7082" s="215">
        <v>1004</v>
      </c>
      <c r="I7082" s="215" t="s">
        <v>17137</v>
      </c>
      <c r="J7082" s="215" t="s">
        <v>17138</v>
      </c>
      <c r="K7082" s="215" t="s">
        <v>8741</v>
      </c>
      <c r="L7082" s="215" t="s">
        <v>23196</v>
      </c>
      <c r="AD7082" s="216"/>
    </row>
    <row r="7083" spans="1:30" s="215" customFormat="1" x14ac:dyDescent="0.25">
      <c r="A7083" s="215" t="s">
        <v>160</v>
      </c>
      <c r="B7083" s="215">
        <v>6220</v>
      </c>
      <c r="C7083" s="215" t="s">
        <v>274</v>
      </c>
      <c r="D7083" s="215">
        <v>191465794</v>
      </c>
      <c r="E7083" s="215">
        <v>1060</v>
      </c>
      <c r="F7083" s="215">
        <v>1271</v>
      </c>
      <c r="G7083" s="215">
        <v>1004</v>
      </c>
      <c r="I7083" s="215" t="s">
        <v>17139</v>
      </c>
      <c r="J7083" s="215" t="s">
        <v>17140</v>
      </c>
      <c r="K7083" s="215" t="s">
        <v>8688</v>
      </c>
      <c r="L7083" s="215" t="s">
        <v>22065</v>
      </c>
      <c r="AD7083" s="216"/>
    </row>
    <row r="7084" spans="1:30" s="215" customFormat="1" x14ac:dyDescent="0.25">
      <c r="A7084" s="215" t="s">
        <v>160</v>
      </c>
      <c r="B7084" s="215">
        <v>6220</v>
      </c>
      <c r="C7084" s="215" t="s">
        <v>274</v>
      </c>
      <c r="D7084" s="215">
        <v>191586834</v>
      </c>
      <c r="E7084" s="215">
        <v>1020</v>
      </c>
      <c r="F7084" s="215">
        <v>1110</v>
      </c>
      <c r="G7084" s="215">
        <v>1004</v>
      </c>
      <c r="I7084" s="215" t="s">
        <v>17141</v>
      </c>
      <c r="J7084" s="215" t="s">
        <v>17142</v>
      </c>
      <c r="K7084" s="215" t="s">
        <v>8741</v>
      </c>
      <c r="L7084" s="215" t="s">
        <v>23197</v>
      </c>
      <c r="AD7084" s="216"/>
    </row>
    <row r="7085" spans="1:30" s="215" customFormat="1" x14ac:dyDescent="0.25">
      <c r="A7085" s="215" t="s">
        <v>160</v>
      </c>
      <c r="B7085" s="215">
        <v>6220</v>
      </c>
      <c r="C7085" s="215" t="s">
        <v>274</v>
      </c>
      <c r="D7085" s="215">
        <v>191613614</v>
      </c>
      <c r="E7085" s="215">
        <v>1060</v>
      </c>
      <c r="F7085" s="215">
        <v>1271</v>
      </c>
      <c r="G7085" s="215">
        <v>1004</v>
      </c>
      <c r="I7085" s="215" t="s">
        <v>17143</v>
      </c>
      <c r="J7085" s="215" t="s">
        <v>17144</v>
      </c>
      <c r="K7085" s="215" t="s">
        <v>8688</v>
      </c>
      <c r="L7085" s="215" t="s">
        <v>22066</v>
      </c>
      <c r="AD7085" s="216"/>
    </row>
    <row r="7086" spans="1:30" s="215" customFormat="1" x14ac:dyDescent="0.25">
      <c r="A7086" s="215" t="s">
        <v>160</v>
      </c>
      <c r="B7086" s="215">
        <v>6220</v>
      </c>
      <c r="C7086" s="215" t="s">
        <v>274</v>
      </c>
      <c r="D7086" s="215">
        <v>191613631</v>
      </c>
      <c r="E7086" s="215">
        <v>1060</v>
      </c>
      <c r="F7086" s="215">
        <v>1271</v>
      </c>
      <c r="G7086" s="215">
        <v>1004</v>
      </c>
      <c r="I7086" s="215" t="s">
        <v>17143</v>
      </c>
      <c r="J7086" s="215" t="s">
        <v>17144</v>
      </c>
      <c r="K7086" s="215" t="s">
        <v>8688</v>
      </c>
      <c r="L7086" s="215" t="s">
        <v>22067</v>
      </c>
      <c r="AD7086" s="216"/>
    </row>
    <row r="7087" spans="1:30" s="215" customFormat="1" x14ac:dyDescent="0.25">
      <c r="A7087" s="215" t="s">
        <v>160</v>
      </c>
      <c r="B7087" s="215">
        <v>6220</v>
      </c>
      <c r="C7087" s="215" t="s">
        <v>274</v>
      </c>
      <c r="D7087" s="215">
        <v>191613633</v>
      </c>
      <c r="E7087" s="215">
        <v>1060</v>
      </c>
      <c r="F7087" s="215">
        <v>1271</v>
      </c>
      <c r="G7087" s="215">
        <v>1004</v>
      </c>
      <c r="I7087" s="215" t="s">
        <v>17143</v>
      </c>
      <c r="J7087" s="215" t="s">
        <v>17144</v>
      </c>
      <c r="K7087" s="215" t="s">
        <v>8688</v>
      </c>
      <c r="L7087" s="215" t="s">
        <v>22068</v>
      </c>
      <c r="AD7087" s="216"/>
    </row>
    <row r="7088" spans="1:30" s="215" customFormat="1" x14ac:dyDescent="0.25">
      <c r="A7088" s="215" t="s">
        <v>160</v>
      </c>
      <c r="B7088" s="215">
        <v>6220</v>
      </c>
      <c r="C7088" s="215" t="s">
        <v>274</v>
      </c>
      <c r="D7088" s="215">
        <v>191613636</v>
      </c>
      <c r="E7088" s="215">
        <v>1060</v>
      </c>
      <c r="F7088" s="215">
        <v>1242</v>
      </c>
      <c r="G7088" s="215">
        <v>1004</v>
      </c>
      <c r="I7088" s="215" t="s">
        <v>17145</v>
      </c>
      <c r="J7088" s="215" t="s">
        <v>17146</v>
      </c>
      <c r="K7088" s="215" t="s">
        <v>8741</v>
      </c>
      <c r="L7088" s="215" t="s">
        <v>23198</v>
      </c>
      <c r="AD7088" s="216"/>
    </row>
    <row r="7089" spans="1:30" s="215" customFormat="1" x14ac:dyDescent="0.25">
      <c r="A7089" s="215" t="s">
        <v>160</v>
      </c>
      <c r="B7089" s="215">
        <v>6220</v>
      </c>
      <c r="C7089" s="215" t="s">
        <v>274</v>
      </c>
      <c r="D7089" s="215">
        <v>191613652</v>
      </c>
      <c r="E7089" s="215">
        <v>1020</v>
      </c>
      <c r="F7089" s="215">
        <v>1110</v>
      </c>
      <c r="G7089" s="215">
        <v>1004</v>
      </c>
      <c r="I7089" s="215" t="s">
        <v>17147</v>
      </c>
      <c r="J7089" s="215" t="s">
        <v>17148</v>
      </c>
      <c r="K7089" s="215" t="s">
        <v>8741</v>
      </c>
      <c r="L7089" s="215" t="s">
        <v>23199</v>
      </c>
      <c r="AD7089" s="216"/>
    </row>
    <row r="7090" spans="1:30" s="215" customFormat="1" x14ac:dyDescent="0.25">
      <c r="A7090" s="215" t="s">
        <v>160</v>
      </c>
      <c r="B7090" s="215">
        <v>6220</v>
      </c>
      <c r="C7090" s="215" t="s">
        <v>274</v>
      </c>
      <c r="D7090" s="215">
        <v>191650350</v>
      </c>
      <c r="E7090" s="215">
        <v>1040</v>
      </c>
      <c r="F7090" s="215">
        <v>1271</v>
      </c>
      <c r="G7090" s="215">
        <v>1004</v>
      </c>
      <c r="I7090" s="215" t="s">
        <v>17149</v>
      </c>
      <c r="J7090" s="215" t="s">
        <v>17150</v>
      </c>
      <c r="K7090" s="215" t="s">
        <v>8688</v>
      </c>
      <c r="L7090" s="215" t="s">
        <v>22069</v>
      </c>
      <c r="AD7090" s="216"/>
    </row>
    <row r="7091" spans="1:30" s="215" customFormat="1" x14ac:dyDescent="0.25">
      <c r="A7091" s="215" t="s">
        <v>160</v>
      </c>
      <c r="B7091" s="215">
        <v>6220</v>
      </c>
      <c r="C7091" s="215" t="s">
        <v>274</v>
      </c>
      <c r="D7091" s="215">
        <v>191650554</v>
      </c>
      <c r="E7091" s="215">
        <v>1040</v>
      </c>
      <c r="F7091" s="215">
        <v>1271</v>
      </c>
      <c r="G7091" s="215">
        <v>1004</v>
      </c>
      <c r="I7091" s="215" t="s">
        <v>17151</v>
      </c>
      <c r="J7091" s="215" t="s">
        <v>17152</v>
      </c>
      <c r="K7091" s="215" t="s">
        <v>8688</v>
      </c>
      <c r="L7091" s="215" t="s">
        <v>22070</v>
      </c>
      <c r="AD7091" s="216"/>
    </row>
    <row r="7092" spans="1:30" s="215" customFormat="1" x14ac:dyDescent="0.25">
      <c r="A7092" s="215" t="s">
        <v>160</v>
      </c>
      <c r="B7092" s="215">
        <v>6220</v>
      </c>
      <c r="C7092" s="215" t="s">
        <v>274</v>
      </c>
      <c r="D7092" s="215">
        <v>191656290</v>
      </c>
      <c r="E7092" s="215">
        <v>1020</v>
      </c>
      <c r="F7092" s="215">
        <v>1122</v>
      </c>
      <c r="G7092" s="215">
        <v>1004</v>
      </c>
      <c r="I7092" s="215" t="s">
        <v>17153</v>
      </c>
      <c r="J7092" s="215" t="s">
        <v>17154</v>
      </c>
      <c r="K7092" s="215" t="s">
        <v>8688</v>
      </c>
      <c r="L7092" s="215" t="s">
        <v>22071</v>
      </c>
      <c r="AD7092" s="216"/>
    </row>
    <row r="7093" spans="1:30" s="215" customFormat="1" x14ac:dyDescent="0.25">
      <c r="A7093" s="215" t="s">
        <v>160</v>
      </c>
      <c r="B7093" s="215">
        <v>6220</v>
      </c>
      <c r="C7093" s="215" t="s">
        <v>274</v>
      </c>
      <c r="D7093" s="215">
        <v>191662948</v>
      </c>
      <c r="E7093" s="215">
        <v>1060</v>
      </c>
      <c r="F7093" s="215">
        <v>1271</v>
      </c>
      <c r="G7093" s="215">
        <v>1004</v>
      </c>
      <c r="I7093" s="215" t="s">
        <v>17155</v>
      </c>
      <c r="J7093" s="215" t="s">
        <v>17156</v>
      </c>
      <c r="K7093" s="215" t="s">
        <v>8688</v>
      </c>
      <c r="L7093" s="215" t="s">
        <v>22072</v>
      </c>
      <c r="AD7093" s="216"/>
    </row>
    <row r="7094" spans="1:30" s="215" customFormat="1" x14ac:dyDescent="0.25">
      <c r="A7094" s="215" t="s">
        <v>160</v>
      </c>
      <c r="B7094" s="215">
        <v>6220</v>
      </c>
      <c r="C7094" s="215" t="s">
        <v>274</v>
      </c>
      <c r="D7094" s="215">
        <v>191722334</v>
      </c>
      <c r="E7094" s="215">
        <v>1060</v>
      </c>
      <c r="F7094" s="215">
        <v>1242</v>
      </c>
      <c r="G7094" s="215">
        <v>1004</v>
      </c>
      <c r="I7094" s="215" t="s">
        <v>17157</v>
      </c>
      <c r="J7094" s="215" t="s">
        <v>17158</v>
      </c>
      <c r="K7094" s="215" t="s">
        <v>8688</v>
      </c>
      <c r="L7094" s="215" t="s">
        <v>22073</v>
      </c>
      <c r="AD7094" s="216"/>
    </row>
    <row r="7095" spans="1:30" s="215" customFormat="1" x14ac:dyDescent="0.25">
      <c r="A7095" s="215" t="s">
        <v>160</v>
      </c>
      <c r="B7095" s="215">
        <v>6220</v>
      </c>
      <c r="C7095" s="215" t="s">
        <v>274</v>
      </c>
      <c r="D7095" s="215">
        <v>191865845</v>
      </c>
      <c r="E7095" s="215">
        <v>1020</v>
      </c>
      <c r="F7095" s="215">
        <v>1110</v>
      </c>
      <c r="G7095" s="215">
        <v>1004</v>
      </c>
      <c r="I7095" s="215" t="s">
        <v>17159</v>
      </c>
      <c r="J7095" s="215" t="s">
        <v>17160</v>
      </c>
      <c r="K7095" s="215" t="s">
        <v>8688</v>
      </c>
      <c r="L7095" s="215" t="s">
        <v>22074</v>
      </c>
      <c r="AD7095" s="216"/>
    </row>
    <row r="7096" spans="1:30" s="215" customFormat="1" x14ac:dyDescent="0.25">
      <c r="A7096" s="215" t="s">
        <v>160</v>
      </c>
      <c r="B7096" s="215">
        <v>6220</v>
      </c>
      <c r="C7096" s="215" t="s">
        <v>274</v>
      </c>
      <c r="D7096" s="215">
        <v>191865868</v>
      </c>
      <c r="E7096" s="215">
        <v>1020</v>
      </c>
      <c r="F7096" s="215">
        <v>1121</v>
      </c>
      <c r="G7096" s="215">
        <v>1004</v>
      </c>
      <c r="I7096" s="215" t="s">
        <v>17161</v>
      </c>
      <c r="J7096" s="215" t="s">
        <v>17162</v>
      </c>
      <c r="K7096" s="215" t="s">
        <v>8688</v>
      </c>
      <c r="L7096" s="215" t="s">
        <v>22075</v>
      </c>
      <c r="AD7096" s="216"/>
    </row>
    <row r="7097" spans="1:30" s="215" customFormat="1" x14ac:dyDescent="0.25">
      <c r="A7097" s="215" t="s">
        <v>160</v>
      </c>
      <c r="B7097" s="215">
        <v>6220</v>
      </c>
      <c r="C7097" s="215" t="s">
        <v>274</v>
      </c>
      <c r="D7097" s="215">
        <v>191865869</v>
      </c>
      <c r="E7097" s="215">
        <v>1020</v>
      </c>
      <c r="F7097" s="215">
        <v>1121</v>
      </c>
      <c r="G7097" s="215">
        <v>1004</v>
      </c>
      <c r="I7097" s="215" t="s">
        <v>17161</v>
      </c>
      <c r="J7097" s="215" t="s">
        <v>17162</v>
      </c>
      <c r="K7097" s="215" t="s">
        <v>8688</v>
      </c>
      <c r="L7097" s="215" t="s">
        <v>22076</v>
      </c>
      <c r="AD7097" s="216"/>
    </row>
    <row r="7098" spans="1:30" s="215" customFormat="1" x14ac:dyDescent="0.25">
      <c r="A7098" s="215" t="s">
        <v>160</v>
      </c>
      <c r="B7098" s="215">
        <v>6220</v>
      </c>
      <c r="C7098" s="215" t="s">
        <v>274</v>
      </c>
      <c r="D7098" s="215">
        <v>191865872</v>
      </c>
      <c r="E7098" s="215">
        <v>1020</v>
      </c>
      <c r="F7098" s="215">
        <v>1110</v>
      </c>
      <c r="G7098" s="215">
        <v>1004</v>
      </c>
      <c r="I7098" s="215" t="s">
        <v>17163</v>
      </c>
      <c r="J7098" s="215" t="s">
        <v>17164</v>
      </c>
      <c r="K7098" s="215" t="s">
        <v>8688</v>
      </c>
      <c r="L7098" s="215" t="s">
        <v>22077</v>
      </c>
      <c r="AD7098" s="216"/>
    </row>
    <row r="7099" spans="1:30" s="215" customFormat="1" x14ac:dyDescent="0.25">
      <c r="A7099" s="215" t="s">
        <v>160</v>
      </c>
      <c r="B7099" s="215">
        <v>6220</v>
      </c>
      <c r="C7099" s="215" t="s">
        <v>274</v>
      </c>
      <c r="D7099" s="215">
        <v>191865873</v>
      </c>
      <c r="E7099" s="215">
        <v>1060</v>
      </c>
      <c r="F7099" s="215">
        <v>1242</v>
      </c>
      <c r="G7099" s="215">
        <v>1004</v>
      </c>
      <c r="I7099" s="215" t="s">
        <v>17163</v>
      </c>
      <c r="J7099" s="215" t="s">
        <v>17164</v>
      </c>
      <c r="K7099" s="215" t="s">
        <v>8688</v>
      </c>
      <c r="L7099" s="215" t="s">
        <v>22078</v>
      </c>
      <c r="AD7099" s="216"/>
    </row>
    <row r="7100" spans="1:30" s="215" customFormat="1" x14ac:dyDescent="0.25">
      <c r="A7100" s="215" t="s">
        <v>160</v>
      </c>
      <c r="B7100" s="215">
        <v>6220</v>
      </c>
      <c r="C7100" s="215" t="s">
        <v>274</v>
      </c>
      <c r="D7100" s="215">
        <v>191957315</v>
      </c>
      <c r="E7100" s="215">
        <v>1020</v>
      </c>
      <c r="F7100" s="215">
        <v>1122</v>
      </c>
      <c r="G7100" s="215">
        <v>1004</v>
      </c>
      <c r="I7100" s="215" t="s">
        <v>17165</v>
      </c>
      <c r="J7100" s="215" t="s">
        <v>17166</v>
      </c>
      <c r="K7100" s="215" t="s">
        <v>8688</v>
      </c>
      <c r="L7100" s="215" t="s">
        <v>22079</v>
      </c>
      <c r="AD7100" s="216"/>
    </row>
    <row r="7101" spans="1:30" s="215" customFormat="1" x14ac:dyDescent="0.25">
      <c r="A7101" s="215" t="s">
        <v>160</v>
      </c>
      <c r="B7101" s="215">
        <v>6220</v>
      </c>
      <c r="C7101" s="215" t="s">
        <v>274</v>
      </c>
      <c r="D7101" s="215">
        <v>191957331</v>
      </c>
      <c r="E7101" s="215">
        <v>1020</v>
      </c>
      <c r="F7101" s="215">
        <v>1110</v>
      </c>
      <c r="G7101" s="215">
        <v>1004</v>
      </c>
      <c r="I7101" s="215" t="s">
        <v>17167</v>
      </c>
      <c r="J7101" s="215" t="s">
        <v>17168</v>
      </c>
      <c r="K7101" s="215" t="s">
        <v>8688</v>
      </c>
      <c r="L7101" s="215" t="s">
        <v>22080</v>
      </c>
      <c r="AD7101" s="216"/>
    </row>
    <row r="7102" spans="1:30" s="215" customFormat="1" x14ac:dyDescent="0.25">
      <c r="A7102" s="215" t="s">
        <v>160</v>
      </c>
      <c r="B7102" s="215">
        <v>6220</v>
      </c>
      <c r="C7102" s="215" t="s">
        <v>274</v>
      </c>
      <c r="D7102" s="215">
        <v>191960715</v>
      </c>
      <c r="E7102" s="215">
        <v>1020</v>
      </c>
      <c r="F7102" s="215">
        <v>1110</v>
      </c>
      <c r="G7102" s="215">
        <v>1004</v>
      </c>
      <c r="I7102" s="215" t="s">
        <v>17169</v>
      </c>
      <c r="J7102" s="215" t="s">
        <v>17170</v>
      </c>
      <c r="K7102" s="215" t="s">
        <v>8688</v>
      </c>
      <c r="L7102" s="215" t="s">
        <v>22081</v>
      </c>
      <c r="AD7102" s="216"/>
    </row>
    <row r="7103" spans="1:30" s="215" customFormat="1" x14ac:dyDescent="0.25">
      <c r="A7103" s="215" t="s">
        <v>160</v>
      </c>
      <c r="B7103" s="215">
        <v>6220</v>
      </c>
      <c r="C7103" s="215" t="s">
        <v>274</v>
      </c>
      <c r="D7103" s="215">
        <v>191963270</v>
      </c>
      <c r="E7103" s="215">
        <v>1020</v>
      </c>
      <c r="F7103" s="215">
        <v>1110</v>
      </c>
      <c r="G7103" s="215">
        <v>1004</v>
      </c>
      <c r="I7103" s="215" t="s">
        <v>17171</v>
      </c>
      <c r="J7103" s="215" t="s">
        <v>17172</v>
      </c>
      <c r="K7103" s="215" t="s">
        <v>8741</v>
      </c>
      <c r="L7103" s="215" t="s">
        <v>23200</v>
      </c>
      <c r="AD7103" s="216"/>
    </row>
    <row r="7104" spans="1:30" s="215" customFormat="1" x14ac:dyDescent="0.25">
      <c r="A7104" s="215" t="s">
        <v>160</v>
      </c>
      <c r="B7104" s="215">
        <v>6220</v>
      </c>
      <c r="C7104" s="215" t="s">
        <v>274</v>
      </c>
      <c r="D7104" s="215">
        <v>191963466</v>
      </c>
      <c r="E7104" s="215">
        <v>1020</v>
      </c>
      <c r="F7104" s="215">
        <v>1122</v>
      </c>
      <c r="G7104" s="215">
        <v>1004</v>
      </c>
      <c r="I7104" s="215" t="s">
        <v>17173</v>
      </c>
      <c r="J7104" s="215" t="s">
        <v>17174</v>
      </c>
      <c r="K7104" s="215" t="s">
        <v>8688</v>
      </c>
      <c r="L7104" s="215" t="s">
        <v>22082</v>
      </c>
      <c r="AD7104" s="216"/>
    </row>
    <row r="7105" spans="1:30" s="215" customFormat="1" x14ac:dyDescent="0.25">
      <c r="A7105" s="215" t="s">
        <v>160</v>
      </c>
      <c r="B7105" s="215">
        <v>6220</v>
      </c>
      <c r="C7105" s="215" t="s">
        <v>274</v>
      </c>
      <c r="D7105" s="215">
        <v>191963475</v>
      </c>
      <c r="E7105" s="215">
        <v>1020</v>
      </c>
      <c r="F7105" s="215">
        <v>1122</v>
      </c>
      <c r="G7105" s="215">
        <v>1004</v>
      </c>
      <c r="I7105" s="215" t="s">
        <v>17175</v>
      </c>
      <c r="J7105" s="215" t="s">
        <v>17176</v>
      </c>
      <c r="K7105" s="215" t="s">
        <v>8688</v>
      </c>
      <c r="L7105" s="215" t="s">
        <v>22083</v>
      </c>
      <c r="AD7105" s="216"/>
    </row>
    <row r="7106" spans="1:30" s="215" customFormat="1" x14ac:dyDescent="0.25">
      <c r="A7106" s="215" t="s">
        <v>160</v>
      </c>
      <c r="B7106" s="215">
        <v>6220</v>
      </c>
      <c r="C7106" s="215" t="s">
        <v>274</v>
      </c>
      <c r="D7106" s="215">
        <v>191963487</v>
      </c>
      <c r="E7106" s="215">
        <v>1020</v>
      </c>
      <c r="F7106" s="215">
        <v>1122</v>
      </c>
      <c r="G7106" s="215">
        <v>1004</v>
      </c>
      <c r="I7106" s="215" t="s">
        <v>17177</v>
      </c>
      <c r="J7106" s="215" t="s">
        <v>17178</v>
      </c>
      <c r="K7106" s="215" t="s">
        <v>8688</v>
      </c>
      <c r="L7106" s="215" t="s">
        <v>22084</v>
      </c>
      <c r="AD7106" s="216"/>
    </row>
    <row r="7107" spans="1:30" s="215" customFormat="1" x14ac:dyDescent="0.25">
      <c r="A7107" s="215" t="s">
        <v>160</v>
      </c>
      <c r="B7107" s="215">
        <v>6220</v>
      </c>
      <c r="C7107" s="215" t="s">
        <v>274</v>
      </c>
      <c r="D7107" s="215">
        <v>191969272</v>
      </c>
      <c r="E7107" s="215">
        <v>1020</v>
      </c>
      <c r="F7107" s="215">
        <v>1110</v>
      </c>
      <c r="G7107" s="215">
        <v>1004</v>
      </c>
      <c r="I7107" s="215" t="s">
        <v>24849</v>
      </c>
      <c r="J7107" s="215" t="s">
        <v>24850</v>
      </c>
      <c r="K7107" s="215" t="s">
        <v>8688</v>
      </c>
      <c r="L7107" s="215" t="s">
        <v>24923</v>
      </c>
      <c r="AD7107" s="216"/>
    </row>
    <row r="7108" spans="1:30" s="215" customFormat="1" x14ac:dyDescent="0.25">
      <c r="A7108" s="215" t="s">
        <v>160</v>
      </c>
      <c r="B7108" s="215">
        <v>6220</v>
      </c>
      <c r="C7108" s="215" t="s">
        <v>274</v>
      </c>
      <c r="D7108" s="215">
        <v>191976718</v>
      </c>
      <c r="E7108" s="215">
        <v>1020</v>
      </c>
      <c r="F7108" s="215">
        <v>1110</v>
      </c>
      <c r="G7108" s="215">
        <v>1004</v>
      </c>
      <c r="I7108" s="215" t="s">
        <v>24851</v>
      </c>
      <c r="J7108" s="215" t="s">
        <v>24852</v>
      </c>
      <c r="K7108" s="215" t="s">
        <v>8688</v>
      </c>
      <c r="L7108" s="215" t="s">
        <v>24924</v>
      </c>
      <c r="AD7108" s="216"/>
    </row>
    <row r="7109" spans="1:30" s="215" customFormat="1" x14ac:dyDescent="0.25">
      <c r="A7109" s="215" t="s">
        <v>160</v>
      </c>
      <c r="B7109" s="215">
        <v>6220</v>
      </c>
      <c r="C7109" s="215" t="s">
        <v>274</v>
      </c>
      <c r="D7109" s="215">
        <v>191976732</v>
      </c>
      <c r="E7109" s="215">
        <v>1020</v>
      </c>
      <c r="F7109" s="215">
        <v>1110</v>
      </c>
      <c r="G7109" s="215">
        <v>1004</v>
      </c>
      <c r="I7109" s="215" t="s">
        <v>17179</v>
      </c>
      <c r="J7109" s="215" t="s">
        <v>17180</v>
      </c>
      <c r="K7109" s="215" t="s">
        <v>8688</v>
      </c>
      <c r="L7109" s="215" t="s">
        <v>22085</v>
      </c>
      <c r="AD7109" s="216"/>
    </row>
    <row r="7110" spans="1:30" s="215" customFormat="1" x14ac:dyDescent="0.25">
      <c r="A7110" s="215" t="s">
        <v>160</v>
      </c>
      <c r="B7110" s="215">
        <v>6220</v>
      </c>
      <c r="C7110" s="215" t="s">
        <v>274</v>
      </c>
      <c r="D7110" s="215">
        <v>191976733</v>
      </c>
      <c r="E7110" s="215">
        <v>1020</v>
      </c>
      <c r="F7110" s="215">
        <v>1110</v>
      </c>
      <c r="G7110" s="215">
        <v>1004</v>
      </c>
      <c r="I7110" s="215" t="s">
        <v>17181</v>
      </c>
      <c r="J7110" s="215" t="s">
        <v>17182</v>
      </c>
      <c r="K7110" s="215" t="s">
        <v>8688</v>
      </c>
      <c r="L7110" s="215" t="s">
        <v>22086</v>
      </c>
      <c r="AD7110" s="216"/>
    </row>
    <row r="7111" spans="1:30" s="215" customFormat="1" x14ac:dyDescent="0.25">
      <c r="A7111" s="215" t="s">
        <v>160</v>
      </c>
      <c r="B7111" s="215">
        <v>6220</v>
      </c>
      <c r="C7111" s="215" t="s">
        <v>274</v>
      </c>
      <c r="D7111" s="215">
        <v>191987363</v>
      </c>
      <c r="E7111" s="215">
        <v>1020</v>
      </c>
      <c r="F7111" s="215">
        <v>1110</v>
      </c>
      <c r="G7111" s="215">
        <v>1004</v>
      </c>
      <c r="I7111" s="215" t="s">
        <v>17183</v>
      </c>
      <c r="J7111" s="215" t="s">
        <v>17184</v>
      </c>
      <c r="K7111" s="215" t="s">
        <v>8688</v>
      </c>
      <c r="L7111" s="215" t="s">
        <v>22087</v>
      </c>
      <c r="AD7111" s="216"/>
    </row>
    <row r="7112" spans="1:30" s="215" customFormat="1" x14ac:dyDescent="0.25">
      <c r="A7112" s="215" t="s">
        <v>160</v>
      </c>
      <c r="B7112" s="215">
        <v>6220</v>
      </c>
      <c r="C7112" s="215" t="s">
        <v>274</v>
      </c>
      <c r="D7112" s="215">
        <v>191987508</v>
      </c>
      <c r="E7112" s="215">
        <v>1020</v>
      </c>
      <c r="F7112" s="215">
        <v>1110</v>
      </c>
      <c r="G7112" s="215">
        <v>1004</v>
      </c>
      <c r="I7112" s="215" t="s">
        <v>17185</v>
      </c>
      <c r="J7112" s="215" t="s">
        <v>17186</v>
      </c>
      <c r="K7112" s="215" t="s">
        <v>8688</v>
      </c>
      <c r="L7112" s="215" t="s">
        <v>22088</v>
      </c>
      <c r="AD7112" s="216"/>
    </row>
    <row r="7113" spans="1:30" s="215" customFormat="1" x14ac:dyDescent="0.25">
      <c r="A7113" s="215" t="s">
        <v>160</v>
      </c>
      <c r="B7113" s="215">
        <v>6220</v>
      </c>
      <c r="C7113" s="215" t="s">
        <v>274</v>
      </c>
      <c r="D7113" s="215">
        <v>191988461</v>
      </c>
      <c r="E7113" s="215">
        <v>1020</v>
      </c>
      <c r="F7113" s="215">
        <v>1110</v>
      </c>
      <c r="G7113" s="215">
        <v>1004</v>
      </c>
      <c r="I7113" s="215" t="s">
        <v>23784</v>
      </c>
      <c r="J7113" s="215" t="s">
        <v>23785</v>
      </c>
      <c r="K7113" s="215" t="s">
        <v>8688</v>
      </c>
      <c r="L7113" s="215" t="s">
        <v>23816</v>
      </c>
      <c r="AD7113" s="216"/>
    </row>
    <row r="7114" spans="1:30" s="215" customFormat="1" x14ac:dyDescent="0.25">
      <c r="A7114" s="215" t="s">
        <v>160</v>
      </c>
      <c r="B7114" s="215">
        <v>6220</v>
      </c>
      <c r="C7114" s="215" t="s">
        <v>274</v>
      </c>
      <c r="D7114" s="215">
        <v>192007852</v>
      </c>
      <c r="E7114" s="215">
        <v>1020</v>
      </c>
      <c r="F7114" s="215">
        <v>1110</v>
      </c>
      <c r="G7114" s="215">
        <v>1004</v>
      </c>
      <c r="I7114" s="215" t="s">
        <v>17187</v>
      </c>
      <c r="J7114" s="215" t="s">
        <v>17188</v>
      </c>
      <c r="K7114" s="215" t="s">
        <v>8741</v>
      </c>
      <c r="L7114" s="215" t="s">
        <v>23185</v>
      </c>
      <c r="AD7114" s="216"/>
    </row>
    <row r="7115" spans="1:30" s="215" customFormat="1" x14ac:dyDescent="0.25">
      <c r="A7115" s="215" t="s">
        <v>160</v>
      </c>
      <c r="B7115" s="215">
        <v>6220</v>
      </c>
      <c r="C7115" s="215" t="s">
        <v>274</v>
      </c>
      <c r="D7115" s="215">
        <v>192010190</v>
      </c>
      <c r="E7115" s="215">
        <v>1020</v>
      </c>
      <c r="F7115" s="215">
        <v>1110</v>
      </c>
      <c r="G7115" s="215">
        <v>1004</v>
      </c>
      <c r="I7115" s="215" t="s">
        <v>17189</v>
      </c>
      <c r="J7115" s="215" t="s">
        <v>17190</v>
      </c>
      <c r="K7115" s="215" t="s">
        <v>8688</v>
      </c>
      <c r="L7115" s="215" t="s">
        <v>22089</v>
      </c>
      <c r="AD7115" s="216"/>
    </row>
    <row r="7116" spans="1:30" s="215" customFormat="1" x14ac:dyDescent="0.25">
      <c r="A7116" s="215" t="s">
        <v>160</v>
      </c>
      <c r="B7116" s="215">
        <v>6220</v>
      </c>
      <c r="C7116" s="215" t="s">
        <v>274</v>
      </c>
      <c r="D7116" s="215">
        <v>192023416</v>
      </c>
      <c r="E7116" s="215">
        <v>1020</v>
      </c>
      <c r="F7116" s="215">
        <v>1122</v>
      </c>
      <c r="G7116" s="215">
        <v>1004</v>
      </c>
      <c r="I7116" s="215" t="s">
        <v>24853</v>
      </c>
      <c r="J7116" s="215" t="s">
        <v>24854</v>
      </c>
      <c r="K7116" s="215" t="s">
        <v>8688</v>
      </c>
      <c r="L7116" s="215" t="s">
        <v>24925</v>
      </c>
      <c r="AD7116" s="216"/>
    </row>
    <row r="7117" spans="1:30" s="215" customFormat="1" x14ac:dyDescent="0.25">
      <c r="A7117" s="215" t="s">
        <v>160</v>
      </c>
      <c r="B7117" s="215">
        <v>6220</v>
      </c>
      <c r="C7117" s="215" t="s">
        <v>274</v>
      </c>
      <c r="D7117" s="215">
        <v>192047310</v>
      </c>
      <c r="E7117" s="215">
        <v>1020</v>
      </c>
      <c r="F7117" s="215">
        <v>1110</v>
      </c>
      <c r="G7117" s="215">
        <v>1004</v>
      </c>
      <c r="I7117" s="215" t="s">
        <v>29160</v>
      </c>
      <c r="J7117" s="215" t="s">
        <v>29161</v>
      </c>
      <c r="K7117" s="215" t="s">
        <v>8688</v>
      </c>
      <c r="L7117" s="215" t="s">
        <v>29183</v>
      </c>
      <c r="AD7117" s="216"/>
    </row>
    <row r="7118" spans="1:30" s="215" customFormat="1" x14ac:dyDescent="0.25">
      <c r="A7118" s="215" t="s">
        <v>160</v>
      </c>
      <c r="B7118" s="215">
        <v>6220</v>
      </c>
      <c r="C7118" s="215" t="s">
        <v>274</v>
      </c>
      <c r="D7118" s="215">
        <v>192052377</v>
      </c>
      <c r="E7118" s="215">
        <v>1060</v>
      </c>
      <c r="F7118" s="215">
        <v>1274</v>
      </c>
      <c r="G7118" s="215">
        <v>1004</v>
      </c>
      <c r="I7118" s="215" t="s">
        <v>32073</v>
      </c>
      <c r="J7118" s="215" t="s">
        <v>32074</v>
      </c>
      <c r="K7118" s="215" t="s">
        <v>8688</v>
      </c>
      <c r="L7118" s="215" t="s">
        <v>32102</v>
      </c>
      <c r="AD7118" s="216"/>
    </row>
    <row r="7119" spans="1:30" s="215" customFormat="1" x14ac:dyDescent="0.25">
      <c r="A7119" s="215" t="s">
        <v>160</v>
      </c>
      <c r="B7119" s="215">
        <v>6232</v>
      </c>
      <c r="C7119" s="215" t="s">
        <v>275</v>
      </c>
      <c r="D7119" s="215">
        <v>190893209</v>
      </c>
      <c r="E7119" s="215">
        <v>1030</v>
      </c>
      <c r="F7119" s="215">
        <v>1121</v>
      </c>
      <c r="G7119" s="215">
        <v>1004</v>
      </c>
      <c r="I7119" s="215" t="s">
        <v>17191</v>
      </c>
      <c r="J7119" s="215" t="s">
        <v>17192</v>
      </c>
      <c r="K7119" s="215" t="s">
        <v>8688</v>
      </c>
      <c r="L7119" s="215" t="s">
        <v>22090</v>
      </c>
      <c r="AD7119" s="216"/>
    </row>
    <row r="7120" spans="1:30" s="215" customFormat="1" x14ac:dyDescent="0.25">
      <c r="A7120" s="215" t="s">
        <v>160</v>
      </c>
      <c r="B7120" s="215">
        <v>6232</v>
      </c>
      <c r="C7120" s="215" t="s">
        <v>275</v>
      </c>
      <c r="D7120" s="215">
        <v>191079232</v>
      </c>
      <c r="E7120" s="215">
        <v>1020</v>
      </c>
      <c r="F7120" s="215">
        <v>1122</v>
      </c>
      <c r="G7120" s="215">
        <v>1004</v>
      </c>
      <c r="I7120" s="215" t="s">
        <v>17193</v>
      </c>
      <c r="J7120" s="215" t="s">
        <v>17194</v>
      </c>
      <c r="K7120" s="215" t="s">
        <v>8688</v>
      </c>
      <c r="L7120" s="215" t="s">
        <v>22091</v>
      </c>
      <c r="AD7120" s="216"/>
    </row>
    <row r="7121" spans="1:30" s="215" customFormat="1" x14ac:dyDescent="0.25">
      <c r="A7121" s="215" t="s">
        <v>160</v>
      </c>
      <c r="B7121" s="215">
        <v>6232</v>
      </c>
      <c r="C7121" s="215" t="s">
        <v>275</v>
      </c>
      <c r="D7121" s="215">
        <v>191262473</v>
      </c>
      <c r="E7121" s="215">
        <v>1060</v>
      </c>
      <c r="F7121" s="215">
        <v>1242</v>
      </c>
      <c r="G7121" s="215">
        <v>1004</v>
      </c>
      <c r="I7121" s="215" t="s">
        <v>17195</v>
      </c>
      <c r="J7121" s="215" t="s">
        <v>17196</v>
      </c>
      <c r="K7121" s="215" t="s">
        <v>8688</v>
      </c>
      <c r="L7121" s="215" t="s">
        <v>22092</v>
      </c>
      <c r="AD7121" s="216"/>
    </row>
    <row r="7122" spans="1:30" s="215" customFormat="1" x14ac:dyDescent="0.25">
      <c r="A7122" s="215" t="s">
        <v>160</v>
      </c>
      <c r="B7122" s="215">
        <v>6232</v>
      </c>
      <c r="C7122" s="215" t="s">
        <v>275</v>
      </c>
      <c r="D7122" s="215">
        <v>191608941</v>
      </c>
      <c r="E7122" s="215">
        <v>1020</v>
      </c>
      <c r="F7122" s="215">
        <v>1110</v>
      </c>
      <c r="G7122" s="215">
        <v>1004</v>
      </c>
      <c r="I7122" s="215" t="s">
        <v>17197</v>
      </c>
      <c r="J7122" s="215" t="s">
        <v>17198</v>
      </c>
      <c r="K7122" s="215" t="s">
        <v>8688</v>
      </c>
      <c r="L7122" s="215" t="s">
        <v>22093</v>
      </c>
      <c r="AD7122" s="216"/>
    </row>
    <row r="7123" spans="1:30" s="215" customFormat="1" x14ac:dyDescent="0.25">
      <c r="A7123" s="215" t="s">
        <v>160</v>
      </c>
      <c r="B7123" s="215">
        <v>6232</v>
      </c>
      <c r="C7123" s="215" t="s">
        <v>275</v>
      </c>
      <c r="D7123" s="215">
        <v>191650811</v>
      </c>
      <c r="E7123" s="215">
        <v>1020</v>
      </c>
      <c r="F7123" s="215">
        <v>1110</v>
      </c>
      <c r="G7123" s="215">
        <v>1004</v>
      </c>
      <c r="I7123" s="215" t="s">
        <v>7626</v>
      </c>
      <c r="J7123" s="215" t="s">
        <v>7627</v>
      </c>
      <c r="K7123" s="215" t="s">
        <v>328</v>
      </c>
      <c r="L7123" s="215" t="s">
        <v>7639</v>
      </c>
      <c r="AD7123" s="216"/>
    </row>
    <row r="7124" spans="1:30" s="215" customFormat="1" x14ac:dyDescent="0.25">
      <c r="A7124" s="215" t="s">
        <v>160</v>
      </c>
      <c r="B7124" s="215">
        <v>6232</v>
      </c>
      <c r="C7124" s="215" t="s">
        <v>275</v>
      </c>
      <c r="D7124" s="215">
        <v>191654332</v>
      </c>
      <c r="E7124" s="215">
        <v>1020</v>
      </c>
      <c r="F7124" s="215">
        <v>1110</v>
      </c>
      <c r="G7124" s="215">
        <v>1004</v>
      </c>
      <c r="I7124" s="215" t="s">
        <v>17199</v>
      </c>
      <c r="J7124" s="215" t="s">
        <v>17200</v>
      </c>
      <c r="K7124" s="215" t="s">
        <v>8688</v>
      </c>
      <c r="L7124" s="215" t="s">
        <v>22094</v>
      </c>
      <c r="AD7124" s="216"/>
    </row>
    <row r="7125" spans="1:30" s="215" customFormat="1" x14ac:dyDescent="0.25">
      <c r="A7125" s="215" t="s">
        <v>160</v>
      </c>
      <c r="B7125" s="215">
        <v>6232</v>
      </c>
      <c r="C7125" s="215" t="s">
        <v>275</v>
      </c>
      <c r="D7125" s="215">
        <v>191702754</v>
      </c>
      <c r="E7125" s="215">
        <v>1020</v>
      </c>
      <c r="F7125" s="215">
        <v>1122</v>
      </c>
      <c r="G7125" s="215">
        <v>1004</v>
      </c>
      <c r="I7125" s="215" t="s">
        <v>17201</v>
      </c>
      <c r="J7125" s="215" t="s">
        <v>17202</v>
      </c>
      <c r="K7125" s="215" t="s">
        <v>8688</v>
      </c>
      <c r="L7125" s="215" t="s">
        <v>22095</v>
      </c>
      <c r="AD7125" s="216"/>
    </row>
    <row r="7126" spans="1:30" s="215" customFormat="1" x14ac:dyDescent="0.25">
      <c r="A7126" s="215" t="s">
        <v>160</v>
      </c>
      <c r="B7126" s="215">
        <v>6232</v>
      </c>
      <c r="C7126" s="215" t="s">
        <v>275</v>
      </c>
      <c r="D7126" s="215">
        <v>191716396</v>
      </c>
      <c r="E7126" s="215">
        <v>1020</v>
      </c>
      <c r="F7126" s="215">
        <v>1122</v>
      </c>
      <c r="G7126" s="215">
        <v>1004</v>
      </c>
      <c r="I7126" s="215" t="s">
        <v>17203</v>
      </c>
      <c r="J7126" s="215" t="s">
        <v>17204</v>
      </c>
      <c r="K7126" s="215" t="s">
        <v>8688</v>
      </c>
      <c r="L7126" s="215" t="s">
        <v>22096</v>
      </c>
      <c r="AD7126" s="216"/>
    </row>
    <row r="7127" spans="1:30" s="215" customFormat="1" x14ac:dyDescent="0.25">
      <c r="A7127" s="215" t="s">
        <v>160</v>
      </c>
      <c r="B7127" s="215">
        <v>6232</v>
      </c>
      <c r="C7127" s="215" t="s">
        <v>275</v>
      </c>
      <c r="D7127" s="215">
        <v>191739275</v>
      </c>
      <c r="E7127" s="215">
        <v>1020</v>
      </c>
      <c r="F7127" s="215">
        <v>1122</v>
      </c>
      <c r="G7127" s="215">
        <v>1004</v>
      </c>
      <c r="I7127" s="215" t="s">
        <v>25569</v>
      </c>
      <c r="J7127" s="215" t="s">
        <v>25570</v>
      </c>
      <c r="K7127" s="215" t="s">
        <v>8688</v>
      </c>
      <c r="L7127" s="215" t="s">
        <v>26098</v>
      </c>
      <c r="AD7127" s="216"/>
    </row>
    <row r="7128" spans="1:30" s="215" customFormat="1" x14ac:dyDescent="0.25">
      <c r="A7128" s="215" t="s">
        <v>160</v>
      </c>
      <c r="B7128" s="215">
        <v>6232</v>
      </c>
      <c r="C7128" s="215" t="s">
        <v>275</v>
      </c>
      <c r="D7128" s="215">
        <v>191767712</v>
      </c>
      <c r="E7128" s="215">
        <v>1020</v>
      </c>
      <c r="F7128" s="215">
        <v>1110</v>
      </c>
      <c r="G7128" s="215">
        <v>1004</v>
      </c>
      <c r="I7128" s="215" t="s">
        <v>17205</v>
      </c>
      <c r="J7128" s="215" t="s">
        <v>17206</v>
      </c>
      <c r="K7128" s="215" t="s">
        <v>8688</v>
      </c>
      <c r="L7128" s="215" t="s">
        <v>22097</v>
      </c>
      <c r="AD7128" s="216"/>
    </row>
    <row r="7129" spans="1:30" s="215" customFormat="1" x14ac:dyDescent="0.25">
      <c r="A7129" s="215" t="s">
        <v>160</v>
      </c>
      <c r="B7129" s="215">
        <v>6232</v>
      </c>
      <c r="C7129" s="215" t="s">
        <v>275</v>
      </c>
      <c r="D7129" s="215">
        <v>191813404</v>
      </c>
      <c r="E7129" s="215">
        <v>1020</v>
      </c>
      <c r="F7129" s="215">
        <v>1110</v>
      </c>
      <c r="G7129" s="215">
        <v>1004</v>
      </c>
      <c r="I7129" s="215" t="s">
        <v>17207</v>
      </c>
      <c r="J7129" s="215" t="s">
        <v>17208</v>
      </c>
      <c r="K7129" s="215" t="s">
        <v>8688</v>
      </c>
      <c r="L7129" s="215" t="s">
        <v>25247</v>
      </c>
      <c r="AD7129" s="216"/>
    </row>
    <row r="7130" spans="1:30" s="215" customFormat="1" x14ac:dyDescent="0.25">
      <c r="A7130" s="215" t="s">
        <v>160</v>
      </c>
      <c r="B7130" s="215">
        <v>6232</v>
      </c>
      <c r="C7130" s="215" t="s">
        <v>275</v>
      </c>
      <c r="D7130" s="215">
        <v>191813405</v>
      </c>
      <c r="E7130" s="215">
        <v>1020</v>
      </c>
      <c r="F7130" s="215">
        <v>1110</v>
      </c>
      <c r="G7130" s="215">
        <v>1004</v>
      </c>
      <c r="I7130" s="215" t="s">
        <v>17207</v>
      </c>
      <c r="J7130" s="215" t="s">
        <v>17208</v>
      </c>
      <c r="K7130" s="215" t="s">
        <v>8688</v>
      </c>
      <c r="L7130" s="215" t="s">
        <v>25248</v>
      </c>
      <c r="AD7130" s="216"/>
    </row>
    <row r="7131" spans="1:30" s="215" customFormat="1" x14ac:dyDescent="0.25">
      <c r="A7131" s="215" t="s">
        <v>160</v>
      </c>
      <c r="B7131" s="215">
        <v>6232</v>
      </c>
      <c r="C7131" s="215" t="s">
        <v>275</v>
      </c>
      <c r="D7131" s="215">
        <v>191813406</v>
      </c>
      <c r="E7131" s="215">
        <v>1020</v>
      </c>
      <c r="F7131" s="215">
        <v>1110</v>
      </c>
      <c r="G7131" s="215">
        <v>1004</v>
      </c>
      <c r="I7131" s="215" t="s">
        <v>17207</v>
      </c>
      <c r="J7131" s="215" t="s">
        <v>17208</v>
      </c>
      <c r="K7131" s="215" t="s">
        <v>8688</v>
      </c>
      <c r="L7131" s="215" t="s">
        <v>22098</v>
      </c>
      <c r="AD7131" s="216"/>
    </row>
    <row r="7132" spans="1:30" s="215" customFormat="1" x14ac:dyDescent="0.25">
      <c r="A7132" s="215" t="s">
        <v>160</v>
      </c>
      <c r="B7132" s="215">
        <v>6232</v>
      </c>
      <c r="C7132" s="215" t="s">
        <v>275</v>
      </c>
      <c r="D7132" s="215">
        <v>191817674</v>
      </c>
      <c r="E7132" s="215">
        <v>1020</v>
      </c>
      <c r="F7132" s="215">
        <v>1110</v>
      </c>
      <c r="G7132" s="215">
        <v>1004</v>
      </c>
      <c r="I7132" s="215" t="s">
        <v>17209</v>
      </c>
      <c r="J7132" s="215" t="s">
        <v>17210</v>
      </c>
      <c r="K7132" s="215" t="s">
        <v>8688</v>
      </c>
      <c r="L7132" s="215" t="s">
        <v>22099</v>
      </c>
      <c r="AD7132" s="216"/>
    </row>
    <row r="7133" spans="1:30" s="215" customFormat="1" x14ac:dyDescent="0.25">
      <c r="A7133" s="215" t="s">
        <v>160</v>
      </c>
      <c r="B7133" s="215">
        <v>6232</v>
      </c>
      <c r="C7133" s="215" t="s">
        <v>275</v>
      </c>
      <c r="D7133" s="215">
        <v>191845916</v>
      </c>
      <c r="E7133" s="215">
        <v>1020</v>
      </c>
      <c r="F7133" s="215">
        <v>1110</v>
      </c>
      <c r="G7133" s="215">
        <v>1004</v>
      </c>
      <c r="I7133" s="215" t="s">
        <v>17211</v>
      </c>
      <c r="J7133" s="215" t="s">
        <v>17212</v>
      </c>
      <c r="K7133" s="215" t="s">
        <v>8688</v>
      </c>
      <c r="L7133" s="215" t="s">
        <v>22100</v>
      </c>
      <c r="AD7133" s="216"/>
    </row>
    <row r="7134" spans="1:30" s="215" customFormat="1" x14ac:dyDescent="0.25">
      <c r="A7134" s="215" t="s">
        <v>160</v>
      </c>
      <c r="B7134" s="215">
        <v>6232</v>
      </c>
      <c r="C7134" s="215" t="s">
        <v>275</v>
      </c>
      <c r="D7134" s="215">
        <v>191872955</v>
      </c>
      <c r="E7134" s="215">
        <v>1020</v>
      </c>
      <c r="F7134" s="215">
        <v>1110</v>
      </c>
      <c r="G7134" s="215">
        <v>1003</v>
      </c>
      <c r="I7134" s="215" t="s">
        <v>5907</v>
      </c>
      <c r="J7134" s="215" t="s">
        <v>5908</v>
      </c>
      <c r="K7134" s="215" t="s">
        <v>328</v>
      </c>
      <c r="L7134" s="215" t="s">
        <v>8471</v>
      </c>
      <c r="AD7134" s="216"/>
    </row>
    <row r="7135" spans="1:30" s="215" customFormat="1" x14ac:dyDescent="0.25">
      <c r="A7135" s="215" t="s">
        <v>160</v>
      </c>
      <c r="B7135" s="215">
        <v>6232</v>
      </c>
      <c r="C7135" s="215" t="s">
        <v>275</v>
      </c>
      <c r="D7135" s="215">
        <v>191872965</v>
      </c>
      <c r="E7135" s="215">
        <v>1020</v>
      </c>
      <c r="F7135" s="215">
        <v>1110</v>
      </c>
      <c r="G7135" s="215">
        <v>1003</v>
      </c>
      <c r="I7135" s="215" t="s">
        <v>5907</v>
      </c>
      <c r="J7135" s="215" t="s">
        <v>5908</v>
      </c>
      <c r="K7135" s="215" t="s">
        <v>328</v>
      </c>
      <c r="L7135" s="215" t="s">
        <v>8471</v>
      </c>
      <c r="AD7135" s="216"/>
    </row>
    <row r="7136" spans="1:30" s="215" customFormat="1" x14ac:dyDescent="0.25">
      <c r="A7136" s="215" t="s">
        <v>160</v>
      </c>
      <c r="B7136" s="215">
        <v>6232</v>
      </c>
      <c r="C7136" s="215" t="s">
        <v>275</v>
      </c>
      <c r="D7136" s="215">
        <v>191894219</v>
      </c>
      <c r="E7136" s="215">
        <v>1020</v>
      </c>
      <c r="F7136" s="215">
        <v>1110</v>
      </c>
      <c r="G7136" s="215">
        <v>1004</v>
      </c>
      <c r="I7136" s="215" t="s">
        <v>17213</v>
      </c>
      <c r="J7136" s="215" t="s">
        <v>17214</v>
      </c>
      <c r="K7136" s="215" t="s">
        <v>8688</v>
      </c>
      <c r="L7136" s="215" t="s">
        <v>22101</v>
      </c>
      <c r="AD7136" s="216"/>
    </row>
    <row r="7137" spans="1:30" s="215" customFormat="1" x14ac:dyDescent="0.25">
      <c r="A7137" s="215" t="s">
        <v>160</v>
      </c>
      <c r="B7137" s="215">
        <v>6232</v>
      </c>
      <c r="C7137" s="215" t="s">
        <v>275</v>
      </c>
      <c r="D7137" s="215">
        <v>191959344</v>
      </c>
      <c r="E7137" s="215">
        <v>1020</v>
      </c>
      <c r="F7137" s="215">
        <v>1110</v>
      </c>
      <c r="G7137" s="215">
        <v>1003</v>
      </c>
      <c r="I7137" s="215" t="s">
        <v>17215</v>
      </c>
      <c r="J7137" s="215" t="s">
        <v>17216</v>
      </c>
      <c r="K7137" s="215" t="s">
        <v>8741</v>
      </c>
      <c r="L7137" s="215" t="s">
        <v>23201</v>
      </c>
      <c r="AD7137" s="216"/>
    </row>
    <row r="7138" spans="1:30" s="215" customFormat="1" x14ac:dyDescent="0.25">
      <c r="A7138" s="215" t="s">
        <v>160</v>
      </c>
      <c r="B7138" s="215">
        <v>6232</v>
      </c>
      <c r="C7138" s="215" t="s">
        <v>275</v>
      </c>
      <c r="D7138" s="215">
        <v>191964855</v>
      </c>
      <c r="E7138" s="215">
        <v>1020</v>
      </c>
      <c r="F7138" s="215">
        <v>1110</v>
      </c>
      <c r="G7138" s="215">
        <v>1004</v>
      </c>
      <c r="I7138" s="215" t="s">
        <v>17217</v>
      </c>
      <c r="J7138" s="215" t="s">
        <v>17218</v>
      </c>
      <c r="K7138" s="215" t="s">
        <v>8688</v>
      </c>
      <c r="L7138" s="215" t="s">
        <v>22102</v>
      </c>
      <c r="AD7138" s="216"/>
    </row>
    <row r="7139" spans="1:30" s="215" customFormat="1" x14ac:dyDescent="0.25">
      <c r="A7139" s="215" t="s">
        <v>160</v>
      </c>
      <c r="B7139" s="215">
        <v>6232</v>
      </c>
      <c r="C7139" s="215" t="s">
        <v>275</v>
      </c>
      <c r="D7139" s="215">
        <v>191964883</v>
      </c>
      <c r="E7139" s="215">
        <v>1020</v>
      </c>
      <c r="F7139" s="215">
        <v>1110</v>
      </c>
      <c r="G7139" s="215">
        <v>1004</v>
      </c>
      <c r="I7139" s="215" t="s">
        <v>17219</v>
      </c>
      <c r="J7139" s="215" t="s">
        <v>17220</v>
      </c>
      <c r="K7139" s="215" t="s">
        <v>8688</v>
      </c>
      <c r="L7139" s="215" t="s">
        <v>22103</v>
      </c>
      <c r="AD7139" s="216"/>
    </row>
    <row r="7140" spans="1:30" s="215" customFormat="1" x14ac:dyDescent="0.25">
      <c r="A7140" s="215" t="s">
        <v>160</v>
      </c>
      <c r="B7140" s="215">
        <v>6232</v>
      </c>
      <c r="C7140" s="215" t="s">
        <v>275</v>
      </c>
      <c r="D7140" s="215">
        <v>191964888</v>
      </c>
      <c r="E7140" s="215">
        <v>1020</v>
      </c>
      <c r="F7140" s="215">
        <v>1110</v>
      </c>
      <c r="G7140" s="215">
        <v>1004</v>
      </c>
      <c r="I7140" s="215" t="s">
        <v>17221</v>
      </c>
      <c r="J7140" s="215" t="s">
        <v>17222</v>
      </c>
      <c r="K7140" s="215" t="s">
        <v>8688</v>
      </c>
      <c r="L7140" s="215" t="s">
        <v>22104</v>
      </c>
      <c r="AD7140" s="216"/>
    </row>
    <row r="7141" spans="1:30" s="215" customFormat="1" x14ac:dyDescent="0.25">
      <c r="A7141" s="215" t="s">
        <v>160</v>
      </c>
      <c r="B7141" s="215">
        <v>6232</v>
      </c>
      <c r="C7141" s="215" t="s">
        <v>275</v>
      </c>
      <c r="D7141" s="215">
        <v>191965129</v>
      </c>
      <c r="E7141" s="215">
        <v>1020</v>
      </c>
      <c r="F7141" s="215">
        <v>1110</v>
      </c>
      <c r="G7141" s="215">
        <v>1004</v>
      </c>
      <c r="I7141" s="215" t="s">
        <v>17223</v>
      </c>
      <c r="J7141" s="215" t="s">
        <v>17224</v>
      </c>
      <c r="K7141" s="215" t="s">
        <v>8688</v>
      </c>
      <c r="L7141" s="215" t="s">
        <v>22105</v>
      </c>
      <c r="AD7141" s="216"/>
    </row>
    <row r="7142" spans="1:30" s="215" customFormat="1" x14ac:dyDescent="0.25">
      <c r="A7142" s="215" t="s">
        <v>160</v>
      </c>
      <c r="B7142" s="215">
        <v>6232</v>
      </c>
      <c r="C7142" s="215" t="s">
        <v>275</v>
      </c>
      <c r="D7142" s="215">
        <v>191969162</v>
      </c>
      <c r="E7142" s="215">
        <v>1020</v>
      </c>
      <c r="F7142" s="215">
        <v>1110</v>
      </c>
      <c r="G7142" s="215">
        <v>1004</v>
      </c>
      <c r="I7142" s="215" t="s">
        <v>17225</v>
      </c>
      <c r="J7142" s="215" t="s">
        <v>17226</v>
      </c>
      <c r="K7142" s="215" t="s">
        <v>8688</v>
      </c>
      <c r="L7142" s="215" t="s">
        <v>24926</v>
      </c>
      <c r="AD7142" s="216"/>
    </row>
    <row r="7143" spans="1:30" s="215" customFormat="1" x14ac:dyDescent="0.25">
      <c r="A7143" s="215" t="s">
        <v>160</v>
      </c>
      <c r="B7143" s="215">
        <v>6232</v>
      </c>
      <c r="C7143" s="215" t="s">
        <v>275</v>
      </c>
      <c r="D7143" s="215">
        <v>191969165</v>
      </c>
      <c r="E7143" s="215">
        <v>1020</v>
      </c>
      <c r="F7143" s="215">
        <v>1110</v>
      </c>
      <c r="G7143" s="215">
        <v>1004</v>
      </c>
      <c r="I7143" s="215" t="s">
        <v>17227</v>
      </c>
      <c r="J7143" s="215" t="s">
        <v>17228</v>
      </c>
      <c r="K7143" s="215" t="s">
        <v>8688</v>
      </c>
      <c r="L7143" s="215" t="s">
        <v>28045</v>
      </c>
      <c r="AD7143" s="216"/>
    </row>
    <row r="7144" spans="1:30" s="215" customFormat="1" x14ac:dyDescent="0.25">
      <c r="A7144" s="215" t="s">
        <v>160</v>
      </c>
      <c r="B7144" s="215">
        <v>6232</v>
      </c>
      <c r="C7144" s="215" t="s">
        <v>275</v>
      </c>
      <c r="D7144" s="215">
        <v>191971585</v>
      </c>
      <c r="E7144" s="215">
        <v>1060</v>
      </c>
      <c r="F7144" s="215">
        <v>1242</v>
      </c>
      <c r="G7144" s="215">
        <v>1004</v>
      </c>
      <c r="I7144" s="215" t="s">
        <v>29303</v>
      </c>
      <c r="J7144" s="215" t="s">
        <v>29304</v>
      </c>
      <c r="K7144" s="215" t="s">
        <v>8688</v>
      </c>
      <c r="L7144" s="215" t="s">
        <v>29338</v>
      </c>
      <c r="AD7144" s="216"/>
    </row>
    <row r="7145" spans="1:30" s="215" customFormat="1" x14ac:dyDescent="0.25">
      <c r="A7145" s="215" t="s">
        <v>160</v>
      </c>
      <c r="B7145" s="215">
        <v>6232</v>
      </c>
      <c r="C7145" s="215" t="s">
        <v>275</v>
      </c>
      <c r="D7145" s="215">
        <v>191974108</v>
      </c>
      <c r="E7145" s="215">
        <v>1020</v>
      </c>
      <c r="F7145" s="215">
        <v>1110</v>
      </c>
      <c r="G7145" s="215">
        <v>1004</v>
      </c>
      <c r="I7145" s="215" t="s">
        <v>5756</v>
      </c>
      <c r="J7145" s="215" t="s">
        <v>7628</v>
      </c>
      <c r="K7145" s="215" t="s">
        <v>328</v>
      </c>
      <c r="L7145" s="215" t="s">
        <v>8476</v>
      </c>
      <c r="AD7145" s="216"/>
    </row>
    <row r="7146" spans="1:30" s="215" customFormat="1" x14ac:dyDescent="0.25">
      <c r="A7146" s="215" t="s">
        <v>160</v>
      </c>
      <c r="B7146" s="215">
        <v>6232</v>
      </c>
      <c r="C7146" s="215" t="s">
        <v>275</v>
      </c>
      <c r="D7146" s="215">
        <v>191974809</v>
      </c>
      <c r="E7146" s="215">
        <v>1060</v>
      </c>
      <c r="F7146" s="215">
        <v>1251</v>
      </c>
      <c r="G7146" s="215">
        <v>1004</v>
      </c>
      <c r="I7146" s="215" t="s">
        <v>24714</v>
      </c>
      <c r="J7146" s="215" t="s">
        <v>24715</v>
      </c>
      <c r="K7146" s="215" t="s">
        <v>8688</v>
      </c>
      <c r="L7146" s="215" t="s">
        <v>24766</v>
      </c>
      <c r="AD7146" s="216"/>
    </row>
    <row r="7147" spans="1:30" s="215" customFormat="1" x14ac:dyDescent="0.25">
      <c r="A7147" s="215" t="s">
        <v>160</v>
      </c>
      <c r="B7147" s="215">
        <v>6232</v>
      </c>
      <c r="C7147" s="215" t="s">
        <v>275</v>
      </c>
      <c r="D7147" s="215">
        <v>191979509</v>
      </c>
      <c r="E7147" s="215">
        <v>1020</v>
      </c>
      <c r="F7147" s="215">
        <v>1110</v>
      </c>
      <c r="G7147" s="215">
        <v>1004</v>
      </c>
      <c r="I7147" s="215" t="s">
        <v>28691</v>
      </c>
      <c r="J7147" s="215" t="s">
        <v>28692</v>
      </c>
      <c r="K7147" s="215" t="s">
        <v>8688</v>
      </c>
      <c r="L7147" s="215" t="s">
        <v>28750</v>
      </c>
      <c r="AD7147" s="216"/>
    </row>
    <row r="7148" spans="1:30" s="215" customFormat="1" x14ac:dyDescent="0.25">
      <c r="A7148" s="215" t="s">
        <v>160</v>
      </c>
      <c r="B7148" s="215">
        <v>6232</v>
      </c>
      <c r="C7148" s="215" t="s">
        <v>275</v>
      </c>
      <c r="D7148" s="215">
        <v>191987478</v>
      </c>
      <c r="E7148" s="215">
        <v>1020</v>
      </c>
      <c r="F7148" s="215">
        <v>1110</v>
      </c>
      <c r="G7148" s="215">
        <v>1004</v>
      </c>
      <c r="I7148" s="215" t="s">
        <v>27695</v>
      </c>
      <c r="J7148" s="215" t="s">
        <v>27696</v>
      </c>
      <c r="K7148" s="215" t="s">
        <v>8688</v>
      </c>
      <c r="L7148" s="215" t="s">
        <v>28046</v>
      </c>
      <c r="AD7148" s="216"/>
    </row>
    <row r="7149" spans="1:30" s="215" customFormat="1" x14ac:dyDescent="0.25">
      <c r="A7149" s="215" t="s">
        <v>160</v>
      </c>
      <c r="B7149" s="215">
        <v>6232</v>
      </c>
      <c r="C7149" s="215" t="s">
        <v>275</v>
      </c>
      <c r="D7149" s="215">
        <v>191988171</v>
      </c>
      <c r="E7149" s="215">
        <v>1020</v>
      </c>
      <c r="F7149" s="215">
        <v>1110</v>
      </c>
      <c r="G7149" s="215">
        <v>1004</v>
      </c>
      <c r="I7149" s="215" t="s">
        <v>27697</v>
      </c>
      <c r="J7149" s="215" t="s">
        <v>27698</v>
      </c>
      <c r="K7149" s="215" t="s">
        <v>8688</v>
      </c>
      <c r="L7149" s="215" t="s">
        <v>28047</v>
      </c>
      <c r="AD7149" s="216"/>
    </row>
    <row r="7150" spans="1:30" s="215" customFormat="1" x14ac:dyDescent="0.25">
      <c r="A7150" s="215" t="s">
        <v>160</v>
      </c>
      <c r="B7150" s="215">
        <v>6232</v>
      </c>
      <c r="C7150" s="215" t="s">
        <v>275</v>
      </c>
      <c r="D7150" s="215">
        <v>191991775</v>
      </c>
      <c r="E7150" s="215">
        <v>1020</v>
      </c>
      <c r="F7150" s="215">
        <v>1110</v>
      </c>
      <c r="G7150" s="215">
        <v>1004</v>
      </c>
      <c r="I7150" s="215" t="s">
        <v>17229</v>
      </c>
      <c r="J7150" s="215" t="s">
        <v>17230</v>
      </c>
      <c r="K7150" s="215" t="s">
        <v>8688</v>
      </c>
      <c r="L7150" s="215" t="s">
        <v>22106</v>
      </c>
      <c r="AD7150" s="216"/>
    </row>
    <row r="7151" spans="1:30" s="215" customFormat="1" x14ac:dyDescent="0.25">
      <c r="A7151" s="215" t="s">
        <v>160</v>
      </c>
      <c r="B7151" s="215">
        <v>6232</v>
      </c>
      <c r="C7151" s="215" t="s">
        <v>275</v>
      </c>
      <c r="D7151" s="215">
        <v>192002669</v>
      </c>
      <c r="E7151" s="215">
        <v>1060</v>
      </c>
      <c r="F7151" s="215">
        <v>1242</v>
      </c>
      <c r="G7151" s="215">
        <v>1004</v>
      </c>
      <c r="I7151" s="215" t="s">
        <v>29162</v>
      </c>
      <c r="J7151" s="215" t="s">
        <v>29163</v>
      </c>
      <c r="K7151" s="215" t="s">
        <v>8688</v>
      </c>
      <c r="L7151" s="215" t="s">
        <v>29184</v>
      </c>
      <c r="AD7151" s="216"/>
    </row>
    <row r="7152" spans="1:30" s="215" customFormat="1" x14ac:dyDescent="0.25">
      <c r="A7152" s="215" t="s">
        <v>160</v>
      </c>
      <c r="B7152" s="215">
        <v>6232</v>
      </c>
      <c r="C7152" s="215" t="s">
        <v>275</v>
      </c>
      <c r="D7152" s="215">
        <v>192005360</v>
      </c>
      <c r="E7152" s="215">
        <v>1060</v>
      </c>
      <c r="F7152" s="215">
        <v>1251</v>
      </c>
      <c r="G7152" s="215">
        <v>1004</v>
      </c>
      <c r="I7152" s="215" t="s">
        <v>24011</v>
      </c>
      <c r="J7152" s="215" t="s">
        <v>24012</v>
      </c>
      <c r="K7152" s="215" t="s">
        <v>8688</v>
      </c>
      <c r="L7152" s="215" t="s">
        <v>24258</v>
      </c>
      <c r="AD7152" s="216"/>
    </row>
    <row r="7153" spans="1:30" s="215" customFormat="1" x14ac:dyDescent="0.25">
      <c r="A7153" s="215" t="s">
        <v>160</v>
      </c>
      <c r="B7153" s="215">
        <v>6232</v>
      </c>
      <c r="C7153" s="215" t="s">
        <v>275</v>
      </c>
      <c r="D7153" s="215">
        <v>192005363</v>
      </c>
      <c r="E7153" s="215">
        <v>1020</v>
      </c>
      <c r="F7153" s="215">
        <v>1121</v>
      </c>
      <c r="G7153" s="215">
        <v>1004</v>
      </c>
      <c r="I7153" s="215" t="s">
        <v>28240</v>
      </c>
      <c r="J7153" s="215" t="s">
        <v>28241</v>
      </c>
      <c r="K7153" s="215" t="s">
        <v>8688</v>
      </c>
      <c r="L7153" s="215" t="s">
        <v>28289</v>
      </c>
      <c r="AD7153" s="216"/>
    </row>
    <row r="7154" spans="1:30" s="215" customFormat="1" x14ac:dyDescent="0.25">
      <c r="A7154" s="215" t="s">
        <v>160</v>
      </c>
      <c r="B7154" s="215">
        <v>6232</v>
      </c>
      <c r="C7154" s="215" t="s">
        <v>275</v>
      </c>
      <c r="D7154" s="215">
        <v>192022514</v>
      </c>
      <c r="E7154" s="215">
        <v>1060</v>
      </c>
      <c r="F7154" s="215">
        <v>1252</v>
      </c>
      <c r="G7154" s="215">
        <v>1004</v>
      </c>
      <c r="I7154" s="215" t="s">
        <v>24716</v>
      </c>
      <c r="J7154" s="215" t="s">
        <v>24717</v>
      </c>
      <c r="K7154" s="215" t="s">
        <v>8688</v>
      </c>
      <c r="L7154" s="215" t="s">
        <v>24767</v>
      </c>
      <c r="AD7154" s="216"/>
    </row>
    <row r="7155" spans="1:30" s="215" customFormat="1" x14ac:dyDescent="0.25">
      <c r="A7155" s="215" t="s">
        <v>160</v>
      </c>
      <c r="B7155" s="215">
        <v>6232</v>
      </c>
      <c r="C7155" s="215" t="s">
        <v>275</v>
      </c>
      <c r="D7155" s="215">
        <v>192023054</v>
      </c>
      <c r="E7155" s="215">
        <v>1020</v>
      </c>
      <c r="F7155" s="215">
        <v>1121</v>
      </c>
      <c r="G7155" s="215">
        <v>1004</v>
      </c>
      <c r="I7155" s="215" t="s">
        <v>27699</v>
      </c>
      <c r="J7155" s="215" t="s">
        <v>27700</v>
      </c>
      <c r="K7155" s="215" t="s">
        <v>8688</v>
      </c>
      <c r="L7155" s="215" t="s">
        <v>28048</v>
      </c>
      <c r="AD7155" s="216"/>
    </row>
    <row r="7156" spans="1:30" s="215" customFormat="1" x14ac:dyDescent="0.25">
      <c r="A7156" s="215" t="s">
        <v>160</v>
      </c>
      <c r="B7156" s="215">
        <v>6232</v>
      </c>
      <c r="C7156" s="215" t="s">
        <v>275</v>
      </c>
      <c r="D7156" s="215">
        <v>192026733</v>
      </c>
      <c r="E7156" s="215">
        <v>1060</v>
      </c>
      <c r="F7156" s="215">
        <v>1274</v>
      </c>
      <c r="G7156" s="215">
        <v>1004</v>
      </c>
      <c r="I7156" s="215" t="s">
        <v>27701</v>
      </c>
      <c r="J7156" s="215" t="s">
        <v>27702</v>
      </c>
      <c r="K7156" s="215" t="s">
        <v>8688</v>
      </c>
      <c r="L7156" s="215" t="s">
        <v>28049</v>
      </c>
      <c r="AD7156" s="216"/>
    </row>
    <row r="7157" spans="1:30" s="215" customFormat="1" x14ac:dyDescent="0.25">
      <c r="A7157" s="215" t="s">
        <v>160</v>
      </c>
      <c r="B7157" s="215">
        <v>6232</v>
      </c>
      <c r="C7157" s="215" t="s">
        <v>275</v>
      </c>
      <c r="D7157" s="215">
        <v>192026742</v>
      </c>
      <c r="E7157" s="215">
        <v>1060</v>
      </c>
      <c r="F7157" s="215">
        <v>1242</v>
      </c>
      <c r="G7157" s="215">
        <v>1004</v>
      </c>
      <c r="I7157" s="215" t="s">
        <v>28385</v>
      </c>
      <c r="J7157" s="215" t="s">
        <v>28386</v>
      </c>
      <c r="K7157" s="215" t="s">
        <v>8688</v>
      </c>
      <c r="L7157" s="215" t="s">
        <v>28428</v>
      </c>
      <c r="AD7157" s="216"/>
    </row>
    <row r="7158" spans="1:30" s="215" customFormat="1" x14ac:dyDescent="0.25">
      <c r="A7158" s="215" t="s">
        <v>160</v>
      </c>
      <c r="B7158" s="215">
        <v>6232</v>
      </c>
      <c r="C7158" s="215" t="s">
        <v>275</v>
      </c>
      <c r="D7158" s="215">
        <v>192026745</v>
      </c>
      <c r="E7158" s="215">
        <v>1060</v>
      </c>
      <c r="F7158" s="215">
        <v>1242</v>
      </c>
      <c r="G7158" s="215">
        <v>1004</v>
      </c>
      <c r="I7158" s="215" t="s">
        <v>28387</v>
      </c>
      <c r="J7158" s="215" t="s">
        <v>28388</v>
      </c>
      <c r="K7158" s="215" t="s">
        <v>8688</v>
      </c>
      <c r="L7158" s="215" t="s">
        <v>28429</v>
      </c>
      <c r="AD7158" s="216"/>
    </row>
    <row r="7159" spans="1:30" s="215" customFormat="1" x14ac:dyDescent="0.25">
      <c r="A7159" s="215" t="s">
        <v>160</v>
      </c>
      <c r="B7159" s="215">
        <v>6232</v>
      </c>
      <c r="C7159" s="215" t="s">
        <v>275</v>
      </c>
      <c r="D7159" s="215">
        <v>192027741</v>
      </c>
      <c r="E7159" s="215">
        <v>1060</v>
      </c>
      <c r="F7159" s="215">
        <v>1242</v>
      </c>
      <c r="G7159" s="215">
        <v>1004</v>
      </c>
      <c r="I7159" s="215" t="s">
        <v>25300</v>
      </c>
      <c r="J7159" s="215" t="s">
        <v>25301</v>
      </c>
      <c r="K7159" s="215" t="s">
        <v>8688</v>
      </c>
      <c r="L7159" s="215" t="s">
        <v>25324</v>
      </c>
      <c r="AD7159" s="216"/>
    </row>
    <row r="7160" spans="1:30" s="215" customFormat="1" x14ac:dyDescent="0.25">
      <c r="A7160" s="215" t="s">
        <v>160</v>
      </c>
      <c r="B7160" s="215">
        <v>6232</v>
      </c>
      <c r="C7160" s="215" t="s">
        <v>275</v>
      </c>
      <c r="D7160" s="215">
        <v>192027745</v>
      </c>
      <c r="E7160" s="215">
        <v>1060</v>
      </c>
      <c r="F7160" s="215">
        <v>1242</v>
      </c>
      <c r="G7160" s="215">
        <v>1004</v>
      </c>
      <c r="I7160" s="215" t="s">
        <v>25302</v>
      </c>
      <c r="J7160" s="215" t="s">
        <v>25303</v>
      </c>
      <c r="K7160" s="215" t="s">
        <v>8688</v>
      </c>
      <c r="L7160" s="215" t="s">
        <v>25325</v>
      </c>
      <c r="AD7160" s="216"/>
    </row>
    <row r="7161" spans="1:30" s="215" customFormat="1" x14ac:dyDescent="0.25">
      <c r="A7161" s="215" t="s">
        <v>160</v>
      </c>
      <c r="B7161" s="215">
        <v>6232</v>
      </c>
      <c r="C7161" s="215" t="s">
        <v>275</v>
      </c>
      <c r="D7161" s="215">
        <v>192028248</v>
      </c>
      <c r="E7161" s="215">
        <v>1060</v>
      </c>
      <c r="F7161" s="215">
        <v>1274</v>
      </c>
      <c r="G7161" s="215">
        <v>1004</v>
      </c>
      <c r="I7161" s="215" t="s">
        <v>28693</v>
      </c>
      <c r="J7161" s="215" t="s">
        <v>28694</v>
      </c>
      <c r="K7161" s="215" t="s">
        <v>8688</v>
      </c>
      <c r="L7161" s="215" t="s">
        <v>28751</v>
      </c>
      <c r="AD7161" s="216"/>
    </row>
    <row r="7162" spans="1:30" s="215" customFormat="1" x14ac:dyDescent="0.25">
      <c r="A7162" s="215" t="s">
        <v>160</v>
      </c>
      <c r="B7162" s="215">
        <v>6232</v>
      </c>
      <c r="C7162" s="215" t="s">
        <v>275</v>
      </c>
      <c r="D7162" s="215">
        <v>192028255</v>
      </c>
      <c r="E7162" s="215">
        <v>1060</v>
      </c>
      <c r="F7162" s="215">
        <v>1274</v>
      </c>
      <c r="G7162" s="215">
        <v>1004</v>
      </c>
      <c r="I7162" s="215" t="s">
        <v>25571</v>
      </c>
      <c r="J7162" s="215" t="s">
        <v>25572</v>
      </c>
      <c r="K7162" s="215" t="s">
        <v>8688</v>
      </c>
      <c r="L7162" s="215" t="s">
        <v>26099</v>
      </c>
      <c r="AD7162" s="216"/>
    </row>
    <row r="7163" spans="1:30" s="215" customFormat="1" x14ac:dyDescent="0.25">
      <c r="A7163" s="215" t="s">
        <v>160</v>
      </c>
      <c r="B7163" s="215">
        <v>6232</v>
      </c>
      <c r="C7163" s="215" t="s">
        <v>275</v>
      </c>
      <c r="D7163" s="215">
        <v>192034286</v>
      </c>
      <c r="E7163" s="215">
        <v>1060</v>
      </c>
      <c r="F7163" s="215">
        <v>1242</v>
      </c>
      <c r="G7163" s="215">
        <v>1004</v>
      </c>
      <c r="I7163" s="215" t="s">
        <v>27109</v>
      </c>
      <c r="J7163" s="215" t="s">
        <v>27110</v>
      </c>
      <c r="K7163" s="215" t="s">
        <v>8688</v>
      </c>
      <c r="L7163" s="215" t="s">
        <v>27175</v>
      </c>
      <c r="AD7163" s="216"/>
    </row>
    <row r="7164" spans="1:30" s="215" customFormat="1" x14ac:dyDescent="0.25">
      <c r="A7164" s="215" t="s">
        <v>160</v>
      </c>
      <c r="B7164" s="215">
        <v>6232</v>
      </c>
      <c r="C7164" s="215" t="s">
        <v>275</v>
      </c>
      <c r="D7164" s="215">
        <v>192035181</v>
      </c>
      <c r="E7164" s="215">
        <v>1020</v>
      </c>
      <c r="F7164" s="215">
        <v>1110</v>
      </c>
      <c r="G7164" s="215">
        <v>1003</v>
      </c>
      <c r="I7164" s="215" t="s">
        <v>28389</v>
      </c>
      <c r="J7164" s="215" t="s">
        <v>28390</v>
      </c>
      <c r="K7164" s="215" t="s">
        <v>8741</v>
      </c>
      <c r="L7164" s="215" t="s">
        <v>28441</v>
      </c>
      <c r="AD7164" s="216"/>
    </row>
    <row r="7165" spans="1:30" s="215" customFormat="1" x14ac:dyDescent="0.25">
      <c r="A7165" s="215" t="s">
        <v>160</v>
      </c>
      <c r="B7165" s="215">
        <v>6232</v>
      </c>
      <c r="C7165" s="215" t="s">
        <v>275</v>
      </c>
      <c r="D7165" s="215">
        <v>192035719</v>
      </c>
      <c r="E7165" s="215">
        <v>1060</v>
      </c>
      <c r="F7165" s="215">
        <v>1242</v>
      </c>
      <c r="G7165" s="215">
        <v>1004</v>
      </c>
      <c r="I7165" s="215" t="s">
        <v>29101</v>
      </c>
      <c r="J7165" s="215" t="s">
        <v>29102</v>
      </c>
      <c r="K7165" s="215" t="s">
        <v>8688</v>
      </c>
      <c r="L7165" s="215" t="s">
        <v>29133</v>
      </c>
      <c r="AD7165" s="216"/>
    </row>
    <row r="7166" spans="1:30" s="215" customFormat="1" x14ac:dyDescent="0.25">
      <c r="A7166" s="215" t="s">
        <v>160</v>
      </c>
      <c r="B7166" s="215">
        <v>6232</v>
      </c>
      <c r="C7166" s="215" t="s">
        <v>275</v>
      </c>
      <c r="D7166" s="215">
        <v>192044847</v>
      </c>
      <c r="E7166" s="215">
        <v>1060</v>
      </c>
      <c r="F7166" s="215">
        <v>1274</v>
      </c>
      <c r="G7166" s="215">
        <v>1004</v>
      </c>
      <c r="I7166" s="215" t="s">
        <v>28922</v>
      </c>
      <c r="J7166" s="215" t="s">
        <v>28923</v>
      </c>
      <c r="K7166" s="215" t="s">
        <v>8688</v>
      </c>
      <c r="L7166" s="215" t="s">
        <v>28982</v>
      </c>
      <c r="AD7166" s="216"/>
    </row>
    <row r="7167" spans="1:30" s="215" customFormat="1" x14ac:dyDescent="0.25">
      <c r="A7167" s="215" t="s">
        <v>160</v>
      </c>
      <c r="B7167" s="215">
        <v>6232</v>
      </c>
      <c r="C7167" s="215" t="s">
        <v>275</v>
      </c>
      <c r="D7167" s="215">
        <v>192044849</v>
      </c>
      <c r="E7167" s="215">
        <v>1060</v>
      </c>
      <c r="F7167" s="215">
        <v>1274</v>
      </c>
      <c r="G7167" s="215">
        <v>1004</v>
      </c>
      <c r="I7167" s="215" t="s">
        <v>28924</v>
      </c>
      <c r="J7167" s="215" t="s">
        <v>28925</v>
      </c>
      <c r="K7167" s="215" t="s">
        <v>8688</v>
      </c>
      <c r="L7167" s="215" t="s">
        <v>28983</v>
      </c>
      <c r="AD7167" s="216"/>
    </row>
    <row r="7168" spans="1:30" s="215" customFormat="1" x14ac:dyDescent="0.25">
      <c r="A7168" s="215" t="s">
        <v>160</v>
      </c>
      <c r="B7168" s="215">
        <v>6232</v>
      </c>
      <c r="C7168" s="215" t="s">
        <v>275</v>
      </c>
      <c r="D7168" s="215">
        <v>192044881</v>
      </c>
      <c r="E7168" s="215">
        <v>1060</v>
      </c>
      <c r="F7168" s="215">
        <v>1274</v>
      </c>
      <c r="G7168" s="215">
        <v>1004</v>
      </c>
      <c r="I7168" s="215" t="s">
        <v>28926</v>
      </c>
      <c r="J7168" s="215" t="s">
        <v>28927</v>
      </c>
      <c r="K7168" s="215" t="s">
        <v>8688</v>
      </c>
      <c r="L7168" s="215" t="s">
        <v>28984</v>
      </c>
      <c r="AD7168" s="216"/>
    </row>
    <row r="7169" spans="1:30" s="215" customFormat="1" x14ac:dyDescent="0.25">
      <c r="A7169" s="215" t="s">
        <v>160</v>
      </c>
      <c r="B7169" s="215">
        <v>6232</v>
      </c>
      <c r="C7169" s="215" t="s">
        <v>275</v>
      </c>
      <c r="D7169" s="215">
        <v>192044883</v>
      </c>
      <c r="E7169" s="215">
        <v>1060</v>
      </c>
      <c r="F7169" s="215">
        <v>1272</v>
      </c>
      <c r="G7169" s="215">
        <v>1004</v>
      </c>
      <c r="I7169" s="215" t="s">
        <v>28928</v>
      </c>
      <c r="J7169" s="215" t="s">
        <v>28929</v>
      </c>
      <c r="K7169" s="215" t="s">
        <v>8688</v>
      </c>
      <c r="L7169" s="215" t="s">
        <v>28985</v>
      </c>
      <c r="AD7169" s="216"/>
    </row>
    <row r="7170" spans="1:30" s="215" customFormat="1" x14ac:dyDescent="0.25">
      <c r="A7170" s="215" t="s">
        <v>160</v>
      </c>
      <c r="B7170" s="215">
        <v>6232</v>
      </c>
      <c r="C7170" s="215" t="s">
        <v>275</v>
      </c>
      <c r="D7170" s="215">
        <v>192044887</v>
      </c>
      <c r="E7170" s="215">
        <v>1060</v>
      </c>
      <c r="F7170" s="215">
        <v>1274</v>
      </c>
      <c r="G7170" s="215">
        <v>1004</v>
      </c>
      <c r="I7170" s="215" t="s">
        <v>28930</v>
      </c>
      <c r="J7170" s="215" t="s">
        <v>28931</v>
      </c>
      <c r="K7170" s="215" t="s">
        <v>8688</v>
      </c>
      <c r="L7170" s="215" t="s">
        <v>28986</v>
      </c>
      <c r="AD7170" s="216"/>
    </row>
    <row r="7171" spans="1:30" s="215" customFormat="1" x14ac:dyDescent="0.25">
      <c r="A7171" s="215" t="s">
        <v>160</v>
      </c>
      <c r="B7171" s="215">
        <v>6232</v>
      </c>
      <c r="C7171" s="215" t="s">
        <v>275</v>
      </c>
      <c r="D7171" s="215">
        <v>192047292</v>
      </c>
      <c r="E7171" s="215">
        <v>1060</v>
      </c>
      <c r="F7171" s="215">
        <v>1274</v>
      </c>
      <c r="G7171" s="215">
        <v>1004</v>
      </c>
      <c r="I7171" s="215" t="s">
        <v>29164</v>
      </c>
      <c r="J7171" s="215" t="s">
        <v>29165</v>
      </c>
      <c r="K7171" s="215" t="s">
        <v>8688</v>
      </c>
      <c r="L7171" s="215" t="s">
        <v>29185</v>
      </c>
      <c r="AD7171" s="216"/>
    </row>
    <row r="7172" spans="1:30" s="215" customFormat="1" x14ac:dyDescent="0.25">
      <c r="A7172" s="215" t="s">
        <v>160</v>
      </c>
      <c r="B7172" s="215">
        <v>6232</v>
      </c>
      <c r="C7172" s="215" t="s">
        <v>275</v>
      </c>
      <c r="D7172" s="215">
        <v>500006726</v>
      </c>
      <c r="E7172" s="215">
        <v>1060</v>
      </c>
      <c r="F7172" s="215">
        <v>1274</v>
      </c>
      <c r="G7172" s="215">
        <v>1004</v>
      </c>
      <c r="I7172" s="215" t="s">
        <v>17231</v>
      </c>
      <c r="J7172" s="215" t="s">
        <v>17232</v>
      </c>
      <c r="K7172" s="215" t="s">
        <v>8688</v>
      </c>
      <c r="L7172" s="215" t="s">
        <v>22107</v>
      </c>
      <c r="AD7172" s="216"/>
    </row>
    <row r="7173" spans="1:30" s="215" customFormat="1" x14ac:dyDescent="0.25">
      <c r="A7173" s="215" t="s">
        <v>160</v>
      </c>
      <c r="B7173" s="215">
        <v>6232</v>
      </c>
      <c r="C7173" s="215" t="s">
        <v>275</v>
      </c>
      <c r="D7173" s="215">
        <v>500006783</v>
      </c>
      <c r="E7173" s="215">
        <v>1060</v>
      </c>
      <c r="F7173" s="215">
        <v>1252</v>
      </c>
      <c r="G7173" s="215">
        <v>1004</v>
      </c>
      <c r="I7173" s="215" t="s">
        <v>17233</v>
      </c>
      <c r="J7173" s="215" t="s">
        <v>17234</v>
      </c>
      <c r="K7173" s="215" t="s">
        <v>8688</v>
      </c>
      <c r="L7173" s="215" t="s">
        <v>22108</v>
      </c>
      <c r="AD7173" s="216"/>
    </row>
    <row r="7174" spans="1:30" s="215" customFormat="1" x14ac:dyDescent="0.25">
      <c r="A7174" s="215" t="s">
        <v>160</v>
      </c>
      <c r="B7174" s="215">
        <v>6232</v>
      </c>
      <c r="C7174" s="215" t="s">
        <v>275</v>
      </c>
      <c r="D7174" s="215">
        <v>500006807</v>
      </c>
      <c r="E7174" s="215">
        <v>1040</v>
      </c>
      <c r="F7174" s="215">
        <v>1212</v>
      </c>
      <c r="G7174" s="215">
        <v>1004</v>
      </c>
      <c r="I7174" s="215" t="s">
        <v>17235</v>
      </c>
      <c r="J7174" s="215" t="s">
        <v>17236</v>
      </c>
      <c r="K7174" s="215" t="s">
        <v>8688</v>
      </c>
      <c r="L7174" s="215" t="s">
        <v>22109</v>
      </c>
      <c r="AD7174" s="216"/>
    </row>
    <row r="7175" spans="1:30" s="215" customFormat="1" x14ac:dyDescent="0.25">
      <c r="A7175" s="215" t="s">
        <v>160</v>
      </c>
      <c r="B7175" s="215">
        <v>6232</v>
      </c>
      <c r="C7175" s="215" t="s">
        <v>275</v>
      </c>
      <c r="D7175" s="215">
        <v>502297976</v>
      </c>
      <c r="E7175" s="215">
        <v>1060</v>
      </c>
      <c r="F7175" s="215">
        <v>1274</v>
      </c>
      <c r="G7175" s="215">
        <v>1004</v>
      </c>
      <c r="I7175" s="215" t="s">
        <v>8344</v>
      </c>
      <c r="J7175" s="215" t="s">
        <v>8345</v>
      </c>
      <c r="K7175" s="215" t="s">
        <v>3252</v>
      </c>
      <c r="L7175" s="215" t="s">
        <v>24246</v>
      </c>
      <c r="AD7175" s="216"/>
    </row>
    <row r="7176" spans="1:30" s="215" customFormat="1" x14ac:dyDescent="0.25">
      <c r="A7176" s="215" t="s">
        <v>160</v>
      </c>
      <c r="B7176" s="215">
        <v>6232</v>
      </c>
      <c r="C7176" s="215" t="s">
        <v>275</v>
      </c>
      <c r="D7176" s="215">
        <v>502298002</v>
      </c>
      <c r="E7176" s="215">
        <v>1080</v>
      </c>
      <c r="F7176" s="215">
        <v>1242</v>
      </c>
      <c r="G7176" s="215">
        <v>1004</v>
      </c>
      <c r="I7176" s="215" t="s">
        <v>7629</v>
      </c>
      <c r="J7176" s="215" t="s">
        <v>7630</v>
      </c>
      <c r="K7176" s="215" t="s">
        <v>328</v>
      </c>
      <c r="L7176" s="215" t="s">
        <v>7637</v>
      </c>
      <c r="AD7176" s="216"/>
    </row>
    <row r="7177" spans="1:30" s="215" customFormat="1" x14ac:dyDescent="0.25">
      <c r="A7177" s="215" t="s">
        <v>160</v>
      </c>
      <c r="B7177" s="215">
        <v>6232</v>
      </c>
      <c r="C7177" s="215" t="s">
        <v>275</v>
      </c>
      <c r="D7177" s="215">
        <v>502298003</v>
      </c>
      <c r="E7177" s="215">
        <v>1080</v>
      </c>
      <c r="F7177" s="215">
        <v>1242</v>
      </c>
      <c r="G7177" s="215">
        <v>1004</v>
      </c>
      <c r="I7177" s="215" t="s">
        <v>7631</v>
      </c>
      <c r="J7177" s="215" t="s">
        <v>7632</v>
      </c>
      <c r="K7177" s="215" t="s">
        <v>328</v>
      </c>
      <c r="L7177" s="215" t="s">
        <v>7637</v>
      </c>
      <c r="AD7177" s="216"/>
    </row>
    <row r="7178" spans="1:30" s="215" customFormat="1" x14ac:dyDescent="0.25">
      <c r="A7178" s="215" t="s">
        <v>160</v>
      </c>
      <c r="B7178" s="215">
        <v>6232</v>
      </c>
      <c r="C7178" s="215" t="s">
        <v>275</v>
      </c>
      <c r="D7178" s="215">
        <v>502298313</v>
      </c>
      <c r="E7178" s="215">
        <v>1080</v>
      </c>
      <c r="F7178" s="215">
        <v>1242</v>
      </c>
      <c r="G7178" s="215">
        <v>1004</v>
      </c>
      <c r="I7178" s="215" t="s">
        <v>7633</v>
      </c>
      <c r="J7178" s="215" t="s">
        <v>7634</v>
      </c>
      <c r="K7178" s="215" t="s">
        <v>328</v>
      </c>
      <c r="L7178" s="215" t="s">
        <v>7638</v>
      </c>
      <c r="AD7178" s="216"/>
    </row>
    <row r="7179" spans="1:30" s="215" customFormat="1" x14ac:dyDescent="0.25">
      <c r="A7179" s="215" t="s">
        <v>160</v>
      </c>
      <c r="B7179" s="215">
        <v>6232</v>
      </c>
      <c r="C7179" s="215" t="s">
        <v>275</v>
      </c>
      <c r="D7179" s="215">
        <v>502298315</v>
      </c>
      <c r="E7179" s="215">
        <v>1080</v>
      </c>
      <c r="F7179" s="215">
        <v>1242</v>
      </c>
      <c r="G7179" s="215">
        <v>1004</v>
      </c>
      <c r="I7179" s="215" t="s">
        <v>7635</v>
      </c>
      <c r="J7179" s="215" t="s">
        <v>7636</v>
      </c>
      <c r="K7179" s="215" t="s">
        <v>328</v>
      </c>
      <c r="L7179" s="215" t="s">
        <v>7638</v>
      </c>
      <c r="AD7179" s="216"/>
    </row>
    <row r="7180" spans="1:30" s="215" customFormat="1" x14ac:dyDescent="0.25">
      <c r="A7180" s="215" t="s">
        <v>160</v>
      </c>
      <c r="B7180" s="215">
        <v>6232</v>
      </c>
      <c r="C7180" s="215" t="s">
        <v>275</v>
      </c>
      <c r="D7180" s="215">
        <v>502298372</v>
      </c>
      <c r="E7180" s="215">
        <v>1060</v>
      </c>
      <c r="F7180" s="215">
        <v>1274</v>
      </c>
      <c r="G7180" s="215">
        <v>1004</v>
      </c>
      <c r="I7180" s="215" t="s">
        <v>17237</v>
      </c>
      <c r="J7180" s="215" t="s">
        <v>17238</v>
      </c>
      <c r="K7180" s="215" t="s">
        <v>8688</v>
      </c>
      <c r="L7180" s="215" t="s">
        <v>22110</v>
      </c>
      <c r="AD7180" s="216"/>
    </row>
    <row r="7181" spans="1:30" s="215" customFormat="1" x14ac:dyDescent="0.25">
      <c r="A7181" s="215" t="s">
        <v>160</v>
      </c>
      <c r="B7181" s="215">
        <v>6232</v>
      </c>
      <c r="C7181" s="215" t="s">
        <v>275</v>
      </c>
      <c r="D7181" s="215">
        <v>502298482</v>
      </c>
      <c r="E7181" s="215">
        <v>1060</v>
      </c>
      <c r="F7181" s="215">
        <v>1274</v>
      </c>
      <c r="G7181" s="215">
        <v>1004</v>
      </c>
      <c r="I7181" s="215" t="s">
        <v>17239</v>
      </c>
      <c r="J7181" s="215" t="s">
        <v>17240</v>
      </c>
      <c r="K7181" s="215" t="s">
        <v>8688</v>
      </c>
      <c r="L7181" s="215" t="s">
        <v>22111</v>
      </c>
      <c r="AD7181" s="216"/>
    </row>
    <row r="7182" spans="1:30" s="215" customFormat="1" x14ac:dyDescent="0.25">
      <c r="A7182" s="215" t="s">
        <v>160</v>
      </c>
      <c r="B7182" s="215">
        <v>6232</v>
      </c>
      <c r="C7182" s="215" t="s">
        <v>275</v>
      </c>
      <c r="D7182" s="215">
        <v>502298581</v>
      </c>
      <c r="E7182" s="215">
        <v>1060</v>
      </c>
      <c r="F7182" s="215">
        <v>1274</v>
      </c>
      <c r="G7182" s="215">
        <v>1004</v>
      </c>
      <c r="I7182" s="215" t="s">
        <v>17241</v>
      </c>
      <c r="J7182" s="215" t="s">
        <v>17242</v>
      </c>
      <c r="K7182" s="215" t="s">
        <v>8688</v>
      </c>
      <c r="L7182" s="215" t="s">
        <v>22112</v>
      </c>
      <c r="AD7182" s="216"/>
    </row>
    <row r="7183" spans="1:30" s="215" customFormat="1" x14ac:dyDescent="0.25">
      <c r="A7183" s="215" t="s">
        <v>160</v>
      </c>
      <c r="B7183" s="215">
        <v>6232</v>
      </c>
      <c r="C7183" s="215" t="s">
        <v>275</v>
      </c>
      <c r="D7183" s="215">
        <v>502298582</v>
      </c>
      <c r="E7183" s="215">
        <v>1060</v>
      </c>
      <c r="F7183" s="215">
        <v>1271</v>
      </c>
      <c r="G7183" s="215">
        <v>1004</v>
      </c>
      <c r="I7183" s="215" t="s">
        <v>17243</v>
      </c>
      <c r="J7183" s="215" t="s">
        <v>17244</v>
      </c>
      <c r="K7183" s="215" t="s">
        <v>8688</v>
      </c>
      <c r="L7183" s="215" t="s">
        <v>22113</v>
      </c>
      <c r="AD7183" s="216"/>
    </row>
    <row r="7184" spans="1:30" s="215" customFormat="1" x14ac:dyDescent="0.25">
      <c r="A7184" s="215" t="s">
        <v>160</v>
      </c>
      <c r="B7184" s="215">
        <v>6232</v>
      </c>
      <c r="C7184" s="215" t="s">
        <v>275</v>
      </c>
      <c r="D7184" s="215">
        <v>502298583</v>
      </c>
      <c r="E7184" s="215">
        <v>1060</v>
      </c>
      <c r="F7184" s="215">
        <v>1271</v>
      </c>
      <c r="G7184" s="215">
        <v>1004</v>
      </c>
      <c r="I7184" s="215" t="s">
        <v>17245</v>
      </c>
      <c r="J7184" s="215" t="s">
        <v>17246</v>
      </c>
      <c r="K7184" s="215" t="s">
        <v>8688</v>
      </c>
      <c r="L7184" s="215" t="s">
        <v>22114</v>
      </c>
      <c r="AD7184" s="216"/>
    </row>
    <row r="7185" spans="1:30" s="215" customFormat="1" x14ac:dyDescent="0.25">
      <c r="A7185" s="215" t="s">
        <v>160</v>
      </c>
      <c r="B7185" s="215">
        <v>6232</v>
      </c>
      <c r="C7185" s="215" t="s">
        <v>275</v>
      </c>
      <c r="D7185" s="215">
        <v>502298609</v>
      </c>
      <c r="E7185" s="215">
        <v>1060</v>
      </c>
      <c r="F7185" s="215">
        <v>1274</v>
      </c>
      <c r="G7185" s="215">
        <v>1004</v>
      </c>
      <c r="I7185" s="215" t="s">
        <v>17247</v>
      </c>
      <c r="J7185" s="215" t="s">
        <v>17248</v>
      </c>
      <c r="K7185" s="215" t="s">
        <v>8688</v>
      </c>
      <c r="L7185" s="215" t="s">
        <v>22115</v>
      </c>
      <c r="AD7185" s="216"/>
    </row>
    <row r="7186" spans="1:30" s="215" customFormat="1" x14ac:dyDescent="0.25">
      <c r="A7186" s="215" t="s">
        <v>160</v>
      </c>
      <c r="B7186" s="215">
        <v>6232</v>
      </c>
      <c r="C7186" s="215" t="s">
        <v>275</v>
      </c>
      <c r="D7186" s="215">
        <v>502298854</v>
      </c>
      <c r="E7186" s="215">
        <v>1060</v>
      </c>
      <c r="F7186" s="215">
        <v>1274</v>
      </c>
      <c r="G7186" s="215">
        <v>1004</v>
      </c>
      <c r="I7186" s="215" t="s">
        <v>17249</v>
      </c>
      <c r="J7186" s="215" t="s">
        <v>17250</v>
      </c>
      <c r="K7186" s="215" t="s">
        <v>8688</v>
      </c>
      <c r="L7186" s="215" t="s">
        <v>22116</v>
      </c>
      <c r="AD7186" s="216"/>
    </row>
    <row r="7187" spans="1:30" s="215" customFormat="1" x14ac:dyDescent="0.25">
      <c r="A7187" s="215" t="s">
        <v>160</v>
      </c>
      <c r="B7187" s="215">
        <v>6232</v>
      </c>
      <c r="C7187" s="215" t="s">
        <v>275</v>
      </c>
      <c r="D7187" s="215">
        <v>502298966</v>
      </c>
      <c r="E7187" s="215">
        <v>1060</v>
      </c>
      <c r="F7187" s="215">
        <v>1274</v>
      </c>
      <c r="G7187" s="215">
        <v>1004</v>
      </c>
      <c r="I7187" s="215" t="s">
        <v>17251</v>
      </c>
      <c r="J7187" s="215" t="s">
        <v>17252</v>
      </c>
      <c r="K7187" s="215" t="s">
        <v>8688</v>
      </c>
      <c r="L7187" s="215" t="s">
        <v>22117</v>
      </c>
      <c r="AD7187" s="216"/>
    </row>
    <row r="7188" spans="1:30" s="215" customFormat="1" x14ac:dyDescent="0.25">
      <c r="A7188" s="215" t="s">
        <v>160</v>
      </c>
      <c r="B7188" s="215">
        <v>6232</v>
      </c>
      <c r="C7188" s="215" t="s">
        <v>275</v>
      </c>
      <c r="D7188" s="215">
        <v>502298967</v>
      </c>
      <c r="E7188" s="215">
        <v>1060</v>
      </c>
      <c r="F7188" s="215">
        <v>1274</v>
      </c>
      <c r="G7188" s="215">
        <v>1004</v>
      </c>
      <c r="I7188" s="215" t="s">
        <v>17253</v>
      </c>
      <c r="J7188" s="215" t="s">
        <v>17254</v>
      </c>
      <c r="K7188" s="215" t="s">
        <v>8688</v>
      </c>
      <c r="L7188" s="215" t="s">
        <v>22118</v>
      </c>
      <c r="AD7188" s="216"/>
    </row>
    <row r="7189" spans="1:30" s="215" customFormat="1" x14ac:dyDescent="0.25">
      <c r="A7189" s="215" t="s">
        <v>160</v>
      </c>
      <c r="B7189" s="215">
        <v>6235</v>
      </c>
      <c r="C7189" s="215" t="s">
        <v>276</v>
      </c>
      <c r="D7189" s="215">
        <v>941528</v>
      </c>
      <c r="E7189" s="215">
        <v>1020</v>
      </c>
      <c r="F7189" s="215">
        <v>1122</v>
      </c>
      <c r="G7189" s="215">
        <v>1004</v>
      </c>
      <c r="I7189" s="215" t="s">
        <v>23894</v>
      </c>
      <c r="J7189" s="215" t="s">
        <v>23895</v>
      </c>
      <c r="K7189" s="215" t="s">
        <v>328</v>
      </c>
      <c r="L7189" s="215" t="s">
        <v>8154</v>
      </c>
      <c r="AD7189" s="216"/>
    </row>
    <row r="7190" spans="1:30" s="215" customFormat="1" x14ac:dyDescent="0.25">
      <c r="A7190" s="215" t="s">
        <v>160</v>
      </c>
      <c r="B7190" s="215">
        <v>6235</v>
      </c>
      <c r="C7190" s="215" t="s">
        <v>276</v>
      </c>
      <c r="D7190" s="215">
        <v>941531</v>
      </c>
      <c r="E7190" s="215">
        <v>1030</v>
      </c>
      <c r="F7190" s="215">
        <v>1122</v>
      </c>
      <c r="G7190" s="215">
        <v>1004</v>
      </c>
      <c r="I7190" s="215" t="s">
        <v>23896</v>
      </c>
      <c r="J7190" s="215" t="s">
        <v>23897</v>
      </c>
      <c r="K7190" s="215" t="s">
        <v>328</v>
      </c>
      <c r="L7190" s="215" t="s">
        <v>8155</v>
      </c>
      <c r="AD7190" s="216"/>
    </row>
    <row r="7191" spans="1:30" s="215" customFormat="1" x14ac:dyDescent="0.25">
      <c r="A7191" s="215" t="s">
        <v>160</v>
      </c>
      <c r="B7191" s="215">
        <v>6235</v>
      </c>
      <c r="C7191" s="215" t="s">
        <v>276</v>
      </c>
      <c r="D7191" s="215">
        <v>941532</v>
      </c>
      <c r="E7191" s="215">
        <v>1020</v>
      </c>
      <c r="F7191" s="215">
        <v>1122</v>
      </c>
      <c r="G7191" s="215">
        <v>1004</v>
      </c>
      <c r="I7191" s="215" t="s">
        <v>23898</v>
      </c>
      <c r="J7191" s="215" t="s">
        <v>23899</v>
      </c>
      <c r="K7191" s="215" t="s">
        <v>328</v>
      </c>
      <c r="L7191" s="215" t="s">
        <v>8155</v>
      </c>
      <c r="AD7191" s="216"/>
    </row>
    <row r="7192" spans="1:30" s="215" customFormat="1" x14ac:dyDescent="0.25">
      <c r="A7192" s="215" t="s">
        <v>160</v>
      </c>
      <c r="B7192" s="215">
        <v>6235</v>
      </c>
      <c r="C7192" s="215" t="s">
        <v>276</v>
      </c>
      <c r="D7192" s="215">
        <v>941538</v>
      </c>
      <c r="E7192" s="215">
        <v>1020</v>
      </c>
      <c r="F7192" s="215">
        <v>1122</v>
      </c>
      <c r="G7192" s="215">
        <v>1004</v>
      </c>
      <c r="I7192" s="215" t="s">
        <v>23900</v>
      </c>
      <c r="J7192" s="215" t="s">
        <v>23901</v>
      </c>
      <c r="K7192" s="215" t="s">
        <v>328</v>
      </c>
      <c r="L7192" s="215" t="s">
        <v>8154</v>
      </c>
      <c r="AD7192" s="216"/>
    </row>
    <row r="7193" spans="1:30" s="215" customFormat="1" x14ac:dyDescent="0.25">
      <c r="A7193" s="215" t="s">
        <v>160</v>
      </c>
      <c r="B7193" s="215">
        <v>6235</v>
      </c>
      <c r="C7193" s="215" t="s">
        <v>276</v>
      </c>
      <c r="D7193" s="215">
        <v>941539</v>
      </c>
      <c r="E7193" s="215">
        <v>1020</v>
      </c>
      <c r="F7193" s="215">
        <v>1122</v>
      </c>
      <c r="G7193" s="215">
        <v>1004</v>
      </c>
      <c r="I7193" s="215" t="s">
        <v>23902</v>
      </c>
      <c r="J7193" s="215" t="s">
        <v>23903</v>
      </c>
      <c r="K7193" s="215" t="s">
        <v>328</v>
      </c>
      <c r="L7193" s="215" t="s">
        <v>8156</v>
      </c>
      <c r="AD7193" s="216"/>
    </row>
    <row r="7194" spans="1:30" s="215" customFormat="1" x14ac:dyDescent="0.25">
      <c r="A7194" s="215" t="s">
        <v>160</v>
      </c>
      <c r="B7194" s="215">
        <v>6235</v>
      </c>
      <c r="C7194" s="215" t="s">
        <v>276</v>
      </c>
      <c r="D7194" s="215">
        <v>941540</v>
      </c>
      <c r="E7194" s="215">
        <v>1020</v>
      </c>
      <c r="F7194" s="215">
        <v>1122</v>
      </c>
      <c r="G7194" s="215">
        <v>1004</v>
      </c>
      <c r="I7194" s="215" t="s">
        <v>23904</v>
      </c>
      <c r="J7194" s="215" t="s">
        <v>23905</v>
      </c>
      <c r="K7194" s="215" t="s">
        <v>328</v>
      </c>
      <c r="L7194" s="215" t="s">
        <v>8156</v>
      </c>
      <c r="AD7194" s="216"/>
    </row>
    <row r="7195" spans="1:30" s="215" customFormat="1" x14ac:dyDescent="0.25">
      <c r="A7195" s="215" t="s">
        <v>160</v>
      </c>
      <c r="B7195" s="215">
        <v>6235</v>
      </c>
      <c r="C7195" s="215" t="s">
        <v>276</v>
      </c>
      <c r="D7195" s="215">
        <v>941548</v>
      </c>
      <c r="E7195" s="215">
        <v>1020</v>
      </c>
      <c r="F7195" s="215">
        <v>1110</v>
      </c>
      <c r="G7195" s="215">
        <v>1004</v>
      </c>
      <c r="I7195" s="215" t="s">
        <v>23906</v>
      </c>
      <c r="J7195" s="215" t="s">
        <v>23907</v>
      </c>
      <c r="K7195" s="215" t="s">
        <v>328</v>
      </c>
      <c r="L7195" s="215" t="s">
        <v>8157</v>
      </c>
      <c r="AD7195" s="216"/>
    </row>
    <row r="7196" spans="1:30" s="215" customFormat="1" x14ac:dyDescent="0.25">
      <c r="A7196" s="215" t="s">
        <v>160</v>
      </c>
      <c r="B7196" s="215">
        <v>6235</v>
      </c>
      <c r="C7196" s="215" t="s">
        <v>276</v>
      </c>
      <c r="D7196" s="215">
        <v>941549</v>
      </c>
      <c r="E7196" s="215">
        <v>1020</v>
      </c>
      <c r="F7196" s="215">
        <v>1110</v>
      </c>
      <c r="G7196" s="215">
        <v>1004</v>
      </c>
      <c r="I7196" s="215" t="s">
        <v>23908</v>
      </c>
      <c r="J7196" s="215" t="s">
        <v>23909</v>
      </c>
      <c r="K7196" s="215" t="s">
        <v>328</v>
      </c>
      <c r="L7196" s="215" t="s">
        <v>8157</v>
      </c>
      <c r="AD7196" s="216"/>
    </row>
    <row r="7197" spans="1:30" s="215" customFormat="1" x14ac:dyDescent="0.25">
      <c r="A7197" s="215" t="s">
        <v>160</v>
      </c>
      <c r="B7197" s="215">
        <v>6235</v>
      </c>
      <c r="C7197" s="215" t="s">
        <v>276</v>
      </c>
      <c r="D7197" s="215">
        <v>941552</v>
      </c>
      <c r="E7197" s="215">
        <v>1020</v>
      </c>
      <c r="F7197" s="215">
        <v>1110</v>
      </c>
      <c r="G7197" s="215">
        <v>1004</v>
      </c>
      <c r="I7197" s="215" t="s">
        <v>23910</v>
      </c>
      <c r="J7197" s="215" t="s">
        <v>23911</v>
      </c>
      <c r="K7197" s="215" t="s">
        <v>328</v>
      </c>
      <c r="L7197" s="215" t="s">
        <v>8158</v>
      </c>
      <c r="AD7197" s="216"/>
    </row>
    <row r="7198" spans="1:30" s="215" customFormat="1" x14ac:dyDescent="0.25">
      <c r="A7198" s="215" t="s">
        <v>160</v>
      </c>
      <c r="B7198" s="215">
        <v>6235</v>
      </c>
      <c r="C7198" s="215" t="s">
        <v>276</v>
      </c>
      <c r="D7198" s="215">
        <v>941553</v>
      </c>
      <c r="E7198" s="215">
        <v>1020</v>
      </c>
      <c r="F7198" s="215">
        <v>1110</v>
      </c>
      <c r="G7198" s="215">
        <v>1004</v>
      </c>
      <c r="I7198" s="215" t="s">
        <v>23912</v>
      </c>
      <c r="J7198" s="215" t="s">
        <v>23913</v>
      </c>
      <c r="K7198" s="215" t="s">
        <v>328</v>
      </c>
      <c r="L7198" s="215" t="s">
        <v>8158</v>
      </c>
      <c r="AD7198" s="216"/>
    </row>
    <row r="7199" spans="1:30" s="215" customFormat="1" x14ac:dyDescent="0.25">
      <c r="A7199" s="215" t="s">
        <v>160</v>
      </c>
      <c r="B7199" s="215">
        <v>6235</v>
      </c>
      <c r="C7199" s="215" t="s">
        <v>276</v>
      </c>
      <c r="D7199" s="215">
        <v>941559</v>
      </c>
      <c r="E7199" s="215">
        <v>1020</v>
      </c>
      <c r="F7199" s="215">
        <v>1122</v>
      </c>
      <c r="G7199" s="215">
        <v>1004</v>
      </c>
      <c r="I7199" s="215" t="s">
        <v>23914</v>
      </c>
      <c r="J7199" s="215" t="s">
        <v>23915</v>
      </c>
      <c r="K7199" s="215" t="s">
        <v>328</v>
      </c>
      <c r="L7199" s="215" t="s">
        <v>8159</v>
      </c>
      <c r="AD7199" s="216"/>
    </row>
    <row r="7200" spans="1:30" s="215" customFormat="1" x14ac:dyDescent="0.25">
      <c r="A7200" s="215" t="s">
        <v>160</v>
      </c>
      <c r="B7200" s="215">
        <v>6235</v>
      </c>
      <c r="C7200" s="215" t="s">
        <v>276</v>
      </c>
      <c r="D7200" s="215">
        <v>941560</v>
      </c>
      <c r="E7200" s="215">
        <v>1020</v>
      </c>
      <c r="F7200" s="215">
        <v>1122</v>
      </c>
      <c r="G7200" s="215">
        <v>1004</v>
      </c>
      <c r="I7200" s="215" t="s">
        <v>23916</v>
      </c>
      <c r="J7200" s="215" t="s">
        <v>23917</v>
      </c>
      <c r="K7200" s="215" t="s">
        <v>328</v>
      </c>
      <c r="L7200" s="215" t="s">
        <v>8159</v>
      </c>
      <c r="AD7200" s="216"/>
    </row>
    <row r="7201" spans="1:30" s="215" customFormat="1" x14ac:dyDescent="0.25">
      <c r="A7201" s="215" t="s">
        <v>160</v>
      </c>
      <c r="B7201" s="215">
        <v>6235</v>
      </c>
      <c r="C7201" s="215" t="s">
        <v>276</v>
      </c>
      <c r="D7201" s="215">
        <v>941571</v>
      </c>
      <c r="E7201" s="215">
        <v>1020</v>
      </c>
      <c r="F7201" s="215">
        <v>1110</v>
      </c>
      <c r="G7201" s="215">
        <v>1004</v>
      </c>
      <c r="I7201" s="215" t="s">
        <v>23918</v>
      </c>
      <c r="J7201" s="215" t="s">
        <v>23919</v>
      </c>
      <c r="K7201" s="215" t="s">
        <v>328</v>
      </c>
      <c r="L7201" s="215" t="s">
        <v>8160</v>
      </c>
      <c r="AD7201" s="216"/>
    </row>
    <row r="7202" spans="1:30" s="215" customFormat="1" x14ac:dyDescent="0.25">
      <c r="A7202" s="215" t="s">
        <v>160</v>
      </c>
      <c r="B7202" s="215">
        <v>6235</v>
      </c>
      <c r="C7202" s="215" t="s">
        <v>276</v>
      </c>
      <c r="D7202" s="215">
        <v>941572</v>
      </c>
      <c r="E7202" s="215">
        <v>1020</v>
      </c>
      <c r="F7202" s="215">
        <v>1110</v>
      </c>
      <c r="G7202" s="215">
        <v>1004</v>
      </c>
      <c r="I7202" s="215" t="s">
        <v>23920</v>
      </c>
      <c r="J7202" s="215" t="s">
        <v>23921</v>
      </c>
      <c r="K7202" s="215" t="s">
        <v>328</v>
      </c>
      <c r="L7202" s="215" t="s">
        <v>8160</v>
      </c>
      <c r="AD7202" s="216"/>
    </row>
    <row r="7203" spans="1:30" s="215" customFormat="1" x14ac:dyDescent="0.25">
      <c r="A7203" s="215" t="s">
        <v>160</v>
      </c>
      <c r="B7203" s="215">
        <v>6235</v>
      </c>
      <c r="C7203" s="215" t="s">
        <v>276</v>
      </c>
      <c r="D7203" s="215">
        <v>941598</v>
      </c>
      <c r="E7203" s="215">
        <v>1020</v>
      </c>
      <c r="F7203" s="215">
        <v>1122</v>
      </c>
      <c r="G7203" s="215">
        <v>1004</v>
      </c>
      <c r="I7203" s="215" t="s">
        <v>23922</v>
      </c>
      <c r="J7203" s="215" t="s">
        <v>23923</v>
      </c>
      <c r="K7203" s="215" t="s">
        <v>328</v>
      </c>
      <c r="L7203" s="215" t="s">
        <v>8161</v>
      </c>
      <c r="AD7203" s="216"/>
    </row>
    <row r="7204" spans="1:30" s="215" customFormat="1" x14ac:dyDescent="0.25">
      <c r="A7204" s="215" t="s">
        <v>160</v>
      </c>
      <c r="B7204" s="215">
        <v>6235</v>
      </c>
      <c r="C7204" s="215" t="s">
        <v>276</v>
      </c>
      <c r="D7204" s="215">
        <v>941600</v>
      </c>
      <c r="E7204" s="215">
        <v>1020</v>
      </c>
      <c r="F7204" s="215">
        <v>1122</v>
      </c>
      <c r="G7204" s="215">
        <v>1004</v>
      </c>
      <c r="I7204" s="215" t="s">
        <v>23924</v>
      </c>
      <c r="J7204" s="215" t="s">
        <v>23925</v>
      </c>
      <c r="K7204" s="215" t="s">
        <v>328</v>
      </c>
      <c r="L7204" s="215" t="s">
        <v>8161</v>
      </c>
      <c r="AD7204" s="216"/>
    </row>
    <row r="7205" spans="1:30" s="215" customFormat="1" x14ac:dyDescent="0.25">
      <c r="A7205" s="215" t="s">
        <v>160</v>
      </c>
      <c r="B7205" s="215">
        <v>6235</v>
      </c>
      <c r="C7205" s="215" t="s">
        <v>276</v>
      </c>
      <c r="D7205" s="215">
        <v>941631</v>
      </c>
      <c r="E7205" s="215">
        <v>1020</v>
      </c>
      <c r="F7205" s="215">
        <v>1121</v>
      </c>
      <c r="G7205" s="215">
        <v>1004</v>
      </c>
      <c r="I7205" s="215" t="s">
        <v>23926</v>
      </c>
      <c r="J7205" s="215" t="s">
        <v>23927</v>
      </c>
      <c r="K7205" s="215" t="s">
        <v>328</v>
      </c>
      <c r="L7205" s="215" t="s">
        <v>8162</v>
      </c>
      <c r="AD7205" s="216"/>
    </row>
    <row r="7206" spans="1:30" s="215" customFormat="1" x14ac:dyDescent="0.25">
      <c r="A7206" s="215" t="s">
        <v>160</v>
      </c>
      <c r="B7206" s="215">
        <v>6235</v>
      </c>
      <c r="C7206" s="215" t="s">
        <v>276</v>
      </c>
      <c r="D7206" s="215">
        <v>3131144</v>
      </c>
      <c r="E7206" s="215">
        <v>1020</v>
      </c>
      <c r="F7206" s="215">
        <v>1122</v>
      </c>
      <c r="G7206" s="215">
        <v>1004</v>
      </c>
      <c r="I7206" s="215" t="s">
        <v>23928</v>
      </c>
      <c r="J7206" s="215" t="s">
        <v>23929</v>
      </c>
      <c r="K7206" s="215" t="s">
        <v>328</v>
      </c>
      <c r="L7206" s="215" t="s">
        <v>8163</v>
      </c>
      <c r="AD7206" s="216"/>
    </row>
    <row r="7207" spans="1:30" s="215" customFormat="1" x14ac:dyDescent="0.25">
      <c r="A7207" s="215" t="s">
        <v>160</v>
      </c>
      <c r="B7207" s="215">
        <v>6235</v>
      </c>
      <c r="C7207" s="215" t="s">
        <v>276</v>
      </c>
      <c r="D7207" s="215">
        <v>3131145</v>
      </c>
      <c r="E7207" s="215">
        <v>1020</v>
      </c>
      <c r="F7207" s="215">
        <v>1122</v>
      </c>
      <c r="G7207" s="215">
        <v>1004</v>
      </c>
      <c r="I7207" s="215" t="s">
        <v>23930</v>
      </c>
      <c r="J7207" s="215" t="s">
        <v>23931</v>
      </c>
      <c r="K7207" s="215" t="s">
        <v>328</v>
      </c>
      <c r="L7207" s="215" t="s">
        <v>8163</v>
      </c>
      <c r="AD7207" s="216"/>
    </row>
    <row r="7208" spans="1:30" s="215" customFormat="1" x14ac:dyDescent="0.25">
      <c r="A7208" s="215" t="s">
        <v>160</v>
      </c>
      <c r="B7208" s="215">
        <v>6235</v>
      </c>
      <c r="C7208" s="215" t="s">
        <v>276</v>
      </c>
      <c r="D7208" s="215">
        <v>3131149</v>
      </c>
      <c r="E7208" s="215">
        <v>1020</v>
      </c>
      <c r="F7208" s="215">
        <v>1122</v>
      </c>
      <c r="G7208" s="215">
        <v>1004</v>
      </c>
      <c r="I7208" s="215" t="s">
        <v>23932</v>
      </c>
      <c r="J7208" s="215" t="s">
        <v>23933</v>
      </c>
      <c r="K7208" s="215" t="s">
        <v>328</v>
      </c>
      <c r="L7208" s="215" t="s">
        <v>8164</v>
      </c>
      <c r="AD7208" s="216"/>
    </row>
    <row r="7209" spans="1:30" s="215" customFormat="1" x14ac:dyDescent="0.25">
      <c r="A7209" s="215" t="s">
        <v>160</v>
      </c>
      <c r="B7209" s="215">
        <v>6235</v>
      </c>
      <c r="C7209" s="215" t="s">
        <v>276</v>
      </c>
      <c r="D7209" s="215">
        <v>190154275</v>
      </c>
      <c r="E7209" s="215">
        <v>1020</v>
      </c>
      <c r="F7209" s="215">
        <v>1110</v>
      </c>
      <c r="G7209" s="215">
        <v>1004</v>
      </c>
      <c r="I7209" s="215" t="s">
        <v>23934</v>
      </c>
      <c r="J7209" s="215" t="s">
        <v>23935</v>
      </c>
      <c r="K7209" s="215" t="s">
        <v>328</v>
      </c>
      <c r="L7209" s="215" t="s">
        <v>8165</v>
      </c>
      <c r="AD7209" s="216"/>
    </row>
    <row r="7210" spans="1:30" s="215" customFormat="1" x14ac:dyDescent="0.25">
      <c r="A7210" s="215" t="s">
        <v>160</v>
      </c>
      <c r="B7210" s="215">
        <v>6235</v>
      </c>
      <c r="C7210" s="215" t="s">
        <v>276</v>
      </c>
      <c r="D7210" s="215">
        <v>190154314</v>
      </c>
      <c r="E7210" s="215">
        <v>1020</v>
      </c>
      <c r="F7210" s="215">
        <v>1110</v>
      </c>
      <c r="G7210" s="215">
        <v>1004</v>
      </c>
      <c r="I7210" s="215" t="s">
        <v>23936</v>
      </c>
      <c r="J7210" s="215" t="s">
        <v>23937</v>
      </c>
      <c r="K7210" s="215" t="s">
        <v>328</v>
      </c>
      <c r="L7210" s="215" t="s">
        <v>8165</v>
      </c>
      <c r="AD7210" s="216"/>
    </row>
    <row r="7211" spans="1:30" s="215" customFormat="1" x14ac:dyDescent="0.25">
      <c r="A7211" s="215" t="s">
        <v>160</v>
      </c>
      <c r="B7211" s="215">
        <v>6235</v>
      </c>
      <c r="C7211" s="215" t="s">
        <v>276</v>
      </c>
      <c r="D7211" s="215">
        <v>190220353</v>
      </c>
      <c r="E7211" s="215">
        <v>1020</v>
      </c>
      <c r="F7211" s="215">
        <v>1121</v>
      </c>
      <c r="G7211" s="215">
        <v>1004</v>
      </c>
      <c r="I7211" s="215" t="s">
        <v>23938</v>
      </c>
      <c r="J7211" s="215" t="s">
        <v>23939</v>
      </c>
      <c r="K7211" s="215" t="s">
        <v>328</v>
      </c>
      <c r="L7211" s="215" t="s">
        <v>8162</v>
      </c>
      <c r="AD7211" s="216"/>
    </row>
    <row r="7212" spans="1:30" s="215" customFormat="1" x14ac:dyDescent="0.25">
      <c r="A7212" s="215" t="s">
        <v>160</v>
      </c>
      <c r="B7212" s="215">
        <v>6235</v>
      </c>
      <c r="C7212" s="215" t="s">
        <v>276</v>
      </c>
      <c r="D7212" s="215">
        <v>190804229</v>
      </c>
      <c r="E7212" s="215">
        <v>1020</v>
      </c>
      <c r="F7212" s="215">
        <v>1122</v>
      </c>
      <c r="G7212" s="215">
        <v>1004</v>
      </c>
      <c r="I7212" s="215" t="s">
        <v>23940</v>
      </c>
      <c r="J7212" s="215" t="s">
        <v>23941</v>
      </c>
      <c r="K7212" s="215" t="s">
        <v>328</v>
      </c>
      <c r="L7212" s="215" t="s">
        <v>8164</v>
      </c>
      <c r="AD7212" s="216"/>
    </row>
    <row r="7213" spans="1:30" s="215" customFormat="1" x14ac:dyDescent="0.25">
      <c r="A7213" s="215" t="s">
        <v>160</v>
      </c>
      <c r="B7213" s="215">
        <v>6235</v>
      </c>
      <c r="C7213" s="215" t="s">
        <v>276</v>
      </c>
      <c r="D7213" s="215">
        <v>191127851</v>
      </c>
      <c r="E7213" s="215">
        <v>1020</v>
      </c>
      <c r="F7213" s="215">
        <v>1121</v>
      </c>
      <c r="G7213" s="215">
        <v>1004</v>
      </c>
      <c r="I7213" s="215" t="s">
        <v>23942</v>
      </c>
      <c r="J7213" s="215" t="s">
        <v>23943</v>
      </c>
      <c r="K7213" s="215" t="s">
        <v>328</v>
      </c>
      <c r="L7213" s="215" t="s">
        <v>23964</v>
      </c>
      <c r="AD7213" s="216"/>
    </row>
    <row r="7214" spans="1:30" s="215" customFormat="1" x14ac:dyDescent="0.25">
      <c r="A7214" s="215" t="s">
        <v>160</v>
      </c>
      <c r="B7214" s="215">
        <v>6235</v>
      </c>
      <c r="C7214" s="215" t="s">
        <v>276</v>
      </c>
      <c r="D7214" s="215">
        <v>191155730</v>
      </c>
      <c r="E7214" s="215">
        <v>1020</v>
      </c>
      <c r="F7214" s="215">
        <v>1110</v>
      </c>
      <c r="G7214" s="215">
        <v>1004</v>
      </c>
      <c r="I7214" s="215" t="s">
        <v>23944</v>
      </c>
      <c r="J7214" s="215" t="s">
        <v>23945</v>
      </c>
      <c r="K7214" s="215" t="s">
        <v>328</v>
      </c>
      <c r="L7214" s="215" t="s">
        <v>8166</v>
      </c>
      <c r="AD7214" s="216"/>
    </row>
    <row r="7215" spans="1:30" s="215" customFormat="1" x14ac:dyDescent="0.25">
      <c r="A7215" s="215" t="s">
        <v>160</v>
      </c>
      <c r="B7215" s="215">
        <v>6235</v>
      </c>
      <c r="C7215" s="215" t="s">
        <v>276</v>
      </c>
      <c r="D7215" s="215">
        <v>191155750</v>
      </c>
      <c r="E7215" s="215">
        <v>1020</v>
      </c>
      <c r="F7215" s="215">
        <v>1110</v>
      </c>
      <c r="G7215" s="215">
        <v>1004</v>
      </c>
      <c r="I7215" s="215" t="s">
        <v>23946</v>
      </c>
      <c r="J7215" s="215" t="s">
        <v>23947</v>
      </c>
      <c r="K7215" s="215" t="s">
        <v>328</v>
      </c>
      <c r="L7215" s="215" t="s">
        <v>8166</v>
      </c>
      <c r="AD7215" s="216"/>
    </row>
    <row r="7216" spans="1:30" s="215" customFormat="1" x14ac:dyDescent="0.25">
      <c r="A7216" s="215" t="s">
        <v>160</v>
      </c>
      <c r="B7216" s="215">
        <v>6235</v>
      </c>
      <c r="C7216" s="215" t="s">
        <v>276</v>
      </c>
      <c r="D7216" s="215">
        <v>191955402</v>
      </c>
      <c r="E7216" s="215">
        <v>1020</v>
      </c>
      <c r="F7216" s="215">
        <v>1110</v>
      </c>
      <c r="G7216" s="215">
        <v>1004</v>
      </c>
      <c r="I7216" s="215" t="s">
        <v>17255</v>
      </c>
      <c r="J7216" s="215" t="s">
        <v>17256</v>
      </c>
      <c r="K7216" s="215" t="s">
        <v>8688</v>
      </c>
      <c r="L7216" s="215" t="s">
        <v>22119</v>
      </c>
      <c r="AD7216" s="216"/>
    </row>
    <row r="7217" spans="1:30" s="215" customFormat="1" x14ac:dyDescent="0.25">
      <c r="A7217" s="215" t="s">
        <v>160</v>
      </c>
      <c r="B7217" s="215">
        <v>6235</v>
      </c>
      <c r="C7217" s="215" t="s">
        <v>276</v>
      </c>
      <c r="D7217" s="215">
        <v>191955682</v>
      </c>
      <c r="E7217" s="215">
        <v>1020</v>
      </c>
      <c r="F7217" s="215">
        <v>1110</v>
      </c>
      <c r="G7217" s="215">
        <v>1004</v>
      </c>
      <c r="I7217" s="215" t="s">
        <v>17257</v>
      </c>
      <c r="J7217" s="215" t="s">
        <v>17258</v>
      </c>
      <c r="K7217" s="215" t="s">
        <v>8688</v>
      </c>
      <c r="L7217" s="215" t="s">
        <v>22120</v>
      </c>
      <c r="AD7217" s="216"/>
    </row>
    <row r="7218" spans="1:30" s="215" customFormat="1" x14ac:dyDescent="0.25">
      <c r="A7218" s="215" t="s">
        <v>160</v>
      </c>
      <c r="B7218" s="215">
        <v>6235</v>
      </c>
      <c r="C7218" s="215" t="s">
        <v>276</v>
      </c>
      <c r="D7218" s="215">
        <v>191955689</v>
      </c>
      <c r="E7218" s="215">
        <v>1020</v>
      </c>
      <c r="F7218" s="215">
        <v>1110</v>
      </c>
      <c r="G7218" s="215">
        <v>1004</v>
      </c>
      <c r="I7218" s="215" t="s">
        <v>17259</v>
      </c>
      <c r="J7218" s="215" t="s">
        <v>17260</v>
      </c>
      <c r="K7218" s="215" t="s">
        <v>8688</v>
      </c>
      <c r="L7218" s="215" t="s">
        <v>22121</v>
      </c>
      <c r="AD7218" s="216"/>
    </row>
    <row r="7219" spans="1:30" s="215" customFormat="1" x14ac:dyDescent="0.25">
      <c r="A7219" s="215" t="s">
        <v>160</v>
      </c>
      <c r="B7219" s="215">
        <v>6235</v>
      </c>
      <c r="C7219" s="215" t="s">
        <v>276</v>
      </c>
      <c r="D7219" s="215">
        <v>192012247</v>
      </c>
      <c r="E7219" s="215">
        <v>1020</v>
      </c>
      <c r="F7219" s="215">
        <v>1274</v>
      </c>
      <c r="G7219" s="215">
        <v>1004</v>
      </c>
      <c r="I7219" s="215" t="s">
        <v>11902</v>
      </c>
      <c r="J7219" s="215" t="s">
        <v>11903</v>
      </c>
      <c r="K7219" s="215" t="s">
        <v>328</v>
      </c>
      <c r="L7219" s="215" t="s">
        <v>23967</v>
      </c>
      <c r="AD7219" s="216"/>
    </row>
    <row r="7220" spans="1:30" s="215" customFormat="1" x14ac:dyDescent="0.25">
      <c r="A7220" s="215" t="s">
        <v>160</v>
      </c>
      <c r="B7220" s="215">
        <v>6235</v>
      </c>
      <c r="C7220" s="215" t="s">
        <v>276</v>
      </c>
      <c r="D7220" s="215">
        <v>192012253</v>
      </c>
      <c r="E7220" s="215">
        <v>1020</v>
      </c>
      <c r="F7220" s="215">
        <v>1274</v>
      </c>
      <c r="G7220" s="215">
        <v>1004</v>
      </c>
      <c r="I7220" s="215" t="s">
        <v>11904</v>
      </c>
      <c r="J7220" s="215" t="s">
        <v>11905</v>
      </c>
      <c r="K7220" s="215" t="s">
        <v>328</v>
      </c>
      <c r="L7220" s="215" t="s">
        <v>23967</v>
      </c>
      <c r="AD7220" s="216"/>
    </row>
    <row r="7221" spans="1:30" s="215" customFormat="1" x14ac:dyDescent="0.25">
      <c r="A7221" s="215" t="s">
        <v>160</v>
      </c>
      <c r="B7221" s="215">
        <v>6235</v>
      </c>
      <c r="C7221" s="215" t="s">
        <v>276</v>
      </c>
      <c r="D7221" s="215">
        <v>192021430</v>
      </c>
      <c r="E7221" s="215">
        <v>1020</v>
      </c>
      <c r="F7221" s="215">
        <v>1110</v>
      </c>
      <c r="G7221" s="215">
        <v>1004</v>
      </c>
      <c r="I7221" s="215" t="s">
        <v>24581</v>
      </c>
      <c r="J7221" s="215" t="s">
        <v>24582</v>
      </c>
      <c r="K7221" s="215" t="s">
        <v>8688</v>
      </c>
      <c r="L7221" s="215" t="s">
        <v>24600</v>
      </c>
      <c r="AD7221" s="216"/>
    </row>
    <row r="7222" spans="1:30" s="215" customFormat="1" x14ac:dyDescent="0.25">
      <c r="A7222" s="215" t="s">
        <v>160</v>
      </c>
      <c r="B7222" s="215">
        <v>6235</v>
      </c>
      <c r="C7222" s="215" t="s">
        <v>276</v>
      </c>
      <c r="D7222" s="215">
        <v>192021432</v>
      </c>
      <c r="E7222" s="215">
        <v>1020</v>
      </c>
      <c r="F7222" s="215">
        <v>1110</v>
      </c>
      <c r="G7222" s="215">
        <v>1004</v>
      </c>
      <c r="I7222" s="215" t="s">
        <v>24583</v>
      </c>
      <c r="J7222" s="215" t="s">
        <v>24584</v>
      </c>
      <c r="K7222" s="215" t="s">
        <v>8688</v>
      </c>
      <c r="L7222" s="215" t="s">
        <v>24601</v>
      </c>
      <c r="AD7222" s="216"/>
    </row>
    <row r="7223" spans="1:30" s="215" customFormat="1" x14ac:dyDescent="0.25">
      <c r="A7223" s="215" t="s">
        <v>160</v>
      </c>
      <c r="B7223" s="215">
        <v>6235</v>
      </c>
      <c r="C7223" s="215" t="s">
        <v>276</v>
      </c>
      <c r="D7223" s="215">
        <v>192047418</v>
      </c>
      <c r="E7223" s="215">
        <v>1020</v>
      </c>
      <c r="F7223" s="215">
        <v>1121</v>
      </c>
      <c r="G7223" s="215">
        <v>1004</v>
      </c>
      <c r="I7223" s="215" t="s">
        <v>29230</v>
      </c>
      <c r="J7223" s="215" t="s">
        <v>29231</v>
      </c>
      <c r="K7223" s="215" t="s">
        <v>8688</v>
      </c>
      <c r="L7223" s="215" t="s">
        <v>29266</v>
      </c>
      <c r="AD7223" s="216"/>
    </row>
    <row r="7224" spans="1:30" s="215" customFormat="1" x14ac:dyDescent="0.25">
      <c r="A7224" s="215" t="s">
        <v>160</v>
      </c>
      <c r="B7224" s="215">
        <v>6235</v>
      </c>
      <c r="C7224" s="215" t="s">
        <v>276</v>
      </c>
      <c r="D7224" s="215">
        <v>504176292</v>
      </c>
      <c r="E7224" s="215">
        <v>1060</v>
      </c>
      <c r="F7224" s="215">
        <v>1274</v>
      </c>
      <c r="G7224" s="215">
        <v>1004</v>
      </c>
      <c r="I7224" s="215" t="s">
        <v>23948</v>
      </c>
      <c r="J7224" s="215" t="s">
        <v>23949</v>
      </c>
      <c r="K7224" s="215" t="s">
        <v>328</v>
      </c>
      <c r="L7224" s="215" t="s">
        <v>23965</v>
      </c>
      <c r="AD7224" s="216"/>
    </row>
    <row r="7225" spans="1:30" s="215" customFormat="1" x14ac:dyDescent="0.25">
      <c r="A7225" s="215" t="s">
        <v>160</v>
      </c>
      <c r="B7225" s="215">
        <v>6235</v>
      </c>
      <c r="C7225" s="215" t="s">
        <v>276</v>
      </c>
      <c r="D7225" s="215">
        <v>504176317</v>
      </c>
      <c r="E7225" s="215">
        <v>1060</v>
      </c>
      <c r="F7225" s="215">
        <v>1274</v>
      </c>
      <c r="G7225" s="215">
        <v>1004</v>
      </c>
      <c r="I7225" s="215" t="s">
        <v>23950</v>
      </c>
      <c r="J7225" s="215" t="s">
        <v>23951</v>
      </c>
      <c r="K7225" s="215" t="s">
        <v>328</v>
      </c>
      <c r="L7225" s="215" t="s">
        <v>23965</v>
      </c>
      <c r="AD7225" s="216"/>
    </row>
    <row r="7226" spans="1:30" s="215" customFormat="1" x14ac:dyDescent="0.25">
      <c r="A7226" s="215" t="s">
        <v>160</v>
      </c>
      <c r="B7226" s="215">
        <v>6235</v>
      </c>
      <c r="C7226" s="215" t="s">
        <v>276</v>
      </c>
      <c r="D7226" s="215">
        <v>504176443</v>
      </c>
      <c r="E7226" s="215">
        <v>1060</v>
      </c>
      <c r="F7226" s="215">
        <v>1251</v>
      </c>
      <c r="G7226" s="215">
        <v>1004</v>
      </c>
      <c r="I7226" s="215" t="s">
        <v>23952</v>
      </c>
      <c r="J7226" s="215" t="s">
        <v>23953</v>
      </c>
      <c r="K7226" s="215" t="s">
        <v>328</v>
      </c>
      <c r="L7226" s="215" t="s">
        <v>23966</v>
      </c>
      <c r="AD7226" s="216"/>
    </row>
    <row r="7227" spans="1:30" s="215" customFormat="1" x14ac:dyDescent="0.25">
      <c r="A7227" s="215" t="s">
        <v>160</v>
      </c>
      <c r="B7227" s="215">
        <v>6235</v>
      </c>
      <c r="C7227" s="215" t="s">
        <v>276</v>
      </c>
      <c r="D7227" s="215">
        <v>504176444</v>
      </c>
      <c r="E7227" s="215">
        <v>1060</v>
      </c>
      <c r="F7227" s="215">
        <v>1251</v>
      </c>
      <c r="G7227" s="215">
        <v>1004</v>
      </c>
      <c r="I7227" s="215" t="s">
        <v>23954</v>
      </c>
      <c r="J7227" s="215" t="s">
        <v>23955</v>
      </c>
      <c r="K7227" s="215" t="s">
        <v>328</v>
      </c>
      <c r="L7227" s="215" t="s">
        <v>23966</v>
      </c>
      <c r="AD7227" s="216"/>
    </row>
    <row r="7228" spans="1:30" s="215" customFormat="1" x14ac:dyDescent="0.25">
      <c r="A7228" s="215" t="s">
        <v>160</v>
      </c>
      <c r="B7228" s="215">
        <v>6235</v>
      </c>
      <c r="C7228" s="215" t="s">
        <v>276</v>
      </c>
      <c r="D7228" s="215">
        <v>504176445</v>
      </c>
      <c r="E7228" s="215">
        <v>1060</v>
      </c>
      <c r="F7228" s="215">
        <v>1121</v>
      </c>
      <c r="G7228" s="215">
        <v>1004</v>
      </c>
      <c r="I7228" s="215" t="s">
        <v>23956</v>
      </c>
      <c r="J7228" s="215" t="s">
        <v>23957</v>
      </c>
      <c r="K7228" s="215" t="s">
        <v>328</v>
      </c>
      <c r="L7228" s="215" t="s">
        <v>23964</v>
      </c>
      <c r="AD7228" s="216"/>
    </row>
    <row r="7229" spans="1:30" s="215" customFormat="1" x14ac:dyDescent="0.25">
      <c r="A7229" s="215" t="s">
        <v>160</v>
      </c>
      <c r="B7229" s="215">
        <v>6235</v>
      </c>
      <c r="C7229" s="215" t="s">
        <v>276</v>
      </c>
      <c r="D7229" s="215">
        <v>504176487</v>
      </c>
      <c r="E7229" s="215">
        <v>1060</v>
      </c>
      <c r="F7229" s="215">
        <v>1274</v>
      </c>
      <c r="G7229" s="215">
        <v>1004</v>
      </c>
      <c r="I7229" s="215" t="s">
        <v>23958</v>
      </c>
      <c r="J7229" s="215" t="s">
        <v>23959</v>
      </c>
      <c r="K7229" s="215" t="s">
        <v>328</v>
      </c>
      <c r="L7229" s="215" t="s">
        <v>23967</v>
      </c>
      <c r="AD7229" s="216"/>
    </row>
    <row r="7230" spans="1:30" s="215" customFormat="1" x14ac:dyDescent="0.25">
      <c r="A7230" s="215" t="s">
        <v>160</v>
      </c>
      <c r="B7230" s="215">
        <v>6238</v>
      </c>
      <c r="C7230" s="215" t="s">
        <v>277</v>
      </c>
      <c r="D7230" s="215">
        <v>191275470</v>
      </c>
      <c r="E7230" s="215">
        <v>1020</v>
      </c>
      <c r="F7230" s="215">
        <v>1110</v>
      </c>
      <c r="G7230" s="215">
        <v>1004</v>
      </c>
      <c r="I7230" s="215" t="s">
        <v>9612</v>
      </c>
      <c r="J7230" s="215" t="s">
        <v>9613</v>
      </c>
      <c r="K7230" s="215" t="s">
        <v>8688</v>
      </c>
      <c r="L7230" s="215" t="s">
        <v>11056</v>
      </c>
      <c r="AD7230" s="216"/>
    </row>
    <row r="7231" spans="1:30" s="215" customFormat="1" x14ac:dyDescent="0.25">
      <c r="A7231" s="215" t="s">
        <v>160</v>
      </c>
      <c r="B7231" s="215">
        <v>6238</v>
      </c>
      <c r="C7231" s="215" t="s">
        <v>277</v>
      </c>
      <c r="D7231" s="215">
        <v>191628954</v>
      </c>
      <c r="E7231" s="215">
        <v>1020</v>
      </c>
      <c r="F7231" s="215">
        <v>1110</v>
      </c>
      <c r="G7231" s="215">
        <v>1004</v>
      </c>
      <c r="I7231" s="215" t="s">
        <v>9614</v>
      </c>
      <c r="J7231" s="215" t="s">
        <v>9615</v>
      </c>
      <c r="K7231" s="215" t="s">
        <v>8688</v>
      </c>
      <c r="L7231" s="215" t="s">
        <v>11057</v>
      </c>
      <c r="AD7231" s="216"/>
    </row>
    <row r="7232" spans="1:30" s="215" customFormat="1" x14ac:dyDescent="0.25">
      <c r="A7232" s="215" t="s">
        <v>160</v>
      </c>
      <c r="B7232" s="215">
        <v>6238</v>
      </c>
      <c r="C7232" s="215" t="s">
        <v>277</v>
      </c>
      <c r="D7232" s="215">
        <v>191819314</v>
      </c>
      <c r="E7232" s="215">
        <v>1020</v>
      </c>
      <c r="F7232" s="215">
        <v>1110</v>
      </c>
      <c r="G7232" s="215">
        <v>1004</v>
      </c>
      <c r="I7232" s="215" t="s">
        <v>9616</v>
      </c>
      <c r="J7232" s="215" t="s">
        <v>9617</v>
      </c>
      <c r="K7232" s="215" t="s">
        <v>8688</v>
      </c>
      <c r="L7232" s="215" t="s">
        <v>11058</v>
      </c>
      <c r="AD7232" s="216"/>
    </row>
    <row r="7233" spans="1:30" s="215" customFormat="1" x14ac:dyDescent="0.25">
      <c r="A7233" s="215" t="s">
        <v>160</v>
      </c>
      <c r="B7233" s="215">
        <v>6238</v>
      </c>
      <c r="C7233" s="215" t="s">
        <v>277</v>
      </c>
      <c r="D7233" s="215">
        <v>191828796</v>
      </c>
      <c r="E7233" s="215">
        <v>1020</v>
      </c>
      <c r="F7233" s="215">
        <v>1110</v>
      </c>
      <c r="G7233" s="215">
        <v>1004</v>
      </c>
      <c r="I7233" s="215" t="s">
        <v>9618</v>
      </c>
      <c r="J7233" s="215" t="s">
        <v>9619</v>
      </c>
      <c r="K7233" s="215" t="s">
        <v>8688</v>
      </c>
      <c r="L7233" s="215" t="s">
        <v>11059</v>
      </c>
      <c r="AD7233" s="216"/>
    </row>
    <row r="7234" spans="1:30" s="215" customFormat="1" x14ac:dyDescent="0.25">
      <c r="A7234" s="215" t="s">
        <v>160</v>
      </c>
      <c r="B7234" s="215">
        <v>6238</v>
      </c>
      <c r="C7234" s="215" t="s">
        <v>277</v>
      </c>
      <c r="D7234" s="215">
        <v>191877146</v>
      </c>
      <c r="E7234" s="215">
        <v>1020</v>
      </c>
      <c r="F7234" s="215">
        <v>1110</v>
      </c>
      <c r="G7234" s="215">
        <v>1004</v>
      </c>
      <c r="I7234" s="215" t="s">
        <v>9620</v>
      </c>
      <c r="J7234" s="215" t="s">
        <v>9621</v>
      </c>
      <c r="K7234" s="215" t="s">
        <v>8688</v>
      </c>
      <c r="L7234" s="215" t="s">
        <v>11060</v>
      </c>
      <c r="AD7234" s="216"/>
    </row>
    <row r="7235" spans="1:30" s="215" customFormat="1" x14ac:dyDescent="0.25">
      <c r="A7235" s="215" t="s">
        <v>160</v>
      </c>
      <c r="B7235" s="215">
        <v>6238</v>
      </c>
      <c r="C7235" s="215" t="s">
        <v>277</v>
      </c>
      <c r="D7235" s="215">
        <v>191898013</v>
      </c>
      <c r="E7235" s="215">
        <v>1060</v>
      </c>
      <c r="F7235" s="215">
        <v>1274</v>
      </c>
      <c r="G7235" s="215">
        <v>1004</v>
      </c>
      <c r="I7235" s="215" t="s">
        <v>9622</v>
      </c>
      <c r="J7235" s="215" t="s">
        <v>9623</v>
      </c>
      <c r="K7235" s="215" t="s">
        <v>8688</v>
      </c>
      <c r="L7235" s="215" t="s">
        <v>11061</v>
      </c>
      <c r="AD7235" s="216"/>
    </row>
    <row r="7236" spans="1:30" s="215" customFormat="1" x14ac:dyDescent="0.25">
      <c r="A7236" s="215" t="s">
        <v>160</v>
      </c>
      <c r="B7236" s="215">
        <v>6238</v>
      </c>
      <c r="C7236" s="215" t="s">
        <v>277</v>
      </c>
      <c r="D7236" s="215">
        <v>191898027</v>
      </c>
      <c r="E7236" s="215">
        <v>1020</v>
      </c>
      <c r="F7236" s="215">
        <v>1110</v>
      </c>
      <c r="G7236" s="215">
        <v>1004</v>
      </c>
      <c r="I7236" s="215" t="s">
        <v>9624</v>
      </c>
      <c r="J7236" s="215" t="s">
        <v>9625</v>
      </c>
      <c r="K7236" s="215" t="s">
        <v>8688</v>
      </c>
      <c r="L7236" s="215" t="s">
        <v>11062</v>
      </c>
      <c r="AD7236" s="216"/>
    </row>
    <row r="7237" spans="1:30" s="215" customFormat="1" x14ac:dyDescent="0.25">
      <c r="A7237" s="215" t="s">
        <v>160</v>
      </c>
      <c r="B7237" s="215">
        <v>6238</v>
      </c>
      <c r="C7237" s="215" t="s">
        <v>277</v>
      </c>
      <c r="D7237" s="215">
        <v>191903403</v>
      </c>
      <c r="E7237" s="215">
        <v>1020</v>
      </c>
      <c r="F7237" s="215">
        <v>1110</v>
      </c>
      <c r="G7237" s="215">
        <v>1004</v>
      </c>
      <c r="I7237" s="215" t="s">
        <v>9626</v>
      </c>
      <c r="J7237" s="215" t="s">
        <v>9627</v>
      </c>
      <c r="K7237" s="215" t="s">
        <v>8688</v>
      </c>
      <c r="L7237" s="215" t="s">
        <v>11063</v>
      </c>
      <c r="AD7237" s="216"/>
    </row>
    <row r="7238" spans="1:30" s="215" customFormat="1" x14ac:dyDescent="0.25">
      <c r="A7238" s="215" t="s">
        <v>160</v>
      </c>
      <c r="B7238" s="215">
        <v>6238</v>
      </c>
      <c r="C7238" s="215" t="s">
        <v>277</v>
      </c>
      <c r="D7238" s="215">
        <v>191949537</v>
      </c>
      <c r="E7238" s="215">
        <v>1060</v>
      </c>
      <c r="F7238" s="215">
        <v>1242</v>
      </c>
      <c r="G7238" s="215">
        <v>1004</v>
      </c>
      <c r="I7238" s="215" t="s">
        <v>9628</v>
      </c>
      <c r="J7238" s="215" t="s">
        <v>9629</v>
      </c>
      <c r="K7238" s="215" t="s">
        <v>8688</v>
      </c>
      <c r="L7238" s="215" t="s">
        <v>11064</v>
      </c>
      <c r="AD7238" s="216"/>
    </row>
    <row r="7239" spans="1:30" s="215" customFormat="1" x14ac:dyDescent="0.25">
      <c r="A7239" s="215" t="s">
        <v>160</v>
      </c>
      <c r="B7239" s="215">
        <v>6238</v>
      </c>
      <c r="C7239" s="215" t="s">
        <v>277</v>
      </c>
      <c r="D7239" s="215">
        <v>191949552</v>
      </c>
      <c r="E7239" s="215">
        <v>1020</v>
      </c>
      <c r="F7239" s="215">
        <v>1110</v>
      </c>
      <c r="G7239" s="215">
        <v>1004</v>
      </c>
      <c r="I7239" s="215" t="s">
        <v>9630</v>
      </c>
      <c r="J7239" s="215" t="s">
        <v>9631</v>
      </c>
      <c r="K7239" s="215" t="s">
        <v>8688</v>
      </c>
      <c r="L7239" s="215" t="s">
        <v>11065</v>
      </c>
      <c r="AD7239" s="216"/>
    </row>
    <row r="7240" spans="1:30" s="215" customFormat="1" x14ac:dyDescent="0.25">
      <c r="A7240" s="215" t="s">
        <v>160</v>
      </c>
      <c r="B7240" s="215">
        <v>6238</v>
      </c>
      <c r="C7240" s="215" t="s">
        <v>277</v>
      </c>
      <c r="D7240" s="215">
        <v>191949553</v>
      </c>
      <c r="E7240" s="215">
        <v>1020</v>
      </c>
      <c r="F7240" s="215">
        <v>1110</v>
      </c>
      <c r="G7240" s="215">
        <v>1004</v>
      </c>
      <c r="I7240" s="215" t="s">
        <v>9632</v>
      </c>
      <c r="J7240" s="215" t="s">
        <v>9633</v>
      </c>
      <c r="K7240" s="215" t="s">
        <v>8688</v>
      </c>
      <c r="L7240" s="215" t="s">
        <v>11066</v>
      </c>
      <c r="AD7240" s="216"/>
    </row>
    <row r="7241" spans="1:30" s="215" customFormat="1" x14ac:dyDescent="0.25">
      <c r="A7241" s="215" t="s">
        <v>160</v>
      </c>
      <c r="B7241" s="215">
        <v>6238</v>
      </c>
      <c r="C7241" s="215" t="s">
        <v>277</v>
      </c>
      <c r="D7241" s="215">
        <v>191949555</v>
      </c>
      <c r="E7241" s="215">
        <v>1060</v>
      </c>
      <c r="F7241" s="215">
        <v>1274</v>
      </c>
      <c r="G7241" s="215">
        <v>1004</v>
      </c>
      <c r="I7241" s="215" t="s">
        <v>9634</v>
      </c>
      <c r="J7241" s="215" t="s">
        <v>9635</v>
      </c>
      <c r="K7241" s="215" t="s">
        <v>8688</v>
      </c>
      <c r="L7241" s="215" t="s">
        <v>11067</v>
      </c>
      <c r="AD7241" s="216"/>
    </row>
    <row r="7242" spans="1:30" s="215" customFormat="1" x14ac:dyDescent="0.25">
      <c r="A7242" s="215" t="s">
        <v>160</v>
      </c>
      <c r="B7242" s="215">
        <v>6238</v>
      </c>
      <c r="C7242" s="215" t="s">
        <v>277</v>
      </c>
      <c r="D7242" s="215">
        <v>191959587</v>
      </c>
      <c r="E7242" s="215">
        <v>1020</v>
      </c>
      <c r="F7242" s="215">
        <v>1121</v>
      </c>
      <c r="G7242" s="215">
        <v>1004</v>
      </c>
      <c r="I7242" s="215" t="s">
        <v>9636</v>
      </c>
      <c r="J7242" s="215" t="s">
        <v>9637</v>
      </c>
      <c r="K7242" s="215" t="s">
        <v>8688</v>
      </c>
      <c r="L7242" s="215" t="s">
        <v>11068</v>
      </c>
      <c r="AD7242" s="216"/>
    </row>
    <row r="7243" spans="1:30" s="215" customFormat="1" x14ac:dyDescent="0.25">
      <c r="A7243" s="215" t="s">
        <v>160</v>
      </c>
      <c r="B7243" s="215">
        <v>6238</v>
      </c>
      <c r="C7243" s="215" t="s">
        <v>277</v>
      </c>
      <c r="D7243" s="215">
        <v>191964520</v>
      </c>
      <c r="E7243" s="215">
        <v>1020</v>
      </c>
      <c r="F7243" s="215">
        <v>1110</v>
      </c>
      <c r="G7243" s="215">
        <v>1004</v>
      </c>
      <c r="I7243" s="215" t="s">
        <v>11766</v>
      </c>
      <c r="J7243" s="215" t="s">
        <v>11767</v>
      </c>
      <c r="K7243" s="215" t="s">
        <v>8688</v>
      </c>
      <c r="L7243" s="215" t="s">
        <v>11776</v>
      </c>
      <c r="AD7243" s="216"/>
    </row>
    <row r="7244" spans="1:30" s="215" customFormat="1" x14ac:dyDescent="0.25">
      <c r="A7244" s="215" t="s">
        <v>160</v>
      </c>
      <c r="B7244" s="215">
        <v>6238</v>
      </c>
      <c r="C7244" s="215" t="s">
        <v>277</v>
      </c>
      <c r="D7244" s="215">
        <v>191971781</v>
      </c>
      <c r="E7244" s="215">
        <v>1020</v>
      </c>
      <c r="F7244" s="215">
        <v>1110</v>
      </c>
      <c r="G7244" s="215">
        <v>1004</v>
      </c>
      <c r="I7244" s="215" t="s">
        <v>24855</v>
      </c>
      <c r="J7244" s="215" t="s">
        <v>24856</v>
      </c>
      <c r="K7244" s="215" t="s">
        <v>8688</v>
      </c>
      <c r="L7244" s="215" t="s">
        <v>24927</v>
      </c>
      <c r="AD7244" s="216"/>
    </row>
    <row r="7245" spans="1:30" s="215" customFormat="1" x14ac:dyDescent="0.25">
      <c r="A7245" s="215" t="s">
        <v>160</v>
      </c>
      <c r="B7245" s="215">
        <v>6238</v>
      </c>
      <c r="C7245" s="215" t="s">
        <v>277</v>
      </c>
      <c r="D7245" s="215">
        <v>191972267</v>
      </c>
      <c r="E7245" s="215">
        <v>1060</v>
      </c>
      <c r="F7245" s="215">
        <v>1274</v>
      </c>
      <c r="G7245" s="215">
        <v>1004</v>
      </c>
      <c r="I7245" s="215" t="s">
        <v>9638</v>
      </c>
      <c r="J7245" s="215" t="s">
        <v>9639</v>
      </c>
      <c r="K7245" s="215" t="s">
        <v>8688</v>
      </c>
      <c r="L7245" s="215" t="s">
        <v>11069</v>
      </c>
      <c r="AD7245" s="216"/>
    </row>
    <row r="7246" spans="1:30" s="215" customFormat="1" x14ac:dyDescent="0.25">
      <c r="A7246" s="215" t="s">
        <v>160</v>
      </c>
      <c r="B7246" s="215">
        <v>6238</v>
      </c>
      <c r="C7246" s="215" t="s">
        <v>277</v>
      </c>
      <c r="D7246" s="215">
        <v>191974601</v>
      </c>
      <c r="E7246" s="215">
        <v>1060</v>
      </c>
      <c r="F7246" s="215">
        <v>1274</v>
      </c>
      <c r="G7246" s="215">
        <v>1004</v>
      </c>
      <c r="I7246" s="215" t="s">
        <v>9640</v>
      </c>
      <c r="J7246" s="215" t="s">
        <v>9641</v>
      </c>
      <c r="K7246" s="215" t="s">
        <v>8741</v>
      </c>
      <c r="L7246" s="215" t="s">
        <v>11575</v>
      </c>
      <c r="AD7246" s="216"/>
    </row>
    <row r="7247" spans="1:30" s="215" customFormat="1" x14ac:dyDescent="0.25">
      <c r="A7247" s="215" t="s">
        <v>160</v>
      </c>
      <c r="B7247" s="215">
        <v>6238</v>
      </c>
      <c r="C7247" s="215" t="s">
        <v>277</v>
      </c>
      <c r="D7247" s="215">
        <v>191979363</v>
      </c>
      <c r="E7247" s="215">
        <v>1060</v>
      </c>
      <c r="F7247" s="215">
        <v>1242</v>
      </c>
      <c r="G7247" s="215">
        <v>1004</v>
      </c>
      <c r="I7247" s="215" t="s">
        <v>11597</v>
      </c>
      <c r="J7247" s="215" t="s">
        <v>11598</v>
      </c>
      <c r="K7247" s="215" t="s">
        <v>8688</v>
      </c>
      <c r="L7247" s="215" t="s">
        <v>11600</v>
      </c>
      <c r="AD7247" s="216"/>
    </row>
    <row r="7248" spans="1:30" s="215" customFormat="1" x14ac:dyDescent="0.25">
      <c r="A7248" s="215" t="s">
        <v>160</v>
      </c>
      <c r="B7248" s="215">
        <v>6238</v>
      </c>
      <c r="C7248" s="215" t="s">
        <v>277</v>
      </c>
      <c r="D7248" s="215">
        <v>191982733</v>
      </c>
      <c r="E7248" s="215">
        <v>1020</v>
      </c>
      <c r="F7248" s="215">
        <v>1110</v>
      </c>
      <c r="G7248" s="215">
        <v>1004</v>
      </c>
      <c r="I7248" s="215" t="s">
        <v>26884</v>
      </c>
      <c r="J7248" s="215" t="s">
        <v>26885</v>
      </c>
      <c r="K7248" s="215" t="s">
        <v>8688</v>
      </c>
      <c r="L7248" s="215" t="s">
        <v>26935</v>
      </c>
      <c r="AD7248" s="216"/>
    </row>
    <row r="7249" spans="1:30" s="215" customFormat="1" x14ac:dyDescent="0.25">
      <c r="A7249" s="215" t="s">
        <v>160</v>
      </c>
      <c r="B7249" s="215">
        <v>6238</v>
      </c>
      <c r="C7249" s="215" t="s">
        <v>277</v>
      </c>
      <c r="D7249" s="215">
        <v>191987736</v>
      </c>
      <c r="E7249" s="215">
        <v>1060</v>
      </c>
      <c r="F7249" s="215">
        <v>1274</v>
      </c>
      <c r="G7249" s="215">
        <v>1004</v>
      </c>
      <c r="I7249" s="215" t="s">
        <v>26886</v>
      </c>
      <c r="J7249" s="215" t="s">
        <v>26887</v>
      </c>
      <c r="K7249" s="215" t="s">
        <v>8688</v>
      </c>
      <c r="L7249" s="215" t="s">
        <v>26936</v>
      </c>
      <c r="AD7249" s="216"/>
    </row>
    <row r="7250" spans="1:30" s="215" customFormat="1" x14ac:dyDescent="0.25">
      <c r="A7250" s="215" t="s">
        <v>160</v>
      </c>
      <c r="B7250" s="215">
        <v>6238</v>
      </c>
      <c r="C7250" s="215" t="s">
        <v>277</v>
      </c>
      <c r="D7250" s="215">
        <v>192009102</v>
      </c>
      <c r="E7250" s="215">
        <v>1060</v>
      </c>
      <c r="F7250" s="215">
        <v>1251</v>
      </c>
      <c r="G7250" s="215">
        <v>1004</v>
      </c>
      <c r="I7250" s="215" t="s">
        <v>11823</v>
      </c>
      <c r="J7250" s="215" t="s">
        <v>11824</v>
      </c>
      <c r="K7250" s="215" t="s">
        <v>8688</v>
      </c>
      <c r="L7250" s="215" t="s">
        <v>11828</v>
      </c>
      <c r="AD7250" s="216"/>
    </row>
    <row r="7251" spans="1:30" s="215" customFormat="1" x14ac:dyDescent="0.25">
      <c r="A7251" s="215" t="s">
        <v>160</v>
      </c>
      <c r="B7251" s="215">
        <v>6238</v>
      </c>
      <c r="C7251" s="215" t="s">
        <v>277</v>
      </c>
      <c r="D7251" s="215">
        <v>192043407</v>
      </c>
      <c r="E7251" s="215">
        <v>1060</v>
      </c>
      <c r="F7251" s="215">
        <v>1274</v>
      </c>
      <c r="G7251" s="215">
        <v>1004</v>
      </c>
      <c r="I7251" s="215" t="s">
        <v>28695</v>
      </c>
      <c r="J7251" s="215" t="s">
        <v>28696</v>
      </c>
      <c r="K7251" s="215" t="s">
        <v>8688</v>
      </c>
      <c r="L7251" s="215" t="s">
        <v>28752</v>
      </c>
      <c r="AD7251" s="216"/>
    </row>
    <row r="7252" spans="1:30" s="215" customFormat="1" x14ac:dyDescent="0.25">
      <c r="A7252" s="215" t="s">
        <v>160</v>
      </c>
      <c r="B7252" s="215">
        <v>6238</v>
      </c>
      <c r="C7252" s="215" t="s">
        <v>277</v>
      </c>
      <c r="D7252" s="215">
        <v>192043413</v>
      </c>
      <c r="E7252" s="215">
        <v>1060</v>
      </c>
      <c r="F7252" s="215">
        <v>1251</v>
      </c>
      <c r="G7252" s="215">
        <v>1004</v>
      </c>
      <c r="I7252" s="215" t="s">
        <v>28697</v>
      </c>
      <c r="J7252" s="215" t="s">
        <v>28698</v>
      </c>
      <c r="K7252" s="215" t="s">
        <v>8688</v>
      </c>
      <c r="L7252" s="215" t="s">
        <v>28753</v>
      </c>
      <c r="AD7252" s="216"/>
    </row>
    <row r="7253" spans="1:30" s="215" customFormat="1" x14ac:dyDescent="0.25">
      <c r="A7253" s="215" t="s">
        <v>160</v>
      </c>
      <c r="B7253" s="215">
        <v>6239</v>
      </c>
      <c r="C7253" s="215" t="s">
        <v>278</v>
      </c>
      <c r="D7253" s="215">
        <v>3131185</v>
      </c>
      <c r="E7253" s="215">
        <v>1020</v>
      </c>
      <c r="F7253" s="215">
        <v>1110</v>
      </c>
      <c r="G7253" s="215">
        <v>1004</v>
      </c>
      <c r="I7253" s="215" t="s">
        <v>30439</v>
      </c>
      <c r="J7253" s="215" t="s">
        <v>30440</v>
      </c>
      <c r="K7253" s="215" t="s">
        <v>8688</v>
      </c>
      <c r="L7253" s="215" t="s">
        <v>31023</v>
      </c>
      <c r="AD7253" s="216"/>
    </row>
    <row r="7254" spans="1:30" s="215" customFormat="1" x14ac:dyDescent="0.25">
      <c r="A7254" s="215" t="s">
        <v>160</v>
      </c>
      <c r="B7254" s="215">
        <v>6239</v>
      </c>
      <c r="C7254" s="215" t="s">
        <v>278</v>
      </c>
      <c r="D7254" s="215">
        <v>192041915</v>
      </c>
      <c r="E7254" s="215">
        <v>1020</v>
      </c>
      <c r="F7254" s="215">
        <v>1122</v>
      </c>
      <c r="G7254" s="215">
        <v>1004</v>
      </c>
      <c r="I7254" s="215" t="s">
        <v>30441</v>
      </c>
      <c r="J7254" s="215" t="s">
        <v>30442</v>
      </c>
      <c r="K7254" s="215" t="s">
        <v>8688</v>
      </c>
      <c r="L7254" s="215" t="s">
        <v>31024</v>
      </c>
      <c r="AD7254" s="216"/>
    </row>
    <row r="7255" spans="1:30" s="215" customFormat="1" x14ac:dyDescent="0.25">
      <c r="A7255" s="215" t="s">
        <v>160</v>
      </c>
      <c r="B7255" s="215">
        <v>6240</v>
      </c>
      <c r="C7255" s="215" t="s">
        <v>279</v>
      </c>
      <c r="D7255" s="215">
        <v>942977</v>
      </c>
      <c r="E7255" s="215">
        <v>1020</v>
      </c>
      <c r="F7255" s="215">
        <v>1121</v>
      </c>
      <c r="G7255" s="215">
        <v>1004</v>
      </c>
      <c r="I7255" s="215" t="s">
        <v>30443</v>
      </c>
      <c r="J7255" s="215" t="s">
        <v>30444</v>
      </c>
      <c r="K7255" s="215" t="s">
        <v>8688</v>
      </c>
      <c r="L7255" s="215" t="s">
        <v>31025</v>
      </c>
      <c r="AD7255" s="216"/>
    </row>
    <row r="7256" spans="1:30" s="215" customFormat="1" x14ac:dyDescent="0.25">
      <c r="A7256" s="215" t="s">
        <v>160</v>
      </c>
      <c r="B7256" s="215">
        <v>6240</v>
      </c>
      <c r="C7256" s="215" t="s">
        <v>279</v>
      </c>
      <c r="D7256" s="215">
        <v>3165729</v>
      </c>
      <c r="E7256" s="215">
        <v>1020</v>
      </c>
      <c r="F7256" s="215">
        <v>1110</v>
      </c>
      <c r="G7256" s="215">
        <v>1004</v>
      </c>
      <c r="I7256" s="215" t="s">
        <v>30445</v>
      </c>
      <c r="J7256" s="215" t="s">
        <v>30446</v>
      </c>
      <c r="K7256" s="215" t="s">
        <v>8688</v>
      </c>
      <c r="L7256" s="215" t="s">
        <v>31026</v>
      </c>
      <c r="AD7256" s="216"/>
    </row>
    <row r="7257" spans="1:30" s="215" customFormat="1" x14ac:dyDescent="0.25">
      <c r="A7257" s="215" t="s">
        <v>160</v>
      </c>
      <c r="B7257" s="215">
        <v>6240</v>
      </c>
      <c r="C7257" s="215" t="s">
        <v>279</v>
      </c>
      <c r="D7257" s="215">
        <v>3165988</v>
      </c>
      <c r="E7257" s="215">
        <v>1020</v>
      </c>
      <c r="F7257" s="215">
        <v>1110</v>
      </c>
      <c r="G7257" s="215">
        <v>1004</v>
      </c>
      <c r="I7257" s="215" t="s">
        <v>30447</v>
      </c>
      <c r="J7257" s="215" t="s">
        <v>30448</v>
      </c>
      <c r="K7257" s="215" t="s">
        <v>8688</v>
      </c>
      <c r="L7257" s="215" t="s">
        <v>31027</v>
      </c>
      <c r="AD7257" s="216"/>
    </row>
    <row r="7258" spans="1:30" s="215" customFormat="1" x14ac:dyDescent="0.25">
      <c r="A7258" s="215" t="s">
        <v>160</v>
      </c>
      <c r="B7258" s="215">
        <v>6240</v>
      </c>
      <c r="C7258" s="215" t="s">
        <v>279</v>
      </c>
      <c r="D7258" s="215">
        <v>190102379</v>
      </c>
      <c r="E7258" s="215">
        <v>1060</v>
      </c>
      <c r="F7258" s="215">
        <v>1230</v>
      </c>
      <c r="G7258" s="215">
        <v>1004</v>
      </c>
      <c r="I7258" s="215" t="s">
        <v>30449</v>
      </c>
      <c r="J7258" s="215" t="s">
        <v>30450</v>
      </c>
      <c r="K7258" s="215" t="s">
        <v>8741</v>
      </c>
      <c r="L7258" s="215" t="s">
        <v>31194</v>
      </c>
      <c r="AD7258" s="216"/>
    </row>
    <row r="7259" spans="1:30" s="215" customFormat="1" x14ac:dyDescent="0.25">
      <c r="A7259" s="215" t="s">
        <v>160</v>
      </c>
      <c r="B7259" s="215">
        <v>6240</v>
      </c>
      <c r="C7259" s="215" t="s">
        <v>279</v>
      </c>
      <c r="D7259" s="215">
        <v>190415508</v>
      </c>
      <c r="E7259" s="215">
        <v>1020</v>
      </c>
      <c r="F7259" s="215">
        <v>1122</v>
      </c>
      <c r="G7259" s="215">
        <v>1004</v>
      </c>
      <c r="I7259" s="215" t="s">
        <v>30451</v>
      </c>
      <c r="J7259" s="215" t="s">
        <v>30452</v>
      </c>
      <c r="K7259" s="215" t="s">
        <v>328</v>
      </c>
      <c r="L7259" s="215" t="s">
        <v>30773</v>
      </c>
      <c r="AD7259" s="216"/>
    </row>
    <row r="7260" spans="1:30" s="215" customFormat="1" x14ac:dyDescent="0.25">
      <c r="A7260" s="215" t="s">
        <v>160</v>
      </c>
      <c r="B7260" s="215">
        <v>6240</v>
      </c>
      <c r="C7260" s="215" t="s">
        <v>279</v>
      </c>
      <c r="D7260" s="215">
        <v>190415528</v>
      </c>
      <c r="E7260" s="215">
        <v>1020</v>
      </c>
      <c r="F7260" s="215">
        <v>1122</v>
      </c>
      <c r="G7260" s="215">
        <v>1004</v>
      </c>
      <c r="I7260" s="215" t="s">
        <v>30451</v>
      </c>
      <c r="J7260" s="215" t="s">
        <v>30452</v>
      </c>
      <c r="K7260" s="215" t="s">
        <v>328</v>
      </c>
      <c r="L7260" s="215" t="s">
        <v>30774</v>
      </c>
      <c r="AD7260" s="216"/>
    </row>
    <row r="7261" spans="1:30" s="215" customFormat="1" x14ac:dyDescent="0.25">
      <c r="A7261" s="215" t="s">
        <v>160</v>
      </c>
      <c r="B7261" s="215">
        <v>6240</v>
      </c>
      <c r="C7261" s="215" t="s">
        <v>279</v>
      </c>
      <c r="D7261" s="215">
        <v>190918409</v>
      </c>
      <c r="E7261" s="215">
        <v>1020</v>
      </c>
      <c r="F7261" s="215">
        <v>1110</v>
      </c>
      <c r="G7261" s="215">
        <v>1003</v>
      </c>
      <c r="I7261" s="215" t="s">
        <v>30453</v>
      </c>
      <c r="J7261" s="215" t="s">
        <v>30454</v>
      </c>
      <c r="K7261" s="215" t="s">
        <v>8741</v>
      </c>
      <c r="L7261" s="215" t="s">
        <v>31195</v>
      </c>
      <c r="AD7261" s="216"/>
    </row>
    <row r="7262" spans="1:30" s="215" customFormat="1" x14ac:dyDescent="0.25">
      <c r="A7262" s="215" t="s">
        <v>160</v>
      </c>
      <c r="B7262" s="215">
        <v>6240</v>
      </c>
      <c r="C7262" s="215" t="s">
        <v>279</v>
      </c>
      <c r="D7262" s="215">
        <v>191056190</v>
      </c>
      <c r="E7262" s="215">
        <v>1020</v>
      </c>
      <c r="F7262" s="215">
        <v>1110</v>
      </c>
      <c r="G7262" s="215">
        <v>1004</v>
      </c>
      <c r="I7262" s="215" t="s">
        <v>30455</v>
      </c>
      <c r="J7262" s="215" t="s">
        <v>30456</v>
      </c>
      <c r="K7262" s="215" t="s">
        <v>8688</v>
      </c>
      <c r="L7262" s="215" t="s">
        <v>31028</v>
      </c>
      <c r="AD7262" s="216"/>
    </row>
    <row r="7263" spans="1:30" s="215" customFormat="1" x14ac:dyDescent="0.25">
      <c r="A7263" s="215" t="s">
        <v>160</v>
      </c>
      <c r="B7263" s="215">
        <v>6240</v>
      </c>
      <c r="C7263" s="215" t="s">
        <v>279</v>
      </c>
      <c r="D7263" s="215">
        <v>191056352</v>
      </c>
      <c r="E7263" s="215">
        <v>1040</v>
      </c>
      <c r="F7263" s="215">
        <v>1211</v>
      </c>
      <c r="G7263" s="215">
        <v>1003</v>
      </c>
      <c r="I7263" s="215" t="s">
        <v>30457</v>
      </c>
      <c r="J7263" s="215" t="s">
        <v>30458</v>
      </c>
      <c r="K7263" s="215" t="s">
        <v>8741</v>
      </c>
      <c r="L7263" s="215" t="s">
        <v>31196</v>
      </c>
      <c r="AD7263" s="216"/>
    </row>
    <row r="7264" spans="1:30" s="215" customFormat="1" x14ac:dyDescent="0.25">
      <c r="A7264" s="215" t="s">
        <v>160</v>
      </c>
      <c r="B7264" s="215">
        <v>6240</v>
      </c>
      <c r="C7264" s="215" t="s">
        <v>279</v>
      </c>
      <c r="D7264" s="215">
        <v>191597136</v>
      </c>
      <c r="E7264" s="215">
        <v>1020</v>
      </c>
      <c r="F7264" s="215">
        <v>1121</v>
      </c>
      <c r="G7264" s="215">
        <v>1004</v>
      </c>
      <c r="I7264" s="215" t="s">
        <v>30459</v>
      </c>
      <c r="J7264" s="215" t="s">
        <v>30460</v>
      </c>
      <c r="K7264" s="215" t="s">
        <v>8688</v>
      </c>
      <c r="L7264" s="215" t="s">
        <v>31029</v>
      </c>
      <c r="AD7264" s="216"/>
    </row>
    <row r="7265" spans="1:30" s="215" customFormat="1" x14ac:dyDescent="0.25">
      <c r="A7265" s="215" t="s">
        <v>160</v>
      </c>
      <c r="B7265" s="215">
        <v>6240</v>
      </c>
      <c r="C7265" s="215" t="s">
        <v>279</v>
      </c>
      <c r="D7265" s="215">
        <v>191653979</v>
      </c>
      <c r="E7265" s="215">
        <v>1020</v>
      </c>
      <c r="F7265" s="215">
        <v>1110</v>
      </c>
      <c r="G7265" s="215">
        <v>1003</v>
      </c>
      <c r="I7265" s="215" t="s">
        <v>30461</v>
      </c>
      <c r="J7265" s="215" t="s">
        <v>30462</v>
      </c>
      <c r="K7265" s="215" t="s">
        <v>8741</v>
      </c>
      <c r="L7265" s="215" t="s">
        <v>31197</v>
      </c>
      <c r="AD7265" s="216"/>
    </row>
    <row r="7266" spans="1:30" s="215" customFormat="1" x14ac:dyDescent="0.25">
      <c r="A7266" s="215" t="s">
        <v>160</v>
      </c>
      <c r="B7266" s="215">
        <v>6240</v>
      </c>
      <c r="C7266" s="215" t="s">
        <v>279</v>
      </c>
      <c r="D7266" s="215">
        <v>191937244</v>
      </c>
      <c r="E7266" s="215">
        <v>1020</v>
      </c>
      <c r="F7266" s="215">
        <v>1122</v>
      </c>
      <c r="G7266" s="215">
        <v>1003</v>
      </c>
      <c r="I7266" s="215" t="s">
        <v>30463</v>
      </c>
      <c r="J7266" s="215" t="s">
        <v>30464</v>
      </c>
      <c r="K7266" s="215" t="s">
        <v>8741</v>
      </c>
      <c r="L7266" s="215" t="s">
        <v>31198</v>
      </c>
      <c r="AD7266" s="216"/>
    </row>
    <row r="7267" spans="1:30" s="215" customFormat="1" x14ac:dyDescent="0.25">
      <c r="A7267" s="215" t="s">
        <v>160</v>
      </c>
      <c r="B7267" s="215">
        <v>6240</v>
      </c>
      <c r="C7267" s="215" t="s">
        <v>279</v>
      </c>
      <c r="D7267" s="215">
        <v>191954539</v>
      </c>
      <c r="E7267" s="215">
        <v>1020</v>
      </c>
      <c r="F7267" s="215">
        <v>1110</v>
      </c>
      <c r="G7267" s="215">
        <v>1004</v>
      </c>
      <c r="I7267" s="215" t="s">
        <v>30465</v>
      </c>
      <c r="J7267" s="215" t="s">
        <v>30466</v>
      </c>
      <c r="K7267" s="215" t="s">
        <v>8688</v>
      </c>
      <c r="L7267" s="215" t="s">
        <v>31030</v>
      </c>
      <c r="AD7267" s="216"/>
    </row>
    <row r="7268" spans="1:30" s="215" customFormat="1" x14ac:dyDescent="0.25">
      <c r="A7268" s="215" t="s">
        <v>160</v>
      </c>
      <c r="B7268" s="215">
        <v>6240</v>
      </c>
      <c r="C7268" s="215" t="s">
        <v>279</v>
      </c>
      <c r="D7268" s="215">
        <v>191955992</v>
      </c>
      <c r="E7268" s="215">
        <v>1020</v>
      </c>
      <c r="F7268" s="215">
        <v>1110</v>
      </c>
      <c r="G7268" s="215">
        <v>1004</v>
      </c>
      <c r="I7268" s="215" t="s">
        <v>30467</v>
      </c>
      <c r="J7268" s="215" t="s">
        <v>30468</v>
      </c>
      <c r="K7268" s="215" t="s">
        <v>8688</v>
      </c>
      <c r="L7268" s="215" t="s">
        <v>31031</v>
      </c>
      <c r="AD7268" s="216"/>
    </row>
    <row r="7269" spans="1:30" s="215" customFormat="1" x14ac:dyDescent="0.25">
      <c r="A7269" s="215" t="s">
        <v>160</v>
      </c>
      <c r="B7269" s="215">
        <v>6240</v>
      </c>
      <c r="C7269" s="215" t="s">
        <v>279</v>
      </c>
      <c r="D7269" s="215">
        <v>191956003</v>
      </c>
      <c r="E7269" s="215">
        <v>1020</v>
      </c>
      <c r="F7269" s="215">
        <v>1121</v>
      </c>
      <c r="G7269" s="215">
        <v>1003</v>
      </c>
      <c r="I7269" s="215" t="s">
        <v>30469</v>
      </c>
      <c r="J7269" s="215" t="s">
        <v>30470</v>
      </c>
      <c r="K7269" s="215" t="s">
        <v>8688</v>
      </c>
      <c r="L7269" s="215" t="s">
        <v>31032</v>
      </c>
      <c r="AD7269" s="216"/>
    </row>
    <row r="7270" spans="1:30" s="215" customFormat="1" x14ac:dyDescent="0.25">
      <c r="A7270" s="215" t="s">
        <v>160</v>
      </c>
      <c r="B7270" s="215">
        <v>6240</v>
      </c>
      <c r="C7270" s="215" t="s">
        <v>279</v>
      </c>
      <c r="D7270" s="215">
        <v>191966680</v>
      </c>
      <c r="E7270" s="215">
        <v>1020</v>
      </c>
      <c r="F7270" s="215">
        <v>1110</v>
      </c>
      <c r="G7270" s="215">
        <v>1004</v>
      </c>
      <c r="I7270" s="215" t="s">
        <v>30471</v>
      </c>
      <c r="J7270" s="215" t="s">
        <v>30472</v>
      </c>
      <c r="K7270" s="215" t="s">
        <v>8688</v>
      </c>
      <c r="L7270" s="215" t="s">
        <v>31033</v>
      </c>
      <c r="AD7270" s="216"/>
    </row>
    <row r="7271" spans="1:30" s="215" customFormat="1" x14ac:dyDescent="0.25">
      <c r="A7271" s="215" t="s">
        <v>160</v>
      </c>
      <c r="B7271" s="215">
        <v>6240</v>
      </c>
      <c r="C7271" s="215" t="s">
        <v>279</v>
      </c>
      <c r="D7271" s="215">
        <v>191966682</v>
      </c>
      <c r="E7271" s="215">
        <v>1020</v>
      </c>
      <c r="F7271" s="215">
        <v>1110</v>
      </c>
      <c r="G7271" s="215">
        <v>1004</v>
      </c>
      <c r="I7271" s="215" t="s">
        <v>30473</v>
      </c>
      <c r="J7271" s="215" t="s">
        <v>30474</v>
      </c>
      <c r="K7271" s="215" t="s">
        <v>8688</v>
      </c>
      <c r="L7271" s="215" t="s">
        <v>31034</v>
      </c>
      <c r="AD7271" s="216"/>
    </row>
    <row r="7272" spans="1:30" s="215" customFormat="1" x14ac:dyDescent="0.25">
      <c r="A7272" s="215" t="s">
        <v>160</v>
      </c>
      <c r="B7272" s="215">
        <v>6240</v>
      </c>
      <c r="C7272" s="215" t="s">
        <v>279</v>
      </c>
      <c r="D7272" s="215">
        <v>191966688</v>
      </c>
      <c r="E7272" s="215">
        <v>1020</v>
      </c>
      <c r="F7272" s="215">
        <v>1110</v>
      </c>
      <c r="G7272" s="215">
        <v>1004</v>
      </c>
      <c r="I7272" s="215" t="s">
        <v>30475</v>
      </c>
      <c r="J7272" s="215" t="s">
        <v>30476</v>
      </c>
      <c r="K7272" s="215" t="s">
        <v>8688</v>
      </c>
      <c r="L7272" s="215" t="s">
        <v>31035</v>
      </c>
      <c r="AD7272" s="216"/>
    </row>
    <row r="7273" spans="1:30" s="215" customFormat="1" x14ac:dyDescent="0.25">
      <c r="A7273" s="215" t="s">
        <v>160</v>
      </c>
      <c r="B7273" s="215">
        <v>6240</v>
      </c>
      <c r="C7273" s="215" t="s">
        <v>279</v>
      </c>
      <c r="D7273" s="215">
        <v>191966696</v>
      </c>
      <c r="E7273" s="215">
        <v>1020</v>
      </c>
      <c r="F7273" s="215">
        <v>1122</v>
      </c>
      <c r="G7273" s="215">
        <v>1004</v>
      </c>
      <c r="I7273" s="215" t="s">
        <v>30477</v>
      </c>
      <c r="J7273" s="215" t="s">
        <v>30478</v>
      </c>
      <c r="K7273" s="215" t="s">
        <v>8688</v>
      </c>
      <c r="L7273" s="215" t="s">
        <v>31036</v>
      </c>
      <c r="AD7273" s="216"/>
    </row>
    <row r="7274" spans="1:30" s="215" customFormat="1" x14ac:dyDescent="0.25">
      <c r="A7274" s="215" t="s">
        <v>160</v>
      </c>
      <c r="B7274" s="215">
        <v>6240</v>
      </c>
      <c r="C7274" s="215" t="s">
        <v>279</v>
      </c>
      <c r="D7274" s="215">
        <v>191966697</v>
      </c>
      <c r="E7274" s="215">
        <v>1030</v>
      </c>
      <c r="F7274" s="215">
        <v>1122</v>
      </c>
      <c r="G7274" s="215">
        <v>1004</v>
      </c>
      <c r="I7274" s="215" t="s">
        <v>30479</v>
      </c>
      <c r="J7274" s="215" t="s">
        <v>30480</v>
      </c>
      <c r="K7274" s="215" t="s">
        <v>8688</v>
      </c>
      <c r="L7274" s="215" t="s">
        <v>31037</v>
      </c>
      <c r="AD7274" s="216"/>
    </row>
    <row r="7275" spans="1:30" s="215" customFormat="1" x14ac:dyDescent="0.25">
      <c r="A7275" s="215" t="s">
        <v>160</v>
      </c>
      <c r="B7275" s="215">
        <v>6240</v>
      </c>
      <c r="C7275" s="215" t="s">
        <v>279</v>
      </c>
      <c r="D7275" s="215">
        <v>191991519</v>
      </c>
      <c r="E7275" s="215">
        <v>1020</v>
      </c>
      <c r="F7275" s="215">
        <v>1110</v>
      </c>
      <c r="G7275" s="215">
        <v>1004</v>
      </c>
      <c r="I7275" s="215" t="s">
        <v>30481</v>
      </c>
      <c r="J7275" s="215" t="s">
        <v>30482</v>
      </c>
      <c r="K7275" s="215" t="s">
        <v>8688</v>
      </c>
      <c r="L7275" s="215" t="s">
        <v>31038</v>
      </c>
      <c r="AD7275" s="216"/>
    </row>
    <row r="7276" spans="1:30" s="215" customFormat="1" x14ac:dyDescent="0.25">
      <c r="A7276" s="215" t="s">
        <v>160</v>
      </c>
      <c r="B7276" s="215">
        <v>6240</v>
      </c>
      <c r="C7276" s="215" t="s">
        <v>279</v>
      </c>
      <c r="D7276" s="215">
        <v>191991789</v>
      </c>
      <c r="E7276" s="215">
        <v>1020</v>
      </c>
      <c r="F7276" s="215">
        <v>1110</v>
      </c>
      <c r="G7276" s="215">
        <v>1003</v>
      </c>
      <c r="I7276" s="215" t="s">
        <v>30483</v>
      </c>
      <c r="J7276" s="215" t="s">
        <v>30484</v>
      </c>
      <c r="K7276" s="215" t="s">
        <v>8688</v>
      </c>
      <c r="L7276" s="215" t="s">
        <v>31039</v>
      </c>
      <c r="AD7276" s="216"/>
    </row>
    <row r="7277" spans="1:30" s="215" customFormat="1" x14ac:dyDescent="0.25">
      <c r="A7277" s="215" t="s">
        <v>160</v>
      </c>
      <c r="B7277" s="215">
        <v>6240</v>
      </c>
      <c r="C7277" s="215" t="s">
        <v>279</v>
      </c>
      <c r="D7277" s="215">
        <v>192001668</v>
      </c>
      <c r="E7277" s="215">
        <v>1060</v>
      </c>
      <c r="F7277" s="215">
        <v>1252</v>
      </c>
      <c r="G7277" s="215">
        <v>1004</v>
      </c>
      <c r="I7277" s="215" t="s">
        <v>30485</v>
      </c>
      <c r="J7277" s="215" t="s">
        <v>30486</v>
      </c>
      <c r="K7277" s="215" t="s">
        <v>8688</v>
      </c>
      <c r="L7277" s="215" t="s">
        <v>31040</v>
      </c>
      <c r="AD7277" s="216"/>
    </row>
    <row r="7278" spans="1:30" s="215" customFormat="1" x14ac:dyDescent="0.25">
      <c r="A7278" s="215" t="s">
        <v>160</v>
      </c>
      <c r="B7278" s="215">
        <v>6240</v>
      </c>
      <c r="C7278" s="215" t="s">
        <v>279</v>
      </c>
      <c r="D7278" s="215">
        <v>192003133</v>
      </c>
      <c r="E7278" s="215">
        <v>1020</v>
      </c>
      <c r="F7278" s="215">
        <v>1110</v>
      </c>
      <c r="G7278" s="215">
        <v>1004</v>
      </c>
      <c r="I7278" s="215" t="s">
        <v>30487</v>
      </c>
      <c r="J7278" s="215" t="s">
        <v>30488</v>
      </c>
      <c r="K7278" s="215" t="s">
        <v>8688</v>
      </c>
      <c r="L7278" s="215" t="s">
        <v>31041</v>
      </c>
      <c r="AD7278" s="216"/>
    </row>
    <row r="7279" spans="1:30" s="215" customFormat="1" x14ac:dyDescent="0.25">
      <c r="A7279" s="215" t="s">
        <v>160</v>
      </c>
      <c r="B7279" s="215">
        <v>6240</v>
      </c>
      <c r="C7279" s="215" t="s">
        <v>279</v>
      </c>
      <c r="D7279" s="215">
        <v>192030626</v>
      </c>
      <c r="E7279" s="215">
        <v>1020</v>
      </c>
      <c r="F7279" s="215">
        <v>1110</v>
      </c>
      <c r="G7279" s="215">
        <v>1003</v>
      </c>
      <c r="I7279" s="215" t="s">
        <v>30489</v>
      </c>
      <c r="J7279" s="215" t="s">
        <v>30490</v>
      </c>
      <c r="K7279" s="215" t="s">
        <v>8688</v>
      </c>
      <c r="L7279" s="215" t="s">
        <v>31042</v>
      </c>
      <c r="AD7279" s="216"/>
    </row>
    <row r="7280" spans="1:30" s="215" customFormat="1" x14ac:dyDescent="0.25">
      <c r="A7280" s="215" t="s">
        <v>160</v>
      </c>
      <c r="B7280" s="215">
        <v>6240</v>
      </c>
      <c r="C7280" s="215" t="s">
        <v>279</v>
      </c>
      <c r="D7280" s="215">
        <v>192030664</v>
      </c>
      <c r="E7280" s="215">
        <v>1020</v>
      </c>
      <c r="F7280" s="215">
        <v>1121</v>
      </c>
      <c r="G7280" s="215">
        <v>1004</v>
      </c>
      <c r="I7280" s="215" t="s">
        <v>30491</v>
      </c>
      <c r="J7280" s="215" t="s">
        <v>30492</v>
      </c>
      <c r="K7280" s="215" t="s">
        <v>8688</v>
      </c>
      <c r="L7280" s="215" t="s">
        <v>31043</v>
      </c>
      <c r="AD7280" s="216"/>
    </row>
    <row r="7281" spans="1:30" s="215" customFormat="1" x14ac:dyDescent="0.25">
      <c r="A7281" s="215" t="s">
        <v>160</v>
      </c>
      <c r="B7281" s="215">
        <v>6240</v>
      </c>
      <c r="C7281" s="215" t="s">
        <v>279</v>
      </c>
      <c r="D7281" s="215">
        <v>192030665</v>
      </c>
      <c r="E7281" s="215">
        <v>1020</v>
      </c>
      <c r="F7281" s="215">
        <v>1110</v>
      </c>
      <c r="G7281" s="215">
        <v>1004</v>
      </c>
      <c r="I7281" s="215" t="s">
        <v>30493</v>
      </c>
      <c r="J7281" s="215" t="s">
        <v>30494</v>
      </c>
      <c r="K7281" s="215" t="s">
        <v>8688</v>
      </c>
      <c r="L7281" s="215" t="s">
        <v>31044</v>
      </c>
      <c r="AD7281" s="216"/>
    </row>
    <row r="7282" spans="1:30" s="215" customFormat="1" x14ac:dyDescent="0.25">
      <c r="A7282" s="215" t="s">
        <v>160</v>
      </c>
      <c r="B7282" s="215">
        <v>6240</v>
      </c>
      <c r="C7282" s="215" t="s">
        <v>279</v>
      </c>
      <c r="D7282" s="215">
        <v>192043320</v>
      </c>
      <c r="E7282" s="215">
        <v>1020</v>
      </c>
      <c r="F7282" s="215">
        <v>1110</v>
      </c>
      <c r="G7282" s="215">
        <v>1004</v>
      </c>
      <c r="I7282" s="215" t="s">
        <v>30495</v>
      </c>
      <c r="J7282" s="215" t="s">
        <v>30496</v>
      </c>
      <c r="K7282" s="215" t="s">
        <v>8688</v>
      </c>
      <c r="L7282" s="215" t="s">
        <v>31045</v>
      </c>
      <c r="AD7282" s="216"/>
    </row>
    <row r="7283" spans="1:30" s="215" customFormat="1" x14ac:dyDescent="0.25">
      <c r="A7283" s="215" t="s">
        <v>160</v>
      </c>
      <c r="B7283" s="215">
        <v>6240</v>
      </c>
      <c r="C7283" s="215" t="s">
        <v>279</v>
      </c>
      <c r="D7283" s="215">
        <v>504164897</v>
      </c>
      <c r="E7283" s="215">
        <v>1060</v>
      </c>
      <c r="F7283" s="215">
        <v>1274</v>
      </c>
      <c r="G7283" s="215">
        <v>1004</v>
      </c>
      <c r="I7283" s="215" t="s">
        <v>30497</v>
      </c>
      <c r="J7283" s="215" t="s">
        <v>30498</v>
      </c>
      <c r="K7283" s="215" t="s">
        <v>8688</v>
      </c>
      <c r="L7283" s="215" t="s">
        <v>31046</v>
      </c>
      <c r="AD7283" s="216"/>
    </row>
    <row r="7284" spans="1:30" s="215" customFormat="1" x14ac:dyDescent="0.25">
      <c r="A7284" s="215" t="s">
        <v>160</v>
      </c>
      <c r="B7284" s="215">
        <v>6240</v>
      </c>
      <c r="C7284" s="215" t="s">
        <v>279</v>
      </c>
      <c r="D7284" s="215">
        <v>504165051</v>
      </c>
      <c r="E7284" s="215">
        <v>1060</v>
      </c>
      <c r="F7284" s="215">
        <v>1274</v>
      </c>
      <c r="G7284" s="215">
        <v>1004</v>
      </c>
      <c r="I7284" s="215" t="s">
        <v>30499</v>
      </c>
      <c r="J7284" s="215" t="s">
        <v>30500</v>
      </c>
      <c r="K7284" s="215" t="s">
        <v>8688</v>
      </c>
      <c r="L7284" s="215" t="s">
        <v>31047</v>
      </c>
      <c r="AD7284" s="216"/>
    </row>
    <row r="7285" spans="1:30" s="215" customFormat="1" x14ac:dyDescent="0.25">
      <c r="A7285" s="215" t="s">
        <v>160</v>
      </c>
      <c r="B7285" s="215">
        <v>6240</v>
      </c>
      <c r="C7285" s="215" t="s">
        <v>279</v>
      </c>
      <c r="D7285" s="215">
        <v>504165052</v>
      </c>
      <c r="E7285" s="215">
        <v>1060</v>
      </c>
      <c r="F7285" s="215">
        <v>1274</v>
      </c>
      <c r="G7285" s="215">
        <v>1004</v>
      </c>
      <c r="I7285" s="215" t="s">
        <v>30501</v>
      </c>
      <c r="J7285" s="215" t="s">
        <v>30502</v>
      </c>
      <c r="K7285" s="215" t="s">
        <v>8688</v>
      </c>
      <c r="L7285" s="215" t="s">
        <v>31048</v>
      </c>
      <c r="AD7285" s="216"/>
    </row>
    <row r="7286" spans="1:30" s="215" customFormat="1" x14ac:dyDescent="0.25">
      <c r="A7286" s="215" t="s">
        <v>160</v>
      </c>
      <c r="B7286" s="215">
        <v>6240</v>
      </c>
      <c r="C7286" s="215" t="s">
        <v>279</v>
      </c>
      <c r="D7286" s="215">
        <v>504165556</v>
      </c>
      <c r="E7286" s="215">
        <v>1060</v>
      </c>
      <c r="F7286" s="215">
        <v>1274</v>
      </c>
      <c r="G7286" s="215">
        <v>1004</v>
      </c>
      <c r="I7286" s="215" t="s">
        <v>30503</v>
      </c>
      <c r="J7286" s="215" t="s">
        <v>30504</v>
      </c>
      <c r="K7286" s="215" t="s">
        <v>8688</v>
      </c>
      <c r="L7286" s="215" t="s">
        <v>31049</v>
      </c>
      <c r="AD7286" s="216"/>
    </row>
    <row r="7287" spans="1:30" s="215" customFormat="1" x14ac:dyDescent="0.25">
      <c r="A7287" s="215" t="s">
        <v>160</v>
      </c>
      <c r="B7287" s="215">
        <v>6246</v>
      </c>
      <c r="C7287" s="215" t="s">
        <v>280</v>
      </c>
      <c r="D7287" s="215">
        <v>946330</v>
      </c>
      <c r="E7287" s="215">
        <v>1020</v>
      </c>
      <c r="F7287" s="215">
        <v>1122</v>
      </c>
      <c r="G7287" s="215">
        <v>1004</v>
      </c>
      <c r="I7287" s="215" t="s">
        <v>25573</v>
      </c>
      <c r="J7287" s="215" t="s">
        <v>25574</v>
      </c>
      <c r="K7287" s="215" t="s">
        <v>328</v>
      </c>
      <c r="L7287" s="215" t="s">
        <v>7182</v>
      </c>
      <c r="AD7287" s="216"/>
    </row>
    <row r="7288" spans="1:30" s="215" customFormat="1" x14ac:dyDescent="0.25">
      <c r="A7288" s="215" t="s">
        <v>160</v>
      </c>
      <c r="B7288" s="215">
        <v>6246</v>
      </c>
      <c r="C7288" s="215" t="s">
        <v>280</v>
      </c>
      <c r="D7288" s="215">
        <v>946331</v>
      </c>
      <c r="E7288" s="215">
        <v>1020</v>
      </c>
      <c r="F7288" s="215">
        <v>1122</v>
      </c>
      <c r="G7288" s="215">
        <v>1004</v>
      </c>
      <c r="I7288" s="215" t="s">
        <v>25575</v>
      </c>
      <c r="J7288" s="215" t="s">
        <v>25576</v>
      </c>
      <c r="K7288" s="215" t="s">
        <v>328</v>
      </c>
      <c r="L7288" s="215" t="s">
        <v>7182</v>
      </c>
      <c r="AD7288" s="216"/>
    </row>
    <row r="7289" spans="1:30" s="215" customFormat="1" x14ac:dyDescent="0.25">
      <c r="A7289" s="215" t="s">
        <v>160</v>
      </c>
      <c r="B7289" s="215">
        <v>6246</v>
      </c>
      <c r="C7289" s="215" t="s">
        <v>280</v>
      </c>
      <c r="D7289" s="215">
        <v>946333</v>
      </c>
      <c r="E7289" s="215">
        <v>1020</v>
      </c>
      <c r="F7289" s="215">
        <v>1122</v>
      </c>
      <c r="G7289" s="215">
        <v>1004</v>
      </c>
      <c r="I7289" s="215" t="s">
        <v>25577</v>
      </c>
      <c r="J7289" s="215" t="s">
        <v>25578</v>
      </c>
      <c r="K7289" s="215" t="s">
        <v>328</v>
      </c>
      <c r="L7289" s="215" t="s">
        <v>7183</v>
      </c>
      <c r="AD7289" s="216"/>
    </row>
    <row r="7290" spans="1:30" s="215" customFormat="1" x14ac:dyDescent="0.25">
      <c r="A7290" s="215" t="s">
        <v>160</v>
      </c>
      <c r="B7290" s="215">
        <v>6246</v>
      </c>
      <c r="C7290" s="215" t="s">
        <v>280</v>
      </c>
      <c r="D7290" s="215">
        <v>946345</v>
      </c>
      <c r="E7290" s="215">
        <v>1020</v>
      </c>
      <c r="F7290" s="215">
        <v>1110</v>
      </c>
      <c r="G7290" s="215">
        <v>1004</v>
      </c>
      <c r="I7290" s="215" t="s">
        <v>25579</v>
      </c>
      <c r="J7290" s="215" t="s">
        <v>25580</v>
      </c>
      <c r="K7290" s="215" t="s">
        <v>328</v>
      </c>
      <c r="L7290" s="215" t="s">
        <v>7184</v>
      </c>
      <c r="AD7290" s="216"/>
    </row>
    <row r="7291" spans="1:30" s="215" customFormat="1" x14ac:dyDescent="0.25">
      <c r="A7291" s="215" t="s">
        <v>160</v>
      </c>
      <c r="B7291" s="215">
        <v>6246</v>
      </c>
      <c r="C7291" s="215" t="s">
        <v>280</v>
      </c>
      <c r="D7291" s="215">
        <v>946346</v>
      </c>
      <c r="E7291" s="215">
        <v>1020</v>
      </c>
      <c r="F7291" s="215">
        <v>1110</v>
      </c>
      <c r="G7291" s="215">
        <v>1004</v>
      </c>
      <c r="I7291" s="215" t="s">
        <v>25581</v>
      </c>
      <c r="J7291" s="215" t="s">
        <v>25582</v>
      </c>
      <c r="K7291" s="215" t="s">
        <v>328</v>
      </c>
      <c r="L7291" s="215" t="s">
        <v>7184</v>
      </c>
      <c r="AD7291" s="216"/>
    </row>
    <row r="7292" spans="1:30" s="215" customFormat="1" x14ac:dyDescent="0.25">
      <c r="A7292" s="215" t="s">
        <v>160</v>
      </c>
      <c r="B7292" s="215">
        <v>6246</v>
      </c>
      <c r="C7292" s="215" t="s">
        <v>280</v>
      </c>
      <c r="D7292" s="215">
        <v>946372</v>
      </c>
      <c r="E7292" s="215">
        <v>1020</v>
      </c>
      <c r="F7292" s="215">
        <v>1110</v>
      </c>
      <c r="G7292" s="215">
        <v>1004</v>
      </c>
      <c r="I7292" s="215" t="s">
        <v>25583</v>
      </c>
      <c r="J7292" s="215" t="s">
        <v>25584</v>
      </c>
      <c r="K7292" s="215" t="s">
        <v>328</v>
      </c>
      <c r="L7292" s="215" t="s">
        <v>7185</v>
      </c>
      <c r="AD7292" s="216"/>
    </row>
    <row r="7293" spans="1:30" s="215" customFormat="1" x14ac:dyDescent="0.25">
      <c r="A7293" s="215" t="s">
        <v>160</v>
      </c>
      <c r="B7293" s="215">
        <v>6246</v>
      </c>
      <c r="C7293" s="215" t="s">
        <v>280</v>
      </c>
      <c r="D7293" s="215">
        <v>946373</v>
      </c>
      <c r="E7293" s="215">
        <v>1020</v>
      </c>
      <c r="F7293" s="215">
        <v>1110</v>
      </c>
      <c r="G7293" s="215">
        <v>1004</v>
      </c>
      <c r="I7293" s="215" t="s">
        <v>25585</v>
      </c>
      <c r="J7293" s="215" t="s">
        <v>25586</v>
      </c>
      <c r="K7293" s="215" t="s">
        <v>328</v>
      </c>
      <c r="L7293" s="215" t="s">
        <v>7186</v>
      </c>
      <c r="AD7293" s="216"/>
    </row>
    <row r="7294" spans="1:30" s="215" customFormat="1" x14ac:dyDescent="0.25">
      <c r="A7294" s="215" t="s">
        <v>160</v>
      </c>
      <c r="B7294" s="215">
        <v>6246</v>
      </c>
      <c r="C7294" s="215" t="s">
        <v>280</v>
      </c>
      <c r="D7294" s="215">
        <v>946397</v>
      </c>
      <c r="E7294" s="215">
        <v>1020</v>
      </c>
      <c r="F7294" s="215">
        <v>1110</v>
      </c>
      <c r="G7294" s="215">
        <v>1004</v>
      </c>
      <c r="I7294" s="215" t="s">
        <v>25587</v>
      </c>
      <c r="J7294" s="215" t="s">
        <v>25588</v>
      </c>
      <c r="K7294" s="215" t="s">
        <v>328</v>
      </c>
      <c r="L7294" s="215" t="s">
        <v>7185</v>
      </c>
      <c r="AD7294" s="216"/>
    </row>
    <row r="7295" spans="1:30" s="215" customFormat="1" x14ac:dyDescent="0.25">
      <c r="A7295" s="215" t="s">
        <v>160</v>
      </c>
      <c r="B7295" s="215">
        <v>6246</v>
      </c>
      <c r="C7295" s="215" t="s">
        <v>280</v>
      </c>
      <c r="D7295" s="215">
        <v>946398</v>
      </c>
      <c r="E7295" s="215">
        <v>1020</v>
      </c>
      <c r="F7295" s="215">
        <v>1110</v>
      </c>
      <c r="G7295" s="215">
        <v>1004</v>
      </c>
      <c r="I7295" s="215" t="s">
        <v>25589</v>
      </c>
      <c r="J7295" s="215" t="s">
        <v>25590</v>
      </c>
      <c r="K7295" s="215" t="s">
        <v>328</v>
      </c>
      <c r="L7295" s="215" t="s">
        <v>7186</v>
      </c>
      <c r="AD7295" s="216"/>
    </row>
    <row r="7296" spans="1:30" s="215" customFormat="1" x14ac:dyDescent="0.25">
      <c r="A7296" s="215" t="s">
        <v>160</v>
      </c>
      <c r="B7296" s="215">
        <v>6246</v>
      </c>
      <c r="C7296" s="215" t="s">
        <v>280</v>
      </c>
      <c r="D7296" s="215">
        <v>946401</v>
      </c>
      <c r="E7296" s="215">
        <v>1020</v>
      </c>
      <c r="F7296" s="215">
        <v>1122</v>
      </c>
      <c r="G7296" s="215">
        <v>1004</v>
      </c>
      <c r="I7296" s="215" t="s">
        <v>26888</v>
      </c>
      <c r="J7296" s="215" t="s">
        <v>26889</v>
      </c>
      <c r="K7296" s="215" t="s">
        <v>8688</v>
      </c>
      <c r="L7296" s="215" t="s">
        <v>26937</v>
      </c>
      <c r="AD7296" s="216"/>
    </row>
    <row r="7297" spans="1:30" s="215" customFormat="1" x14ac:dyDescent="0.25">
      <c r="A7297" s="215" t="s">
        <v>160</v>
      </c>
      <c r="B7297" s="215">
        <v>6246</v>
      </c>
      <c r="C7297" s="215" t="s">
        <v>280</v>
      </c>
      <c r="D7297" s="215">
        <v>946403</v>
      </c>
      <c r="E7297" s="215">
        <v>1030</v>
      </c>
      <c r="F7297" s="215">
        <v>1121</v>
      </c>
      <c r="G7297" s="215">
        <v>1004</v>
      </c>
      <c r="I7297" s="215" t="s">
        <v>25591</v>
      </c>
      <c r="J7297" s="215" t="s">
        <v>25592</v>
      </c>
      <c r="K7297" s="215" t="s">
        <v>328</v>
      </c>
      <c r="L7297" s="215" t="s">
        <v>7187</v>
      </c>
      <c r="AD7297" s="216"/>
    </row>
    <row r="7298" spans="1:30" s="215" customFormat="1" x14ac:dyDescent="0.25">
      <c r="A7298" s="215" t="s">
        <v>160</v>
      </c>
      <c r="B7298" s="215">
        <v>6246</v>
      </c>
      <c r="C7298" s="215" t="s">
        <v>280</v>
      </c>
      <c r="D7298" s="215">
        <v>946406</v>
      </c>
      <c r="E7298" s="215">
        <v>1020</v>
      </c>
      <c r="F7298" s="215">
        <v>1211</v>
      </c>
      <c r="G7298" s="215">
        <v>1004</v>
      </c>
      <c r="I7298" s="215" t="s">
        <v>25593</v>
      </c>
      <c r="J7298" s="215" t="s">
        <v>25594</v>
      </c>
      <c r="K7298" s="215" t="s">
        <v>328</v>
      </c>
      <c r="L7298" s="215" t="s">
        <v>7188</v>
      </c>
      <c r="AD7298" s="216"/>
    </row>
    <row r="7299" spans="1:30" s="215" customFormat="1" x14ac:dyDescent="0.25">
      <c r="A7299" s="215" t="s">
        <v>160</v>
      </c>
      <c r="B7299" s="215">
        <v>6246</v>
      </c>
      <c r="C7299" s="215" t="s">
        <v>280</v>
      </c>
      <c r="D7299" s="215">
        <v>946407</v>
      </c>
      <c r="E7299" s="215">
        <v>1040</v>
      </c>
      <c r="F7299" s="215">
        <v>1211</v>
      </c>
      <c r="G7299" s="215">
        <v>1004</v>
      </c>
      <c r="I7299" s="215" t="s">
        <v>25595</v>
      </c>
      <c r="J7299" s="215" t="s">
        <v>25596</v>
      </c>
      <c r="K7299" s="215" t="s">
        <v>328</v>
      </c>
      <c r="L7299" s="215" t="s">
        <v>7188</v>
      </c>
      <c r="AD7299" s="216"/>
    </row>
    <row r="7300" spans="1:30" s="215" customFormat="1" x14ac:dyDescent="0.25">
      <c r="A7300" s="215" t="s">
        <v>160</v>
      </c>
      <c r="B7300" s="215">
        <v>6246</v>
      </c>
      <c r="C7300" s="215" t="s">
        <v>280</v>
      </c>
      <c r="D7300" s="215">
        <v>946411</v>
      </c>
      <c r="E7300" s="215">
        <v>1020</v>
      </c>
      <c r="F7300" s="215">
        <v>1121</v>
      </c>
      <c r="G7300" s="215">
        <v>1004</v>
      </c>
      <c r="I7300" s="215" t="s">
        <v>25597</v>
      </c>
      <c r="J7300" s="215" t="s">
        <v>25598</v>
      </c>
      <c r="K7300" s="215" t="s">
        <v>328</v>
      </c>
      <c r="L7300" s="215" t="s">
        <v>7189</v>
      </c>
      <c r="AD7300" s="216"/>
    </row>
    <row r="7301" spans="1:30" s="215" customFormat="1" x14ac:dyDescent="0.25">
      <c r="A7301" s="215" t="s">
        <v>160</v>
      </c>
      <c r="B7301" s="215">
        <v>6246</v>
      </c>
      <c r="C7301" s="215" t="s">
        <v>280</v>
      </c>
      <c r="D7301" s="215">
        <v>946412</v>
      </c>
      <c r="E7301" s="215">
        <v>1020</v>
      </c>
      <c r="F7301" s="215">
        <v>1121</v>
      </c>
      <c r="G7301" s="215">
        <v>1004</v>
      </c>
      <c r="I7301" s="215" t="s">
        <v>25599</v>
      </c>
      <c r="J7301" s="215" t="s">
        <v>25600</v>
      </c>
      <c r="K7301" s="215" t="s">
        <v>328</v>
      </c>
      <c r="L7301" s="215" t="s">
        <v>7189</v>
      </c>
      <c r="AD7301" s="216"/>
    </row>
    <row r="7302" spans="1:30" s="215" customFormat="1" x14ac:dyDescent="0.25">
      <c r="A7302" s="215" t="s">
        <v>160</v>
      </c>
      <c r="B7302" s="215">
        <v>6246</v>
      </c>
      <c r="C7302" s="215" t="s">
        <v>280</v>
      </c>
      <c r="D7302" s="215">
        <v>946434</v>
      </c>
      <c r="E7302" s="215">
        <v>1020</v>
      </c>
      <c r="F7302" s="215">
        <v>1110</v>
      </c>
      <c r="G7302" s="215">
        <v>1004</v>
      </c>
      <c r="I7302" s="215" t="s">
        <v>26890</v>
      </c>
      <c r="J7302" s="215" t="s">
        <v>26891</v>
      </c>
      <c r="K7302" s="215" t="s">
        <v>328</v>
      </c>
      <c r="L7302" s="215" t="s">
        <v>26905</v>
      </c>
      <c r="AD7302" s="216"/>
    </row>
    <row r="7303" spans="1:30" s="215" customFormat="1" x14ac:dyDescent="0.25">
      <c r="A7303" s="215" t="s">
        <v>160</v>
      </c>
      <c r="B7303" s="215">
        <v>6246</v>
      </c>
      <c r="C7303" s="215" t="s">
        <v>280</v>
      </c>
      <c r="D7303" s="215">
        <v>946466</v>
      </c>
      <c r="E7303" s="215">
        <v>1020</v>
      </c>
      <c r="F7303" s="215">
        <v>1110</v>
      </c>
      <c r="G7303" s="215">
        <v>1004</v>
      </c>
      <c r="I7303" s="215" t="s">
        <v>25601</v>
      </c>
      <c r="J7303" s="215" t="s">
        <v>25602</v>
      </c>
      <c r="K7303" s="215" t="s">
        <v>328</v>
      </c>
      <c r="L7303" s="215" t="s">
        <v>7190</v>
      </c>
      <c r="AD7303" s="216"/>
    </row>
    <row r="7304" spans="1:30" s="215" customFormat="1" x14ac:dyDescent="0.25">
      <c r="A7304" s="215" t="s">
        <v>160</v>
      </c>
      <c r="B7304" s="215">
        <v>6246</v>
      </c>
      <c r="C7304" s="215" t="s">
        <v>280</v>
      </c>
      <c r="D7304" s="215">
        <v>946516</v>
      </c>
      <c r="E7304" s="215">
        <v>1020</v>
      </c>
      <c r="F7304" s="215">
        <v>1110</v>
      </c>
      <c r="G7304" s="215">
        <v>1004</v>
      </c>
      <c r="I7304" s="215" t="s">
        <v>25603</v>
      </c>
      <c r="J7304" s="215" t="s">
        <v>25604</v>
      </c>
      <c r="K7304" s="215" t="s">
        <v>328</v>
      </c>
      <c r="L7304" s="215" t="s">
        <v>7191</v>
      </c>
      <c r="AD7304" s="216"/>
    </row>
    <row r="7305" spans="1:30" s="215" customFormat="1" x14ac:dyDescent="0.25">
      <c r="A7305" s="215" t="s">
        <v>160</v>
      </c>
      <c r="B7305" s="215">
        <v>6246</v>
      </c>
      <c r="C7305" s="215" t="s">
        <v>280</v>
      </c>
      <c r="D7305" s="215">
        <v>946599</v>
      </c>
      <c r="E7305" s="215">
        <v>1020</v>
      </c>
      <c r="F7305" s="215">
        <v>1110</v>
      </c>
      <c r="G7305" s="215">
        <v>1004</v>
      </c>
      <c r="I7305" s="215" t="s">
        <v>25605</v>
      </c>
      <c r="J7305" s="215" t="s">
        <v>25606</v>
      </c>
      <c r="K7305" s="215" t="s">
        <v>328</v>
      </c>
      <c r="L7305" s="215" t="s">
        <v>7192</v>
      </c>
      <c r="AD7305" s="216"/>
    </row>
    <row r="7306" spans="1:30" s="215" customFormat="1" x14ac:dyDescent="0.25">
      <c r="A7306" s="215" t="s">
        <v>160</v>
      </c>
      <c r="B7306" s="215">
        <v>6246</v>
      </c>
      <c r="C7306" s="215" t="s">
        <v>280</v>
      </c>
      <c r="D7306" s="215">
        <v>946622</v>
      </c>
      <c r="E7306" s="215">
        <v>1020</v>
      </c>
      <c r="F7306" s="215">
        <v>1110</v>
      </c>
      <c r="G7306" s="215">
        <v>1004</v>
      </c>
      <c r="I7306" s="215" t="s">
        <v>25607</v>
      </c>
      <c r="J7306" s="215" t="s">
        <v>25608</v>
      </c>
      <c r="K7306" s="215" t="s">
        <v>328</v>
      </c>
      <c r="L7306" s="215" t="s">
        <v>7193</v>
      </c>
      <c r="AD7306" s="216"/>
    </row>
    <row r="7307" spans="1:30" s="215" customFormat="1" x14ac:dyDescent="0.25">
      <c r="A7307" s="215" t="s">
        <v>160</v>
      </c>
      <c r="B7307" s="215">
        <v>6246</v>
      </c>
      <c r="C7307" s="215" t="s">
        <v>280</v>
      </c>
      <c r="D7307" s="215">
        <v>946623</v>
      </c>
      <c r="E7307" s="215">
        <v>1040</v>
      </c>
      <c r="F7307" s="215">
        <v>1110</v>
      </c>
      <c r="G7307" s="215">
        <v>1004</v>
      </c>
      <c r="I7307" s="215" t="s">
        <v>25609</v>
      </c>
      <c r="J7307" s="215" t="s">
        <v>25610</v>
      </c>
      <c r="K7307" s="215" t="s">
        <v>328</v>
      </c>
      <c r="L7307" s="215" t="s">
        <v>7193</v>
      </c>
      <c r="AD7307" s="216"/>
    </row>
    <row r="7308" spans="1:30" s="215" customFormat="1" x14ac:dyDescent="0.25">
      <c r="A7308" s="215" t="s">
        <v>160</v>
      </c>
      <c r="B7308" s="215">
        <v>6246</v>
      </c>
      <c r="C7308" s="215" t="s">
        <v>280</v>
      </c>
      <c r="D7308" s="215">
        <v>946631</v>
      </c>
      <c r="E7308" s="215">
        <v>1020</v>
      </c>
      <c r="F7308" s="215">
        <v>1122</v>
      </c>
      <c r="G7308" s="215">
        <v>1004</v>
      </c>
      <c r="I7308" s="215" t="s">
        <v>25611</v>
      </c>
      <c r="J7308" s="215" t="s">
        <v>25612</v>
      </c>
      <c r="K7308" s="215" t="s">
        <v>328</v>
      </c>
      <c r="L7308" s="215" t="s">
        <v>7194</v>
      </c>
      <c r="AD7308" s="216"/>
    </row>
    <row r="7309" spans="1:30" s="215" customFormat="1" x14ac:dyDescent="0.25">
      <c r="A7309" s="215" t="s">
        <v>160</v>
      </c>
      <c r="B7309" s="215">
        <v>6246</v>
      </c>
      <c r="C7309" s="215" t="s">
        <v>280</v>
      </c>
      <c r="D7309" s="215">
        <v>946632</v>
      </c>
      <c r="E7309" s="215">
        <v>1020</v>
      </c>
      <c r="F7309" s="215">
        <v>1122</v>
      </c>
      <c r="G7309" s="215">
        <v>1004</v>
      </c>
      <c r="I7309" s="215" t="s">
        <v>25613</v>
      </c>
      <c r="J7309" s="215" t="s">
        <v>25614</v>
      </c>
      <c r="K7309" s="215" t="s">
        <v>328</v>
      </c>
      <c r="L7309" s="215" t="s">
        <v>7194</v>
      </c>
      <c r="AD7309" s="216"/>
    </row>
    <row r="7310" spans="1:30" s="215" customFormat="1" x14ac:dyDescent="0.25">
      <c r="A7310" s="215" t="s">
        <v>160</v>
      </c>
      <c r="B7310" s="215">
        <v>6246</v>
      </c>
      <c r="C7310" s="215" t="s">
        <v>280</v>
      </c>
      <c r="D7310" s="215">
        <v>946633</v>
      </c>
      <c r="E7310" s="215">
        <v>1020</v>
      </c>
      <c r="F7310" s="215">
        <v>1122</v>
      </c>
      <c r="G7310" s="215">
        <v>1004</v>
      </c>
      <c r="I7310" s="215" t="s">
        <v>25615</v>
      </c>
      <c r="J7310" s="215" t="s">
        <v>25616</v>
      </c>
      <c r="K7310" s="215" t="s">
        <v>328</v>
      </c>
      <c r="L7310" s="215" t="s">
        <v>7194</v>
      </c>
      <c r="AD7310" s="216"/>
    </row>
    <row r="7311" spans="1:30" s="215" customFormat="1" x14ac:dyDescent="0.25">
      <c r="A7311" s="215" t="s">
        <v>160</v>
      </c>
      <c r="B7311" s="215">
        <v>6246</v>
      </c>
      <c r="C7311" s="215" t="s">
        <v>280</v>
      </c>
      <c r="D7311" s="215">
        <v>946659</v>
      </c>
      <c r="E7311" s="215">
        <v>1020</v>
      </c>
      <c r="F7311" s="215">
        <v>1122</v>
      </c>
      <c r="G7311" s="215">
        <v>1004</v>
      </c>
      <c r="I7311" s="215" t="s">
        <v>25617</v>
      </c>
      <c r="J7311" s="215" t="s">
        <v>25618</v>
      </c>
      <c r="K7311" s="215" t="s">
        <v>328</v>
      </c>
      <c r="L7311" s="215" t="s">
        <v>7195</v>
      </c>
      <c r="AD7311" s="216"/>
    </row>
    <row r="7312" spans="1:30" s="215" customFormat="1" x14ac:dyDescent="0.25">
      <c r="A7312" s="215" t="s">
        <v>160</v>
      </c>
      <c r="B7312" s="215">
        <v>6246</v>
      </c>
      <c r="C7312" s="215" t="s">
        <v>280</v>
      </c>
      <c r="D7312" s="215">
        <v>946660</v>
      </c>
      <c r="E7312" s="215">
        <v>1020</v>
      </c>
      <c r="F7312" s="215">
        <v>1122</v>
      </c>
      <c r="G7312" s="215">
        <v>1004</v>
      </c>
      <c r="I7312" s="215" t="s">
        <v>25619</v>
      </c>
      <c r="J7312" s="215" t="s">
        <v>25620</v>
      </c>
      <c r="K7312" s="215" t="s">
        <v>328</v>
      </c>
      <c r="L7312" s="215" t="s">
        <v>7195</v>
      </c>
      <c r="AD7312" s="216"/>
    </row>
    <row r="7313" spans="1:30" s="215" customFormat="1" x14ac:dyDescent="0.25">
      <c r="A7313" s="215" t="s">
        <v>160</v>
      </c>
      <c r="B7313" s="215">
        <v>6246</v>
      </c>
      <c r="C7313" s="215" t="s">
        <v>280</v>
      </c>
      <c r="D7313" s="215">
        <v>946701</v>
      </c>
      <c r="E7313" s="215">
        <v>1030</v>
      </c>
      <c r="F7313" s="215">
        <v>1110</v>
      </c>
      <c r="G7313" s="215">
        <v>1004</v>
      </c>
      <c r="I7313" s="215" t="s">
        <v>25621</v>
      </c>
      <c r="J7313" s="215" t="s">
        <v>25622</v>
      </c>
      <c r="K7313" s="215" t="s">
        <v>328</v>
      </c>
      <c r="L7313" s="215" t="s">
        <v>7196</v>
      </c>
      <c r="AD7313" s="216"/>
    </row>
    <row r="7314" spans="1:30" s="215" customFormat="1" x14ac:dyDescent="0.25">
      <c r="A7314" s="215" t="s">
        <v>160</v>
      </c>
      <c r="B7314" s="215">
        <v>6246</v>
      </c>
      <c r="C7314" s="215" t="s">
        <v>280</v>
      </c>
      <c r="D7314" s="215">
        <v>3166091</v>
      </c>
      <c r="E7314" s="215">
        <v>1020</v>
      </c>
      <c r="F7314" s="215">
        <v>1110</v>
      </c>
      <c r="G7314" s="215">
        <v>1004</v>
      </c>
      <c r="I7314" s="215" t="s">
        <v>25623</v>
      </c>
      <c r="J7314" s="215" t="s">
        <v>25624</v>
      </c>
      <c r="K7314" s="215" t="s">
        <v>328</v>
      </c>
      <c r="L7314" s="215" t="s">
        <v>7190</v>
      </c>
      <c r="AD7314" s="216"/>
    </row>
    <row r="7315" spans="1:30" s="215" customFormat="1" x14ac:dyDescent="0.25">
      <c r="A7315" s="215" t="s">
        <v>160</v>
      </c>
      <c r="B7315" s="215">
        <v>6246</v>
      </c>
      <c r="C7315" s="215" t="s">
        <v>280</v>
      </c>
      <c r="D7315" s="215">
        <v>3166099</v>
      </c>
      <c r="E7315" s="215">
        <v>1020</v>
      </c>
      <c r="F7315" s="215">
        <v>1110</v>
      </c>
      <c r="G7315" s="215">
        <v>1004</v>
      </c>
      <c r="I7315" s="215" t="s">
        <v>25625</v>
      </c>
      <c r="J7315" s="215" t="s">
        <v>25626</v>
      </c>
      <c r="K7315" s="215" t="s">
        <v>328</v>
      </c>
      <c r="L7315" s="215" t="s">
        <v>7196</v>
      </c>
      <c r="AD7315" s="216"/>
    </row>
    <row r="7316" spans="1:30" s="215" customFormat="1" x14ac:dyDescent="0.25">
      <c r="A7316" s="215" t="s">
        <v>160</v>
      </c>
      <c r="B7316" s="215">
        <v>6246</v>
      </c>
      <c r="C7316" s="215" t="s">
        <v>280</v>
      </c>
      <c r="D7316" s="215">
        <v>3166107</v>
      </c>
      <c r="E7316" s="215">
        <v>1020</v>
      </c>
      <c r="F7316" s="215">
        <v>1121</v>
      </c>
      <c r="G7316" s="215">
        <v>1004</v>
      </c>
      <c r="I7316" s="215" t="s">
        <v>25627</v>
      </c>
      <c r="J7316" s="215" t="s">
        <v>25628</v>
      </c>
      <c r="K7316" s="215" t="s">
        <v>328</v>
      </c>
      <c r="L7316" s="215" t="s">
        <v>7197</v>
      </c>
      <c r="AD7316" s="216"/>
    </row>
    <row r="7317" spans="1:30" s="215" customFormat="1" x14ac:dyDescent="0.25">
      <c r="A7317" s="215" t="s">
        <v>160</v>
      </c>
      <c r="B7317" s="215">
        <v>6246</v>
      </c>
      <c r="C7317" s="215" t="s">
        <v>280</v>
      </c>
      <c r="D7317" s="215">
        <v>3166111</v>
      </c>
      <c r="E7317" s="215">
        <v>1020</v>
      </c>
      <c r="F7317" s="215">
        <v>1122</v>
      </c>
      <c r="G7317" s="215">
        <v>1004</v>
      </c>
      <c r="I7317" s="215" t="s">
        <v>25629</v>
      </c>
      <c r="J7317" s="215" t="s">
        <v>25630</v>
      </c>
      <c r="K7317" s="215" t="s">
        <v>328</v>
      </c>
      <c r="L7317" s="215" t="s">
        <v>7183</v>
      </c>
      <c r="AD7317" s="216"/>
    </row>
    <row r="7318" spans="1:30" s="215" customFormat="1" x14ac:dyDescent="0.25">
      <c r="A7318" s="215" t="s">
        <v>160</v>
      </c>
      <c r="B7318" s="215">
        <v>6246</v>
      </c>
      <c r="C7318" s="215" t="s">
        <v>280</v>
      </c>
      <c r="D7318" s="215">
        <v>3166132</v>
      </c>
      <c r="E7318" s="215">
        <v>1020</v>
      </c>
      <c r="F7318" s="215">
        <v>1121</v>
      </c>
      <c r="G7318" s="215">
        <v>1004</v>
      </c>
      <c r="I7318" s="215" t="s">
        <v>25631</v>
      </c>
      <c r="J7318" s="215" t="s">
        <v>25632</v>
      </c>
      <c r="K7318" s="215" t="s">
        <v>328</v>
      </c>
      <c r="L7318" s="215" t="s">
        <v>7187</v>
      </c>
      <c r="AD7318" s="216"/>
    </row>
    <row r="7319" spans="1:30" s="215" customFormat="1" x14ac:dyDescent="0.25">
      <c r="A7319" s="215" t="s">
        <v>160</v>
      </c>
      <c r="B7319" s="215">
        <v>6246</v>
      </c>
      <c r="C7319" s="215" t="s">
        <v>280</v>
      </c>
      <c r="D7319" s="215">
        <v>3166133</v>
      </c>
      <c r="E7319" s="215">
        <v>1020</v>
      </c>
      <c r="F7319" s="215">
        <v>1110</v>
      </c>
      <c r="G7319" s="215">
        <v>1004</v>
      </c>
      <c r="I7319" s="215" t="s">
        <v>25633</v>
      </c>
      <c r="J7319" s="215" t="s">
        <v>25634</v>
      </c>
      <c r="K7319" s="215" t="s">
        <v>328</v>
      </c>
      <c r="L7319" s="215" t="s">
        <v>7192</v>
      </c>
      <c r="AD7319" s="216"/>
    </row>
    <row r="7320" spans="1:30" s="215" customFormat="1" x14ac:dyDescent="0.25">
      <c r="A7320" s="215" t="s">
        <v>160</v>
      </c>
      <c r="B7320" s="215">
        <v>6246</v>
      </c>
      <c r="C7320" s="215" t="s">
        <v>280</v>
      </c>
      <c r="D7320" s="215">
        <v>3166137</v>
      </c>
      <c r="E7320" s="215">
        <v>1020</v>
      </c>
      <c r="F7320" s="215">
        <v>1110</v>
      </c>
      <c r="G7320" s="215">
        <v>1004</v>
      </c>
      <c r="I7320" s="215" t="s">
        <v>25635</v>
      </c>
      <c r="J7320" s="215" t="s">
        <v>25636</v>
      </c>
      <c r="K7320" s="215" t="s">
        <v>328</v>
      </c>
      <c r="L7320" s="215" t="s">
        <v>7198</v>
      </c>
      <c r="AD7320" s="216"/>
    </row>
    <row r="7321" spans="1:30" s="215" customFormat="1" x14ac:dyDescent="0.25">
      <c r="A7321" s="215" t="s">
        <v>160</v>
      </c>
      <c r="B7321" s="215">
        <v>6246</v>
      </c>
      <c r="C7321" s="215" t="s">
        <v>280</v>
      </c>
      <c r="D7321" s="215">
        <v>3166139</v>
      </c>
      <c r="E7321" s="215">
        <v>1020</v>
      </c>
      <c r="F7321" s="215">
        <v>1110</v>
      </c>
      <c r="G7321" s="215">
        <v>1004</v>
      </c>
      <c r="I7321" s="215" t="s">
        <v>25637</v>
      </c>
      <c r="J7321" s="215" t="s">
        <v>25638</v>
      </c>
      <c r="K7321" s="215" t="s">
        <v>328</v>
      </c>
      <c r="L7321" s="215" t="s">
        <v>7191</v>
      </c>
      <c r="AD7321" s="216"/>
    </row>
    <row r="7322" spans="1:30" s="215" customFormat="1" x14ac:dyDescent="0.25">
      <c r="A7322" s="215" t="s">
        <v>160</v>
      </c>
      <c r="B7322" s="215">
        <v>6246</v>
      </c>
      <c r="C7322" s="215" t="s">
        <v>280</v>
      </c>
      <c r="D7322" s="215">
        <v>3166141</v>
      </c>
      <c r="E7322" s="215">
        <v>1020</v>
      </c>
      <c r="F7322" s="215">
        <v>1121</v>
      </c>
      <c r="G7322" s="215">
        <v>1004</v>
      </c>
      <c r="I7322" s="215" t="s">
        <v>25639</v>
      </c>
      <c r="J7322" s="215" t="s">
        <v>25640</v>
      </c>
      <c r="K7322" s="215" t="s">
        <v>328</v>
      </c>
      <c r="L7322" s="215" t="s">
        <v>7197</v>
      </c>
      <c r="AD7322" s="216"/>
    </row>
    <row r="7323" spans="1:30" s="215" customFormat="1" x14ac:dyDescent="0.25">
      <c r="A7323" s="215" t="s">
        <v>160</v>
      </c>
      <c r="B7323" s="215">
        <v>6246</v>
      </c>
      <c r="C7323" s="215" t="s">
        <v>280</v>
      </c>
      <c r="D7323" s="215">
        <v>3166145</v>
      </c>
      <c r="E7323" s="215">
        <v>1020</v>
      </c>
      <c r="F7323" s="215">
        <v>1122</v>
      </c>
      <c r="G7323" s="215">
        <v>1004</v>
      </c>
      <c r="I7323" s="215" t="s">
        <v>25641</v>
      </c>
      <c r="J7323" s="215" t="s">
        <v>25642</v>
      </c>
      <c r="K7323" s="215" t="s">
        <v>328</v>
      </c>
      <c r="L7323" s="215" t="s">
        <v>7199</v>
      </c>
      <c r="AD7323" s="216"/>
    </row>
    <row r="7324" spans="1:30" s="215" customFormat="1" x14ac:dyDescent="0.25">
      <c r="A7324" s="215" t="s">
        <v>160</v>
      </c>
      <c r="B7324" s="215">
        <v>6246</v>
      </c>
      <c r="C7324" s="215" t="s">
        <v>280</v>
      </c>
      <c r="D7324" s="215">
        <v>9038951</v>
      </c>
      <c r="E7324" s="215">
        <v>1020</v>
      </c>
      <c r="F7324" s="215">
        <v>1110</v>
      </c>
      <c r="G7324" s="215">
        <v>1004</v>
      </c>
      <c r="I7324" s="215" t="s">
        <v>25643</v>
      </c>
      <c r="J7324" s="215" t="s">
        <v>25644</v>
      </c>
      <c r="K7324" s="215" t="s">
        <v>328</v>
      </c>
      <c r="L7324" s="215" t="s">
        <v>7198</v>
      </c>
      <c r="AD7324" s="216"/>
    </row>
    <row r="7325" spans="1:30" s="215" customFormat="1" x14ac:dyDescent="0.25">
      <c r="A7325" s="215" t="s">
        <v>160</v>
      </c>
      <c r="B7325" s="215">
        <v>6246</v>
      </c>
      <c r="C7325" s="215" t="s">
        <v>280</v>
      </c>
      <c r="D7325" s="215">
        <v>191116591</v>
      </c>
      <c r="E7325" s="215">
        <v>1020</v>
      </c>
      <c r="F7325" s="215">
        <v>1110</v>
      </c>
      <c r="G7325" s="215">
        <v>1004</v>
      </c>
      <c r="I7325" s="215" t="s">
        <v>25645</v>
      </c>
      <c r="J7325" s="215" t="s">
        <v>25646</v>
      </c>
      <c r="K7325" s="215" t="s">
        <v>328</v>
      </c>
      <c r="L7325" s="215" t="s">
        <v>7200</v>
      </c>
      <c r="AD7325" s="216"/>
    </row>
    <row r="7326" spans="1:30" s="215" customFormat="1" x14ac:dyDescent="0.25">
      <c r="A7326" s="215" t="s">
        <v>160</v>
      </c>
      <c r="B7326" s="215">
        <v>6246</v>
      </c>
      <c r="C7326" s="215" t="s">
        <v>280</v>
      </c>
      <c r="D7326" s="215">
        <v>191116594</v>
      </c>
      <c r="E7326" s="215">
        <v>1020</v>
      </c>
      <c r="F7326" s="215">
        <v>1110</v>
      </c>
      <c r="G7326" s="215">
        <v>1004</v>
      </c>
      <c r="I7326" s="215" t="s">
        <v>25647</v>
      </c>
      <c r="J7326" s="215" t="s">
        <v>25648</v>
      </c>
      <c r="K7326" s="215" t="s">
        <v>328</v>
      </c>
      <c r="L7326" s="215" t="s">
        <v>7200</v>
      </c>
      <c r="AD7326" s="216"/>
    </row>
    <row r="7327" spans="1:30" s="215" customFormat="1" x14ac:dyDescent="0.25">
      <c r="A7327" s="215" t="s">
        <v>160</v>
      </c>
      <c r="B7327" s="215">
        <v>6246</v>
      </c>
      <c r="C7327" s="215" t="s">
        <v>280</v>
      </c>
      <c r="D7327" s="215">
        <v>191365911</v>
      </c>
      <c r="E7327" s="215">
        <v>1020</v>
      </c>
      <c r="F7327" s="215">
        <v>1122</v>
      </c>
      <c r="G7327" s="215">
        <v>1004</v>
      </c>
      <c r="I7327" s="215" t="s">
        <v>25649</v>
      </c>
      <c r="J7327" s="215" t="s">
        <v>25650</v>
      </c>
      <c r="K7327" s="215" t="s">
        <v>328</v>
      </c>
      <c r="L7327" s="215" t="s">
        <v>26047</v>
      </c>
      <c r="AD7327" s="216"/>
    </row>
    <row r="7328" spans="1:30" s="215" customFormat="1" x14ac:dyDescent="0.25">
      <c r="A7328" s="215" t="s">
        <v>160</v>
      </c>
      <c r="B7328" s="215">
        <v>6246</v>
      </c>
      <c r="C7328" s="215" t="s">
        <v>280</v>
      </c>
      <c r="D7328" s="215">
        <v>191365950</v>
      </c>
      <c r="E7328" s="215">
        <v>1020</v>
      </c>
      <c r="F7328" s="215">
        <v>1122</v>
      </c>
      <c r="G7328" s="215">
        <v>1004</v>
      </c>
      <c r="I7328" s="215" t="s">
        <v>25651</v>
      </c>
      <c r="J7328" s="215" t="s">
        <v>25652</v>
      </c>
      <c r="K7328" s="215" t="s">
        <v>328</v>
      </c>
      <c r="L7328" s="215" t="s">
        <v>26047</v>
      </c>
      <c r="AD7328" s="216"/>
    </row>
    <row r="7329" spans="1:30" s="215" customFormat="1" x14ac:dyDescent="0.25">
      <c r="A7329" s="215" t="s">
        <v>160</v>
      </c>
      <c r="B7329" s="215">
        <v>6246</v>
      </c>
      <c r="C7329" s="215" t="s">
        <v>280</v>
      </c>
      <c r="D7329" s="215">
        <v>191366270</v>
      </c>
      <c r="E7329" s="215">
        <v>1020</v>
      </c>
      <c r="F7329" s="215">
        <v>1122</v>
      </c>
      <c r="G7329" s="215">
        <v>1004</v>
      </c>
      <c r="I7329" s="215" t="s">
        <v>25653</v>
      </c>
      <c r="J7329" s="215" t="s">
        <v>25654</v>
      </c>
      <c r="K7329" s="215" t="s">
        <v>328</v>
      </c>
      <c r="L7329" s="215" t="s">
        <v>7201</v>
      </c>
      <c r="AD7329" s="216"/>
    </row>
    <row r="7330" spans="1:30" s="215" customFormat="1" x14ac:dyDescent="0.25">
      <c r="A7330" s="215" t="s">
        <v>160</v>
      </c>
      <c r="B7330" s="215">
        <v>6246</v>
      </c>
      <c r="C7330" s="215" t="s">
        <v>280</v>
      </c>
      <c r="D7330" s="215">
        <v>191366290</v>
      </c>
      <c r="E7330" s="215">
        <v>1020</v>
      </c>
      <c r="F7330" s="215">
        <v>1122</v>
      </c>
      <c r="G7330" s="215">
        <v>1004</v>
      </c>
      <c r="I7330" s="215" t="s">
        <v>25655</v>
      </c>
      <c r="J7330" s="215" t="s">
        <v>25656</v>
      </c>
      <c r="K7330" s="215" t="s">
        <v>328</v>
      </c>
      <c r="L7330" s="215" t="s">
        <v>7201</v>
      </c>
      <c r="AD7330" s="216"/>
    </row>
    <row r="7331" spans="1:30" s="215" customFormat="1" x14ac:dyDescent="0.25">
      <c r="A7331" s="215" t="s">
        <v>160</v>
      </c>
      <c r="B7331" s="215">
        <v>6246</v>
      </c>
      <c r="C7331" s="215" t="s">
        <v>280</v>
      </c>
      <c r="D7331" s="215">
        <v>191612685</v>
      </c>
      <c r="E7331" s="215">
        <v>1020</v>
      </c>
      <c r="F7331" s="215">
        <v>1110</v>
      </c>
      <c r="G7331" s="215">
        <v>1004</v>
      </c>
      <c r="I7331" s="215" t="s">
        <v>17261</v>
      </c>
      <c r="J7331" s="215" t="s">
        <v>17262</v>
      </c>
      <c r="K7331" s="215" t="s">
        <v>8688</v>
      </c>
      <c r="L7331" s="215" t="s">
        <v>22122</v>
      </c>
      <c r="AD7331" s="216"/>
    </row>
    <row r="7332" spans="1:30" s="215" customFormat="1" x14ac:dyDescent="0.25">
      <c r="A7332" s="215" t="s">
        <v>160</v>
      </c>
      <c r="B7332" s="215">
        <v>6246</v>
      </c>
      <c r="C7332" s="215" t="s">
        <v>280</v>
      </c>
      <c r="D7332" s="215">
        <v>191745486</v>
      </c>
      <c r="E7332" s="215">
        <v>1020</v>
      </c>
      <c r="F7332" s="215">
        <v>1110</v>
      </c>
      <c r="G7332" s="215">
        <v>1004</v>
      </c>
      <c r="I7332" s="215" t="s">
        <v>25657</v>
      </c>
      <c r="J7332" s="215" t="s">
        <v>25658</v>
      </c>
      <c r="K7332" s="215" t="s">
        <v>328</v>
      </c>
      <c r="L7332" s="215" t="s">
        <v>26048</v>
      </c>
      <c r="AD7332" s="216"/>
    </row>
    <row r="7333" spans="1:30" s="215" customFormat="1" x14ac:dyDescent="0.25">
      <c r="A7333" s="215" t="s">
        <v>160</v>
      </c>
      <c r="B7333" s="215">
        <v>6246</v>
      </c>
      <c r="C7333" s="215" t="s">
        <v>280</v>
      </c>
      <c r="D7333" s="215">
        <v>191821536</v>
      </c>
      <c r="E7333" s="215">
        <v>1020</v>
      </c>
      <c r="F7333" s="215">
        <v>1110</v>
      </c>
      <c r="G7333" s="215">
        <v>1004</v>
      </c>
      <c r="I7333" s="215" t="s">
        <v>17263</v>
      </c>
      <c r="J7333" s="215" t="s">
        <v>17264</v>
      </c>
      <c r="K7333" s="215" t="s">
        <v>8688</v>
      </c>
      <c r="L7333" s="215" t="s">
        <v>22123</v>
      </c>
      <c r="AD7333" s="216"/>
    </row>
    <row r="7334" spans="1:30" s="215" customFormat="1" x14ac:dyDescent="0.25">
      <c r="A7334" s="215" t="s">
        <v>160</v>
      </c>
      <c r="B7334" s="215">
        <v>6246</v>
      </c>
      <c r="C7334" s="215" t="s">
        <v>280</v>
      </c>
      <c r="D7334" s="215">
        <v>191821541</v>
      </c>
      <c r="E7334" s="215">
        <v>1020</v>
      </c>
      <c r="F7334" s="215">
        <v>1110</v>
      </c>
      <c r="G7334" s="215">
        <v>1004</v>
      </c>
      <c r="I7334" s="215" t="s">
        <v>17265</v>
      </c>
      <c r="J7334" s="215" t="s">
        <v>17266</v>
      </c>
      <c r="K7334" s="215" t="s">
        <v>8688</v>
      </c>
      <c r="L7334" s="215" t="s">
        <v>22124</v>
      </c>
      <c r="AD7334" s="216"/>
    </row>
    <row r="7335" spans="1:30" s="215" customFormat="1" x14ac:dyDescent="0.25">
      <c r="A7335" s="215" t="s">
        <v>160</v>
      </c>
      <c r="B7335" s="215">
        <v>6246</v>
      </c>
      <c r="C7335" s="215" t="s">
        <v>280</v>
      </c>
      <c r="D7335" s="215">
        <v>191821542</v>
      </c>
      <c r="E7335" s="215">
        <v>1020</v>
      </c>
      <c r="F7335" s="215">
        <v>1110</v>
      </c>
      <c r="G7335" s="215">
        <v>1004</v>
      </c>
      <c r="I7335" s="215" t="s">
        <v>17267</v>
      </c>
      <c r="J7335" s="215" t="s">
        <v>17268</v>
      </c>
      <c r="K7335" s="215" t="s">
        <v>8688</v>
      </c>
      <c r="L7335" s="215" t="s">
        <v>22125</v>
      </c>
      <c r="AD7335" s="216"/>
    </row>
    <row r="7336" spans="1:30" s="215" customFormat="1" x14ac:dyDescent="0.25">
      <c r="A7336" s="215" t="s">
        <v>160</v>
      </c>
      <c r="B7336" s="215">
        <v>6246</v>
      </c>
      <c r="C7336" s="215" t="s">
        <v>280</v>
      </c>
      <c r="D7336" s="215">
        <v>191821554</v>
      </c>
      <c r="E7336" s="215">
        <v>1020</v>
      </c>
      <c r="F7336" s="215">
        <v>1110</v>
      </c>
      <c r="G7336" s="215">
        <v>1004</v>
      </c>
      <c r="I7336" s="215" t="s">
        <v>17269</v>
      </c>
      <c r="J7336" s="215" t="s">
        <v>17270</v>
      </c>
      <c r="K7336" s="215" t="s">
        <v>8688</v>
      </c>
      <c r="L7336" s="215" t="s">
        <v>22126</v>
      </c>
      <c r="AD7336" s="216"/>
    </row>
    <row r="7337" spans="1:30" s="215" customFormat="1" x14ac:dyDescent="0.25">
      <c r="A7337" s="215" t="s">
        <v>160</v>
      </c>
      <c r="B7337" s="215">
        <v>6246</v>
      </c>
      <c r="C7337" s="215" t="s">
        <v>280</v>
      </c>
      <c r="D7337" s="215">
        <v>191845738</v>
      </c>
      <c r="E7337" s="215">
        <v>1020</v>
      </c>
      <c r="F7337" s="215">
        <v>1110</v>
      </c>
      <c r="G7337" s="215">
        <v>1004</v>
      </c>
      <c r="I7337" s="215" t="s">
        <v>17271</v>
      </c>
      <c r="J7337" s="215" t="s">
        <v>17272</v>
      </c>
      <c r="K7337" s="215" t="s">
        <v>8688</v>
      </c>
      <c r="L7337" s="215" t="s">
        <v>22127</v>
      </c>
      <c r="AD7337" s="216"/>
    </row>
    <row r="7338" spans="1:30" s="215" customFormat="1" x14ac:dyDescent="0.25">
      <c r="A7338" s="215" t="s">
        <v>160</v>
      </c>
      <c r="B7338" s="215">
        <v>6246</v>
      </c>
      <c r="C7338" s="215" t="s">
        <v>280</v>
      </c>
      <c r="D7338" s="215">
        <v>191845739</v>
      </c>
      <c r="E7338" s="215">
        <v>1020</v>
      </c>
      <c r="F7338" s="215">
        <v>1110</v>
      </c>
      <c r="G7338" s="215">
        <v>1004</v>
      </c>
      <c r="I7338" s="215" t="s">
        <v>17273</v>
      </c>
      <c r="J7338" s="215" t="s">
        <v>17274</v>
      </c>
      <c r="K7338" s="215" t="s">
        <v>8688</v>
      </c>
      <c r="L7338" s="215" t="s">
        <v>22128</v>
      </c>
      <c r="AD7338" s="216"/>
    </row>
    <row r="7339" spans="1:30" s="215" customFormat="1" x14ac:dyDescent="0.25">
      <c r="A7339" s="215" t="s">
        <v>160</v>
      </c>
      <c r="B7339" s="215">
        <v>6246</v>
      </c>
      <c r="C7339" s="215" t="s">
        <v>280</v>
      </c>
      <c r="D7339" s="215">
        <v>191845740</v>
      </c>
      <c r="E7339" s="215">
        <v>1020</v>
      </c>
      <c r="F7339" s="215">
        <v>1110</v>
      </c>
      <c r="G7339" s="215">
        <v>1004</v>
      </c>
      <c r="I7339" s="215" t="s">
        <v>17275</v>
      </c>
      <c r="J7339" s="215" t="s">
        <v>17276</v>
      </c>
      <c r="K7339" s="215" t="s">
        <v>8688</v>
      </c>
      <c r="L7339" s="215" t="s">
        <v>22129</v>
      </c>
      <c r="AD7339" s="216"/>
    </row>
    <row r="7340" spans="1:30" s="215" customFormat="1" x14ac:dyDescent="0.25">
      <c r="A7340" s="215" t="s">
        <v>160</v>
      </c>
      <c r="B7340" s="215">
        <v>6246</v>
      </c>
      <c r="C7340" s="215" t="s">
        <v>280</v>
      </c>
      <c r="D7340" s="215">
        <v>191845741</v>
      </c>
      <c r="E7340" s="215">
        <v>1020</v>
      </c>
      <c r="F7340" s="215">
        <v>1110</v>
      </c>
      <c r="G7340" s="215">
        <v>1004</v>
      </c>
      <c r="I7340" s="215" t="s">
        <v>17277</v>
      </c>
      <c r="J7340" s="215" t="s">
        <v>17278</v>
      </c>
      <c r="K7340" s="215" t="s">
        <v>8688</v>
      </c>
      <c r="L7340" s="215" t="s">
        <v>22130</v>
      </c>
      <c r="AD7340" s="216"/>
    </row>
    <row r="7341" spans="1:30" s="215" customFormat="1" x14ac:dyDescent="0.25">
      <c r="A7341" s="215" t="s">
        <v>160</v>
      </c>
      <c r="B7341" s="215">
        <v>6246</v>
      </c>
      <c r="C7341" s="215" t="s">
        <v>280</v>
      </c>
      <c r="D7341" s="215">
        <v>191845747</v>
      </c>
      <c r="E7341" s="215">
        <v>1040</v>
      </c>
      <c r="F7341" s="215">
        <v>1242</v>
      </c>
      <c r="G7341" s="215">
        <v>1004</v>
      </c>
      <c r="I7341" s="215" t="s">
        <v>17279</v>
      </c>
      <c r="J7341" s="215" t="s">
        <v>17280</v>
      </c>
      <c r="K7341" s="215" t="s">
        <v>8688</v>
      </c>
      <c r="L7341" s="215" t="s">
        <v>22131</v>
      </c>
      <c r="AD7341" s="216"/>
    </row>
    <row r="7342" spans="1:30" s="215" customFormat="1" x14ac:dyDescent="0.25">
      <c r="A7342" s="215" t="s">
        <v>160</v>
      </c>
      <c r="B7342" s="215">
        <v>6246</v>
      </c>
      <c r="C7342" s="215" t="s">
        <v>280</v>
      </c>
      <c r="D7342" s="215">
        <v>191845763</v>
      </c>
      <c r="E7342" s="215">
        <v>1020</v>
      </c>
      <c r="F7342" s="215">
        <v>1110</v>
      </c>
      <c r="G7342" s="215">
        <v>1004</v>
      </c>
      <c r="I7342" s="215" t="s">
        <v>25659</v>
      </c>
      <c r="J7342" s="215" t="s">
        <v>25660</v>
      </c>
      <c r="K7342" s="215" t="s">
        <v>8688</v>
      </c>
      <c r="L7342" s="215" t="s">
        <v>22132</v>
      </c>
      <c r="AD7342" s="216"/>
    </row>
    <row r="7343" spans="1:30" s="215" customFormat="1" x14ac:dyDescent="0.25">
      <c r="A7343" s="215" t="s">
        <v>160</v>
      </c>
      <c r="B7343" s="215">
        <v>6246</v>
      </c>
      <c r="C7343" s="215" t="s">
        <v>280</v>
      </c>
      <c r="D7343" s="215">
        <v>191845767</v>
      </c>
      <c r="E7343" s="215">
        <v>1020</v>
      </c>
      <c r="F7343" s="215">
        <v>1110</v>
      </c>
      <c r="G7343" s="215">
        <v>1004</v>
      </c>
      <c r="I7343" s="215" t="s">
        <v>25661</v>
      </c>
      <c r="J7343" s="215" t="s">
        <v>25662</v>
      </c>
      <c r="K7343" s="215" t="s">
        <v>8688</v>
      </c>
      <c r="L7343" s="215" t="s">
        <v>22133</v>
      </c>
      <c r="AD7343" s="216"/>
    </row>
    <row r="7344" spans="1:30" s="215" customFormat="1" x14ac:dyDescent="0.25">
      <c r="A7344" s="215" t="s">
        <v>160</v>
      </c>
      <c r="B7344" s="215">
        <v>6246</v>
      </c>
      <c r="C7344" s="215" t="s">
        <v>280</v>
      </c>
      <c r="D7344" s="215">
        <v>191846038</v>
      </c>
      <c r="E7344" s="215">
        <v>1060</v>
      </c>
      <c r="F7344" s="215">
        <v>1251</v>
      </c>
      <c r="G7344" s="215">
        <v>1004</v>
      </c>
      <c r="I7344" s="215" t="s">
        <v>25663</v>
      </c>
      <c r="J7344" s="215" t="s">
        <v>25664</v>
      </c>
      <c r="K7344" s="215" t="s">
        <v>8741</v>
      </c>
      <c r="L7344" s="215" t="s">
        <v>26119</v>
      </c>
      <c r="AD7344" s="216"/>
    </row>
    <row r="7345" spans="1:30" s="215" customFormat="1" x14ac:dyDescent="0.25">
      <c r="A7345" s="215" t="s">
        <v>160</v>
      </c>
      <c r="B7345" s="215">
        <v>6246</v>
      </c>
      <c r="C7345" s="215" t="s">
        <v>280</v>
      </c>
      <c r="D7345" s="215">
        <v>191846135</v>
      </c>
      <c r="E7345" s="215">
        <v>1020</v>
      </c>
      <c r="F7345" s="215">
        <v>1110</v>
      </c>
      <c r="G7345" s="215">
        <v>1003</v>
      </c>
      <c r="I7345" s="215" t="s">
        <v>25665</v>
      </c>
      <c r="J7345" s="215" t="s">
        <v>25666</v>
      </c>
      <c r="K7345" s="215" t="s">
        <v>328</v>
      </c>
      <c r="L7345" s="215" t="s">
        <v>26049</v>
      </c>
      <c r="AD7345" s="216"/>
    </row>
    <row r="7346" spans="1:30" s="215" customFormat="1" x14ac:dyDescent="0.25">
      <c r="A7346" s="215" t="s">
        <v>160</v>
      </c>
      <c r="B7346" s="215">
        <v>6246</v>
      </c>
      <c r="C7346" s="215" t="s">
        <v>280</v>
      </c>
      <c r="D7346" s="215">
        <v>191858036</v>
      </c>
      <c r="E7346" s="215">
        <v>1020</v>
      </c>
      <c r="F7346" s="215">
        <v>1110</v>
      </c>
      <c r="G7346" s="215">
        <v>1004</v>
      </c>
      <c r="I7346" s="215" t="s">
        <v>25667</v>
      </c>
      <c r="J7346" s="215" t="s">
        <v>25668</v>
      </c>
      <c r="K7346" s="215" t="s">
        <v>8688</v>
      </c>
      <c r="L7346" s="215" t="s">
        <v>22134</v>
      </c>
      <c r="AD7346" s="216"/>
    </row>
    <row r="7347" spans="1:30" s="215" customFormat="1" x14ac:dyDescent="0.25">
      <c r="A7347" s="215" t="s">
        <v>160</v>
      </c>
      <c r="B7347" s="215">
        <v>6246</v>
      </c>
      <c r="C7347" s="215" t="s">
        <v>280</v>
      </c>
      <c r="D7347" s="215">
        <v>191858037</v>
      </c>
      <c r="E7347" s="215">
        <v>1020</v>
      </c>
      <c r="F7347" s="215">
        <v>1110</v>
      </c>
      <c r="G7347" s="215">
        <v>1004</v>
      </c>
      <c r="I7347" s="215" t="s">
        <v>25669</v>
      </c>
      <c r="J7347" s="215" t="s">
        <v>25670</v>
      </c>
      <c r="K7347" s="215" t="s">
        <v>8688</v>
      </c>
      <c r="L7347" s="215" t="s">
        <v>22135</v>
      </c>
      <c r="AD7347" s="216"/>
    </row>
    <row r="7348" spans="1:30" s="215" customFormat="1" x14ac:dyDescent="0.25">
      <c r="A7348" s="215" t="s">
        <v>160</v>
      </c>
      <c r="B7348" s="215">
        <v>6246</v>
      </c>
      <c r="C7348" s="215" t="s">
        <v>280</v>
      </c>
      <c r="D7348" s="215">
        <v>191858039</v>
      </c>
      <c r="E7348" s="215">
        <v>1020</v>
      </c>
      <c r="F7348" s="215">
        <v>1110</v>
      </c>
      <c r="G7348" s="215">
        <v>1004</v>
      </c>
      <c r="I7348" s="215" t="s">
        <v>25671</v>
      </c>
      <c r="J7348" s="215" t="s">
        <v>25672</v>
      </c>
      <c r="K7348" s="215" t="s">
        <v>8688</v>
      </c>
      <c r="L7348" s="215" t="s">
        <v>22136</v>
      </c>
      <c r="AD7348" s="216"/>
    </row>
    <row r="7349" spans="1:30" s="215" customFormat="1" x14ac:dyDescent="0.25">
      <c r="A7349" s="215" t="s">
        <v>160</v>
      </c>
      <c r="B7349" s="215">
        <v>6246</v>
      </c>
      <c r="C7349" s="215" t="s">
        <v>280</v>
      </c>
      <c r="D7349" s="215">
        <v>191858040</v>
      </c>
      <c r="E7349" s="215">
        <v>1020</v>
      </c>
      <c r="F7349" s="215">
        <v>1110</v>
      </c>
      <c r="G7349" s="215">
        <v>1004</v>
      </c>
      <c r="I7349" s="215" t="s">
        <v>25673</v>
      </c>
      <c r="J7349" s="215" t="s">
        <v>25674</v>
      </c>
      <c r="K7349" s="215" t="s">
        <v>8688</v>
      </c>
      <c r="L7349" s="215" t="s">
        <v>22137</v>
      </c>
      <c r="AD7349" s="216"/>
    </row>
    <row r="7350" spans="1:30" s="215" customFormat="1" x14ac:dyDescent="0.25">
      <c r="A7350" s="215" t="s">
        <v>160</v>
      </c>
      <c r="B7350" s="215">
        <v>6246</v>
      </c>
      <c r="C7350" s="215" t="s">
        <v>280</v>
      </c>
      <c r="D7350" s="215">
        <v>191865698</v>
      </c>
      <c r="E7350" s="215">
        <v>1020</v>
      </c>
      <c r="F7350" s="215">
        <v>1110</v>
      </c>
      <c r="G7350" s="215">
        <v>1004</v>
      </c>
      <c r="I7350" s="215" t="s">
        <v>17281</v>
      </c>
      <c r="J7350" s="215" t="s">
        <v>17282</v>
      </c>
      <c r="K7350" s="215" t="s">
        <v>8688</v>
      </c>
      <c r="L7350" s="215" t="s">
        <v>22138</v>
      </c>
      <c r="AD7350" s="216"/>
    </row>
    <row r="7351" spans="1:30" s="215" customFormat="1" x14ac:dyDescent="0.25">
      <c r="A7351" s="215" t="s">
        <v>160</v>
      </c>
      <c r="B7351" s="215">
        <v>6246</v>
      </c>
      <c r="C7351" s="215" t="s">
        <v>280</v>
      </c>
      <c r="D7351" s="215">
        <v>191898299</v>
      </c>
      <c r="E7351" s="215">
        <v>1020</v>
      </c>
      <c r="F7351" s="215">
        <v>1122</v>
      </c>
      <c r="G7351" s="215">
        <v>1004</v>
      </c>
      <c r="I7351" s="215" t="s">
        <v>25675</v>
      </c>
      <c r="J7351" s="215" t="s">
        <v>25676</v>
      </c>
      <c r="K7351" s="215" t="s">
        <v>328</v>
      </c>
      <c r="L7351" s="215" t="s">
        <v>7199</v>
      </c>
      <c r="AD7351" s="216"/>
    </row>
    <row r="7352" spans="1:30" s="215" customFormat="1" x14ac:dyDescent="0.25">
      <c r="A7352" s="215" t="s">
        <v>160</v>
      </c>
      <c r="B7352" s="215">
        <v>6246</v>
      </c>
      <c r="C7352" s="215" t="s">
        <v>280</v>
      </c>
      <c r="D7352" s="215">
        <v>191904776</v>
      </c>
      <c r="E7352" s="215">
        <v>1020</v>
      </c>
      <c r="F7352" s="215">
        <v>1110</v>
      </c>
      <c r="G7352" s="215">
        <v>1004</v>
      </c>
      <c r="I7352" s="215" t="s">
        <v>17283</v>
      </c>
      <c r="J7352" s="215" t="s">
        <v>17284</v>
      </c>
      <c r="K7352" s="215" t="s">
        <v>8688</v>
      </c>
      <c r="L7352" s="215" t="s">
        <v>22139</v>
      </c>
      <c r="AD7352" s="216"/>
    </row>
    <row r="7353" spans="1:30" s="215" customFormat="1" x14ac:dyDescent="0.25">
      <c r="A7353" s="215" t="s">
        <v>160</v>
      </c>
      <c r="B7353" s="215">
        <v>6246</v>
      </c>
      <c r="C7353" s="215" t="s">
        <v>280</v>
      </c>
      <c r="D7353" s="215">
        <v>191905742</v>
      </c>
      <c r="E7353" s="215">
        <v>1020</v>
      </c>
      <c r="F7353" s="215">
        <v>1110</v>
      </c>
      <c r="G7353" s="215">
        <v>1004</v>
      </c>
      <c r="I7353" s="215" t="s">
        <v>17285</v>
      </c>
      <c r="J7353" s="215" t="s">
        <v>17286</v>
      </c>
      <c r="K7353" s="215" t="s">
        <v>8688</v>
      </c>
      <c r="L7353" s="215" t="s">
        <v>22140</v>
      </c>
      <c r="AD7353" s="216"/>
    </row>
    <row r="7354" spans="1:30" s="215" customFormat="1" x14ac:dyDescent="0.25">
      <c r="A7354" s="215" t="s">
        <v>160</v>
      </c>
      <c r="B7354" s="215">
        <v>6246</v>
      </c>
      <c r="C7354" s="215" t="s">
        <v>280</v>
      </c>
      <c r="D7354" s="215">
        <v>191906163</v>
      </c>
      <c r="E7354" s="215">
        <v>1020</v>
      </c>
      <c r="F7354" s="215">
        <v>1110</v>
      </c>
      <c r="G7354" s="215">
        <v>1004</v>
      </c>
      <c r="I7354" s="215" t="s">
        <v>17287</v>
      </c>
      <c r="J7354" s="215" t="s">
        <v>17288</v>
      </c>
      <c r="K7354" s="215" t="s">
        <v>8688</v>
      </c>
      <c r="L7354" s="215" t="s">
        <v>22141</v>
      </c>
      <c r="AD7354" s="216"/>
    </row>
    <row r="7355" spans="1:30" s="215" customFormat="1" x14ac:dyDescent="0.25">
      <c r="A7355" s="215" t="s">
        <v>160</v>
      </c>
      <c r="B7355" s="215">
        <v>6246</v>
      </c>
      <c r="C7355" s="215" t="s">
        <v>280</v>
      </c>
      <c r="D7355" s="215">
        <v>191906181</v>
      </c>
      <c r="E7355" s="215">
        <v>1020</v>
      </c>
      <c r="F7355" s="215">
        <v>1110</v>
      </c>
      <c r="G7355" s="215">
        <v>1004</v>
      </c>
      <c r="I7355" s="215" t="s">
        <v>17289</v>
      </c>
      <c r="J7355" s="215" t="s">
        <v>17290</v>
      </c>
      <c r="K7355" s="215" t="s">
        <v>8688</v>
      </c>
      <c r="L7355" s="215" t="s">
        <v>22142</v>
      </c>
      <c r="AD7355" s="216"/>
    </row>
    <row r="7356" spans="1:30" s="215" customFormat="1" x14ac:dyDescent="0.25">
      <c r="A7356" s="215" t="s">
        <v>160</v>
      </c>
      <c r="B7356" s="215">
        <v>6246</v>
      </c>
      <c r="C7356" s="215" t="s">
        <v>280</v>
      </c>
      <c r="D7356" s="215">
        <v>191944331</v>
      </c>
      <c r="E7356" s="215">
        <v>1020</v>
      </c>
      <c r="F7356" s="215">
        <v>1110</v>
      </c>
      <c r="G7356" s="215">
        <v>1004</v>
      </c>
      <c r="I7356" s="215" t="s">
        <v>25677</v>
      </c>
      <c r="J7356" s="215" t="s">
        <v>25678</v>
      </c>
      <c r="K7356" s="215" t="s">
        <v>8688</v>
      </c>
      <c r="L7356" s="215" t="s">
        <v>22143</v>
      </c>
      <c r="AD7356" s="216"/>
    </row>
    <row r="7357" spans="1:30" s="215" customFormat="1" x14ac:dyDescent="0.25">
      <c r="A7357" s="215" t="s">
        <v>160</v>
      </c>
      <c r="B7357" s="215">
        <v>6246</v>
      </c>
      <c r="C7357" s="215" t="s">
        <v>280</v>
      </c>
      <c r="D7357" s="215">
        <v>191944332</v>
      </c>
      <c r="E7357" s="215">
        <v>1020</v>
      </c>
      <c r="F7357" s="215">
        <v>1110</v>
      </c>
      <c r="G7357" s="215">
        <v>1004</v>
      </c>
      <c r="I7357" s="215" t="s">
        <v>25679</v>
      </c>
      <c r="J7357" s="215" t="s">
        <v>25680</v>
      </c>
      <c r="K7357" s="215" t="s">
        <v>8688</v>
      </c>
      <c r="L7357" s="215" t="s">
        <v>22144</v>
      </c>
      <c r="AD7357" s="216"/>
    </row>
    <row r="7358" spans="1:30" s="215" customFormat="1" x14ac:dyDescent="0.25">
      <c r="A7358" s="215" t="s">
        <v>160</v>
      </c>
      <c r="B7358" s="215">
        <v>6246</v>
      </c>
      <c r="C7358" s="215" t="s">
        <v>280</v>
      </c>
      <c r="D7358" s="215">
        <v>191944338</v>
      </c>
      <c r="E7358" s="215">
        <v>1020</v>
      </c>
      <c r="F7358" s="215">
        <v>1110</v>
      </c>
      <c r="G7358" s="215">
        <v>1004</v>
      </c>
      <c r="I7358" s="215" t="s">
        <v>25681</v>
      </c>
      <c r="J7358" s="215" t="s">
        <v>25682</v>
      </c>
      <c r="K7358" s="215" t="s">
        <v>8688</v>
      </c>
      <c r="L7358" s="215" t="s">
        <v>22145</v>
      </c>
      <c r="AD7358" s="216"/>
    </row>
    <row r="7359" spans="1:30" s="215" customFormat="1" x14ac:dyDescent="0.25">
      <c r="A7359" s="215" t="s">
        <v>160</v>
      </c>
      <c r="B7359" s="215">
        <v>6246</v>
      </c>
      <c r="C7359" s="215" t="s">
        <v>280</v>
      </c>
      <c r="D7359" s="215">
        <v>191959261</v>
      </c>
      <c r="E7359" s="215">
        <v>1020</v>
      </c>
      <c r="F7359" s="215">
        <v>1122</v>
      </c>
      <c r="G7359" s="215">
        <v>1004</v>
      </c>
      <c r="I7359" s="215" t="s">
        <v>17291</v>
      </c>
      <c r="J7359" s="215" t="s">
        <v>17292</v>
      </c>
      <c r="K7359" s="215" t="s">
        <v>8688</v>
      </c>
      <c r="L7359" s="215" t="s">
        <v>22146</v>
      </c>
      <c r="AD7359" s="216"/>
    </row>
    <row r="7360" spans="1:30" s="215" customFormat="1" x14ac:dyDescent="0.25">
      <c r="A7360" s="215" t="s">
        <v>160</v>
      </c>
      <c r="B7360" s="215">
        <v>6246</v>
      </c>
      <c r="C7360" s="215" t="s">
        <v>280</v>
      </c>
      <c r="D7360" s="215">
        <v>191959263</v>
      </c>
      <c r="E7360" s="215">
        <v>1020</v>
      </c>
      <c r="F7360" s="215">
        <v>1122</v>
      </c>
      <c r="G7360" s="215">
        <v>1004</v>
      </c>
      <c r="I7360" s="215" t="s">
        <v>17293</v>
      </c>
      <c r="J7360" s="215" t="s">
        <v>17294</v>
      </c>
      <c r="K7360" s="215" t="s">
        <v>8688</v>
      </c>
      <c r="L7360" s="215" t="s">
        <v>22147</v>
      </c>
      <c r="AD7360" s="216"/>
    </row>
    <row r="7361" spans="1:30" s="215" customFormat="1" x14ac:dyDescent="0.25">
      <c r="A7361" s="215" t="s">
        <v>160</v>
      </c>
      <c r="B7361" s="215">
        <v>6246</v>
      </c>
      <c r="C7361" s="215" t="s">
        <v>280</v>
      </c>
      <c r="D7361" s="215">
        <v>191961876</v>
      </c>
      <c r="E7361" s="215">
        <v>1020</v>
      </c>
      <c r="F7361" s="215">
        <v>1110</v>
      </c>
      <c r="G7361" s="215">
        <v>1004</v>
      </c>
      <c r="I7361" s="215" t="s">
        <v>17295</v>
      </c>
      <c r="J7361" s="215" t="s">
        <v>17296</v>
      </c>
      <c r="K7361" s="215" t="s">
        <v>8688</v>
      </c>
      <c r="L7361" s="215" t="s">
        <v>22148</v>
      </c>
      <c r="AD7361" s="216"/>
    </row>
    <row r="7362" spans="1:30" s="215" customFormat="1" x14ac:dyDescent="0.25">
      <c r="A7362" s="215" t="s">
        <v>160</v>
      </c>
      <c r="B7362" s="215">
        <v>6246</v>
      </c>
      <c r="C7362" s="215" t="s">
        <v>280</v>
      </c>
      <c r="D7362" s="215">
        <v>191968233</v>
      </c>
      <c r="E7362" s="215">
        <v>1020</v>
      </c>
      <c r="F7362" s="215">
        <v>1110</v>
      </c>
      <c r="G7362" s="215">
        <v>1004</v>
      </c>
      <c r="I7362" s="215" t="s">
        <v>17297</v>
      </c>
      <c r="J7362" s="215" t="s">
        <v>17298</v>
      </c>
      <c r="K7362" s="215" t="s">
        <v>8688</v>
      </c>
      <c r="L7362" s="215" t="s">
        <v>22149</v>
      </c>
      <c r="AD7362" s="216"/>
    </row>
    <row r="7363" spans="1:30" s="215" customFormat="1" x14ac:dyDescent="0.25">
      <c r="A7363" s="215" t="s">
        <v>160</v>
      </c>
      <c r="B7363" s="215">
        <v>6246</v>
      </c>
      <c r="C7363" s="215" t="s">
        <v>280</v>
      </c>
      <c r="D7363" s="215">
        <v>191968234</v>
      </c>
      <c r="E7363" s="215">
        <v>1020</v>
      </c>
      <c r="F7363" s="215">
        <v>1110</v>
      </c>
      <c r="G7363" s="215">
        <v>1004</v>
      </c>
      <c r="I7363" s="215" t="s">
        <v>17299</v>
      </c>
      <c r="J7363" s="215" t="s">
        <v>17300</v>
      </c>
      <c r="K7363" s="215" t="s">
        <v>8688</v>
      </c>
      <c r="L7363" s="215" t="s">
        <v>22150</v>
      </c>
      <c r="AD7363" s="216"/>
    </row>
    <row r="7364" spans="1:30" s="215" customFormat="1" x14ac:dyDescent="0.25">
      <c r="A7364" s="215" t="s">
        <v>160</v>
      </c>
      <c r="B7364" s="215">
        <v>6246</v>
      </c>
      <c r="C7364" s="215" t="s">
        <v>280</v>
      </c>
      <c r="D7364" s="215">
        <v>191968237</v>
      </c>
      <c r="E7364" s="215">
        <v>1020</v>
      </c>
      <c r="F7364" s="215">
        <v>1110</v>
      </c>
      <c r="G7364" s="215">
        <v>1004</v>
      </c>
      <c r="I7364" s="215" t="s">
        <v>17301</v>
      </c>
      <c r="J7364" s="215" t="s">
        <v>17302</v>
      </c>
      <c r="K7364" s="215" t="s">
        <v>8688</v>
      </c>
      <c r="L7364" s="215" t="s">
        <v>22151</v>
      </c>
      <c r="AD7364" s="216"/>
    </row>
    <row r="7365" spans="1:30" s="215" customFormat="1" x14ac:dyDescent="0.25">
      <c r="A7365" s="215" t="s">
        <v>160</v>
      </c>
      <c r="B7365" s="215">
        <v>6246</v>
      </c>
      <c r="C7365" s="215" t="s">
        <v>280</v>
      </c>
      <c r="D7365" s="215">
        <v>191976666</v>
      </c>
      <c r="E7365" s="215">
        <v>1020</v>
      </c>
      <c r="F7365" s="215">
        <v>1122</v>
      </c>
      <c r="G7365" s="215">
        <v>1004</v>
      </c>
      <c r="I7365" s="215" t="s">
        <v>30505</v>
      </c>
      <c r="J7365" s="215" t="s">
        <v>30506</v>
      </c>
      <c r="K7365" s="215" t="s">
        <v>8688</v>
      </c>
      <c r="L7365" s="215" t="s">
        <v>31050</v>
      </c>
      <c r="AD7365" s="216"/>
    </row>
    <row r="7366" spans="1:30" s="215" customFormat="1" x14ac:dyDescent="0.25">
      <c r="A7366" s="215" t="s">
        <v>160</v>
      </c>
      <c r="B7366" s="215">
        <v>6246</v>
      </c>
      <c r="C7366" s="215" t="s">
        <v>280</v>
      </c>
      <c r="D7366" s="215">
        <v>191999980</v>
      </c>
      <c r="E7366" s="215">
        <v>1020</v>
      </c>
      <c r="F7366" s="215">
        <v>1110</v>
      </c>
      <c r="G7366" s="215">
        <v>1004</v>
      </c>
      <c r="I7366" s="215" t="s">
        <v>17303</v>
      </c>
      <c r="J7366" s="215" t="s">
        <v>17304</v>
      </c>
      <c r="K7366" s="215" t="s">
        <v>8688</v>
      </c>
      <c r="L7366" s="215" t="s">
        <v>22152</v>
      </c>
      <c r="AD7366" s="216"/>
    </row>
    <row r="7367" spans="1:30" s="215" customFormat="1" x14ac:dyDescent="0.25">
      <c r="A7367" s="215" t="s">
        <v>160</v>
      </c>
      <c r="B7367" s="215">
        <v>6246</v>
      </c>
      <c r="C7367" s="215" t="s">
        <v>280</v>
      </c>
      <c r="D7367" s="215">
        <v>192014049</v>
      </c>
      <c r="E7367" s="215">
        <v>1020</v>
      </c>
      <c r="F7367" s="215">
        <v>1274</v>
      </c>
      <c r="G7367" s="215">
        <v>1004</v>
      </c>
      <c r="I7367" s="215" t="s">
        <v>25683</v>
      </c>
      <c r="J7367" s="215" t="s">
        <v>25684</v>
      </c>
      <c r="K7367" s="215" t="s">
        <v>328</v>
      </c>
      <c r="L7367" s="215" t="s">
        <v>26050</v>
      </c>
      <c r="AD7367" s="216"/>
    </row>
    <row r="7368" spans="1:30" s="215" customFormat="1" x14ac:dyDescent="0.25">
      <c r="A7368" s="215" t="s">
        <v>160</v>
      </c>
      <c r="B7368" s="215">
        <v>6246</v>
      </c>
      <c r="C7368" s="215" t="s">
        <v>280</v>
      </c>
      <c r="D7368" s="215">
        <v>192038569</v>
      </c>
      <c r="E7368" s="215">
        <v>1040</v>
      </c>
      <c r="G7368" s="215">
        <v>1004</v>
      </c>
      <c r="I7368" s="215" t="s">
        <v>28174</v>
      </c>
      <c r="J7368" s="215" t="s">
        <v>28175</v>
      </c>
      <c r="K7368" s="215" t="s">
        <v>8688</v>
      </c>
      <c r="L7368" s="215" t="s">
        <v>28203</v>
      </c>
      <c r="AD7368" s="216"/>
    </row>
    <row r="7369" spans="1:30" s="215" customFormat="1" x14ac:dyDescent="0.25">
      <c r="A7369" s="215" t="s">
        <v>160</v>
      </c>
      <c r="B7369" s="215">
        <v>6246</v>
      </c>
      <c r="C7369" s="215" t="s">
        <v>280</v>
      </c>
      <c r="D7369" s="215">
        <v>502369932</v>
      </c>
      <c r="E7369" s="215">
        <v>1060</v>
      </c>
      <c r="F7369" s="215">
        <v>1274</v>
      </c>
      <c r="G7369" s="215">
        <v>1004</v>
      </c>
      <c r="I7369" s="215" t="s">
        <v>25685</v>
      </c>
      <c r="J7369" s="215" t="s">
        <v>25686</v>
      </c>
      <c r="K7369" s="215" t="s">
        <v>328</v>
      </c>
      <c r="L7369" s="215" t="s">
        <v>26050</v>
      </c>
      <c r="AD7369" s="216"/>
    </row>
    <row r="7370" spans="1:30" s="215" customFormat="1" x14ac:dyDescent="0.25">
      <c r="A7370" s="215" t="s">
        <v>160</v>
      </c>
      <c r="B7370" s="215">
        <v>6246</v>
      </c>
      <c r="C7370" s="215" t="s">
        <v>280</v>
      </c>
      <c r="D7370" s="215">
        <v>502370140</v>
      </c>
      <c r="E7370" s="215">
        <v>1060</v>
      </c>
      <c r="F7370" s="215">
        <v>1274</v>
      </c>
      <c r="G7370" s="215">
        <v>1004</v>
      </c>
      <c r="I7370" s="215" t="s">
        <v>25687</v>
      </c>
      <c r="J7370" s="215" t="s">
        <v>25688</v>
      </c>
      <c r="K7370" s="215" t="s">
        <v>8688</v>
      </c>
      <c r="L7370" s="215" t="s">
        <v>26100</v>
      </c>
      <c r="AD7370" s="216"/>
    </row>
    <row r="7371" spans="1:30" s="215" customFormat="1" x14ac:dyDescent="0.25">
      <c r="A7371" s="215" t="s">
        <v>160</v>
      </c>
      <c r="B7371" s="215">
        <v>6246</v>
      </c>
      <c r="C7371" s="215" t="s">
        <v>280</v>
      </c>
      <c r="D7371" s="215">
        <v>502370141</v>
      </c>
      <c r="E7371" s="215">
        <v>1060</v>
      </c>
      <c r="F7371" s="215">
        <v>1274</v>
      </c>
      <c r="G7371" s="215">
        <v>1004</v>
      </c>
      <c r="I7371" s="215" t="s">
        <v>25689</v>
      </c>
      <c r="J7371" s="215" t="s">
        <v>25690</v>
      </c>
      <c r="K7371" s="215" t="s">
        <v>8688</v>
      </c>
      <c r="L7371" s="215" t="s">
        <v>26101</v>
      </c>
      <c r="AD7371" s="216"/>
    </row>
    <row r="7372" spans="1:30" s="215" customFormat="1" x14ac:dyDescent="0.25">
      <c r="A7372" s="215" t="s">
        <v>160</v>
      </c>
      <c r="B7372" s="215">
        <v>6246</v>
      </c>
      <c r="C7372" s="215" t="s">
        <v>280</v>
      </c>
      <c r="D7372" s="215">
        <v>502370221</v>
      </c>
      <c r="E7372" s="215">
        <v>1060</v>
      </c>
      <c r="F7372" s="215">
        <v>1110</v>
      </c>
      <c r="G7372" s="215">
        <v>1004</v>
      </c>
      <c r="I7372" s="215" t="s">
        <v>25691</v>
      </c>
      <c r="J7372" s="215" t="s">
        <v>25692</v>
      </c>
      <c r="K7372" s="215" t="s">
        <v>328</v>
      </c>
      <c r="L7372" s="215" t="s">
        <v>26051</v>
      </c>
      <c r="AD7372" s="216"/>
    </row>
    <row r="7373" spans="1:30" s="215" customFormat="1" x14ac:dyDescent="0.25">
      <c r="A7373" s="215" t="s">
        <v>160</v>
      </c>
      <c r="B7373" s="215">
        <v>6246</v>
      </c>
      <c r="C7373" s="215" t="s">
        <v>280</v>
      </c>
      <c r="D7373" s="215">
        <v>502370271</v>
      </c>
      <c r="E7373" s="215">
        <v>1060</v>
      </c>
      <c r="F7373" s="215">
        <v>1271</v>
      </c>
      <c r="G7373" s="215">
        <v>1004</v>
      </c>
      <c r="I7373" s="215" t="s">
        <v>25693</v>
      </c>
      <c r="J7373" s="215" t="s">
        <v>25694</v>
      </c>
      <c r="K7373" s="215" t="s">
        <v>8688</v>
      </c>
      <c r="L7373" s="215" t="s">
        <v>26102</v>
      </c>
      <c r="AD7373" s="216"/>
    </row>
    <row r="7374" spans="1:30" s="215" customFormat="1" x14ac:dyDescent="0.25">
      <c r="A7374" s="215" t="s">
        <v>160</v>
      </c>
      <c r="B7374" s="215">
        <v>6246</v>
      </c>
      <c r="C7374" s="215" t="s">
        <v>280</v>
      </c>
      <c r="D7374" s="215">
        <v>502370311</v>
      </c>
      <c r="E7374" s="215">
        <v>1060</v>
      </c>
      <c r="F7374" s="215">
        <v>1110</v>
      </c>
      <c r="G7374" s="215">
        <v>1004</v>
      </c>
      <c r="I7374" s="215" t="s">
        <v>25695</v>
      </c>
      <c r="J7374" s="215" t="s">
        <v>25696</v>
      </c>
      <c r="K7374" s="215" t="s">
        <v>328</v>
      </c>
      <c r="L7374" s="215" t="s">
        <v>26048</v>
      </c>
      <c r="AD7374" s="216"/>
    </row>
    <row r="7375" spans="1:30" s="215" customFormat="1" x14ac:dyDescent="0.25">
      <c r="A7375" s="215" t="s">
        <v>160</v>
      </c>
      <c r="B7375" s="215">
        <v>6248</v>
      </c>
      <c r="C7375" s="215" t="s">
        <v>281</v>
      </c>
      <c r="D7375" s="215">
        <v>947260</v>
      </c>
      <c r="E7375" s="215">
        <v>1020</v>
      </c>
      <c r="F7375" s="215">
        <v>1110</v>
      </c>
      <c r="G7375" s="215">
        <v>1004</v>
      </c>
      <c r="I7375" s="215" t="s">
        <v>4467</v>
      </c>
      <c r="J7375" s="215" t="s">
        <v>4468</v>
      </c>
      <c r="K7375" s="215" t="s">
        <v>328</v>
      </c>
      <c r="L7375" s="215" t="s">
        <v>7202</v>
      </c>
      <c r="AD7375" s="216"/>
    </row>
    <row r="7376" spans="1:30" s="215" customFormat="1" x14ac:dyDescent="0.25">
      <c r="A7376" s="215" t="s">
        <v>160</v>
      </c>
      <c r="B7376" s="215">
        <v>6248</v>
      </c>
      <c r="C7376" s="215" t="s">
        <v>281</v>
      </c>
      <c r="D7376" s="215">
        <v>947261</v>
      </c>
      <c r="E7376" s="215">
        <v>1020</v>
      </c>
      <c r="F7376" s="215">
        <v>1110</v>
      </c>
      <c r="G7376" s="215">
        <v>1004</v>
      </c>
      <c r="I7376" s="215" t="s">
        <v>6618</v>
      </c>
      <c r="J7376" s="215" t="s">
        <v>6619</v>
      </c>
      <c r="K7376" s="215" t="s">
        <v>328</v>
      </c>
      <c r="L7376" s="215" t="s">
        <v>7202</v>
      </c>
      <c r="AD7376" s="216"/>
    </row>
    <row r="7377" spans="1:30" s="215" customFormat="1" x14ac:dyDescent="0.25">
      <c r="A7377" s="215" t="s">
        <v>160</v>
      </c>
      <c r="B7377" s="215">
        <v>6248</v>
      </c>
      <c r="C7377" s="215" t="s">
        <v>281</v>
      </c>
      <c r="D7377" s="215">
        <v>947294</v>
      </c>
      <c r="E7377" s="215">
        <v>1020</v>
      </c>
      <c r="F7377" s="215">
        <v>1110</v>
      </c>
      <c r="G7377" s="215">
        <v>1004</v>
      </c>
      <c r="I7377" s="215" t="s">
        <v>6620</v>
      </c>
      <c r="J7377" s="215" t="s">
        <v>6621</v>
      </c>
      <c r="K7377" s="215" t="s">
        <v>328</v>
      </c>
      <c r="L7377" s="215" t="s">
        <v>7203</v>
      </c>
      <c r="AD7377" s="216"/>
    </row>
    <row r="7378" spans="1:30" s="215" customFormat="1" x14ac:dyDescent="0.25">
      <c r="A7378" s="215" t="s">
        <v>160</v>
      </c>
      <c r="B7378" s="215">
        <v>6248</v>
      </c>
      <c r="C7378" s="215" t="s">
        <v>281</v>
      </c>
      <c r="D7378" s="215">
        <v>947305</v>
      </c>
      <c r="E7378" s="215">
        <v>1020</v>
      </c>
      <c r="F7378" s="215">
        <v>1121</v>
      </c>
      <c r="G7378" s="215">
        <v>1004</v>
      </c>
      <c r="I7378" s="215" t="s">
        <v>6622</v>
      </c>
      <c r="J7378" s="215" t="s">
        <v>6623</v>
      </c>
      <c r="K7378" s="215" t="s">
        <v>328</v>
      </c>
      <c r="L7378" s="215" t="s">
        <v>7204</v>
      </c>
      <c r="AD7378" s="216"/>
    </row>
    <row r="7379" spans="1:30" s="215" customFormat="1" x14ac:dyDescent="0.25">
      <c r="A7379" s="215" t="s">
        <v>160</v>
      </c>
      <c r="B7379" s="215">
        <v>6248</v>
      </c>
      <c r="C7379" s="215" t="s">
        <v>281</v>
      </c>
      <c r="D7379" s="215">
        <v>947344</v>
      </c>
      <c r="E7379" s="215">
        <v>1020</v>
      </c>
      <c r="F7379" s="215">
        <v>1122</v>
      </c>
      <c r="G7379" s="215">
        <v>1004</v>
      </c>
      <c r="I7379" s="215" t="s">
        <v>6624</v>
      </c>
      <c r="J7379" s="215" t="s">
        <v>6625</v>
      </c>
      <c r="K7379" s="215" t="s">
        <v>328</v>
      </c>
      <c r="L7379" s="215" t="s">
        <v>7205</v>
      </c>
      <c r="AD7379" s="216"/>
    </row>
    <row r="7380" spans="1:30" s="215" customFormat="1" x14ac:dyDescent="0.25">
      <c r="A7380" s="215" t="s">
        <v>160</v>
      </c>
      <c r="B7380" s="215">
        <v>6248</v>
      </c>
      <c r="C7380" s="215" t="s">
        <v>281</v>
      </c>
      <c r="D7380" s="215">
        <v>947345</v>
      </c>
      <c r="E7380" s="215">
        <v>1020</v>
      </c>
      <c r="F7380" s="215">
        <v>1122</v>
      </c>
      <c r="G7380" s="215">
        <v>1004</v>
      </c>
      <c r="I7380" s="215" t="s">
        <v>4469</v>
      </c>
      <c r="J7380" s="215" t="s">
        <v>4470</v>
      </c>
      <c r="K7380" s="215" t="s">
        <v>328</v>
      </c>
      <c r="L7380" s="215" t="s">
        <v>7205</v>
      </c>
      <c r="AD7380" s="216"/>
    </row>
    <row r="7381" spans="1:30" s="215" customFormat="1" x14ac:dyDescent="0.25">
      <c r="A7381" s="215" t="s">
        <v>160</v>
      </c>
      <c r="B7381" s="215">
        <v>6248</v>
      </c>
      <c r="C7381" s="215" t="s">
        <v>281</v>
      </c>
      <c r="D7381" s="215">
        <v>947406</v>
      </c>
      <c r="E7381" s="215">
        <v>1040</v>
      </c>
      <c r="F7381" s="215">
        <v>1251</v>
      </c>
      <c r="G7381" s="215">
        <v>1004</v>
      </c>
      <c r="I7381" s="215" t="s">
        <v>6626</v>
      </c>
      <c r="J7381" s="215" t="s">
        <v>6627</v>
      </c>
      <c r="K7381" s="215" t="s">
        <v>328</v>
      </c>
      <c r="L7381" s="215" t="s">
        <v>7206</v>
      </c>
      <c r="AD7381" s="216"/>
    </row>
    <row r="7382" spans="1:30" s="215" customFormat="1" x14ac:dyDescent="0.25">
      <c r="A7382" s="215" t="s">
        <v>160</v>
      </c>
      <c r="B7382" s="215">
        <v>6248</v>
      </c>
      <c r="C7382" s="215" t="s">
        <v>281</v>
      </c>
      <c r="D7382" s="215">
        <v>947459</v>
      </c>
      <c r="E7382" s="215">
        <v>1020</v>
      </c>
      <c r="F7382" s="215">
        <v>1110</v>
      </c>
      <c r="G7382" s="215">
        <v>1004</v>
      </c>
      <c r="I7382" s="215" t="s">
        <v>17305</v>
      </c>
      <c r="J7382" s="215" t="s">
        <v>17306</v>
      </c>
      <c r="K7382" s="215" t="s">
        <v>8688</v>
      </c>
      <c r="L7382" s="215" t="s">
        <v>22153</v>
      </c>
      <c r="AD7382" s="216"/>
    </row>
    <row r="7383" spans="1:30" s="215" customFormat="1" x14ac:dyDescent="0.25">
      <c r="A7383" s="215" t="s">
        <v>160</v>
      </c>
      <c r="B7383" s="215">
        <v>6248</v>
      </c>
      <c r="C7383" s="215" t="s">
        <v>281</v>
      </c>
      <c r="D7383" s="215">
        <v>947514</v>
      </c>
      <c r="E7383" s="215">
        <v>1030</v>
      </c>
      <c r="F7383" s="215">
        <v>1122</v>
      </c>
      <c r="G7383" s="215">
        <v>1004</v>
      </c>
      <c r="I7383" s="215" t="s">
        <v>17307</v>
      </c>
      <c r="J7383" s="215" t="s">
        <v>17308</v>
      </c>
      <c r="K7383" s="215" t="s">
        <v>8741</v>
      </c>
      <c r="L7383" s="215" t="s">
        <v>23202</v>
      </c>
      <c r="AD7383" s="216"/>
    </row>
    <row r="7384" spans="1:30" s="215" customFormat="1" x14ac:dyDescent="0.25">
      <c r="A7384" s="215" t="s">
        <v>160</v>
      </c>
      <c r="B7384" s="215">
        <v>6248</v>
      </c>
      <c r="C7384" s="215" t="s">
        <v>281</v>
      </c>
      <c r="D7384" s="215">
        <v>947526</v>
      </c>
      <c r="E7384" s="215">
        <v>1020</v>
      </c>
      <c r="F7384" s="215">
        <v>1110</v>
      </c>
      <c r="G7384" s="215">
        <v>1004</v>
      </c>
      <c r="I7384" s="215" t="s">
        <v>17309</v>
      </c>
      <c r="J7384" s="215" t="s">
        <v>17310</v>
      </c>
      <c r="K7384" s="215" t="s">
        <v>8741</v>
      </c>
      <c r="L7384" s="215" t="s">
        <v>23203</v>
      </c>
      <c r="AD7384" s="216"/>
    </row>
    <row r="7385" spans="1:30" s="215" customFormat="1" x14ac:dyDescent="0.25">
      <c r="A7385" s="215" t="s">
        <v>160</v>
      </c>
      <c r="B7385" s="215">
        <v>6248</v>
      </c>
      <c r="C7385" s="215" t="s">
        <v>281</v>
      </c>
      <c r="D7385" s="215">
        <v>947560</v>
      </c>
      <c r="E7385" s="215">
        <v>1020</v>
      </c>
      <c r="F7385" s="215">
        <v>1121</v>
      </c>
      <c r="G7385" s="215">
        <v>1004</v>
      </c>
      <c r="I7385" s="215" t="s">
        <v>17311</v>
      </c>
      <c r="J7385" s="215" t="s">
        <v>17312</v>
      </c>
      <c r="K7385" s="215" t="s">
        <v>8741</v>
      </c>
      <c r="L7385" s="215" t="s">
        <v>23204</v>
      </c>
      <c r="AD7385" s="216"/>
    </row>
    <row r="7386" spans="1:30" s="215" customFormat="1" x14ac:dyDescent="0.25">
      <c r="A7386" s="215" t="s">
        <v>160</v>
      </c>
      <c r="B7386" s="215">
        <v>6248</v>
      </c>
      <c r="C7386" s="215" t="s">
        <v>281</v>
      </c>
      <c r="D7386" s="215">
        <v>947577</v>
      </c>
      <c r="E7386" s="215">
        <v>1020</v>
      </c>
      <c r="F7386" s="215">
        <v>1122</v>
      </c>
      <c r="G7386" s="215">
        <v>1004</v>
      </c>
      <c r="I7386" s="215" t="s">
        <v>17313</v>
      </c>
      <c r="J7386" s="215" t="s">
        <v>17314</v>
      </c>
      <c r="K7386" s="215" t="s">
        <v>8741</v>
      </c>
      <c r="L7386" s="215" t="s">
        <v>23205</v>
      </c>
      <c r="AD7386" s="216"/>
    </row>
    <row r="7387" spans="1:30" s="215" customFormat="1" x14ac:dyDescent="0.25">
      <c r="A7387" s="215" t="s">
        <v>160</v>
      </c>
      <c r="B7387" s="215">
        <v>6248</v>
      </c>
      <c r="C7387" s="215" t="s">
        <v>281</v>
      </c>
      <c r="D7387" s="215">
        <v>947580</v>
      </c>
      <c r="E7387" s="215">
        <v>1020</v>
      </c>
      <c r="F7387" s="215">
        <v>1122</v>
      </c>
      <c r="G7387" s="215">
        <v>1004</v>
      </c>
      <c r="I7387" s="215" t="s">
        <v>17315</v>
      </c>
      <c r="J7387" s="215" t="s">
        <v>17316</v>
      </c>
      <c r="K7387" s="215" t="s">
        <v>8741</v>
      </c>
      <c r="L7387" s="215" t="s">
        <v>23206</v>
      </c>
      <c r="AD7387" s="216"/>
    </row>
    <row r="7388" spans="1:30" s="215" customFormat="1" x14ac:dyDescent="0.25">
      <c r="A7388" s="215" t="s">
        <v>160</v>
      </c>
      <c r="B7388" s="215">
        <v>6248</v>
      </c>
      <c r="C7388" s="215" t="s">
        <v>281</v>
      </c>
      <c r="D7388" s="215">
        <v>947584</v>
      </c>
      <c r="E7388" s="215">
        <v>1020</v>
      </c>
      <c r="F7388" s="215">
        <v>1122</v>
      </c>
      <c r="G7388" s="215">
        <v>1004</v>
      </c>
      <c r="I7388" s="215" t="s">
        <v>17317</v>
      </c>
      <c r="J7388" s="215" t="s">
        <v>17318</v>
      </c>
      <c r="K7388" s="215" t="s">
        <v>8741</v>
      </c>
      <c r="L7388" s="215" t="s">
        <v>23207</v>
      </c>
      <c r="AD7388" s="216"/>
    </row>
    <row r="7389" spans="1:30" s="215" customFormat="1" x14ac:dyDescent="0.25">
      <c r="A7389" s="215" t="s">
        <v>160</v>
      </c>
      <c r="B7389" s="215">
        <v>6248</v>
      </c>
      <c r="C7389" s="215" t="s">
        <v>281</v>
      </c>
      <c r="D7389" s="215">
        <v>947592</v>
      </c>
      <c r="E7389" s="215">
        <v>1030</v>
      </c>
      <c r="F7389" s="215">
        <v>1122</v>
      </c>
      <c r="G7389" s="215">
        <v>1004</v>
      </c>
      <c r="I7389" s="215" t="s">
        <v>17319</v>
      </c>
      <c r="J7389" s="215" t="s">
        <v>17320</v>
      </c>
      <c r="K7389" s="215" t="s">
        <v>8741</v>
      </c>
      <c r="L7389" s="215" t="s">
        <v>23208</v>
      </c>
      <c r="AD7389" s="216"/>
    </row>
    <row r="7390" spans="1:30" s="215" customFormat="1" x14ac:dyDescent="0.25">
      <c r="A7390" s="215" t="s">
        <v>160</v>
      </c>
      <c r="B7390" s="215">
        <v>6248</v>
      </c>
      <c r="C7390" s="215" t="s">
        <v>281</v>
      </c>
      <c r="D7390" s="215">
        <v>947618</v>
      </c>
      <c r="E7390" s="215">
        <v>1020</v>
      </c>
      <c r="F7390" s="215">
        <v>1122</v>
      </c>
      <c r="G7390" s="215">
        <v>1004</v>
      </c>
      <c r="I7390" s="215" t="s">
        <v>17321</v>
      </c>
      <c r="J7390" s="215" t="s">
        <v>17322</v>
      </c>
      <c r="K7390" s="215" t="s">
        <v>8741</v>
      </c>
      <c r="L7390" s="215" t="s">
        <v>23209</v>
      </c>
      <c r="AD7390" s="216"/>
    </row>
    <row r="7391" spans="1:30" s="215" customFormat="1" x14ac:dyDescent="0.25">
      <c r="A7391" s="215" t="s">
        <v>160</v>
      </c>
      <c r="B7391" s="215">
        <v>6248</v>
      </c>
      <c r="C7391" s="215" t="s">
        <v>281</v>
      </c>
      <c r="D7391" s="215">
        <v>947623</v>
      </c>
      <c r="E7391" s="215">
        <v>1020</v>
      </c>
      <c r="F7391" s="215">
        <v>1122</v>
      </c>
      <c r="G7391" s="215">
        <v>1004</v>
      </c>
      <c r="I7391" s="215" t="s">
        <v>17323</v>
      </c>
      <c r="J7391" s="215" t="s">
        <v>17324</v>
      </c>
      <c r="K7391" s="215" t="s">
        <v>8741</v>
      </c>
      <c r="L7391" s="215" t="s">
        <v>23210</v>
      </c>
      <c r="AD7391" s="216"/>
    </row>
    <row r="7392" spans="1:30" s="215" customFormat="1" x14ac:dyDescent="0.25">
      <c r="A7392" s="215" t="s">
        <v>160</v>
      </c>
      <c r="B7392" s="215">
        <v>6248</v>
      </c>
      <c r="C7392" s="215" t="s">
        <v>281</v>
      </c>
      <c r="D7392" s="215">
        <v>947624</v>
      </c>
      <c r="E7392" s="215">
        <v>1020</v>
      </c>
      <c r="F7392" s="215">
        <v>1122</v>
      </c>
      <c r="G7392" s="215">
        <v>1004</v>
      </c>
      <c r="I7392" s="215" t="s">
        <v>17325</v>
      </c>
      <c r="J7392" s="215" t="s">
        <v>17326</v>
      </c>
      <c r="K7392" s="215" t="s">
        <v>8741</v>
      </c>
      <c r="L7392" s="215" t="s">
        <v>23211</v>
      </c>
      <c r="AD7392" s="216"/>
    </row>
    <row r="7393" spans="1:30" s="215" customFormat="1" x14ac:dyDescent="0.25">
      <c r="A7393" s="215" t="s">
        <v>160</v>
      </c>
      <c r="B7393" s="215">
        <v>6248</v>
      </c>
      <c r="C7393" s="215" t="s">
        <v>281</v>
      </c>
      <c r="D7393" s="215">
        <v>947629</v>
      </c>
      <c r="E7393" s="215">
        <v>1030</v>
      </c>
      <c r="F7393" s="215">
        <v>1122</v>
      </c>
      <c r="G7393" s="215">
        <v>1004</v>
      </c>
      <c r="I7393" s="215" t="s">
        <v>17327</v>
      </c>
      <c r="J7393" s="215" t="s">
        <v>17328</v>
      </c>
      <c r="K7393" s="215" t="s">
        <v>8741</v>
      </c>
      <c r="L7393" s="215" t="s">
        <v>23212</v>
      </c>
      <c r="AD7393" s="216"/>
    </row>
    <row r="7394" spans="1:30" s="215" customFormat="1" x14ac:dyDescent="0.25">
      <c r="A7394" s="215" t="s">
        <v>160</v>
      </c>
      <c r="B7394" s="215">
        <v>6248</v>
      </c>
      <c r="C7394" s="215" t="s">
        <v>281</v>
      </c>
      <c r="D7394" s="215">
        <v>947636</v>
      </c>
      <c r="E7394" s="215">
        <v>1020</v>
      </c>
      <c r="F7394" s="215">
        <v>1122</v>
      </c>
      <c r="G7394" s="215">
        <v>1004</v>
      </c>
      <c r="I7394" s="215" t="s">
        <v>17329</v>
      </c>
      <c r="J7394" s="215" t="s">
        <v>17330</v>
      </c>
      <c r="K7394" s="215" t="s">
        <v>8741</v>
      </c>
      <c r="L7394" s="215" t="s">
        <v>23213</v>
      </c>
      <c r="AD7394" s="216"/>
    </row>
    <row r="7395" spans="1:30" s="215" customFormat="1" x14ac:dyDescent="0.25">
      <c r="A7395" s="215" t="s">
        <v>160</v>
      </c>
      <c r="B7395" s="215">
        <v>6248</v>
      </c>
      <c r="C7395" s="215" t="s">
        <v>281</v>
      </c>
      <c r="D7395" s="215">
        <v>947638</v>
      </c>
      <c r="E7395" s="215">
        <v>1020</v>
      </c>
      <c r="F7395" s="215">
        <v>1122</v>
      </c>
      <c r="G7395" s="215">
        <v>1004</v>
      </c>
      <c r="I7395" s="215" t="s">
        <v>17331</v>
      </c>
      <c r="J7395" s="215" t="s">
        <v>17332</v>
      </c>
      <c r="K7395" s="215" t="s">
        <v>8741</v>
      </c>
      <c r="L7395" s="215" t="s">
        <v>23213</v>
      </c>
      <c r="AD7395" s="216"/>
    </row>
    <row r="7396" spans="1:30" s="215" customFormat="1" x14ac:dyDescent="0.25">
      <c r="A7396" s="215" t="s">
        <v>160</v>
      </c>
      <c r="B7396" s="215">
        <v>6248</v>
      </c>
      <c r="C7396" s="215" t="s">
        <v>281</v>
      </c>
      <c r="D7396" s="215">
        <v>947639</v>
      </c>
      <c r="E7396" s="215">
        <v>1020</v>
      </c>
      <c r="F7396" s="215">
        <v>1122</v>
      </c>
      <c r="G7396" s="215">
        <v>1004</v>
      </c>
      <c r="I7396" s="215" t="s">
        <v>17333</v>
      </c>
      <c r="J7396" s="215" t="s">
        <v>17334</v>
      </c>
      <c r="K7396" s="215" t="s">
        <v>8741</v>
      </c>
      <c r="L7396" s="215" t="s">
        <v>23214</v>
      </c>
      <c r="AD7396" s="216"/>
    </row>
    <row r="7397" spans="1:30" s="215" customFormat="1" x14ac:dyDescent="0.25">
      <c r="A7397" s="215" t="s">
        <v>160</v>
      </c>
      <c r="B7397" s="215">
        <v>6248</v>
      </c>
      <c r="C7397" s="215" t="s">
        <v>281</v>
      </c>
      <c r="D7397" s="215">
        <v>947644</v>
      </c>
      <c r="E7397" s="215">
        <v>1020</v>
      </c>
      <c r="F7397" s="215">
        <v>1122</v>
      </c>
      <c r="G7397" s="215">
        <v>1004</v>
      </c>
      <c r="I7397" s="215" t="s">
        <v>17335</v>
      </c>
      <c r="J7397" s="215" t="s">
        <v>17336</v>
      </c>
      <c r="K7397" s="215" t="s">
        <v>8741</v>
      </c>
      <c r="L7397" s="215" t="s">
        <v>23215</v>
      </c>
      <c r="AD7397" s="216"/>
    </row>
    <row r="7398" spans="1:30" s="215" customFormat="1" x14ac:dyDescent="0.25">
      <c r="A7398" s="215" t="s">
        <v>160</v>
      </c>
      <c r="B7398" s="215">
        <v>6248</v>
      </c>
      <c r="C7398" s="215" t="s">
        <v>281</v>
      </c>
      <c r="D7398" s="215">
        <v>947645</v>
      </c>
      <c r="E7398" s="215">
        <v>1020</v>
      </c>
      <c r="F7398" s="215">
        <v>1122</v>
      </c>
      <c r="G7398" s="215">
        <v>1004</v>
      </c>
      <c r="I7398" s="215" t="s">
        <v>17337</v>
      </c>
      <c r="J7398" s="215" t="s">
        <v>17338</v>
      </c>
      <c r="K7398" s="215" t="s">
        <v>8741</v>
      </c>
      <c r="L7398" s="215" t="s">
        <v>23214</v>
      </c>
      <c r="AD7398" s="216"/>
    </row>
    <row r="7399" spans="1:30" s="215" customFormat="1" x14ac:dyDescent="0.25">
      <c r="A7399" s="215" t="s">
        <v>160</v>
      </c>
      <c r="B7399" s="215">
        <v>6248</v>
      </c>
      <c r="C7399" s="215" t="s">
        <v>281</v>
      </c>
      <c r="D7399" s="215">
        <v>947647</v>
      </c>
      <c r="E7399" s="215">
        <v>1020</v>
      </c>
      <c r="F7399" s="215">
        <v>1122</v>
      </c>
      <c r="G7399" s="215">
        <v>1004</v>
      </c>
      <c r="I7399" s="215" t="s">
        <v>17339</v>
      </c>
      <c r="J7399" s="215" t="s">
        <v>17340</v>
      </c>
      <c r="K7399" s="215" t="s">
        <v>8741</v>
      </c>
      <c r="L7399" s="215" t="s">
        <v>23214</v>
      </c>
      <c r="AD7399" s="216"/>
    </row>
    <row r="7400" spans="1:30" s="215" customFormat="1" x14ac:dyDescent="0.25">
      <c r="A7400" s="215" t="s">
        <v>160</v>
      </c>
      <c r="B7400" s="215">
        <v>6248</v>
      </c>
      <c r="C7400" s="215" t="s">
        <v>281</v>
      </c>
      <c r="D7400" s="215">
        <v>947649</v>
      </c>
      <c r="E7400" s="215">
        <v>1020</v>
      </c>
      <c r="F7400" s="215">
        <v>1122</v>
      </c>
      <c r="G7400" s="215">
        <v>1004</v>
      </c>
      <c r="I7400" s="215" t="s">
        <v>17341</v>
      </c>
      <c r="J7400" s="215" t="s">
        <v>17342</v>
      </c>
      <c r="K7400" s="215" t="s">
        <v>8741</v>
      </c>
      <c r="L7400" s="215" t="s">
        <v>23216</v>
      </c>
      <c r="AD7400" s="216"/>
    </row>
    <row r="7401" spans="1:30" s="215" customFormat="1" x14ac:dyDescent="0.25">
      <c r="A7401" s="215" t="s">
        <v>160</v>
      </c>
      <c r="B7401" s="215">
        <v>6248</v>
      </c>
      <c r="C7401" s="215" t="s">
        <v>281</v>
      </c>
      <c r="D7401" s="215">
        <v>947656</v>
      </c>
      <c r="E7401" s="215">
        <v>1020</v>
      </c>
      <c r="F7401" s="215">
        <v>1110</v>
      </c>
      <c r="G7401" s="215">
        <v>1004</v>
      </c>
      <c r="I7401" s="215" t="s">
        <v>17343</v>
      </c>
      <c r="J7401" s="215" t="s">
        <v>17344</v>
      </c>
      <c r="K7401" s="215" t="s">
        <v>8741</v>
      </c>
      <c r="L7401" s="215" t="s">
        <v>23217</v>
      </c>
      <c r="AD7401" s="216"/>
    </row>
    <row r="7402" spans="1:30" s="215" customFormat="1" x14ac:dyDescent="0.25">
      <c r="A7402" s="215" t="s">
        <v>160</v>
      </c>
      <c r="B7402" s="215">
        <v>6248</v>
      </c>
      <c r="C7402" s="215" t="s">
        <v>281</v>
      </c>
      <c r="D7402" s="215">
        <v>947659</v>
      </c>
      <c r="E7402" s="215">
        <v>1020</v>
      </c>
      <c r="F7402" s="215">
        <v>1121</v>
      </c>
      <c r="G7402" s="215">
        <v>1004</v>
      </c>
      <c r="I7402" s="215" t="s">
        <v>17345</v>
      </c>
      <c r="J7402" s="215" t="s">
        <v>17346</v>
      </c>
      <c r="K7402" s="215" t="s">
        <v>8688</v>
      </c>
      <c r="L7402" s="215" t="s">
        <v>22154</v>
      </c>
      <c r="AD7402" s="216"/>
    </row>
    <row r="7403" spans="1:30" s="215" customFormat="1" x14ac:dyDescent="0.25">
      <c r="A7403" s="215" t="s">
        <v>160</v>
      </c>
      <c r="B7403" s="215">
        <v>6248</v>
      </c>
      <c r="C7403" s="215" t="s">
        <v>281</v>
      </c>
      <c r="D7403" s="215">
        <v>947684</v>
      </c>
      <c r="E7403" s="215">
        <v>1020</v>
      </c>
      <c r="F7403" s="215">
        <v>1122</v>
      </c>
      <c r="G7403" s="215">
        <v>1004</v>
      </c>
      <c r="I7403" s="215" t="s">
        <v>17347</v>
      </c>
      <c r="J7403" s="215" t="s">
        <v>17348</v>
      </c>
      <c r="K7403" s="215" t="s">
        <v>8741</v>
      </c>
      <c r="L7403" s="215" t="s">
        <v>23218</v>
      </c>
      <c r="AD7403" s="216"/>
    </row>
    <row r="7404" spans="1:30" s="215" customFormat="1" x14ac:dyDescent="0.25">
      <c r="A7404" s="215" t="s">
        <v>160</v>
      </c>
      <c r="B7404" s="215">
        <v>6248</v>
      </c>
      <c r="C7404" s="215" t="s">
        <v>281</v>
      </c>
      <c r="D7404" s="215">
        <v>947748</v>
      </c>
      <c r="E7404" s="215">
        <v>1030</v>
      </c>
      <c r="F7404" s="215">
        <v>1122</v>
      </c>
      <c r="G7404" s="215">
        <v>1004</v>
      </c>
      <c r="I7404" s="215" t="s">
        <v>17349</v>
      </c>
      <c r="J7404" s="215" t="s">
        <v>17350</v>
      </c>
      <c r="K7404" s="215" t="s">
        <v>8741</v>
      </c>
      <c r="L7404" s="215" t="s">
        <v>23219</v>
      </c>
      <c r="AD7404" s="216"/>
    </row>
    <row r="7405" spans="1:30" s="215" customFormat="1" x14ac:dyDescent="0.25">
      <c r="A7405" s="215" t="s">
        <v>160</v>
      </c>
      <c r="B7405" s="215">
        <v>6248</v>
      </c>
      <c r="C7405" s="215" t="s">
        <v>281</v>
      </c>
      <c r="D7405" s="215">
        <v>947749</v>
      </c>
      <c r="E7405" s="215">
        <v>1020</v>
      </c>
      <c r="F7405" s="215">
        <v>1110</v>
      </c>
      <c r="G7405" s="215">
        <v>1004</v>
      </c>
      <c r="I7405" s="215" t="s">
        <v>17351</v>
      </c>
      <c r="J7405" s="215" t="s">
        <v>17352</v>
      </c>
      <c r="K7405" s="215" t="s">
        <v>8741</v>
      </c>
      <c r="L7405" s="215" t="s">
        <v>23220</v>
      </c>
      <c r="AD7405" s="216"/>
    </row>
    <row r="7406" spans="1:30" s="215" customFormat="1" x14ac:dyDescent="0.25">
      <c r="A7406" s="215" t="s">
        <v>160</v>
      </c>
      <c r="B7406" s="215">
        <v>6248</v>
      </c>
      <c r="C7406" s="215" t="s">
        <v>281</v>
      </c>
      <c r="D7406" s="215">
        <v>947751</v>
      </c>
      <c r="E7406" s="215">
        <v>1020</v>
      </c>
      <c r="F7406" s="215">
        <v>1110</v>
      </c>
      <c r="G7406" s="215">
        <v>1004</v>
      </c>
      <c r="I7406" s="215" t="s">
        <v>17353</v>
      </c>
      <c r="J7406" s="215" t="s">
        <v>17354</v>
      </c>
      <c r="K7406" s="215" t="s">
        <v>8741</v>
      </c>
      <c r="L7406" s="215" t="s">
        <v>23219</v>
      </c>
      <c r="AD7406" s="216"/>
    </row>
    <row r="7407" spans="1:30" s="215" customFormat="1" x14ac:dyDescent="0.25">
      <c r="A7407" s="215" t="s">
        <v>160</v>
      </c>
      <c r="B7407" s="215">
        <v>6248</v>
      </c>
      <c r="C7407" s="215" t="s">
        <v>281</v>
      </c>
      <c r="D7407" s="215">
        <v>947752</v>
      </c>
      <c r="E7407" s="215">
        <v>1020</v>
      </c>
      <c r="F7407" s="215">
        <v>1110</v>
      </c>
      <c r="G7407" s="215">
        <v>1004</v>
      </c>
      <c r="I7407" s="215" t="s">
        <v>17355</v>
      </c>
      <c r="J7407" s="215" t="s">
        <v>17356</v>
      </c>
      <c r="K7407" s="215" t="s">
        <v>8741</v>
      </c>
      <c r="L7407" s="215" t="s">
        <v>23219</v>
      </c>
      <c r="AD7407" s="216"/>
    </row>
    <row r="7408" spans="1:30" s="215" customFormat="1" x14ac:dyDescent="0.25">
      <c r="A7408" s="215" t="s">
        <v>160</v>
      </c>
      <c r="B7408" s="215">
        <v>6248</v>
      </c>
      <c r="C7408" s="215" t="s">
        <v>281</v>
      </c>
      <c r="D7408" s="215">
        <v>947753</v>
      </c>
      <c r="E7408" s="215">
        <v>1020</v>
      </c>
      <c r="F7408" s="215">
        <v>1110</v>
      </c>
      <c r="G7408" s="215">
        <v>1004</v>
      </c>
      <c r="I7408" s="215" t="s">
        <v>17357</v>
      </c>
      <c r="J7408" s="215" t="s">
        <v>17358</v>
      </c>
      <c r="K7408" s="215" t="s">
        <v>8741</v>
      </c>
      <c r="L7408" s="215" t="s">
        <v>23219</v>
      </c>
      <c r="AD7408" s="216"/>
    </row>
    <row r="7409" spans="1:30" s="215" customFormat="1" x14ac:dyDescent="0.25">
      <c r="A7409" s="215" t="s">
        <v>160</v>
      </c>
      <c r="B7409" s="215">
        <v>6248</v>
      </c>
      <c r="C7409" s="215" t="s">
        <v>281</v>
      </c>
      <c r="D7409" s="215">
        <v>947754</v>
      </c>
      <c r="E7409" s="215">
        <v>1020</v>
      </c>
      <c r="F7409" s="215">
        <v>1110</v>
      </c>
      <c r="G7409" s="215">
        <v>1004</v>
      </c>
      <c r="I7409" s="215" t="s">
        <v>17359</v>
      </c>
      <c r="J7409" s="215" t="s">
        <v>17360</v>
      </c>
      <c r="K7409" s="215" t="s">
        <v>8741</v>
      </c>
      <c r="L7409" s="215" t="s">
        <v>23219</v>
      </c>
      <c r="AD7409" s="216"/>
    </row>
    <row r="7410" spans="1:30" s="215" customFormat="1" x14ac:dyDescent="0.25">
      <c r="A7410" s="215" t="s">
        <v>160</v>
      </c>
      <c r="B7410" s="215">
        <v>6248</v>
      </c>
      <c r="C7410" s="215" t="s">
        <v>281</v>
      </c>
      <c r="D7410" s="215">
        <v>947755</v>
      </c>
      <c r="E7410" s="215">
        <v>1020</v>
      </c>
      <c r="F7410" s="215">
        <v>1110</v>
      </c>
      <c r="G7410" s="215">
        <v>1004</v>
      </c>
      <c r="I7410" s="215" t="s">
        <v>17361</v>
      </c>
      <c r="J7410" s="215" t="s">
        <v>17362</v>
      </c>
      <c r="K7410" s="215" t="s">
        <v>8741</v>
      </c>
      <c r="L7410" s="215" t="s">
        <v>23219</v>
      </c>
      <c r="AD7410" s="216"/>
    </row>
    <row r="7411" spans="1:30" s="215" customFormat="1" x14ac:dyDescent="0.25">
      <c r="A7411" s="215" t="s">
        <v>160</v>
      </c>
      <c r="B7411" s="215">
        <v>6248</v>
      </c>
      <c r="C7411" s="215" t="s">
        <v>281</v>
      </c>
      <c r="D7411" s="215">
        <v>947756</v>
      </c>
      <c r="E7411" s="215">
        <v>1020</v>
      </c>
      <c r="F7411" s="215">
        <v>1110</v>
      </c>
      <c r="G7411" s="215">
        <v>1004</v>
      </c>
      <c r="I7411" s="215" t="s">
        <v>17363</v>
      </c>
      <c r="J7411" s="215" t="s">
        <v>17364</v>
      </c>
      <c r="K7411" s="215" t="s">
        <v>8741</v>
      </c>
      <c r="L7411" s="215" t="s">
        <v>23219</v>
      </c>
      <c r="AD7411" s="216"/>
    </row>
    <row r="7412" spans="1:30" s="215" customFormat="1" x14ac:dyDescent="0.25">
      <c r="A7412" s="215" t="s">
        <v>160</v>
      </c>
      <c r="B7412" s="215">
        <v>6248</v>
      </c>
      <c r="C7412" s="215" t="s">
        <v>281</v>
      </c>
      <c r="D7412" s="215">
        <v>947757</v>
      </c>
      <c r="E7412" s="215">
        <v>1020</v>
      </c>
      <c r="F7412" s="215">
        <v>1110</v>
      </c>
      <c r="G7412" s="215">
        <v>1004</v>
      </c>
      <c r="I7412" s="215" t="s">
        <v>17365</v>
      </c>
      <c r="J7412" s="215" t="s">
        <v>17366</v>
      </c>
      <c r="K7412" s="215" t="s">
        <v>8741</v>
      </c>
      <c r="L7412" s="215" t="s">
        <v>23219</v>
      </c>
      <c r="AD7412" s="216"/>
    </row>
    <row r="7413" spans="1:30" s="215" customFormat="1" x14ac:dyDescent="0.25">
      <c r="A7413" s="215" t="s">
        <v>160</v>
      </c>
      <c r="B7413" s="215">
        <v>6248</v>
      </c>
      <c r="C7413" s="215" t="s">
        <v>281</v>
      </c>
      <c r="D7413" s="215">
        <v>947758</v>
      </c>
      <c r="E7413" s="215">
        <v>1020</v>
      </c>
      <c r="F7413" s="215">
        <v>1110</v>
      </c>
      <c r="G7413" s="215">
        <v>1004</v>
      </c>
      <c r="I7413" s="215" t="s">
        <v>17367</v>
      </c>
      <c r="J7413" s="215" t="s">
        <v>17368</v>
      </c>
      <c r="K7413" s="215" t="s">
        <v>8741</v>
      </c>
      <c r="L7413" s="215" t="s">
        <v>23220</v>
      </c>
      <c r="AD7413" s="216"/>
    </row>
    <row r="7414" spans="1:30" s="215" customFormat="1" x14ac:dyDescent="0.25">
      <c r="A7414" s="215" t="s">
        <v>160</v>
      </c>
      <c r="B7414" s="215">
        <v>6248</v>
      </c>
      <c r="C7414" s="215" t="s">
        <v>281</v>
      </c>
      <c r="D7414" s="215">
        <v>947760</v>
      </c>
      <c r="E7414" s="215">
        <v>1020</v>
      </c>
      <c r="F7414" s="215">
        <v>1110</v>
      </c>
      <c r="G7414" s="215">
        <v>1004</v>
      </c>
      <c r="I7414" s="215" t="s">
        <v>17369</v>
      </c>
      <c r="J7414" s="215" t="s">
        <v>17370</v>
      </c>
      <c r="K7414" s="215" t="s">
        <v>8741</v>
      </c>
      <c r="L7414" s="215" t="s">
        <v>23220</v>
      </c>
      <c r="AD7414" s="216"/>
    </row>
    <row r="7415" spans="1:30" s="215" customFormat="1" x14ac:dyDescent="0.25">
      <c r="A7415" s="215" t="s">
        <v>160</v>
      </c>
      <c r="B7415" s="215">
        <v>6248</v>
      </c>
      <c r="C7415" s="215" t="s">
        <v>281</v>
      </c>
      <c r="D7415" s="215">
        <v>947761</v>
      </c>
      <c r="E7415" s="215">
        <v>1020</v>
      </c>
      <c r="F7415" s="215">
        <v>1110</v>
      </c>
      <c r="G7415" s="215">
        <v>1004</v>
      </c>
      <c r="I7415" s="215" t="s">
        <v>17371</v>
      </c>
      <c r="J7415" s="215" t="s">
        <v>17372</v>
      </c>
      <c r="K7415" s="215" t="s">
        <v>8741</v>
      </c>
      <c r="L7415" s="215" t="s">
        <v>23220</v>
      </c>
      <c r="AD7415" s="216"/>
    </row>
    <row r="7416" spans="1:30" s="215" customFormat="1" x14ac:dyDescent="0.25">
      <c r="A7416" s="215" t="s">
        <v>160</v>
      </c>
      <c r="B7416" s="215">
        <v>6248</v>
      </c>
      <c r="C7416" s="215" t="s">
        <v>281</v>
      </c>
      <c r="D7416" s="215">
        <v>947762</v>
      </c>
      <c r="E7416" s="215">
        <v>1020</v>
      </c>
      <c r="F7416" s="215">
        <v>1110</v>
      </c>
      <c r="G7416" s="215">
        <v>1004</v>
      </c>
      <c r="I7416" s="215" t="s">
        <v>17373</v>
      </c>
      <c r="J7416" s="215" t="s">
        <v>17374</v>
      </c>
      <c r="K7416" s="215" t="s">
        <v>8741</v>
      </c>
      <c r="L7416" s="215" t="s">
        <v>23220</v>
      </c>
      <c r="AD7416" s="216"/>
    </row>
    <row r="7417" spans="1:30" s="215" customFormat="1" x14ac:dyDescent="0.25">
      <c r="A7417" s="215" t="s">
        <v>160</v>
      </c>
      <c r="B7417" s="215">
        <v>6248</v>
      </c>
      <c r="C7417" s="215" t="s">
        <v>281</v>
      </c>
      <c r="D7417" s="215">
        <v>947781</v>
      </c>
      <c r="E7417" s="215">
        <v>1020</v>
      </c>
      <c r="F7417" s="215">
        <v>1122</v>
      </c>
      <c r="G7417" s="215">
        <v>1004</v>
      </c>
      <c r="I7417" s="215" t="s">
        <v>17375</v>
      </c>
      <c r="J7417" s="215" t="s">
        <v>17376</v>
      </c>
      <c r="K7417" s="215" t="s">
        <v>8741</v>
      </c>
      <c r="L7417" s="215" t="s">
        <v>23221</v>
      </c>
      <c r="AD7417" s="216"/>
    </row>
    <row r="7418" spans="1:30" s="215" customFormat="1" x14ac:dyDescent="0.25">
      <c r="A7418" s="215" t="s">
        <v>160</v>
      </c>
      <c r="B7418" s="215">
        <v>6248</v>
      </c>
      <c r="C7418" s="215" t="s">
        <v>281</v>
      </c>
      <c r="D7418" s="215">
        <v>947783</v>
      </c>
      <c r="E7418" s="215">
        <v>1020</v>
      </c>
      <c r="F7418" s="215">
        <v>1122</v>
      </c>
      <c r="G7418" s="215">
        <v>1004</v>
      </c>
      <c r="I7418" s="215" t="s">
        <v>17377</v>
      </c>
      <c r="J7418" s="215" t="s">
        <v>17378</v>
      </c>
      <c r="K7418" s="215" t="s">
        <v>8741</v>
      </c>
      <c r="L7418" s="215" t="s">
        <v>23222</v>
      </c>
      <c r="AD7418" s="216"/>
    </row>
    <row r="7419" spans="1:30" s="215" customFormat="1" x14ac:dyDescent="0.25">
      <c r="A7419" s="215" t="s">
        <v>160</v>
      </c>
      <c r="B7419" s="215">
        <v>6248</v>
      </c>
      <c r="C7419" s="215" t="s">
        <v>281</v>
      </c>
      <c r="D7419" s="215">
        <v>947785</v>
      </c>
      <c r="E7419" s="215">
        <v>1020</v>
      </c>
      <c r="F7419" s="215">
        <v>1122</v>
      </c>
      <c r="G7419" s="215">
        <v>1004</v>
      </c>
      <c r="I7419" s="215" t="s">
        <v>17379</v>
      </c>
      <c r="J7419" s="215" t="s">
        <v>17380</v>
      </c>
      <c r="K7419" s="215" t="s">
        <v>8741</v>
      </c>
      <c r="L7419" s="215" t="s">
        <v>23223</v>
      </c>
      <c r="AD7419" s="216"/>
    </row>
    <row r="7420" spans="1:30" s="215" customFormat="1" x14ac:dyDescent="0.25">
      <c r="A7420" s="215" t="s">
        <v>160</v>
      </c>
      <c r="B7420" s="215">
        <v>6248</v>
      </c>
      <c r="C7420" s="215" t="s">
        <v>281</v>
      </c>
      <c r="D7420" s="215">
        <v>947791</v>
      </c>
      <c r="E7420" s="215">
        <v>1020</v>
      </c>
      <c r="F7420" s="215">
        <v>1122</v>
      </c>
      <c r="G7420" s="215">
        <v>1004</v>
      </c>
      <c r="I7420" s="215" t="s">
        <v>17381</v>
      </c>
      <c r="J7420" s="215" t="s">
        <v>17382</v>
      </c>
      <c r="K7420" s="215" t="s">
        <v>8741</v>
      </c>
      <c r="L7420" s="215" t="s">
        <v>23224</v>
      </c>
      <c r="AD7420" s="216"/>
    </row>
    <row r="7421" spans="1:30" s="215" customFormat="1" x14ac:dyDescent="0.25">
      <c r="A7421" s="215" t="s">
        <v>160</v>
      </c>
      <c r="B7421" s="215">
        <v>6248</v>
      </c>
      <c r="C7421" s="215" t="s">
        <v>281</v>
      </c>
      <c r="D7421" s="215">
        <v>947796</v>
      </c>
      <c r="E7421" s="215">
        <v>1020</v>
      </c>
      <c r="F7421" s="215">
        <v>1110</v>
      </c>
      <c r="G7421" s="215">
        <v>1004</v>
      </c>
      <c r="I7421" s="215" t="s">
        <v>17383</v>
      </c>
      <c r="J7421" s="215" t="s">
        <v>17384</v>
      </c>
      <c r="K7421" s="215" t="s">
        <v>8741</v>
      </c>
      <c r="L7421" s="215" t="s">
        <v>23225</v>
      </c>
      <c r="AD7421" s="216"/>
    </row>
    <row r="7422" spans="1:30" s="215" customFormat="1" x14ac:dyDescent="0.25">
      <c r="A7422" s="215" t="s">
        <v>160</v>
      </c>
      <c r="B7422" s="215">
        <v>6248</v>
      </c>
      <c r="C7422" s="215" t="s">
        <v>281</v>
      </c>
      <c r="D7422" s="215">
        <v>947807</v>
      </c>
      <c r="E7422" s="215">
        <v>1030</v>
      </c>
      <c r="F7422" s="215">
        <v>1122</v>
      </c>
      <c r="G7422" s="215">
        <v>1004</v>
      </c>
      <c r="I7422" s="215" t="s">
        <v>17385</v>
      </c>
      <c r="J7422" s="215" t="s">
        <v>17386</v>
      </c>
      <c r="K7422" s="215" t="s">
        <v>8741</v>
      </c>
      <c r="L7422" s="215" t="s">
        <v>23226</v>
      </c>
      <c r="AD7422" s="216"/>
    </row>
    <row r="7423" spans="1:30" s="215" customFormat="1" x14ac:dyDescent="0.25">
      <c r="A7423" s="215" t="s">
        <v>160</v>
      </c>
      <c r="B7423" s="215">
        <v>6248</v>
      </c>
      <c r="C7423" s="215" t="s">
        <v>281</v>
      </c>
      <c r="D7423" s="215">
        <v>947816</v>
      </c>
      <c r="E7423" s="215">
        <v>1020</v>
      </c>
      <c r="F7423" s="215">
        <v>1122</v>
      </c>
      <c r="G7423" s="215">
        <v>1004</v>
      </c>
      <c r="I7423" s="215" t="s">
        <v>17387</v>
      </c>
      <c r="J7423" s="215" t="s">
        <v>17388</v>
      </c>
      <c r="K7423" s="215" t="s">
        <v>8741</v>
      </c>
      <c r="L7423" s="215" t="s">
        <v>23227</v>
      </c>
      <c r="AD7423" s="216"/>
    </row>
    <row r="7424" spans="1:30" s="215" customFormat="1" x14ac:dyDescent="0.25">
      <c r="A7424" s="215" t="s">
        <v>160</v>
      </c>
      <c r="B7424" s="215">
        <v>6248</v>
      </c>
      <c r="C7424" s="215" t="s">
        <v>281</v>
      </c>
      <c r="D7424" s="215">
        <v>947818</v>
      </c>
      <c r="E7424" s="215">
        <v>1020</v>
      </c>
      <c r="F7424" s="215">
        <v>1122</v>
      </c>
      <c r="G7424" s="215">
        <v>1004</v>
      </c>
      <c r="I7424" s="215" t="s">
        <v>17389</v>
      </c>
      <c r="J7424" s="215" t="s">
        <v>17390</v>
      </c>
      <c r="K7424" s="215" t="s">
        <v>8741</v>
      </c>
      <c r="L7424" s="215" t="s">
        <v>23228</v>
      </c>
      <c r="AD7424" s="216"/>
    </row>
    <row r="7425" spans="1:30" s="215" customFormat="1" x14ac:dyDescent="0.25">
      <c r="A7425" s="215" t="s">
        <v>160</v>
      </c>
      <c r="B7425" s="215">
        <v>6248</v>
      </c>
      <c r="C7425" s="215" t="s">
        <v>281</v>
      </c>
      <c r="D7425" s="215">
        <v>947837</v>
      </c>
      <c r="E7425" s="215">
        <v>1020</v>
      </c>
      <c r="F7425" s="215">
        <v>1110</v>
      </c>
      <c r="G7425" s="215">
        <v>1004</v>
      </c>
      <c r="I7425" s="215" t="s">
        <v>17391</v>
      </c>
      <c r="J7425" s="215" t="s">
        <v>17392</v>
      </c>
      <c r="K7425" s="215" t="s">
        <v>8741</v>
      </c>
      <c r="L7425" s="215" t="s">
        <v>23229</v>
      </c>
      <c r="AD7425" s="216"/>
    </row>
    <row r="7426" spans="1:30" s="215" customFormat="1" x14ac:dyDescent="0.25">
      <c r="A7426" s="215" t="s">
        <v>160</v>
      </c>
      <c r="B7426" s="215">
        <v>6248</v>
      </c>
      <c r="C7426" s="215" t="s">
        <v>281</v>
      </c>
      <c r="D7426" s="215">
        <v>947842</v>
      </c>
      <c r="E7426" s="215">
        <v>1020</v>
      </c>
      <c r="F7426" s="215">
        <v>1110</v>
      </c>
      <c r="G7426" s="215">
        <v>1004</v>
      </c>
      <c r="I7426" s="215" t="s">
        <v>17393</v>
      </c>
      <c r="J7426" s="215" t="s">
        <v>17394</v>
      </c>
      <c r="K7426" s="215" t="s">
        <v>8741</v>
      </c>
      <c r="L7426" s="215" t="s">
        <v>23230</v>
      </c>
      <c r="AD7426" s="216"/>
    </row>
    <row r="7427" spans="1:30" s="215" customFormat="1" x14ac:dyDescent="0.25">
      <c r="A7427" s="215" t="s">
        <v>160</v>
      </c>
      <c r="B7427" s="215">
        <v>6248</v>
      </c>
      <c r="C7427" s="215" t="s">
        <v>281</v>
      </c>
      <c r="D7427" s="215">
        <v>947843</v>
      </c>
      <c r="E7427" s="215">
        <v>1020</v>
      </c>
      <c r="F7427" s="215">
        <v>1110</v>
      </c>
      <c r="G7427" s="215">
        <v>1004</v>
      </c>
      <c r="I7427" s="215" t="s">
        <v>17395</v>
      </c>
      <c r="J7427" s="215" t="s">
        <v>17396</v>
      </c>
      <c r="K7427" s="215" t="s">
        <v>8741</v>
      </c>
      <c r="L7427" s="215" t="s">
        <v>23231</v>
      </c>
      <c r="AD7427" s="216"/>
    </row>
    <row r="7428" spans="1:30" s="215" customFormat="1" x14ac:dyDescent="0.25">
      <c r="A7428" s="215" t="s">
        <v>160</v>
      </c>
      <c r="B7428" s="215">
        <v>6248</v>
      </c>
      <c r="C7428" s="215" t="s">
        <v>281</v>
      </c>
      <c r="D7428" s="215">
        <v>947850</v>
      </c>
      <c r="E7428" s="215">
        <v>1020</v>
      </c>
      <c r="F7428" s="215">
        <v>1122</v>
      </c>
      <c r="G7428" s="215">
        <v>1004</v>
      </c>
      <c r="I7428" s="215" t="s">
        <v>17397</v>
      </c>
      <c r="J7428" s="215" t="s">
        <v>17398</v>
      </c>
      <c r="K7428" s="215" t="s">
        <v>8741</v>
      </c>
      <c r="L7428" s="215" t="s">
        <v>23232</v>
      </c>
      <c r="AD7428" s="216"/>
    </row>
    <row r="7429" spans="1:30" s="215" customFormat="1" x14ac:dyDescent="0.25">
      <c r="A7429" s="215" t="s">
        <v>160</v>
      </c>
      <c r="B7429" s="215">
        <v>6248</v>
      </c>
      <c r="C7429" s="215" t="s">
        <v>281</v>
      </c>
      <c r="D7429" s="215">
        <v>947865</v>
      </c>
      <c r="E7429" s="215">
        <v>1040</v>
      </c>
      <c r="F7429" s="215">
        <v>1130</v>
      </c>
      <c r="G7429" s="215">
        <v>1004</v>
      </c>
      <c r="I7429" s="215" t="s">
        <v>17399</v>
      </c>
      <c r="J7429" s="215" t="s">
        <v>17400</v>
      </c>
      <c r="K7429" s="215" t="s">
        <v>8741</v>
      </c>
      <c r="L7429" s="215" t="s">
        <v>23233</v>
      </c>
      <c r="AD7429" s="216"/>
    </row>
    <row r="7430" spans="1:30" s="215" customFormat="1" x14ac:dyDescent="0.25">
      <c r="A7430" s="215" t="s">
        <v>160</v>
      </c>
      <c r="B7430" s="215">
        <v>6248</v>
      </c>
      <c r="C7430" s="215" t="s">
        <v>281</v>
      </c>
      <c r="D7430" s="215">
        <v>947868</v>
      </c>
      <c r="E7430" s="215">
        <v>1020</v>
      </c>
      <c r="F7430" s="215">
        <v>1121</v>
      </c>
      <c r="G7430" s="215">
        <v>1004</v>
      </c>
      <c r="I7430" s="215" t="s">
        <v>17401</v>
      </c>
      <c r="J7430" s="215" t="s">
        <v>17402</v>
      </c>
      <c r="K7430" s="215" t="s">
        <v>8741</v>
      </c>
      <c r="L7430" s="215" t="s">
        <v>23234</v>
      </c>
      <c r="AD7430" s="216"/>
    </row>
    <row r="7431" spans="1:30" s="215" customFormat="1" x14ac:dyDescent="0.25">
      <c r="A7431" s="215" t="s">
        <v>160</v>
      </c>
      <c r="B7431" s="215">
        <v>6248</v>
      </c>
      <c r="C7431" s="215" t="s">
        <v>281</v>
      </c>
      <c r="D7431" s="215">
        <v>947870</v>
      </c>
      <c r="E7431" s="215">
        <v>1020</v>
      </c>
      <c r="F7431" s="215">
        <v>1122</v>
      </c>
      <c r="G7431" s="215">
        <v>1004</v>
      </c>
      <c r="I7431" s="215" t="s">
        <v>17403</v>
      </c>
      <c r="J7431" s="215" t="s">
        <v>17404</v>
      </c>
      <c r="K7431" s="215" t="s">
        <v>8741</v>
      </c>
      <c r="L7431" s="215" t="s">
        <v>23234</v>
      </c>
      <c r="AD7431" s="216"/>
    </row>
    <row r="7432" spans="1:30" s="215" customFormat="1" x14ac:dyDescent="0.25">
      <c r="A7432" s="215" t="s">
        <v>160</v>
      </c>
      <c r="B7432" s="215">
        <v>6248</v>
      </c>
      <c r="C7432" s="215" t="s">
        <v>281</v>
      </c>
      <c r="D7432" s="215">
        <v>947894</v>
      </c>
      <c r="E7432" s="215">
        <v>1030</v>
      </c>
      <c r="F7432" s="215">
        <v>1122</v>
      </c>
      <c r="G7432" s="215">
        <v>1004</v>
      </c>
      <c r="I7432" s="215" t="s">
        <v>17405</v>
      </c>
      <c r="J7432" s="215" t="s">
        <v>17406</v>
      </c>
      <c r="K7432" s="215" t="s">
        <v>8741</v>
      </c>
      <c r="L7432" s="215" t="s">
        <v>23235</v>
      </c>
      <c r="AD7432" s="216"/>
    </row>
    <row r="7433" spans="1:30" s="215" customFormat="1" x14ac:dyDescent="0.25">
      <c r="A7433" s="215" t="s">
        <v>160</v>
      </c>
      <c r="B7433" s="215">
        <v>6248</v>
      </c>
      <c r="C7433" s="215" t="s">
        <v>281</v>
      </c>
      <c r="D7433" s="215">
        <v>947899</v>
      </c>
      <c r="E7433" s="215">
        <v>1060</v>
      </c>
      <c r="F7433" s="215">
        <v>1241</v>
      </c>
      <c r="G7433" s="215">
        <v>1004</v>
      </c>
      <c r="I7433" s="215" t="s">
        <v>17407</v>
      </c>
      <c r="J7433" s="215" t="s">
        <v>17408</v>
      </c>
      <c r="K7433" s="215" t="s">
        <v>8741</v>
      </c>
      <c r="L7433" s="215" t="s">
        <v>23236</v>
      </c>
      <c r="AD7433" s="216"/>
    </row>
    <row r="7434" spans="1:30" s="215" customFormat="1" x14ac:dyDescent="0.25">
      <c r="A7434" s="215" t="s">
        <v>160</v>
      </c>
      <c r="B7434" s="215">
        <v>6248</v>
      </c>
      <c r="C7434" s="215" t="s">
        <v>281</v>
      </c>
      <c r="D7434" s="215">
        <v>947900</v>
      </c>
      <c r="E7434" s="215">
        <v>1030</v>
      </c>
      <c r="F7434" s="215">
        <v>1122</v>
      </c>
      <c r="G7434" s="215">
        <v>1004</v>
      </c>
      <c r="I7434" s="215" t="s">
        <v>17409</v>
      </c>
      <c r="J7434" s="215" t="s">
        <v>17410</v>
      </c>
      <c r="K7434" s="215" t="s">
        <v>8741</v>
      </c>
      <c r="L7434" s="215" t="s">
        <v>23237</v>
      </c>
      <c r="AD7434" s="216"/>
    </row>
    <row r="7435" spans="1:30" s="215" customFormat="1" x14ac:dyDescent="0.25">
      <c r="A7435" s="215" t="s">
        <v>160</v>
      </c>
      <c r="B7435" s="215">
        <v>6248</v>
      </c>
      <c r="C7435" s="215" t="s">
        <v>281</v>
      </c>
      <c r="D7435" s="215">
        <v>947901</v>
      </c>
      <c r="E7435" s="215">
        <v>1040</v>
      </c>
      <c r="F7435" s="215">
        <v>1212</v>
      </c>
      <c r="G7435" s="215">
        <v>1004</v>
      </c>
      <c r="I7435" s="215" t="s">
        <v>17411</v>
      </c>
      <c r="J7435" s="215" t="s">
        <v>17412</v>
      </c>
      <c r="K7435" s="215" t="s">
        <v>8741</v>
      </c>
      <c r="L7435" s="215" t="s">
        <v>23237</v>
      </c>
      <c r="AD7435" s="216"/>
    </row>
    <row r="7436" spans="1:30" s="215" customFormat="1" x14ac:dyDescent="0.25">
      <c r="A7436" s="215" t="s">
        <v>160</v>
      </c>
      <c r="B7436" s="215">
        <v>6248</v>
      </c>
      <c r="C7436" s="215" t="s">
        <v>281</v>
      </c>
      <c r="D7436" s="215">
        <v>947902</v>
      </c>
      <c r="E7436" s="215">
        <v>1030</v>
      </c>
      <c r="F7436" s="215">
        <v>1122</v>
      </c>
      <c r="G7436" s="215">
        <v>1004</v>
      </c>
      <c r="I7436" s="215" t="s">
        <v>17413</v>
      </c>
      <c r="J7436" s="215" t="s">
        <v>17414</v>
      </c>
      <c r="K7436" s="215" t="s">
        <v>8741</v>
      </c>
      <c r="L7436" s="215" t="s">
        <v>23237</v>
      </c>
      <c r="AD7436" s="216"/>
    </row>
    <row r="7437" spans="1:30" s="215" customFormat="1" x14ac:dyDescent="0.25">
      <c r="A7437" s="215" t="s">
        <v>160</v>
      </c>
      <c r="B7437" s="215">
        <v>6248</v>
      </c>
      <c r="C7437" s="215" t="s">
        <v>281</v>
      </c>
      <c r="D7437" s="215">
        <v>947909</v>
      </c>
      <c r="E7437" s="215">
        <v>1020</v>
      </c>
      <c r="F7437" s="215">
        <v>1122</v>
      </c>
      <c r="G7437" s="215">
        <v>1004</v>
      </c>
      <c r="I7437" s="215" t="s">
        <v>17415</v>
      </c>
      <c r="J7437" s="215" t="s">
        <v>17416</v>
      </c>
      <c r="K7437" s="215" t="s">
        <v>8741</v>
      </c>
      <c r="L7437" s="215" t="s">
        <v>23238</v>
      </c>
      <c r="AD7437" s="216"/>
    </row>
    <row r="7438" spans="1:30" s="215" customFormat="1" x14ac:dyDescent="0.25">
      <c r="A7438" s="215" t="s">
        <v>160</v>
      </c>
      <c r="B7438" s="215">
        <v>6248</v>
      </c>
      <c r="C7438" s="215" t="s">
        <v>281</v>
      </c>
      <c r="D7438" s="215">
        <v>947912</v>
      </c>
      <c r="E7438" s="215">
        <v>1040</v>
      </c>
      <c r="F7438" s="215">
        <v>1241</v>
      </c>
      <c r="G7438" s="215">
        <v>1004</v>
      </c>
      <c r="I7438" s="215" t="s">
        <v>17417</v>
      </c>
      <c r="J7438" s="215" t="s">
        <v>17418</v>
      </c>
      <c r="K7438" s="215" t="s">
        <v>8688</v>
      </c>
      <c r="L7438" s="215" t="s">
        <v>22155</v>
      </c>
      <c r="AD7438" s="216"/>
    </row>
    <row r="7439" spans="1:30" s="215" customFormat="1" x14ac:dyDescent="0.25">
      <c r="A7439" s="215" t="s">
        <v>160</v>
      </c>
      <c r="B7439" s="215">
        <v>6248</v>
      </c>
      <c r="C7439" s="215" t="s">
        <v>281</v>
      </c>
      <c r="D7439" s="215">
        <v>947921</v>
      </c>
      <c r="E7439" s="215">
        <v>1040</v>
      </c>
      <c r="F7439" s="215">
        <v>1211</v>
      </c>
      <c r="G7439" s="215">
        <v>1004</v>
      </c>
      <c r="I7439" s="215" t="s">
        <v>17419</v>
      </c>
      <c r="J7439" s="215" t="s">
        <v>17420</v>
      </c>
      <c r="K7439" s="215" t="s">
        <v>8741</v>
      </c>
      <c r="L7439" s="215" t="s">
        <v>23239</v>
      </c>
      <c r="AD7439" s="216"/>
    </row>
    <row r="7440" spans="1:30" s="215" customFormat="1" x14ac:dyDescent="0.25">
      <c r="A7440" s="215" t="s">
        <v>160</v>
      </c>
      <c r="B7440" s="215">
        <v>6248</v>
      </c>
      <c r="C7440" s="215" t="s">
        <v>281</v>
      </c>
      <c r="D7440" s="215">
        <v>947933</v>
      </c>
      <c r="E7440" s="215">
        <v>1020</v>
      </c>
      <c r="F7440" s="215">
        <v>1122</v>
      </c>
      <c r="G7440" s="215">
        <v>1004</v>
      </c>
      <c r="I7440" s="215" t="s">
        <v>17421</v>
      </c>
      <c r="J7440" s="215" t="s">
        <v>17422</v>
      </c>
      <c r="K7440" s="215" t="s">
        <v>8741</v>
      </c>
      <c r="L7440" s="215" t="s">
        <v>23240</v>
      </c>
      <c r="AD7440" s="216"/>
    </row>
    <row r="7441" spans="1:30" s="215" customFormat="1" x14ac:dyDescent="0.25">
      <c r="A7441" s="215" t="s">
        <v>160</v>
      </c>
      <c r="B7441" s="215">
        <v>6248</v>
      </c>
      <c r="C7441" s="215" t="s">
        <v>281</v>
      </c>
      <c r="D7441" s="215">
        <v>947946</v>
      </c>
      <c r="E7441" s="215">
        <v>1020</v>
      </c>
      <c r="F7441" s="215">
        <v>1122</v>
      </c>
      <c r="G7441" s="215">
        <v>1004</v>
      </c>
      <c r="I7441" s="215" t="s">
        <v>17423</v>
      </c>
      <c r="J7441" s="215" t="s">
        <v>17424</v>
      </c>
      <c r="K7441" s="215" t="s">
        <v>8741</v>
      </c>
      <c r="L7441" s="215" t="s">
        <v>23241</v>
      </c>
      <c r="AD7441" s="216"/>
    </row>
    <row r="7442" spans="1:30" s="215" customFormat="1" x14ac:dyDescent="0.25">
      <c r="A7442" s="215" t="s">
        <v>160</v>
      </c>
      <c r="B7442" s="215">
        <v>6248</v>
      </c>
      <c r="C7442" s="215" t="s">
        <v>281</v>
      </c>
      <c r="D7442" s="215">
        <v>947962</v>
      </c>
      <c r="E7442" s="215">
        <v>1020</v>
      </c>
      <c r="F7442" s="215">
        <v>1122</v>
      </c>
      <c r="G7442" s="215">
        <v>1004</v>
      </c>
      <c r="I7442" s="215" t="s">
        <v>17425</v>
      </c>
      <c r="J7442" s="215" t="s">
        <v>17426</v>
      </c>
      <c r="K7442" s="215" t="s">
        <v>8741</v>
      </c>
      <c r="L7442" s="215" t="s">
        <v>23242</v>
      </c>
      <c r="AD7442" s="216"/>
    </row>
    <row r="7443" spans="1:30" s="215" customFormat="1" x14ac:dyDescent="0.25">
      <c r="A7443" s="215" t="s">
        <v>160</v>
      </c>
      <c r="B7443" s="215">
        <v>6248</v>
      </c>
      <c r="C7443" s="215" t="s">
        <v>281</v>
      </c>
      <c r="D7443" s="215">
        <v>947965</v>
      </c>
      <c r="E7443" s="215">
        <v>1020</v>
      </c>
      <c r="F7443" s="215">
        <v>1122</v>
      </c>
      <c r="G7443" s="215">
        <v>1004</v>
      </c>
      <c r="I7443" s="215" t="s">
        <v>17427</v>
      </c>
      <c r="J7443" s="215" t="s">
        <v>17428</v>
      </c>
      <c r="K7443" s="215" t="s">
        <v>8741</v>
      </c>
      <c r="L7443" s="215" t="s">
        <v>23243</v>
      </c>
      <c r="AD7443" s="216"/>
    </row>
    <row r="7444" spans="1:30" s="215" customFormat="1" x14ac:dyDescent="0.25">
      <c r="A7444" s="215" t="s">
        <v>160</v>
      </c>
      <c r="B7444" s="215">
        <v>6248</v>
      </c>
      <c r="C7444" s="215" t="s">
        <v>281</v>
      </c>
      <c r="D7444" s="215">
        <v>947966</v>
      </c>
      <c r="E7444" s="215">
        <v>1020</v>
      </c>
      <c r="F7444" s="215">
        <v>1122</v>
      </c>
      <c r="G7444" s="215">
        <v>1004</v>
      </c>
      <c r="I7444" s="215" t="s">
        <v>17429</v>
      </c>
      <c r="J7444" s="215" t="s">
        <v>17430</v>
      </c>
      <c r="K7444" s="215" t="s">
        <v>8741</v>
      </c>
      <c r="L7444" s="215" t="s">
        <v>23244</v>
      </c>
      <c r="AD7444" s="216"/>
    </row>
    <row r="7445" spans="1:30" s="215" customFormat="1" x14ac:dyDescent="0.25">
      <c r="A7445" s="215" t="s">
        <v>160</v>
      </c>
      <c r="B7445" s="215">
        <v>6248</v>
      </c>
      <c r="C7445" s="215" t="s">
        <v>281</v>
      </c>
      <c r="D7445" s="215">
        <v>947967</v>
      </c>
      <c r="E7445" s="215">
        <v>1020</v>
      </c>
      <c r="F7445" s="215">
        <v>1122</v>
      </c>
      <c r="G7445" s="215">
        <v>1004</v>
      </c>
      <c r="I7445" s="215" t="s">
        <v>17431</v>
      </c>
      <c r="J7445" s="215" t="s">
        <v>17432</v>
      </c>
      <c r="K7445" s="215" t="s">
        <v>8741</v>
      </c>
      <c r="L7445" s="215" t="s">
        <v>23245</v>
      </c>
      <c r="AD7445" s="216"/>
    </row>
    <row r="7446" spans="1:30" s="215" customFormat="1" x14ac:dyDescent="0.25">
      <c r="A7446" s="215" t="s">
        <v>160</v>
      </c>
      <c r="B7446" s="215">
        <v>6248</v>
      </c>
      <c r="C7446" s="215" t="s">
        <v>281</v>
      </c>
      <c r="D7446" s="215">
        <v>947969</v>
      </c>
      <c r="E7446" s="215">
        <v>1020</v>
      </c>
      <c r="F7446" s="215">
        <v>1110</v>
      </c>
      <c r="G7446" s="215">
        <v>1004</v>
      </c>
      <c r="I7446" s="215" t="s">
        <v>17433</v>
      </c>
      <c r="J7446" s="215" t="s">
        <v>17434</v>
      </c>
      <c r="K7446" s="215" t="s">
        <v>8741</v>
      </c>
      <c r="L7446" s="215" t="s">
        <v>23246</v>
      </c>
      <c r="AD7446" s="216"/>
    </row>
    <row r="7447" spans="1:30" s="215" customFormat="1" x14ac:dyDescent="0.25">
      <c r="A7447" s="215" t="s">
        <v>160</v>
      </c>
      <c r="B7447" s="215">
        <v>6248</v>
      </c>
      <c r="C7447" s="215" t="s">
        <v>281</v>
      </c>
      <c r="D7447" s="215">
        <v>948007</v>
      </c>
      <c r="E7447" s="215">
        <v>1020</v>
      </c>
      <c r="F7447" s="215">
        <v>1122</v>
      </c>
      <c r="G7447" s="215">
        <v>1004</v>
      </c>
      <c r="I7447" s="215" t="s">
        <v>17435</v>
      </c>
      <c r="J7447" s="215" t="s">
        <v>17436</v>
      </c>
      <c r="K7447" s="215" t="s">
        <v>8741</v>
      </c>
      <c r="L7447" s="215" t="s">
        <v>23247</v>
      </c>
      <c r="AD7447" s="216"/>
    </row>
    <row r="7448" spans="1:30" s="215" customFormat="1" x14ac:dyDescent="0.25">
      <c r="A7448" s="215" t="s">
        <v>160</v>
      </c>
      <c r="B7448" s="215">
        <v>6248</v>
      </c>
      <c r="C7448" s="215" t="s">
        <v>281</v>
      </c>
      <c r="D7448" s="215">
        <v>948009</v>
      </c>
      <c r="E7448" s="215">
        <v>1020</v>
      </c>
      <c r="F7448" s="215">
        <v>1122</v>
      </c>
      <c r="G7448" s="215">
        <v>1004</v>
      </c>
      <c r="I7448" s="215" t="s">
        <v>17437</v>
      </c>
      <c r="J7448" s="215" t="s">
        <v>17438</v>
      </c>
      <c r="K7448" s="215" t="s">
        <v>8741</v>
      </c>
      <c r="L7448" s="215" t="s">
        <v>23248</v>
      </c>
      <c r="AD7448" s="216"/>
    </row>
    <row r="7449" spans="1:30" s="215" customFormat="1" x14ac:dyDescent="0.25">
      <c r="A7449" s="215" t="s">
        <v>160</v>
      </c>
      <c r="B7449" s="215">
        <v>6248</v>
      </c>
      <c r="C7449" s="215" t="s">
        <v>281</v>
      </c>
      <c r="D7449" s="215">
        <v>948031</v>
      </c>
      <c r="E7449" s="215">
        <v>1020</v>
      </c>
      <c r="F7449" s="215">
        <v>1122</v>
      </c>
      <c r="G7449" s="215">
        <v>1004</v>
      </c>
      <c r="I7449" s="215" t="s">
        <v>17439</v>
      </c>
      <c r="J7449" s="215" t="s">
        <v>17440</v>
      </c>
      <c r="K7449" s="215" t="s">
        <v>8741</v>
      </c>
      <c r="L7449" s="215" t="s">
        <v>23249</v>
      </c>
      <c r="AD7449" s="216"/>
    </row>
    <row r="7450" spans="1:30" s="215" customFormat="1" x14ac:dyDescent="0.25">
      <c r="A7450" s="215" t="s">
        <v>160</v>
      </c>
      <c r="B7450" s="215">
        <v>6248</v>
      </c>
      <c r="C7450" s="215" t="s">
        <v>281</v>
      </c>
      <c r="D7450" s="215">
        <v>948045</v>
      </c>
      <c r="E7450" s="215">
        <v>1020</v>
      </c>
      <c r="F7450" s="215">
        <v>1110</v>
      </c>
      <c r="G7450" s="215">
        <v>1004</v>
      </c>
      <c r="I7450" s="215" t="s">
        <v>17441</v>
      </c>
      <c r="J7450" s="215" t="s">
        <v>17442</v>
      </c>
      <c r="K7450" s="215" t="s">
        <v>8741</v>
      </c>
      <c r="L7450" s="215" t="s">
        <v>23250</v>
      </c>
      <c r="AD7450" s="216"/>
    </row>
    <row r="7451" spans="1:30" s="215" customFormat="1" x14ac:dyDescent="0.25">
      <c r="A7451" s="215" t="s">
        <v>160</v>
      </c>
      <c r="B7451" s="215">
        <v>6248</v>
      </c>
      <c r="C7451" s="215" t="s">
        <v>281</v>
      </c>
      <c r="D7451" s="215">
        <v>948049</v>
      </c>
      <c r="E7451" s="215">
        <v>1020</v>
      </c>
      <c r="F7451" s="215">
        <v>1110</v>
      </c>
      <c r="G7451" s="215">
        <v>1004</v>
      </c>
      <c r="I7451" s="215" t="s">
        <v>17443</v>
      </c>
      <c r="J7451" s="215" t="s">
        <v>17444</v>
      </c>
      <c r="K7451" s="215" t="s">
        <v>8741</v>
      </c>
      <c r="L7451" s="215" t="s">
        <v>23251</v>
      </c>
      <c r="AD7451" s="216"/>
    </row>
    <row r="7452" spans="1:30" s="215" customFormat="1" x14ac:dyDescent="0.25">
      <c r="A7452" s="215" t="s">
        <v>160</v>
      </c>
      <c r="B7452" s="215">
        <v>6248</v>
      </c>
      <c r="C7452" s="215" t="s">
        <v>281</v>
      </c>
      <c r="D7452" s="215">
        <v>948055</v>
      </c>
      <c r="E7452" s="215">
        <v>1020</v>
      </c>
      <c r="F7452" s="215">
        <v>1122</v>
      </c>
      <c r="G7452" s="215">
        <v>1004</v>
      </c>
      <c r="I7452" s="215" t="s">
        <v>17445</v>
      </c>
      <c r="J7452" s="215" t="s">
        <v>17446</v>
      </c>
      <c r="K7452" s="215" t="s">
        <v>8741</v>
      </c>
      <c r="L7452" s="215" t="s">
        <v>23252</v>
      </c>
      <c r="AD7452" s="216"/>
    </row>
    <row r="7453" spans="1:30" s="215" customFormat="1" x14ac:dyDescent="0.25">
      <c r="A7453" s="215" t="s">
        <v>160</v>
      </c>
      <c r="B7453" s="215">
        <v>6248</v>
      </c>
      <c r="C7453" s="215" t="s">
        <v>281</v>
      </c>
      <c r="D7453" s="215">
        <v>948058</v>
      </c>
      <c r="E7453" s="215">
        <v>1020</v>
      </c>
      <c r="F7453" s="215">
        <v>1110</v>
      </c>
      <c r="G7453" s="215">
        <v>1004</v>
      </c>
      <c r="I7453" s="215" t="s">
        <v>17447</v>
      </c>
      <c r="J7453" s="215" t="s">
        <v>17448</v>
      </c>
      <c r="K7453" s="215" t="s">
        <v>8741</v>
      </c>
      <c r="L7453" s="215" t="s">
        <v>23253</v>
      </c>
      <c r="AD7453" s="216"/>
    </row>
    <row r="7454" spans="1:30" s="215" customFormat="1" x14ac:dyDescent="0.25">
      <c r="A7454" s="215" t="s">
        <v>160</v>
      </c>
      <c r="B7454" s="215">
        <v>6248</v>
      </c>
      <c r="C7454" s="215" t="s">
        <v>281</v>
      </c>
      <c r="D7454" s="215">
        <v>948083</v>
      </c>
      <c r="E7454" s="215">
        <v>1020</v>
      </c>
      <c r="F7454" s="215">
        <v>1122</v>
      </c>
      <c r="G7454" s="215">
        <v>1004</v>
      </c>
      <c r="I7454" s="215" t="s">
        <v>17449</v>
      </c>
      <c r="J7454" s="215" t="s">
        <v>17450</v>
      </c>
      <c r="K7454" s="215" t="s">
        <v>8741</v>
      </c>
      <c r="L7454" s="215" t="s">
        <v>23254</v>
      </c>
      <c r="AD7454" s="216"/>
    </row>
    <row r="7455" spans="1:30" s="215" customFormat="1" x14ac:dyDescent="0.25">
      <c r="A7455" s="215" t="s">
        <v>160</v>
      </c>
      <c r="B7455" s="215">
        <v>6248</v>
      </c>
      <c r="C7455" s="215" t="s">
        <v>281</v>
      </c>
      <c r="D7455" s="215">
        <v>948085</v>
      </c>
      <c r="E7455" s="215">
        <v>1020</v>
      </c>
      <c r="F7455" s="215">
        <v>1122</v>
      </c>
      <c r="G7455" s="215">
        <v>1004</v>
      </c>
      <c r="I7455" s="215" t="s">
        <v>17451</v>
      </c>
      <c r="J7455" s="215" t="s">
        <v>17452</v>
      </c>
      <c r="K7455" s="215" t="s">
        <v>8741</v>
      </c>
      <c r="L7455" s="215" t="s">
        <v>23255</v>
      </c>
      <c r="AD7455" s="216"/>
    </row>
    <row r="7456" spans="1:30" s="215" customFormat="1" x14ac:dyDescent="0.25">
      <c r="A7456" s="215" t="s">
        <v>160</v>
      </c>
      <c r="B7456" s="215">
        <v>6248</v>
      </c>
      <c r="C7456" s="215" t="s">
        <v>281</v>
      </c>
      <c r="D7456" s="215">
        <v>948143</v>
      </c>
      <c r="E7456" s="215">
        <v>1020</v>
      </c>
      <c r="F7456" s="215">
        <v>1110</v>
      </c>
      <c r="G7456" s="215">
        <v>1004</v>
      </c>
      <c r="I7456" s="215" t="s">
        <v>17453</v>
      </c>
      <c r="J7456" s="215" t="s">
        <v>17454</v>
      </c>
      <c r="K7456" s="215" t="s">
        <v>8741</v>
      </c>
      <c r="L7456" s="215" t="s">
        <v>23256</v>
      </c>
      <c r="AD7456" s="216"/>
    </row>
    <row r="7457" spans="1:30" s="215" customFormat="1" x14ac:dyDescent="0.25">
      <c r="A7457" s="215" t="s">
        <v>160</v>
      </c>
      <c r="B7457" s="215">
        <v>6248</v>
      </c>
      <c r="C7457" s="215" t="s">
        <v>281</v>
      </c>
      <c r="D7457" s="215">
        <v>948176</v>
      </c>
      <c r="E7457" s="215">
        <v>1020</v>
      </c>
      <c r="F7457" s="215">
        <v>1110</v>
      </c>
      <c r="G7457" s="215">
        <v>1004</v>
      </c>
      <c r="I7457" s="215" t="s">
        <v>17455</v>
      </c>
      <c r="J7457" s="215" t="s">
        <v>17456</v>
      </c>
      <c r="K7457" s="215" t="s">
        <v>8741</v>
      </c>
      <c r="L7457" s="215" t="s">
        <v>23257</v>
      </c>
      <c r="AD7457" s="216"/>
    </row>
    <row r="7458" spans="1:30" s="215" customFormat="1" x14ac:dyDescent="0.25">
      <c r="A7458" s="215" t="s">
        <v>160</v>
      </c>
      <c r="B7458" s="215">
        <v>6248</v>
      </c>
      <c r="C7458" s="215" t="s">
        <v>281</v>
      </c>
      <c r="D7458" s="215">
        <v>948177</v>
      </c>
      <c r="E7458" s="215">
        <v>1020</v>
      </c>
      <c r="F7458" s="215">
        <v>1110</v>
      </c>
      <c r="G7458" s="215">
        <v>1004</v>
      </c>
      <c r="I7458" s="215" t="s">
        <v>17457</v>
      </c>
      <c r="J7458" s="215" t="s">
        <v>17458</v>
      </c>
      <c r="K7458" s="215" t="s">
        <v>8741</v>
      </c>
      <c r="L7458" s="215" t="s">
        <v>23257</v>
      </c>
      <c r="AD7458" s="216"/>
    </row>
    <row r="7459" spans="1:30" s="215" customFormat="1" x14ac:dyDescent="0.25">
      <c r="A7459" s="215" t="s">
        <v>160</v>
      </c>
      <c r="B7459" s="215">
        <v>6248</v>
      </c>
      <c r="C7459" s="215" t="s">
        <v>281</v>
      </c>
      <c r="D7459" s="215">
        <v>948185</v>
      </c>
      <c r="E7459" s="215">
        <v>1020</v>
      </c>
      <c r="F7459" s="215">
        <v>1110</v>
      </c>
      <c r="G7459" s="215">
        <v>1004</v>
      </c>
      <c r="I7459" s="215" t="s">
        <v>17459</v>
      </c>
      <c r="J7459" s="215" t="s">
        <v>17460</v>
      </c>
      <c r="K7459" s="215" t="s">
        <v>8741</v>
      </c>
      <c r="L7459" s="215" t="s">
        <v>23258</v>
      </c>
      <c r="AD7459" s="216"/>
    </row>
    <row r="7460" spans="1:30" s="215" customFormat="1" x14ac:dyDescent="0.25">
      <c r="A7460" s="215" t="s">
        <v>160</v>
      </c>
      <c r="B7460" s="215">
        <v>6248</v>
      </c>
      <c r="C7460" s="215" t="s">
        <v>281</v>
      </c>
      <c r="D7460" s="215">
        <v>948188</v>
      </c>
      <c r="E7460" s="215">
        <v>1020</v>
      </c>
      <c r="F7460" s="215">
        <v>1122</v>
      </c>
      <c r="G7460" s="215">
        <v>1004</v>
      </c>
      <c r="I7460" s="215" t="s">
        <v>17461</v>
      </c>
      <c r="J7460" s="215" t="s">
        <v>17462</v>
      </c>
      <c r="K7460" s="215" t="s">
        <v>8741</v>
      </c>
      <c r="L7460" s="215" t="s">
        <v>23259</v>
      </c>
      <c r="AD7460" s="216"/>
    </row>
    <row r="7461" spans="1:30" s="215" customFormat="1" x14ac:dyDescent="0.25">
      <c r="A7461" s="215" t="s">
        <v>160</v>
      </c>
      <c r="B7461" s="215">
        <v>6248</v>
      </c>
      <c r="C7461" s="215" t="s">
        <v>281</v>
      </c>
      <c r="D7461" s="215">
        <v>948216</v>
      </c>
      <c r="E7461" s="215">
        <v>1020</v>
      </c>
      <c r="F7461" s="215">
        <v>1110</v>
      </c>
      <c r="G7461" s="215">
        <v>1004</v>
      </c>
      <c r="I7461" s="215" t="s">
        <v>17463</v>
      </c>
      <c r="J7461" s="215" t="s">
        <v>17464</v>
      </c>
      <c r="K7461" s="215" t="s">
        <v>8741</v>
      </c>
      <c r="L7461" s="215" t="s">
        <v>23260</v>
      </c>
      <c r="AD7461" s="216"/>
    </row>
    <row r="7462" spans="1:30" s="215" customFormat="1" x14ac:dyDescent="0.25">
      <c r="A7462" s="215" t="s">
        <v>160</v>
      </c>
      <c r="B7462" s="215">
        <v>6248</v>
      </c>
      <c r="C7462" s="215" t="s">
        <v>281</v>
      </c>
      <c r="D7462" s="215">
        <v>948217</v>
      </c>
      <c r="E7462" s="215">
        <v>1020</v>
      </c>
      <c r="F7462" s="215">
        <v>1110</v>
      </c>
      <c r="G7462" s="215">
        <v>1004</v>
      </c>
      <c r="I7462" s="215" t="s">
        <v>17465</v>
      </c>
      <c r="J7462" s="215" t="s">
        <v>17466</v>
      </c>
      <c r="K7462" s="215" t="s">
        <v>8741</v>
      </c>
      <c r="L7462" s="215" t="s">
        <v>23260</v>
      </c>
      <c r="AD7462" s="216"/>
    </row>
    <row r="7463" spans="1:30" s="215" customFormat="1" x14ac:dyDescent="0.25">
      <c r="A7463" s="215" t="s">
        <v>160</v>
      </c>
      <c r="B7463" s="215">
        <v>6248</v>
      </c>
      <c r="C7463" s="215" t="s">
        <v>281</v>
      </c>
      <c r="D7463" s="215">
        <v>948258</v>
      </c>
      <c r="E7463" s="215">
        <v>1020</v>
      </c>
      <c r="F7463" s="215">
        <v>1122</v>
      </c>
      <c r="G7463" s="215">
        <v>1004</v>
      </c>
      <c r="I7463" s="215" t="s">
        <v>17467</v>
      </c>
      <c r="J7463" s="215" t="s">
        <v>17468</v>
      </c>
      <c r="K7463" s="215" t="s">
        <v>8741</v>
      </c>
      <c r="L7463" s="215" t="s">
        <v>23261</v>
      </c>
      <c r="AD7463" s="216"/>
    </row>
    <row r="7464" spans="1:30" s="215" customFormat="1" x14ac:dyDescent="0.25">
      <c r="A7464" s="215" t="s">
        <v>160</v>
      </c>
      <c r="B7464" s="215">
        <v>6248</v>
      </c>
      <c r="C7464" s="215" t="s">
        <v>281</v>
      </c>
      <c r="D7464" s="215">
        <v>948262</v>
      </c>
      <c r="E7464" s="215">
        <v>1020</v>
      </c>
      <c r="F7464" s="215">
        <v>1122</v>
      </c>
      <c r="G7464" s="215">
        <v>1004</v>
      </c>
      <c r="I7464" s="215" t="s">
        <v>17469</v>
      </c>
      <c r="J7464" s="215" t="s">
        <v>17470</v>
      </c>
      <c r="K7464" s="215" t="s">
        <v>8741</v>
      </c>
      <c r="L7464" s="215" t="s">
        <v>23262</v>
      </c>
      <c r="AD7464" s="216"/>
    </row>
    <row r="7465" spans="1:30" s="215" customFormat="1" x14ac:dyDescent="0.25">
      <c r="A7465" s="215" t="s">
        <v>160</v>
      </c>
      <c r="B7465" s="215">
        <v>6248</v>
      </c>
      <c r="C7465" s="215" t="s">
        <v>281</v>
      </c>
      <c r="D7465" s="215">
        <v>948265</v>
      </c>
      <c r="E7465" s="215">
        <v>1020</v>
      </c>
      <c r="F7465" s="215">
        <v>1122</v>
      </c>
      <c r="G7465" s="215">
        <v>1004</v>
      </c>
      <c r="I7465" s="215" t="s">
        <v>17471</v>
      </c>
      <c r="J7465" s="215" t="s">
        <v>17472</v>
      </c>
      <c r="K7465" s="215" t="s">
        <v>8741</v>
      </c>
      <c r="L7465" s="215" t="s">
        <v>23263</v>
      </c>
      <c r="AD7465" s="216"/>
    </row>
    <row r="7466" spans="1:30" s="215" customFormat="1" x14ac:dyDescent="0.25">
      <c r="A7466" s="215" t="s">
        <v>160</v>
      </c>
      <c r="B7466" s="215">
        <v>6248</v>
      </c>
      <c r="C7466" s="215" t="s">
        <v>281</v>
      </c>
      <c r="D7466" s="215">
        <v>948266</v>
      </c>
      <c r="E7466" s="215">
        <v>1020</v>
      </c>
      <c r="F7466" s="215">
        <v>1122</v>
      </c>
      <c r="G7466" s="215">
        <v>1004</v>
      </c>
      <c r="I7466" s="215" t="s">
        <v>17473</v>
      </c>
      <c r="J7466" s="215" t="s">
        <v>17474</v>
      </c>
      <c r="K7466" s="215" t="s">
        <v>8741</v>
      </c>
      <c r="L7466" s="215" t="s">
        <v>23264</v>
      </c>
      <c r="AD7466" s="216"/>
    </row>
    <row r="7467" spans="1:30" s="215" customFormat="1" x14ac:dyDescent="0.25">
      <c r="A7467" s="215" t="s">
        <v>160</v>
      </c>
      <c r="B7467" s="215">
        <v>6248</v>
      </c>
      <c r="C7467" s="215" t="s">
        <v>281</v>
      </c>
      <c r="D7467" s="215">
        <v>948268</v>
      </c>
      <c r="E7467" s="215">
        <v>1020</v>
      </c>
      <c r="F7467" s="215">
        <v>1122</v>
      </c>
      <c r="G7467" s="215">
        <v>1004</v>
      </c>
      <c r="I7467" s="215" t="s">
        <v>17475</v>
      </c>
      <c r="J7467" s="215" t="s">
        <v>17476</v>
      </c>
      <c r="K7467" s="215" t="s">
        <v>8741</v>
      </c>
      <c r="L7467" s="215" t="s">
        <v>23262</v>
      </c>
      <c r="AD7467" s="216"/>
    </row>
    <row r="7468" spans="1:30" s="215" customFormat="1" x14ac:dyDescent="0.25">
      <c r="A7468" s="215" t="s">
        <v>160</v>
      </c>
      <c r="B7468" s="215">
        <v>6248</v>
      </c>
      <c r="C7468" s="215" t="s">
        <v>281</v>
      </c>
      <c r="D7468" s="215">
        <v>948283</v>
      </c>
      <c r="E7468" s="215">
        <v>1020</v>
      </c>
      <c r="F7468" s="215">
        <v>1110</v>
      </c>
      <c r="G7468" s="215">
        <v>1004</v>
      </c>
      <c r="I7468" s="215" t="s">
        <v>17477</v>
      </c>
      <c r="J7468" s="215" t="s">
        <v>17478</v>
      </c>
      <c r="K7468" s="215" t="s">
        <v>8741</v>
      </c>
      <c r="L7468" s="215" t="s">
        <v>23265</v>
      </c>
      <c r="AD7468" s="216"/>
    </row>
    <row r="7469" spans="1:30" s="215" customFormat="1" x14ac:dyDescent="0.25">
      <c r="A7469" s="215" t="s">
        <v>160</v>
      </c>
      <c r="B7469" s="215">
        <v>6248</v>
      </c>
      <c r="C7469" s="215" t="s">
        <v>281</v>
      </c>
      <c r="D7469" s="215">
        <v>948301</v>
      </c>
      <c r="E7469" s="215">
        <v>1020</v>
      </c>
      <c r="F7469" s="215">
        <v>1121</v>
      </c>
      <c r="G7469" s="215">
        <v>1004</v>
      </c>
      <c r="I7469" s="215" t="s">
        <v>17479</v>
      </c>
      <c r="J7469" s="215" t="s">
        <v>17480</v>
      </c>
      <c r="K7469" s="215" t="s">
        <v>8741</v>
      </c>
      <c r="L7469" s="215" t="s">
        <v>23266</v>
      </c>
      <c r="AD7469" s="216"/>
    </row>
    <row r="7470" spans="1:30" s="215" customFormat="1" x14ac:dyDescent="0.25">
      <c r="A7470" s="215" t="s">
        <v>160</v>
      </c>
      <c r="B7470" s="215">
        <v>6248</v>
      </c>
      <c r="C7470" s="215" t="s">
        <v>281</v>
      </c>
      <c r="D7470" s="215">
        <v>948354</v>
      </c>
      <c r="E7470" s="215">
        <v>1020</v>
      </c>
      <c r="F7470" s="215">
        <v>1110</v>
      </c>
      <c r="G7470" s="215">
        <v>1004</v>
      </c>
      <c r="I7470" s="215" t="s">
        <v>17481</v>
      </c>
      <c r="J7470" s="215" t="s">
        <v>17482</v>
      </c>
      <c r="K7470" s="215" t="s">
        <v>8741</v>
      </c>
      <c r="L7470" s="215" t="s">
        <v>23267</v>
      </c>
      <c r="AD7470" s="216"/>
    </row>
    <row r="7471" spans="1:30" s="215" customFormat="1" x14ac:dyDescent="0.25">
      <c r="A7471" s="215" t="s">
        <v>160</v>
      </c>
      <c r="B7471" s="215">
        <v>6248</v>
      </c>
      <c r="C7471" s="215" t="s">
        <v>281</v>
      </c>
      <c r="D7471" s="215">
        <v>948356</v>
      </c>
      <c r="E7471" s="215">
        <v>1030</v>
      </c>
      <c r="F7471" s="215">
        <v>1122</v>
      </c>
      <c r="G7471" s="215">
        <v>1004</v>
      </c>
      <c r="I7471" s="215" t="s">
        <v>17483</v>
      </c>
      <c r="J7471" s="215" t="s">
        <v>17484</v>
      </c>
      <c r="K7471" s="215" t="s">
        <v>8741</v>
      </c>
      <c r="L7471" s="215" t="s">
        <v>23268</v>
      </c>
      <c r="AD7471" s="216"/>
    </row>
    <row r="7472" spans="1:30" s="215" customFormat="1" x14ac:dyDescent="0.25">
      <c r="A7472" s="215" t="s">
        <v>160</v>
      </c>
      <c r="B7472" s="215">
        <v>6248</v>
      </c>
      <c r="C7472" s="215" t="s">
        <v>281</v>
      </c>
      <c r="D7472" s="215">
        <v>948366</v>
      </c>
      <c r="E7472" s="215">
        <v>1020</v>
      </c>
      <c r="F7472" s="215">
        <v>1110</v>
      </c>
      <c r="G7472" s="215">
        <v>1004</v>
      </c>
      <c r="I7472" s="215" t="s">
        <v>17485</v>
      </c>
      <c r="J7472" s="215" t="s">
        <v>17486</v>
      </c>
      <c r="K7472" s="215" t="s">
        <v>8741</v>
      </c>
      <c r="L7472" s="215" t="s">
        <v>23269</v>
      </c>
      <c r="AD7472" s="216"/>
    </row>
    <row r="7473" spans="1:30" s="215" customFormat="1" x14ac:dyDescent="0.25">
      <c r="A7473" s="215" t="s">
        <v>160</v>
      </c>
      <c r="B7473" s="215">
        <v>6248</v>
      </c>
      <c r="C7473" s="215" t="s">
        <v>281</v>
      </c>
      <c r="D7473" s="215">
        <v>948387</v>
      </c>
      <c r="E7473" s="215">
        <v>1030</v>
      </c>
      <c r="F7473" s="215">
        <v>1122</v>
      </c>
      <c r="G7473" s="215">
        <v>1004</v>
      </c>
      <c r="I7473" s="215" t="s">
        <v>17487</v>
      </c>
      <c r="J7473" s="215" t="s">
        <v>17488</v>
      </c>
      <c r="K7473" s="215" t="s">
        <v>8741</v>
      </c>
      <c r="L7473" s="215" t="s">
        <v>23270</v>
      </c>
      <c r="AD7473" s="216"/>
    </row>
    <row r="7474" spans="1:30" s="215" customFormat="1" x14ac:dyDescent="0.25">
      <c r="A7474" s="215" t="s">
        <v>160</v>
      </c>
      <c r="B7474" s="215">
        <v>6248</v>
      </c>
      <c r="C7474" s="215" t="s">
        <v>281</v>
      </c>
      <c r="D7474" s="215">
        <v>948402</v>
      </c>
      <c r="E7474" s="215">
        <v>1020</v>
      </c>
      <c r="F7474" s="215">
        <v>1122</v>
      </c>
      <c r="G7474" s="215">
        <v>1004</v>
      </c>
      <c r="I7474" s="215" t="s">
        <v>17489</v>
      </c>
      <c r="J7474" s="215" t="s">
        <v>17490</v>
      </c>
      <c r="K7474" s="215" t="s">
        <v>8741</v>
      </c>
      <c r="L7474" s="215" t="s">
        <v>23271</v>
      </c>
      <c r="AD7474" s="216"/>
    </row>
    <row r="7475" spans="1:30" s="215" customFormat="1" x14ac:dyDescent="0.25">
      <c r="A7475" s="215" t="s">
        <v>160</v>
      </c>
      <c r="B7475" s="215">
        <v>6248</v>
      </c>
      <c r="C7475" s="215" t="s">
        <v>281</v>
      </c>
      <c r="D7475" s="215">
        <v>948407</v>
      </c>
      <c r="E7475" s="215">
        <v>1020</v>
      </c>
      <c r="F7475" s="215">
        <v>1110</v>
      </c>
      <c r="G7475" s="215">
        <v>1004</v>
      </c>
      <c r="I7475" s="215" t="s">
        <v>17491</v>
      </c>
      <c r="J7475" s="215" t="s">
        <v>17492</v>
      </c>
      <c r="K7475" s="215" t="s">
        <v>8741</v>
      </c>
      <c r="L7475" s="215" t="s">
        <v>23272</v>
      </c>
      <c r="AD7475" s="216"/>
    </row>
    <row r="7476" spans="1:30" s="215" customFormat="1" x14ac:dyDescent="0.25">
      <c r="A7476" s="215" t="s">
        <v>160</v>
      </c>
      <c r="B7476" s="215">
        <v>6248</v>
      </c>
      <c r="C7476" s="215" t="s">
        <v>281</v>
      </c>
      <c r="D7476" s="215">
        <v>948409</v>
      </c>
      <c r="E7476" s="215">
        <v>1020</v>
      </c>
      <c r="F7476" s="215">
        <v>1122</v>
      </c>
      <c r="G7476" s="215">
        <v>1004</v>
      </c>
      <c r="I7476" s="215" t="s">
        <v>17493</v>
      </c>
      <c r="J7476" s="215" t="s">
        <v>17494</v>
      </c>
      <c r="K7476" s="215" t="s">
        <v>8741</v>
      </c>
      <c r="L7476" s="215" t="s">
        <v>23273</v>
      </c>
      <c r="AD7476" s="216"/>
    </row>
    <row r="7477" spans="1:30" s="215" customFormat="1" x14ac:dyDescent="0.25">
      <c r="A7477" s="215" t="s">
        <v>160</v>
      </c>
      <c r="B7477" s="215">
        <v>6248</v>
      </c>
      <c r="C7477" s="215" t="s">
        <v>281</v>
      </c>
      <c r="D7477" s="215">
        <v>948418</v>
      </c>
      <c r="E7477" s="215">
        <v>1030</v>
      </c>
      <c r="F7477" s="215">
        <v>1122</v>
      </c>
      <c r="G7477" s="215">
        <v>1004</v>
      </c>
      <c r="I7477" s="215" t="s">
        <v>17495</v>
      </c>
      <c r="J7477" s="215" t="s">
        <v>17496</v>
      </c>
      <c r="K7477" s="215" t="s">
        <v>8741</v>
      </c>
      <c r="L7477" s="215" t="s">
        <v>23274</v>
      </c>
      <c r="AD7477" s="216"/>
    </row>
    <row r="7478" spans="1:30" s="215" customFormat="1" x14ac:dyDescent="0.25">
      <c r="A7478" s="215" t="s">
        <v>160</v>
      </c>
      <c r="B7478" s="215">
        <v>6248</v>
      </c>
      <c r="C7478" s="215" t="s">
        <v>281</v>
      </c>
      <c r="D7478" s="215">
        <v>948454</v>
      </c>
      <c r="E7478" s="215">
        <v>1030</v>
      </c>
      <c r="F7478" s="215">
        <v>1122</v>
      </c>
      <c r="G7478" s="215">
        <v>1004</v>
      </c>
      <c r="I7478" s="215" t="s">
        <v>17497</v>
      </c>
      <c r="J7478" s="215" t="s">
        <v>17498</v>
      </c>
      <c r="K7478" s="215" t="s">
        <v>8741</v>
      </c>
      <c r="L7478" s="215" t="s">
        <v>23275</v>
      </c>
      <c r="AD7478" s="216"/>
    </row>
    <row r="7479" spans="1:30" s="215" customFormat="1" x14ac:dyDescent="0.25">
      <c r="A7479" s="215" t="s">
        <v>160</v>
      </c>
      <c r="B7479" s="215">
        <v>6248</v>
      </c>
      <c r="C7479" s="215" t="s">
        <v>281</v>
      </c>
      <c r="D7479" s="215">
        <v>948480</v>
      </c>
      <c r="E7479" s="215">
        <v>1020</v>
      </c>
      <c r="F7479" s="215">
        <v>1110</v>
      </c>
      <c r="G7479" s="215">
        <v>1004</v>
      </c>
      <c r="I7479" s="215" t="s">
        <v>17499</v>
      </c>
      <c r="J7479" s="215" t="s">
        <v>17500</v>
      </c>
      <c r="K7479" s="215" t="s">
        <v>8741</v>
      </c>
      <c r="L7479" s="215" t="s">
        <v>23276</v>
      </c>
      <c r="AD7479" s="216"/>
    </row>
    <row r="7480" spans="1:30" s="215" customFormat="1" x14ac:dyDescent="0.25">
      <c r="A7480" s="215" t="s">
        <v>160</v>
      </c>
      <c r="B7480" s="215">
        <v>6248</v>
      </c>
      <c r="C7480" s="215" t="s">
        <v>281</v>
      </c>
      <c r="D7480" s="215">
        <v>948482</v>
      </c>
      <c r="E7480" s="215">
        <v>1020</v>
      </c>
      <c r="F7480" s="215">
        <v>1122</v>
      </c>
      <c r="G7480" s="215">
        <v>1004</v>
      </c>
      <c r="I7480" s="215" t="s">
        <v>17501</v>
      </c>
      <c r="J7480" s="215" t="s">
        <v>17502</v>
      </c>
      <c r="K7480" s="215" t="s">
        <v>8741</v>
      </c>
      <c r="L7480" s="215" t="s">
        <v>23276</v>
      </c>
      <c r="AD7480" s="216"/>
    </row>
    <row r="7481" spans="1:30" s="215" customFormat="1" x14ac:dyDescent="0.25">
      <c r="A7481" s="215" t="s">
        <v>160</v>
      </c>
      <c r="B7481" s="215">
        <v>6248</v>
      </c>
      <c r="C7481" s="215" t="s">
        <v>281</v>
      </c>
      <c r="D7481" s="215">
        <v>948490</v>
      </c>
      <c r="E7481" s="215">
        <v>1020</v>
      </c>
      <c r="F7481" s="215">
        <v>1110</v>
      </c>
      <c r="G7481" s="215">
        <v>1004</v>
      </c>
      <c r="I7481" s="215" t="s">
        <v>17503</v>
      </c>
      <c r="J7481" s="215" t="s">
        <v>17504</v>
      </c>
      <c r="K7481" s="215" t="s">
        <v>8741</v>
      </c>
      <c r="L7481" s="215" t="s">
        <v>23277</v>
      </c>
      <c r="AD7481" s="216"/>
    </row>
    <row r="7482" spans="1:30" s="215" customFormat="1" x14ac:dyDescent="0.25">
      <c r="A7482" s="215" t="s">
        <v>160</v>
      </c>
      <c r="B7482" s="215">
        <v>6248</v>
      </c>
      <c r="C7482" s="215" t="s">
        <v>281</v>
      </c>
      <c r="D7482" s="215">
        <v>948492</v>
      </c>
      <c r="E7482" s="215">
        <v>1020</v>
      </c>
      <c r="F7482" s="215">
        <v>1122</v>
      </c>
      <c r="G7482" s="215">
        <v>1004</v>
      </c>
      <c r="I7482" s="215" t="s">
        <v>17505</v>
      </c>
      <c r="J7482" s="215" t="s">
        <v>17506</v>
      </c>
      <c r="K7482" s="215" t="s">
        <v>8741</v>
      </c>
      <c r="L7482" s="215" t="s">
        <v>23278</v>
      </c>
      <c r="AD7482" s="216"/>
    </row>
    <row r="7483" spans="1:30" s="215" customFormat="1" x14ac:dyDescent="0.25">
      <c r="A7483" s="215" t="s">
        <v>160</v>
      </c>
      <c r="B7483" s="215">
        <v>6248</v>
      </c>
      <c r="C7483" s="215" t="s">
        <v>281</v>
      </c>
      <c r="D7483" s="215">
        <v>948498</v>
      </c>
      <c r="E7483" s="215">
        <v>1020</v>
      </c>
      <c r="F7483" s="215">
        <v>1122</v>
      </c>
      <c r="G7483" s="215">
        <v>1004</v>
      </c>
      <c r="I7483" s="215" t="s">
        <v>17507</v>
      </c>
      <c r="J7483" s="215" t="s">
        <v>17508</v>
      </c>
      <c r="K7483" s="215" t="s">
        <v>8741</v>
      </c>
      <c r="L7483" s="215" t="s">
        <v>23279</v>
      </c>
      <c r="AD7483" s="216"/>
    </row>
    <row r="7484" spans="1:30" s="215" customFormat="1" x14ac:dyDescent="0.25">
      <c r="A7484" s="215" t="s">
        <v>160</v>
      </c>
      <c r="B7484" s="215">
        <v>6248</v>
      </c>
      <c r="C7484" s="215" t="s">
        <v>281</v>
      </c>
      <c r="D7484" s="215">
        <v>948504</v>
      </c>
      <c r="E7484" s="215">
        <v>1020</v>
      </c>
      <c r="F7484" s="215">
        <v>1122</v>
      </c>
      <c r="G7484" s="215">
        <v>1004</v>
      </c>
      <c r="I7484" s="215" t="s">
        <v>17509</v>
      </c>
      <c r="J7484" s="215" t="s">
        <v>17510</v>
      </c>
      <c r="K7484" s="215" t="s">
        <v>8741</v>
      </c>
      <c r="L7484" s="215" t="s">
        <v>23280</v>
      </c>
      <c r="AD7484" s="216"/>
    </row>
    <row r="7485" spans="1:30" s="215" customFormat="1" x14ac:dyDescent="0.25">
      <c r="A7485" s="215" t="s">
        <v>160</v>
      </c>
      <c r="B7485" s="215">
        <v>6248</v>
      </c>
      <c r="C7485" s="215" t="s">
        <v>281</v>
      </c>
      <c r="D7485" s="215">
        <v>948516</v>
      </c>
      <c r="E7485" s="215">
        <v>1030</v>
      </c>
      <c r="F7485" s="215">
        <v>1122</v>
      </c>
      <c r="G7485" s="215">
        <v>1004</v>
      </c>
      <c r="I7485" s="215" t="s">
        <v>17511</v>
      </c>
      <c r="J7485" s="215" t="s">
        <v>17512</v>
      </c>
      <c r="K7485" s="215" t="s">
        <v>8741</v>
      </c>
      <c r="L7485" s="215" t="s">
        <v>23281</v>
      </c>
      <c r="AD7485" s="216"/>
    </row>
    <row r="7486" spans="1:30" s="215" customFormat="1" x14ac:dyDescent="0.25">
      <c r="A7486" s="215" t="s">
        <v>160</v>
      </c>
      <c r="B7486" s="215">
        <v>6248</v>
      </c>
      <c r="C7486" s="215" t="s">
        <v>281</v>
      </c>
      <c r="D7486" s="215">
        <v>948528</v>
      </c>
      <c r="E7486" s="215">
        <v>1030</v>
      </c>
      <c r="F7486" s="215">
        <v>1122</v>
      </c>
      <c r="G7486" s="215">
        <v>1004</v>
      </c>
      <c r="I7486" s="215" t="s">
        <v>17513</v>
      </c>
      <c r="J7486" s="215" t="s">
        <v>17514</v>
      </c>
      <c r="K7486" s="215" t="s">
        <v>8741</v>
      </c>
      <c r="L7486" s="215" t="s">
        <v>23282</v>
      </c>
      <c r="AD7486" s="216"/>
    </row>
    <row r="7487" spans="1:30" s="215" customFormat="1" x14ac:dyDescent="0.25">
      <c r="A7487" s="215" t="s">
        <v>160</v>
      </c>
      <c r="B7487" s="215">
        <v>6248</v>
      </c>
      <c r="C7487" s="215" t="s">
        <v>281</v>
      </c>
      <c r="D7487" s="215">
        <v>948530</v>
      </c>
      <c r="E7487" s="215">
        <v>1030</v>
      </c>
      <c r="F7487" s="215">
        <v>1122</v>
      </c>
      <c r="G7487" s="215">
        <v>1004</v>
      </c>
      <c r="I7487" s="215" t="s">
        <v>17515</v>
      </c>
      <c r="J7487" s="215" t="s">
        <v>17516</v>
      </c>
      <c r="K7487" s="215" t="s">
        <v>8741</v>
      </c>
      <c r="L7487" s="215" t="s">
        <v>23283</v>
      </c>
      <c r="AD7487" s="216"/>
    </row>
    <row r="7488" spans="1:30" s="215" customFormat="1" x14ac:dyDescent="0.25">
      <c r="A7488" s="215" t="s">
        <v>160</v>
      </c>
      <c r="B7488" s="215">
        <v>6248</v>
      </c>
      <c r="C7488" s="215" t="s">
        <v>281</v>
      </c>
      <c r="D7488" s="215">
        <v>948543</v>
      </c>
      <c r="E7488" s="215">
        <v>1030</v>
      </c>
      <c r="F7488" s="215">
        <v>1121</v>
      </c>
      <c r="G7488" s="215">
        <v>1004</v>
      </c>
      <c r="I7488" s="215" t="s">
        <v>17517</v>
      </c>
      <c r="J7488" s="215" t="s">
        <v>17518</v>
      </c>
      <c r="K7488" s="215" t="s">
        <v>8741</v>
      </c>
      <c r="L7488" s="215" t="s">
        <v>23284</v>
      </c>
      <c r="AD7488" s="216"/>
    </row>
    <row r="7489" spans="1:30" s="215" customFormat="1" x14ac:dyDescent="0.25">
      <c r="A7489" s="215" t="s">
        <v>160</v>
      </c>
      <c r="B7489" s="215">
        <v>6248</v>
      </c>
      <c r="C7489" s="215" t="s">
        <v>281</v>
      </c>
      <c r="D7489" s="215">
        <v>948544</v>
      </c>
      <c r="E7489" s="215">
        <v>1030</v>
      </c>
      <c r="F7489" s="215">
        <v>1122</v>
      </c>
      <c r="G7489" s="215">
        <v>1004</v>
      </c>
      <c r="I7489" s="215" t="s">
        <v>17519</v>
      </c>
      <c r="J7489" s="215" t="s">
        <v>17520</v>
      </c>
      <c r="K7489" s="215" t="s">
        <v>8741</v>
      </c>
      <c r="L7489" s="215" t="s">
        <v>23285</v>
      </c>
      <c r="AD7489" s="216"/>
    </row>
    <row r="7490" spans="1:30" s="215" customFormat="1" x14ac:dyDescent="0.25">
      <c r="A7490" s="215" t="s">
        <v>160</v>
      </c>
      <c r="B7490" s="215">
        <v>6248</v>
      </c>
      <c r="C7490" s="215" t="s">
        <v>281</v>
      </c>
      <c r="D7490" s="215">
        <v>948550</v>
      </c>
      <c r="E7490" s="215">
        <v>1020</v>
      </c>
      <c r="F7490" s="215">
        <v>1122</v>
      </c>
      <c r="G7490" s="215">
        <v>1004</v>
      </c>
      <c r="I7490" s="215" t="s">
        <v>17521</v>
      </c>
      <c r="J7490" s="215" t="s">
        <v>17522</v>
      </c>
      <c r="K7490" s="215" t="s">
        <v>8741</v>
      </c>
      <c r="L7490" s="215" t="s">
        <v>23286</v>
      </c>
      <c r="AD7490" s="216"/>
    </row>
    <row r="7491" spans="1:30" s="215" customFormat="1" x14ac:dyDescent="0.25">
      <c r="A7491" s="215" t="s">
        <v>160</v>
      </c>
      <c r="B7491" s="215">
        <v>6248</v>
      </c>
      <c r="C7491" s="215" t="s">
        <v>281</v>
      </c>
      <c r="D7491" s="215">
        <v>948558</v>
      </c>
      <c r="E7491" s="215">
        <v>1030</v>
      </c>
      <c r="F7491" s="215">
        <v>1122</v>
      </c>
      <c r="G7491" s="215">
        <v>1004</v>
      </c>
      <c r="I7491" s="215" t="s">
        <v>17523</v>
      </c>
      <c r="J7491" s="215" t="s">
        <v>17524</v>
      </c>
      <c r="K7491" s="215" t="s">
        <v>8741</v>
      </c>
      <c r="L7491" s="215" t="s">
        <v>23285</v>
      </c>
      <c r="AD7491" s="216"/>
    </row>
    <row r="7492" spans="1:30" s="215" customFormat="1" x14ac:dyDescent="0.25">
      <c r="A7492" s="215" t="s">
        <v>160</v>
      </c>
      <c r="B7492" s="215">
        <v>6248</v>
      </c>
      <c r="C7492" s="215" t="s">
        <v>281</v>
      </c>
      <c r="D7492" s="215">
        <v>948563</v>
      </c>
      <c r="E7492" s="215">
        <v>1030</v>
      </c>
      <c r="F7492" s="215">
        <v>1122</v>
      </c>
      <c r="G7492" s="215">
        <v>1004</v>
      </c>
      <c r="I7492" s="215" t="s">
        <v>17525</v>
      </c>
      <c r="J7492" s="215" t="s">
        <v>17526</v>
      </c>
      <c r="K7492" s="215" t="s">
        <v>8741</v>
      </c>
      <c r="L7492" s="215" t="s">
        <v>23287</v>
      </c>
      <c r="AD7492" s="216"/>
    </row>
    <row r="7493" spans="1:30" s="215" customFormat="1" x14ac:dyDescent="0.25">
      <c r="A7493" s="215" t="s">
        <v>160</v>
      </c>
      <c r="B7493" s="215">
        <v>6248</v>
      </c>
      <c r="C7493" s="215" t="s">
        <v>281</v>
      </c>
      <c r="D7493" s="215">
        <v>948572</v>
      </c>
      <c r="E7493" s="215">
        <v>1020</v>
      </c>
      <c r="F7493" s="215">
        <v>1122</v>
      </c>
      <c r="G7493" s="215">
        <v>1004</v>
      </c>
      <c r="I7493" s="215" t="s">
        <v>17527</v>
      </c>
      <c r="J7493" s="215" t="s">
        <v>17528</v>
      </c>
      <c r="K7493" s="215" t="s">
        <v>8741</v>
      </c>
      <c r="L7493" s="215" t="s">
        <v>23288</v>
      </c>
      <c r="AD7493" s="216"/>
    </row>
    <row r="7494" spans="1:30" s="215" customFormat="1" x14ac:dyDescent="0.25">
      <c r="A7494" s="215" t="s">
        <v>160</v>
      </c>
      <c r="B7494" s="215">
        <v>6248</v>
      </c>
      <c r="C7494" s="215" t="s">
        <v>281</v>
      </c>
      <c r="D7494" s="215">
        <v>948580</v>
      </c>
      <c r="E7494" s="215">
        <v>1020</v>
      </c>
      <c r="F7494" s="215">
        <v>1121</v>
      </c>
      <c r="G7494" s="215">
        <v>1004</v>
      </c>
      <c r="I7494" s="215" t="s">
        <v>17529</v>
      </c>
      <c r="J7494" s="215" t="s">
        <v>17530</v>
      </c>
      <c r="K7494" s="215" t="s">
        <v>8741</v>
      </c>
      <c r="L7494" s="215" t="s">
        <v>23289</v>
      </c>
      <c r="AD7494" s="216"/>
    </row>
    <row r="7495" spans="1:30" s="215" customFormat="1" x14ac:dyDescent="0.25">
      <c r="A7495" s="215" t="s">
        <v>160</v>
      </c>
      <c r="B7495" s="215">
        <v>6248</v>
      </c>
      <c r="C7495" s="215" t="s">
        <v>281</v>
      </c>
      <c r="D7495" s="215">
        <v>948597</v>
      </c>
      <c r="E7495" s="215">
        <v>1020</v>
      </c>
      <c r="F7495" s="215">
        <v>1110</v>
      </c>
      <c r="G7495" s="215">
        <v>1004</v>
      </c>
      <c r="I7495" s="215" t="s">
        <v>17531</v>
      </c>
      <c r="J7495" s="215" t="s">
        <v>17532</v>
      </c>
      <c r="K7495" s="215" t="s">
        <v>8741</v>
      </c>
      <c r="L7495" s="215" t="s">
        <v>23290</v>
      </c>
      <c r="AD7495" s="216"/>
    </row>
    <row r="7496" spans="1:30" s="215" customFormat="1" x14ac:dyDescent="0.25">
      <c r="A7496" s="215" t="s">
        <v>160</v>
      </c>
      <c r="B7496" s="215">
        <v>6248</v>
      </c>
      <c r="C7496" s="215" t="s">
        <v>281</v>
      </c>
      <c r="D7496" s="215">
        <v>948599</v>
      </c>
      <c r="E7496" s="215">
        <v>1020</v>
      </c>
      <c r="F7496" s="215">
        <v>1110</v>
      </c>
      <c r="G7496" s="215">
        <v>1004</v>
      </c>
      <c r="I7496" s="215" t="s">
        <v>17533</v>
      </c>
      <c r="J7496" s="215" t="s">
        <v>17534</v>
      </c>
      <c r="K7496" s="215" t="s">
        <v>8741</v>
      </c>
      <c r="L7496" s="215" t="s">
        <v>23291</v>
      </c>
      <c r="AD7496" s="216"/>
    </row>
    <row r="7497" spans="1:30" s="215" customFormat="1" x14ac:dyDescent="0.25">
      <c r="A7497" s="215" t="s">
        <v>160</v>
      </c>
      <c r="B7497" s="215">
        <v>6248</v>
      </c>
      <c r="C7497" s="215" t="s">
        <v>281</v>
      </c>
      <c r="D7497" s="215">
        <v>948616</v>
      </c>
      <c r="E7497" s="215">
        <v>1020</v>
      </c>
      <c r="F7497" s="215">
        <v>1122</v>
      </c>
      <c r="G7497" s="215">
        <v>1004</v>
      </c>
      <c r="I7497" s="215" t="s">
        <v>17535</v>
      </c>
      <c r="J7497" s="215" t="s">
        <v>17536</v>
      </c>
      <c r="K7497" s="215" t="s">
        <v>8741</v>
      </c>
      <c r="L7497" s="215" t="s">
        <v>23292</v>
      </c>
      <c r="AD7497" s="216"/>
    </row>
    <row r="7498" spans="1:30" s="215" customFormat="1" x14ac:dyDescent="0.25">
      <c r="A7498" s="215" t="s">
        <v>160</v>
      </c>
      <c r="B7498" s="215">
        <v>6248</v>
      </c>
      <c r="C7498" s="215" t="s">
        <v>281</v>
      </c>
      <c r="D7498" s="215">
        <v>948619</v>
      </c>
      <c r="E7498" s="215">
        <v>1020</v>
      </c>
      <c r="F7498" s="215">
        <v>1110</v>
      </c>
      <c r="G7498" s="215">
        <v>1004</v>
      </c>
      <c r="I7498" s="215" t="s">
        <v>17537</v>
      </c>
      <c r="J7498" s="215" t="s">
        <v>17538</v>
      </c>
      <c r="K7498" s="215" t="s">
        <v>8741</v>
      </c>
      <c r="L7498" s="215" t="s">
        <v>23293</v>
      </c>
      <c r="AD7498" s="216"/>
    </row>
    <row r="7499" spans="1:30" s="215" customFormat="1" x14ac:dyDescent="0.25">
      <c r="A7499" s="215" t="s">
        <v>160</v>
      </c>
      <c r="B7499" s="215">
        <v>6248</v>
      </c>
      <c r="C7499" s="215" t="s">
        <v>281</v>
      </c>
      <c r="D7499" s="215">
        <v>948620</v>
      </c>
      <c r="E7499" s="215">
        <v>1020</v>
      </c>
      <c r="F7499" s="215">
        <v>1110</v>
      </c>
      <c r="G7499" s="215">
        <v>1004</v>
      </c>
      <c r="I7499" s="215" t="s">
        <v>17539</v>
      </c>
      <c r="J7499" s="215" t="s">
        <v>17540</v>
      </c>
      <c r="K7499" s="215" t="s">
        <v>8741</v>
      </c>
      <c r="L7499" s="215" t="s">
        <v>23293</v>
      </c>
      <c r="AD7499" s="216"/>
    </row>
    <row r="7500" spans="1:30" s="215" customFormat="1" x14ac:dyDescent="0.25">
      <c r="A7500" s="215" t="s">
        <v>160</v>
      </c>
      <c r="B7500" s="215">
        <v>6248</v>
      </c>
      <c r="C7500" s="215" t="s">
        <v>281</v>
      </c>
      <c r="D7500" s="215">
        <v>948621</v>
      </c>
      <c r="E7500" s="215">
        <v>1020</v>
      </c>
      <c r="F7500" s="215">
        <v>1110</v>
      </c>
      <c r="G7500" s="215">
        <v>1004</v>
      </c>
      <c r="I7500" s="215" t="s">
        <v>17541</v>
      </c>
      <c r="J7500" s="215" t="s">
        <v>17542</v>
      </c>
      <c r="K7500" s="215" t="s">
        <v>8741</v>
      </c>
      <c r="L7500" s="215" t="s">
        <v>23293</v>
      </c>
      <c r="AD7500" s="216"/>
    </row>
    <row r="7501" spans="1:30" s="215" customFormat="1" x14ac:dyDescent="0.25">
      <c r="A7501" s="215" t="s">
        <v>160</v>
      </c>
      <c r="B7501" s="215">
        <v>6248</v>
      </c>
      <c r="C7501" s="215" t="s">
        <v>281</v>
      </c>
      <c r="D7501" s="215">
        <v>948622</v>
      </c>
      <c r="E7501" s="215">
        <v>1020</v>
      </c>
      <c r="F7501" s="215">
        <v>1110</v>
      </c>
      <c r="G7501" s="215">
        <v>1004</v>
      </c>
      <c r="I7501" s="215" t="s">
        <v>17543</v>
      </c>
      <c r="J7501" s="215" t="s">
        <v>17544</v>
      </c>
      <c r="K7501" s="215" t="s">
        <v>8741</v>
      </c>
      <c r="L7501" s="215" t="s">
        <v>23293</v>
      </c>
      <c r="AD7501" s="216"/>
    </row>
    <row r="7502" spans="1:30" s="215" customFormat="1" x14ac:dyDescent="0.25">
      <c r="A7502" s="215" t="s">
        <v>160</v>
      </c>
      <c r="B7502" s="215">
        <v>6248</v>
      </c>
      <c r="C7502" s="215" t="s">
        <v>281</v>
      </c>
      <c r="D7502" s="215">
        <v>948624</v>
      </c>
      <c r="E7502" s="215">
        <v>1020</v>
      </c>
      <c r="F7502" s="215">
        <v>1110</v>
      </c>
      <c r="G7502" s="215">
        <v>1004</v>
      </c>
      <c r="I7502" s="215" t="s">
        <v>17545</v>
      </c>
      <c r="J7502" s="215" t="s">
        <v>17546</v>
      </c>
      <c r="K7502" s="215" t="s">
        <v>8741</v>
      </c>
      <c r="L7502" s="215" t="s">
        <v>23293</v>
      </c>
      <c r="AD7502" s="216"/>
    </row>
    <row r="7503" spans="1:30" s="215" customFormat="1" x14ac:dyDescent="0.25">
      <c r="A7503" s="215" t="s">
        <v>160</v>
      </c>
      <c r="B7503" s="215">
        <v>6248</v>
      </c>
      <c r="C7503" s="215" t="s">
        <v>281</v>
      </c>
      <c r="D7503" s="215">
        <v>948633</v>
      </c>
      <c r="E7503" s="215">
        <v>1020</v>
      </c>
      <c r="F7503" s="215">
        <v>1122</v>
      </c>
      <c r="G7503" s="215">
        <v>1004</v>
      </c>
      <c r="I7503" s="215" t="s">
        <v>17547</v>
      </c>
      <c r="J7503" s="215" t="s">
        <v>17548</v>
      </c>
      <c r="K7503" s="215" t="s">
        <v>8741</v>
      </c>
      <c r="L7503" s="215" t="s">
        <v>23294</v>
      </c>
      <c r="AD7503" s="216"/>
    </row>
    <row r="7504" spans="1:30" s="215" customFormat="1" x14ac:dyDescent="0.25">
      <c r="A7504" s="215" t="s">
        <v>160</v>
      </c>
      <c r="B7504" s="215">
        <v>6248</v>
      </c>
      <c r="C7504" s="215" t="s">
        <v>281</v>
      </c>
      <c r="D7504" s="215">
        <v>948667</v>
      </c>
      <c r="E7504" s="215">
        <v>1020</v>
      </c>
      <c r="F7504" s="215">
        <v>1122</v>
      </c>
      <c r="G7504" s="215">
        <v>1004</v>
      </c>
      <c r="I7504" s="215" t="s">
        <v>17549</v>
      </c>
      <c r="J7504" s="215" t="s">
        <v>17550</v>
      </c>
      <c r="K7504" s="215" t="s">
        <v>8741</v>
      </c>
      <c r="L7504" s="215" t="s">
        <v>23295</v>
      </c>
      <c r="AD7504" s="216"/>
    </row>
    <row r="7505" spans="1:30" s="215" customFormat="1" x14ac:dyDescent="0.25">
      <c r="A7505" s="215" t="s">
        <v>160</v>
      </c>
      <c r="B7505" s="215">
        <v>6248</v>
      </c>
      <c r="C7505" s="215" t="s">
        <v>281</v>
      </c>
      <c r="D7505" s="215">
        <v>948668</v>
      </c>
      <c r="E7505" s="215">
        <v>1020</v>
      </c>
      <c r="F7505" s="215">
        <v>1121</v>
      </c>
      <c r="G7505" s="215">
        <v>1004</v>
      </c>
      <c r="I7505" s="215" t="s">
        <v>17551</v>
      </c>
      <c r="J7505" s="215" t="s">
        <v>17552</v>
      </c>
      <c r="K7505" s="215" t="s">
        <v>8741</v>
      </c>
      <c r="L7505" s="215" t="s">
        <v>23295</v>
      </c>
      <c r="AD7505" s="216"/>
    </row>
    <row r="7506" spans="1:30" s="215" customFormat="1" x14ac:dyDescent="0.25">
      <c r="A7506" s="215" t="s">
        <v>160</v>
      </c>
      <c r="B7506" s="215">
        <v>6248</v>
      </c>
      <c r="C7506" s="215" t="s">
        <v>281</v>
      </c>
      <c r="D7506" s="215">
        <v>948674</v>
      </c>
      <c r="E7506" s="215">
        <v>1020</v>
      </c>
      <c r="F7506" s="215">
        <v>1110</v>
      </c>
      <c r="G7506" s="215">
        <v>1004</v>
      </c>
      <c r="I7506" s="215" t="s">
        <v>17553</v>
      </c>
      <c r="J7506" s="215" t="s">
        <v>17554</v>
      </c>
      <c r="K7506" s="215" t="s">
        <v>8741</v>
      </c>
      <c r="L7506" s="215" t="s">
        <v>23296</v>
      </c>
      <c r="AD7506" s="216"/>
    </row>
    <row r="7507" spans="1:30" s="215" customFormat="1" x14ac:dyDescent="0.25">
      <c r="A7507" s="215" t="s">
        <v>160</v>
      </c>
      <c r="B7507" s="215">
        <v>6248</v>
      </c>
      <c r="C7507" s="215" t="s">
        <v>281</v>
      </c>
      <c r="D7507" s="215">
        <v>948690</v>
      </c>
      <c r="E7507" s="215">
        <v>1030</v>
      </c>
      <c r="F7507" s="215">
        <v>1122</v>
      </c>
      <c r="G7507" s="215">
        <v>1004</v>
      </c>
      <c r="I7507" s="215" t="s">
        <v>17555</v>
      </c>
      <c r="J7507" s="215" t="s">
        <v>17556</v>
      </c>
      <c r="K7507" s="215" t="s">
        <v>8741</v>
      </c>
      <c r="L7507" s="215" t="s">
        <v>23297</v>
      </c>
      <c r="AD7507" s="216"/>
    </row>
    <row r="7508" spans="1:30" s="215" customFormat="1" x14ac:dyDescent="0.25">
      <c r="A7508" s="215" t="s">
        <v>160</v>
      </c>
      <c r="B7508" s="215">
        <v>6248</v>
      </c>
      <c r="C7508" s="215" t="s">
        <v>281</v>
      </c>
      <c r="D7508" s="215">
        <v>948696</v>
      </c>
      <c r="E7508" s="215">
        <v>1020</v>
      </c>
      <c r="F7508" s="215">
        <v>1110</v>
      </c>
      <c r="G7508" s="215">
        <v>1004</v>
      </c>
      <c r="I7508" s="215" t="s">
        <v>17557</v>
      </c>
      <c r="J7508" s="215" t="s">
        <v>17558</v>
      </c>
      <c r="K7508" s="215" t="s">
        <v>8741</v>
      </c>
      <c r="L7508" s="215" t="s">
        <v>23298</v>
      </c>
      <c r="AD7508" s="216"/>
    </row>
    <row r="7509" spans="1:30" s="215" customFormat="1" x14ac:dyDescent="0.25">
      <c r="A7509" s="215" t="s">
        <v>160</v>
      </c>
      <c r="B7509" s="215">
        <v>6248</v>
      </c>
      <c r="C7509" s="215" t="s">
        <v>281</v>
      </c>
      <c r="D7509" s="215">
        <v>948732</v>
      </c>
      <c r="E7509" s="215">
        <v>1020</v>
      </c>
      <c r="F7509" s="215">
        <v>1122</v>
      </c>
      <c r="G7509" s="215">
        <v>1004</v>
      </c>
      <c r="I7509" s="215" t="s">
        <v>17559</v>
      </c>
      <c r="J7509" s="215" t="s">
        <v>17560</v>
      </c>
      <c r="K7509" s="215" t="s">
        <v>8741</v>
      </c>
      <c r="L7509" s="215" t="s">
        <v>23299</v>
      </c>
      <c r="AD7509" s="216"/>
    </row>
    <row r="7510" spans="1:30" s="215" customFormat="1" x14ac:dyDescent="0.25">
      <c r="A7510" s="215" t="s">
        <v>160</v>
      </c>
      <c r="B7510" s="215">
        <v>6248</v>
      </c>
      <c r="C7510" s="215" t="s">
        <v>281</v>
      </c>
      <c r="D7510" s="215">
        <v>948756</v>
      </c>
      <c r="E7510" s="215">
        <v>1020</v>
      </c>
      <c r="F7510" s="215">
        <v>1121</v>
      </c>
      <c r="G7510" s="215">
        <v>1004</v>
      </c>
      <c r="I7510" s="215" t="s">
        <v>17561</v>
      </c>
      <c r="J7510" s="215" t="s">
        <v>17562</v>
      </c>
      <c r="K7510" s="215" t="s">
        <v>8741</v>
      </c>
      <c r="L7510" s="215" t="s">
        <v>23300</v>
      </c>
      <c r="AD7510" s="216"/>
    </row>
    <row r="7511" spans="1:30" s="215" customFormat="1" x14ac:dyDescent="0.25">
      <c r="A7511" s="215" t="s">
        <v>160</v>
      </c>
      <c r="B7511" s="215">
        <v>6248</v>
      </c>
      <c r="C7511" s="215" t="s">
        <v>281</v>
      </c>
      <c r="D7511" s="215">
        <v>948757</v>
      </c>
      <c r="E7511" s="215">
        <v>1020</v>
      </c>
      <c r="F7511" s="215">
        <v>1121</v>
      </c>
      <c r="G7511" s="215">
        <v>1004</v>
      </c>
      <c r="I7511" s="215" t="s">
        <v>17563</v>
      </c>
      <c r="J7511" s="215" t="s">
        <v>17564</v>
      </c>
      <c r="K7511" s="215" t="s">
        <v>8741</v>
      </c>
      <c r="L7511" s="215" t="s">
        <v>23300</v>
      </c>
      <c r="AD7511" s="216"/>
    </row>
    <row r="7512" spans="1:30" s="215" customFormat="1" x14ac:dyDescent="0.25">
      <c r="A7512" s="215" t="s">
        <v>160</v>
      </c>
      <c r="B7512" s="215">
        <v>6248</v>
      </c>
      <c r="C7512" s="215" t="s">
        <v>281</v>
      </c>
      <c r="D7512" s="215">
        <v>948765</v>
      </c>
      <c r="E7512" s="215">
        <v>1020</v>
      </c>
      <c r="F7512" s="215">
        <v>1122</v>
      </c>
      <c r="G7512" s="215">
        <v>1004</v>
      </c>
      <c r="I7512" s="215" t="s">
        <v>17565</v>
      </c>
      <c r="J7512" s="215" t="s">
        <v>17566</v>
      </c>
      <c r="K7512" s="215" t="s">
        <v>8741</v>
      </c>
      <c r="L7512" s="215" t="s">
        <v>23301</v>
      </c>
      <c r="AD7512" s="216"/>
    </row>
    <row r="7513" spans="1:30" s="215" customFormat="1" x14ac:dyDescent="0.25">
      <c r="A7513" s="215" t="s">
        <v>160</v>
      </c>
      <c r="B7513" s="215">
        <v>6248</v>
      </c>
      <c r="C7513" s="215" t="s">
        <v>281</v>
      </c>
      <c r="D7513" s="215">
        <v>948842</v>
      </c>
      <c r="E7513" s="215">
        <v>1020</v>
      </c>
      <c r="F7513" s="215">
        <v>1121</v>
      </c>
      <c r="G7513" s="215">
        <v>1004</v>
      </c>
      <c r="I7513" s="215" t="s">
        <v>17567</v>
      </c>
      <c r="J7513" s="215" t="s">
        <v>17568</v>
      </c>
      <c r="K7513" s="215" t="s">
        <v>8741</v>
      </c>
      <c r="L7513" s="215" t="s">
        <v>23302</v>
      </c>
      <c r="AD7513" s="216"/>
    </row>
    <row r="7514" spans="1:30" s="215" customFormat="1" x14ac:dyDescent="0.25">
      <c r="A7514" s="215" t="s">
        <v>160</v>
      </c>
      <c r="B7514" s="215">
        <v>6248</v>
      </c>
      <c r="C7514" s="215" t="s">
        <v>281</v>
      </c>
      <c r="D7514" s="215">
        <v>948860</v>
      </c>
      <c r="E7514" s="215">
        <v>1020</v>
      </c>
      <c r="F7514" s="215">
        <v>1110</v>
      </c>
      <c r="G7514" s="215">
        <v>1004</v>
      </c>
      <c r="I7514" s="215" t="s">
        <v>17569</v>
      </c>
      <c r="J7514" s="215" t="s">
        <v>17570</v>
      </c>
      <c r="K7514" s="215" t="s">
        <v>8741</v>
      </c>
      <c r="L7514" s="215" t="s">
        <v>23303</v>
      </c>
      <c r="AD7514" s="216"/>
    </row>
    <row r="7515" spans="1:30" s="215" customFormat="1" x14ac:dyDescent="0.25">
      <c r="A7515" s="215" t="s">
        <v>160</v>
      </c>
      <c r="B7515" s="215">
        <v>6248</v>
      </c>
      <c r="C7515" s="215" t="s">
        <v>281</v>
      </c>
      <c r="D7515" s="215">
        <v>948861</v>
      </c>
      <c r="E7515" s="215">
        <v>1020</v>
      </c>
      <c r="F7515" s="215">
        <v>1121</v>
      </c>
      <c r="G7515" s="215">
        <v>1004</v>
      </c>
      <c r="I7515" s="215" t="s">
        <v>17571</v>
      </c>
      <c r="J7515" s="215" t="s">
        <v>17572</v>
      </c>
      <c r="K7515" s="215" t="s">
        <v>8741</v>
      </c>
      <c r="L7515" s="215" t="s">
        <v>23303</v>
      </c>
      <c r="AD7515" s="216"/>
    </row>
    <row r="7516" spans="1:30" s="215" customFormat="1" x14ac:dyDescent="0.25">
      <c r="A7516" s="215" t="s">
        <v>160</v>
      </c>
      <c r="B7516" s="215">
        <v>6248</v>
      </c>
      <c r="C7516" s="215" t="s">
        <v>281</v>
      </c>
      <c r="D7516" s="215">
        <v>949020</v>
      </c>
      <c r="E7516" s="215">
        <v>1020</v>
      </c>
      <c r="F7516" s="215">
        <v>1122</v>
      </c>
      <c r="G7516" s="215">
        <v>1004</v>
      </c>
      <c r="I7516" s="215" t="s">
        <v>17573</v>
      </c>
      <c r="J7516" s="215" t="s">
        <v>17574</v>
      </c>
      <c r="K7516" s="215" t="s">
        <v>8741</v>
      </c>
      <c r="L7516" s="215" t="s">
        <v>23304</v>
      </c>
      <c r="AD7516" s="216"/>
    </row>
    <row r="7517" spans="1:30" s="215" customFormat="1" x14ac:dyDescent="0.25">
      <c r="A7517" s="215" t="s">
        <v>160</v>
      </c>
      <c r="B7517" s="215">
        <v>6248</v>
      </c>
      <c r="C7517" s="215" t="s">
        <v>281</v>
      </c>
      <c r="D7517" s="215">
        <v>949021</v>
      </c>
      <c r="E7517" s="215">
        <v>1020</v>
      </c>
      <c r="F7517" s="215">
        <v>1122</v>
      </c>
      <c r="G7517" s="215">
        <v>1004</v>
      </c>
      <c r="I7517" s="215" t="s">
        <v>17575</v>
      </c>
      <c r="J7517" s="215" t="s">
        <v>17576</v>
      </c>
      <c r="K7517" s="215" t="s">
        <v>8741</v>
      </c>
      <c r="L7517" s="215" t="s">
        <v>23304</v>
      </c>
      <c r="AD7517" s="216"/>
    </row>
    <row r="7518" spans="1:30" s="215" customFormat="1" x14ac:dyDescent="0.25">
      <c r="A7518" s="215" t="s">
        <v>160</v>
      </c>
      <c r="B7518" s="215">
        <v>6248</v>
      </c>
      <c r="C7518" s="215" t="s">
        <v>281</v>
      </c>
      <c r="D7518" s="215">
        <v>949023</v>
      </c>
      <c r="E7518" s="215">
        <v>1020</v>
      </c>
      <c r="F7518" s="215">
        <v>1122</v>
      </c>
      <c r="G7518" s="215">
        <v>1004</v>
      </c>
      <c r="I7518" s="215" t="s">
        <v>17577</v>
      </c>
      <c r="J7518" s="215" t="s">
        <v>17578</v>
      </c>
      <c r="K7518" s="215" t="s">
        <v>8741</v>
      </c>
      <c r="L7518" s="215" t="s">
        <v>23304</v>
      </c>
      <c r="AD7518" s="216"/>
    </row>
    <row r="7519" spans="1:30" s="215" customFormat="1" x14ac:dyDescent="0.25">
      <c r="A7519" s="215" t="s">
        <v>160</v>
      </c>
      <c r="B7519" s="215">
        <v>6248</v>
      </c>
      <c r="C7519" s="215" t="s">
        <v>281</v>
      </c>
      <c r="D7519" s="215">
        <v>949029</v>
      </c>
      <c r="E7519" s="215">
        <v>1020</v>
      </c>
      <c r="F7519" s="215">
        <v>1122</v>
      </c>
      <c r="G7519" s="215">
        <v>1004</v>
      </c>
      <c r="I7519" s="215" t="s">
        <v>17579</v>
      </c>
      <c r="J7519" s="215" t="s">
        <v>17580</v>
      </c>
      <c r="K7519" s="215" t="s">
        <v>8741</v>
      </c>
      <c r="L7519" s="215" t="s">
        <v>23305</v>
      </c>
      <c r="AD7519" s="216"/>
    </row>
    <row r="7520" spans="1:30" s="215" customFormat="1" x14ac:dyDescent="0.25">
      <c r="A7520" s="215" t="s">
        <v>160</v>
      </c>
      <c r="B7520" s="215">
        <v>6248</v>
      </c>
      <c r="C7520" s="215" t="s">
        <v>281</v>
      </c>
      <c r="D7520" s="215">
        <v>949031</v>
      </c>
      <c r="E7520" s="215">
        <v>1020</v>
      </c>
      <c r="F7520" s="215">
        <v>1122</v>
      </c>
      <c r="G7520" s="215">
        <v>1004</v>
      </c>
      <c r="I7520" s="215" t="s">
        <v>17581</v>
      </c>
      <c r="J7520" s="215" t="s">
        <v>17582</v>
      </c>
      <c r="K7520" s="215" t="s">
        <v>8741</v>
      </c>
      <c r="L7520" s="215" t="s">
        <v>23306</v>
      </c>
      <c r="AD7520" s="216"/>
    </row>
    <row r="7521" spans="1:30" s="215" customFormat="1" x14ac:dyDescent="0.25">
      <c r="A7521" s="215" t="s">
        <v>160</v>
      </c>
      <c r="B7521" s="215">
        <v>6248</v>
      </c>
      <c r="C7521" s="215" t="s">
        <v>281</v>
      </c>
      <c r="D7521" s="215">
        <v>949044</v>
      </c>
      <c r="E7521" s="215">
        <v>1020</v>
      </c>
      <c r="F7521" s="215">
        <v>1122</v>
      </c>
      <c r="G7521" s="215">
        <v>1004</v>
      </c>
      <c r="I7521" s="215" t="s">
        <v>17583</v>
      </c>
      <c r="J7521" s="215" t="s">
        <v>17584</v>
      </c>
      <c r="K7521" s="215" t="s">
        <v>8741</v>
      </c>
      <c r="L7521" s="215" t="s">
        <v>23307</v>
      </c>
      <c r="AD7521" s="216"/>
    </row>
    <row r="7522" spans="1:30" s="215" customFormat="1" x14ac:dyDescent="0.25">
      <c r="A7522" s="215" t="s">
        <v>160</v>
      </c>
      <c r="B7522" s="215">
        <v>6248</v>
      </c>
      <c r="C7522" s="215" t="s">
        <v>281</v>
      </c>
      <c r="D7522" s="215">
        <v>949045</v>
      </c>
      <c r="E7522" s="215">
        <v>1020</v>
      </c>
      <c r="F7522" s="215">
        <v>1121</v>
      </c>
      <c r="G7522" s="215">
        <v>1004</v>
      </c>
      <c r="I7522" s="215" t="s">
        <v>17585</v>
      </c>
      <c r="J7522" s="215" t="s">
        <v>17586</v>
      </c>
      <c r="K7522" s="215" t="s">
        <v>8741</v>
      </c>
      <c r="L7522" s="215" t="s">
        <v>23308</v>
      </c>
      <c r="AD7522" s="216"/>
    </row>
    <row r="7523" spans="1:30" s="215" customFormat="1" x14ac:dyDescent="0.25">
      <c r="A7523" s="215" t="s">
        <v>160</v>
      </c>
      <c r="B7523" s="215">
        <v>6248</v>
      </c>
      <c r="C7523" s="215" t="s">
        <v>281</v>
      </c>
      <c r="D7523" s="215">
        <v>949047</v>
      </c>
      <c r="E7523" s="215">
        <v>1020</v>
      </c>
      <c r="F7523" s="215">
        <v>1122</v>
      </c>
      <c r="G7523" s="215">
        <v>1004</v>
      </c>
      <c r="I7523" s="215" t="s">
        <v>17587</v>
      </c>
      <c r="J7523" s="215" t="s">
        <v>17588</v>
      </c>
      <c r="K7523" s="215" t="s">
        <v>8741</v>
      </c>
      <c r="L7523" s="215" t="s">
        <v>23305</v>
      </c>
      <c r="AD7523" s="216"/>
    </row>
    <row r="7524" spans="1:30" s="215" customFormat="1" x14ac:dyDescent="0.25">
      <c r="A7524" s="215" t="s">
        <v>160</v>
      </c>
      <c r="B7524" s="215">
        <v>6248</v>
      </c>
      <c r="C7524" s="215" t="s">
        <v>281</v>
      </c>
      <c r="D7524" s="215">
        <v>949049</v>
      </c>
      <c r="E7524" s="215">
        <v>1020</v>
      </c>
      <c r="F7524" s="215">
        <v>1110</v>
      </c>
      <c r="G7524" s="215">
        <v>1004</v>
      </c>
      <c r="I7524" s="215" t="s">
        <v>17589</v>
      </c>
      <c r="J7524" s="215" t="s">
        <v>17590</v>
      </c>
      <c r="K7524" s="215" t="s">
        <v>8741</v>
      </c>
      <c r="L7524" s="215" t="s">
        <v>23309</v>
      </c>
      <c r="AD7524" s="216"/>
    </row>
    <row r="7525" spans="1:30" s="215" customFormat="1" x14ac:dyDescent="0.25">
      <c r="A7525" s="215" t="s">
        <v>160</v>
      </c>
      <c r="B7525" s="215">
        <v>6248</v>
      </c>
      <c r="C7525" s="215" t="s">
        <v>281</v>
      </c>
      <c r="D7525" s="215">
        <v>949064</v>
      </c>
      <c r="E7525" s="215">
        <v>1020</v>
      </c>
      <c r="F7525" s="215">
        <v>1110</v>
      </c>
      <c r="G7525" s="215">
        <v>1004</v>
      </c>
      <c r="I7525" s="215" t="s">
        <v>17591</v>
      </c>
      <c r="J7525" s="215" t="s">
        <v>17592</v>
      </c>
      <c r="K7525" s="215" t="s">
        <v>8741</v>
      </c>
      <c r="L7525" s="215" t="s">
        <v>23310</v>
      </c>
      <c r="AD7525" s="216"/>
    </row>
    <row r="7526" spans="1:30" s="215" customFormat="1" x14ac:dyDescent="0.25">
      <c r="A7526" s="215" t="s">
        <v>160</v>
      </c>
      <c r="B7526" s="215">
        <v>6248</v>
      </c>
      <c r="C7526" s="215" t="s">
        <v>281</v>
      </c>
      <c r="D7526" s="215">
        <v>949087</v>
      </c>
      <c r="E7526" s="215">
        <v>1020</v>
      </c>
      <c r="F7526" s="215">
        <v>1110</v>
      </c>
      <c r="G7526" s="215">
        <v>1004</v>
      </c>
      <c r="I7526" s="215" t="s">
        <v>17593</v>
      </c>
      <c r="J7526" s="215" t="s">
        <v>17594</v>
      </c>
      <c r="K7526" s="215" t="s">
        <v>8741</v>
      </c>
      <c r="L7526" s="215" t="s">
        <v>23311</v>
      </c>
      <c r="AD7526" s="216"/>
    </row>
    <row r="7527" spans="1:30" s="215" customFormat="1" x14ac:dyDescent="0.25">
      <c r="A7527" s="215" t="s">
        <v>160</v>
      </c>
      <c r="B7527" s="215">
        <v>6248</v>
      </c>
      <c r="C7527" s="215" t="s">
        <v>281</v>
      </c>
      <c r="D7527" s="215">
        <v>949089</v>
      </c>
      <c r="E7527" s="215">
        <v>1020</v>
      </c>
      <c r="F7527" s="215">
        <v>1110</v>
      </c>
      <c r="G7527" s="215">
        <v>1004</v>
      </c>
      <c r="I7527" s="215" t="s">
        <v>17595</v>
      </c>
      <c r="J7527" s="215" t="s">
        <v>17596</v>
      </c>
      <c r="K7527" s="215" t="s">
        <v>8741</v>
      </c>
      <c r="L7527" s="215" t="s">
        <v>23312</v>
      </c>
      <c r="AD7527" s="216"/>
    </row>
    <row r="7528" spans="1:30" s="215" customFormat="1" x14ac:dyDescent="0.25">
      <c r="A7528" s="215" t="s">
        <v>160</v>
      </c>
      <c r="B7528" s="215">
        <v>6248</v>
      </c>
      <c r="C7528" s="215" t="s">
        <v>281</v>
      </c>
      <c r="D7528" s="215">
        <v>949092</v>
      </c>
      <c r="E7528" s="215">
        <v>1030</v>
      </c>
      <c r="F7528" s="215">
        <v>1110</v>
      </c>
      <c r="G7528" s="215">
        <v>1004</v>
      </c>
      <c r="I7528" s="215" t="s">
        <v>17597</v>
      </c>
      <c r="J7528" s="215" t="s">
        <v>17598</v>
      </c>
      <c r="K7528" s="215" t="s">
        <v>8741</v>
      </c>
      <c r="L7528" s="215" t="s">
        <v>23313</v>
      </c>
      <c r="AD7528" s="216"/>
    </row>
    <row r="7529" spans="1:30" s="215" customFormat="1" x14ac:dyDescent="0.25">
      <c r="A7529" s="215" t="s">
        <v>160</v>
      </c>
      <c r="B7529" s="215">
        <v>6248</v>
      </c>
      <c r="C7529" s="215" t="s">
        <v>281</v>
      </c>
      <c r="D7529" s="215">
        <v>949177</v>
      </c>
      <c r="E7529" s="215">
        <v>1020</v>
      </c>
      <c r="F7529" s="215">
        <v>1121</v>
      </c>
      <c r="G7529" s="215">
        <v>1004</v>
      </c>
      <c r="I7529" s="215" t="s">
        <v>17599</v>
      </c>
      <c r="J7529" s="215" t="s">
        <v>17600</v>
      </c>
      <c r="K7529" s="215" t="s">
        <v>8741</v>
      </c>
      <c r="L7529" s="215" t="s">
        <v>23314</v>
      </c>
      <c r="AD7529" s="216"/>
    </row>
    <row r="7530" spans="1:30" s="215" customFormat="1" x14ac:dyDescent="0.25">
      <c r="A7530" s="215" t="s">
        <v>160</v>
      </c>
      <c r="B7530" s="215">
        <v>6248</v>
      </c>
      <c r="C7530" s="215" t="s">
        <v>281</v>
      </c>
      <c r="D7530" s="215">
        <v>3175571</v>
      </c>
      <c r="E7530" s="215">
        <v>1020</v>
      </c>
      <c r="F7530" s="215">
        <v>1110</v>
      </c>
      <c r="G7530" s="215">
        <v>1004</v>
      </c>
      <c r="I7530" s="215" t="s">
        <v>24585</v>
      </c>
      <c r="J7530" s="215" t="s">
        <v>24586</v>
      </c>
      <c r="K7530" s="215" t="s">
        <v>328</v>
      </c>
      <c r="L7530" s="215" t="s">
        <v>7207</v>
      </c>
      <c r="AD7530" s="216"/>
    </row>
    <row r="7531" spans="1:30" s="215" customFormat="1" x14ac:dyDescent="0.25">
      <c r="A7531" s="215" t="s">
        <v>160</v>
      </c>
      <c r="B7531" s="215">
        <v>6248</v>
      </c>
      <c r="C7531" s="215" t="s">
        <v>281</v>
      </c>
      <c r="D7531" s="215">
        <v>3175594</v>
      </c>
      <c r="E7531" s="215">
        <v>1020</v>
      </c>
      <c r="F7531" s="215">
        <v>1121</v>
      </c>
      <c r="G7531" s="215">
        <v>1004</v>
      </c>
      <c r="I7531" s="215" t="s">
        <v>17601</v>
      </c>
      <c r="J7531" s="215" t="s">
        <v>17602</v>
      </c>
      <c r="K7531" s="215" t="s">
        <v>8741</v>
      </c>
      <c r="L7531" s="215" t="s">
        <v>23315</v>
      </c>
      <c r="AD7531" s="216"/>
    </row>
    <row r="7532" spans="1:30" s="215" customFormat="1" x14ac:dyDescent="0.25">
      <c r="A7532" s="215" t="s">
        <v>160</v>
      </c>
      <c r="B7532" s="215">
        <v>6248</v>
      </c>
      <c r="C7532" s="215" t="s">
        <v>281</v>
      </c>
      <c r="D7532" s="215">
        <v>3175599</v>
      </c>
      <c r="E7532" s="215">
        <v>1020</v>
      </c>
      <c r="F7532" s="215">
        <v>1110</v>
      </c>
      <c r="G7532" s="215">
        <v>1004</v>
      </c>
      <c r="I7532" s="215" t="s">
        <v>17603</v>
      </c>
      <c r="J7532" s="215" t="s">
        <v>17604</v>
      </c>
      <c r="K7532" s="215" t="s">
        <v>8741</v>
      </c>
      <c r="L7532" s="215" t="s">
        <v>23204</v>
      </c>
      <c r="AD7532" s="216"/>
    </row>
    <row r="7533" spans="1:30" s="215" customFormat="1" x14ac:dyDescent="0.25">
      <c r="A7533" s="215" t="s">
        <v>160</v>
      </c>
      <c r="B7533" s="215">
        <v>6248</v>
      </c>
      <c r="C7533" s="215" t="s">
        <v>281</v>
      </c>
      <c r="D7533" s="215">
        <v>3175605</v>
      </c>
      <c r="E7533" s="215">
        <v>1020</v>
      </c>
      <c r="F7533" s="215">
        <v>1110</v>
      </c>
      <c r="G7533" s="215">
        <v>1004</v>
      </c>
      <c r="I7533" s="215" t="s">
        <v>26630</v>
      </c>
      <c r="J7533" s="215" t="s">
        <v>26631</v>
      </c>
      <c r="K7533" s="215" t="s">
        <v>328</v>
      </c>
      <c r="L7533" s="215" t="s">
        <v>7207</v>
      </c>
      <c r="AD7533" s="216"/>
    </row>
    <row r="7534" spans="1:30" s="215" customFormat="1" x14ac:dyDescent="0.25">
      <c r="A7534" s="215" t="s">
        <v>160</v>
      </c>
      <c r="B7534" s="215">
        <v>6248</v>
      </c>
      <c r="C7534" s="215" t="s">
        <v>281</v>
      </c>
      <c r="D7534" s="215">
        <v>3175641</v>
      </c>
      <c r="E7534" s="215">
        <v>1020</v>
      </c>
      <c r="F7534" s="215">
        <v>1121</v>
      </c>
      <c r="G7534" s="215">
        <v>1004</v>
      </c>
      <c r="I7534" s="215" t="s">
        <v>17605</v>
      </c>
      <c r="J7534" s="215" t="s">
        <v>17606</v>
      </c>
      <c r="K7534" s="215" t="s">
        <v>8741</v>
      </c>
      <c r="L7534" s="215" t="s">
        <v>23316</v>
      </c>
      <c r="AD7534" s="216"/>
    </row>
    <row r="7535" spans="1:30" s="215" customFormat="1" x14ac:dyDescent="0.25">
      <c r="A7535" s="215" t="s">
        <v>160</v>
      </c>
      <c r="B7535" s="215">
        <v>6248</v>
      </c>
      <c r="C7535" s="215" t="s">
        <v>281</v>
      </c>
      <c r="D7535" s="215">
        <v>3175642</v>
      </c>
      <c r="E7535" s="215">
        <v>1020</v>
      </c>
      <c r="F7535" s="215">
        <v>1110</v>
      </c>
      <c r="G7535" s="215">
        <v>1004</v>
      </c>
      <c r="I7535" s="215" t="s">
        <v>17607</v>
      </c>
      <c r="J7535" s="215" t="s">
        <v>17608</v>
      </c>
      <c r="K7535" s="215" t="s">
        <v>8741</v>
      </c>
      <c r="L7535" s="215" t="s">
        <v>23317</v>
      </c>
      <c r="AD7535" s="216"/>
    </row>
    <row r="7536" spans="1:30" s="215" customFormat="1" x14ac:dyDescent="0.25">
      <c r="A7536" s="215" t="s">
        <v>160</v>
      </c>
      <c r="B7536" s="215">
        <v>6248</v>
      </c>
      <c r="C7536" s="215" t="s">
        <v>281</v>
      </c>
      <c r="D7536" s="215">
        <v>3175644</v>
      </c>
      <c r="E7536" s="215">
        <v>1020</v>
      </c>
      <c r="F7536" s="215">
        <v>1110</v>
      </c>
      <c r="G7536" s="215">
        <v>1004</v>
      </c>
      <c r="I7536" s="215" t="s">
        <v>17609</v>
      </c>
      <c r="J7536" s="215" t="s">
        <v>17610</v>
      </c>
      <c r="K7536" s="215" t="s">
        <v>8741</v>
      </c>
      <c r="L7536" s="215" t="s">
        <v>23317</v>
      </c>
      <c r="AD7536" s="216"/>
    </row>
    <row r="7537" spans="1:30" s="215" customFormat="1" x14ac:dyDescent="0.25">
      <c r="A7537" s="215" t="s">
        <v>160</v>
      </c>
      <c r="B7537" s="215">
        <v>6248</v>
      </c>
      <c r="C7537" s="215" t="s">
        <v>281</v>
      </c>
      <c r="D7537" s="215">
        <v>3175669</v>
      </c>
      <c r="E7537" s="215">
        <v>1020</v>
      </c>
      <c r="F7537" s="215">
        <v>1122</v>
      </c>
      <c r="G7537" s="215">
        <v>1004</v>
      </c>
      <c r="I7537" s="215" t="s">
        <v>17611</v>
      </c>
      <c r="J7537" s="215" t="s">
        <v>17612</v>
      </c>
      <c r="K7537" s="215" t="s">
        <v>8741</v>
      </c>
      <c r="L7537" s="215" t="s">
        <v>23318</v>
      </c>
      <c r="AD7537" s="216"/>
    </row>
    <row r="7538" spans="1:30" s="215" customFormat="1" x14ac:dyDescent="0.25">
      <c r="A7538" s="215" t="s">
        <v>160</v>
      </c>
      <c r="B7538" s="215">
        <v>6248</v>
      </c>
      <c r="C7538" s="215" t="s">
        <v>281</v>
      </c>
      <c r="D7538" s="215">
        <v>3175670</v>
      </c>
      <c r="E7538" s="215">
        <v>1020</v>
      </c>
      <c r="F7538" s="215">
        <v>1122</v>
      </c>
      <c r="G7538" s="215">
        <v>1004</v>
      </c>
      <c r="I7538" s="215" t="s">
        <v>17613</v>
      </c>
      <c r="J7538" s="215" t="s">
        <v>17614</v>
      </c>
      <c r="K7538" s="215" t="s">
        <v>8741</v>
      </c>
      <c r="L7538" s="215" t="s">
        <v>23318</v>
      </c>
      <c r="AD7538" s="216"/>
    </row>
    <row r="7539" spans="1:30" s="215" customFormat="1" x14ac:dyDescent="0.25">
      <c r="A7539" s="215" t="s">
        <v>160</v>
      </c>
      <c r="B7539" s="215">
        <v>6248</v>
      </c>
      <c r="C7539" s="215" t="s">
        <v>281</v>
      </c>
      <c r="D7539" s="215">
        <v>3175671</v>
      </c>
      <c r="E7539" s="215">
        <v>1020</v>
      </c>
      <c r="F7539" s="215">
        <v>1122</v>
      </c>
      <c r="G7539" s="215">
        <v>1004</v>
      </c>
      <c r="I7539" s="215" t="s">
        <v>17615</v>
      </c>
      <c r="J7539" s="215" t="s">
        <v>17616</v>
      </c>
      <c r="K7539" s="215" t="s">
        <v>8741</v>
      </c>
      <c r="L7539" s="215" t="s">
        <v>23318</v>
      </c>
      <c r="AD7539" s="216"/>
    </row>
    <row r="7540" spans="1:30" s="215" customFormat="1" x14ac:dyDescent="0.25">
      <c r="A7540" s="215" t="s">
        <v>160</v>
      </c>
      <c r="B7540" s="215">
        <v>6248</v>
      </c>
      <c r="C7540" s="215" t="s">
        <v>281</v>
      </c>
      <c r="D7540" s="215">
        <v>3175681</v>
      </c>
      <c r="E7540" s="215">
        <v>1030</v>
      </c>
      <c r="F7540" s="215">
        <v>1122</v>
      </c>
      <c r="G7540" s="215">
        <v>1004</v>
      </c>
      <c r="I7540" s="215" t="s">
        <v>17617</v>
      </c>
      <c r="J7540" s="215" t="s">
        <v>17618</v>
      </c>
      <c r="K7540" s="215" t="s">
        <v>8741</v>
      </c>
      <c r="L7540" s="215" t="s">
        <v>23319</v>
      </c>
      <c r="AD7540" s="216"/>
    </row>
    <row r="7541" spans="1:30" s="215" customFormat="1" x14ac:dyDescent="0.25">
      <c r="A7541" s="215" t="s">
        <v>160</v>
      </c>
      <c r="B7541" s="215">
        <v>6248</v>
      </c>
      <c r="C7541" s="215" t="s">
        <v>281</v>
      </c>
      <c r="D7541" s="215">
        <v>3175683</v>
      </c>
      <c r="E7541" s="215">
        <v>1020</v>
      </c>
      <c r="F7541" s="215">
        <v>1122</v>
      </c>
      <c r="G7541" s="215">
        <v>1004</v>
      </c>
      <c r="I7541" s="215" t="s">
        <v>17619</v>
      </c>
      <c r="J7541" s="215" t="s">
        <v>17620</v>
      </c>
      <c r="K7541" s="215" t="s">
        <v>8741</v>
      </c>
      <c r="L7541" s="215" t="s">
        <v>23320</v>
      </c>
      <c r="AD7541" s="216"/>
    </row>
    <row r="7542" spans="1:30" s="215" customFormat="1" x14ac:dyDescent="0.25">
      <c r="A7542" s="215" t="s">
        <v>160</v>
      </c>
      <c r="B7542" s="215">
        <v>6248</v>
      </c>
      <c r="C7542" s="215" t="s">
        <v>281</v>
      </c>
      <c r="D7542" s="215">
        <v>3175696</v>
      </c>
      <c r="E7542" s="215">
        <v>1040</v>
      </c>
      <c r="F7542" s="215">
        <v>1212</v>
      </c>
      <c r="G7542" s="215">
        <v>1004</v>
      </c>
      <c r="I7542" s="215" t="s">
        <v>17621</v>
      </c>
      <c r="J7542" s="215" t="s">
        <v>17622</v>
      </c>
      <c r="K7542" s="215" t="s">
        <v>8741</v>
      </c>
      <c r="L7542" s="215" t="s">
        <v>23321</v>
      </c>
      <c r="AD7542" s="216"/>
    </row>
    <row r="7543" spans="1:30" s="215" customFormat="1" x14ac:dyDescent="0.25">
      <c r="A7543" s="215" t="s">
        <v>160</v>
      </c>
      <c r="B7543" s="215">
        <v>6248</v>
      </c>
      <c r="C7543" s="215" t="s">
        <v>281</v>
      </c>
      <c r="D7543" s="215">
        <v>3175701</v>
      </c>
      <c r="E7543" s="215">
        <v>1020</v>
      </c>
      <c r="F7543" s="215">
        <v>1110</v>
      </c>
      <c r="G7543" s="215">
        <v>1004</v>
      </c>
      <c r="I7543" s="215" t="s">
        <v>17623</v>
      </c>
      <c r="J7543" s="215" t="s">
        <v>17624</v>
      </c>
      <c r="K7543" s="215" t="s">
        <v>8741</v>
      </c>
      <c r="L7543" s="215" t="s">
        <v>23322</v>
      </c>
      <c r="AD7543" s="216"/>
    </row>
    <row r="7544" spans="1:30" s="215" customFormat="1" x14ac:dyDescent="0.25">
      <c r="A7544" s="215" t="s">
        <v>160</v>
      </c>
      <c r="B7544" s="215">
        <v>6248</v>
      </c>
      <c r="C7544" s="215" t="s">
        <v>281</v>
      </c>
      <c r="D7544" s="215">
        <v>3175707</v>
      </c>
      <c r="E7544" s="215">
        <v>1020</v>
      </c>
      <c r="F7544" s="215">
        <v>1110</v>
      </c>
      <c r="G7544" s="215">
        <v>1004</v>
      </c>
      <c r="I7544" s="215" t="s">
        <v>17625</v>
      </c>
      <c r="J7544" s="215" t="s">
        <v>17626</v>
      </c>
      <c r="K7544" s="215" t="s">
        <v>8741</v>
      </c>
      <c r="L7544" s="215" t="s">
        <v>23323</v>
      </c>
      <c r="AD7544" s="216"/>
    </row>
    <row r="7545" spans="1:30" s="215" customFormat="1" x14ac:dyDescent="0.25">
      <c r="A7545" s="215" t="s">
        <v>160</v>
      </c>
      <c r="B7545" s="215">
        <v>6248</v>
      </c>
      <c r="C7545" s="215" t="s">
        <v>281</v>
      </c>
      <c r="D7545" s="215">
        <v>3175753</v>
      </c>
      <c r="E7545" s="215">
        <v>1020</v>
      </c>
      <c r="F7545" s="215">
        <v>1110</v>
      </c>
      <c r="G7545" s="215">
        <v>1004</v>
      </c>
      <c r="I7545" s="215" t="s">
        <v>17627</v>
      </c>
      <c r="J7545" s="215" t="s">
        <v>17628</v>
      </c>
      <c r="K7545" s="215" t="s">
        <v>8741</v>
      </c>
      <c r="L7545" s="215" t="s">
        <v>23324</v>
      </c>
      <c r="AD7545" s="216"/>
    </row>
    <row r="7546" spans="1:30" s="215" customFormat="1" x14ac:dyDescent="0.25">
      <c r="A7546" s="215" t="s">
        <v>160</v>
      </c>
      <c r="B7546" s="215">
        <v>6248</v>
      </c>
      <c r="C7546" s="215" t="s">
        <v>281</v>
      </c>
      <c r="D7546" s="215">
        <v>3175797</v>
      </c>
      <c r="E7546" s="215">
        <v>1020</v>
      </c>
      <c r="F7546" s="215">
        <v>1122</v>
      </c>
      <c r="G7546" s="215">
        <v>1004</v>
      </c>
      <c r="I7546" s="215" t="s">
        <v>17629</v>
      </c>
      <c r="J7546" s="215" t="s">
        <v>17630</v>
      </c>
      <c r="K7546" s="215" t="s">
        <v>8741</v>
      </c>
      <c r="L7546" s="215" t="s">
        <v>23325</v>
      </c>
      <c r="AD7546" s="216"/>
    </row>
    <row r="7547" spans="1:30" s="215" customFormat="1" x14ac:dyDescent="0.25">
      <c r="A7547" s="215" t="s">
        <v>160</v>
      </c>
      <c r="B7547" s="215">
        <v>6248</v>
      </c>
      <c r="C7547" s="215" t="s">
        <v>281</v>
      </c>
      <c r="D7547" s="215">
        <v>3175871</v>
      </c>
      <c r="E7547" s="215">
        <v>1020</v>
      </c>
      <c r="F7547" s="215">
        <v>1121</v>
      </c>
      <c r="G7547" s="215">
        <v>1004</v>
      </c>
      <c r="I7547" s="215" t="s">
        <v>4471</v>
      </c>
      <c r="J7547" s="215" t="s">
        <v>4472</v>
      </c>
      <c r="K7547" s="215" t="s">
        <v>328</v>
      </c>
      <c r="L7547" s="215" t="s">
        <v>7204</v>
      </c>
      <c r="AD7547" s="216"/>
    </row>
    <row r="7548" spans="1:30" s="215" customFormat="1" x14ac:dyDescent="0.25">
      <c r="A7548" s="215" t="s">
        <v>160</v>
      </c>
      <c r="B7548" s="215">
        <v>6248</v>
      </c>
      <c r="C7548" s="215" t="s">
        <v>281</v>
      </c>
      <c r="D7548" s="215">
        <v>3175884</v>
      </c>
      <c r="E7548" s="215">
        <v>1020</v>
      </c>
      <c r="F7548" s="215">
        <v>1110</v>
      </c>
      <c r="G7548" s="215">
        <v>1004</v>
      </c>
      <c r="I7548" s="215" t="s">
        <v>17631</v>
      </c>
      <c r="J7548" s="215" t="s">
        <v>17632</v>
      </c>
      <c r="K7548" s="215" t="s">
        <v>8741</v>
      </c>
      <c r="L7548" s="215" t="s">
        <v>23326</v>
      </c>
      <c r="AD7548" s="216"/>
    </row>
    <row r="7549" spans="1:30" s="215" customFormat="1" x14ac:dyDescent="0.25">
      <c r="A7549" s="215" t="s">
        <v>160</v>
      </c>
      <c r="B7549" s="215">
        <v>6248</v>
      </c>
      <c r="C7549" s="215" t="s">
        <v>281</v>
      </c>
      <c r="D7549" s="215">
        <v>3175886</v>
      </c>
      <c r="E7549" s="215">
        <v>1040</v>
      </c>
      <c r="F7549" s="215">
        <v>1212</v>
      </c>
      <c r="G7549" s="215">
        <v>1004</v>
      </c>
      <c r="I7549" s="215" t="s">
        <v>17633</v>
      </c>
      <c r="J7549" s="215" t="s">
        <v>17634</v>
      </c>
      <c r="K7549" s="215" t="s">
        <v>8741</v>
      </c>
      <c r="L7549" s="215" t="s">
        <v>23327</v>
      </c>
      <c r="AD7549" s="216"/>
    </row>
    <row r="7550" spans="1:30" s="215" customFormat="1" x14ac:dyDescent="0.25">
      <c r="A7550" s="215" t="s">
        <v>160</v>
      </c>
      <c r="B7550" s="215">
        <v>6248</v>
      </c>
      <c r="C7550" s="215" t="s">
        <v>281</v>
      </c>
      <c r="D7550" s="215">
        <v>3175888</v>
      </c>
      <c r="E7550" s="215">
        <v>1020</v>
      </c>
      <c r="F7550" s="215">
        <v>1110</v>
      </c>
      <c r="G7550" s="215">
        <v>1004</v>
      </c>
      <c r="I7550" s="215" t="s">
        <v>17635</v>
      </c>
      <c r="J7550" s="215" t="s">
        <v>17636</v>
      </c>
      <c r="K7550" s="215" t="s">
        <v>8741</v>
      </c>
      <c r="L7550" s="215" t="s">
        <v>23328</v>
      </c>
      <c r="AD7550" s="216"/>
    </row>
    <row r="7551" spans="1:30" s="215" customFormat="1" x14ac:dyDescent="0.25">
      <c r="A7551" s="215" t="s">
        <v>160</v>
      </c>
      <c r="B7551" s="215">
        <v>6248</v>
      </c>
      <c r="C7551" s="215" t="s">
        <v>281</v>
      </c>
      <c r="D7551" s="215">
        <v>3175891</v>
      </c>
      <c r="E7551" s="215">
        <v>1020</v>
      </c>
      <c r="F7551" s="215">
        <v>1122</v>
      </c>
      <c r="G7551" s="215">
        <v>1004</v>
      </c>
      <c r="I7551" s="215" t="s">
        <v>17637</v>
      </c>
      <c r="J7551" s="215" t="s">
        <v>17638</v>
      </c>
      <c r="K7551" s="215" t="s">
        <v>8741</v>
      </c>
      <c r="L7551" s="215" t="s">
        <v>23329</v>
      </c>
      <c r="AD7551" s="216"/>
    </row>
    <row r="7552" spans="1:30" s="215" customFormat="1" x14ac:dyDescent="0.25">
      <c r="A7552" s="215" t="s">
        <v>160</v>
      </c>
      <c r="B7552" s="215">
        <v>6248</v>
      </c>
      <c r="C7552" s="215" t="s">
        <v>281</v>
      </c>
      <c r="D7552" s="215">
        <v>9014639</v>
      </c>
      <c r="E7552" s="215">
        <v>1060</v>
      </c>
      <c r="F7552" s="215">
        <v>1251</v>
      </c>
      <c r="G7552" s="215">
        <v>1004</v>
      </c>
      <c r="I7552" s="215" t="s">
        <v>4473</v>
      </c>
      <c r="J7552" s="215" t="s">
        <v>4474</v>
      </c>
      <c r="K7552" s="215" t="s">
        <v>328</v>
      </c>
      <c r="L7552" s="215" t="s">
        <v>7208</v>
      </c>
      <c r="AD7552" s="216"/>
    </row>
    <row r="7553" spans="1:30" s="215" customFormat="1" x14ac:dyDescent="0.25">
      <c r="A7553" s="215" t="s">
        <v>160</v>
      </c>
      <c r="B7553" s="215">
        <v>6248</v>
      </c>
      <c r="C7553" s="215" t="s">
        <v>281</v>
      </c>
      <c r="D7553" s="215">
        <v>9014670</v>
      </c>
      <c r="E7553" s="215">
        <v>1060</v>
      </c>
      <c r="F7553" s="215">
        <v>1230</v>
      </c>
      <c r="G7553" s="215">
        <v>1004</v>
      </c>
      <c r="I7553" s="215" t="s">
        <v>17639</v>
      </c>
      <c r="J7553" s="215" t="s">
        <v>17640</v>
      </c>
      <c r="K7553" s="215" t="s">
        <v>8741</v>
      </c>
      <c r="L7553" s="215" t="s">
        <v>23330</v>
      </c>
      <c r="AD7553" s="216"/>
    </row>
    <row r="7554" spans="1:30" s="215" customFormat="1" x14ac:dyDescent="0.25">
      <c r="A7554" s="215" t="s">
        <v>160</v>
      </c>
      <c r="B7554" s="215">
        <v>6248</v>
      </c>
      <c r="C7554" s="215" t="s">
        <v>281</v>
      </c>
      <c r="D7554" s="215">
        <v>9014671</v>
      </c>
      <c r="E7554" s="215">
        <v>1060</v>
      </c>
      <c r="F7554" s="215">
        <v>1274</v>
      </c>
      <c r="G7554" s="215">
        <v>1004</v>
      </c>
      <c r="I7554" s="215" t="s">
        <v>17641</v>
      </c>
      <c r="J7554" s="215" t="s">
        <v>17642</v>
      </c>
      <c r="K7554" s="215" t="s">
        <v>8741</v>
      </c>
      <c r="L7554" s="215" t="s">
        <v>23331</v>
      </c>
      <c r="AD7554" s="216"/>
    </row>
    <row r="7555" spans="1:30" s="215" customFormat="1" x14ac:dyDescent="0.25">
      <c r="A7555" s="215" t="s">
        <v>160</v>
      </c>
      <c r="B7555" s="215">
        <v>6248</v>
      </c>
      <c r="C7555" s="215" t="s">
        <v>281</v>
      </c>
      <c r="D7555" s="215">
        <v>9014713</v>
      </c>
      <c r="E7555" s="215">
        <v>1060</v>
      </c>
      <c r="F7555" s="215">
        <v>1251</v>
      </c>
      <c r="G7555" s="215">
        <v>1004</v>
      </c>
      <c r="I7555" s="215" t="s">
        <v>17643</v>
      </c>
      <c r="J7555" s="215" t="s">
        <v>17644</v>
      </c>
      <c r="K7555" s="215" t="s">
        <v>8741</v>
      </c>
      <c r="L7555" s="215" t="s">
        <v>23332</v>
      </c>
      <c r="AD7555" s="216"/>
    </row>
    <row r="7556" spans="1:30" s="215" customFormat="1" x14ac:dyDescent="0.25">
      <c r="A7556" s="215" t="s">
        <v>160</v>
      </c>
      <c r="B7556" s="215">
        <v>6248</v>
      </c>
      <c r="C7556" s="215" t="s">
        <v>281</v>
      </c>
      <c r="D7556" s="215">
        <v>9014741</v>
      </c>
      <c r="E7556" s="215">
        <v>1060</v>
      </c>
      <c r="F7556" s="215">
        <v>1263</v>
      </c>
      <c r="G7556" s="215">
        <v>1004</v>
      </c>
      <c r="I7556" s="215" t="s">
        <v>17645</v>
      </c>
      <c r="J7556" s="215" t="s">
        <v>17646</v>
      </c>
      <c r="K7556" s="215" t="s">
        <v>8741</v>
      </c>
      <c r="L7556" s="215" t="s">
        <v>23333</v>
      </c>
      <c r="AD7556" s="216"/>
    </row>
    <row r="7557" spans="1:30" s="215" customFormat="1" x14ac:dyDescent="0.25">
      <c r="A7557" s="215" t="s">
        <v>160</v>
      </c>
      <c r="B7557" s="215">
        <v>6248</v>
      </c>
      <c r="C7557" s="215" t="s">
        <v>281</v>
      </c>
      <c r="D7557" s="215">
        <v>9014745</v>
      </c>
      <c r="E7557" s="215">
        <v>1060</v>
      </c>
      <c r="F7557" s="215">
        <v>1220</v>
      </c>
      <c r="G7557" s="215">
        <v>1004</v>
      </c>
      <c r="I7557" s="215" t="s">
        <v>17647</v>
      </c>
      <c r="J7557" s="215" t="s">
        <v>17648</v>
      </c>
      <c r="K7557" s="215" t="s">
        <v>8741</v>
      </c>
      <c r="L7557" s="215" t="s">
        <v>23334</v>
      </c>
      <c r="AD7557" s="216"/>
    </row>
    <row r="7558" spans="1:30" s="215" customFormat="1" x14ac:dyDescent="0.25">
      <c r="A7558" s="215" t="s">
        <v>160</v>
      </c>
      <c r="B7558" s="215">
        <v>6248</v>
      </c>
      <c r="C7558" s="215" t="s">
        <v>281</v>
      </c>
      <c r="D7558" s="215">
        <v>9014753</v>
      </c>
      <c r="E7558" s="215">
        <v>1060</v>
      </c>
      <c r="F7558" s="215">
        <v>1242</v>
      </c>
      <c r="G7558" s="215">
        <v>1004</v>
      </c>
      <c r="I7558" s="215" t="s">
        <v>17649</v>
      </c>
      <c r="J7558" s="215" t="s">
        <v>17650</v>
      </c>
      <c r="K7558" s="215" t="s">
        <v>8741</v>
      </c>
      <c r="L7558" s="215" t="s">
        <v>23335</v>
      </c>
      <c r="AD7558" s="216"/>
    </row>
    <row r="7559" spans="1:30" s="215" customFormat="1" x14ac:dyDescent="0.25">
      <c r="A7559" s="215" t="s">
        <v>160</v>
      </c>
      <c r="B7559" s="215">
        <v>6248</v>
      </c>
      <c r="C7559" s="215" t="s">
        <v>281</v>
      </c>
      <c r="D7559" s="215">
        <v>9014754</v>
      </c>
      <c r="E7559" s="215">
        <v>1060</v>
      </c>
      <c r="F7559" s="215">
        <v>1241</v>
      </c>
      <c r="G7559" s="215">
        <v>1004</v>
      </c>
      <c r="I7559" s="215" t="s">
        <v>17651</v>
      </c>
      <c r="J7559" s="215" t="s">
        <v>17652</v>
      </c>
      <c r="K7559" s="215" t="s">
        <v>8741</v>
      </c>
      <c r="L7559" s="215" t="s">
        <v>23336</v>
      </c>
      <c r="AD7559" s="216"/>
    </row>
    <row r="7560" spans="1:30" s="215" customFormat="1" x14ac:dyDescent="0.25">
      <c r="A7560" s="215" t="s">
        <v>160</v>
      </c>
      <c r="B7560" s="215">
        <v>6248</v>
      </c>
      <c r="C7560" s="215" t="s">
        <v>281</v>
      </c>
      <c r="D7560" s="215">
        <v>9014756</v>
      </c>
      <c r="E7560" s="215">
        <v>1060</v>
      </c>
      <c r="F7560" s="215">
        <v>1230</v>
      </c>
      <c r="G7560" s="215">
        <v>1004</v>
      </c>
      <c r="I7560" s="215" t="s">
        <v>17653</v>
      </c>
      <c r="J7560" s="215" t="s">
        <v>17654</v>
      </c>
      <c r="K7560" s="215" t="s">
        <v>8741</v>
      </c>
      <c r="L7560" s="215" t="s">
        <v>23275</v>
      </c>
      <c r="AD7560" s="216"/>
    </row>
    <row r="7561" spans="1:30" s="215" customFormat="1" x14ac:dyDescent="0.25">
      <c r="A7561" s="215" t="s">
        <v>160</v>
      </c>
      <c r="B7561" s="215">
        <v>6248</v>
      </c>
      <c r="C7561" s="215" t="s">
        <v>281</v>
      </c>
      <c r="D7561" s="215">
        <v>9014765</v>
      </c>
      <c r="E7561" s="215">
        <v>1020</v>
      </c>
      <c r="F7561" s="215">
        <v>1110</v>
      </c>
      <c r="G7561" s="215">
        <v>1004</v>
      </c>
      <c r="I7561" s="215" t="s">
        <v>17655</v>
      </c>
      <c r="J7561" s="215" t="s">
        <v>17656</v>
      </c>
      <c r="K7561" s="215" t="s">
        <v>8688</v>
      </c>
      <c r="L7561" s="215" t="s">
        <v>22156</v>
      </c>
      <c r="AD7561" s="216"/>
    </row>
    <row r="7562" spans="1:30" s="215" customFormat="1" x14ac:dyDescent="0.25">
      <c r="A7562" s="215" t="s">
        <v>160</v>
      </c>
      <c r="B7562" s="215">
        <v>6248</v>
      </c>
      <c r="C7562" s="215" t="s">
        <v>281</v>
      </c>
      <c r="D7562" s="215">
        <v>9014773</v>
      </c>
      <c r="E7562" s="215">
        <v>1060</v>
      </c>
      <c r="F7562" s="215">
        <v>1230</v>
      </c>
      <c r="G7562" s="215">
        <v>1004</v>
      </c>
      <c r="I7562" s="215" t="s">
        <v>17657</v>
      </c>
      <c r="J7562" s="215" t="s">
        <v>17658</v>
      </c>
      <c r="K7562" s="215" t="s">
        <v>8741</v>
      </c>
      <c r="L7562" s="215" t="s">
        <v>23337</v>
      </c>
      <c r="AD7562" s="216"/>
    </row>
    <row r="7563" spans="1:30" s="215" customFormat="1" x14ac:dyDescent="0.25">
      <c r="A7563" s="215" t="s">
        <v>160</v>
      </c>
      <c r="B7563" s="215">
        <v>6248</v>
      </c>
      <c r="C7563" s="215" t="s">
        <v>281</v>
      </c>
      <c r="D7563" s="215">
        <v>9014776</v>
      </c>
      <c r="E7563" s="215">
        <v>1060</v>
      </c>
      <c r="G7563" s="215">
        <v>1004</v>
      </c>
      <c r="I7563" s="215" t="s">
        <v>17659</v>
      </c>
      <c r="J7563" s="215" t="s">
        <v>17660</v>
      </c>
      <c r="K7563" s="215" t="s">
        <v>8741</v>
      </c>
      <c r="L7563" s="215" t="s">
        <v>23287</v>
      </c>
      <c r="AD7563" s="216"/>
    </row>
    <row r="7564" spans="1:30" s="215" customFormat="1" x14ac:dyDescent="0.25">
      <c r="A7564" s="215" t="s">
        <v>160</v>
      </c>
      <c r="B7564" s="215">
        <v>6248</v>
      </c>
      <c r="C7564" s="215" t="s">
        <v>281</v>
      </c>
      <c r="D7564" s="215">
        <v>9014784</v>
      </c>
      <c r="E7564" s="215">
        <v>1040</v>
      </c>
      <c r="F7564" s="215">
        <v>1212</v>
      </c>
      <c r="G7564" s="215">
        <v>1004</v>
      </c>
      <c r="I7564" s="215" t="s">
        <v>17661</v>
      </c>
      <c r="J7564" s="215" t="s">
        <v>17662</v>
      </c>
      <c r="K7564" s="215" t="s">
        <v>8741</v>
      </c>
      <c r="L7564" s="215" t="s">
        <v>23338</v>
      </c>
      <c r="AD7564" s="216"/>
    </row>
    <row r="7565" spans="1:30" s="215" customFormat="1" x14ac:dyDescent="0.25">
      <c r="A7565" s="215" t="s">
        <v>160</v>
      </c>
      <c r="B7565" s="215">
        <v>6248</v>
      </c>
      <c r="C7565" s="215" t="s">
        <v>281</v>
      </c>
      <c r="D7565" s="215">
        <v>9014791</v>
      </c>
      <c r="E7565" s="215">
        <v>1030</v>
      </c>
      <c r="F7565" s="215">
        <v>1122</v>
      </c>
      <c r="G7565" s="215">
        <v>1004</v>
      </c>
      <c r="I7565" s="215" t="s">
        <v>17663</v>
      </c>
      <c r="J7565" s="215" t="s">
        <v>17664</v>
      </c>
      <c r="K7565" s="215" t="s">
        <v>8741</v>
      </c>
      <c r="L7565" s="215" t="s">
        <v>23339</v>
      </c>
      <c r="AD7565" s="216"/>
    </row>
    <row r="7566" spans="1:30" s="215" customFormat="1" x14ac:dyDescent="0.25">
      <c r="A7566" s="215" t="s">
        <v>160</v>
      </c>
      <c r="B7566" s="215">
        <v>6248</v>
      </c>
      <c r="C7566" s="215" t="s">
        <v>281</v>
      </c>
      <c r="D7566" s="215">
        <v>9014804</v>
      </c>
      <c r="E7566" s="215">
        <v>1040</v>
      </c>
      <c r="F7566" s="215">
        <v>1251</v>
      </c>
      <c r="G7566" s="215">
        <v>1004</v>
      </c>
      <c r="I7566" s="215" t="s">
        <v>17665</v>
      </c>
      <c r="J7566" s="215" t="s">
        <v>17666</v>
      </c>
      <c r="K7566" s="215" t="s">
        <v>8741</v>
      </c>
      <c r="L7566" s="215" t="s">
        <v>23340</v>
      </c>
      <c r="AD7566" s="216"/>
    </row>
    <row r="7567" spans="1:30" s="215" customFormat="1" x14ac:dyDescent="0.25">
      <c r="A7567" s="215" t="s">
        <v>160</v>
      </c>
      <c r="B7567" s="215">
        <v>6248</v>
      </c>
      <c r="C7567" s="215" t="s">
        <v>281</v>
      </c>
      <c r="D7567" s="215">
        <v>9014815</v>
      </c>
      <c r="E7567" s="215">
        <v>1030</v>
      </c>
      <c r="F7567" s="215">
        <v>1122</v>
      </c>
      <c r="G7567" s="215">
        <v>1004</v>
      </c>
      <c r="I7567" s="215" t="s">
        <v>17667</v>
      </c>
      <c r="J7567" s="215" t="s">
        <v>17668</v>
      </c>
      <c r="K7567" s="215" t="s">
        <v>8741</v>
      </c>
      <c r="L7567" s="215" t="s">
        <v>23339</v>
      </c>
      <c r="AD7567" s="216"/>
    </row>
    <row r="7568" spans="1:30" s="215" customFormat="1" x14ac:dyDescent="0.25">
      <c r="A7568" s="215" t="s">
        <v>160</v>
      </c>
      <c r="B7568" s="215">
        <v>6248</v>
      </c>
      <c r="C7568" s="215" t="s">
        <v>281</v>
      </c>
      <c r="D7568" s="215">
        <v>9014820</v>
      </c>
      <c r="E7568" s="215">
        <v>1030</v>
      </c>
      <c r="F7568" s="215">
        <v>1122</v>
      </c>
      <c r="G7568" s="215">
        <v>1004</v>
      </c>
      <c r="I7568" s="215" t="s">
        <v>17669</v>
      </c>
      <c r="J7568" s="215" t="s">
        <v>17670</v>
      </c>
      <c r="K7568" s="215" t="s">
        <v>8741</v>
      </c>
      <c r="L7568" s="215" t="s">
        <v>23330</v>
      </c>
      <c r="AD7568" s="216"/>
    </row>
    <row r="7569" spans="1:30" s="215" customFormat="1" x14ac:dyDescent="0.25">
      <c r="A7569" s="215" t="s">
        <v>160</v>
      </c>
      <c r="B7569" s="215">
        <v>6248</v>
      </c>
      <c r="C7569" s="215" t="s">
        <v>281</v>
      </c>
      <c r="D7569" s="215">
        <v>9014821</v>
      </c>
      <c r="E7569" s="215">
        <v>1030</v>
      </c>
      <c r="F7569" s="215">
        <v>1122</v>
      </c>
      <c r="G7569" s="215">
        <v>1004</v>
      </c>
      <c r="I7569" s="215" t="s">
        <v>17671</v>
      </c>
      <c r="J7569" s="215" t="s">
        <v>17672</v>
      </c>
      <c r="K7569" s="215" t="s">
        <v>8741</v>
      </c>
      <c r="L7569" s="215" t="s">
        <v>23330</v>
      </c>
      <c r="AD7569" s="216"/>
    </row>
    <row r="7570" spans="1:30" s="215" customFormat="1" x14ac:dyDescent="0.25">
      <c r="A7570" s="215" t="s">
        <v>160</v>
      </c>
      <c r="B7570" s="215">
        <v>6248</v>
      </c>
      <c r="C7570" s="215" t="s">
        <v>281</v>
      </c>
      <c r="D7570" s="215">
        <v>11524790</v>
      </c>
      <c r="E7570" s="215">
        <v>1020</v>
      </c>
      <c r="F7570" s="215">
        <v>1122</v>
      </c>
      <c r="G7570" s="215">
        <v>1004</v>
      </c>
      <c r="I7570" s="215" t="s">
        <v>17673</v>
      </c>
      <c r="J7570" s="215" t="s">
        <v>17674</v>
      </c>
      <c r="K7570" s="215" t="s">
        <v>8741</v>
      </c>
      <c r="L7570" s="215" t="s">
        <v>23341</v>
      </c>
      <c r="AD7570" s="216"/>
    </row>
    <row r="7571" spans="1:30" s="215" customFormat="1" x14ac:dyDescent="0.25">
      <c r="A7571" s="215" t="s">
        <v>160</v>
      </c>
      <c r="B7571" s="215">
        <v>6248</v>
      </c>
      <c r="C7571" s="215" t="s">
        <v>281</v>
      </c>
      <c r="D7571" s="215">
        <v>11524794</v>
      </c>
      <c r="E7571" s="215">
        <v>1020</v>
      </c>
      <c r="F7571" s="215">
        <v>1122</v>
      </c>
      <c r="G7571" s="215">
        <v>1004</v>
      </c>
      <c r="I7571" s="215" t="s">
        <v>17675</v>
      </c>
      <c r="J7571" s="215" t="s">
        <v>17676</v>
      </c>
      <c r="K7571" s="215" t="s">
        <v>8741</v>
      </c>
      <c r="L7571" s="215" t="s">
        <v>23320</v>
      </c>
      <c r="AD7571" s="216"/>
    </row>
    <row r="7572" spans="1:30" s="215" customFormat="1" x14ac:dyDescent="0.25">
      <c r="A7572" s="215" t="s">
        <v>160</v>
      </c>
      <c r="B7572" s="215">
        <v>6248</v>
      </c>
      <c r="C7572" s="215" t="s">
        <v>281</v>
      </c>
      <c r="D7572" s="215">
        <v>90004961</v>
      </c>
      <c r="E7572" s="215">
        <v>1020</v>
      </c>
      <c r="F7572" s="215">
        <v>1110</v>
      </c>
      <c r="G7572" s="215">
        <v>1004</v>
      </c>
      <c r="I7572" s="215" t="s">
        <v>17677</v>
      </c>
      <c r="J7572" s="215" t="s">
        <v>17678</v>
      </c>
      <c r="K7572" s="215" t="s">
        <v>8741</v>
      </c>
      <c r="L7572" s="215" t="s">
        <v>23342</v>
      </c>
      <c r="AD7572" s="216"/>
    </row>
    <row r="7573" spans="1:30" s="215" customFormat="1" x14ac:dyDescent="0.25">
      <c r="A7573" s="215" t="s">
        <v>160</v>
      </c>
      <c r="B7573" s="215">
        <v>6248</v>
      </c>
      <c r="C7573" s="215" t="s">
        <v>281</v>
      </c>
      <c r="D7573" s="215">
        <v>190010425</v>
      </c>
      <c r="E7573" s="215">
        <v>1020</v>
      </c>
      <c r="F7573" s="215">
        <v>1110</v>
      </c>
      <c r="G7573" s="215">
        <v>1004</v>
      </c>
      <c r="I7573" s="215" t="s">
        <v>17679</v>
      </c>
      <c r="J7573" s="215" t="s">
        <v>17680</v>
      </c>
      <c r="K7573" s="215" t="s">
        <v>8741</v>
      </c>
      <c r="L7573" s="215" t="s">
        <v>23343</v>
      </c>
      <c r="AD7573" s="216"/>
    </row>
    <row r="7574" spans="1:30" s="215" customFormat="1" x14ac:dyDescent="0.25">
      <c r="A7574" s="215" t="s">
        <v>160</v>
      </c>
      <c r="B7574" s="215">
        <v>6248</v>
      </c>
      <c r="C7574" s="215" t="s">
        <v>281</v>
      </c>
      <c r="D7574" s="215">
        <v>190011349</v>
      </c>
      <c r="E7574" s="215">
        <v>1020</v>
      </c>
      <c r="F7574" s="215">
        <v>1110</v>
      </c>
      <c r="G7574" s="215">
        <v>1004</v>
      </c>
      <c r="I7574" s="215" t="s">
        <v>17681</v>
      </c>
      <c r="J7574" s="215" t="s">
        <v>17682</v>
      </c>
      <c r="K7574" s="215" t="s">
        <v>8741</v>
      </c>
      <c r="L7574" s="215" t="s">
        <v>23343</v>
      </c>
      <c r="AD7574" s="216"/>
    </row>
    <row r="7575" spans="1:30" s="215" customFormat="1" x14ac:dyDescent="0.25">
      <c r="A7575" s="215" t="s">
        <v>160</v>
      </c>
      <c r="B7575" s="215">
        <v>6248</v>
      </c>
      <c r="C7575" s="215" t="s">
        <v>281</v>
      </c>
      <c r="D7575" s="215">
        <v>190029346</v>
      </c>
      <c r="E7575" s="215">
        <v>1020</v>
      </c>
      <c r="F7575" s="215">
        <v>1121</v>
      </c>
      <c r="G7575" s="215">
        <v>1004</v>
      </c>
      <c r="I7575" s="215" t="s">
        <v>17683</v>
      </c>
      <c r="J7575" s="215" t="s">
        <v>17684</v>
      </c>
      <c r="K7575" s="215" t="s">
        <v>8741</v>
      </c>
      <c r="L7575" s="215" t="s">
        <v>23344</v>
      </c>
      <c r="AD7575" s="216"/>
    </row>
    <row r="7576" spans="1:30" s="215" customFormat="1" x14ac:dyDescent="0.25">
      <c r="A7576" s="215" t="s">
        <v>160</v>
      </c>
      <c r="B7576" s="215">
        <v>6248</v>
      </c>
      <c r="C7576" s="215" t="s">
        <v>281</v>
      </c>
      <c r="D7576" s="215">
        <v>190072428</v>
      </c>
      <c r="E7576" s="215">
        <v>1060</v>
      </c>
      <c r="F7576" s="215">
        <v>1265</v>
      </c>
      <c r="G7576" s="215">
        <v>1004</v>
      </c>
      <c r="I7576" s="215" t="s">
        <v>17685</v>
      </c>
      <c r="J7576" s="215" t="s">
        <v>17686</v>
      </c>
      <c r="K7576" s="215" t="s">
        <v>8741</v>
      </c>
      <c r="L7576" s="215" t="s">
        <v>23333</v>
      </c>
      <c r="AD7576" s="216"/>
    </row>
    <row r="7577" spans="1:30" s="215" customFormat="1" x14ac:dyDescent="0.25">
      <c r="A7577" s="215" t="s">
        <v>160</v>
      </c>
      <c r="B7577" s="215">
        <v>6248</v>
      </c>
      <c r="C7577" s="215" t="s">
        <v>281</v>
      </c>
      <c r="D7577" s="215">
        <v>190072433</v>
      </c>
      <c r="E7577" s="215">
        <v>1060</v>
      </c>
      <c r="F7577" s="215">
        <v>1265</v>
      </c>
      <c r="G7577" s="215">
        <v>1004</v>
      </c>
      <c r="I7577" s="215" t="s">
        <v>17687</v>
      </c>
      <c r="J7577" s="215" t="s">
        <v>17688</v>
      </c>
      <c r="K7577" s="215" t="s">
        <v>8741</v>
      </c>
      <c r="L7577" s="215" t="s">
        <v>23345</v>
      </c>
      <c r="AD7577" s="216"/>
    </row>
    <row r="7578" spans="1:30" s="215" customFormat="1" x14ac:dyDescent="0.25">
      <c r="A7578" s="215" t="s">
        <v>160</v>
      </c>
      <c r="B7578" s="215">
        <v>6248</v>
      </c>
      <c r="C7578" s="215" t="s">
        <v>281</v>
      </c>
      <c r="D7578" s="215">
        <v>190072435</v>
      </c>
      <c r="E7578" s="215">
        <v>1060</v>
      </c>
      <c r="F7578" s="215">
        <v>1263</v>
      </c>
      <c r="G7578" s="215">
        <v>1004</v>
      </c>
      <c r="I7578" s="215" t="s">
        <v>17689</v>
      </c>
      <c r="J7578" s="215" t="s">
        <v>17690</v>
      </c>
      <c r="K7578" s="215" t="s">
        <v>8741</v>
      </c>
      <c r="L7578" s="215" t="s">
        <v>23346</v>
      </c>
      <c r="AD7578" s="216"/>
    </row>
    <row r="7579" spans="1:30" s="215" customFormat="1" x14ac:dyDescent="0.25">
      <c r="A7579" s="215" t="s">
        <v>160</v>
      </c>
      <c r="B7579" s="215">
        <v>6248</v>
      </c>
      <c r="C7579" s="215" t="s">
        <v>281</v>
      </c>
      <c r="D7579" s="215">
        <v>190076500</v>
      </c>
      <c r="E7579" s="215">
        <v>1020</v>
      </c>
      <c r="F7579" s="215">
        <v>1110</v>
      </c>
      <c r="G7579" s="215">
        <v>1004</v>
      </c>
      <c r="I7579" s="215" t="s">
        <v>4475</v>
      </c>
      <c r="J7579" s="215" t="s">
        <v>4476</v>
      </c>
      <c r="K7579" s="215" t="s">
        <v>328</v>
      </c>
      <c r="L7579" s="215" t="s">
        <v>7203</v>
      </c>
      <c r="AD7579" s="216"/>
    </row>
    <row r="7580" spans="1:30" s="215" customFormat="1" x14ac:dyDescent="0.25">
      <c r="A7580" s="215" t="s">
        <v>160</v>
      </c>
      <c r="B7580" s="215">
        <v>6248</v>
      </c>
      <c r="C7580" s="215" t="s">
        <v>281</v>
      </c>
      <c r="D7580" s="215">
        <v>190076506</v>
      </c>
      <c r="E7580" s="215">
        <v>1030</v>
      </c>
      <c r="F7580" s="215">
        <v>1122</v>
      </c>
      <c r="G7580" s="215">
        <v>1004</v>
      </c>
      <c r="I7580" s="215" t="s">
        <v>17691</v>
      </c>
      <c r="J7580" s="215" t="s">
        <v>17692</v>
      </c>
      <c r="K7580" s="215" t="s">
        <v>8741</v>
      </c>
      <c r="L7580" s="215" t="s">
        <v>23212</v>
      </c>
      <c r="AD7580" s="216"/>
    </row>
    <row r="7581" spans="1:30" s="215" customFormat="1" x14ac:dyDescent="0.25">
      <c r="A7581" s="215" t="s">
        <v>160</v>
      </c>
      <c r="B7581" s="215">
        <v>6248</v>
      </c>
      <c r="C7581" s="215" t="s">
        <v>281</v>
      </c>
      <c r="D7581" s="215">
        <v>190076507</v>
      </c>
      <c r="E7581" s="215">
        <v>1020</v>
      </c>
      <c r="F7581" s="215">
        <v>1121</v>
      </c>
      <c r="G7581" s="215">
        <v>1004</v>
      </c>
      <c r="I7581" s="215" t="s">
        <v>17693</v>
      </c>
      <c r="J7581" s="215" t="s">
        <v>17694</v>
      </c>
      <c r="K7581" s="215" t="s">
        <v>8741</v>
      </c>
      <c r="L7581" s="215" t="s">
        <v>23217</v>
      </c>
      <c r="AD7581" s="216"/>
    </row>
    <row r="7582" spans="1:30" s="215" customFormat="1" x14ac:dyDescent="0.25">
      <c r="A7582" s="215" t="s">
        <v>160</v>
      </c>
      <c r="B7582" s="215">
        <v>6248</v>
      </c>
      <c r="C7582" s="215" t="s">
        <v>281</v>
      </c>
      <c r="D7582" s="215">
        <v>190076508</v>
      </c>
      <c r="E7582" s="215">
        <v>1020</v>
      </c>
      <c r="F7582" s="215">
        <v>1110</v>
      </c>
      <c r="G7582" s="215">
        <v>1004</v>
      </c>
      <c r="I7582" s="215" t="s">
        <v>17695</v>
      </c>
      <c r="J7582" s="215" t="s">
        <v>17696</v>
      </c>
      <c r="K7582" s="215" t="s">
        <v>8741</v>
      </c>
      <c r="L7582" s="215" t="s">
        <v>23347</v>
      </c>
      <c r="AD7582" s="216"/>
    </row>
    <row r="7583" spans="1:30" s="215" customFormat="1" x14ac:dyDescent="0.25">
      <c r="A7583" s="215" t="s">
        <v>160</v>
      </c>
      <c r="B7583" s="215">
        <v>6248</v>
      </c>
      <c r="C7583" s="215" t="s">
        <v>281</v>
      </c>
      <c r="D7583" s="215">
        <v>190076509</v>
      </c>
      <c r="E7583" s="215">
        <v>1020</v>
      </c>
      <c r="F7583" s="215">
        <v>1121</v>
      </c>
      <c r="G7583" s="215">
        <v>1004</v>
      </c>
      <c r="I7583" s="215" t="s">
        <v>17697</v>
      </c>
      <c r="J7583" s="215" t="s">
        <v>17698</v>
      </c>
      <c r="K7583" s="215" t="s">
        <v>8741</v>
      </c>
      <c r="L7583" s="215" t="s">
        <v>23348</v>
      </c>
      <c r="AD7583" s="216"/>
    </row>
    <row r="7584" spans="1:30" s="215" customFormat="1" x14ac:dyDescent="0.25">
      <c r="A7584" s="215" t="s">
        <v>160</v>
      </c>
      <c r="B7584" s="215">
        <v>6248</v>
      </c>
      <c r="C7584" s="215" t="s">
        <v>281</v>
      </c>
      <c r="D7584" s="215">
        <v>190076510</v>
      </c>
      <c r="E7584" s="215">
        <v>1020</v>
      </c>
      <c r="F7584" s="215">
        <v>1121</v>
      </c>
      <c r="G7584" s="215">
        <v>1004</v>
      </c>
      <c r="I7584" s="215" t="s">
        <v>17699</v>
      </c>
      <c r="J7584" s="215" t="s">
        <v>17700</v>
      </c>
      <c r="K7584" s="215" t="s">
        <v>8741</v>
      </c>
      <c r="L7584" s="215" t="s">
        <v>23349</v>
      </c>
      <c r="AD7584" s="216"/>
    </row>
    <row r="7585" spans="1:30" s="215" customFormat="1" x14ac:dyDescent="0.25">
      <c r="A7585" s="215" t="s">
        <v>160</v>
      </c>
      <c r="B7585" s="215">
        <v>6248</v>
      </c>
      <c r="C7585" s="215" t="s">
        <v>281</v>
      </c>
      <c r="D7585" s="215">
        <v>190076512</v>
      </c>
      <c r="E7585" s="215">
        <v>1030</v>
      </c>
      <c r="F7585" s="215">
        <v>1122</v>
      </c>
      <c r="G7585" s="215">
        <v>1004</v>
      </c>
      <c r="I7585" s="215" t="s">
        <v>17701</v>
      </c>
      <c r="J7585" s="215" t="s">
        <v>17702</v>
      </c>
      <c r="K7585" s="215" t="s">
        <v>8741</v>
      </c>
      <c r="L7585" s="215" t="s">
        <v>23350</v>
      </c>
      <c r="AD7585" s="216"/>
    </row>
    <row r="7586" spans="1:30" s="215" customFormat="1" x14ac:dyDescent="0.25">
      <c r="A7586" s="215" t="s">
        <v>160</v>
      </c>
      <c r="B7586" s="215">
        <v>6248</v>
      </c>
      <c r="C7586" s="215" t="s">
        <v>281</v>
      </c>
      <c r="D7586" s="215">
        <v>190076517</v>
      </c>
      <c r="E7586" s="215">
        <v>1030</v>
      </c>
      <c r="F7586" s="215">
        <v>1122</v>
      </c>
      <c r="G7586" s="215">
        <v>1004</v>
      </c>
      <c r="I7586" s="215" t="s">
        <v>17703</v>
      </c>
      <c r="J7586" s="215" t="s">
        <v>17704</v>
      </c>
      <c r="K7586" s="215" t="s">
        <v>8741</v>
      </c>
      <c r="L7586" s="215" t="s">
        <v>23351</v>
      </c>
      <c r="AD7586" s="216"/>
    </row>
    <row r="7587" spans="1:30" s="215" customFormat="1" x14ac:dyDescent="0.25">
      <c r="A7587" s="215" t="s">
        <v>160</v>
      </c>
      <c r="B7587" s="215">
        <v>6248</v>
      </c>
      <c r="C7587" s="215" t="s">
        <v>281</v>
      </c>
      <c r="D7587" s="215">
        <v>190076518</v>
      </c>
      <c r="E7587" s="215">
        <v>1020</v>
      </c>
      <c r="F7587" s="215">
        <v>1122</v>
      </c>
      <c r="G7587" s="215">
        <v>1004</v>
      </c>
      <c r="I7587" s="215" t="s">
        <v>17705</v>
      </c>
      <c r="J7587" s="215" t="s">
        <v>17706</v>
      </c>
      <c r="K7587" s="215" t="s">
        <v>8741</v>
      </c>
      <c r="L7587" s="215" t="s">
        <v>23352</v>
      </c>
      <c r="AD7587" s="216"/>
    </row>
    <row r="7588" spans="1:30" s="215" customFormat="1" x14ac:dyDescent="0.25">
      <c r="A7588" s="215" t="s">
        <v>160</v>
      </c>
      <c r="B7588" s="215">
        <v>6248</v>
      </c>
      <c r="C7588" s="215" t="s">
        <v>281</v>
      </c>
      <c r="D7588" s="215">
        <v>190076521</v>
      </c>
      <c r="E7588" s="215">
        <v>1020</v>
      </c>
      <c r="F7588" s="215">
        <v>1122</v>
      </c>
      <c r="G7588" s="215">
        <v>1004</v>
      </c>
      <c r="I7588" s="215" t="s">
        <v>17707</v>
      </c>
      <c r="J7588" s="215" t="s">
        <v>17708</v>
      </c>
      <c r="K7588" s="215" t="s">
        <v>8741</v>
      </c>
      <c r="L7588" s="215" t="s">
        <v>23241</v>
      </c>
      <c r="AD7588" s="216"/>
    </row>
    <row r="7589" spans="1:30" s="215" customFormat="1" x14ac:dyDescent="0.25">
      <c r="A7589" s="215" t="s">
        <v>160</v>
      </c>
      <c r="B7589" s="215">
        <v>6248</v>
      </c>
      <c r="C7589" s="215" t="s">
        <v>281</v>
      </c>
      <c r="D7589" s="215">
        <v>190076524</v>
      </c>
      <c r="E7589" s="215">
        <v>1020</v>
      </c>
      <c r="F7589" s="215">
        <v>1122</v>
      </c>
      <c r="G7589" s="215">
        <v>1004</v>
      </c>
      <c r="I7589" s="215" t="s">
        <v>17709</v>
      </c>
      <c r="J7589" s="215" t="s">
        <v>17710</v>
      </c>
      <c r="K7589" s="215" t="s">
        <v>8741</v>
      </c>
      <c r="L7589" s="215" t="s">
        <v>23353</v>
      </c>
      <c r="AD7589" s="216"/>
    </row>
    <row r="7590" spans="1:30" s="215" customFormat="1" x14ac:dyDescent="0.25">
      <c r="A7590" s="215" t="s">
        <v>160</v>
      </c>
      <c r="B7590" s="215">
        <v>6248</v>
      </c>
      <c r="C7590" s="215" t="s">
        <v>281</v>
      </c>
      <c r="D7590" s="215">
        <v>190076530</v>
      </c>
      <c r="E7590" s="215">
        <v>1020</v>
      </c>
      <c r="F7590" s="215">
        <v>1110</v>
      </c>
      <c r="G7590" s="215">
        <v>1004</v>
      </c>
      <c r="I7590" s="215" t="s">
        <v>17711</v>
      </c>
      <c r="J7590" s="215" t="s">
        <v>17712</v>
      </c>
      <c r="K7590" s="215" t="s">
        <v>8741</v>
      </c>
      <c r="L7590" s="215" t="s">
        <v>23354</v>
      </c>
      <c r="AD7590" s="216"/>
    </row>
    <row r="7591" spans="1:30" s="215" customFormat="1" x14ac:dyDescent="0.25">
      <c r="A7591" s="215" t="s">
        <v>160</v>
      </c>
      <c r="B7591" s="215">
        <v>6248</v>
      </c>
      <c r="C7591" s="215" t="s">
        <v>281</v>
      </c>
      <c r="D7591" s="215">
        <v>190076532</v>
      </c>
      <c r="E7591" s="215">
        <v>1020</v>
      </c>
      <c r="F7591" s="215">
        <v>1110</v>
      </c>
      <c r="G7591" s="215">
        <v>1004</v>
      </c>
      <c r="I7591" s="215" t="s">
        <v>17713</v>
      </c>
      <c r="J7591" s="215" t="s">
        <v>17714</v>
      </c>
      <c r="K7591" s="215" t="s">
        <v>8741</v>
      </c>
      <c r="L7591" s="215" t="s">
        <v>23355</v>
      </c>
      <c r="AD7591" s="216"/>
    </row>
    <row r="7592" spans="1:30" s="215" customFormat="1" x14ac:dyDescent="0.25">
      <c r="A7592" s="215" t="s">
        <v>160</v>
      </c>
      <c r="B7592" s="215">
        <v>6248</v>
      </c>
      <c r="C7592" s="215" t="s">
        <v>281</v>
      </c>
      <c r="D7592" s="215">
        <v>190076535</v>
      </c>
      <c r="E7592" s="215">
        <v>1020</v>
      </c>
      <c r="F7592" s="215">
        <v>1122</v>
      </c>
      <c r="G7592" s="215">
        <v>1004</v>
      </c>
      <c r="I7592" s="215" t="s">
        <v>17715</v>
      </c>
      <c r="J7592" s="215" t="s">
        <v>17716</v>
      </c>
      <c r="K7592" s="215" t="s">
        <v>8741</v>
      </c>
      <c r="L7592" s="215" t="s">
        <v>23295</v>
      </c>
      <c r="AD7592" s="216"/>
    </row>
    <row r="7593" spans="1:30" s="215" customFormat="1" x14ac:dyDescent="0.25">
      <c r="A7593" s="215" t="s">
        <v>160</v>
      </c>
      <c r="B7593" s="215">
        <v>6248</v>
      </c>
      <c r="C7593" s="215" t="s">
        <v>281</v>
      </c>
      <c r="D7593" s="215">
        <v>190076715</v>
      </c>
      <c r="E7593" s="215">
        <v>1020</v>
      </c>
      <c r="F7593" s="215">
        <v>1122</v>
      </c>
      <c r="G7593" s="215">
        <v>1004</v>
      </c>
      <c r="I7593" s="215" t="s">
        <v>17717</v>
      </c>
      <c r="J7593" s="215" t="s">
        <v>17718</v>
      </c>
      <c r="K7593" s="215" t="s">
        <v>8741</v>
      </c>
      <c r="L7593" s="215" t="s">
        <v>23356</v>
      </c>
      <c r="AD7593" s="216"/>
    </row>
    <row r="7594" spans="1:30" s="215" customFormat="1" x14ac:dyDescent="0.25">
      <c r="A7594" s="215" t="s">
        <v>160</v>
      </c>
      <c r="B7594" s="215">
        <v>6248</v>
      </c>
      <c r="C7594" s="215" t="s">
        <v>281</v>
      </c>
      <c r="D7594" s="215">
        <v>190076717</v>
      </c>
      <c r="E7594" s="215">
        <v>1020</v>
      </c>
      <c r="F7594" s="215">
        <v>1122</v>
      </c>
      <c r="G7594" s="215">
        <v>1004</v>
      </c>
      <c r="I7594" s="215" t="s">
        <v>17719</v>
      </c>
      <c r="J7594" s="215" t="s">
        <v>17720</v>
      </c>
      <c r="K7594" s="215" t="s">
        <v>8741</v>
      </c>
      <c r="L7594" s="215" t="s">
        <v>23357</v>
      </c>
      <c r="AD7594" s="216"/>
    </row>
    <row r="7595" spans="1:30" s="215" customFormat="1" x14ac:dyDescent="0.25">
      <c r="A7595" s="215" t="s">
        <v>160</v>
      </c>
      <c r="B7595" s="215">
        <v>6248</v>
      </c>
      <c r="C7595" s="215" t="s">
        <v>281</v>
      </c>
      <c r="D7595" s="215">
        <v>190076718</v>
      </c>
      <c r="E7595" s="215">
        <v>1020</v>
      </c>
      <c r="F7595" s="215">
        <v>1122</v>
      </c>
      <c r="G7595" s="215">
        <v>1004</v>
      </c>
      <c r="I7595" s="215" t="s">
        <v>17721</v>
      </c>
      <c r="J7595" s="215" t="s">
        <v>17722</v>
      </c>
      <c r="K7595" s="215" t="s">
        <v>8741</v>
      </c>
      <c r="L7595" s="215" t="s">
        <v>23358</v>
      </c>
      <c r="AD7595" s="216"/>
    </row>
    <row r="7596" spans="1:30" s="215" customFormat="1" x14ac:dyDescent="0.25">
      <c r="A7596" s="215" t="s">
        <v>160</v>
      </c>
      <c r="B7596" s="215">
        <v>6248</v>
      </c>
      <c r="C7596" s="215" t="s">
        <v>281</v>
      </c>
      <c r="D7596" s="215">
        <v>190076719</v>
      </c>
      <c r="E7596" s="215">
        <v>1030</v>
      </c>
      <c r="F7596" s="215">
        <v>1122</v>
      </c>
      <c r="G7596" s="215">
        <v>1004</v>
      </c>
      <c r="I7596" s="215" t="s">
        <v>17723</v>
      </c>
      <c r="J7596" s="215" t="s">
        <v>17724</v>
      </c>
      <c r="K7596" s="215" t="s">
        <v>8741</v>
      </c>
      <c r="L7596" s="215" t="s">
        <v>23359</v>
      </c>
      <c r="AD7596" s="216"/>
    </row>
    <row r="7597" spans="1:30" s="215" customFormat="1" x14ac:dyDescent="0.25">
      <c r="A7597" s="215" t="s">
        <v>160</v>
      </c>
      <c r="B7597" s="215">
        <v>6248</v>
      </c>
      <c r="C7597" s="215" t="s">
        <v>281</v>
      </c>
      <c r="D7597" s="215">
        <v>190076722</v>
      </c>
      <c r="E7597" s="215">
        <v>1020</v>
      </c>
      <c r="F7597" s="215">
        <v>1122</v>
      </c>
      <c r="G7597" s="215">
        <v>1004</v>
      </c>
      <c r="I7597" s="215" t="s">
        <v>17725</v>
      </c>
      <c r="J7597" s="215" t="s">
        <v>17726</v>
      </c>
      <c r="K7597" s="215" t="s">
        <v>8741</v>
      </c>
      <c r="L7597" s="215" t="s">
        <v>23360</v>
      </c>
      <c r="AD7597" s="216"/>
    </row>
    <row r="7598" spans="1:30" s="215" customFormat="1" x14ac:dyDescent="0.25">
      <c r="A7598" s="215" t="s">
        <v>160</v>
      </c>
      <c r="B7598" s="215">
        <v>6248</v>
      </c>
      <c r="C7598" s="215" t="s">
        <v>281</v>
      </c>
      <c r="D7598" s="215">
        <v>190076730</v>
      </c>
      <c r="E7598" s="215">
        <v>1020</v>
      </c>
      <c r="F7598" s="215">
        <v>1110</v>
      </c>
      <c r="G7598" s="215">
        <v>1004</v>
      </c>
      <c r="I7598" s="215" t="s">
        <v>17727</v>
      </c>
      <c r="J7598" s="215" t="s">
        <v>17728</v>
      </c>
      <c r="K7598" s="215" t="s">
        <v>8741</v>
      </c>
      <c r="L7598" s="215" t="s">
        <v>23323</v>
      </c>
      <c r="AD7598" s="216"/>
    </row>
    <row r="7599" spans="1:30" s="215" customFormat="1" x14ac:dyDescent="0.25">
      <c r="A7599" s="215" t="s">
        <v>160</v>
      </c>
      <c r="B7599" s="215">
        <v>6248</v>
      </c>
      <c r="C7599" s="215" t="s">
        <v>281</v>
      </c>
      <c r="D7599" s="215">
        <v>190076784</v>
      </c>
      <c r="E7599" s="215">
        <v>1020</v>
      </c>
      <c r="F7599" s="215">
        <v>1122</v>
      </c>
      <c r="G7599" s="215">
        <v>1004</v>
      </c>
      <c r="I7599" s="215" t="s">
        <v>17729</v>
      </c>
      <c r="J7599" s="215" t="s">
        <v>17730</v>
      </c>
      <c r="K7599" s="215" t="s">
        <v>8741</v>
      </c>
      <c r="L7599" s="215" t="s">
        <v>23325</v>
      </c>
      <c r="AD7599" s="216"/>
    </row>
    <row r="7600" spans="1:30" s="215" customFormat="1" x14ac:dyDescent="0.25">
      <c r="A7600" s="215" t="s">
        <v>160</v>
      </c>
      <c r="B7600" s="215">
        <v>6248</v>
      </c>
      <c r="C7600" s="215" t="s">
        <v>281</v>
      </c>
      <c r="D7600" s="215">
        <v>190076785</v>
      </c>
      <c r="E7600" s="215">
        <v>1030</v>
      </c>
      <c r="F7600" s="215">
        <v>1122</v>
      </c>
      <c r="G7600" s="215">
        <v>1004</v>
      </c>
      <c r="I7600" s="215" t="s">
        <v>17731</v>
      </c>
      <c r="J7600" s="215" t="s">
        <v>17732</v>
      </c>
      <c r="K7600" s="215" t="s">
        <v>8741</v>
      </c>
      <c r="L7600" s="215" t="s">
        <v>23361</v>
      </c>
      <c r="AD7600" s="216"/>
    </row>
    <row r="7601" spans="1:30" s="215" customFormat="1" x14ac:dyDescent="0.25">
      <c r="A7601" s="215" t="s">
        <v>160</v>
      </c>
      <c r="B7601" s="215">
        <v>6248</v>
      </c>
      <c r="C7601" s="215" t="s">
        <v>281</v>
      </c>
      <c r="D7601" s="215">
        <v>190076786</v>
      </c>
      <c r="E7601" s="215">
        <v>1060</v>
      </c>
      <c r="F7601" s="215">
        <v>1230</v>
      </c>
      <c r="G7601" s="215">
        <v>1004</v>
      </c>
      <c r="I7601" s="215" t="s">
        <v>17733</v>
      </c>
      <c r="J7601" s="215" t="s">
        <v>17734</v>
      </c>
      <c r="K7601" s="215" t="s">
        <v>8741</v>
      </c>
      <c r="L7601" s="215" t="s">
        <v>23361</v>
      </c>
      <c r="AD7601" s="216"/>
    </row>
    <row r="7602" spans="1:30" s="215" customFormat="1" x14ac:dyDescent="0.25">
      <c r="A7602" s="215" t="s">
        <v>160</v>
      </c>
      <c r="B7602" s="215">
        <v>6248</v>
      </c>
      <c r="C7602" s="215" t="s">
        <v>281</v>
      </c>
      <c r="D7602" s="215">
        <v>190076788</v>
      </c>
      <c r="E7602" s="215">
        <v>1060</v>
      </c>
      <c r="F7602" s="215">
        <v>1220</v>
      </c>
      <c r="G7602" s="215">
        <v>1004</v>
      </c>
      <c r="I7602" s="215" t="s">
        <v>17735</v>
      </c>
      <c r="J7602" s="215" t="s">
        <v>17736</v>
      </c>
      <c r="K7602" s="215" t="s">
        <v>8741</v>
      </c>
      <c r="L7602" s="215" t="s">
        <v>23362</v>
      </c>
      <c r="AD7602" s="216"/>
    </row>
    <row r="7603" spans="1:30" s="215" customFormat="1" x14ac:dyDescent="0.25">
      <c r="A7603" s="215" t="s">
        <v>160</v>
      </c>
      <c r="B7603" s="215">
        <v>6248</v>
      </c>
      <c r="C7603" s="215" t="s">
        <v>281</v>
      </c>
      <c r="D7603" s="215">
        <v>190076789</v>
      </c>
      <c r="E7603" s="215">
        <v>1020</v>
      </c>
      <c r="F7603" s="215">
        <v>1122</v>
      </c>
      <c r="G7603" s="215">
        <v>1004</v>
      </c>
      <c r="I7603" s="215" t="s">
        <v>17737</v>
      </c>
      <c r="J7603" s="215" t="s">
        <v>17738</v>
      </c>
      <c r="K7603" s="215" t="s">
        <v>8741</v>
      </c>
      <c r="L7603" s="215" t="s">
        <v>23363</v>
      </c>
      <c r="AD7603" s="216"/>
    </row>
    <row r="7604" spans="1:30" s="215" customFormat="1" x14ac:dyDescent="0.25">
      <c r="A7604" s="215" t="s">
        <v>160</v>
      </c>
      <c r="B7604" s="215">
        <v>6248</v>
      </c>
      <c r="C7604" s="215" t="s">
        <v>281</v>
      </c>
      <c r="D7604" s="215">
        <v>190079762</v>
      </c>
      <c r="E7604" s="215">
        <v>1020</v>
      </c>
      <c r="F7604" s="215">
        <v>1110</v>
      </c>
      <c r="G7604" s="215">
        <v>1004</v>
      </c>
      <c r="I7604" s="215" t="s">
        <v>17739</v>
      </c>
      <c r="J7604" s="215" t="s">
        <v>17740</v>
      </c>
      <c r="K7604" s="215" t="s">
        <v>8688</v>
      </c>
      <c r="L7604" s="215" t="s">
        <v>22157</v>
      </c>
      <c r="AD7604" s="216"/>
    </row>
    <row r="7605" spans="1:30" s="215" customFormat="1" x14ac:dyDescent="0.25">
      <c r="A7605" s="215" t="s">
        <v>160</v>
      </c>
      <c r="B7605" s="215">
        <v>6248</v>
      </c>
      <c r="C7605" s="215" t="s">
        <v>281</v>
      </c>
      <c r="D7605" s="215">
        <v>190082346</v>
      </c>
      <c r="E7605" s="215">
        <v>1040</v>
      </c>
      <c r="F7605" s="215">
        <v>1263</v>
      </c>
      <c r="G7605" s="215">
        <v>1004</v>
      </c>
      <c r="I7605" s="215" t="s">
        <v>17741</v>
      </c>
      <c r="J7605" s="215" t="s">
        <v>17742</v>
      </c>
      <c r="K7605" s="215" t="s">
        <v>8741</v>
      </c>
      <c r="L7605" s="215" t="s">
        <v>23364</v>
      </c>
      <c r="AD7605" s="216"/>
    </row>
    <row r="7606" spans="1:30" s="215" customFormat="1" x14ac:dyDescent="0.25">
      <c r="A7606" s="215" t="s">
        <v>160</v>
      </c>
      <c r="B7606" s="215">
        <v>6248</v>
      </c>
      <c r="C7606" s="215" t="s">
        <v>281</v>
      </c>
      <c r="D7606" s="215">
        <v>190082349</v>
      </c>
      <c r="E7606" s="215">
        <v>1060</v>
      </c>
      <c r="F7606" s="215">
        <v>1263</v>
      </c>
      <c r="G7606" s="215">
        <v>1004</v>
      </c>
      <c r="I7606" s="215" t="s">
        <v>17743</v>
      </c>
      <c r="J7606" s="215" t="s">
        <v>17744</v>
      </c>
      <c r="K7606" s="215" t="s">
        <v>8741</v>
      </c>
      <c r="L7606" s="215" t="s">
        <v>23364</v>
      </c>
      <c r="AD7606" s="216"/>
    </row>
    <row r="7607" spans="1:30" s="215" customFormat="1" x14ac:dyDescent="0.25">
      <c r="A7607" s="215" t="s">
        <v>160</v>
      </c>
      <c r="B7607" s="215">
        <v>6248</v>
      </c>
      <c r="C7607" s="215" t="s">
        <v>281</v>
      </c>
      <c r="D7607" s="215">
        <v>190082386</v>
      </c>
      <c r="E7607" s="215">
        <v>1060</v>
      </c>
      <c r="F7607" s="215">
        <v>1220</v>
      </c>
      <c r="G7607" s="215">
        <v>1004</v>
      </c>
      <c r="I7607" s="215" t="s">
        <v>17745</v>
      </c>
      <c r="J7607" s="215" t="s">
        <v>17746</v>
      </c>
      <c r="K7607" s="215" t="s">
        <v>8688</v>
      </c>
      <c r="L7607" s="215" t="s">
        <v>22158</v>
      </c>
      <c r="AD7607" s="216"/>
    </row>
    <row r="7608" spans="1:30" s="215" customFormat="1" x14ac:dyDescent="0.25">
      <c r="A7608" s="215" t="s">
        <v>160</v>
      </c>
      <c r="B7608" s="215">
        <v>6248</v>
      </c>
      <c r="C7608" s="215" t="s">
        <v>281</v>
      </c>
      <c r="D7608" s="215">
        <v>190082397</v>
      </c>
      <c r="E7608" s="215">
        <v>1060</v>
      </c>
      <c r="F7608" s="215">
        <v>1274</v>
      </c>
      <c r="G7608" s="215">
        <v>1004</v>
      </c>
      <c r="I7608" s="215" t="s">
        <v>4477</v>
      </c>
      <c r="J7608" s="215" t="s">
        <v>4478</v>
      </c>
      <c r="K7608" s="215" t="s">
        <v>328</v>
      </c>
      <c r="L7608" s="215" t="s">
        <v>5872</v>
      </c>
      <c r="AD7608" s="216"/>
    </row>
    <row r="7609" spans="1:30" s="215" customFormat="1" x14ac:dyDescent="0.25">
      <c r="A7609" s="215" t="s">
        <v>160</v>
      </c>
      <c r="B7609" s="215">
        <v>6248</v>
      </c>
      <c r="C7609" s="215" t="s">
        <v>281</v>
      </c>
      <c r="D7609" s="215">
        <v>190082637</v>
      </c>
      <c r="E7609" s="215">
        <v>1060</v>
      </c>
      <c r="F7609" s="215">
        <v>1271</v>
      </c>
      <c r="G7609" s="215">
        <v>1004</v>
      </c>
      <c r="I7609" s="215" t="s">
        <v>17747</v>
      </c>
      <c r="J7609" s="215" t="s">
        <v>17748</v>
      </c>
      <c r="K7609" s="215" t="s">
        <v>8741</v>
      </c>
      <c r="L7609" s="215" t="s">
        <v>23365</v>
      </c>
      <c r="AD7609" s="216"/>
    </row>
    <row r="7610" spans="1:30" s="215" customFormat="1" x14ac:dyDescent="0.25">
      <c r="A7610" s="215" t="s">
        <v>160</v>
      </c>
      <c r="B7610" s="215">
        <v>6248</v>
      </c>
      <c r="C7610" s="215" t="s">
        <v>281</v>
      </c>
      <c r="D7610" s="215">
        <v>190082702</v>
      </c>
      <c r="E7610" s="215">
        <v>1060</v>
      </c>
      <c r="F7610" s="215">
        <v>1220</v>
      </c>
      <c r="G7610" s="215">
        <v>1004</v>
      </c>
      <c r="I7610" s="215" t="s">
        <v>29033</v>
      </c>
      <c r="J7610" s="215" t="s">
        <v>29034</v>
      </c>
      <c r="K7610" s="215" t="s">
        <v>328</v>
      </c>
      <c r="L7610" s="215" t="s">
        <v>7209</v>
      </c>
      <c r="AD7610" s="216"/>
    </row>
    <row r="7611" spans="1:30" s="215" customFormat="1" x14ac:dyDescent="0.25">
      <c r="A7611" s="215" t="s">
        <v>160</v>
      </c>
      <c r="B7611" s="215">
        <v>6248</v>
      </c>
      <c r="C7611" s="215" t="s">
        <v>281</v>
      </c>
      <c r="D7611" s="215">
        <v>190082782</v>
      </c>
      <c r="E7611" s="215">
        <v>1040</v>
      </c>
      <c r="G7611" s="215">
        <v>1004</v>
      </c>
      <c r="I7611" s="215" t="s">
        <v>17749</v>
      </c>
      <c r="J7611" s="215" t="s">
        <v>17750</v>
      </c>
      <c r="K7611" s="215" t="s">
        <v>8688</v>
      </c>
      <c r="L7611" s="215" t="s">
        <v>22159</v>
      </c>
      <c r="AD7611" s="216"/>
    </row>
    <row r="7612" spans="1:30" s="215" customFormat="1" x14ac:dyDescent="0.25">
      <c r="A7612" s="215" t="s">
        <v>160</v>
      </c>
      <c r="B7612" s="215">
        <v>6248</v>
      </c>
      <c r="C7612" s="215" t="s">
        <v>281</v>
      </c>
      <c r="D7612" s="215">
        <v>190082892</v>
      </c>
      <c r="E7612" s="215">
        <v>1060</v>
      </c>
      <c r="F7612" s="215">
        <v>1274</v>
      </c>
      <c r="G7612" s="215">
        <v>1004</v>
      </c>
      <c r="I7612" s="215" t="s">
        <v>4479</v>
      </c>
      <c r="J7612" s="215" t="s">
        <v>4480</v>
      </c>
      <c r="K7612" s="215" t="s">
        <v>328</v>
      </c>
      <c r="L7612" s="215" t="s">
        <v>5872</v>
      </c>
      <c r="AD7612" s="216"/>
    </row>
    <row r="7613" spans="1:30" s="215" customFormat="1" x14ac:dyDescent="0.25">
      <c r="A7613" s="215" t="s">
        <v>160</v>
      </c>
      <c r="B7613" s="215">
        <v>6248</v>
      </c>
      <c r="C7613" s="215" t="s">
        <v>281</v>
      </c>
      <c r="D7613" s="215">
        <v>190082905</v>
      </c>
      <c r="E7613" s="215">
        <v>1060</v>
      </c>
      <c r="F7613" s="215">
        <v>1220</v>
      </c>
      <c r="G7613" s="215">
        <v>1004</v>
      </c>
      <c r="I7613" s="215" t="s">
        <v>4481</v>
      </c>
      <c r="J7613" s="215" t="s">
        <v>4482</v>
      </c>
      <c r="K7613" s="215" t="s">
        <v>328</v>
      </c>
      <c r="L7613" s="215" t="s">
        <v>7209</v>
      </c>
      <c r="AD7613" s="216"/>
    </row>
    <row r="7614" spans="1:30" s="215" customFormat="1" x14ac:dyDescent="0.25">
      <c r="A7614" s="215" t="s">
        <v>160</v>
      </c>
      <c r="B7614" s="215">
        <v>6248</v>
      </c>
      <c r="C7614" s="215" t="s">
        <v>281</v>
      </c>
      <c r="D7614" s="215">
        <v>190082909</v>
      </c>
      <c r="E7614" s="215">
        <v>1060</v>
      </c>
      <c r="F7614" s="215">
        <v>1274</v>
      </c>
      <c r="G7614" s="215">
        <v>1004</v>
      </c>
      <c r="I7614" s="215" t="s">
        <v>17751</v>
      </c>
      <c r="J7614" s="215" t="s">
        <v>17752</v>
      </c>
      <c r="K7614" s="215" t="s">
        <v>8688</v>
      </c>
      <c r="L7614" s="215" t="s">
        <v>22160</v>
      </c>
      <c r="AD7614" s="216"/>
    </row>
    <row r="7615" spans="1:30" s="215" customFormat="1" x14ac:dyDescent="0.25">
      <c r="A7615" s="215" t="s">
        <v>160</v>
      </c>
      <c r="B7615" s="215">
        <v>6248</v>
      </c>
      <c r="C7615" s="215" t="s">
        <v>281</v>
      </c>
      <c r="D7615" s="215">
        <v>190082920</v>
      </c>
      <c r="E7615" s="215">
        <v>1060</v>
      </c>
      <c r="F7615" s="215">
        <v>1274</v>
      </c>
      <c r="G7615" s="215">
        <v>1004</v>
      </c>
      <c r="I7615" s="215" t="s">
        <v>17753</v>
      </c>
      <c r="J7615" s="215" t="s">
        <v>17754</v>
      </c>
      <c r="K7615" s="215" t="s">
        <v>8741</v>
      </c>
      <c r="L7615" s="215" t="s">
        <v>23336</v>
      </c>
      <c r="AD7615" s="216"/>
    </row>
    <row r="7616" spans="1:30" s="215" customFormat="1" x14ac:dyDescent="0.25">
      <c r="A7616" s="215" t="s">
        <v>160</v>
      </c>
      <c r="B7616" s="215">
        <v>6248</v>
      </c>
      <c r="C7616" s="215" t="s">
        <v>281</v>
      </c>
      <c r="D7616" s="215">
        <v>190106524</v>
      </c>
      <c r="E7616" s="215">
        <v>1060</v>
      </c>
      <c r="F7616" s="215">
        <v>1251</v>
      </c>
      <c r="G7616" s="215">
        <v>1004</v>
      </c>
      <c r="I7616" s="215" t="s">
        <v>17755</v>
      </c>
      <c r="J7616" s="215" t="s">
        <v>17756</v>
      </c>
      <c r="K7616" s="215" t="s">
        <v>8741</v>
      </c>
      <c r="L7616" s="215" t="s">
        <v>23366</v>
      </c>
      <c r="AD7616" s="216"/>
    </row>
    <row r="7617" spans="1:30" s="215" customFormat="1" x14ac:dyDescent="0.25">
      <c r="A7617" s="215" t="s">
        <v>160</v>
      </c>
      <c r="B7617" s="215">
        <v>6248</v>
      </c>
      <c r="C7617" s="215" t="s">
        <v>281</v>
      </c>
      <c r="D7617" s="215">
        <v>190109502</v>
      </c>
      <c r="E7617" s="215">
        <v>1060</v>
      </c>
      <c r="F7617" s="215">
        <v>1242</v>
      </c>
      <c r="G7617" s="215">
        <v>1004</v>
      </c>
      <c r="I7617" s="215" t="s">
        <v>17757</v>
      </c>
      <c r="J7617" s="215" t="s">
        <v>17758</v>
      </c>
      <c r="K7617" s="215" t="s">
        <v>8741</v>
      </c>
      <c r="L7617" s="215" t="s">
        <v>23367</v>
      </c>
      <c r="AD7617" s="216"/>
    </row>
    <row r="7618" spans="1:30" s="215" customFormat="1" x14ac:dyDescent="0.25">
      <c r="A7618" s="215" t="s">
        <v>160</v>
      </c>
      <c r="B7618" s="215">
        <v>6248</v>
      </c>
      <c r="C7618" s="215" t="s">
        <v>281</v>
      </c>
      <c r="D7618" s="215">
        <v>190109534</v>
      </c>
      <c r="E7618" s="215">
        <v>1020</v>
      </c>
      <c r="F7618" s="215">
        <v>1122</v>
      </c>
      <c r="G7618" s="215">
        <v>1004</v>
      </c>
      <c r="I7618" s="215" t="s">
        <v>17759</v>
      </c>
      <c r="J7618" s="215" t="s">
        <v>17760</v>
      </c>
      <c r="K7618" s="215" t="s">
        <v>8741</v>
      </c>
      <c r="L7618" s="215" t="s">
        <v>23368</v>
      </c>
      <c r="AD7618" s="216"/>
    </row>
    <row r="7619" spans="1:30" s="215" customFormat="1" x14ac:dyDescent="0.25">
      <c r="A7619" s="215" t="s">
        <v>160</v>
      </c>
      <c r="B7619" s="215">
        <v>6248</v>
      </c>
      <c r="C7619" s="215" t="s">
        <v>281</v>
      </c>
      <c r="D7619" s="215">
        <v>190109536</v>
      </c>
      <c r="E7619" s="215">
        <v>1020</v>
      </c>
      <c r="F7619" s="215">
        <v>1122</v>
      </c>
      <c r="G7619" s="215">
        <v>1004</v>
      </c>
      <c r="I7619" s="215" t="s">
        <v>17761</v>
      </c>
      <c r="J7619" s="215" t="s">
        <v>17762</v>
      </c>
      <c r="K7619" s="215" t="s">
        <v>8741</v>
      </c>
      <c r="L7619" s="215" t="s">
        <v>23368</v>
      </c>
      <c r="AD7619" s="216"/>
    </row>
    <row r="7620" spans="1:30" s="215" customFormat="1" x14ac:dyDescent="0.25">
      <c r="A7620" s="215" t="s">
        <v>160</v>
      </c>
      <c r="B7620" s="215">
        <v>6248</v>
      </c>
      <c r="C7620" s="215" t="s">
        <v>281</v>
      </c>
      <c r="D7620" s="215">
        <v>190109540</v>
      </c>
      <c r="E7620" s="215">
        <v>1020</v>
      </c>
      <c r="F7620" s="215">
        <v>1122</v>
      </c>
      <c r="G7620" s="215">
        <v>1004</v>
      </c>
      <c r="I7620" s="215" t="s">
        <v>17763</v>
      </c>
      <c r="J7620" s="215" t="s">
        <v>17764</v>
      </c>
      <c r="K7620" s="215" t="s">
        <v>8741</v>
      </c>
      <c r="L7620" s="215" t="s">
        <v>23368</v>
      </c>
      <c r="AD7620" s="216"/>
    </row>
    <row r="7621" spans="1:30" s="215" customFormat="1" x14ac:dyDescent="0.25">
      <c r="A7621" s="215" t="s">
        <v>160</v>
      </c>
      <c r="B7621" s="215">
        <v>6248</v>
      </c>
      <c r="C7621" s="215" t="s">
        <v>281</v>
      </c>
      <c r="D7621" s="215">
        <v>190127499</v>
      </c>
      <c r="E7621" s="215">
        <v>1020</v>
      </c>
      <c r="F7621" s="215">
        <v>1122</v>
      </c>
      <c r="G7621" s="215">
        <v>1004</v>
      </c>
      <c r="I7621" s="215" t="s">
        <v>17765</v>
      </c>
      <c r="J7621" s="215" t="s">
        <v>17766</v>
      </c>
      <c r="K7621" s="215" t="s">
        <v>8741</v>
      </c>
      <c r="L7621" s="215" t="s">
        <v>23369</v>
      </c>
      <c r="AD7621" s="216"/>
    </row>
    <row r="7622" spans="1:30" s="215" customFormat="1" x14ac:dyDescent="0.25">
      <c r="A7622" s="215" t="s">
        <v>160</v>
      </c>
      <c r="B7622" s="215">
        <v>6248</v>
      </c>
      <c r="C7622" s="215" t="s">
        <v>281</v>
      </c>
      <c r="D7622" s="215">
        <v>190138488</v>
      </c>
      <c r="E7622" s="215">
        <v>1020</v>
      </c>
      <c r="F7622" s="215">
        <v>1110</v>
      </c>
      <c r="G7622" s="215">
        <v>1004</v>
      </c>
      <c r="I7622" s="215" t="s">
        <v>17767</v>
      </c>
      <c r="J7622" s="215" t="s">
        <v>17768</v>
      </c>
      <c r="K7622" s="215" t="s">
        <v>8741</v>
      </c>
      <c r="L7622" s="215" t="s">
        <v>23370</v>
      </c>
      <c r="AD7622" s="216"/>
    </row>
    <row r="7623" spans="1:30" s="215" customFormat="1" x14ac:dyDescent="0.25">
      <c r="A7623" s="215" t="s">
        <v>160</v>
      </c>
      <c r="B7623" s="215">
        <v>6248</v>
      </c>
      <c r="C7623" s="215" t="s">
        <v>281</v>
      </c>
      <c r="D7623" s="215">
        <v>190142653</v>
      </c>
      <c r="E7623" s="215">
        <v>1020</v>
      </c>
      <c r="F7623" s="215">
        <v>1122</v>
      </c>
      <c r="G7623" s="215">
        <v>1004</v>
      </c>
      <c r="I7623" s="215" t="s">
        <v>17769</v>
      </c>
      <c r="J7623" s="215" t="s">
        <v>17770</v>
      </c>
      <c r="K7623" s="215" t="s">
        <v>8741</v>
      </c>
      <c r="L7623" s="215" t="s">
        <v>23318</v>
      </c>
      <c r="AD7623" s="216"/>
    </row>
    <row r="7624" spans="1:30" s="215" customFormat="1" x14ac:dyDescent="0.25">
      <c r="A7624" s="215" t="s">
        <v>160</v>
      </c>
      <c r="B7624" s="215">
        <v>6248</v>
      </c>
      <c r="C7624" s="215" t="s">
        <v>281</v>
      </c>
      <c r="D7624" s="215">
        <v>190142674</v>
      </c>
      <c r="E7624" s="215">
        <v>1020</v>
      </c>
      <c r="F7624" s="215">
        <v>1122</v>
      </c>
      <c r="G7624" s="215">
        <v>1004</v>
      </c>
      <c r="I7624" s="215" t="s">
        <v>17771</v>
      </c>
      <c r="J7624" s="215" t="s">
        <v>17772</v>
      </c>
      <c r="K7624" s="215" t="s">
        <v>8741</v>
      </c>
      <c r="L7624" s="215" t="s">
        <v>23318</v>
      </c>
      <c r="AD7624" s="216"/>
    </row>
    <row r="7625" spans="1:30" s="215" customFormat="1" x14ac:dyDescent="0.25">
      <c r="A7625" s="215" t="s">
        <v>160</v>
      </c>
      <c r="B7625" s="215">
        <v>6248</v>
      </c>
      <c r="C7625" s="215" t="s">
        <v>281</v>
      </c>
      <c r="D7625" s="215">
        <v>190142828</v>
      </c>
      <c r="E7625" s="215">
        <v>1030</v>
      </c>
      <c r="F7625" s="215">
        <v>1122</v>
      </c>
      <c r="G7625" s="215">
        <v>1004</v>
      </c>
      <c r="I7625" s="215" t="s">
        <v>17773</v>
      </c>
      <c r="J7625" s="215" t="s">
        <v>17774</v>
      </c>
      <c r="K7625" s="215" t="s">
        <v>8741</v>
      </c>
      <c r="L7625" s="215" t="s">
        <v>23371</v>
      </c>
      <c r="AD7625" s="216"/>
    </row>
    <row r="7626" spans="1:30" s="215" customFormat="1" x14ac:dyDescent="0.25">
      <c r="A7626" s="215" t="s">
        <v>160</v>
      </c>
      <c r="B7626" s="215">
        <v>6248</v>
      </c>
      <c r="C7626" s="215" t="s">
        <v>281</v>
      </c>
      <c r="D7626" s="215">
        <v>190142848</v>
      </c>
      <c r="E7626" s="215">
        <v>1030</v>
      </c>
      <c r="F7626" s="215">
        <v>1122</v>
      </c>
      <c r="G7626" s="215">
        <v>1004</v>
      </c>
      <c r="I7626" s="215" t="s">
        <v>17775</v>
      </c>
      <c r="J7626" s="215" t="s">
        <v>17776</v>
      </c>
      <c r="K7626" s="215" t="s">
        <v>8741</v>
      </c>
      <c r="L7626" s="215" t="s">
        <v>23372</v>
      </c>
      <c r="AD7626" s="216"/>
    </row>
    <row r="7627" spans="1:30" s="215" customFormat="1" x14ac:dyDescent="0.25">
      <c r="A7627" s="215" t="s">
        <v>160</v>
      </c>
      <c r="B7627" s="215">
        <v>6248</v>
      </c>
      <c r="C7627" s="215" t="s">
        <v>281</v>
      </c>
      <c r="D7627" s="215">
        <v>190144336</v>
      </c>
      <c r="E7627" s="215">
        <v>1030</v>
      </c>
      <c r="F7627" s="215">
        <v>1122</v>
      </c>
      <c r="G7627" s="215">
        <v>1004</v>
      </c>
      <c r="I7627" s="215" t="s">
        <v>17777</v>
      </c>
      <c r="J7627" s="215" t="s">
        <v>17778</v>
      </c>
      <c r="K7627" s="215" t="s">
        <v>8741</v>
      </c>
      <c r="L7627" s="215" t="s">
        <v>23373</v>
      </c>
      <c r="AD7627" s="216"/>
    </row>
    <row r="7628" spans="1:30" s="215" customFormat="1" x14ac:dyDescent="0.25">
      <c r="A7628" s="215" t="s">
        <v>160</v>
      </c>
      <c r="B7628" s="215">
        <v>6248</v>
      </c>
      <c r="C7628" s="215" t="s">
        <v>281</v>
      </c>
      <c r="D7628" s="215">
        <v>190154417</v>
      </c>
      <c r="E7628" s="215">
        <v>1020</v>
      </c>
      <c r="F7628" s="215">
        <v>1122</v>
      </c>
      <c r="G7628" s="215">
        <v>1004</v>
      </c>
      <c r="I7628" s="215" t="s">
        <v>17779</v>
      </c>
      <c r="J7628" s="215" t="s">
        <v>17780</v>
      </c>
      <c r="K7628" s="215" t="s">
        <v>8741</v>
      </c>
      <c r="L7628" s="215" t="s">
        <v>23374</v>
      </c>
      <c r="AD7628" s="216"/>
    </row>
    <row r="7629" spans="1:30" s="215" customFormat="1" x14ac:dyDescent="0.25">
      <c r="A7629" s="215" t="s">
        <v>160</v>
      </c>
      <c r="B7629" s="215">
        <v>6248</v>
      </c>
      <c r="C7629" s="215" t="s">
        <v>281</v>
      </c>
      <c r="D7629" s="215">
        <v>190169440</v>
      </c>
      <c r="E7629" s="215">
        <v>1060</v>
      </c>
      <c r="F7629" s="215">
        <v>1251</v>
      </c>
      <c r="G7629" s="215">
        <v>1004</v>
      </c>
      <c r="I7629" s="215" t="s">
        <v>17781</v>
      </c>
      <c r="J7629" s="215" t="s">
        <v>17782</v>
      </c>
      <c r="K7629" s="215" t="s">
        <v>8741</v>
      </c>
      <c r="L7629" s="215" t="s">
        <v>23375</v>
      </c>
      <c r="AD7629" s="216"/>
    </row>
    <row r="7630" spans="1:30" s="215" customFormat="1" x14ac:dyDescent="0.25">
      <c r="A7630" s="215" t="s">
        <v>160</v>
      </c>
      <c r="B7630" s="215">
        <v>6248</v>
      </c>
      <c r="C7630" s="215" t="s">
        <v>281</v>
      </c>
      <c r="D7630" s="215">
        <v>190179735</v>
      </c>
      <c r="E7630" s="215">
        <v>1020</v>
      </c>
      <c r="F7630" s="215">
        <v>1122</v>
      </c>
      <c r="G7630" s="215">
        <v>1004</v>
      </c>
      <c r="I7630" s="215" t="s">
        <v>17783</v>
      </c>
      <c r="J7630" s="215" t="s">
        <v>17784</v>
      </c>
      <c r="K7630" s="215" t="s">
        <v>8741</v>
      </c>
      <c r="L7630" s="215" t="s">
        <v>23376</v>
      </c>
      <c r="AD7630" s="216"/>
    </row>
    <row r="7631" spans="1:30" s="215" customFormat="1" x14ac:dyDescent="0.25">
      <c r="A7631" s="215" t="s">
        <v>160</v>
      </c>
      <c r="B7631" s="215">
        <v>6248</v>
      </c>
      <c r="C7631" s="215" t="s">
        <v>281</v>
      </c>
      <c r="D7631" s="215">
        <v>190179737</v>
      </c>
      <c r="E7631" s="215">
        <v>1020</v>
      </c>
      <c r="F7631" s="215">
        <v>1122</v>
      </c>
      <c r="G7631" s="215">
        <v>1004</v>
      </c>
      <c r="I7631" s="215" t="s">
        <v>17785</v>
      </c>
      <c r="J7631" s="215" t="s">
        <v>17786</v>
      </c>
      <c r="K7631" s="215" t="s">
        <v>8741</v>
      </c>
      <c r="L7631" s="215" t="s">
        <v>23377</v>
      </c>
      <c r="AD7631" s="216"/>
    </row>
    <row r="7632" spans="1:30" s="215" customFormat="1" x14ac:dyDescent="0.25">
      <c r="A7632" s="215" t="s">
        <v>160</v>
      </c>
      <c r="B7632" s="215">
        <v>6248</v>
      </c>
      <c r="C7632" s="215" t="s">
        <v>281</v>
      </c>
      <c r="D7632" s="215">
        <v>190179765</v>
      </c>
      <c r="E7632" s="215">
        <v>1020</v>
      </c>
      <c r="F7632" s="215">
        <v>1122</v>
      </c>
      <c r="G7632" s="215">
        <v>1004</v>
      </c>
      <c r="I7632" s="215" t="s">
        <v>17787</v>
      </c>
      <c r="J7632" s="215" t="s">
        <v>17788</v>
      </c>
      <c r="K7632" s="215" t="s">
        <v>8741</v>
      </c>
      <c r="L7632" s="215" t="s">
        <v>23378</v>
      </c>
      <c r="AD7632" s="216"/>
    </row>
    <row r="7633" spans="1:30" s="215" customFormat="1" x14ac:dyDescent="0.25">
      <c r="A7633" s="215" t="s">
        <v>160</v>
      </c>
      <c r="B7633" s="215">
        <v>6248</v>
      </c>
      <c r="C7633" s="215" t="s">
        <v>281</v>
      </c>
      <c r="D7633" s="215">
        <v>190179768</v>
      </c>
      <c r="E7633" s="215">
        <v>1020</v>
      </c>
      <c r="F7633" s="215">
        <v>1122</v>
      </c>
      <c r="G7633" s="215">
        <v>1004</v>
      </c>
      <c r="I7633" s="215" t="s">
        <v>17789</v>
      </c>
      <c r="J7633" s="215" t="s">
        <v>17790</v>
      </c>
      <c r="K7633" s="215" t="s">
        <v>8741</v>
      </c>
      <c r="L7633" s="215" t="s">
        <v>23378</v>
      </c>
      <c r="AD7633" s="216"/>
    </row>
    <row r="7634" spans="1:30" s="215" customFormat="1" x14ac:dyDescent="0.25">
      <c r="A7634" s="215" t="s">
        <v>160</v>
      </c>
      <c r="B7634" s="215">
        <v>6248</v>
      </c>
      <c r="C7634" s="215" t="s">
        <v>281</v>
      </c>
      <c r="D7634" s="215">
        <v>190179990</v>
      </c>
      <c r="E7634" s="215">
        <v>1020</v>
      </c>
      <c r="F7634" s="215">
        <v>1110</v>
      </c>
      <c r="G7634" s="215">
        <v>1004</v>
      </c>
      <c r="I7634" s="215" t="s">
        <v>17791</v>
      </c>
      <c r="J7634" s="215" t="s">
        <v>17792</v>
      </c>
      <c r="K7634" s="215" t="s">
        <v>8741</v>
      </c>
      <c r="L7634" s="215" t="s">
        <v>23379</v>
      </c>
      <c r="AD7634" s="216"/>
    </row>
    <row r="7635" spans="1:30" s="215" customFormat="1" x14ac:dyDescent="0.25">
      <c r="A7635" s="215" t="s">
        <v>160</v>
      </c>
      <c r="B7635" s="215">
        <v>6248</v>
      </c>
      <c r="C7635" s="215" t="s">
        <v>281</v>
      </c>
      <c r="D7635" s="215">
        <v>190179991</v>
      </c>
      <c r="E7635" s="215">
        <v>1020</v>
      </c>
      <c r="F7635" s="215">
        <v>1110</v>
      </c>
      <c r="G7635" s="215">
        <v>1004</v>
      </c>
      <c r="I7635" s="215" t="s">
        <v>17793</v>
      </c>
      <c r="J7635" s="215" t="s">
        <v>17794</v>
      </c>
      <c r="K7635" s="215" t="s">
        <v>8688</v>
      </c>
      <c r="L7635" s="215" t="s">
        <v>22161</v>
      </c>
      <c r="AD7635" s="216"/>
    </row>
    <row r="7636" spans="1:30" s="215" customFormat="1" x14ac:dyDescent="0.25">
      <c r="A7636" s="215" t="s">
        <v>160</v>
      </c>
      <c r="B7636" s="215">
        <v>6248</v>
      </c>
      <c r="C7636" s="215" t="s">
        <v>281</v>
      </c>
      <c r="D7636" s="215">
        <v>190179994</v>
      </c>
      <c r="E7636" s="215">
        <v>1020</v>
      </c>
      <c r="F7636" s="215">
        <v>1110</v>
      </c>
      <c r="G7636" s="215">
        <v>1004</v>
      </c>
      <c r="I7636" s="215" t="s">
        <v>17795</v>
      </c>
      <c r="J7636" s="215" t="s">
        <v>17796</v>
      </c>
      <c r="K7636" s="215" t="s">
        <v>8688</v>
      </c>
      <c r="L7636" s="215" t="s">
        <v>22162</v>
      </c>
      <c r="AD7636" s="216"/>
    </row>
    <row r="7637" spans="1:30" s="215" customFormat="1" x14ac:dyDescent="0.25">
      <c r="A7637" s="215" t="s">
        <v>160</v>
      </c>
      <c r="B7637" s="215">
        <v>6248</v>
      </c>
      <c r="C7637" s="215" t="s">
        <v>281</v>
      </c>
      <c r="D7637" s="215">
        <v>190180011</v>
      </c>
      <c r="E7637" s="215">
        <v>1020</v>
      </c>
      <c r="F7637" s="215">
        <v>1122</v>
      </c>
      <c r="G7637" s="215">
        <v>1004</v>
      </c>
      <c r="I7637" s="215" t="s">
        <v>17797</v>
      </c>
      <c r="J7637" s="215" t="s">
        <v>17798</v>
      </c>
      <c r="K7637" s="215" t="s">
        <v>8741</v>
      </c>
      <c r="L7637" s="215" t="s">
        <v>23380</v>
      </c>
      <c r="AD7637" s="216"/>
    </row>
    <row r="7638" spans="1:30" s="215" customFormat="1" x14ac:dyDescent="0.25">
      <c r="A7638" s="215" t="s">
        <v>160</v>
      </c>
      <c r="B7638" s="215">
        <v>6248</v>
      </c>
      <c r="C7638" s="215" t="s">
        <v>281</v>
      </c>
      <c r="D7638" s="215">
        <v>190189916</v>
      </c>
      <c r="E7638" s="215">
        <v>1040</v>
      </c>
      <c r="F7638" s="215">
        <v>1251</v>
      </c>
      <c r="G7638" s="215">
        <v>1004</v>
      </c>
      <c r="I7638" s="215" t="s">
        <v>4483</v>
      </c>
      <c r="J7638" s="215" t="s">
        <v>4484</v>
      </c>
      <c r="K7638" s="215" t="s">
        <v>328</v>
      </c>
      <c r="L7638" s="215" t="s">
        <v>7206</v>
      </c>
      <c r="AD7638" s="216"/>
    </row>
    <row r="7639" spans="1:30" s="215" customFormat="1" x14ac:dyDescent="0.25">
      <c r="A7639" s="215" t="s">
        <v>160</v>
      </c>
      <c r="B7639" s="215">
        <v>6248</v>
      </c>
      <c r="C7639" s="215" t="s">
        <v>281</v>
      </c>
      <c r="D7639" s="215">
        <v>190191747</v>
      </c>
      <c r="E7639" s="215">
        <v>1020</v>
      </c>
      <c r="F7639" s="215">
        <v>1122</v>
      </c>
      <c r="G7639" s="215">
        <v>1004</v>
      </c>
      <c r="I7639" s="215" t="s">
        <v>17799</v>
      </c>
      <c r="J7639" s="215" t="s">
        <v>17800</v>
      </c>
      <c r="K7639" s="215" t="s">
        <v>8741</v>
      </c>
      <c r="L7639" s="215" t="s">
        <v>23318</v>
      </c>
      <c r="AD7639" s="216"/>
    </row>
    <row r="7640" spans="1:30" s="215" customFormat="1" x14ac:dyDescent="0.25">
      <c r="A7640" s="215" t="s">
        <v>160</v>
      </c>
      <c r="B7640" s="215">
        <v>6248</v>
      </c>
      <c r="C7640" s="215" t="s">
        <v>281</v>
      </c>
      <c r="D7640" s="215">
        <v>190192155</v>
      </c>
      <c r="E7640" s="215">
        <v>1060</v>
      </c>
      <c r="F7640" s="215">
        <v>1251</v>
      </c>
      <c r="G7640" s="215">
        <v>1004</v>
      </c>
      <c r="I7640" s="215" t="s">
        <v>4485</v>
      </c>
      <c r="J7640" s="215" t="s">
        <v>4486</v>
      </c>
      <c r="K7640" s="215" t="s">
        <v>328</v>
      </c>
      <c r="L7640" s="215" t="s">
        <v>7208</v>
      </c>
      <c r="AD7640" s="216"/>
    </row>
    <row r="7641" spans="1:30" s="215" customFormat="1" x14ac:dyDescent="0.25">
      <c r="A7641" s="215" t="s">
        <v>160</v>
      </c>
      <c r="B7641" s="215">
        <v>6248</v>
      </c>
      <c r="C7641" s="215" t="s">
        <v>281</v>
      </c>
      <c r="D7641" s="215">
        <v>190192158</v>
      </c>
      <c r="E7641" s="215">
        <v>1040</v>
      </c>
      <c r="F7641" s="215">
        <v>1251</v>
      </c>
      <c r="G7641" s="215">
        <v>1004</v>
      </c>
      <c r="I7641" s="215" t="s">
        <v>6628</v>
      </c>
      <c r="J7641" s="215" t="s">
        <v>6629</v>
      </c>
      <c r="K7641" s="215" t="s">
        <v>328</v>
      </c>
      <c r="L7641" s="215" t="s">
        <v>7208</v>
      </c>
      <c r="AD7641" s="216"/>
    </row>
    <row r="7642" spans="1:30" s="215" customFormat="1" x14ac:dyDescent="0.25">
      <c r="A7642" s="215" t="s">
        <v>160</v>
      </c>
      <c r="B7642" s="215">
        <v>6248</v>
      </c>
      <c r="C7642" s="215" t="s">
        <v>281</v>
      </c>
      <c r="D7642" s="215">
        <v>190193174</v>
      </c>
      <c r="E7642" s="215">
        <v>1020</v>
      </c>
      <c r="F7642" s="215">
        <v>1110</v>
      </c>
      <c r="G7642" s="215">
        <v>1004</v>
      </c>
      <c r="I7642" s="215" t="s">
        <v>17801</v>
      </c>
      <c r="J7642" s="215" t="s">
        <v>17802</v>
      </c>
      <c r="K7642" s="215" t="s">
        <v>8741</v>
      </c>
      <c r="L7642" s="215" t="s">
        <v>23273</v>
      </c>
      <c r="AD7642" s="216"/>
    </row>
    <row r="7643" spans="1:30" s="215" customFormat="1" x14ac:dyDescent="0.25">
      <c r="A7643" s="215" t="s">
        <v>160</v>
      </c>
      <c r="B7643" s="215">
        <v>6248</v>
      </c>
      <c r="C7643" s="215" t="s">
        <v>281</v>
      </c>
      <c r="D7643" s="215">
        <v>190225848</v>
      </c>
      <c r="E7643" s="215">
        <v>1060</v>
      </c>
      <c r="F7643" s="215">
        <v>1220</v>
      </c>
      <c r="G7643" s="215">
        <v>1004</v>
      </c>
      <c r="I7643" s="215" t="s">
        <v>17803</v>
      </c>
      <c r="J7643" s="215" t="s">
        <v>17804</v>
      </c>
      <c r="K7643" s="215" t="s">
        <v>8741</v>
      </c>
      <c r="L7643" s="215" t="s">
        <v>23381</v>
      </c>
      <c r="AD7643" s="216"/>
    </row>
    <row r="7644" spans="1:30" s="215" customFormat="1" x14ac:dyDescent="0.25">
      <c r="A7644" s="215" t="s">
        <v>160</v>
      </c>
      <c r="B7644" s="215">
        <v>6248</v>
      </c>
      <c r="C7644" s="215" t="s">
        <v>281</v>
      </c>
      <c r="D7644" s="215">
        <v>190225850</v>
      </c>
      <c r="E7644" s="215">
        <v>1060</v>
      </c>
      <c r="F7644" s="215">
        <v>1220</v>
      </c>
      <c r="G7644" s="215">
        <v>1004</v>
      </c>
      <c r="I7644" s="215" t="s">
        <v>17805</v>
      </c>
      <c r="J7644" s="215" t="s">
        <v>17806</v>
      </c>
      <c r="K7644" s="215" t="s">
        <v>8741</v>
      </c>
      <c r="L7644" s="215" t="s">
        <v>23381</v>
      </c>
      <c r="AD7644" s="216"/>
    </row>
    <row r="7645" spans="1:30" s="215" customFormat="1" x14ac:dyDescent="0.25">
      <c r="A7645" s="215" t="s">
        <v>160</v>
      </c>
      <c r="B7645" s="215">
        <v>6248</v>
      </c>
      <c r="C7645" s="215" t="s">
        <v>281</v>
      </c>
      <c r="D7645" s="215">
        <v>190698869</v>
      </c>
      <c r="E7645" s="215">
        <v>1020</v>
      </c>
      <c r="F7645" s="215">
        <v>1122</v>
      </c>
      <c r="G7645" s="215">
        <v>1004</v>
      </c>
      <c r="I7645" s="215" t="s">
        <v>17807</v>
      </c>
      <c r="J7645" s="215" t="s">
        <v>17808</v>
      </c>
      <c r="K7645" s="215" t="s">
        <v>8741</v>
      </c>
      <c r="L7645" s="215" t="s">
        <v>23382</v>
      </c>
      <c r="AD7645" s="216"/>
    </row>
    <row r="7646" spans="1:30" s="215" customFormat="1" x14ac:dyDescent="0.25">
      <c r="A7646" s="215" t="s">
        <v>160</v>
      </c>
      <c r="B7646" s="215">
        <v>6248</v>
      </c>
      <c r="C7646" s="215" t="s">
        <v>281</v>
      </c>
      <c r="D7646" s="215">
        <v>191087271</v>
      </c>
      <c r="E7646" s="215">
        <v>1060</v>
      </c>
      <c r="F7646" s="215">
        <v>1242</v>
      </c>
      <c r="G7646" s="215">
        <v>1004</v>
      </c>
      <c r="I7646" s="215" t="s">
        <v>17809</v>
      </c>
      <c r="J7646" s="215" t="s">
        <v>17810</v>
      </c>
      <c r="K7646" s="215" t="s">
        <v>8688</v>
      </c>
      <c r="L7646" s="215" t="s">
        <v>22163</v>
      </c>
      <c r="AD7646" s="216"/>
    </row>
    <row r="7647" spans="1:30" s="215" customFormat="1" x14ac:dyDescent="0.25">
      <c r="A7647" s="215" t="s">
        <v>160</v>
      </c>
      <c r="B7647" s="215">
        <v>6248</v>
      </c>
      <c r="C7647" s="215" t="s">
        <v>281</v>
      </c>
      <c r="D7647" s="215">
        <v>191227910</v>
      </c>
      <c r="E7647" s="215">
        <v>1060</v>
      </c>
      <c r="F7647" s="215">
        <v>1242</v>
      </c>
      <c r="G7647" s="215">
        <v>1004</v>
      </c>
      <c r="I7647" s="215" t="s">
        <v>17811</v>
      </c>
      <c r="J7647" s="215" t="s">
        <v>17812</v>
      </c>
      <c r="K7647" s="215" t="s">
        <v>8741</v>
      </c>
      <c r="L7647" s="215" t="s">
        <v>23383</v>
      </c>
      <c r="AD7647" s="216"/>
    </row>
    <row r="7648" spans="1:30" s="215" customFormat="1" x14ac:dyDescent="0.25">
      <c r="A7648" s="215" t="s">
        <v>160</v>
      </c>
      <c r="B7648" s="215">
        <v>6248</v>
      </c>
      <c r="C7648" s="215" t="s">
        <v>281</v>
      </c>
      <c r="D7648" s="215">
        <v>191265712</v>
      </c>
      <c r="E7648" s="215">
        <v>1020</v>
      </c>
      <c r="F7648" s="215">
        <v>1122</v>
      </c>
      <c r="G7648" s="215">
        <v>1004</v>
      </c>
      <c r="I7648" s="215" t="s">
        <v>6630</v>
      </c>
      <c r="J7648" s="215" t="s">
        <v>6631</v>
      </c>
      <c r="K7648" s="215" t="s">
        <v>328</v>
      </c>
      <c r="L7648" s="215" t="s">
        <v>7478</v>
      </c>
      <c r="AD7648" s="216"/>
    </row>
    <row r="7649" spans="1:30" s="215" customFormat="1" x14ac:dyDescent="0.25">
      <c r="A7649" s="215" t="s">
        <v>160</v>
      </c>
      <c r="B7649" s="215">
        <v>6248</v>
      </c>
      <c r="C7649" s="215" t="s">
        <v>281</v>
      </c>
      <c r="D7649" s="215">
        <v>191265713</v>
      </c>
      <c r="E7649" s="215">
        <v>1020</v>
      </c>
      <c r="F7649" s="215">
        <v>1122</v>
      </c>
      <c r="G7649" s="215">
        <v>1004</v>
      </c>
      <c r="I7649" s="215" t="s">
        <v>6632</v>
      </c>
      <c r="J7649" s="215" t="s">
        <v>6633</v>
      </c>
      <c r="K7649" s="215" t="s">
        <v>328</v>
      </c>
      <c r="L7649" s="215" t="s">
        <v>7478</v>
      </c>
      <c r="AD7649" s="216"/>
    </row>
    <row r="7650" spans="1:30" s="215" customFormat="1" x14ac:dyDescent="0.25">
      <c r="A7650" s="215" t="s">
        <v>160</v>
      </c>
      <c r="B7650" s="215">
        <v>6248</v>
      </c>
      <c r="C7650" s="215" t="s">
        <v>281</v>
      </c>
      <c r="D7650" s="215">
        <v>191426752</v>
      </c>
      <c r="E7650" s="215">
        <v>1020</v>
      </c>
      <c r="F7650" s="215">
        <v>1110</v>
      </c>
      <c r="G7650" s="215">
        <v>1004</v>
      </c>
      <c r="I7650" s="215" t="s">
        <v>4487</v>
      </c>
      <c r="J7650" s="215" t="s">
        <v>4488</v>
      </c>
      <c r="K7650" s="215" t="s">
        <v>328</v>
      </c>
      <c r="L7650" s="215" t="s">
        <v>7210</v>
      </c>
      <c r="AD7650" s="216"/>
    </row>
    <row r="7651" spans="1:30" s="215" customFormat="1" x14ac:dyDescent="0.25">
      <c r="A7651" s="215" t="s">
        <v>160</v>
      </c>
      <c r="B7651" s="215">
        <v>6248</v>
      </c>
      <c r="C7651" s="215" t="s">
        <v>281</v>
      </c>
      <c r="D7651" s="215">
        <v>191426753</v>
      </c>
      <c r="E7651" s="215">
        <v>1020</v>
      </c>
      <c r="F7651" s="215">
        <v>1110</v>
      </c>
      <c r="G7651" s="215">
        <v>1004</v>
      </c>
      <c r="I7651" s="215" t="s">
        <v>6634</v>
      </c>
      <c r="J7651" s="215" t="s">
        <v>6635</v>
      </c>
      <c r="K7651" s="215" t="s">
        <v>328</v>
      </c>
      <c r="L7651" s="215" t="s">
        <v>7210</v>
      </c>
      <c r="AD7651" s="216"/>
    </row>
    <row r="7652" spans="1:30" s="215" customFormat="1" x14ac:dyDescent="0.25">
      <c r="A7652" s="215" t="s">
        <v>160</v>
      </c>
      <c r="B7652" s="215">
        <v>6248</v>
      </c>
      <c r="C7652" s="215" t="s">
        <v>281</v>
      </c>
      <c r="D7652" s="215">
        <v>191430517</v>
      </c>
      <c r="E7652" s="215">
        <v>1060</v>
      </c>
      <c r="F7652" s="215">
        <v>1252</v>
      </c>
      <c r="G7652" s="215">
        <v>1004</v>
      </c>
      <c r="I7652" s="215" t="s">
        <v>17813</v>
      </c>
      <c r="J7652" s="215" t="s">
        <v>17814</v>
      </c>
      <c r="K7652" s="215" t="s">
        <v>8741</v>
      </c>
      <c r="L7652" s="215" t="s">
        <v>23384</v>
      </c>
      <c r="AD7652" s="216"/>
    </row>
    <row r="7653" spans="1:30" s="215" customFormat="1" x14ac:dyDescent="0.25">
      <c r="A7653" s="215" t="s">
        <v>160</v>
      </c>
      <c r="B7653" s="215">
        <v>6248</v>
      </c>
      <c r="C7653" s="215" t="s">
        <v>281</v>
      </c>
      <c r="D7653" s="215">
        <v>191499912</v>
      </c>
      <c r="E7653" s="215">
        <v>1020</v>
      </c>
      <c r="F7653" s="215">
        <v>1121</v>
      </c>
      <c r="G7653" s="215">
        <v>1004</v>
      </c>
      <c r="I7653" s="215" t="s">
        <v>17815</v>
      </c>
      <c r="J7653" s="215" t="s">
        <v>17816</v>
      </c>
      <c r="K7653" s="215" t="s">
        <v>8688</v>
      </c>
      <c r="L7653" s="215" t="s">
        <v>22164</v>
      </c>
      <c r="AD7653" s="216"/>
    </row>
    <row r="7654" spans="1:30" s="215" customFormat="1" x14ac:dyDescent="0.25">
      <c r="A7654" s="215" t="s">
        <v>160</v>
      </c>
      <c r="B7654" s="215">
        <v>6248</v>
      </c>
      <c r="C7654" s="215" t="s">
        <v>281</v>
      </c>
      <c r="D7654" s="215">
        <v>191499913</v>
      </c>
      <c r="E7654" s="215">
        <v>1020</v>
      </c>
      <c r="F7654" s="215">
        <v>1121</v>
      </c>
      <c r="G7654" s="215">
        <v>1004</v>
      </c>
      <c r="I7654" s="215" t="s">
        <v>17817</v>
      </c>
      <c r="J7654" s="215" t="s">
        <v>17818</v>
      </c>
      <c r="K7654" s="215" t="s">
        <v>8688</v>
      </c>
      <c r="L7654" s="215" t="s">
        <v>22165</v>
      </c>
      <c r="AD7654" s="216"/>
    </row>
    <row r="7655" spans="1:30" s="215" customFormat="1" x14ac:dyDescent="0.25">
      <c r="A7655" s="215" t="s">
        <v>160</v>
      </c>
      <c r="B7655" s="215">
        <v>6248</v>
      </c>
      <c r="C7655" s="215" t="s">
        <v>281</v>
      </c>
      <c r="D7655" s="215">
        <v>191503194</v>
      </c>
      <c r="E7655" s="215">
        <v>1020</v>
      </c>
      <c r="F7655" s="215">
        <v>1122</v>
      </c>
      <c r="G7655" s="215">
        <v>1004</v>
      </c>
      <c r="I7655" s="215" t="s">
        <v>17819</v>
      </c>
      <c r="J7655" s="215" t="s">
        <v>17820</v>
      </c>
      <c r="K7655" s="215" t="s">
        <v>8688</v>
      </c>
      <c r="L7655" s="215" t="s">
        <v>22166</v>
      </c>
      <c r="AD7655" s="216"/>
    </row>
    <row r="7656" spans="1:30" s="215" customFormat="1" x14ac:dyDescent="0.25">
      <c r="A7656" s="215" t="s">
        <v>160</v>
      </c>
      <c r="B7656" s="215">
        <v>6248</v>
      </c>
      <c r="C7656" s="215" t="s">
        <v>281</v>
      </c>
      <c r="D7656" s="215">
        <v>191503198</v>
      </c>
      <c r="E7656" s="215">
        <v>1020</v>
      </c>
      <c r="F7656" s="215">
        <v>1122</v>
      </c>
      <c r="G7656" s="215">
        <v>1004</v>
      </c>
      <c r="I7656" s="215" t="s">
        <v>17821</v>
      </c>
      <c r="J7656" s="215" t="s">
        <v>17822</v>
      </c>
      <c r="K7656" s="215" t="s">
        <v>8688</v>
      </c>
      <c r="L7656" s="215" t="s">
        <v>22167</v>
      </c>
      <c r="AD7656" s="216"/>
    </row>
    <row r="7657" spans="1:30" s="215" customFormat="1" x14ac:dyDescent="0.25">
      <c r="A7657" s="215" t="s">
        <v>160</v>
      </c>
      <c r="B7657" s="215">
        <v>6248</v>
      </c>
      <c r="C7657" s="215" t="s">
        <v>281</v>
      </c>
      <c r="D7657" s="215">
        <v>191568812</v>
      </c>
      <c r="E7657" s="215">
        <v>1040</v>
      </c>
      <c r="F7657" s="215">
        <v>1230</v>
      </c>
      <c r="G7657" s="215">
        <v>1004</v>
      </c>
      <c r="I7657" s="215" t="s">
        <v>17823</v>
      </c>
      <c r="J7657" s="215" t="s">
        <v>17824</v>
      </c>
      <c r="K7657" s="215" t="s">
        <v>8688</v>
      </c>
      <c r="L7657" s="215" t="s">
        <v>22168</v>
      </c>
      <c r="AD7657" s="216"/>
    </row>
    <row r="7658" spans="1:30" s="215" customFormat="1" x14ac:dyDescent="0.25">
      <c r="A7658" s="215" t="s">
        <v>160</v>
      </c>
      <c r="B7658" s="215">
        <v>6248</v>
      </c>
      <c r="C7658" s="215" t="s">
        <v>281</v>
      </c>
      <c r="D7658" s="215">
        <v>191570306</v>
      </c>
      <c r="E7658" s="215">
        <v>1020</v>
      </c>
      <c r="F7658" s="215">
        <v>1110</v>
      </c>
      <c r="G7658" s="215">
        <v>1004</v>
      </c>
      <c r="I7658" s="215" t="s">
        <v>17825</v>
      </c>
      <c r="J7658" s="215" t="s">
        <v>17826</v>
      </c>
      <c r="K7658" s="215" t="s">
        <v>8741</v>
      </c>
      <c r="L7658" s="215" t="s">
        <v>23385</v>
      </c>
      <c r="AD7658" s="216"/>
    </row>
    <row r="7659" spans="1:30" s="215" customFormat="1" x14ac:dyDescent="0.25">
      <c r="A7659" s="215" t="s">
        <v>160</v>
      </c>
      <c r="B7659" s="215">
        <v>6248</v>
      </c>
      <c r="C7659" s="215" t="s">
        <v>281</v>
      </c>
      <c r="D7659" s="215">
        <v>191674831</v>
      </c>
      <c r="E7659" s="215">
        <v>1060</v>
      </c>
      <c r="F7659" s="215">
        <v>1252</v>
      </c>
      <c r="G7659" s="215">
        <v>1004</v>
      </c>
      <c r="I7659" s="215" t="s">
        <v>17827</v>
      </c>
      <c r="J7659" s="215" t="s">
        <v>17828</v>
      </c>
      <c r="K7659" s="215" t="s">
        <v>8688</v>
      </c>
      <c r="L7659" s="215" t="s">
        <v>22169</v>
      </c>
      <c r="AD7659" s="216"/>
    </row>
    <row r="7660" spans="1:30" s="215" customFormat="1" x14ac:dyDescent="0.25">
      <c r="A7660" s="215" t="s">
        <v>160</v>
      </c>
      <c r="B7660" s="215">
        <v>6248</v>
      </c>
      <c r="C7660" s="215" t="s">
        <v>281</v>
      </c>
      <c r="D7660" s="215">
        <v>191676607</v>
      </c>
      <c r="E7660" s="215">
        <v>1020</v>
      </c>
      <c r="F7660" s="215">
        <v>1110</v>
      </c>
      <c r="G7660" s="215">
        <v>1004</v>
      </c>
      <c r="I7660" s="215" t="s">
        <v>17829</v>
      </c>
      <c r="J7660" s="215" t="s">
        <v>17830</v>
      </c>
      <c r="K7660" s="215" t="s">
        <v>8688</v>
      </c>
      <c r="L7660" s="215" t="s">
        <v>22170</v>
      </c>
      <c r="AD7660" s="216"/>
    </row>
    <row r="7661" spans="1:30" s="215" customFormat="1" x14ac:dyDescent="0.25">
      <c r="A7661" s="215" t="s">
        <v>160</v>
      </c>
      <c r="B7661" s="215">
        <v>6248</v>
      </c>
      <c r="C7661" s="215" t="s">
        <v>281</v>
      </c>
      <c r="D7661" s="215">
        <v>191688807</v>
      </c>
      <c r="E7661" s="215">
        <v>1060</v>
      </c>
      <c r="F7661" s="215">
        <v>1252</v>
      </c>
      <c r="G7661" s="215">
        <v>1004</v>
      </c>
      <c r="I7661" s="215" t="s">
        <v>17831</v>
      </c>
      <c r="J7661" s="215" t="s">
        <v>17832</v>
      </c>
      <c r="K7661" s="215" t="s">
        <v>8688</v>
      </c>
      <c r="L7661" s="215" t="s">
        <v>22171</v>
      </c>
      <c r="AD7661" s="216"/>
    </row>
    <row r="7662" spans="1:30" s="215" customFormat="1" x14ac:dyDescent="0.25">
      <c r="A7662" s="215" t="s">
        <v>160</v>
      </c>
      <c r="B7662" s="215">
        <v>6248</v>
      </c>
      <c r="C7662" s="215" t="s">
        <v>281</v>
      </c>
      <c r="D7662" s="215">
        <v>191688846</v>
      </c>
      <c r="E7662" s="215">
        <v>1060</v>
      </c>
      <c r="F7662" s="215">
        <v>1252</v>
      </c>
      <c r="G7662" s="215">
        <v>1004</v>
      </c>
      <c r="I7662" s="215" t="s">
        <v>17833</v>
      </c>
      <c r="J7662" s="215" t="s">
        <v>17834</v>
      </c>
      <c r="K7662" s="215" t="s">
        <v>8688</v>
      </c>
      <c r="L7662" s="215" t="s">
        <v>22172</v>
      </c>
      <c r="AD7662" s="216"/>
    </row>
    <row r="7663" spans="1:30" s="215" customFormat="1" x14ac:dyDescent="0.25">
      <c r="A7663" s="215" t="s">
        <v>160</v>
      </c>
      <c r="B7663" s="215">
        <v>6248</v>
      </c>
      <c r="C7663" s="215" t="s">
        <v>281</v>
      </c>
      <c r="D7663" s="215">
        <v>191695596</v>
      </c>
      <c r="E7663" s="215">
        <v>1030</v>
      </c>
      <c r="F7663" s="215">
        <v>1122</v>
      </c>
      <c r="G7663" s="215">
        <v>1004</v>
      </c>
      <c r="I7663" s="215" t="s">
        <v>17835</v>
      </c>
      <c r="J7663" s="215" t="s">
        <v>17836</v>
      </c>
      <c r="K7663" s="215" t="s">
        <v>8688</v>
      </c>
      <c r="L7663" s="215" t="s">
        <v>22173</v>
      </c>
      <c r="AD7663" s="216"/>
    </row>
    <row r="7664" spans="1:30" s="215" customFormat="1" x14ac:dyDescent="0.25">
      <c r="A7664" s="215" t="s">
        <v>160</v>
      </c>
      <c r="B7664" s="215">
        <v>6248</v>
      </c>
      <c r="C7664" s="215" t="s">
        <v>281</v>
      </c>
      <c r="D7664" s="215">
        <v>191704908</v>
      </c>
      <c r="E7664" s="215">
        <v>1020</v>
      </c>
      <c r="F7664" s="215">
        <v>1122</v>
      </c>
      <c r="G7664" s="215">
        <v>1004</v>
      </c>
      <c r="I7664" s="215" t="s">
        <v>17837</v>
      </c>
      <c r="J7664" s="215" t="s">
        <v>17838</v>
      </c>
      <c r="K7664" s="215" t="s">
        <v>8688</v>
      </c>
      <c r="L7664" s="215" t="s">
        <v>22174</v>
      </c>
      <c r="AD7664" s="216"/>
    </row>
    <row r="7665" spans="1:30" s="215" customFormat="1" x14ac:dyDescent="0.25">
      <c r="A7665" s="215" t="s">
        <v>160</v>
      </c>
      <c r="B7665" s="215">
        <v>6248</v>
      </c>
      <c r="C7665" s="215" t="s">
        <v>281</v>
      </c>
      <c r="D7665" s="215">
        <v>191705218</v>
      </c>
      <c r="E7665" s="215">
        <v>1030</v>
      </c>
      <c r="F7665" s="215">
        <v>1122</v>
      </c>
      <c r="G7665" s="215">
        <v>1004</v>
      </c>
      <c r="I7665" s="215" t="s">
        <v>17839</v>
      </c>
      <c r="J7665" s="215" t="s">
        <v>17840</v>
      </c>
      <c r="K7665" s="215" t="s">
        <v>8688</v>
      </c>
      <c r="L7665" s="215" t="s">
        <v>22175</v>
      </c>
      <c r="AD7665" s="216"/>
    </row>
    <row r="7666" spans="1:30" s="215" customFormat="1" x14ac:dyDescent="0.25">
      <c r="A7666" s="215" t="s">
        <v>160</v>
      </c>
      <c r="B7666" s="215">
        <v>6248</v>
      </c>
      <c r="C7666" s="215" t="s">
        <v>281</v>
      </c>
      <c r="D7666" s="215">
        <v>191736556</v>
      </c>
      <c r="E7666" s="215">
        <v>1020</v>
      </c>
      <c r="F7666" s="215">
        <v>1110</v>
      </c>
      <c r="G7666" s="215">
        <v>1004</v>
      </c>
      <c r="I7666" s="215" t="s">
        <v>17841</v>
      </c>
      <c r="J7666" s="215" t="s">
        <v>17842</v>
      </c>
      <c r="K7666" s="215" t="s">
        <v>8688</v>
      </c>
      <c r="L7666" s="215" t="s">
        <v>22176</v>
      </c>
      <c r="AD7666" s="216"/>
    </row>
    <row r="7667" spans="1:30" s="215" customFormat="1" x14ac:dyDescent="0.25">
      <c r="A7667" s="215" t="s">
        <v>160</v>
      </c>
      <c r="B7667" s="215">
        <v>6248</v>
      </c>
      <c r="C7667" s="215" t="s">
        <v>281</v>
      </c>
      <c r="D7667" s="215">
        <v>191745944</v>
      </c>
      <c r="E7667" s="215">
        <v>1020</v>
      </c>
      <c r="F7667" s="215">
        <v>1121</v>
      </c>
      <c r="G7667" s="215">
        <v>1004</v>
      </c>
      <c r="I7667" s="215" t="s">
        <v>17843</v>
      </c>
      <c r="J7667" s="215" t="s">
        <v>17844</v>
      </c>
      <c r="K7667" s="215" t="s">
        <v>8688</v>
      </c>
      <c r="L7667" s="215" t="s">
        <v>22177</v>
      </c>
      <c r="AD7667" s="216"/>
    </row>
    <row r="7668" spans="1:30" s="215" customFormat="1" x14ac:dyDescent="0.25">
      <c r="A7668" s="215" t="s">
        <v>160</v>
      </c>
      <c r="B7668" s="215">
        <v>6248</v>
      </c>
      <c r="C7668" s="215" t="s">
        <v>281</v>
      </c>
      <c r="D7668" s="215">
        <v>191807836</v>
      </c>
      <c r="E7668" s="215">
        <v>1020</v>
      </c>
      <c r="F7668" s="215">
        <v>1110</v>
      </c>
      <c r="G7668" s="215">
        <v>1004</v>
      </c>
      <c r="I7668" s="215" t="s">
        <v>17845</v>
      </c>
      <c r="J7668" s="215" t="s">
        <v>17846</v>
      </c>
      <c r="K7668" s="215" t="s">
        <v>8688</v>
      </c>
      <c r="L7668" s="215" t="s">
        <v>22178</v>
      </c>
      <c r="AD7668" s="216"/>
    </row>
    <row r="7669" spans="1:30" s="215" customFormat="1" x14ac:dyDescent="0.25">
      <c r="A7669" s="215" t="s">
        <v>160</v>
      </c>
      <c r="B7669" s="215">
        <v>6248</v>
      </c>
      <c r="C7669" s="215" t="s">
        <v>281</v>
      </c>
      <c r="D7669" s="215">
        <v>191816756</v>
      </c>
      <c r="E7669" s="215">
        <v>1060</v>
      </c>
      <c r="F7669" s="215">
        <v>1251</v>
      </c>
      <c r="G7669" s="215">
        <v>1004</v>
      </c>
      <c r="I7669" s="215" t="s">
        <v>17847</v>
      </c>
      <c r="J7669" s="215" t="s">
        <v>17848</v>
      </c>
      <c r="K7669" s="215" t="s">
        <v>8688</v>
      </c>
      <c r="L7669" s="215" t="s">
        <v>22179</v>
      </c>
      <c r="AD7669" s="216"/>
    </row>
    <row r="7670" spans="1:30" s="215" customFormat="1" x14ac:dyDescent="0.25">
      <c r="A7670" s="215" t="s">
        <v>160</v>
      </c>
      <c r="B7670" s="215">
        <v>6248</v>
      </c>
      <c r="C7670" s="215" t="s">
        <v>281</v>
      </c>
      <c r="D7670" s="215">
        <v>191820476</v>
      </c>
      <c r="E7670" s="215">
        <v>1060</v>
      </c>
      <c r="F7670" s="215">
        <v>1251</v>
      </c>
      <c r="G7670" s="215">
        <v>1004</v>
      </c>
      <c r="I7670" s="215" t="s">
        <v>17849</v>
      </c>
      <c r="J7670" s="215" t="s">
        <v>17850</v>
      </c>
      <c r="K7670" s="215" t="s">
        <v>8688</v>
      </c>
      <c r="L7670" s="215" t="s">
        <v>22180</v>
      </c>
      <c r="AD7670" s="216"/>
    </row>
    <row r="7671" spans="1:30" s="215" customFormat="1" x14ac:dyDescent="0.25">
      <c r="A7671" s="215" t="s">
        <v>160</v>
      </c>
      <c r="B7671" s="215">
        <v>6248</v>
      </c>
      <c r="C7671" s="215" t="s">
        <v>281</v>
      </c>
      <c r="D7671" s="215">
        <v>191847199</v>
      </c>
      <c r="E7671" s="215">
        <v>1020</v>
      </c>
      <c r="F7671" s="215">
        <v>1110</v>
      </c>
      <c r="G7671" s="215">
        <v>1004</v>
      </c>
      <c r="I7671" s="215" t="s">
        <v>17851</v>
      </c>
      <c r="J7671" s="215" t="s">
        <v>17852</v>
      </c>
      <c r="K7671" s="215" t="s">
        <v>8688</v>
      </c>
      <c r="L7671" s="215" t="s">
        <v>22181</v>
      </c>
      <c r="AD7671" s="216"/>
    </row>
    <row r="7672" spans="1:30" s="215" customFormat="1" x14ac:dyDescent="0.25">
      <c r="A7672" s="215" t="s">
        <v>160</v>
      </c>
      <c r="B7672" s="215">
        <v>6248</v>
      </c>
      <c r="C7672" s="215" t="s">
        <v>281</v>
      </c>
      <c r="D7672" s="215">
        <v>191847203</v>
      </c>
      <c r="E7672" s="215">
        <v>1020</v>
      </c>
      <c r="F7672" s="215">
        <v>1110</v>
      </c>
      <c r="G7672" s="215">
        <v>1004</v>
      </c>
      <c r="I7672" s="215" t="s">
        <v>17853</v>
      </c>
      <c r="J7672" s="215" t="s">
        <v>17854</v>
      </c>
      <c r="K7672" s="215" t="s">
        <v>8688</v>
      </c>
      <c r="L7672" s="215" t="s">
        <v>22182</v>
      </c>
      <c r="AD7672" s="216"/>
    </row>
    <row r="7673" spans="1:30" s="215" customFormat="1" x14ac:dyDescent="0.25">
      <c r="A7673" s="215" t="s">
        <v>160</v>
      </c>
      <c r="B7673" s="215">
        <v>6248</v>
      </c>
      <c r="C7673" s="215" t="s">
        <v>281</v>
      </c>
      <c r="D7673" s="215">
        <v>191847204</v>
      </c>
      <c r="E7673" s="215">
        <v>1020</v>
      </c>
      <c r="F7673" s="215">
        <v>1110</v>
      </c>
      <c r="G7673" s="215">
        <v>1004</v>
      </c>
      <c r="I7673" s="215" t="s">
        <v>17853</v>
      </c>
      <c r="J7673" s="215" t="s">
        <v>17854</v>
      </c>
      <c r="K7673" s="215" t="s">
        <v>8688</v>
      </c>
      <c r="L7673" s="215" t="s">
        <v>22183</v>
      </c>
      <c r="AD7673" s="216"/>
    </row>
    <row r="7674" spans="1:30" s="215" customFormat="1" x14ac:dyDescent="0.25">
      <c r="A7674" s="215" t="s">
        <v>160</v>
      </c>
      <c r="B7674" s="215">
        <v>6248</v>
      </c>
      <c r="C7674" s="215" t="s">
        <v>281</v>
      </c>
      <c r="D7674" s="215">
        <v>191847208</v>
      </c>
      <c r="E7674" s="215">
        <v>1020</v>
      </c>
      <c r="F7674" s="215">
        <v>1110</v>
      </c>
      <c r="G7674" s="215">
        <v>1004</v>
      </c>
      <c r="I7674" s="215" t="s">
        <v>17853</v>
      </c>
      <c r="J7674" s="215" t="s">
        <v>17854</v>
      </c>
      <c r="K7674" s="215" t="s">
        <v>8688</v>
      </c>
      <c r="L7674" s="215" t="s">
        <v>22184</v>
      </c>
      <c r="AD7674" s="216"/>
    </row>
    <row r="7675" spans="1:30" s="215" customFormat="1" x14ac:dyDescent="0.25">
      <c r="A7675" s="215" t="s">
        <v>160</v>
      </c>
      <c r="B7675" s="215">
        <v>6248</v>
      </c>
      <c r="C7675" s="215" t="s">
        <v>281</v>
      </c>
      <c r="D7675" s="215">
        <v>191850235</v>
      </c>
      <c r="E7675" s="215">
        <v>1060</v>
      </c>
      <c r="G7675" s="215">
        <v>1004</v>
      </c>
      <c r="I7675" s="215" t="s">
        <v>17855</v>
      </c>
      <c r="J7675" s="215" t="s">
        <v>17856</v>
      </c>
      <c r="K7675" s="215" t="s">
        <v>8741</v>
      </c>
      <c r="L7675" s="215" t="s">
        <v>23386</v>
      </c>
      <c r="AD7675" s="216"/>
    </row>
    <row r="7676" spans="1:30" s="215" customFormat="1" x14ac:dyDescent="0.25">
      <c r="A7676" s="215" t="s">
        <v>160</v>
      </c>
      <c r="B7676" s="215">
        <v>6248</v>
      </c>
      <c r="C7676" s="215" t="s">
        <v>281</v>
      </c>
      <c r="D7676" s="215">
        <v>191855414</v>
      </c>
      <c r="E7676" s="215">
        <v>1060</v>
      </c>
      <c r="F7676" s="215">
        <v>1220</v>
      </c>
      <c r="G7676" s="215">
        <v>1004</v>
      </c>
      <c r="I7676" s="215" t="s">
        <v>17857</v>
      </c>
      <c r="J7676" s="215" t="s">
        <v>17858</v>
      </c>
      <c r="K7676" s="215" t="s">
        <v>8741</v>
      </c>
      <c r="L7676" s="215" t="s">
        <v>23334</v>
      </c>
      <c r="AD7676" s="216"/>
    </row>
    <row r="7677" spans="1:30" s="215" customFormat="1" x14ac:dyDescent="0.25">
      <c r="A7677" s="215" t="s">
        <v>160</v>
      </c>
      <c r="B7677" s="215">
        <v>6248</v>
      </c>
      <c r="C7677" s="215" t="s">
        <v>281</v>
      </c>
      <c r="D7677" s="215">
        <v>191856491</v>
      </c>
      <c r="E7677" s="215">
        <v>1020</v>
      </c>
      <c r="F7677" s="215">
        <v>1110</v>
      </c>
      <c r="G7677" s="215">
        <v>1004</v>
      </c>
      <c r="I7677" s="215" t="s">
        <v>17859</v>
      </c>
      <c r="J7677" s="215" t="s">
        <v>17860</v>
      </c>
      <c r="K7677" s="215" t="s">
        <v>8688</v>
      </c>
      <c r="L7677" s="215" t="s">
        <v>22185</v>
      </c>
      <c r="AD7677" s="216"/>
    </row>
    <row r="7678" spans="1:30" s="215" customFormat="1" x14ac:dyDescent="0.25">
      <c r="A7678" s="215" t="s">
        <v>160</v>
      </c>
      <c r="B7678" s="215">
        <v>6248</v>
      </c>
      <c r="C7678" s="215" t="s">
        <v>281</v>
      </c>
      <c r="D7678" s="215">
        <v>191862618</v>
      </c>
      <c r="E7678" s="215">
        <v>1060</v>
      </c>
      <c r="F7678" s="215">
        <v>1274</v>
      </c>
      <c r="G7678" s="215">
        <v>1004</v>
      </c>
      <c r="I7678" s="215" t="s">
        <v>27111</v>
      </c>
      <c r="J7678" s="215" t="s">
        <v>27112</v>
      </c>
      <c r="K7678" s="215" t="s">
        <v>8688</v>
      </c>
      <c r="L7678" s="215" t="s">
        <v>27176</v>
      </c>
      <c r="AD7678" s="216"/>
    </row>
    <row r="7679" spans="1:30" s="215" customFormat="1" x14ac:dyDescent="0.25">
      <c r="A7679" s="215" t="s">
        <v>160</v>
      </c>
      <c r="B7679" s="215">
        <v>6248</v>
      </c>
      <c r="C7679" s="215" t="s">
        <v>281</v>
      </c>
      <c r="D7679" s="215">
        <v>191862903</v>
      </c>
      <c r="E7679" s="215">
        <v>1020</v>
      </c>
      <c r="F7679" s="215">
        <v>1110</v>
      </c>
      <c r="G7679" s="215">
        <v>1004</v>
      </c>
      <c r="I7679" s="215" t="s">
        <v>28242</v>
      </c>
      <c r="J7679" s="215" t="s">
        <v>28243</v>
      </c>
      <c r="K7679" s="215" t="s">
        <v>8688</v>
      </c>
      <c r="L7679" s="215" t="s">
        <v>28290</v>
      </c>
      <c r="AD7679" s="216"/>
    </row>
    <row r="7680" spans="1:30" s="215" customFormat="1" x14ac:dyDescent="0.25">
      <c r="A7680" s="215" t="s">
        <v>160</v>
      </c>
      <c r="B7680" s="215">
        <v>6248</v>
      </c>
      <c r="C7680" s="215" t="s">
        <v>281</v>
      </c>
      <c r="D7680" s="215">
        <v>191862904</v>
      </c>
      <c r="E7680" s="215">
        <v>1020</v>
      </c>
      <c r="F7680" s="215">
        <v>1121</v>
      </c>
      <c r="G7680" s="215">
        <v>1004</v>
      </c>
      <c r="I7680" s="215" t="s">
        <v>17861</v>
      </c>
      <c r="J7680" s="215" t="s">
        <v>17862</v>
      </c>
      <c r="K7680" s="215" t="s">
        <v>8688</v>
      </c>
      <c r="L7680" s="215" t="s">
        <v>22186</v>
      </c>
      <c r="AD7680" s="216"/>
    </row>
    <row r="7681" spans="1:30" s="215" customFormat="1" x14ac:dyDescent="0.25">
      <c r="A7681" s="215" t="s">
        <v>160</v>
      </c>
      <c r="B7681" s="215">
        <v>6248</v>
      </c>
      <c r="C7681" s="215" t="s">
        <v>281</v>
      </c>
      <c r="D7681" s="215">
        <v>191865450</v>
      </c>
      <c r="E7681" s="215">
        <v>1020</v>
      </c>
      <c r="F7681" s="215">
        <v>1110</v>
      </c>
      <c r="G7681" s="215">
        <v>1004</v>
      </c>
      <c r="I7681" s="215" t="s">
        <v>17863</v>
      </c>
      <c r="J7681" s="215" t="s">
        <v>17864</v>
      </c>
      <c r="K7681" s="215" t="s">
        <v>8688</v>
      </c>
      <c r="L7681" s="215" t="s">
        <v>22187</v>
      </c>
      <c r="AD7681" s="216"/>
    </row>
    <row r="7682" spans="1:30" s="215" customFormat="1" x14ac:dyDescent="0.25">
      <c r="A7682" s="215" t="s">
        <v>160</v>
      </c>
      <c r="B7682" s="215">
        <v>6248</v>
      </c>
      <c r="C7682" s="215" t="s">
        <v>281</v>
      </c>
      <c r="D7682" s="215">
        <v>191867653</v>
      </c>
      <c r="E7682" s="215">
        <v>1060</v>
      </c>
      <c r="F7682" s="215">
        <v>1230</v>
      </c>
      <c r="G7682" s="215">
        <v>1004</v>
      </c>
      <c r="I7682" s="215" t="s">
        <v>17865</v>
      </c>
      <c r="J7682" s="215" t="s">
        <v>17866</v>
      </c>
      <c r="K7682" s="215" t="s">
        <v>8688</v>
      </c>
      <c r="L7682" s="215" t="s">
        <v>22188</v>
      </c>
      <c r="AD7682" s="216"/>
    </row>
    <row r="7683" spans="1:30" s="215" customFormat="1" x14ac:dyDescent="0.25">
      <c r="A7683" s="215" t="s">
        <v>160</v>
      </c>
      <c r="B7683" s="215">
        <v>6248</v>
      </c>
      <c r="C7683" s="215" t="s">
        <v>281</v>
      </c>
      <c r="D7683" s="215">
        <v>191869821</v>
      </c>
      <c r="E7683" s="215">
        <v>1020</v>
      </c>
      <c r="F7683" s="215">
        <v>1122</v>
      </c>
      <c r="G7683" s="215">
        <v>1004</v>
      </c>
      <c r="I7683" s="215" t="s">
        <v>17867</v>
      </c>
      <c r="J7683" s="215" t="s">
        <v>17868</v>
      </c>
      <c r="K7683" s="215" t="s">
        <v>8741</v>
      </c>
      <c r="L7683" s="215" t="s">
        <v>23387</v>
      </c>
      <c r="AD7683" s="216"/>
    </row>
    <row r="7684" spans="1:30" s="215" customFormat="1" x14ac:dyDescent="0.25">
      <c r="A7684" s="215" t="s">
        <v>160</v>
      </c>
      <c r="B7684" s="215">
        <v>6248</v>
      </c>
      <c r="C7684" s="215" t="s">
        <v>281</v>
      </c>
      <c r="D7684" s="215">
        <v>191872245</v>
      </c>
      <c r="E7684" s="215">
        <v>1020</v>
      </c>
      <c r="F7684" s="215">
        <v>1122</v>
      </c>
      <c r="G7684" s="215">
        <v>1004</v>
      </c>
      <c r="I7684" s="215" t="s">
        <v>17869</v>
      </c>
      <c r="J7684" s="215" t="s">
        <v>17870</v>
      </c>
      <c r="K7684" s="215" t="s">
        <v>8688</v>
      </c>
      <c r="L7684" s="215" t="s">
        <v>22189</v>
      </c>
      <c r="AD7684" s="216"/>
    </row>
    <row r="7685" spans="1:30" s="215" customFormat="1" x14ac:dyDescent="0.25">
      <c r="A7685" s="215" t="s">
        <v>160</v>
      </c>
      <c r="B7685" s="215">
        <v>6248</v>
      </c>
      <c r="C7685" s="215" t="s">
        <v>281</v>
      </c>
      <c r="D7685" s="215">
        <v>191872267</v>
      </c>
      <c r="E7685" s="215">
        <v>1060</v>
      </c>
      <c r="F7685" s="215">
        <v>1242</v>
      </c>
      <c r="G7685" s="215">
        <v>1004</v>
      </c>
      <c r="I7685" s="215" t="s">
        <v>17871</v>
      </c>
      <c r="J7685" s="215" t="s">
        <v>17872</v>
      </c>
      <c r="K7685" s="215" t="s">
        <v>8688</v>
      </c>
      <c r="L7685" s="215" t="s">
        <v>22190</v>
      </c>
      <c r="AD7685" s="216"/>
    </row>
    <row r="7686" spans="1:30" s="215" customFormat="1" x14ac:dyDescent="0.25">
      <c r="A7686" s="215" t="s">
        <v>160</v>
      </c>
      <c r="B7686" s="215">
        <v>6248</v>
      </c>
      <c r="C7686" s="215" t="s">
        <v>281</v>
      </c>
      <c r="D7686" s="215">
        <v>191872273</v>
      </c>
      <c r="E7686" s="215">
        <v>1020</v>
      </c>
      <c r="F7686" s="215">
        <v>1110</v>
      </c>
      <c r="G7686" s="215">
        <v>1004</v>
      </c>
      <c r="I7686" s="215" t="s">
        <v>17873</v>
      </c>
      <c r="J7686" s="215" t="s">
        <v>17874</v>
      </c>
      <c r="K7686" s="215" t="s">
        <v>8688</v>
      </c>
      <c r="L7686" s="215" t="s">
        <v>22191</v>
      </c>
      <c r="AD7686" s="216"/>
    </row>
    <row r="7687" spans="1:30" s="215" customFormat="1" x14ac:dyDescent="0.25">
      <c r="A7687" s="215" t="s">
        <v>160</v>
      </c>
      <c r="B7687" s="215">
        <v>6248</v>
      </c>
      <c r="C7687" s="215" t="s">
        <v>281</v>
      </c>
      <c r="D7687" s="215">
        <v>191872452</v>
      </c>
      <c r="E7687" s="215">
        <v>1020</v>
      </c>
      <c r="F7687" s="215">
        <v>1122</v>
      </c>
      <c r="G7687" s="215">
        <v>1004</v>
      </c>
      <c r="I7687" s="215" t="s">
        <v>17875</v>
      </c>
      <c r="J7687" s="215" t="s">
        <v>17876</v>
      </c>
      <c r="K7687" s="215" t="s">
        <v>8688</v>
      </c>
      <c r="L7687" s="215" t="s">
        <v>22192</v>
      </c>
      <c r="AD7687" s="216"/>
    </row>
    <row r="7688" spans="1:30" s="215" customFormat="1" x14ac:dyDescent="0.25">
      <c r="A7688" s="215" t="s">
        <v>160</v>
      </c>
      <c r="B7688" s="215">
        <v>6248</v>
      </c>
      <c r="C7688" s="215" t="s">
        <v>281</v>
      </c>
      <c r="D7688" s="215">
        <v>191887039</v>
      </c>
      <c r="E7688" s="215">
        <v>1020</v>
      </c>
      <c r="F7688" s="215">
        <v>1110</v>
      </c>
      <c r="G7688" s="215">
        <v>1004</v>
      </c>
      <c r="I7688" s="215" t="s">
        <v>17877</v>
      </c>
      <c r="J7688" s="215" t="s">
        <v>17878</v>
      </c>
      <c r="K7688" s="215" t="s">
        <v>8688</v>
      </c>
      <c r="L7688" s="215" t="s">
        <v>22193</v>
      </c>
      <c r="AD7688" s="216"/>
    </row>
    <row r="7689" spans="1:30" s="215" customFormat="1" x14ac:dyDescent="0.25">
      <c r="A7689" s="215" t="s">
        <v>160</v>
      </c>
      <c r="B7689" s="215">
        <v>6248</v>
      </c>
      <c r="C7689" s="215" t="s">
        <v>281</v>
      </c>
      <c r="D7689" s="215">
        <v>191887214</v>
      </c>
      <c r="E7689" s="215">
        <v>1060</v>
      </c>
      <c r="F7689" s="215">
        <v>1230</v>
      </c>
      <c r="G7689" s="215">
        <v>1004</v>
      </c>
      <c r="I7689" s="215" t="s">
        <v>17879</v>
      </c>
      <c r="J7689" s="215" t="s">
        <v>17880</v>
      </c>
      <c r="K7689" s="215" t="s">
        <v>8688</v>
      </c>
      <c r="L7689" s="215" t="s">
        <v>22194</v>
      </c>
      <c r="AD7689" s="216"/>
    </row>
    <row r="7690" spans="1:30" s="215" customFormat="1" x14ac:dyDescent="0.25">
      <c r="A7690" s="215" t="s">
        <v>160</v>
      </c>
      <c r="B7690" s="215">
        <v>6248</v>
      </c>
      <c r="C7690" s="215" t="s">
        <v>281</v>
      </c>
      <c r="D7690" s="215">
        <v>191888107</v>
      </c>
      <c r="E7690" s="215">
        <v>1020</v>
      </c>
      <c r="F7690" s="215">
        <v>1110</v>
      </c>
      <c r="G7690" s="215">
        <v>1004</v>
      </c>
      <c r="I7690" s="215" t="s">
        <v>17881</v>
      </c>
      <c r="J7690" s="215" t="s">
        <v>17882</v>
      </c>
      <c r="K7690" s="215" t="s">
        <v>8741</v>
      </c>
      <c r="L7690" s="215" t="s">
        <v>23388</v>
      </c>
      <c r="AD7690" s="216"/>
    </row>
    <row r="7691" spans="1:30" s="215" customFormat="1" x14ac:dyDescent="0.25">
      <c r="A7691" s="215" t="s">
        <v>160</v>
      </c>
      <c r="B7691" s="215">
        <v>6248</v>
      </c>
      <c r="C7691" s="215" t="s">
        <v>281</v>
      </c>
      <c r="D7691" s="215">
        <v>191898012</v>
      </c>
      <c r="E7691" s="215">
        <v>1020</v>
      </c>
      <c r="F7691" s="215">
        <v>1110</v>
      </c>
      <c r="G7691" s="215">
        <v>1004</v>
      </c>
      <c r="I7691" s="215" t="s">
        <v>17883</v>
      </c>
      <c r="J7691" s="215" t="s">
        <v>17884</v>
      </c>
      <c r="K7691" s="215" t="s">
        <v>8688</v>
      </c>
      <c r="L7691" s="215" t="s">
        <v>22195</v>
      </c>
      <c r="AD7691" s="216"/>
    </row>
    <row r="7692" spans="1:30" s="215" customFormat="1" x14ac:dyDescent="0.25">
      <c r="A7692" s="215" t="s">
        <v>160</v>
      </c>
      <c r="B7692" s="215">
        <v>6248</v>
      </c>
      <c r="C7692" s="215" t="s">
        <v>281</v>
      </c>
      <c r="D7692" s="215">
        <v>191898031</v>
      </c>
      <c r="E7692" s="215">
        <v>1020</v>
      </c>
      <c r="F7692" s="215">
        <v>1122</v>
      </c>
      <c r="G7692" s="215">
        <v>1004</v>
      </c>
      <c r="I7692" s="215" t="s">
        <v>24857</v>
      </c>
      <c r="J7692" s="215" t="s">
        <v>24858</v>
      </c>
      <c r="K7692" s="215" t="s">
        <v>8688</v>
      </c>
      <c r="L7692" s="215" t="s">
        <v>24928</v>
      </c>
      <c r="AD7692" s="216"/>
    </row>
    <row r="7693" spans="1:30" s="215" customFormat="1" x14ac:dyDescent="0.25">
      <c r="A7693" s="215" t="s">
        <v>160</v>
      </c>
      <c r="B7693" s="215">
        <v>6248</v>
      </c>
      <c r="C7693" s="215" t="s">
        <v>281</v>
      </c>
      <c r="D7693" s="215">
        <v>191898081</v>
      </c>
      <c r="E7693" s="215">
        <v>1020</v>
      </c>
      <c r="F7693" s="215">
        <v>1122</v>
      </c>
      <c r="G7693" s="215">
        <v>1004</v>
      </c>
      <c r="I7693" s="215" t="s">
        <v>17885</v>
      </c>
      <c r="J7693" s="215" t="s">
        <v>17886</v>
      </c>
      <c r="K7693" s="215" t="s">
        <v>8688</v>
      </c>
      <c r="L7693" s="215" t="s">
        <v>22196</v>
      </c>
      <c r="AD7693" s="216"/>
    </row>
    <row r="7694" spans="1:30" s="215" customFormat="1" x14ac:dyDescent="0.25">
      <c r="A7694" s="215" t="s">
        <v>160</v>
      </c>
      <c r="B7694" s="215">
        <v>6248</v>
      </c>
      <c r="C7694" s="215" t="s">
        <v>281</v>
      </c>
      <c r="D7694" s="215">
        <v>191898084</v>
      </c>
      <c r="E7694" s="215">
        <v>1020</v>
      </c>
      <c r="F7694" s="215">
        <v>1121</v>
      </c>
      <c r="G7694" s="215">
        <v>1004</v>
      </c>
      <c r="I7694" s="215" t="s">
        <v>17887</v>
      </c>
      <c r="J7694" s="215" t="s">
        <v>17888</v>
      </c>
      <c r="K7694" s="215" t="s">
        <v>8688</v>
      </c>
      <c r="L7694" s="215" t="s">
        <v>22197</v>
      </c>
      <c r="AD7694" s="216"/>
    </row>
    <row r="7695" spans="1:30" s="215" customFormat="1" x14ac:dyDescent="0.25">
      <c r="A7695" s="215" t="s">
        <v>160</v>
      </c>
      <c r="B7695" s="215">
        <v>6248</v>
      </c>
      <c r="C7695" s="215" t="s">
        <v>281</v>
      </c>
      <c r="D7695" s="215">
        <v>191898087</v>
      </c>
      <c r="E7695" s="215">
        <v>1020</v>
      </c>
      <c r="F7695" s="215">
        <v>1110</v>
      </c>
      <c r="G7695" s="215">
        <v>1004</v>
      </c>
      <c r="I7695" s="215" t="s">
        <v>17889</v>
      </c>
      <c r="J7695" s="215" t="s">
        <v>17890</v>
      </c>
      <c r="K7695" s="215" t="s">
        <v>8688</v>
      </c>
      <c r="L7695" s="215" t="s">
        <v>22198</v>
      </c>
      <c r="AD7695" s="216"/>
    </row>
    <row r="7696" spans="1:30" s="215" customFormat="1" x14ac:dyDescent="0.25">
      <c r="A7696" s="215" t="s">
        <v>160</v>
      </c>
      <c r="B7696" s="215">
        <v>6248</v>
      </c>
      <c r="C7696" s="215" t="s">
        <v>281</v>
      </c>
      <c r="D7696" s="215">
        <v>191898584</v>
      </c>
      <c r="E7696" s="215">
        <v>1060</v>
      </c>
      <c r="F7696" s="215">
        <v>1251</v>
      </c>
      <c r="G7696" s="215">
        <v>1004</v>
      </c>
      <c r="I7696" s="215" t="s">
        <v>17891</v>
      </c>
      <c r="J7696" s="215" t="s">
        <v>17892</v>
      </c>
      <c r="K7696" s="215" t="s">
        <v>8688</v>
      </c>
      <c r="L7696" s="215" t="s">
        <v>22199</v>
      </c>
      <c r="AD7696" s="216"/>
    </row>
    <row r="7697" spans="1:30" s="215" customFormat="1" x14ac:dyDescent="0.25">
      <c r="A7697" s="215" t="s">
        <v>160</v>
      </c>
      <c r="B7697" s="215">
        <v>6248</v>
      </c>
      <c r="C7697" s="215" t="s">
        <v>281</v>
      </c>
      <c r="D7697" s="215">
        <v>191898589</v>
      </c>
      <c r="E7697" s="215">
        <v>1020</v>
      </c>
      <c r="F7697" s="215">
        <v>1110</v>
      </c>
      <c r="G7697" s="215">
        <v>1004</v>
      </c>
      <c r="I7697" s="215" t="s">
        <v>17893</v>
      </c>
      <c r="J7697" s="215" t="s">
        <v>17894</v>
      </c>
      <c r="K7697" s="215" t="s">
        <v>8688</v>
      </c>
      <c r="L7697" s="215" t="s">
        <v>22200</v>
      </c>
      <c r="AD7697" s="216"/>
    </row>
    <row r="7698" spans="1:30" s="215" customFormat="1" x14ac:dyDescent="0.25">
      <c r="A7698" s="215" t="s">
        <v>160</v>
      </c>
      <c r="B7698" s="215">
        <v>6248</v>
      </c>
      <c r="C7698" s="215" t="s">
        <v>281</v>
      </c>
      <c r="D7698" s="215">
        <v>191898620</v>
      </c>
      <c r="E7698" s="215">
        <v>1060</v>
      </c>
      <c r="F7698" s="215">
        <v>1251</v>
      </c>
      <c r="G7698" s="215">
        <v>1004</v>
      </c>
      <c r="I7698" s="215" t="s">
        <v>17895</v>
      </c>
      <c r="J7698" s="215" t="s">
        <v>17896</v>
      </c>
      <c r="K7698" s="215" t="s">
        <v>8688</v>
      </c>
      <c r="L7698" s="215" t="s">
        <v>22201</v>
      </c>
      <c r="AD7698" s="216"/>
    </row>
    <row r="7699" spans="1:30" s="215" customFormat="1" x14ac:dyDescent="0.25">
      <c r="A7699" s="215" t="s">
        <v>160</v>
      </c>
      <c r="B7699" s="215">
        <v>6248</v>
      </c>
      <c r="C7699" s="215" t="s">
        <v>281</v>
      </c>
      <c r="D7699" s="215">
        <v>191903427</v>
      </c>
      <c r="E7699" s="215">
        <v>1060</v>
      </c>
      <c r="F7699" s="215">
        <v>1230</v>
      </c>
      <c r="G7699" s="215">
        <v>1004</v>
      </c>
      <c r="I7699" s="215" t="s">
        <v>17897</v>
      </c>
      <c r="J7699" s="215" t="s">
        <v>17898</v>
      </c>
      <c r="K7699" s="215" t="s">
        <v>8688</v>
      </c>
      <c r="L7699" s="215" t="s">
        <v>22202</v>
      </c>
      <c r="AD7699" s="216"/>
    </row>
    <row r="7700" spans="1:30" s="215" customFormat="1" x14ac:dyDescent="0.25">
      <c r="A7700" s="215" t="s">
        <v>160</v>
      </c>
      <c r="B7700" s="215">
        <v>6248</v>
      </c>
      <c r="C7700" s="215" t="s">
        <v>281</v>
      </c>
      <c r="D7700" s="215">
        <v>191906834</v>
      </c>
      <c r="E7700" s="215">
        <v>1020</v>
      </c>
      <c r="F7700" s="215">
        <v>1122</v>
      </c>
      <c r="G7700" s="215">
        <v>1004</v>
      </c>
      <c r="I7700" s="215" t="s">
        <v>17899</v>
      </c>
      <c r="J7700" s="215" t="s">
        <v>17900</v>
      </c>
      <c r="K7700" s="215" t="s">
        <v>8741</v>
      </c>
      <c r="L7700" s="215" t="s">
        <v>23389</v>
      </c>
      <c r="AD7700" s="216"/>
    </row>
    <row r="7701" spans="1:30" s="215" customFormat="1" x14ac:dyDescent="0.25">
      <c r="A7701" s="215" t="s">
        <v>160</v>
      </c>
      <c r="B7701" s="215">
        <v>6248</v>
      </c>
      <c r="C7701" s="215" t="s">
        <v>281</v>
      </c>
      <c r="D7701" s="215">
        <v>191907471</v>
      </c>
      <c r="E7701" s="215">
        <v>1060</v>
      </c>
      <c r="F7701" s="215">
        <v>1252</v>
      </c>
      <c r="G7701" s="215">
        <v>1004</v>
      </c>
      <c r="I7701" s="215" t="s">
        <v>24653</v>
      </c>
      <c r="J7701" s="215" t="s">
        <v>24654</v>
      </c>
      <c r="K7701" s="215" t="s">
        <v>8688</v>
      </c>
      <c r="L7701" s="215" t="s">
        <v>24683</v>
      </c>
      <c r="AD7701" s="216"/>
    </row>
    <row r="7702" spans="1:30" s="215" customFormat="1" x14ac:dyDescent="0.25">
      <c r="A7702" s="215" t="s">
        <v>160</v>
      </c>
      <c r="B7702" s="215">
        <v>6248</v>
      </c>
      <c r="C7702" s="215" t="s">
        <v>281</v>
      </c>
      <c r="D7702" s="215">
        <v>191908916</v>
      </c>
      <c r="E7702" s="215">
        <v>1060</v>
      </c>
      <c r="G7702" s="215">
        <v>1004</v>
      </c>
      <c r="I7702" s="215" t="s">
        <v>17871</v>
      </c>
      <c r="J7702" s="215" t="s">
        <v>17872</v>
      </c>
      <c r="K7702" s="215" t="s">
        <v>8688</v>
      </c>
      <c r="L7702" s="215" t="s">
        <v>22203</v>
      </c>
      <c r="AD7702" s="216"/>
    </row>
    <row r="7703" spans="1:30" s="215" customFormat="1" x14ac:dyDescent="0.25">
      <c r="A7703" s="215" t="s">
        <v>160</v>
      </c>
      <c r="B7703" s="215">
        <v>6248</v>
      </c>
      <c r="C7703" s="215" t="s">
        <v>281</v>
      </c>
      <c r="D7703" s="215">
        <v>191908918</v>
      </c>
      <c r="E7703" s="215">
        <v>1020</v>
      </c>
      <c r="F7703" s="215">
        <v>1110</v>
      </c>
      <c r="G7703" s="215">
        <v>1004</v>
      </c>
      <c r="I7703" s="215" t="s">
        <v>17871</v>
      </c>
      <c r="J7703" s="215" t="s">
        <v>17872</v>
      </c>
      <c r="K7703" s="215" t="s">
        <v>8688</v>
      </c>
      <c r="L7703" s="215" t="s">
        <v>22204</v>
      </c>
      <c r="AD7703" s="216"/>
    </row>
    <row r="7704" spans="1:30" s="215" customFormat="1" x14ac:dyDescent="0.25">
      <c r="A7704" s="215" t="s">
        <v>160</v>
      </c>
      <c r="B7704" s="215">
        <v>6248</v>
      </c>
      <c r="C7704" s="215" t="s">
        <v>281</v>
      </c>
      <c r="D7704" s="215">
        <v>191917885</v>
      </c>
      <c r="E7704" s="215">
        <v>1020</v>
      </c>
      <c r="F7704" s="215">
        <v>1110</v>
      </c>
      <c r="G7704" s="215">
        <v>1004</v>
      </c>
      <c r="I7704" s="215" t="s">
        <v>17901</v>
      </c>
      <c r="J7704" s="215" t="s">
        <v>17902</v>
      </c>
      <c r="K7704" s="215" t="s">
        <v>8741</v>
      </c>
      <c r="L7704" s="215" t="s">
        <v>23390</v>
      </c>
      <c r="AD7704" s="216"/>
    </row>
    <row r="7705" spans="1:30" s="215" customFormat="1" x14ac:dyDescent="0.25">
      <c r="A7705" s="215" t="s">
        <v>160</v>
      </c>
      <c r="B7705" s="215">
        <v>6248</v>
      </c>
      <c r="C7705" s="215" t="s">
        <v>281</v>
      </c>
      <c r="D7705" s="215">
        <v>191920156</v>
      </c>
      <c r="E7705" s="215">
        <v>1020</v>
      </c>
      <c r="F7705" s="215">
        <v>1110</v>
      </c>
      <c r="G7705" s="215">
        <v>1004</v>
      </c>
      <c r="I7705" s="215" t="s">
        <v>17903</v>
      </c>
      <c r="J7705" s="215" t="s">
        <v>17904</v>
      </c>
      <c r="K7705" s="215" t="s">
        <v>8741</v>
      </c>
      <c r="L7705" s="215" t="s">
        <v>23391</v>
      </c>
      <c r="AD7705" s="216"/>
    </row>
    <row r="7706" spans="1:30" s="215" customFormat="1" x14ac:dyDescent="0.25">
      <c r="A7706" s="215" t="s">
        <v>160</v>
      </c>
      <c r="B7706" s="215">
        <v>6248</v>
      </c>
      <c r="C7706" s="215" t="s">
        <v>281</v>
      </c>
      <c r="D7706" s="215">
        <v>191948415</v>
      </c>
      <c r="E7706" s="215">
        <v>1020</v>
      </c>
      <c r="F7706" s="215">
        <v>1110</v>
      </c>
      <c r="G7706" s="215">
        <v>1004</v>
      </c>
      <c r="I7706" s="215" t="s">
        <v>17905</v>
      </c>
      <c r="J7706" s="215" t="s">
        <v>17906</v>
      </c>
      <c r="K7706" s="215" t="s">
        <v>8688</v>
      </c>
      <c r="L7706" s="215" t="s">
        <v>22205</v>
      </c>
      <c r="AD7706" s="216"/>
    </row>
    <row r="7707" spans="1:30" s="215" customFormat="1" x14ac:dyDescent="0.25">
      <c r="A7707" s="215" t="s">
        <v>160</v>
      </c>
      <c r="B7707" s="215">
        <v>6248</v>
      </c>
      <c r="C7707" s="215" t="s">
        <v>281</v>
      </c>
      <c r="D7707" s="215">
        <v>191948658</v>
      </c>
      <c r="E7707" s="215">
        <v>1020</v>
      </c>
      <c r="F7707" s="215">
        <v>1110</v>
      </c>
      <c r="G7707" s="215">
        <v>1004</v>
      </c>
      <c r="I7707" s="215" t="s">
        <v>17907</v>
      </c>
      <c r="J7707" s="215" t="s">
        <v>17908</v>
      </c>
      <c r="K7707" s="215" t="s">
        <v>8688</v>
      </c>
      <c r="L7707" s="215" t="s">
        <v>22206</v>
      </c>
      <c r="AD7707" s="216"/>
    </row>
    <row r="7708" spans="1:30" s="215" customFormat="1" x14ac:dyDescent="0.25">
      <c r="A7708" s="215" t="s">
        <v>160</v>
      </c>
      <c r="B7708" s="215">
        <v>6248</v>
      </c>
      <c r="C7708" s="215" t="s">
        <v>281</v>
      </c>
      <c r="D7708" s="215">
        <v>191953265</v>
      </c>
      <c r="E7708" s="215">
        <v>1020</v>
      </c>
      <c r="F7708" s="215">
        <v>1110</v>
      </c>
      <c r="G7708" s="215">
        <v>1004</v>
      </c>
      <c r="I7708" s="215" t="s">
        <v>17853</v>
      </c>
      <c r="J7708" s="215" t="s">
        <v>17854</v>
      </c>
      <c r="K7708" s="215" t="s">
        <v>8688</v>
      </c>
      <c r="L7708" s="215" t="s">
        <v>22207</v>
      </c>
      <c r="AD7708" s="216"/>
    </row>
    <row r="7709" spans="1:30" s="215" customFormat="1" x14ac:dyDescent="0.25">
      <c r="A7709" s="215" t="s">
        <v>160</v>
      </c>
      <c r="B7709" s="215">
        <v>6248</v>
      </c>
      <c r="C7709" s="215" t="s">
        <v>281</v>
      </c>
      <c r="D7709" s="215">
        <v>191953266</v>
      </c>
      <c r="E7709" s="215">
        <v>1020</v>
      </c>
      <c r="F7709" s="215">
        <v>1110</v>
      </c>
      <c r="G7709" s="215">
        <v>1004</v>
      </c>
      <c r="I7709" s="215" t="s">
        <v>17853</v>
      </c>
      <c r="J7709" s="215" t="s">
        <v>17854</v>
      </c>
      <c r="K7709" s="215" t="s">
        <v>8688</v>
      </c>
      <c r="L7709" s="215" t="s">
        <v>22208</v>
      </c>
      <c r="AD7709" s="216"/>
    </row>
    <row r="7710" spans="1:30" s="215" customFormat="1" x14ac:dyDescent="0.25">
      <c r="A7710" s="215" t="s">
        <v>160</v>
      </c>
      <c r="B7710" s="215">
        <v>6248</v>
      </c>
      <c r="C7710" s="215" t="s">
        <v>281</v>
      </c>
      <c r="D7710" s="215">
        <v>191953267</v>
      </c>
      <c r="E7710" s="215">
        <v>1020</v>
      </c>
      <c r="F7710" s="215">
        <v>1110</v>
      </c>
      <c r="G7710" s="215">
        <v>1004</v>
      </c>
      <c r="I7710" s="215" t="s">
        <v>17853</v>
      </c>
      <c r="J7710" s="215" t="s">
        <v>17854</v>
      </c>
      <c r="K7710" s="215" t="s">
        <v>8688</v>
      </c>
      <c r="L7710" s="215" t="s">
        <v>22209</v>
      </c>
      <c r="AD7710" s="216"/>
    </row>
    <row r="7711" spans="1:30" s="215" customFormat="1" x14ac:dyDescent="0.25">
      <c r="A7711" s="215" t="s">
        <v>160</v>
      </c>
      <c r="B7711" s="215">
        <v>6248</v>
      </c>
      <c r="C7711" s="215" t="s">
        <v>281</v>
      </c>
      <c r="D7711" s="215">
        <v>191953270</v>
      </c>
      <c r="E7711" s="215">
        <v>1020</v>
      </c>
      <c r="F7711" s="215">
        <v>1110</v>
      </c>
      <c r="G7711" s="215">
        <v>1004</v>
      </c>
      <c r="I7711" s="215" t="s">
        <v>17853</v>
      </c>
      <c r="J7711" s="215" t="s">
        <v>17854</v>
      </c>
      <c r="K7711" s="215" t="s">
        <v>8688</v>
      </c>
      <c r="L7711" s="215" t="s">
        <v>22210</v>
      </c>
      <c r="AD7711" s="216"/>
    </row>
    <row r="7712" spans="1:30" s="215" customFormat="1" x14ac:dyDescent="0.25">
      <c r="A7712" s="215" t="s">
        <v>160</v>
      </c>
      <c r="B7712" s="215">
        <v>6248</v>
      </c>
      <c r="C7712" s="215" t="s">
        <v>281</v>
      </c>
      <c r="D7712" s="215">
        <v>191953271</v>
      </c>
      <c r="E7712" s="215">
        <v>1020</v>
      </c>
      <c r="F7712" s="215">
        <v>1110</v>
      </c>
      <c r="G7712" s="215">
        <v>1004</v>
      </c>
      <c r="I7712" s="215" t="s">
        <v>17853</v>
      </c>
      <c r="J7712" s="215" t="s">
        <v>17854</v>
      </c>
      <c r="K7712" s="215" t="s">
        <v>8688</v>
      </c>
      <c r="L7712" s="215" t="s">
        <v>22211</v>
      </c>
      <c r="AD7712" s="216"/>
    </row>
    <row r="7713" spans="1:30" s="215" customFormat="1" x14ac:dyDescent="0.25">
      <c r="A7713" s="215" t="s">
        <v>160</v>
      </c>
      <c r="B7713" s="215">
        <v>6248</v>
      </c>
      <c r="C7713" s="215" t="s">
        <v>281</v>
      </c>
      <c r="D7713" s="215">
        <v>191953272</v>
      </c>
      <c r="E7713" s="215">
        <v>1020</v>
      </c>
      <c r="F7713" s="215">
        <v>1110</v>
      </c>
      <c r="G7713" s="215">
        <v>1004</v>
      </c>
      <c r="I7713" s="215" t="s">
        <v>17853</v>
      </c>
      <c r="J7713" s="215" t="s">
        <v>17854</v>
      </c>
      <c r="K7713" s="215" t="s">
        <v>8688</v>
      </c>
      <c r="L7713" s="215" t="s">
        <v>22212</v>
      </c>
      <c r="AD7713" s="216"/>
    </row>
    <row r="7714" spans="1:30" s="215" customFormat="1" x14ac:dyDescent="0.25">
      <c r="A7714" s="215" t="s">
        <v>160</v>
      </c>
      <c r="B7714" s="215">
        <v>6248</v>
      </c>
      <c r="C7714" s="215" t="s">
        <v>281</v>
      </c>
      <c r="D7714" s="215">
        <v>191953274</v>
      </c>
      <c r="E7714" s="215">
        <v>1020</v>
      </c>
      <c r="F7714" s="215">
        <v>1110</v>
      </c>
      <c r="G7714" s="215">
        <v>1004</v>
      </c>
      <c r="I7714" s="215" t="s">
        <v>17853</v>
      </c>
      <c r="J7714" s="215" t="s">
        <v>17854</v>
      </c>
      <c r="K7714" s="215" t="s">
        <v>8688</v>
      </c>
      <c r="L7714" s="215" t="s">
        <v>22213</v>
      </c>
      <c r="AD7714" s="216"/>
    </row>
    <row r="7715" spans="1:30" s="215" customFormat="1" x14ac:dyDescent="0.25">
      <c r="A7715" s="215" t="s">
        <v>160</v>
      </c>
      <c r="B7715" s="215">
        <v>6248</v>
      </c>
      <c r="C7715" s="215" t="s">
        <v>281</v>
      </c>
      <c r="D7715" s="215">
        <v>191954041</v>
      </c>
      <c r="E7715" s="215">
        <v>1020</v>
      </c>
      <c r="F7715" s="215">
        <v>1110</v>
      </c>
      <c r="G7715" s="215">
        <v>1004</v>
      </c>
      <c r="I7715" s="215" t="s">
        <v>17909</v>
      </c>
      <c r="J7715" s="215" t="s">
        <v>17910</v>
      </c>
      <c r="K7715" s="215" t="s">
        <v>8688</v>
      </c>
      <c r="L7715" s="215" t="s">
        <v>22214</v>
      </c>
      <c r="AD7715" s="216"/>
    </row>
    <row r="7716" spans="1:30" s="215" customFormat="1" x14ac:dyDescent="0.25">
      <c r="A7716" s="215" t="s">
        <v>160</v>
      </c>
      <c r="B7716" s="215">
        <v>6248</v>
      </c>
      <c r="C7716" s="215" t="s">
        <v>281</v>
      </c>
      <c r="D7716" s="215">
        <v>191954080</v>
      </c>
      <c r="E7716" s="215">
        <v>1020</v>
      </c>
      <c r="F7716" s="215">
        <v>1110</v>
      </c>
      <c r="G7716" s="215">
        <v>1004</v>
      </c>
      <c r="I7716" s="215" t="s">
        <v>17911</v>
      </c>
      <c r="J7716" s="215" t="s">
        <v>17912</v>
      </c>
      <c r="K7716" s="215" t="s">
        <v>8688</v>
      </c>
      <c r="L7716" s="215" t="s">
        <v>22215</v>
      </c>
      <c r="AD7716" s="216"/>
    </row>
    <row r="7717" spans="1:30" s="215" customFormat="1" x14ac:dyDescent="0.25">
      <c r="A7717" s="215" t="s">
        <v>160</v>
      </c>
      <c r="B7717" s="215">
        <v>6248</v>
      </c>
      <c r="C7717" s="215" t="s">
        <v>281</v>
      </c>
      <c r="D7717" s="215">
        <v>191955527</v>
      </c>
      <c r="E7717" s="215">
        <v>1020</v>
      </c>
      <c r="F7717" s="215">
        <v>1121</v>
      </c>
      <c r="G7717" s="215">
        <v>1004</v>
      </c>
      <c r="I7717" s="215" t="s">
        <v>17913</v>
      </c>
      <c r="J7717" s="215" t="s">
        <v>17914</v>
      </c>
      <c r="K7717" s="215" t="s">
        <v>8688</v>
      </c>
      <c r="L7717" s="215" t="s">
        <v>22216</v>
      </c>
      <c r="AD7717" s="216"/>
    </row>
    <row r="7718" spans="1:30" s="215" customFormat="1" x14ac:dyDescent="0.25">
      <c r="A7718" s="215" t="s">
        <v>160</v>
      </c>
      <c r="B7718" s="215">
        <v>6248</v>
      </c>
      <c r="C7718" s="215" t="s">
        <v>281</v>
      </c>
      <c r="D7718" s="215">
        <v>191961990</v>
      </c>
      <c r="E7718" s="215">
        <v>1060</v>
      </c>
      <c r="F7718" s="215">
        <v>1251</v>
      </c>
      <c r="G7718" s="215">
        <v>1004</v>
      </c>
      <c r="I7718" s="215" t="s">
        <v>17915</v>
      </c>
      <c r="J7718" s="215" t="s">
        <v>17916</v>
      </c>
      <c r="K7718" s="215" t="s">
        <v>8688</v>
      </c>
      <c r="L7718" s="215" t="s">
        <v>22217</v>
      </c>
      <c r="AD7718" s="216"/>
    </row>
    <row r="7719" spans="1:30" s="215" customFormat="1" x14ac:dyDescent="0.25">
      <c r="A7719" s="215" t="s">
        <v>160</v>
      </c>
      <c r="B7719" s="215">
        <v>6248</v>
      </c>
      <c r="C7719" s="215" t="s">
        <v>281</v>
      </c>
      <c r="D7719" s="215">
        <v>191962251</v>
      </c>
      <c r="E7719" s="215">
        <v>1020</v>
      </c>
      <c r="F7719" s="215">
        <v>1110</v>
      </c>
      <c r="G7719" s="215">
        <v>1004</v>
      </c>
      <c r="I7719" s="215" t="s">
        <v>17917</v>
      </c>
      <c r="J7719" s="215" t="s">
        <v>17918</v>
      </c>
      <c r="K7719" s="215" t="s">
        <v>8688</v>
      </c>
      <c r="L7719" s="215" t="s">
        <v>22218</v>
      </c>
      <c r="AD7719" s="216"/>
    </row>
    <row r="7720" spans="1:30" s="215" customFormat="1" x14ac:dyDescent="0.25">
      <c r="A7720" s="215" t="s">
        <v>160</v>
      </c>
      <c r="B7720" s="215">
        <v>6248</v>
      </c>
      <c r="C7720" s="215" t="s">
        <v>281</v>
      </c>
      <c r="D7720" s="215">
        <v>191965732</v>
      </c>
      <c r="E7720" s="215">
        <v>1060</v>
      </c>
      <c r="F7720" s="215">
        <v>1251</v>
      </c>
      <c r="G7720" s="215">
        <v>1004</v>
      </c>
      <c r="I7720" s="215" t="s">
        <v>17919</v>
      </c>
      <c r="J7720" s="215" t="s">
        <v>17920</v>
      </c>
      <c r="K7720" s="215" t="s">
        <v>8688</v>
      </c>
      <c r="L7720" s="215" t="s">
        <v>22219</v>
      </c>
      <c r="AD7720" s="216"/>
    </row>
    <row r="7721" spans="1:30" s="215" customFormat="1" x14ac:dyDescent="0.25">
      <c r="A7721" s="215" t="s">
        <v>160</v>
      </c>
      <c r="B7721" s="215">
        <v>6248</v>
      </c>
      <c r="C7721" s="215" t="s">
        <v>281</v>
      </c>
      <c r="D7721" s="215">
        <v>191967424</v>
      </c>
      <c r="E7721" s="215">
        <v>1020</v>
      </c>
      <c r="F7721" s="215">
        <v>1110</v>
      </c>
      <c r="G7721" s="215">
        <v>1004</v>
      </c>
      <c r="I7721" s="215" t="s">
        <v>28391</v>
      </c>
      <c r="J7721" s="215" t="s">
        <v>28392</v>
      </c>
      <c r="K7721" s="215" t="s">
        <v>8688</v>
      </c>
      <c r="L7721" s="215" t="s">
        <v>28430</v>
      </c>
      <c r="AD7721" s="216"/>
    </row>
    <row r="7722" spans="1:30" s="215" customFormat="1" x14ac:dyDescent="0.25">
      <c r="A7722" s="215" t="s">
        <v>160</v>
      </c>
      <c r="B7722" s="215">
        <v>6248</v>
      </c>
      <c r="C7722" s="215" t="s">
        <v>281</v>
      </c>
      <c r="D7722" s="215">
        <v>191967426</v>
      </c>
      <c r="E7722" s="215">
        <v>1020</v>
      </c>
      <c r="F7722" s="215">
        <v>1110</v>
      </c>
      <c r="G7722" s="215">
        <v>1004</v>
      </c>
      <c r="I7722" s="215" t="s">
        <v>28393</v>
      </c>
      <c r="J7722" s="215" t="s">
        <v>28394</v>
      </c>
      <c r="K7722" s="215" t="s">
        <v>8688</v>
      </c>
      <c r="L7722" s="215" t="s">
        <v>28431</v>
      </c>
      <c r="AD7722" s="216"/>
    </row>
    <row r="7723" spans="1:30" s="215" customFormat="1" x14ac:dyDescent="0.25">
      <c r="A7723" s="215" t="s">
        <v>160</v>
      </c>
      <c r="B7723" s="215">
        <v>6248</v>
      </c>
      <c r="C7723" s="215" t="s">
        <v>281</v>
      </c>
      <c r="D7723" s="215">
        <v>191967427</v>
      </c>
      <c r="E7723" s="215">
        <v>1020</v>
      </c>
      <c r="F7723" s="215">
        <v>1110</v>
      </c>
      <c r="G7723" s="215">
        <v>1004</v>
      </c>
      <c r="I7723" s="215" t="s">
        <v>28395</v>
      </c>
      <c r="J7723" s="215" t="s">
        <v>28396</v>
      </c>
      <c r="K7723" s="215" t="s">
        <v>8688</v>
      </c>
      <c r="L7723" s="215" t="s">
        <v>28432</v>
      </c>
      <c r="AD7723" s="216"/>
    </row>
    <row r="7724" spans="1:30" s="215" customFormat="1" x14ac:dyDescent="0.25">
      <c r="A7724" s="215" t="s">
        <v>160</v>
      </c>
      <c r="B7724" s="215">
        <v>6248</v>
      </c>
      <c r="C7724" s="215" t="s">
        <v>281</v>
      </c>
      <c r="D7724" s="215">
        <v>191967499</v>
      </c>
      <c r="E7724" s="215">
        <v>1020</v>
      </c>
      <c r="F7724" s="215">
        <v>1122</v>
      </c>
      <c r="G7724" s="215">
        <v>1004</v>
      </c>
      <c r="I7724" s="215" t="s">
        <v>31880</v>
      </c>
      <c r="J7724" s="215" t="s">
        <v>31881</v>
      </c>
      <c r="K7724" s="215" t="s">
        <v>8688</v>
      </c>
      <c r="L7724" s="215" t="s">
        <v>31971</v>
      </c>
      <c r="AD7724" s="216"/>
    </row>
    <row r="7725" spans="1:30" s="215" customFormat="1" x14ac:dyDescent="0.25">
      <c r="A7725" s="215" t="s">
        <v>160</v>
      </c>
      <c r="B7725" s="215">
        <v>6248</v>
      </c>
      <c r="C7725" s="215" t="s">
        <v>281</v>
      </c>
      <c r="D7725" s="215">
        <v>191967506</v>
      </c>
      <c r="E7725" s="215">
        <v>1020</v>
      </c>
      <c r="F7725" s="215">
        <v>1122</v>
      </c>
      <c r="G7725" s="215">
        <v>1004</v>
      </c>
      <c r="I7725" s="215" t="s">
        <v>28932</v>
      </c>
      <c r="J7725" s="215" t="s">
        <v>28933</v>
      </c>
      <c r="K7725" s="215" t="s">
        <v>8688</v>
      </c>
      <c r="L7725" s="215" t="s">
        <v>28987</v>
      </c>
      <c r="AD7725" s="216"/>
    </row>
    <row r="7726" spans="1:30" s="215" customFormat="1" x14ac:dyDescent="0.25">
      <c r="A7726" s="215" t="s">
        <v>160</v>
      </c>
      <c r="B7726" s="215">
        <v>6248</v>
      </c>
      <c r="C7726" s="215" t="s">
        <v>281</v>
      </c>
      <c r="D7726" s="215">
        <v>191971470</v>
      </c>
      <c r="E7726" s="215">
        <v>1060</v>
      </c>
      <c r="F7726" s="215">
        <v>1252</v>
      </c>
      <c r="G7726" s="215">
        <v>1004</v>
      </c>
      <c r="I7726" s="215" t="s">
        <v>17921</v>
      </c>
      <c r="J7726" s="215" t="s">
        <v>17922</v>
      </c>
      <c r="K7726" s="215" t="s">
        <v>8688</v>
      </c>
      <c r="L7726" s="215" t="s">
        <v>22220</v>
      </c>
      <c r="AD7726" s="216"/>
    </row>
    <row r="7727" spans="1:30" s="215" customFormat="1" x14ac:dyDescent="0.25">
      <c r="A7727" s="215" t="s">
        <v>160</v>
      </c>
      <c r="B7727" s="215">
        <v>6248</v>
      </c>
      <c r="C7727" s="215" t="s">
        <v>281</v>
      </c>
      <c r="D7727" s="215">
        <v>191971521</v>
      </c>
      <c r="E7727" s="215">
        <v>1060</v>
      </c>
      <c r="F7727" s="215">
        <v>1230</v>
      </c>
      <c r="G7727" s="215">
        <v>1004</v>
      </c>
      <c r="I7727" s="215" t="s">
        <v>17923</v>
      </c>
      <c r="J7727" s="215" t="s">
        <v>17924</v>
      </c>
      <c r="K7727" s="215" t="s">
        <v>8688</v>
      </c>
      <c r="L7727" s="215" t="s">
        <v>22221</v>
      </c>
      <c r="AD7727" s="216"/>
    </row>
    <row r="7728" spans="1:30" s="215" customFormat="1" x14ac:dyDescent="0.25">
      <c r="A7728" s="215" t="s">
        <v>160</v>
      </c>
      <c r="B7728" s="215">
        <v>6248</v>
      </c>
      <c r="C7728" s="215" t="s">
        <v>281</v>
      </c>
      <c r="D7728" s="215">
        <v>191972735</v>
      </c>
      <c r="E7728" s="215">
        <v>1060</v>
      </c>
      <c r="F7728" s="215">
        <v>1242</v>
      </c>
      <c r="G7728" s="215">
        <v>1004</v>
      </c>
      <c r="I7728" s="215" t="s">
        <v>17925</v>
      </c>
      <c r="J7728" s="215" t="s">
        <v>17926</v>
      </c>
      <c r="K7728" s="215" t="s">
        <v>8688</v>
      </c>
      <c r="L7728" s="215" t="s">
        <v>22222</v>
      </c>
      <c r="AD7728" s="216"/>
    </row>
    <row r="7729" spans="1:30" s="215" customFormat="1" x14ac:dyDescent="0.25">
      <c r="A7729" s="215" t="s">
        <v>160</v>
      </c>
      <c r="B7729" s="215">
        <v>6248</v>
      </c>
      <c r="C7729" s="215" t="s">
        <v>281</v>
      </c>
      <c r="D7729" s="215">
        <v>191975578</v>
      </c>
      <c r="E7729" s="215">
        <v>1060</v>
      </c>
      <c r="F7729" s="215">
        <v>1242</v>
      </c>
      <c r="G7729" s="215">
        <v>1004</v>
      </c>
      <c r="I7729" s="215" t="s">
        <v>17927</v>
      </c>
      <c r="J7729" s="215" t="s">
        <v>17928</v>
      </c>
      <c r="K7729" s="215" t="s">
        <v>8741</v>
      </c>
      <c r="L7729" s="215" t="s">
        <v>23392</v>
      </c>
      <c r="AD7729" s="216"/>
    </row>
    <row r="7730" spans="1:30" s="215" customFormat="1" x14ac:dyDescent="0.25">
      <c r="A7730" s="215" t="s">
        <v>160</v>
      </c>
      <c r="B7730" s="215">
        <v>6248</v>
      </c>
      <c r="C7730" s="215" t="s">
        <v>281</v>
      </c>
      <c r="D7730" s="215">
        <v>191990961</v>
      </c>
      <c r="E7730" s="215">
        <v>1020</v>
      </c>
      <c r="F7730" s="215">
        <v>1110</v>
      </c>
      <c r="G7730" s="215">
        <v>1004</v>
      </c>
      <c r="I7730" s="215" t="s">
        <v>17929</v>
      </c>
      <c r="J7730" s="215" t="s">
        <v>17930</v>
      </c>
      <c r="K7730" s="215" t="s">
        <v>8688</v>
      </c>
      <c r="L7730" s="215" t="s">
        <v>22223</v>
      </c>
      <c r="AD7730" s="216"/>
    </row>
    <row r="7731" spans="1:30" s="215" customFormat="1" x14ac:dyDescent="0.25">
      <c r="A7731" s="215" t="s">
        <v>160</v>
      </c>
      <c r="B7731" s="215">
        <v>6248</v>
      </c>
      <c r="C7731" s="215" t="s">
        <v>281</v>
      </c>
      <c r="D7731" s="215">
        <v>191990963</v>
      </c>
      <c r="E7731" s="215">
        <v>1020</v>
      </c>
      <c r="F7731" s="215">
        <v>1110</v>
      </c>
      <c r="G7731" s="215">
        <v>1004</v>
      </c>
      <c r="I7731" s="215" t="s">
        <v>17931</v>
      </c>
      <c r="J7731" s="215" t="s">
        <v>17932</v>
      </c>
      <c r="K7731" s="215" t="s">
        <v>8688</v>
      </c>
      <c r="L7731" s="215" t="s">
        <v>22224</v>
      </c>
      <c r="AD7731" s="216"/>
    </row>
    <row r="7732" spans="1:30" s="215" customFormat="1" x14ac:dyDescent="0.25">
      <c r="A7732" s="215" t="s">
        <v>160</v>
      </c>
      <c r="B7732" s="215">
        <v>6248</v>
      </c>
      <c r="C7732" s="215" t="s">
        <v>281</v>
      </c>
      <c r="D7732" s="215">
        <v>191990968</v>
      </c>
      <c r="E7732" s="215">
        <v>1020</v>
      </c>
      <c r="F7732" s="215">
        <v>1110</v>
      </c>
      <c r="G7732" s="215">
        <v>1004</v>
      </c>
      <c r="I7732" s="215" t="s">
        <v>17933</v>
      </c>
      <c r="J7732" s="215" t="s">
        <v>17934</v>
      </c>
      <c r="K7732" s="215" t="s">
        <v>8688</v>
      </c>
      <c r="L7732" s="215" t="s">
        <v>22225</v>
      </c>
      <c r="AD7732" s="216"/>
    </row>
    <row r="7733" spans="1:30" s="215" customFormat="1" x14ac:dyDescent="0.25">
      <c r="A7733" s="215" t="s">
        <v>160</v>
      </c>
      <c r="B7733" s="215">
        <v>6248</v>
      </c>
      <c r="C7733" s="215" t="s">
        <v>281</v>
      </c>
      <c r="D7733" s="215">
        <v>192000593</v>
      </c>
      <c r="E7733" s="215">
        <v>1060</v>
      </c>
      <c r="F7733" s="215">
        <v>1252</v>
      </c>
      <c r="G7733" s="215">
        <v>1004</v>
      </c>
      <c r="I7733" s="215" t="s">
        <v>17935</v>
      </c>
      <c r="J7733" s="215" t="s">
        <v>17936</v>
      </c>
      <c r="K7733" s="215" t="s">
        <v>8688</v>
      </c>
      <c r="L7733" s="215" t="s">
        <v>22226</v>
      </c>
      <c r="AD7733" s="216"/>
    </row>
    <row r="7734" spans="1:30" s="215" customFormat="1" x14ac:dyDescent="0.25">
      <c r="A7734" s="215" t="s">
        <v>160</v>
      </c>
      <c r="B7734" s="215">
        <v>6248</v>
      </c>
      <c r="C7734" s="215" t="s">
        <v>281</v>
      </c>
      <c r="D7734" s="215">
        <v>192004890</v>
      </c>
      <c r="E7734" s="215">
        <v>1060</v>
      </c>
      <c r="F7734" s="215">
        <v>1251</v>
      </c>
      <c r="G7734" s="215">
        <v>1004</v>
      </c>
      <c r="I7734" s="215" t="s">
        <v>25697</v>
      </c>
      <c r="J7734" s="215" t="s">
        <v>25698</v>
      </c>
      <c r="K7734" s="215" t="s">
        <v>8688</v>
      </c>
      <c r="L7734" s="215" t="s">
        <v>26103</v>
      </c>
      <c r="AD7734" s="216"/>
    </row>
    <row r="7735" spans="1:30" s="215" customFormat="1" x14ac:dyDescent="0.25">
      <c r="A7735" s="215" t="s">
        <v>160</v>
      </c>
      <c r="B7735" s="215">
        <v>6248</v>
      </c>
      <c r="C7735" s="215" t="s">
        <v>281</v>
      </c>
      <c r="D7735" s="215">
        <v>192005412</v>
      </c>
      <c r="E7735" s="215">
        <v>1060</v>
      </c>
      <c r="F7735" s="215">
        <v>1252</v>
      </c>
      <c r="G7735" s="215">
        <v>1004</v>
      </c>
      <c r="I7735" s="215" t="s">
        <v>17937</v>
      </c>
      <c r="J7735" s="215" t="s">
        <v>17938</v>
      </c>
      <c r="K7735" s="215" t="s">
        <v>8688</v>
      </c>
      <c r="L7735" s="215" t="s">
        <v>22227</v>
      </c>
      <c r="AD7735" s="216"/>
    </row>
    <row r="7736" spans="1:30" s="215" customFormat="1" x14ac:dyDescent="0.25">
      <c r="A7736" s="215" t="s">
        <v>160</v>
      </c>
      <c r="B7736" s="215">
        <v>6248</v>
      </c>
      <c r="C7736" s="215" t="s">
        <v>281</v>
      </c>
      <c r="D7736" s="215">
        <v>192013380</v>
      </c>
      <c r="E7736" s="215">
        <v>1020</v>
      </c>
      <c r="F7736" s="215">
        <v>1122</v>
      </c>
      <c r="G7736" s="215">
        <v>1004</v>
      </c>
      <c r="I7736" s="215" t="s">
        <v>17939</v>
      </c>
      <c r="J7736" s="215" t="s">
        <v>17940</v>
      </c>
      <c r="K7736" s="215" t="s">
        <v>8688</v>
      </c>
      <c r="L7736" s="215" t="s">
        <v>22228</v>
      </c>
      <c r="AD7736" s="216"/>
    </row>
    <row r="7737" spans="1:30" s="215" customFormat="1" x14ac:dyDescent="0.25">
      <c r="A7737" s="215" t="s">
        <v>160</v>
      </c>
      <c r="B7737" s="215">
        <v>6248</v>
      </c>
      <c r="C7737" s="215" t="s">
        <v>281</v>
      </c>
      <c r="D7737" s="215">
        <v>192028210</v>
      </c>
      <c r="E7737" s="215">
        <v>1020</v>
      </c>
      <c r="F7737" s="215">
        <v>1122</v>
      </c>
      <c r="G7737" s="215">
        <v>1004</v>
      </c>
      <c r="I7737" s="215" t="s">
        <v>25365</v>
      </c>
      <c r="J7737" s="215" t="s">
        <v>25366</v>
      </c>
      <c r="K7737" s="215" t="s">
        <v>8688</v>
      </c>
      <c r="L7737" s="215" t="s">
        <v>25386</v>
      </c>
      <c r="AD7737" s="216"/>
    </row>
    <row r="7738" spans="1:30" s="215" customFormat="1" x14ac:dyDescent="0.25">
      <c r="A7738" s="215" t="s">
        <v>160</v>
      </c>
      <c r="B7738" s="215">
        <v>6248</v>
      </c>
      <c r="C7738" s="215" t="s">
        <v>281</v>
      </c>
      <c r="D7738" s="215">
        <v>192036324</v>
      </c>
      <c r="E7738" s="215">
        <v>1060</v>
      </c>
      <c r="F7738" s="215">
        <v>1252</v>
      </c>
      <c r="G7738" s="215">
        <v>1004</v>
      </c>
      <c r="I7738" s="215" t="s">
        <v>27703</v>
      </c>
      <c r="J7738" s="215" t="s">
        <v>27704</v>
      </c>
      <c r="K7738" s="215" t="s">
        <v>328</v>
      </c>
      <c r="L7738" s="215" t="s">
        <v>27972</v>
      </c>
      <c r="AD7738" s="216"/>
    </row>
    <row r="7739" spans="1:30" s="215" customFormat="1" x14ac:dyDescent="0.25">
      <c r="A7739" s="215" t="s">
        <v>160</v>
      </c>
      <c r="B7739" s="215">
        <v>6248</v>
      </c>
      <c r="C7739" s="215" t="s">
        <v>281</v>
      </c>
      <c r="D7739" s="215">
        <v>192036325</v>
      </c>
      <c r="E7739" s="215">
        <v>1060</v>
      </c>
      <c r="F7739" s="215">
        <v>1252</v>
      </c>
      <c r="G7739" s="215">
        <v>1004</v>
      </c>
      <c r="I7739" s="215" t="s">
        <v>27705</v>
      </c>
      <c r="J7739" s="215" t="s">
        <v>27706</v>
      </c>
      <c r="K7739" s="215" t="s">
        <v>328</v>
      </c>
      <c r="L7739" s="215" t="s">
        <v>27972</v>
      </c>
      <c r="AD7739" s="216"/>
    </row>
    <row r="7740" spans="1:30" s="215" customFormat="1" x14ac:dyDescent="0.25">
      <c r="A7740" s="215" t="s">
        <v>160</v>
      </c>
      <c r="B7740" s="215">
        <v>6248</v>
      </c>
      <c r="C7740" s="215" t="s">
        <v>281</v>
      </c>
      <c r="D7740" s="215">
        <v>192036327</v>
      </c>
      <c r="E7740" s="215">
        <v>1060</v>
      </c>
      <c r="F7740" s="215">
        <v>1252</v>
      </c>
      <c r="G7740" s="215">
        <v>1004</v>
      </c>
      <c r="I7740" s="215" t="s">
        <v>27707</v>
      </c>
      <c r="J7740" s="215" t="s">
        <v>27708</v>
      </c>
      <c r="K7740" s="215" t="s">
        <v>8688</v>
      </c>
      <c r="L7740" s="215" t="s">
        <v>28050</v>
      </c>
      <c r="AD7740" s="216"/>
    </row>
    <row r="7741" spans="1:30" s="215" customFormat="1" x14ac:dyDescent="0.25">
      <c r="A7741" s="215" t="s">
        <v>160</v>
      </c>
      <c r="B7741" s="215">
        <v>6248</v>
      </c>
      <c r="C7741" s="215" t="s">
        <v>281</v>
      </c>
      <c r="D7741" s="215">
        <v>192047607</v>
      </c>
      <c r="E7741" s="215">
        <v>1020</v>
      </c>
      <c r="F7741" s="215">
        <v>1121</v>
      </c>
      <c r="G7741" s="215">
        <v>1004</v>
      </c>
      <c r="I7741" s="215" t="s">
        <v>29232</v>
      </c>
      <c r="J7741" s="215" t="s">
        <v>29233</v>
      </c>
      <c r="K7741" s="215" t="s">
        <v>8741</v>
      </c>
      <c r="L7741" s="215" t="s">
        <v>29278</v>
      </c>
      <c r="AD7741" s="216"/>
    </row>
    <row r="7742" spans="1:30" s="215" customFormat="1" x14ac:dyDescent="0.25">
      <c r="A7742" s="215" t="s">
        <v>160</v>
      </c>
      <c r="B7742" s="215">
        <v>6248</v>
      </c>
      <c r="C7742" s="215" t="s">
        <v>281</v>
      </c>
      <c r="D7742" s="215">
        <v>192048300</v>
      </c>
      <c r="E7742" s="215">
        <v>1020</v>
      </c>
      <c r="F7742" s="215">
        <v>1110</v>
      </c>
      <c r="G7742" s="215">
        <v>1004</v>
      </c>
      <c r="I7742" s="215" t="s">
        <v>30507</v>
      </c>
      <c r="J7742" s="215" t="s">
        <v>30508</v>
      </c>
      <c r="K7742" s="215" t="s">
        <v>8741</v>
      </c>
      <c r="L7742" s="215" t="s">
        <v>31199</v>
      </c>
      <c r="AD7742" s="216"/>
    </row>
    <row r="7743" spans="1:30" s="215" customFormat="1" x14ac:dyDescent="0.25">
      <c r="A7743" s="215" t="s">
        <v>160</v>
      </c>
      <c r="B7743" s="215">
        <v>6248</v>
      </c>
      <c r="C7743" s="215" t="s">
        <v>281</v>
      </c>
      <c r="D7743" s="215">
        <v>192048306</v>
      </c>
      <c r="E7743" s="215">
        <v>1020</v>
      </c>
      <c r="F7743" s="215">
        <v>1110</v>
      </c>
      <c r="G7743" s="215">
        <v>1004</v>
      </c>
      <c r="I7743" s="215" t="s">
        <v>30509</v>
      </c>
      <c r="J7743" s="215" t="s">
        <v>30510</v>
      </c>
      <c r="K7743" s="215" t="s">
        <v>8741</v>
      </c>
      <c r="L7743" s="215" t="s">
        <v>31200</v>
      </c>
      <c r="AD7743" s="216"/>
    </row>
    <row r="7744" spans="1:30" s="215" customFormat="1" x14ac:dyDescent="0.25">
      <c r="A7744" s="215" t="s">
        <v>160</v>
      </c>
      <c r="B7744" s="215">
        <v>6248</v>
      </c>
      <c r="C7744" s="215" t="s">
        <v>281</v>
      </c>
      <c r="D7744" s="215">
        <v>192049834</v>
      </c>
      <c r="E7744" s="215">
        <v>1060</v>
      </c>
      <c r="F7744" s="215">
        <v>1271</v>
      </c>
      <c r="G7744" s="215">
        <v>1004</v>
      </c>
      <c r="I7744" s="215" t="s">
        <v>31303</v>
      </c>
      <c r="J7744" s="215" t="s">
        <v>31304</v>
      </c>
      <c r="K7744" s="215" t="s">
        <v>8688</v>
      </c>
      <c r="L7744" s="215" t="s">
        <v>31355</v>
      </c>
      <c r="AD7744" s="216"/>
    </row>
    <row r="7745" spans="1:30" s="215" customFormat="1" x14ac:dyDescent="0.25">
      <c r="A7745" s="215" t="s">
        <v>160</v>
      </c>
      <c r="B7745" s="215">
        <v>6252</v>
      </c>
      <c r="C7745" s="215" t="s">
        <v>283</v>
      </c>
      <c r="D7745" s="215">
        <v>938907</v>
      </c>
      <c r="E7745" s="215">
        <v>1040</v>
      </c>
      <c r="F7745" s="215">
        <v>1212</v>
      </c>
      <c r="G7745" s="215">
        <v>1004</v>
      </c>
      <c r="I7745" s="215" t="s">
        <v>9642</v>
      </c>
      <c r="J7745" s="215" t="s">
        <v>9643</v>
      </c>
      <c r="K7745" s="215" t="s">
        <v>8688</v>
      </c>
      <c r="L7745" s="215" t="s">
        <v>11070</v>
      </c>
      <c r="AD7745" s="216"/>
    </row>
    <row r="7746" spans="1:30" s="215" customFormat="1" x14ac:dyDescent="0.25">
      <c r="A7746" s="215" t="s">
        <v>160</v>
      </c>
      <c r="B7746" s="215">
        <v>6252</v>
      </c>
      <c r="C7746" s="215" t="s">
        <v>283</v>
      </c>
      <c r="D7746" s="215">
        <v>938960</v>
      </c>
      <c r="E7746" s="215">
        <v>1060</v>
      </c>
      <c r="F7746" s="215">
        <v>1212</v>
      </c>
      <c r="G7746" s="215">
        <v>1004</v>
      </c>
      <c r="I7746" s="215" t="s">
        <v>9644</v>
      </c>
      <c r="J7746" s="215" t="s">
        <v>9645</v>
      </c>
      <c r="K7746" s="215" t="s">
        <v>8688</v>
      </c>
      <c r="L7746" s="215" t="s">
        <v>11071</v>
      </c>
      <c r="AD7746" s="216"/>
    </row>
    <row r="7747" spans="1:30" s="215" customFormat="1" x14ac:dyDescent="0.25">
      <c r="A7747" s="215" t="s">
        <v>160</v>
      </c>
      <c r="B7747" s="215">
        <v>6252</v>
      </c>
      <c r="C7747" s="215" t="s">
        <v>283</v>
      </c>
      <c r="D7747" s="215">
        <v>939146</v>
      </c>
      <c r="E7747" s="215">
        <v>1040</v>
      </c>
      <c r="F7747" s="215">
        <v>1212</v>
      </c>
      <c r="G7747" s="215">
        <v>1004</v>
      </c>
      <c r="I7747" s="215" t="s">
        <v>9646</v>
      </c>
      <c r="J7747" s="215" t="s">
        <v>9647</v>
      </c>
      <c r="K7747" s="215" t="s">
        <v>8688</v>
      </c>
      <c r="L7747" s="215" t="s">
        <v>11072</v>
      </c>
      <c r="AD7747" s="216"/>
    </row>
    <row r="7748" spans="1:30" s="215" customFormat="1" x14ac:dyDescent="0.25">
      <c r="A7748" s="215" t="s">
        <v>160</v>
      </c>
      <c r="B7748" s="215">
        <v>6252</v>
      </c>
      <c r="C7748" s="215" t="s">
        <v>283</v>
      </c>
      <c r="D7748" s="215">
        <v>3111699</v>
      </c>
      <c r="E7748" s="215">
        <v>1020</v>
      </c>
      <c r="F7748" s="215">
        <v>1110</v>
      </c>
      <c r="G7748" s="215">
        <v>1004</v>
      </c>
      <c r="I7748" s="215" t="s">
        <v>9648</v>
      </c>
      <c r="J7748" s="215" t="s">
        <v>9649</v>
      </c>
      <c r="K7748" s="215" t="s">
        <v>8741</v>
      </c>
      <c r="L7748" s="215" t="s">
        <v>11576</v>
      </c>
      <c r="AD7748" s="216"/>
    </row>
    <row r="7749" spans="1:30" s="215" customFormat="1" x14ac:dyDescent="0.25">
      <c r="A7749" s="215" t="s">
        <v>160</v>
      </c>
      <c r="B7749" s="215">
        <v>6252</v>
      </c>
      <c r="C7749" s="215" t="s">
        <v>283</v>
      </c>
      <c r="D7749" s="215">
        <v>3112166</v>
      </c>
      <c r="E7749" s="215">
        <v>1020</v>
      </c>
      <c r="F7749" s="215">
        <v>1110</v>
      </c>
      <c r="G7749" s="215">
        <v>1004</v>
      </c>
      <c r="I7749" s="215" t="s">
        <v>9650</v>
      </c>
      <c r="J7749" s="215" t="s">
        <v>9651</v>
      </c>
      <c r="K7749" s="215" t="s">
        <v>8741</v>
      </c>
      <c r="L7749" s="215" t="s">
        <v>11577</v>
      </c>
      <c r="AD7749" s="216"/>
    </row>
    <row r="7750" spans="1:30" s="215" customFormat="1" x14ac:dyDescent="0.25">
      <c r="A7750" s="215" t="s">
        <v>160</v>
      </c>
      <c r="B7750" s="215">
        <v>6252</v>
      </c>
      <c r="C7750" s="215" t="s">
        <v>283</v>
      </c>
      <c r="D7750" s="215">
        <v>3130575</v>
      </c>
      <c r="E7750" s="215">
        <v>1020</v>
      </c>
      <c r="F7750" s="215">
        <v>1110</v>
      </c>
      <c r="G7750" s="215">
        <v>1004</v>
      </c>
      <c r="I7750" s="215" t="s">
        <v>9652</v>
      </c>
      <c r="J7750" s="215" t="s">
        <v>9653</v>
      </c>
      <c r="K7750" s="215" t="s">
        <v>8741</v>
      </c>
      <c r="L7750" s="215" t="s">
        <v>11578</v>
      </c>
      <c r="AD7750" s="216"/>
    </row>
    <row r="7751" spans="1:30" s="215" customFormat="1" x14ac:dyDescent="0.25">
      <c r="A7751" s="215" t="s">
        <v>160</v>
      </c>
      <c r="B7751" s="215">
        <v>6252</v>
      </c>
      <c r="C7751" s="215" t="s">
        <v>283</v>
      </c>
      <c r="D7751" s="215">
        <v>3131011</v>
      </c>
      <c r="E7751" s="215">
        <v>1040</v>
      </c>
      <c r="F7751" s="215">
        <v>1212</v>
      </c>
      <c r="G7751" s="215">
        <v>1004</v>
      </c>
      <c r="I7751" s="215" t="s">
        <v>9654</v>
      </c>
      <c r="J7751" s="215" t="s">
        <v>9655</v>
      </c>
      <c r="K7751" s="215" t="s">
        <v>8688</v>
      </c>
      <c r="L7751" s="215" t="s">
        <v>11073</v>
      </c>
      <c r="AD7751" s="216"/>
    </row>
    <row r="7752" spans="1:30" s="215" customFormat="1" x14ac:dyDescent="0.25">
      <c r="A7752" s="215" t="s">
        <v>160</v>
      </c>
      <c r="B7752" s="215">
        <v>6252</v>
      </c>
      <c r="C7752" s="215" t="s">
        <v>283</v>
      </c>
      <c r="D7752" s="215">
        <v>3131132</v>
      </c>
      <c r="E7752" s="215">
        <v>1060</v>
      </c>
      <c r="F7752" s="215">
        <v>1230</v>
      </c>
      <c r="G7752" s="215">
        <v>1004</v>
      </c>
      <c r="I7752" s="215" t="s">
        <v>9656</v>
      </c>
      <c r="J7752" s="215" t="s">
        <v>9657</v>
      </c>
      <c r="K7752" s="215" t="s">
        <v>8688</v>
      </c>
      <c r="L7752" s="215" t="s">
        <v>11074</v>
      </c>
      <c r="AD7752" s="216"/>
    </row>
    <row r="7753" spans="1:30" s="215" customFormat="1" x14ac:dyDescent="0.25">
      <c r="A7753" s="215" t="s">
        <v>160</v>
      </c>
      <c r="B7753" s="215">
        <v>6252</v>
      </c>
      <c r="C7753" s="215" t="s">
        <v>283</v>
      </c>
      <c r="D7753" s="215">
        <v>9016844</v>
      </c>
      <c r="E7753" s="215">
        <v>1040</v>
      </c>
      <c r="F7753" s="215">
        <v>1212</v>
      </c>
      <c r="G7753" s="215">
        <v>1004</v>
      </c>
      <c r="I7753" s="215" t="s">
        <v>9658</v>
      </c>
      <c r="J7753" s="215" t="s">
        <v>9659</v>
      </c>
      <c r="K7753" s="215" t="s">
        <v>8688</v>
      </c>
      <c r="L7753" s="215" t="s">
        <v>11075</v>
      </c>
      <c r="AD7753" s="216"/>
    </row>
    <row r="7754" spans="1:30" s="215" customFormat="1" x14ac:dyDescent="0.25">
      <c r="A7754" s="215" t="s">
        <v>160</v>
      </c>
      <c r="B7754" s="215">
        <v>6252</v>
      </c>
      <c r="C7754" s="215" t="s">
        <v>283</v>
      </c>
      <c r="D7754" s="215">
        <v>9016857</v>
      </c>
      <c r="E7754" s="215">
        <v>1040</v>
      </c>
      <c r="F7754" s="215">
        <v>1212</v>
      </c>
      <c r="G7754" s="215">
        <v>1004</v>
      </c>
      <c r="I7754" s="215" t="s">
        <v>9660</v>
      </c>
      <c r="J7754" s="215" t="s">
        <v>9661</v>
      </c>
      <c r="K7754" s="215" t="s">
        <v>8688</v>
      </c>
      <c r="L7754" s="215" t="s">
        <v>11076</v>
      </c>
      <c r="AD7754" s="216"/>
    </row>
    <row r="7755" spans="1:30" s="215" customFormat="1" x14ac:dyDescent="0.25">
      <c r="A7755" s="215" t="s">
        <v>160</v>
      </c>
      <c r="B7755" s="215">
        <v>6252</v>
      </c>
      <c r="C7755" s="215" t="s">
        <v>283</v>
      </c>
      <c r="D7755" s="215">
        <v>9024904</v>
      </c>
      <c r="E7755" s="215">
        <v>1040</v>
      </c>
      <c r="F7755" s="215">
        <v>1211</v>
      </c>
      <c r="G7755" s="215">
        <v>1004</v>
      </c>
      <c r="I7755" s="215" t="s">
        <v>9662</v>
      </c>
      <c r="J7755" s="215" t="s">
        <v>9663</v>
      </c>
      <c r="K7755" s="215" t="s">
        <v>8688</v>
      </c>
      <c r="L7755" s="215" t="s">
        <v>11077</v>
      </c>
      <c r="AD7755" s="216"/>
    </row>
    <row r="7756" spans="1:30" s="215" customFormat="1" x14ac:dyDescent="0.25">
      <c r="A7756" s="215" t="s">
        <v>160</v>
      </c>
      <c r="B7756" s="215">
        <v>6252</v>
      </c>
      <c r="C7756" s="215" t="s">
        <v>283</v>
      </c>
      <c r="D7756" s="215">
        <v>9024907</v>
      </c>
      <c r="E7756" s="215">
        <v>1060</v>
      </c>
      <c r="F7756" s="215">
        <v>1211</v>
      </c>
      <c r="G7756" s="215">
        <v>1004</v>
      </c>
      <c r="I7756" s="215" t="s">
        <v>9664</v>
      </c>
      <c r="J7756" s="215" t="s">
        <v>9665</v>
      </c>
      <c r="K7756" s="215" t="s">
        <v>8688</v>
      </c>
      <c r="L7756" s="215" t="s">
        <v>11078</v>
      </c>
      <c r="AD7756" s="216"/>
    </row>
    <row r="7757" spans="1:30" s="215" customFormat="1" x14ac:dyDescent="0.25">
      <c r="A7757" s="215" t="s">
        <v>160</v>
      </c>
      <c r="B7757" s="215">
        <v>6252</v>
      </c>
      <c r="C7757" s="215" t="s">
        <v>283</v>
      </c>
      <c r="D7757" s="215">
        <v>9060021</v>
      </c>
      <c r="E7757" s="215">
        <v>1020</v>
      </c>
      <c r="F7757" s="215">
        <v>1110</v>
      </c>
      <c r="G7757" s="215">
        <v>1004</v>
      </c>
      <c r="I7757" s="215" t="s">
        <v>9666</v>
      </c>
      <c r="J7757" s="215" t="s">
        <v>9667</v>
      </c>
      <c r="K7757" s="215" t="s">
        <v>8688</v>
      </c>
      <c r="L7757" s="215" t="s">
        <v>11079</v>
      </c>
      <c r="AD7757" s="216"/>
    </row>
    <row r="7758" spans="1:30" s="215" customFormat="1" x14ac:dyDescent="0.25">
      <c r="A7758" s="215" t="s">
        <v>160</v>
      </c>
      <c r="B7758" s="215">
        <v>6252</v>
      </c>
      <c r="C7758" s="215" t="s">
        <v>283</v>
      </c>
      <c r="D7758" s="215">
        <v>101167600</v>
      </c>
      <c r="E7758" s="215">
        <v>1060</v>
      </c>
      <c r="F7758" s="215">
        <v>1211</v>
      </c>
      <c r="G7758" s="215">
        <v>1004</v>
      </c>
      <c r="I7758" s="215" t="s">
        <v>9668</v>
      </c>
      <c r="J7758" s="215" t="s">
        <v>9669</v>
      </c>
      <c r="K7758" s="215" t="s">
        <v>8688</v>
      </c>
      <c r="L7758" s="215" t="s">
        <v>11080</v>
      </c>
      <c r="AD7758" s="216"/>
    </row>
    <row r="7759" spans="1:30" s="215" customFormat="1" x14ac:dyDescent="0.25">
      <c r="A7759" s="215" t="s">
        <v>160</v>
      </c>
      <c r="B7759" s="215">
        <v>6252</v>
      </c>
      <c r="C7759" s="215" t="s">
        <v>283</v>
      </c>
      <c r="D7759" s="215">
        <v>190066325</v>
      </c>
      <c r="E7759" s="215">
        <v>1030</v>
      </c>
      <c r="F7759" s="215">
        <v>1110</v>
      </c>
      <c r="G7759" s="215">
        <v>1004</v>
      </c>
      <c r="I7759" s="215" t="s">
        <v>9670</v>
      </c>
      <c r="J7759" s="215" t="s">
        <v>9671</v>
      </c>
      <c r="K7759" s="215" t="s">
        <v>8688</v>
      </c>
      <c r="L7759" s="215" t="s">
        <v>11081</v>
      </c>
      <c r="AD7759" s="216"/>
    </row>
    <row r="7760" spans="1:30" s="215" customFormat="1" x14ac:dyDescent="0.25">
      <c r="A7760" s="215" t="s">
        <v>160</v>
      </c>
      <c r="B7760" s="215">
        <v>6252</v>
      </c>
      <c r="C7760" s="215" t="s">
        <v>283</v>
      </c>
      <c r="D7760" s="215">
        <v>190130433</v>
      </c>
      <c r="E7760" s="215">
        <v>1030</v>
      </c>
      <c r="F7760" s="215">
        <v>1110</v>
      </c>
      <c r="G7760" s="215">
        <v>1004</v>
      </c>
      <c r="I7760" s="215" t="s">
        <v>9672</v>
      </c>
      <c r="J7760" s="215" t="s">
        <v>9673</v>
      </c>
      <c r="K7760" s="215" t="s">
        <v>8688</v>
      </c>
      <c r="L7760" s="215" t="s">
        <v>11082</v>
      </c>
      <c r="AD7760" s="216"/>
    </row>
    <row r="7761" spans="1:30" s="215" customFormat="1" x14ac:dyDescent="0.25">
      <c r="A7761" s="215" t="s">
        <v>160</v>
      </c>
      <c r="B7761" s="215">
        <v>6252</v>
      </c>
      <c r="C7761" s="215" t="s">
        <v>283</v>
      </c>
      <c r="D7761" s="215">
        <v>190130437</v>
      </c>
      <c r="E7761" s="215">
        <v>1030</v>
      </c>
      <c r="F7761" s="215">
        <v>1110</v>
      </c>
      <c r="G7761" s="215">
        <v>1004</v>
      </c>
      <c r="I7761" s="215" t="s">
        <v>9674</v>
      </c>
      <c r="J7761" s="215" t="s">
        <v>9675</v>
      </c>
      <c r="K7761" s="215" t="s">
        <v>8688</v>
      </c>
      <c r="L7761" s="215" t="s">
        <v>11083</v>
      </c>
      <c r="AD7761" s="216"/>
    </row>
    <row r="7762" spans="1:30" s="215" customFormat="1" x14ac:dyDescent="0.25">
      <c r="A7762" s="215" t="s">
        <v>160</v>
      </c>
      <c r="B7762" s="215">
        <v>6252</v>
      </c>
      <c r="C7762" s="215" t="s">
        <v>283</v>
      </c>
      <c r="D7762" s="215">
        <v>190130438</v>
      </c>
      <c r="E7762" s="215">
        <v>1030</v>
      </c>
      <c r="F7762" s="215">
        <v>1110</v>
      </c>
      <c r="G7762" s="215">
        <v>1004</v>
      </c>
      <c r="I7762" s="215" t="s">
        <v>9676</v>
      </c>
      <c r="J7762" s="215" t="s">
        <v>9677</v>
      </c>
      <c r="K7762" s="215" t="s">
        <v>8688</v>
      </c>
      <c r="L7762" s="215" t="s">
        <v>11084</v>
      </c>
      <c r="AD7762" s="216"/>
    </row>
    <row r="7763" spans="1:30" s="215" customFormat="1" x14ac:dyDescent="0.25">
      <c r="A7763" s="215" t="s">
        <v>160</v>
      </c>
      <c r="B7763" s="215">
        <v>6252</v>
      </c>
      <c r="C7763" s="215" t="s">
        <v>283</v>
      </c>
      <c r="D7763" s="215">
        <v>190184790</v>
      </c>
      <c r="E7763" s="215">
        <v>1020</v>
      </c>
      <c r="F7763" s="215">
        <v>1110</v>
      </c>
      <c r="G7763" s="215">
        <v>1004</v>
      </c>
      <c r="I7763" s="215" t="s">
        <v>9678</v>
      </c>
      <c r="J7763" s="215" t="s">
        <v>9679</v>
      </c>
      <c r="K7763" s="215" t="s">
        <v>8688</v>
      </c>
      <c r="L7763" s="215" t="s">
        <v>11085</v>
      </c>
      <c r="AD7763" s="216"/>
    </row>
    <row r="7764" spans="1:30" s="215" customFormat="1" x14ac:dyDescent="0.25">
      <c r="A7764" s="215" t="s">
        <v>160</v>
      </c>
      <c r="B7764" s="215">
        <v>6252</v>
      </c>
      <c r="C7764" s="215" t="s">
        <v>283</v>
      </c>
      <c r="D7764" s="215">
        <v>190184800</v>
      </c>
      <c r="E7764" s="215">
        <v>1020</v>
      </c>
      <c r="F7764" s="215">
        <v>1110</v>
      </c>
      <c r="G7764" s="215">
        <v>1004</v>
      </c>
      <c r="I7764" s="215" t="s">
        <v>9680</v>
      </c>
      <c r="J7764" s="215" t="s">
        <v>9681</v>
      </c>
      <c r="K7764" s="215" t="s">
        <v>8688</v>
      </c>
      <c r="L7764" s="215" t="s">
        <v>11086</v>
      </c>
      <c r="AD7764" s="216"/>
    </row>
    <row r="7765" spans="1:30" s="215" customFormat="1" x14ac:dyDescent="0.25">
      <c r="A7765" s="215" t="s">
        <v>160</v>
      </c>
      <c r="B7765" s="215">
        <v>6252</v>
      </c>
      <c r="C7765" s="215" t="s">
        <v>283</v>
      </c>
      <c r="D7765" s="215">
        <v>190185729</v>
      </c>
      <c r="E7765" s="215">
        <v>1030</v>
      </c>
      <c r="F7765" s="215">
        <v>1110</v>
      </c>
      <c r="G7765" s="215">
        <v>1004</v>
      </c>
      <c r="I7765" s="215" t="s">
        <v>9682</v>
      </c>
      <c r="J7765" s="215" t="s">
        <v>9683</v>
      </c>
      <c r="K7765" s="215" t="s">
        <v>8688</v>
      </c>
      <c r="L7765" s="215" t="s">
        <v>11087</v>
      </c>
      <c r="AD7765" s="216"/>
    </row>
    <row r="7766" spans="1:30" s="215" customFormat="1" x14ac:dyDescent="0.25">
      <c r="A7766" s="215" t="s">
        <v>160</v>
      </c>
      <c r="B7766" s="215">
        <v>6252</v>
      </c>
      <c r="C7766" s="215" t="s">
        <v>283</v>
      </c>
      <c r="D7766" s="215">
        <v>190189126</v>
      </c>
      <c r="E7766" s="215">
        <v>1030</v>
      </c>
      <c r="F7766" s="215">
        <v>1110</v>
      </c>
      <c r="G7766" s="215">
        <v>1004</v>
      </c>
      <c r="I7766" s="215" t="s">
        <v>9684</v>
      </c>
      <c r="J7766" s="215" t="s">
        <v>9685</v>
      </c>
      <c r="K7766" s="215" t="s">
        <v>8688</v>
      </c>
      <c r="L7766" s="215" t="s">
        <v>11088</v>
      </c>
      <c r="AD7766" s="216"/>
    </row>
    <row r="7767" spans="1:30" s="215" customFormat="1" x14ac:dyDescent="0.25">
      <c r="A7767" s="215" t="s">
        <v>160</v>
      </c>
      <c r="B7767" s="215">
        <v>6252</v>
      </c>
      <c r="C7767" s="215" t="s">
        <v>283</v>
      </c>
      <c r="D7767" s="215">
        <v>190189136</v>
      </c>
      <c r="E7767" s="215">
        <v>1060</v>
      </c>
      <c r="F7767" s="215">
        <v>1274</v>
      </c>
      <c r="G7767" s="215">
        <v>1004</v>
      </c>
      <c r="I7767" s="215" t="s">
        <v>9686</v>
      </c>
      <c r="J7767" s="215" t="s">
        <v>9687</v>
      </c>
      <c r="K7767" s="215" t="s">
        <v>8688</v>
      </c>
      <c r="L7767" s="215" t="s">
        <v>11089</v>
      </c>
      <c r="AD7767" s="216"/>
    </row>
    <row r="7768" spans="1:30" s="215" customFormat="1" x14ac:dyDescent="0.25">
      <c r="A7768" s="215" t="s">
        <v>160</v>
      </c>
      <c r="B7768" s="215">
        <v>6252</v>
      </c>
      <c r="C7768" s="215" t="s">
        <v>283</v>
      </c>
      <c r="D7768" s="215">
        <v>190189144</v>
      </c>
      <c r="E7768" s="215">
        <v>1030</v>
      </c>
      <c r="F7768" s="215">
        <v>1110</v>
      </c>
      <c r="G7768" s="215">
        <v>1004</v>
      </c>
      <c r="I7768" s="215" t="s">
        <v>9688</v>
      </c>
      <c r="J7768" s="215" t="s">
        <v>9689</v>
      </c>
      <c r="K7768" s="215" t="s">
        <v>8688</v>
      </c>
      <c r="L7768" s="215" t="s">
        <v>11090</v>
      </c>
      <c r="AD7768" s="216"/>
    </row>
    <row r="7769" spans="1:30" s="215" customFormat="1" x14ac:dyDescent="0.25">
      <c r="A7769" s="215" t="s">
        <v>160</v>
      </c>
      <c r="B7769" s="215">
        <v>6252</v>
      </c>
      <c r="C7769" s="215" t="s">
        <v>283</v>
      </c>
      <c r="D7769" s="215">
        <v>190189146</v>
      </c>
      <c r="E7769" s="215">
        <v>1030</v>
      </c>
      <c r="F7769" s="215">
        <v>1110</v>
      </c>
      <c r="G7769" s="215">
        <v>1004</v>
      </c>
      <c r="I7769" s="215" t="s">
        <v>9690</v>
      </c>
      <c r="J7769" s="215" t="s">
        <v>9691</v>
      </c>
      <c r="K7769" s="215" t="s">
        <v>8688</v>
      </c>
      <c r="L7769" s="215" t="s">
        <v>11091</v>
      </c>
      <c r="AD7769" s="216"/>
    </row>
    <row r="7770" spans="1:30" s="215" customFormat="1" x14ac:dyDescent="0.25">
      <c r="A7770" s="215" t="s">
        <v>160</v>
      </c>
      <c r="B7770" s="215">
        <v>6252</v>
      </c>
      <c r="C7770" s="215" t="s">
        <v>283</v>
      </c>
      <c r="D7770" s="215">
        <v>190189147</v>
      </c>
      <c r="E7770" s="215">
        <v>1030</v>
      </c>
      <c r="F7770" s="215">
        <v>1110</v>
      </c>
      <c r="G7770" s="215">
        <v>1004</v>
      </c>
      <c r="I7770" s="215" t="s">
        <v>9692</v>
      </c>
      <c r="J7770" s="215" t="s">
        <v>9693</v>
      </c>
      <c r="K7770" s="215" t="s">
        <v>8688</v>
      </c>
      <c r="L7770" s="215" t="s">
        <v>11092</v>
      </c>
      <c r="AD7770" s="216"/>
    </row>
    <row r="7771" spans="1:30" s="215" customFormat="1" x14ac:dyDescent="0.25">
      <c r="A7771" s="215" t="s">
        <v>160</v>
      </c>
      <c r="B7771" s="215">
        <v>6252</v>
      </c>
      <c r="C7771" s="215" t="s">
        <v>283</v>
      </c>
      <c r="D7771" s="215">
        <v>190189148</v>
      </c>
      <c r="E7771" s="215">
        <v>1030</v>
      </c>
      <c r="F7771" s="215">
        <v>1110</v>
      </c>
      <c r="G7771" s="215">
        <v>1004</v>
      </c>
      <c r="I7771" s="215" t="s">
        <v>9694</v>
      </c>
      <c r="J7771" s="215" t="s">
        <v>9695</v>
      </c>
      <c r="K7771" s="215" t="s">
        <v>8688</v>
      </c>
      <c r="L7771" s="215" t="s">
        <v>11093</v>
      </c>
      <c r="AD7771" s="216"/>
    </row>
    <row r="7772" spans="1:30" s="215" customFormat="1" x14ac:dyDescent="0.25">
      <c r="A7772" s="215" t="s">
        <v>160</v>
      </c>
      <c r="B7772" s="215">
        <v>6252</v>
      </c>
      <c r="C7772" s="215" t="s">
        <v>283</v>
      </c>
      <c r="D7772" s="215">
        <v>190189150</v>
      </c>
      <c r="E7772" s="215">
        <v>1030</v>
      </c>
      <c r="F7772" s="215">
        <v>1110</v>
      </c>
      <c r="G7772" s="215">
        <v>1004</v>
      </c>
      <c r="I7772" s="215" t="s">
        <v>9696</v>
      </c>
      <c r="J7772" s="215" t="s">
        <v>9697</v>
      </c>
      <c r="K7772" s="215" t="s">
        <v>8688</v>
      </c>
      <c r="L7772" s="215" t="s">
        <v>11094</v>
      </c>
      <c r="AD7772" s="216"/>
    </row>
    <row r="7773" spans="1:30" s="215" customFormat="1" x14ac:dyDescent="0.25">
      <c r="A7773" s="215" t="s">
        <v>160</v>
      </c>
      <c r="B7773" s="215">
        <v>6252</v>
      </c>
      <c r="C7773" s="215" t="s">
        <v>283</v>
      </c>
      <c r="D7773" s="215">
        <v>190189152</v>
      </c>
      <c r="E7773" s="215">
        <v>1030</v>
      </c>
      <c r="F7773" s="215">
        <v>1110</v>
      </c>
      <c r="G7773" s="215">
        <v>1004</v>
      </c>
      <c r="I7773" s="215" t="s">
        <v>9698</v>
      </c>
      <c r="J7773" s="215" t="s">
        <v>9699</v>
      </c>
      <c r="K7773" s="215" t="s">
        <v>8688</v>
      </c>
      <c r="L7773" s="215" t="s">
        <v>11095</v>
      </c>
      <c r="AD7773" s="216"/>
    </row>
    <row r="7774" spans="1:30" s="215" customFormat="1" x14ac:dyDescent="0.25">
      <c r="A7774" s="215" t="s">
        <v>160</v>
      </c>
      <c r="B7774" s="215">
        <v>6252</v>
      </c>
      <c r="C7774" s="215" t="s">
        <v>283</v>
      </c>
      <c r="D7774" s="215">
        <v>190189153</v>
      </c>
      <c r="E7774" s="215">
        <v>1040</v>
      </c>
      <c r="F7774" s="215">
        <v>1271</v>
      </c>
      <c r="G7774" s="215">
        <v>1004</v>
      </c>
      <c r="I7774" s="215" t="s">
        <v>9700</v>
      </c>
      <c r="J7774" s="215" t="s">
        <v>9701</v>
      </c>
      <c r="K7774" s="215" t="s">
        <v>8688</v>
      </c>
      <c r="L7774" s="215" t="s">
        <v>11096</v>
      </c>
      <c r="AD7774" s="216"/>
    </row>
    <row r="7775" spans="1:30" s="215" customFormat="1" x14ac:dyDescent="0.25">
      <c r="A7775" s="215" t="s">
        <v>160</v>
      </c>
      <c r="B7775" s="215">
        <v>6252</v>
      </c>
      <c r="C7775" s="215" t="s">
        <v>283</v>
      </c>
      <c r="D7775" s="215">
        <v>190189170</v>
      </c>
      <c r="E7775" s="215">
        <v>1030</v>
      </c>
      <c r="F7775" s="215">
        <v>1110</v>
      </c>
      <c r="G7775" s="215">
        <v>1004</v>
      </c>
      <c r="I7775" s="215" t="s">
        <v>9702</v>
      </c>
      <c r="J7775" s="215" t="s">
        <v>9703</v>
      </c>
      <c r="K7775" s="215" t="s">
        <v>8688</v>
      </c>
      <c r="L7775" s="215" t="s">
        <v>11097</v>
      </c>
      <c r="AD7775" s="216"/>
    </row>
    <row r="7776" spans="1:30" s="215" customFormat="1" x14ac:dyDescent="0.25">
      <c r="A7776" s="215" t="s">
        <v>160</v>
      </c>
      <c r="B7776" s="215">
        <v>6252</v>
      </c>
      <c r="C7776" s="215" t="s">
        <v>283</v>
      </c>
      <c r="D7776" s="215">
        <v>190189175</v>
      </c>
      <c r="E7776" s="215">
        <v>1030</v>
      </c>
      <c r="F7776" s="215">
        <v>1110</v>
      </c>
      <c r="G7776" s="215">
        <v>1004</v>
      </c>
      <c r="I7776" s="215" t="s">
        <v>9704</v>
      </c>
      <c r="J7776" s="215" t="s">
        <v>9705</v>
      </c>
      <c r="K7776" s="215" t="s">
        <v>8688</v>
      </c>
      <c r="L7776" s="215" t="s">
        <v>11098</v>
      </c>
      <c r="AD7776" s="216"/>
    </row>
    <row r="7777" spans="1:30" s="215" customFormat="1" x14ac:dyDescent="0.25">
      <c r="A7777" s="215" t="s">
        <v>160</v>
      </c>
      <c r="B7777" s="215">
        <v>6252</v>
      </c>
      <c r="C7777" s="215" t="s">
        <v>283</v>
      </c>
      <c r="D7777" s="215">
        <v>190201131</v>
      </c>
      <c r="E7777" s="215">
        <v>1020</v>
      </c>
      <c r="F7777" s="215">
        <v>1110</v>
      </c>
      <c r="G7777" s="215">
        <v>1004</v>
      </c>
      <c r="I7777" s="215" t="s">
        <v>9706</v>
      </c>
      <c r="J7777" s="215" t="s">
        <v>9707</v>
      </c>
      <c r="K7777" s="215" t="s">
        <v>8688</v>
      </c>
      <c r="L7777" s="215" t="s">
        <v>11099</v>
      </c>
      <c r="AD7777" s="216"/>
    </row>
    <row r="7778" spans="1:30" s="215" customFormat="1" x14ac:dyDescent="0.25">
      <c r="A7778" s="215" t="s">
        <v>160</v>
      </c>
      <c r="B7778" s="215">
        <v>6252</v>
      </c>
      <c r="C7778" s="215" t="s">
        <v>283</v>
      </c>
      <c r="D7778" s="215">
        <v>190204305</v>
      </c>
      <c r="E7778" s="215">
        <v>1020</v>
      </c>
      <c r="F7778" s="215">
        <v>1110</v>
      </c>
      <c r="G7778" s="215">
        <v>1004</v>
      </c>
      <c r="I7778" s="215" t="s">
        <v>9708</v>
      </c>
      <c r="J7778" s="215" t="s">
        <v>9709</v>
      </c>
      <c r="K7778" s="215" t="s">
        <v>8688</v>
      </c>
      <c r="L7778" s="215" t="s">
        <v>11100</v>
      </c>
      <c r="AD7778" s="216"/>
    </row>
    <row r="7779" spans="1:30" s="215" customFormat="1" x14ac:dyDescent="0.25">
      <c r="A7779" s="215" t="s">
        <v>160</v>
      </c>
      <c r="B7779" s="215">
        <v>6252</v>
      </c>
      <c r="C7779" s="215" t="s">
        <v>283</v>
      </c>
      <c r="D7779" s="215">
        <v>190371629</v>
      </c>
      <c r="E7779" s="215">
        <v>1040</v>
      </c>
      <c r="F7779" s="215">
        <v>1271</v>
      </c>
      <c r="G7779" s="215">
        <v>1004</v>
      </c>
      <c r="I7779" s="215" t="s">
        <v>9710</v>
      </c>
      <c r="J7779" s="215" t="s">
        <v>9711</v>
      </c>
      <c r="K7779" s="215" t="s">
        <v>8688</v>
      </c>
      <c r="L7779" s="215" t="s">
        <v>11101</v>
      </c>
      <c r="AD7779" s="216"/>
    </row>
    <row r="7780" spans="1:30" s="215" customFormat="1" x14ac:dyDescent="0.25">
      <c r="A7780" s="215" t="s">
        <v>160</v>
      </c>
      <c r="B7780" s="215">
        <v>6252</v>
      </c>
      <c r="C7780" s="215" t="s">
        <v>283</v>
      </c>
      <c r="D7780" s="215">
        <v>190456428</v>
      </c>
      <c r="E7780" s="215">
        <v>1060</v>
      </c>
      <c r="F7780" s="215">
        <v>1271</v>
      </c>
      <c r="G7780" s="215">
        <v>1004</v>
      </c>
      <c r="I7780" s="215" t="s">
        <v>9712</v>
      </c>
      <c r="J7780" s="215" t="s">
        <v>9713</v>
      </c>
      <c r="K7780" s="215" t="s">
        <v>8688</v>
      </c>
      <c r="L7780" s="215" t="s">
        <v>11102</v>
      </c>
      <c r="AD7780" s="216"/>
    </row>
    <row r="7781" spans="1:30" s="215" customFormat="1" x14ac:dyDescent="0.25">
      <c r="A7781" s="215" t="s">
        <v>160</v>
      </c>
      <c r="B7781" s="215">
        <v>6252</v>
      </c>
      <c r="C7781" s="215" t="s">
        <v>283</v>
      </c>
      <c r="D7781" s="215">
        <v>190836749</v>
      </c>
      <c r="E7781" s="215">
        <v>1020</v>
      </c>
      <c r="F7781" s="215">
        <v>1110</v>
      </c>
      <c r="G7781" s="215">
        <v>1004</v>
      </c>
      <c r="I7781" s="215" t="s">
        <v>9714</v>
      </c>
      <c r="J7781" s="215" t="s">
        <v>9715</v>
      </c>
      <c r="K7781" s="215" t="s">
        <v>8688</v>
      </c>
      <c r="L7781" s="215" t="s">
        <v>11103</v>
      </c>
      <c r="AD7781" s="216"/>
    </row>
    <row r="7782" spans="1:30" s="215" customFormat="1" x14ac:dyDescent="0.25">
      <c r="A7782" s="215" t="s">
        <v>160</v>
      </c>
      <c r="B7782" s="215">
        <v>6252</v>
      </c>
      <c r="C7782" s="215" t="s">
        <v>283</v>
      </c>
      <c r="D7782" s="215">
        <v>190867209</v>
      </c>
      <c r="E7782" s="215">
        <v>1040</v>
      </c>
      <c r="F7782" s="215">
        <v>1212</v>
      </c>
      <c r="G7782" s="215">
        <v>1004</v>
      </c>
      <c r="I7782" s="215" t="s">
        <v>9716</v>
      </c>
      <c r="J7782" s="215" t="s">
        <v>9717</v>
      </c>
      <c r="K7782" s="215" t="s">
        <v>8688</v>
      </c>
      <c r="L7782" s="215" t="s">
        <v>11104</v>
      </c>
      <c r="AD7782" s="216"/>
    </row>
    <row r="7783" spans="1:30" s="215" customFormat="1" x14ac:dyDescent="0.25">
      <c r="A7783" s="215" t="s">
        <v>160</v>
      </c>
      <c r="B7783" s="215">
        <v>6252</v>
      </c>
      <c r="C7783" s="215" t="s">
        <v>283</v>
      </c>
      <c r="D7783" s="215">
        <v>190867232</v>
      </c>
      <c r="E7783" s="215">
        <v>1030</v>
      </c>
      <c r="F7783" s="215">
        <v>1110</v>
      </c>
      <c r="G7783" s="215">
        <v>1004</v>
      </c>
      <c r="I7783" s="215" t="s">
        <v>9718</v>
      </c>
      <c r="J7783" s="215" t="s">
        <v>9719</v>
      </c>
      <c r="K7783" s="215" t="s">
        <v>8688</v>
      </c>
      <c r="L7783" s="215" t="s">
        <v>11105</v>
      </c>
      <c r="AD7783" s="216"/>
    </row>
    <row r="7784" spans="1:30" s="215" customFormat="1" x14ac:dyDescent="0.25">
      <c r="A7784" s="215" t="s">
        <v>160</v>
      </c>
      <c r="B7784" s="215">
        <v>6252</v>
      </c>
      <c r="C7784" s="215" t="s">
        <v>283</v>
      </c>
      <c r="D7784" s="215">
        <v>190867629</v>
      </c>
      <c r="E7784" s="215">
        <v>1040</v>
      </c>
      <c r="F7784" s="215">
        <v>1212</v>
      </c>
      <c r="G7784" s="215">
        <v>1004</v>
      </c>
      <c r="I7784" s="215" t="s">
        <v>9720</v>
      </c>
      <c r="J7784" s="215" t="s">
        <v>9721</v>
      </c>
      <c r="K7784" s="215" t="s">
        <v>8688</v>
      </c>
      <c r="L7784" s="215" t="s">
        <v>11106</v>
      </c>
      <c r="AD7784" s="216"/>
    </row>
    <row r="7785" spans="1:30" s="215" customFormat="1" x14ac:dyDescent="0.25">
      <c r="A7785" s="215" t="s">
        <v>160</v>
      </c>
      <c r="B7785" s="215">
        <v>6252</v>
      </c>
      <c r="C7785" s="215" t="s">
        <v>283</v>
      </c>
      <c r="D7785" s="215">
        <v>190982050</v>
      </c>
      <c r="E7785" s="215">
        <v>1020</v>
      </c>
      <c r="F7785" s="215">
        <v>1110</v>
      </c>
      <c r="G7785" s="215">
        <v>1004</v>
      </c>
      <c r="I7785" s="215" t="s">
        <v>23960</v>
      </c>
      <c r="J7785" s="215" t="s">
        <v>23961</v>
      </c>
      <c r="K7785" s="215" t="s">
        <v>8688</v>
      </c>
      <c r="L7785" s="215" t="s">
        <v>23982</v>
      </c>
      <c r="AD7785" s="216"/>
    </row>
    <row r="7786" spans="1:30" s="215" customFormat="1" x14ac:dyDescent="0.25">
      <c r="A7786" s="215" t="s">
        <v>160</v>
      </c>
      <c r="B7786" s="215">
        <v>6252</v>
      </c>
      <c r="C7786" s="215" t="s">
        <v>283</v>
      </c>
      <c r="D7786" s="215">
        <v>190985032</v>
      </c>
      <c r="E7786" s="215">
        <v>1020</v>
      </c>
      <c r="F7786" s="215">
        <v>1122</v>
      </c>
      <c r="G7786" s="215">
        <v>1004</v>
      </c>
      <c r="I7786" s="215" t="s">
        <v>9722</v>
      </c>
      <c r="J7786" s="215" t="s">
        <v>9723</v>
      </c>
      <c r="K7786" s="215" t="s">
        <v>8688</v>
      </c>
      <c r="L7786" s="215" t="s">
        <v>11107</v>
      </c>
      <c r="AD7786" s="216"/>
    </row>
    <row r="7787" spans="1:30" s="215" customFormat="1" x14ac:dyDescent="0.25">
      <c r="A7787" s="215" t="s">
        <v>160</v>
      </c>
      <c r="B7787" s="215">
        <v>6252</v>
      </c>
      <c r="C7787" s="215" t="s">
        <v>283</v>
      </c>
      <c r="D7787" s="215">
        <v>191048351</v>
      </c>
      <c r="E7787" s="215">
        <v>1020</v>
      </c>
      <c r="F7787" s="215">
        <v>1110</v>
      </c>
      <c r="G7787" s="215">
        <v>1004</v>
      </c>
      <c r="I7787" s="215" t="s">
        <v>9724</v>
      </c>
      <c r="J7787" s="215" t="s">
        <v>9725</v>
      </c>
      <c r="K7787" s="215" t="s">
        <v>8688</v>
      </c>
      <c r="L7787" s="215" t="s">
        <v>11108</v>
      </c>
      <c r="AD7787" s="216"/>
    </row>
    <row r="7788" spans="1:30" s="215" customFormat="1" x14ac:dyDescent="0.25">
      <c r="A7788" s="215" t="s">
        <v>160</v>
      </c>
      <c r="B7788" s="215">
        <v>6252</v>
      </c>
      <c r="C7788" s="215" t="s">
        <v>283</v>
      </c>
      <c r="D7788" s="215">
        <v>191312490</v>
      </c>
      <c r="E7788" s="215">
        <v>1060</v>
      </c>
      <c r="F7788" s="215">
        <v>1271</v>
      </c>
      <c r="G7788" s="215">
        <v>1004</v>
      </c>
      <c r="I7788" s="215" t="s">
        <v>9726</v>
      </c>
      <c r="J7788" s="215" t="s">
        <v>9727</v>
      </c>
      <c r="K7788" s="215" t="s">
        <v>8688</v>
      </c>
      <c r="L7788" s="215" t="s">
        <v>11109</v>
      </c>
      <c r="AD7788" s="216"/>
    </row>
    <row r="7789" spans="1:30" s="215" customFormat="1" x14ac:dyDescent="0.25">
      <c r="A7789" s="215" t="s">
        <v>160</v>
      </c>
      <c r="B7789" s="215">
        <v>6252</v>
      </c>
      <c r="C7789" s="215" t="s">
        <v>283</v>
      </c>
      <c r="D7789" s="215">
        <v>191312530</v>
      </c>
      <c r="E7789" s="215">
        <v>1020</v>
      </c>
      <c r="F7789" s="215">
        <v>1110</v>
      </c>
      <c r="G7789" s="215">
        <v>1004</v>
      </c>
      <c r="I7789" s="215" t="s">
        <v>9728</v>
      </c>
      <c r="J7789" s="215" t="s">
        <v>9729</v>
      </c>
      <c r="K7789" s="215" t="s">
        <v>8688</v>
      </c>
      <c r="L7789" s="215" t="s">
        <v>11110</v>
      </c>
      <c r="AD7789" s="216"/>
    </row>
    <row r="7790" spans="1:30" s="215" customFormat="1" x14ac:dyDescent="0.25">
      <c r="A7790" s="215" t="s">
        <v>160</v>
      </c>
      <c r="B7790" s="215">
        <v>6252</v>
      </c>
      <c r="C7790" s="215" t="s">
        <v>283</v>
      </c>
      <c r="D7790" s="215">
        <v>191331670</v>
      </c>
      <c r="E7790" s="215">
        <v>1060</v>
      </c>
      <c r="F7790" s="215">
        <v>1271</v>
      </c>
      <c r="G7790" s="215">
        <v>1004</v>
      </c>
      <c r="I7790" s="215" t="s">
        <v>9730</v>
      </c>
      <c r="J7790" s="215" t="s">
        <v>9731</v>
      </c>
      <c r="K7790" s="215" t="s">
        <v>8688</v>
      </c>
      <c r="L7790" s="215" t="s">
        <v>11111</v>
      </c>
      <c r="AD7790" s="216"/>
    </row>
    <row r="7791" spans="1:30" s="215" customFormat="1" x14ac:dyDescent="0.25">
      <c r="A7791" s="215" t="s">
        <v>160</v>
      </c>
      <c r="B7791" s="215">
        <v>6252</v>
      </c>
      <c r="C7791" s="215" t="s">
        <v>283</v>
      </c>
      <c r="D7791" s="215">
        <v>191331694</v>
      </c>
      <c r="E7791" s="215">
        <v>1060</v>
      </c>
      <c r="F7791" s="215">
        <v>1271</v>
      </c>
      <c r="G7791" s="215">
        <v>1004</v>
      </c>
      <c r="I7791" s="215" t="s">
        <v>9732</v>
      </c>
      <c r="J7791" s="215" t="s">
        <v>9733</v>
      </c>
      <c r="K7791" s="215" t="s">
        <v>8688</v>
      </c>
      <c r="L7791" s="215" t="s">
        <v>11112</v>
      </c>
      <c r="AD7791" s="216"/>
    </row>
    <row r="7792" spans="1:30" s="215" customFormat="1" x14ac:dyDescent="0.25">
      <c r="A7792" s="215" t="s">
        <v>160</v>
      </c>
      <c r="B7792" s="215">
        <v>6252</v>
      </c>
      <c r="C7792" s="215" t="s">
        <v>283</v>
      </c>
      <c r="D7792" s="215">
        <v>191335011</v>
      </c>
      <c r="E7792" s="215">
        <v>1040</v>
      </c>
      <c r="F7792" s="215">
        <v>1212</v>
      </c>
      <c r="G7792" s="215">
        <v>1004</v>
      </c>
      <c r="I7792" s="215" t="s">
        <v>9734</v>
      </c>
      <c r="J7792" s="215" t="s">
        <v>9735</v>
      </c>
      <c r="K7792" s="215" t="s">
        <v>8688</v>
      </c>
      <c r="L7792" s="215" t="s">
        <v>11113</v>
      </c>
      <c r="AD7792" s="216"/>
    </row>
    <row r="7793" spans="1:30" s="215" customFormat="1" x14ac:dyDescent="0.25">
      <c r="A7793" s="215" t="s">
        <v>160</v>
      </c>
      <c r="B7793" s="215">
        <v>6252</v>
      </c>
      <c r="C7793" s="215" t="s">
        <v>283</v>
      </c>
      <c r="D7793" s="215">
        <v>191482571</v>
      </c>
      <c r="E7793" s="215">
        <v>1020</v>
      </c>
      <c r="F7793" s="215">
        <v>1110</v>
      </c>
      <c r="G7793" s="215">
        <v>1004</v>
      </c>
      <c r="I7793" s="215" t="s">
        <v>9736</v>
      </c>
      <c r="J7793" s="215" t="s">
        <v>9737</v>
      </c>
      <c r="K7793" s="215" t="s">
        <v>8688</v>
      </c>
      <c r="L7793" s="215" t="s">
        <v>11114</v>
      </c>
      <c r="AD7793" s="216"/>
    </row>
    <row r="7794" spans="1:30" s="215" customFormat="1" x14ac:dyDescent="0.25">
      <c r="A7794" s="215" t="s">
        <v>160</v>
      </c>
      <c r="B7794" s="215">
        <v>6252</v>
      </c>
      <c r="C7794" s="215" t="s">
        <v>283</v>
      </c>
      <c r="D7794" s="215">
        <v>191551256</v>
      </c>
      <c r="E7794" s="215">
        <v>1020</v>
      </c>
      <c r="F7794" s="215">
        <v>1110</v>
      </c>
      <c r="G7794" s="215">
        <v>1004</v>
      </c>
      <c r="I7794" s="215" t="s">
        <v>29166</v>
      </c>
      <c r="J7794" s="215" t="s">
        <v>29167</v>
      </c>
      <c r="K7794" s="215" t="s">
        <v>8688</v>
      </c>
      <c r="L7794" s="215" t="s">
        <v>29186</v>
      </c>
      <c r="AD7794" s="216"/>
    </row>
    <row r="7795" spans="1:30" s="215" customFormat="1" x14ac:dyDescent="0.25">
      <c r="A7795" s="215" t="s">
        <v>160</v>
      </c>
      <c r="B7795" s="215">
        <v>6252</v>
      </c>
      <c r="C7795" s="215" t="s">
        <v>283</v>
      </c>
      <c r="D7795" s="215">
        <v>191560891</v>
      </c>
      <c r="E7795" s="215">
        <v>1020</v>
      </c>
      <c r="F7795" s="215">
        <v>1110</v>
      </c>
      <c r="G7795" s="215">
        <v>1004</v>
      </c>
      <c r="I7795" s="215" t="s">
        <v>9738</v>
      </c>
      <c r="J7795" s="215" t="s">
        <v>9739</v>
      </c>
      <c r="K7795" s="215" t="s">
        <v>8688</v>
      </c>
      <c r="L7795" s="215" t="s">
        <v>11115</v>
      </c>
      <c r="AD7795" s="216"/>
    </row>
    <row r="7796" spans="1:30" s="215" customFormat="1" x14ac:dyDescent="0.25">
      <c r="A7796" s="215" t="s">
        <v>160</v>
      </c>
      <c r="B7796" s="215">
        <v>6252</v>
      </c>
      <c r="C7796" s="215" t="s">
        <v>283</v>
      </c>
      <c r="D7796" s="215">
        <v>191613857</v>
      </c>
      <c r="E7796" s="215">
        <v>1020</v>
      </c>
      <c r="F7796" s="215">
        <v>1241</v>
      </c>
      <c r="G7796" s="215">
        <v>1003</v>
      </c>
      <c r="I7796" s="215" t="s">
        <v>4489</v>
      </c>
      <c r="J7796" s="215" t="s">
        <v>4490</v>
      </c>
      <c r="K7796" s="215" t="s">
        <v>328</v>
      </c>
      <c r="L7796" s="215" t="s">
        <v>7502</v>
      </c>
      <c r="AD7796" s="216"/>
    </row>
    <row r="7797" spans="1:30" s="215" customFormat="1" x14ac:dyDescent="0.25">
      <c r="A7797" s="215" t="s">
        <v>160</v>
      </c>
      <c r="B7797" s="215">
        <v>6252</v>
      </c>
      <c r="C7797" s="215" t="s">
        <v>283</v>
      </c>
      <c r="D7797" s="215">
        <v>191613915</v>
      </c>
      <c r="E7797" s="215">
        <v>1020</v>
      </c>
      <c r="F7797" s="215">
        <v>1241</v>
      </c>
      <c r="G7797" s="215">
        <v>1004</v>
      </c>
      <c r="I7797" s="215" t="s">
        <v>4489</v>
      </c>
      <c r="J7797" s="215" t="s">
        <v>4490</v>
      </c>
      <c r="K7797" s="215" t="s">
        <v>328</v>
      </c>
      <c r="L7797" s="215" t="s">
        <v>7502</v>
      </c>
      <c r="AD7797" s="216"/>
    </row>
    <row r="7798" spans="1:30" s="215" customFormat="1" x14ac:dyDescent="0.25">
      <c r="A7798" s="215" t="s">
        <v>160</v>
      </c>
      <c r="B7798" s="215">
        <v>6252</v>
      </c>
      <c r="C7798" s="215" t="s">
        <v>283</v>
      </c>
      <c r="D7798" s="215">
        <v>191632612</v>
      </c>
      <c r="E7798" s="215">
        <v>1020</v>
      </c>
      <c r="F7798" s="215">
        <v>1122</v>
      </c>
      <c r="G7798" s="215">
        <v>1004</v>
      </c>
      <c r="I7798" s="215" t="s">
        <v>9740</v>
      </c>
      <c r="J7798" s="215" t="s">
        <v>9741</v>
      </c>
      <c r="K7798" s="215" t="s">
        <v>8688</v>
      </c>
      <c r="L7798" s="215" t="s">
        <v>11116</v>
      </c>
      <c r="AD7798" s="216"/>
    </row>
    <row r="7799" spans="1:30" s="215" customFormat="1" x14ac:dyDescent="0.25">
      <c r="A7799" s="215" t="s">
        <v>160</v>
      </c>
      <c r="B7799" s="215">
        <v>6252</v>
      </c>
      <c r="C7799" s="215" t="s">
        <v>283</v>
      </c>
      <c r="D7799" s="215">
        <v>191641307</v>
      </c>
      <c r="E7799" s="215">
        <v>1020</v>
      </c>
      <c r="F7799" s="215">
        <v>1110</v>
      </c>
      <c r="G7799" s="215">
        <v>1004</v>
      </c>
      <c r="I7799" s="215" t="s">
        <v>27113</v>
      </c>
      <c r="J7799" s="215" t="s">
        <v>27114</v>
      </c>
      <c r="K7799" s="215" t="s">
        <v>8688</v>
      </c>
      <c r="L7799" s="215" t="s">
        <v>27177</v>
      </c>
      <c r="AD7799" s="216"/>
    </row>
    <row r="7800" spans="1:30" s="215" customFormat="1" x14ac:dyDescent="0.25">
      <c r="A7800" s="215" t="s">
        <v>160</v>
      </c>
      <c r="B7800" s="215">
        <v>6252</v>
      </c>
      <c r="C7800" s="215" t="s">
        <v>283</v>
      </c>
      <c r="D7800" s="215">
        <v>191668139</v>
      </c>
      <c r="E7800" s="215">
        <v>1020</v>
      </c>
      <c r="F7800" s="215">
        <v>1110</v>
      </c>
      <c r="G7800" s="215">
        <v>1004</v>
      </c>
      <c r="I7800" s="215" t="s">
        <v>9742</v>
      </c>
      <c r="J7800" s="215" t="s">
        <v>9743</v>
      </c>
      <c r="K7800" s="215" t="s">
        <v>8688</v>
      </c>
      <c r="L7800" s="215" t="s">
        <v>11117</v>
      </c>
      <c r="AD7800" s="216"/>
    </row>
    <row r="7801" spans="1:30" s="215" customFormat="1" x14ac:dyDescent="0.25">
      <c r="A7801" s="215" t="s">
        <v>160</v>
      </c>
      <c r="B7801" s="215">
        <v>6252</v>
      </c>
      <c r="C7801" s="215" t="s">
        <v>283</v>
      </c>
      <c r="D7801" s="215">
        <v>191675341</v>
      </c>
      <c r="E7801" s="215">
        <v>1020</v>
      </c>
      <c r="F7801" s="215">
        <v>1110</v>
      </c>
      <c r="G7801" s="215">
        <v>1004</v>
      </c>
      <c r="I7801" s="215" t="s">
        <v>9744</v>
      </c>
      <c r="J7801" s="215" t="s">
        <v>9745</v>
      </c>
      <c r="K7801" s="215" t="s">
        <v>8688</v>
      </c>
      <c r="L7801" s="215" t="s">
        <v>11118</v>
      </c>
      <c r="AD7801" s="216"/>
    </row>
    <row r="7802" spans="1:30" s="215" customFormat="1" x14ac:dyDescent="0.25">
      <c r="A7802" s="215" t="s">
        <v>160</v>
      </c>
      <c r="B7802" s="215">
        <v>6252</v>
      </c>
      <c r="C7802" s="215" t="s">
        <v>283</v>
      </c>
      <c r="D7802" s="215">
        <v>191938020</v>
      </c>
      <c r="E7802" s="215">
        <v>1020</v>
      </c>
      <c r="F7802" s="215">
        <v>1110</v>
      </c>
      <c r="G7802" s="215">
        <v>1004</v>
      </c>
      <c r="I7802" s="215" t="s">
        <v>9746</v>
      </c>
      <c r="J7802" s="215" t="s">
        <v>9747</v>
      </c>
      <c r="K7802" s="215" t="s">
        <v>8688</v>
      </c>
      <c r="L7802" s="215" t="s">
        <v>11119</v>
      </c>
      <c r="AD7802" s="216"/>
    </row>
    <row r="7803" spans="1:30" s="215" customFormat="1" x14ac:dyDescent="0.25">
      <c r="A7803" s="215" t="s">
        <v>160</v>
      </c>
      <c r="B7803" s="215">
        <v>6252</v>
      </c>
      <c r="C7803" s="215" t="s">
        <v>283</v>
      </c>
      <c r="D7803" s="215">
        <v>191966325</v>
      </c>
      <c r="E7803" s="215">
        <v>1060</v>
      </c>
      <c r="G7803" s="215">
        <v>1004</v>
      </c>
      <c r="I7803" s="215" t="s">
        <v>9748</v>
      </c>
      <c r="J7803" s="215" t="s">
        <v>9749</v>
      </c>
      <c r="K7803" s="215" t="s">
        <v>8688</v>
      </c>
      <c r="L7803" s="215" t="s">
        <v>11120</v>
      </c>
      <c r="AD7803" s="216"/>
    </row>
    <row r="7804" spans="1:30" s="215" customFormat="1" x14ac:dyDescent="0.25">
      <c r="A7804" s="215" t="s">
        <v>160</v>
      </c>
      <c r="B7804" s="215">
        <v>6252</v>
      </c>
      <c r="C7804" s="215" t="s">
        <v>283</v>
      </c>
      <c r="D7804" s="215">
        <v>191969633</v>
      </c>
      <c r="E7804" s="215">
        <v>1060</v>
      </c>
      <c r="F7804" s="215">
        <v>1242</v>
      </c>
      <c r="G7804" s="215">
        <v>1004</v>
      </c>
      <c r="I7804" s="215" t="s">
        <v>9750</v>
      </c>
      <c r="J7804" s="215" t="s">
        <v>9751</v>
      </c>
      <c r="K7804" s="215" t="s">
        <v>8688</v>
      </c>
      <c r="L7804" s="215" t="s">
        <v>11121</v>
      </c>
      <c r="AD7804" s="216"/>
    </row>
    <row r="7805" spans="1:30" s="215" customFormat="1" x14ac:dyDescent="0.25">
      <c r="A7805" s="215" t="s">
        <v>160</v>
      </c>
      <c r="B7805" s="215">
        <v>6252</v>
      </c>
      <c r="C7805" s="215" t="s">
        <v>283</v>
      </c>
      <c r="D7805" s="215">
        <v>191970563</v>
      </c>
      <c r="E7805" s="215">
        <v>1060</v>
      </c>
      <c r="F7805" s="215">
        <v>1274</v>
      </c>
      <c r="G7805" s="215">
        <v>1004</v>
      </c>
      <c r="I7805" s="215" t="s">
        <v>9752</v>
      </c>
      <c r="J7805" s="215" t="s">
        <v>9753</v>
      </c>
      <c r="K7805" s="215" t="s">
        <v>8741</v>
      </c>
      <c r="L7805" s="215" t="s">
        <v>11579</v>
      </c>
      <c r="AD7805" s="216"/>
    </row>
    <row r="7806" spans="1:30" s="215" customFormat="1" x14ac:dyDescent="0.25">
      <c r="A7806" s="215" t="s">
        <v>160</v>
      </c>
      <c r="B7806" s="215">
        <v>6252</v>
      </c>
      <c r="C7806" s="215" t="s">
        <v>283</v>
      </c>
      <c r="D7806" s="215">
        <v>191972900</v>
      </c>
      <c r="E7806" s="215">
        <v>1060</v>
      </c>
      <c r="F7806" s="215">
        <v>1242</v>
      </c>
      <c r="G7806" s="215">
        <v>1004</v>
      </c>
      <c r="I7806" s="215" t="s">
        <v>9754</v>
      </c>
      <c r="J7806" s="215" t="s">
        <v>9755</v>
      </c>
      <c r="K7806" s="215" t="s">
        <v>8688</v>
      </c>
      <c r="L7806" s="215" t="s">
        <v>11122</v>
      </c>
      <c r="AD7806" s="216"/>
    </row>
    <row r="7807" spans="1:30" s="215" customFormat="1" x14ac:dyDescent="0.25">
      <c r="A7807" s="215" t="s">
        <v>160</v>
      </c>
      <c r="B7807" s="215">
        <v>6252</v>
      </c>
      <c r="C7807" s="215" t="s">
        <v>283</v>
      </c>
      <c r="D7807" s="215">
        <v>191974933</v>
      </c>
      <c r="E7807" s="215">
        <v>1060</v>
      </c>
      <c r="G7807" s="215">
        <v>1004</v>
      </c>
      <c r="I7807" s="215" t="s">
        <v>9756</v>
      </c>
      <c r="J7807" s="215" t="s">
        <v>9757</v>
      </c>
      <c r="K7807" s="215" t="s">
        <v>8688</v>
      </c>
      <c r="L7807" s="215" t="s">
        <v>11123</v>
      </c>
      <c r="AD7807" s="216"/>
    </row>
    <row r="7808" spans="1:30" s="215" customFormat="1" x14ac:dyDescent="0.25">
      <c r="A7808" s="215" t="s">
        <v>160</v>
      </c>
      <c r="B7808" s="215">
        <v>6252</v>
      </c>
      <c r="C7808" s="215" t="s">
        <v>283</v>
      </c>
      <c r="D7808" s="215">
        <v>191977789</v>
      </c>
      <c r="E7808" s="215">
        <v>1060</v>
      </c>
      <c r="F7808" s="215">
        <v>1242</v>
      </c>
      <c r="G7808" s="215">
        <v>1004</v>
      </c>
      <c r="I7808" s="215" t="s">
        <v>9758</v>
      </c>
      <c r="J7808" s="215" t="s">
        <v>9759</v>
      </c>
      <c r="K7808" s="215" t="s">
        <v>8688</v>
      </c>
      <c r="L7808" s="215" t="s">
        <v>11124</v>
      </c>
      <c r="AD7808" s="216"/>
    </row>
    <row r="7809" spans="1:30" s="215" customFormat="1" x14ac:dyDescent="0.25">
      <c r="A7809" s="215" t="s">
        <v>160</v>
      </c>
      <c r="B7809" s="215">
        <v>6252</v>
      </c>
      <c r="C7809" s="215" t="s">
        <v>283</v>
      </c>
      <c r="D7809" s="215">
        <v>191991976</v>
      </c>
      <c r="E7809" s="215">
        <v>1060</v>
      </c>
      <c r="F7809" s="215">
        <v>1274</v>
      </c>
      <c r="G7809" s="215">
        <v>1004</v>
      </c>
      <c r="I7809" s="215" t="s">
        <v>29305</v>
      </c>
      <c r="J7809" s="215" t="s">
        <v>29306</v>
      </c>
      <c r="K7809" s="215" t="s">
        <v>8741</v>
      </c>
      <c r="L7809" s="215" t="s">
        <v>29346</v>
      </c>
      <c r="AD7809" s="216"/>
    </row>
    <row r="7810" spans="1:30" s="215" customFormat="1" x14ac:dyDescent="0.25">
      <c r="A7810" s="215" t="s">
        <v>160</v>
      </c>
      <c r="B7810" s="215">
        <v>6252</v>
      </c>
      <c r="C7810" s="215" t="s">
        <v>283</v>
      </c>
      <c r="D7810" s="215">
        <v>191992824</v>
      </c>
      <c r="E7810" s="215">
        <v>1020</v>
      </c>
      <c r="F7810" s="215">
        <v>1110</v>
      </c>
      <c r="G7810" s="215">
        <v>1003</v>
      </c>
      <c r="I7810" s="215" t="s">
        <v>26283</v>
      </c>
      <c r="J7810" s="215" t="s">
        <v>26284</v>
      </c>
      <c r="K7810" s="215" t="s">
        <v>8688</v>
      </c>
      <c r="L7810" s="215" t="s">
        <v>26312</v>
      </c>
      <c r="AD7810" s="216"/>
    </row>
    <row r="7811" spans="1:30" s="215" customFormat="1" x14ac:dyDescent="0.25">
      <c r="A7811" s="215" t="s">
        <v>160</v>
      </c>
      <c r="B7811" s="215">
        <v>6252</v>
      </c>
      <c r="C7811" s="215" t="s">
        <v>283</v>
      </c>
      <c r="D7811" s="215">
        <v>191995360</v>
      </c>
      <c r="E7811" s="215">
        <v>1060</v>
      </c>
      <c r="F7811" s="215">
        <v>1242</v>
      </c>
      <c r="G7811" s="215">
        <v>1003</v>
      </c>
      <c r="I7811" s="215" t="s">
        <v>9760</v>
      </c>
      <c r="J7811" s="215" t="s">
        <v>9761</v>
      </c>
      <c r="K7811" s="215" t="s">
        <v>8688</v>
      </c>
      <c r="L7811" s="215" t="s">
        <v>11125</v>
      </c>
      <c r="AD7811" s="216"/>
    </row>
    <row r="7812" spans="1:30" s="215" customFormat="1" x14ac:dyDescent="0.25">
      <c r="A7812" s="215" t="s">
        <v>160</v>
      </c>
      <c r="B7812" s="215">
        <v>6252</v>
      </c>
      <c r="C7812" s="215" t="s">
        <v>283</v>
      </c>
      <c r="D7812" s="215">
        <v>191997071</v>
      </c>
      <c r="E7812" s="215">
        <v>1020</v>
      </c>
      <c r="F7812" s="215">
        <v>1122</v>
      </c>
      <c r="G7812" s="215">
        <v>1003</v>
      </c>
      <c r="I7812" s="215" t="s">
        <v>28108</v>
      </c>
      <c r="J7812" s="215" t="s">
        <v>28109</v>
      </c>
      <c r="K7812" s="215" t="s">
        <v>8688</v>
      </c>
      <c r="L7812" s="215" t="s">
        <v>28128</v>
      </c>
      <c r="AD7812" s="216"/>
    </row>
    <row r="7813" spans="1:30" s="215" customFormat="1" x14ac:dyDescent="0.25">
      <c r="A7813" s="215" t="s">
        <v>160</v>
      </c>
      <c r="B7813" s="215">
        <v>6252</v>
      </c>
      <c r="C7813" s="215" t="s">
        <v>283</v>
      </c>
      <c r="D7813" s="215">
        <v>191997077</v>
      </c>
      <c r="E7813" s="215">
        <v>1020</v>
      </c>
      <c r="F7813" s="215">
        <v>1122</v>
      </c>
      <c r="G7813" s="215">
        <v>1003</v>
      </c>
      <c r="I7813" s="215" t="s">
        <v>28108</v>
      </c>
      <c r="J7813" s="215" t="s">
        <v>28109</v>
      </c>
      <c r="K7813" s="215" t="s">
        <v>8688</v>
      </c>
      <c r="L7813" s="215" t="s">
        <v>28129</v>
      </c>
      <c r="AD7813" s="216"/>
    </row>
    <row r="7814" spans="1:30" s="215" customFormat="1" x14ac:dyDescent="0.25">
      <c r="A7814" s="215" t="s">
        <v>160</v>
      </c>
      <c r="B7814" s="215">
        <v>6252</v>
      </c>
      <c r="C7814" s="215" t="s">
        <v>283</v>
      </c>
      <c r="D7814" s="215">
        <v>192001649</v>
      </c>
      <c r="E7814" s="215">
        <v>1020</v>
      </c>
      <c r="F7814" s="215">
        <v>1110</v>
      </c>
      <c r="G7814" s="215">
        <v>1004</v>
      </c>
      <c r="I7814" s="215" t="s">
        <v>9762</v>
      </c>
      <c r="J7814" s="215" t="s">
        <v>9763</v>
      </c>
      <c r="K7814" s="215" t="s">
        <v>8688</v>
      </c>
      <c r="L7814" s="215" t="s">
        <v>24929</v>
      </c>
      <c r="AD7814" s="216"/>
    </row>
    <row r="7815" spans="1:30" s="215" customFormat="1" x14ac:dyDescent="0.25">
      <c r="A7815" s="215" t="s">
        <v>160</v>
      </c>
      <c r="B7815" s="215">
        <v>6252</v>
      </c>
      <c r="C7815" s="215" t="s">
        <v>283</v>
      </c>
      <c r="D7815" s="215">
        <v>192001656</v>
      </c>
      <c r="E7815" s="215">
        <v>1020</v>
      </c>
      <c r="F7815" s="215">
        <v>1110</v>
      </c>
      <c r="G7815" s="215">
        <v>1004</v>
      </c>
      <c r="I7815" s="215" t="s">
        <v>28934</v>
      </c>
      <c r="J7815" s="215" t="s">
        <v>28935</v>
      </c>
      <c r="K7815" s="215" t="s">
        <v>8688</v>
      </c>
      <c r="L7815" s="215" t="s">
        <v>28988</v>
      </c>
      <c r="AD7815" s="216"/>
    </row>
    <row r="7816" spans="1:30" s="215" customFormat="1" x14ac:dyDescent="0.25">
      <c r="A7816" s="215" t="s">
        <v>160</v>
      </c>
      <c r="B7816" s="215">
        <v>6252</v>
      </c>
      <c r="C7816" s="215" t="s">
        <v>283</v>
      </c>
      <c r="D7816" s="215">
        <v>192001658</v>
      </c>
      <c r="E7816" s="215">
        <v>1020</v>
      </c>
      <c r="F7816" s="215">
        <v>1110</v>
      </c>
      <c r="G7816" s="215">
        <v>1004</v>
      </c>
      <c r="I7816" s="215" t="s">
        <v>25182</v>
      </c>
      <c r="J7816" s="215" t="s">
        <v>25183</v>
      </c>
      <c r="K7816" s="215" t="s">
        <v>8688</v>
      </c>
      <c r="L7816" s="215" t="s">
        <v>25211</v>
      </c>
      <c r="AD7816" s="216"/>
    </row>
    <row r="7817" spans="1:30" s="215" customFormat="1" x14ac:dyDescent="0.25">
      <c r="A7817" s="215" t="s">
        <v>160</v>
      </c>
      <c r="B7817" s="215">
        <v>6252</v>
      </c>
      <c r="C7817" s="215" t="s">
        <v>283</v>
      </c>
      <c r="D7817" s="215">
        <v>192001659</v>
      </c>
      <c r="E7817" s="215">
        <v>1020</v>
      </c>
      <c r="F7817" s="215">
        <v>1121</v>
      </c>
      <c r="G7817" s="215">
        <v>1004</v>
      </c>
      <c r="I7817" s="215" t="s">
        <v>28397</v>
      </c>
      <c r="J7817" s="215" t="s">
        <v>28398</v>
      </c>
      <c r="K7817" s="215" t="s">
        <v>8688</v>
      </c>
      <c r="L7817" s="215" t="s">
        <v>28433</v>
      </c>
      <c r="AD7817" s="216"/>
    </row>
    <row r="7818" spans="1:30" s="215" customFormat="1" x14ac:dyDescent="0.25">
      <c r="A7818" s="215" t="s">
        <v>160</v>
      </c>
      <c r="B7818" s="215">
        <v>6252</v>
      </c>
      <c r="C7818" s="215" t="s">
        <v>283</v>
      </c>
      <c r="D7818" s="215">
        <v>192001794</v>
      </c>
      <c r="E7818" s="215">
        <v>1020</v>
      </c>
      <c r="F7818" s="215">
        <v>1121</v>
      </c>
      <c r="G7818" s="215">
        <v>1004</v>
      </c>
      <c r="I7818" s="215" t="s">
        <v>11613</v>
      </c>
      <c r="J7818" s="215" t="s">
        <v>11614</v>
      </c>
      <c r="K7818" s="215" t="s">
        <v>8688</v>
      </c>
      <c r="L7818" s="215" t="s">
        <v>11623</v>
      </c>
      <c r="AD7818" s="216"/>
    </row>
    <row r="7819" spans="1:30" s="215" customFormat="1" x14ac:dyDescent="0.25">
      <c r="A7819" s="215" t="s">
        <v>160</v>
      </c>
      <c r="B7819" s="215">
        <v>6252</v>
      </c>
      <c r="C7819" s="215" t="s">
        <v>283</v>
      </c>
      <c r="D7819" s="215">
        <v>192001929</v>
      </c>
      <c r="E7819" s="215">
        <v>1060</v>
      </c>
      <c r="F7819" s="215">
        <v>1274</v>
      </c>
      <c r="G7819" s="215">
        <v>1004</v>
      </c>
      <c r="I7819" s="215" t="s">
        <v>28626</v>
      </c>
      <c r="J7819" s="215" t="s">
        <v>28627</v>
      </c>
      <c r="K7819" s="215" t="s">
        <v>8688</v>
      </c>
      <c r="L7819" s="215" t="s">
        <v>28645</v>
      </c>
      <c r="AD7819" s="216"/>
    </row>
    <row r="7820" spans="1:30" s="215" customFormat="1" x14ac:dyDescent="0.25">
      <c r="A7820" s="215" t="s">
        <v>160</v>
      </c>
      <c r="B7820" s="215">
        <v>6252</v>
      </c>
      <c r="C7820" s="215" t="s">
        <v>283</v>
      </c>
      <c r="D7820" s="215">
        <v>192011563</v>
      </c>
      <c r="E7820" s="215">
        <v>1030</v>
      </c>
      <c r="F7820" s="215">
        <v>1122</v>
      </c>
      <c r="G7820" s="215">
        <v>1004</v>
      </c>
      <c r="I7820" s="215" t="s">
        <v>11861</v>
      </c>
      <c r="J7820" s="215" t="s">
        <v>11862</v>
      </c>
      <c r="K7820" s="215" t="s">
        <v>328</v>
      </c>
      <c r="L7820" s="215" t="s">
        <v>11872</v>
      </c>
      <c r="AD7820" s="216"/>
    </row>
    <row r="7821" spans="1:30" s="215" customFormat="1" x14ac:dyDescent="0.25">
      <c r="A7821" s="215" t="s">
        <v>160</v>
      </c>
      <c r="B7821" s="215">
        <v>6252</v>
      </c>
      <c r="C7821" s="215" t="s">
        <v>283</v>
      </c>
      <c r="D7821" s="215">
        <v>192011790</v>
      </c>
      <c r="E7821" s="215">
        <v>1030</v>
      </c>
      <c r="F7821" s="215">
        <v>1122</v>
      </c>
      <c r="G7821" s="215">
        <v>1004</v>
      </c>
      <c r="I7821" s="215" t="s">
        <v>11863</v>
      </c>
      <c r="J7821" s="215" t="s">
        <v>11864</v>
      </c>
      <c r="K7821" s="215" t="s">
        <v>328</v>
      </c>
      <c r="L7821" s="215" t="s">
        <v>11872</v>
      </c>
      <c r="AD7821" s="216"/>
    </row>
    <row r="7822" spans="1:30" s="215" customFormat="1" x14ac:dyDescent="0.25">
      <c r="A7822" s="215" t="s">
        <v>160</v>
      </c>
      <c r="B7822" s="215">
        <v>6252</v>
      </c>
      <c r="C7822" s="215" t="s">
        <v>283</v>
      </c>
      <c r="D7822" s="215">
        <v>192016988</v>
      </c>
      <c r="E7822" s="215">
        <v>1020</v>
      </c>
      <c r="F7822" s="215">
        <v>1110</v>
      </c>
      <c r="G7822" s="215">
        <v>1004</v>
      </c>
      <c r="I7822" s="215" t="s">
        <v>17941</v>
      </c>
      <c r="J7822" s="215" t="s">
        <v>17942</v>
      </c>
      <c r="K7822" s="215" t="s">
        <v>8688</v>
      </c>
      <c r="L7822" s="215" t="s">
        <v>28754</v>
      </c>
      <c r="AD7822" s="216"/>
    </row>
    <row r="7823" spans="1:30" s="215" customFormat="1" x14ac:dyDescent="0.25">
      <c r="A7823" s="215" t="s">
        <v>160</v>
      </c>
      <c r="B7823" s="215">
        <v>6252</v>
      </c>
      <c r="C7823" s="215" t="s">
        <v>283</v>
      </c>
      <c r="D7823" s="215">
        <v>192016989</v>
      </c>
      <c r="E7823" s="215">
        <v>1020</v>
      </c>
      <c r="F7823" s="215">
        <v>1110</v>
      </c>
      <c r="G7823" s="215">
        <v>1004</v>
      </c>
      <c r="I7823" s="215" t="s">
        <v>17941</v>
      </c>
      <c r="J7823" s="215" t="s">
        <v>17942</v>
      </c>
      <c r="K7823" s="215" t="s">
        <v>8688</v>
      </c>
      <c r="L7823" s="215" t="s">
        <v>22229</v>
      </c>
      <c r="AD7823" s="216"/>
    </row>
    <row r="7824" spans="1:30" s="215" customFormat="1" x14ac:dyDescent="0.25">
      <c r="A7824" s="215" t="s">
        <v>160</v>
      </c>
      <c r="B7824" s="215">
        <v>6252</v>
      </c>
      <c r="C7824" s="215" t="s">
        <v>283</v>
      </c>
      <c r="D7824" s="215">
        <v>192018688</v>
      </c>
      <c r="E7824" s="215">
        <v>1060</v>
      </c>
      <c r="F7824" s="215">
        <v>1242</v>
      </c>
      <c r="G7824" s="215">
        <v>1004</v>
      </c>
      <c r="I7824" s="215" t="s">
        <v>23962</v>
      </c>
      <c r="J7824" s="215" t="s">
        <v>23963</v>
      </c>
      <c r="K7824" s="215" t="s">
        <v>8688</v>
      </c>
      <c r="L7824" s="215" t="s">
        <v>23983</v>
      </c>
      <c r="AD7824" s="216"/>
    </row>
    <row r="7825" spans="1:30" s="215" customFormat="1" x14ac:dyDescent="0.25">
      <c r="A7825" s="215" t="s">
        <v>160</v>
      </c>
      <c r="B7825" s="215">
        <v>6252</v>
      </c>
      <c r="C7825" s="215" t="s">
        <v>283</v>
      </c>
      <c r="D7825" s="215">
        <v>192021913</v>
      </c>
      <c r="E7825" s="215">
        <v>1020</v>
      </c>
      <c r="F7825" s="215">
        <v>1110</v>
      </c>
      <c r="G7825" s="215">
        <v>1004</v>
      </c>
      <c r="I7825" s="215" t="s">
        <v>24655</v>
      </c>
      <c r="J7825" s="215" t="s">
        <v>24656</v>
      </c>
      <c r="K7825" s="215" t="s">
        <v>8688</v>
      </c>
      <c r="L7825" s="215" t="s">
        <v>24684</v>
      </c>
      <c r="AD7825" s="216"/>
    </row>
    <row r="7826" spans="1:30" s="215" customFormat="1" x14ac:dyDescent="0.25">
      <c r="A7826" s="215" t="s">
        <v>160</v>
      </c>
      <c r="B7826" s="215">
        <v>6252</v>
      </c>
      <c r="C7826" s="215" t="s">
        <v>283</v>
      </c>
      <c r="D7826" s="215">
        <v>192028684</v>
      </c>
      <c r="E7826" s="215">
        <v>1060</v>
      </c>
      <c r="F7826" s="215">
        <v>1274</v>
      </c>
      <c r="G7826" s="215">
        <v>1004</v>
      </c>
      <c r="I7826" s="215" t="s">
        <v>25699</v>
      </c>
      <c r="J7826" s="215" t="s">
        <v>25700</v>
      </c>
      <c r="K7826" s="215" t="s">
        <v>8688</v>
      </c>
      <c r="L7826" s="215" t="s">
        <v>26104</v>
      </c>
      <c r="AD7826" s="216"/>
    </row>
    <row r="7827" spans="1:30" s="215" customFormat="1" x14ac:dyDescent="0.25">
      <c r="A7827" s="215" t="s">
        <v>160</v>
      </c>
      <c r="B7827" s="215">
        <v>6252</v>
      </c>
      <c r="C7827" s="215" t="s">
        <v>283</v>
      </c>
      <c r="D7827" s="215">
        <v>192033261</v>
      </c>
      <c r="E7827" s="215">
        <v>1020</v>
      </c>
      <c r="F7827" s="215">
        <v>1110</v>
      </c>
      <c r="G7827" s="215">
        <v>1004</v>
      </c>
      <c r="I7827" s="215" t="s">
        <v>26892</v>
      </c>
      <c r="J7827" s="215" t="s">
        <v>26893</v>
      </c>
      <c r="K7827" s="215" t="s">
        <v>8688</v>
      </c>
      <c r="L7827" s="215" t="s">
        <v>26938</v>
      </c>
      <c r="AD7827" s="216"/>
    </row>
    <row r="7828" spans="1:30" s="215" customFormat="1" x14ac:dyDescent="0.25">
      <c r="A7828" s="215" t="s">
        <v>160</v>
      </c>
      <c r="B7828" s="215">
        <v>6252</v>
      </c>
      <c r="C7828" s="215" t="s">
        <v>283</v>
      </c>
      <c r="D7828" s="215">
        <v>192047353</v>
      </c>
      <c r="E7828" s="215">
        <v>1020</v>
      </c>
      <c r="F7828" s="215">
        <v>1122</v>
      </c>
      <c r="G7828" s="215">
        <v>1004</v>
      </c>
      <c r="I7828" s="215" t="s">
        <v>29234</v>
      </c>
      <c r="J7828" s="215" t="s">
        <v>29235</v>
      </c>
      <c r="K7828" s="215" t="s">
        <v>8688</v>
      </c>
      <c r="L7828" s="215" t="s">
        <v>29267</v>
      </c>
      <c r="AD7828" s="216"/>
    </row>
    <row r="7829" spans="1:30" s="215" customFormat="1" x14ac:dyDescent="0.25">
      <c r="A7829" s="215" t="s">
        <v>160</v>
      </c>
      <c r="B7829" s="215">
        <v>6252</v>
      </c>
      <c r="C7829" s="215" t="s">
        <v>283</v>
      </c>
      <c r="D7829" s="215">
        <v>192047560</v>
      </c>
      <c r="E7829" s="215">
        <v>1060</v>
      </c>
      <c r="F7829" s="215">
        <v>1274</v>
      </c>
      <c r="G7829" s="215">
        <v>1004</v>
      </c>
      <c r="I7829" s="215" t="s">
        <v>29236</v>
      </c>
      <c r="J7829" s="215" t="s">
        <v>29237</v>
      </c>
      <c r="K7829" s="215" t="s">
        <v>8688</v>
      </c>
      <c r="L7829" s="215" t="s">
        <v>29268</v>
      </c>
      <c r="AD7829" s="216"/>
    </row>
    <row r="7830" spans="1:30" s="215" customFormat="1" x14ac:dyDescent="0.25">
      <c r="A7830" s="215" t="s">
        <v>160</v>
      </c>
      <c r="B7830" s="215">
        <v>6252</v>
      </c>
      <c r="C7830" s="215" t="s">
        <v>283</v>
      </c>
      <c r="D7830" s="215">
        <v>400084395</v>
      </c>
      <c r="E7830" s="215">
        <v>1060</v>
      </c>
      <c r="F7830" s="215">
        <v>1274</v>
      </c>
      <c r="G7830" s="215">
        <v>1004</v>
      </c>
      <c r="I7830" s="215" t="s">
        <v>9764</v>
      </c>
      <c r="J7830" s="215" t="s">
        <v>9765</v>
      </c>
      <c r="K7830" s="215" t="s">
        <v>8688</v>
      </c>
      <c r="L7830" s="215" t="s">
        <v>11126</v>
      </c>
      <c r="AD7830" s="216"/>
    </row>
    <row r="7831" spans="1:30" s="215" customFormat="1" x14ac:dyDescent="0.25">
      <c r="A7831" s="215" t="s">
        <v>160</v>
      </c>
      <c r="B7831" s="215">
        <v>6252</v>
      </c>
      <c r="C7831" s="215" t="s">
        <v>283</v>
      </c>
      <c r="D7831" s="215">
        <v>400084397</v>
      </c>
      <c r="E7831" s="215">
        <v>1060</v>
      </c>
      <c r="F7831" s="215">
        <v>1274</v>
      </c>
      <c r="G7831" s="215">
        <v>1004</v>
      </c>
      <c r="I7831" s="215" t="s">
        <v>9766</v>
      </c>
      <c r="J7831" s="215" t="s">
        <v>9767</v>
      </c>
      <c r="K7831" s="215" t="s">
        <v>8688</v>
      </c>
      <c r="L7831" s="215" t="s">
        <v>11127</v>
      </c>
      <c r="AD7831" s="216"/>
    </row>
    <row r="7832" spans="1:30" s="215" customFormat="1" x14ac:dyDescent="0.25">
      <c r="A7832" s="215" t="s">
        <v>160</v>
      </c>
      <c r="B7832" s="215">
        <v>6252</v>
      </c>
      <c r="C7832" s="215" t="s">
        <v>283</v>
      </c>
      <c r="D7832" s="215">
        <v>400084398</v>
      </c>
      <c r="E7832" s="215">
        <v>1060</v>
      </c>
      <c r="F7832" s="215">
        <v>1274</v>
      </c>
      <c r="G7832" s="215">
        <v>1004</v>
      </c>
      <c r="I7832" s="215" t="s">
        <v>9768</v>
      </c>
      <c r="J7832" s="215" t="s">
        <v>9769</v>
      </c>
      <c r="K7832" s="215" t="s">
        <v>8688</v>
      </c>
      <c r="L7832" s="215" t="s">
        <v>11128</v>
      </c>
      <c r="AD7832" s="216"/>
    </row>
    <row r="7833" spans="1:30" s="215" customFormat="1" x14ac:dyDescent="0.25">
      <c r="A7833" s="215" t="s">
        <v>160</v>
      </c>
      <c r="B7833" s="215">
        <v>6252</v>
      </c>
      <c r="C7833" s="215" t="s">
        <v>283</v>
      </c>
      <c r="D7833" s="215">
        <v>400084401</v>
      </c>
      <c r="E7833" s="215">
        <v>1060</v>
      </c>
      <c r="F7833" s="215">
        <v>1274</v>
      </c>
      <c r="G7833" s="215">
        <v>1004</v>
      </c>
      <c r="I7833" s="215" t="s">
        <v>9770</v>
      </c>
      <c r="J7833" s="215" t="s">
        <v>9771</v>
      </c>
      <c r="K7833" s="215" t="s">
        <v>8688</v>
      </c>
      <c r="L7833" s="215" t="s">
        <v>11129</v>
      </c>
      <c r="AD7833" s="216"/>
    </row>
    <row r="7834" spans="1:30" s="215" customFormat="1" x14ac:dyDescent="0.25">
      <c r="A7834" s="215" t="s">
        <v>160</v>
      </c>
      <c r="B7834" s="215">
        <v>6252</v>
      </c>
      <c r="C7834" s="215" t="s">
        <v>283</v>
      </c>
      <c r="D7834" s="215">
        <v>400084402</v>
      </c>
      <c r="E7834" s="215">
        <v>1060</v>
      </c>
      <c r="F7834" s="215">
        <v>1274</v>
      </c>
      <c r="G7834" s="215">
        <v>1004</v>
      </c>
      <c r="I7834" s="215" t="s">
        <v>9772</v>
      </c>
      <c r="J7834" s="215" t="s">
        <v>9773</v>
      </c>
      <c r="K7834" s="215" t="s">
        <v>8688</v>
      </c>
      <c r="L7834" s="215" t="s">
        <v>11130</v>
      </c>
      <c r="AD7834" s="216"/>
    </row>
    <row r="7835" spans="1:30" s="215" customFormat="1" x14ac:dyDescent="0.25">
      <c r="A7835" s="215" t="s">
        <v>160</v>
      </c>
      <c r="B7835" s="215">
        <v>6252</v>
      </c>
      <c r="C7835" s="215" t="s">
        <v>283</v>
      </c>
      <c r="D7835" s="215">
        <v>400084403</v>
      </c>
      <c r="E7835" s="215">
        <v>1060</v>
      </c>
      <c r="F7835" s="215">
        <v>1274</v>
      </c>
      <c r="G7835" s="215">
        <v>1004</v>
      </c>
      <c r="I7835" s="215" t="s">
        <v>9774</v>
      </c>
      <c r="J7835" s="215" t="s">
        <v>9775</v>
      </c>
      <c r="K7835" s="215" t="s">
        <v>8688</v>
      </c>
      <c r="L7835" s="215" t="s">
        <v>11131</v>
      </c>
      <c r="AD7835" s="216"/>
    </row>
    <row r="7836" spans="1:30" s="215" customFormat="1" x14ac:dyDescent="0.25">
      <c r="A7836" s="215" t="s">
        <v>160</v>
      </c>
      <c r="B7836" s="215">
        <v>6252</v>
      </c>
      <c r="C7836" s="215" t="s">
        <v>283</v>
      </c>
      <c r="D7836" s="215">
        <v>400084404</v>
      </c>
      <c r="E7836" s="215">
        <v>1060</v>
      </c>
      <c r="F7836" s="215">
        <v>1274</v>
      </c>
      <c r="G7836" s="215">
        <v>1004</v>
      </c>
      <c r="I7836" s="215" t="s">
        <v>9776</v>
      </c>
      <c r="J7836" s="215" t="s">
        <v>9777</v>
      </c>
      <c r="K7836" s="215" t="s">
        <v>8688</v>
      </c>
      <c r="L7836" s="215" t="s">
        <v>11132</v>
      </c>
      <c r="AD7836" s="216"/>
    </row>
    <row r="7837" spans="1:30" s="215" customFormat="1" x14ac:dyDescent="0.25">
      <c r="A7837" s="215" t="s">
        <v>160</v>
      </c>
      <c r="B7837" s="215">
        <v>6252</v>
      </c>
      <c r="C7837" s="215" t="s">
        <v>283</v>
      </c>
      <c r="D7837" s="215">
        <v>400084406</v>
      </c>
      <c r="E7837" s="215">
        <v>1060</v>
      </c>
      <c r="F7837" s="215">
        <v>1274</v>
      </c>
      <c r="G7837" s="215">
        <v>1004</v>
      </c>
      <c r="I7837" s="215" t="s">
        <v>9778</v>
      </c>
      <c r="J7837" s="215" t="s">
        <v>9779</v>
      </c>
      <c r="K7837" s="215" t="s">
        <v>8688</v>
      </c>
      <c r="L7837" s="215" t="s">
        <v>11133</v>
      </c>
      <c r="AD7837" s="216"/>
    </row>
    <row r="7838" spans="1:30" s="215" customFormat="1" x14ac:dyDescent="0.25">
      <c r="A7838" s="215" t="s">
        <v>160</v>
      </c>
      <c r="B7838" s="215">
        <v>6252</v>
      </c>
      <c r="C7838" s="215" t="s">
        <v>283</v>
      </c>
      <c r="D7838" s="215">
        <v>400084407</v>
      </c>
      <c r="E7838" s="215">
        <v>1060</v>
      </c>
      <c r="F7838" s="215">
        <v>1274</v>
      </c>
      <c r="G7838" s="215">
        <v>1004</v>
      </c>
      <c r="I7838" s="215" t="s">
        <v>9780</v>
      </c>
      <c r="J7838" s="215" t="s">
        <v>9781</v>
      </c>
      <c r="K7838" s="215" t="s">
        <v>8688</v>
      </c>
      <c r="L7838" s="215" t="s">
        <v>11134</v>
      </c>
      <c r="AD7838" s="216"/>
    </row>
    <row r="7839" spans="1:30" s="215" customFormat="1" x14ac:dyDescent="0.25">
      <c r="A7839" s="215" t="s">
        <v>160</v>
      </c>
      <c r="B7839" s="215">
        <v>6252</v>
      </c>
      <c r="C7839" s="215" t="s">
        <v>283</v>
      </c>
      <c r="D7839" s="215">
        <v>400084408</v>
      </c>
      <c r="E7839" s="215">
        <v>1060</v>
      </c>
      <c r="F7839" s="215">
        <v>1274</v>
      </c>
      <c r="G7839" s="215">
        <v>1004</v>
      </c>
      <c r="I7839" s="215" t="s">
        <v>9782</v>
      </c>
      <c r="J7839" s="215" t="s">
        <v>9783</v>
      </c>
      <c r="K7839" s="215" t="s">
        <v>8688</v>
      </c>
      <c r="L7839" s="215" t="s">
        <v>11135</v>
      </c>
      <c r="AD7839" s="216"/>
    </row>
    <row r="7840" spans="1:30" s="215" customFormat="1" x14ac:dyDescent="0.25">
      <c r="A7840" s="215" t="s">
        <v>160</v>
      </c>
      <c r="B7840" s="215">
        <v>6252</v>
      </c>
      <c r="C7840" s="215" t="s">
        <v>283</v>
      </c>
      <c r="D7840" s="215">
        <v>400084409</v>
      </c>
      <c r="E7840" s="215">
        <v>1060</v>
      </c>
      <c r="F7840" s="215">
        <v>1274</v>
      </c>
      <c r="G7840" s="215">
        <v>1004</v>
      </c>
      <c r="I7840" s="215" t="s">
        <v>9784</v>
      </c>
      <c r="J7840" s="215" t="s">
        <v>9785</v>
      </c>
      <c r="K7840" s="215" t="s">
        <v>8688</v>
      </c>
      <c r="L7840" s="215" t="s">
        <v>11136</v>
      </c>
      <c r="AD7840" s="216"/>
    </row>
    <row r="7841" spans="1:30" s="215" customFormat="1" x14ac:dyDescent="0.25">
      <c r="A7841" s="215" t="s">
        <v>160</v>
      </c>
      <c r="B7841" s="215">
        <v>6252</v>
      </c>
      <c r="C7841" s="215" t="s">
        <v>283</v>
      </c>
      <c r="D7841" s="215">
        <v>400084410</v>
      </c>
      <c r="E7841" s="215">
        <v>1060</v>
      </c>
      <c r="F7841" s="215">
        <v>1274</v>
      </c>
      <c r="G7841" s="215">
        <v>1004</v>
      </c>
      <c r="I7841" s="215" t="s">
        <v>9786</v>
      </c>
      <c r="J7841" s="215" t="s">
        <v>9787</v>
      </c>
      <c r="K7841" s="215" t="s">
        <v>8688</v>
      </c>
      <c r="L7841" s="215" t="s">
        <v>11137</v>
      </c>
      <c r="AD7841" s="216"/>
    </row>
    <row r="7842" spans="1:30" s="215" customFormat="1" x14ac:dyDescent="0.25">
      <c r="A7842" s="215" t="s">
        <v>160</v>
      </c>
      <c r="B7842" s="215">
        <v>6252</v>
      </c>
      <c r="C7842" s="215" t="s">
        <v>283</v>
      </c>
      <c r="D7842" s="215">
        <v>400084411</v>
      </c>
      <c r="E7842" s="215">
        <v>1060</v>
      </c>
      <c r="F7842" s="215">
        <v>1274</v>
      </c>
      <c r="G7842" s="215">
        <v>1004</v>
      </c>
      <c r="I7842" s="215" t="s">
        <v>9788</v>
      </c>
      <c r="J7842" s="215" t="s">
        <v>9789</v>
      </c>
      <c r="K7842" s="215" t="s">
        <v>8688</v>
      </c>
      <c r="L7842" s="215" t="s">
        <v>11138</v>
      </c>
      <c r="AD7842" s="216"/>
    </row>
    <row r="7843" spans="1:30" s="215" customFormat="1" x14ac:dyDescent="0.25">
      <c r="A7843" s="215" t="s">
        <v>160</v>
      </c>
      <c r="B7843" s="215">
        <v>6252</v>
      </c>
      <c r="C7843" s="215" t="s">
        <v>283</v>
      </c>
      <c r="D7843" s="215">
        <v>400084413</v>
      </c>
      <c r="E7843" s="215">
        <v>1060</v>
      </c>
      <c r="F7843" s="215">
        <v>1274</v>
      </c>
      <c r="G7843" s="215">
        <v>1004</v>
      </c>
      <c r="I7843" s="215" t="s">
        <v>9790</v>
      </c>
      <c r="J7843" s="215" t="s">
        <v>9791</v>
      </c>
      <c r="K7843" s="215" t="s">
        <v>8688</v>
      </c>
      <c r="L7843" s="215" t="s">
        <v>11139</v>
      </c>
      <c r="AD7843" s="216"/>
    </row>
    <row r="7844" spans="1:30" s="215" customFormat="1" x14ac:dyDescent="0.25">
      <c r="A7844" s="215" t="s">
        <v>160</v>
      </c>
      <c r="B7844" s="215">
        <v>6252</v>
      </c>
      <c r="C7844" s="215" t="s">
        <v>283</v>
      </c>
      <c r="D7844" s="215">
        <v>400084414</v>
      </c>
      <c r="E7844" s="215">
        <v>1060</v>
      </c>
      <c r="F7844" s="215">
        <v>1274</v>
      </c>
      <c r="G7844" s="215">
        <v>1004</v>
      </c>
      <c r="I7844" s="215" t="s">
        <v>9792</v>
      </c>
      <c r="J7844" s="215" t="s">
        <v>9793</v>
      </c>
      <c r="K7844" s="215" t="s">
        <v>8688</v>
      </c>
      <c r="L7844" s="215" t="s">
        <v>11140</v>
      </c>
      <c r="AD7844" s="216"/>
    </row>
    <row r="7845" spans="1:30" s="215" customFormat="1" x14ac:dyDescent="0.25">
      <c r="A7845" s="215" t="s">
        <v>160</v>
      </c>
      <c r="B7845" s="215">
        <v>6252</v>
      </c>
      <c r="C7845" s="215" t="s">
        <v>283</v>
      </c>
      <c r="D7845" s="215">
        <v>400084415</v>
      </c>
      <c r="E7845" s="215">
        <v>1060</v>
      </c>
      <c r="F7845" s="215">
        <v>1274</v>
      </c>
      <c r="G7845" s="215">
        <v>1004</v>
      </c>
      <c r="I7845" s="215" t="s">
        <v>9794</v>
      </c>
      <c r="J7845" s="215" t="s">
        <v>9795</v>
      </c>
      <c r="K7845" s="215" t="s">
        <v>8688</v>
      </c>
      <c r="L7845" s="215" t="s">
        <v>11141</v>
      </c>
      <c r="AD7845" s="216"/>
    </row>
    <row r="7846" spans="1:30" s="215" customFormat="1" x14ac:dyDescent="0.25">
      <c r="A7846" s="215" t="s">
        <v>160</v>
      </c>
      <c r="B7846" s="215">
        <v>6252</v>
      </c>
      <c r="C7846" s="215" t="s">
        <v>283</v>
      </c>
      <c r="D7846" s="215">
        <v>400084416</v>
      </c>
      <c r="E7846" s="215">
        <v>1060</v>
      </c>
      <c r="F7846" s="215">
        <v>1274</v>
      </c>
      <c r="G7846" s="215">
        <v>1004</v>
      </c>
      <c r="I7846" s="215" t="s">
        <v>9796</v>
      </c>
      <c r="J7846" s="215" t="s">
        <v>9797</v>
      </c>
      <c r="K7846" s="215" t="s">
        <v>8688</v>
      </c>
      <c r="L7846" s="215" t="s">
        <v>11142</v>
      </c>
      <c r="AD7846" s="216"/>
    </row>
    <row r="7847" spans="1:30" s="215" customFormat="1" x14ac:dyDescent="0.25">
      <c r="A7847" s="215" t="s">
        <v>160</v>
      </c>
      <c r="B7847" s="215">
        <v>6252</v>
      </c>
      <c r="C7847" s="215" t="s">
        <v>283</v>
      </c>
      <c r="D7847" s="215">
        <v>400084431</v>
      </c>
      <c r="E7847" s="215">
        <v>1060</v>
      </c>
      <c r="F7847" s="215">
        <v>1274</v>
      </c>
      <c r="G7847" s="215">
        <v>1004</v>
      </c>
      <c r="I7847" s="215" t="s">
        <v>9798</v>
      </c>
      <c r="J7847" s="215" t="s">
        <v>9799</v>
      </c>
      <c r="K7847" s="215" t="s">
        <v>8688</v>
      </c>
      <c r="L7847" s="215" t="s">
        <v>11143</v>
      </c>
      <c r="AD7847" s="216"/>
    </row>
    <row r="7848" spans="1:30" s="215" customFormat="1" x14ac:dyDescent="0.25">
      <c r="A7848" s="215" t="s">
        <v>160</v>
      </c>
      <c r="B7848" s="215">
        <v>6252</v>
      </c>
      <c r="C7848" s="215" t="s">
        <v>283</v>
      </c>
      <c r="D7848" s="215">
        <v>400084432</v>
      </c>
      <c r="E7848" s="215">
        <v>1060</v>
      </c>
      <c r="F7848" s="215">
        <v>1274</v>
      </c>
      <c r="G7848" s="215">
        <v>1004</v>
      </c>
      <c r="I7848" s="215" t="s">
        <v>9800</v>
      </c>
      <c r="J7848" s="215" t="s">
        <v>9801</v>
      </c>
      <c r="K7848" s="215" t="s">
        <v>8688</v>
      </c>
      <c r="L7848" s="215" t="s">
        <v>11144</v>
      </c>
      <c r="AD7848" s="216"/>
    </row>
    <row r="7849" spans="1:30" s="215" customFormat="1" x14ac:dyDescent="0.25">
      <c r="A7849" s="215" t="s">
        <v>160</v>
      </c>
      <c r="B7849" s="215">
        <v>6252</v>
      </c>
      <c r="C7849" s="215" t="s">
        <v>283</v>
      </c>
      <c r="D7849" s="215">
        <v>400084436</v>
      </c>
      <c r="E7849" s="215">
        <v>1060</v>
      </c>
      <c r="F7849" s="215">
        <v>1274</v>
      </c>
      <c r="G7849" s="215">
        <v>1004</v>
      </c>
      <c r="I7849" s="215" t="s">
        <v>9802</v>
      </c>
      <c r="J7849" s="215" t="s">
        <v>9803</v>
      </c>
      <c r="K7849" s="215" t="s">
        <v>8688</v>
      </c>
      <c r="L7849" s="215" t="s">
        <v>11145</v>
      </c>
      <c r="AD7849" s="216"/>
    </row>
    <row r="7850" spans="1:30" s="215" customFormat="1" x14ac:dyDescent="0.25">
      <c r="A7850" s="215" t="s">
        <v>160</v>
      </c>
      <c r="B7850" s="215">
        <v>6252</v>
      </c>
      <c r="C7850" s="215" t="s">
        <v>283</v>
      </c>
      <c r="D7850" s="215">
        <v>400084539</v>
      </c>
      <c r="E7850" s="215">
        <v>1060</v>
      </c>
      <c r="F7850" s="215">
        <v>1274</v>
      </c>
      <c r="G7850" s="215">
        <v>1004</v>
      </c>
      <c r="I7850" s="215" t="s">
        <v>9804</v>
      </c>
      <c r="J7850" s="215" t="s">
        <v>9805</v>
      </c>
      <c r="K7850" s="215" t="s">
        <v>8688</v>
      </c>
      <c r="L7850" s="215" t="s">
        <v>11146</v>
      </c>
      <c r="AD7850" s="216"/>
    </row>
    <row r="7851" spans="1:30" s="215" customFormat="1" x14ac:dyDescent="0.25">
      <c r="A7851" s="215" t="s">
        <v>160</v>
      </c>
      <c r="B7851" s="215">
        <v>6252</v>
      </c>
      <c r="C7851" s="215" t="s">
        <v>283</v>
      </c>
      <c r="D7851" s="215">
        <v>400084540</v>
      </c>
      <c r="E7851" s="215">
        <v>1060</v>
      </c>
      <c r="F7851" s="215">
        <v>1274</v>
      </c>
      <c r="G7851" s="215">
        <v>1004</v>
      </c>
      <c r="I7851" s="215" t="s">
        <v>9806</v>
      </c>
      <c r="J7851" s="215" t="s">
        <v>9807</v>
      </c>
      <c r="K7851" s="215" t="s">
        <v>8688</v>
      </c>
      <c r="L7851" s="215" t="s">
        <v>11147</v>
      </c>
      <c r="AD7851" s="216"/>
    </row>
    <row r="7852" spans="1:30" s="215" customFormat="1" x14ac:dyDescent="0.25">
      <c r="A7852" s="215" t="s">
        <v>160</v>
      </c>
      <c r="B7852" s="215">
        <v>6252</v>
      </c>
      <c r="C7852" s="215" t="s">
        <v>283</v>
      </c>
      <c r="D7852" s="215">
        <v>400084541</v>
      </c>
      <c r="E7852" s="215">
        <v>1060</v>
      </c>
      <c r="F7852" s="215">
        <v>1274</v>
      </c>
      <c r="G7852" s="215">
        <v>1004</v>
      </c>
      <c r="I7852" s="215" t="s">
        <v>9808</v>
      </c>
      <c r="J7852" s="215" t="s">
        <v>9809</v>
      </c>
      <c r="K7852" s="215" t="s">
        <v>8688</v>
      </c>
      <c r="L7852" s="215" t="s">
        <v>11148</v>
      </c>
      <c r="AD7852" s="216"/>
    </row>
    <row r="7853" spans="1:30" s="215" customFormat="1" x14ac:dyDescent="0.25">
      <c r="A7853" s="215" t="s">
        <v>160</v>
      </c>
      <c r="B7853" s="215">
        <v>6252</v>
      </c>
      <c r="C7853" s="215" t="s">
        <v>283</v>
      </c>
      <c r="D7853" s="215">
        <v>400084544</v>
      </c>
      <c r="E7853" s="215">
        <v>1060</v>
      </c>
      <c r="F7853" s="215">
        <v>1274</v>
      </c>
      <c r="G7853" s="215">
        <v>1004</v>
      </c>
      <c r="I7853" s="215" t="s">
        <v>9810</v>
      </c>
      <c r="J7853" s="215" t="s">
        <v>9811</v>
      </c>
      <c r="K7853" s="215" t="s">
        <v>8688</v>
      </c>
      <c r="L7853" s="215" t="s">
        <v>11149</v>
      </c>
      <c r="AD7853" s="216"/>
    </row>
    <row r="7854" spans="1:30" s="215" customFormat="1" x14ac:dyDescent="0.25">
      <c r="A7854" s="215" t="s">
        <v>160</v>
      </c>
      <c r="B7854" s="215">
        <v>6252</v>
      </c>
      <c r="C7854" s="215" t="s">
        <v>283</v>
      </c>
      <c r="D7854" s="215">
        <v>400084546</v>
      </c>
      <c r="E7854" s="215">
        <v>1060</v>
      </c>
      <c r="F7854" s="215">
        <v>1274</v>
      </c>
      <c r="G7854" s="215">
        <v>1004</v>
      </c>
      <c r="I7854" s="215" t="s">
        <v>9812</v>
      </c>
      <c r="J7854" s="215" t="s">
        <v>9813</v>
      </c>
      <c r="K7854" s="215" t="s">
        <v>8688</v>
      </c>
      <c r="L7854" s="215" t="s">
        <v>11150</v>
      </c>
      <c r="AD7854" s="216"/>
    </row>
    <row r="7855" spans="1:30" s="215" customFormat="1" x14ac:dyDescent="0.25">
      <c r="A7855" s="215" t="s">
        <v>160</v>
      </c>
      <c r="B7855" s="215">
        <v>6252</v>
      </c>
      <c r="C7855" s="215" t="s">
        <v>283</v>
      </c>
      <c r="D7855" s="215">
        <v>400084548</v>
      </c>
      <c r="E7855" s="215">
        <v>1060</v>
      </c>
      <c r="F7855" s="215">
        <v>1274</v>
      </c>
      <c r="G7855" s="215">
        <v>1004</v>
      </c>
      <c r="I7855" s="215" t="s">
        <v>9814</v>
      </c>
      <c r="J7855" s="215" t="s">
        <v>9815</v>
      </c>
      <c r="K7855" s="215" t="s">
        <v>8688</v>
      </c>
      <c r="L7855" s="215" t="s">
        <v>11151</v>
      </c>
      <c r="AD7855" s="216"/>
    </row>
    <row r="7856" spans="1:30" s="215" customFormat="1" x14ac:dyDescent="0.25">
      <c r="A7856" s="215" t="s">
        <v>160</v>
      </c>
      <c r="B7856" s="215">
        <v>6252</v>
      </c>
      <c r="C7856" s="215" t="s">
        <v>283</v>
      </c>
      <c r="D7856" s="215">
        <v>400084550</v>
      </c>
      <c r="E7856" s="215">
        <v>1060</v>
      </c>
      <c r="F7856" s="215">
        <v>1274</v>
      </c>
      <c r="G7856" s="215">
        <v>1004</v>
      </c>
      <c r="I7856" s="215" t="s">
        <v>9816</v>
      </c>
      <c r="J7856" s="215" t="s">
        <v>9817</v>
      </c>
      <c r="K7856" s="215" t="s">
        <v>8688</v>
      </c>
      <c r="L7856" s="215" t="s">
        <v>11152</v>
      </c>
      <c r="AD7856" s="216"/>
    </row>
    <row r="7857" spans="1:30" s="215" customFormat="1" x14ac:dyDescent="0.25">
      <c r="A7857" s="215" t="s">
        <v>160</v>
      </c>
      <c r="B7857" s="215">
        <v>6252</v>
      </c>
      <c r="C7857" s="215" t="s">
        <v>283</v>
      </c>
      <c r="D7857" s="215">
        <v>400084551</v>
      </c>
      <c r="E7857" s="215">
        <v>1060</v>
      </c>
      <c r="F7857" s="215">
        <v>1274</v>
      </c>
      <c r="G7857" s="215">
        <v>1004</v>
      </c>
      <c r="I7857" s="215" t="s">
        <v>9818</v>
      </c>
      <c r="J7857" s="215" t="s">
        <v>9819</v>
      </c>
      <c r="K7857" s="215" t="s">
        <v>8688</v>
      </c>
      <c r="L7857" s="215" t="s">
        <v>11153</v>
      </c>
      <c r="AD7857" s="216"/>
    </row>
    <row r="7858" spans="1:30" s="215" customFormat="1" x14ac:dyDescent="0.25">
      <c r="A7858" s="215" t="s">
        <v>160</v>
      </c>
      <c r="B7858" s="215">
        <v>6252</v>
      </c>
      <c r="C7858" s="215" t="s">
        <v>283</v>
      </c>
      <c r="D7858" s="215">
        <v>400084552</v>
      </c>
      <c r="E7858" s="215">
        <v>1060</v>
      </c>
      <c r="F7858" s="215">
        <v>1274</v>
      </c>
      <c r="G7858" s="215">
        <v>1004</v>
      </c>
      <c r="I7858" s="215" t="s">
        <v>9820</v>
      </c>
      <c r="J7858" s="215" t="s">
        <v>9821</v>
      </c>
      <c r="K7858" s="215" t="s">
        <v>8688</v>
      </c>
      <c r="L7858" s="215" t="s">
        <v>11154</v>
      </c>
      <c r="AD7858" s="216"/>
    </row>
    <row r="7859" spans="1:30" s="215" customFormat="1" x14ac:dyDescent="0.25">
      <c r="A7859" s="215" t="s">
        <v>160</v>
      </c>
      <c r="B7859" s="215">
        <v>6252</v>
      </c>
      <c r="C7859" s="215" t="s">
        <v>283</v>
      </c>
      <c r="D7859" s="215">
        <v>400084553</v>
      </c>
      <c r="E7859" s="215">
        <v>1060</v>
      </c>
      <c r="F7859" s="215">
        <v>1274</v>
      </c>
      <c r="G7859" s="215">
        <v>1004</v>
      </c>
      <c r="I7859" s="215" t="s">
        <v>9822</v>
      </c>
      <c r="J7859" s="215" t="s">
        <v>9823</v>
      </c>
      <c r="K7859" s="215" t="s">
        <v>8688</v>
      </c>
      <c r="L7859" s="215" t="s">
        <v>11155</v>
      </c>
      <c r="AD7859" s="216"/>
    </row>
    <row r="7860" spans="1:30" s="215" customFormat="1" x14ac:dyDescent="0.25">
      <c r="A7860" s="215" t="s">
        <v>160</v>
      </c>
      <c r="B7860" s="215">
        <v>6252</v>
      </c>
      <c r="C7860" s="215" t="s">
        <v>283</v>
      </c>
      <c r="D7860" s="215">
        <v>400084554</v>
      </c>
      <c r="E7860" s="215">
        <v>1060</v>
      </c>
      <c r="F7860" s="215">
        <v>1274</v>
      </c>
      <c r="G7860" s="215">
        <v>1004</v>
      </c>
      <c r="I7860" s="215" t="s">
        <v>9824</v>
      </c>
      <c r="J7860" s="215" t="s">
        <v>9825</v>
      </c>
      <c r="K7860" s="215" t="s">
        <v>8688</v>
      </c>
      <c r="L7860" s="215" t="s">
        <v>11156</v>
      </c>
      <c r="AD7860" s="216"/>
    </row>
    <row r="7861" spans="1:30" s="215" customFormat="1" x14ac:dyDescent="0.25">
      <c r="A7861" s="215" t="s">
        <v>160</v>
      </c>
      <c r="B7861" s="215">
        <v>6252</v>
      </c>
      <c r="C7861" s="215" t="s">
        <v>283</v>
      </c>
      <c r="D7861" s="215">
        <v>400084555</v>
      </c>
      <c r="E7861" s="215">
        <v>1060</v>
      </c>
      <c r="F7861" s="215">
        <v>1274</v>
      </c>
      <c r="G7861" s="215">
        <v>1004</v>
      </c>
      <c r="I7861" s="215" t="s">
        <v>9826</v>
      </c>
      <c r="J7861" s="215" t="s">
        <v>9827</v>
      </c>
      <c r="K7861" s="215" t="s">
        <v>8688</v>
      </c>
      <c r="L7861" s="215" t="s">
        <v>11157</v>
      </c>
      <c r="AD7861" s="216"/>
    </row>
    <row r="7862" spans="1:30" s="215" customFormat="1" x14ac:dyDescent="0.25">
      <c r="A7862" s="215" t="s">
        <v>160</v>
      </c>
      <c r="B7862" s="215">
        <v>6252</v>
      </c>
      <c r="C7862" s="215" t="s">
        <v>283</v>
      </c>
      <c r="D7862" s="215">
        <v>400084556</v>
      </c>
      <c r="E7862" s="215">
        <v>1060</v>
      </c>
      <c r="F7862" s="215">
        <v>1274</v>
      </c>
      <c r="G7862" s="215">
        <v>1004</v>
      </c>
      <c r="I7862" s="215" t="s">
        <v>9828</v>
      </c>
      <c r="J7862" s="215" t="s">
        <v>9829</v>
      </c>
      <c r="K7862" s="215" t="s">
        <v>8688</v>
      </c>
      <c r="L7862" s="215" t="s">
        <v>11158</v>
      </c>
      <c r="AD7862" s="216"/>
    </row>
    <row r="7863" spans="1:30" s="215" customFormat="1" x14ac:dyDescent="0.25">
      <c r="A7863" s="215" t="s">
        <v>160</v>
      </c>
      <c r="B7863" s="215">
        <v>6252</v>
      </c>
      <c r="C7863" s="215" t="s">
        <v>283</v>
      </c>
      <c r="D7863" s="215">
        <v>400084557</v>
      </c>
      <c r="E7863" s="215">
        <v>1060</v>
      </c>
      <c r="F7863" s="215">
        <v>1274</v>
      </c>
      <c r="G7863" s="215">
        <v>1004</v>
      </c>
      <c r="I7863" s="215" t="s">
        <v>9830</v>
      </c>
      <c r="J7863" s="215" t="s">
        <v>9831</v>
      </c>
      <c r="K7863" s="215" t="s">
        <v>8688</v>
      </c>
      <c r="L7863" s="215" t="s">
        <v>11159</v>
      </c>
      <c r="AD7863" s="216"/>
    </row>
    <row r="7864" spans="1:30" s="215" customFormat="1" x14ac:dyDescent="0.25">
      <c r="A7864" s="215" t="s">
        <v>160</v>
      </c>
      <c r="B7864" s="215">
        <v>6252</v>
      </c>
      <c r="C7864" s="215" t="s">
        <v>283</v>
      </c>
      <c r="D7864" s="215">
        <v>400084558</v>
      </c>
      <c r="E7864" s="215">
        <v>1060</v>
      </c>
      <c r="F7864" s="215">
        <v>1274</v>
      </c>
      <c r="G7864" s="215">
        <v>1004</v>
      </c>
      <c r="I7864" s="215" t="s">
        <v>9832</v>
      </c>
      <c r="J7864" s="215" t="s">
        <v>9833</v>
      </c>
      <c r="K7864" s="215" t="s">
        <v>8688</v>
      </c>
      <c r="L7864" s="215" t="s">
        <v>11160</v>
      </c>
      <c r="AD7864" s="216"/>
    </row>
    <row r="7865" spans="1:30" s="215" customFormat="1" x14ac:dyDescent="0.25">
      <c r="A7865" s="215" t="s">
        <v>160</v>
      </c>
      <c r="B7865" s="215">
        <v>6252</v>
      </c>
      <c r="C7865" s="215" t="s">
        <v>283</v>
      </c>
      <c r="D7865" s="215">
        <v>400084559</v>
      </c>
      <c r="E7865" s="215">
        <v>1060</v>
      </c>
      <c r="F7865" s="215">
        <v>1274</v>
      </c>
      <c r="G7865" s="215">
        <v>1004</v>
      </c>
      <c r="I7865" s="215" t="s">
        <v>9834</v>
      </c>
      <c r="J7865" s="215" t="s">
        <v>9835</v>
      </c>
      <c r="K7865" s="215" t="s">
        <v>8688</v>
      </c>
      <c r="L7865" s="215" t="s">
        <v>11161</v>
      </c>
      <c r="AD7865" s="216"/>
    </row>
    <row r="7866" spans="1:30" s="215" customFormat="1" x14ac:dyDescent="0.25">
      <c r="A7866" s="215" t="s">
        <v>160</v>
      </c>
      <c r="B7866" s="215">
        <v>6252</v>
      </c>
      <c r="C7866" s="215" t="s">
        <v>283</v>
      </c>
      <c r="D7866" s="215">
        <v>400084560</v>
      </c>
      <c r="E7866" s="215">
        <v>1060</v>
      </c>
      <c r="F7866" s="215">
        <v>1274</v>
      </c>
      <c r="G7866" s="215">
        <v>1004</v>
      </c>
      <c r="I7866" s="215" t="s">
        <v>9836</v>
      </c>
      <c r="J7866" s="215" t="s">
        <v>9837</v>
      </c>
      <c r="K7866" s="215" t="s">
        <v>8688</v>
      </c>
      <c r="L7866" s="215" t="s">
        <v>11162</v>
      </c>
      <c r="AD7866" s="216"/>
    </row>
    <row r="7867" spans="1:30" s="215" customFormat="1" x14ac:dyDescent="0.25">
      <c r="A7867" s="215" t="s">
        <v>160</v>
      </c>
      <c r="B7867" s="215">
        <v>6252</v>
      </c>
      <c r="C7867" s="215" t="s">
        <v>283</v>
      </c>
      <c r="D7867" s="215">
        <v>400084561</v>
      </c>
      <c r="E7867" s="215">
        <v>1060</v>
      </c>
      <c r="F7867" s="215">
        <v>1274</v>
      </c>
      <c r="G7867" s="215">
        <v>1004</v>
      </c>
      <c r="I7867" s="215" t="s">
        <v>9838</v>
      </c>
      <c r="J7867" s="215" t="s">
        <v>9839</v>
      </c>
      <c r="K7867" s="215" t="s">
        <v>8688</v>
      </c>
      <c r="L7867" s="215" t="s">
        <v>11163</v>
      </c>
      <c r="AD7867" s="216"/>
    </row>
    <row r="7868" spans="1:30" s="215" customFormat="1" x14ac:dyDescent="0.25">
      <c r="A7868" s="215" t="s">
        <v>160</v>
      </c>
      <c r="B7868" s="215">
        <v>6252</v>
      </c>
      <c r="C7868" s="215" t="s">
        <v>283</v>
      </c>
      <c r="D7868" s="215">
        <v>400084562</v>
      </c>
      <c r="E7868" s="215">
        <v>1060</v>
      </c>
      <c r="F7868" s="215">
        <v>1274</v>
      </c>
      <c r="G7868" s="215">
        <v>1004</v>
      </c>
      <c r="I7868" s="215" t="s">
        <v>9840</v>
      </c>
      <c r="J7868" s="215" t="s">
        <v>9841</v>
      </c>
      <c r="K7868" s="215" t="s">
        <v>8688</v>
      </c>
      <c r="L7868" s="215" t="s">
        <v>11164</v>
      </c>
      <c r="AD7868" s="216"/>
    </row>
    <row r="7869" spans="1:30" s="215" customFormat="1" x14ac:dyDescent="0.25">
      <c r="A7869" s="215" t="s">
        <v>160</v>
      </c>
      <c r="B7869" s="215">
        <v>6252</v>
      </c>
      <c r="C7869" s="215" t="s">
        <v>283</v>
      </c>
      <c r="D7869" s="215">
        <v>400084563</v>
      </c>
      <c r="E7869" s="215">
        <v>1060</v>
      </c>
      <c r="F7869" s="215">
        <v>1274</v>
      </c>
      <c r="G7869" s="215">
        <v>1004</v>
      </c>
      <c r="I7869" s="215" t="s">
        <v>9842</v>
      </c>
      <c r="J7869" s="215" t="s">
        <v>9843</v>
      </c>
      <c r="K7869" s="215" t="s">
        <v>8688</v>
      </c>
      <c r="L7869" s="215" t="s">
        <v>11165</v>
      </c>
      <c r="AD7869" s="216"/>
    </row>
    <row r="7870" spans="1:30" s="215" customFormat="1" x14ac:dyDescent="0.25">
      <c r="A7870" s="215" t="s">
        <v>160</v>
      </c>
      <c r="B7870" s="215">
        <v>6252</v>
      </c>
      <c r="C7870" s="215" t="s">
        <v>283</v>
      </c>
      <c r="D7870" s="215">
        <v>400084564</v>
      </c>
      <c r="E7870" s="215">
        <v>1060</v>
      </c>
      <c r="F7870" s="215">
        <v>1274</v>
      </c>
      <c r="G7870" s="215">
        <v>1004</v>
      </c>
      <c r="I7870" s="215" t="s">
        <v>9844</v>
      </c>
      <c r="J7870" s="215" t="s">
        <v>9845</v>
      </c>
      <c r="K7870" s="215" t="s">
        <v>8688</v>
      </c>
      <c r="L7870" s="215" t="s">
        <v>11166</v>
      </c>
      <c r="AD7870" s="216"/>
    </row>
    <row r="7871" spans="1:30" s="215" customFormat="1" x14ac:dyDescent="0.25">
      <c r="A7871" s="215" t="s">
        <v>160</v>
      </c>
      <c r="B7871" s="215">
        <v>6252</v>
      </c>
      <c r="C7871" s="215" t="s">
        <v>283</v>
      </c>
      <c r="D7871" s="215">
        <v>400084565</v>
      </c>
      <c r="E7871" s="215">
        <v>1060</v>
      </c>
      <c r="F7871" s="215">
        <v>1274</v>
      </c>
      <c r="G7871" s="215">
        <v>1004</v>
      </c>
      <c r="I7871" s="215" t="s">
        <v>9846</v>
      </c>
      <c r="J7871" s="215" t="s">
        <v>9847</v>
      </c>
      <c r="K7871" s="215" t="s">
        <v>8688</v>
      </c>
      <c r="L7871" s="215" t="s">
        <v>11167</v>
      </c>
      <c r="AD7871" s="216"/>
    </row>
    <row r="7872" spans="1:30" s="215" customFormat="1" x14ac:dyDescent="0.25">
      <c r="A7872" s="215" t="s">
        <v>160</v>
      </c>
      <c r="B7872" s="215">
        <v>6252</v>
      </c>
      <c r="C7872" s="215" t="s">
        <v>283</v>
      </c>
      <c r="D7872" s="215">
        <v>400084566</v>
      </c>
      <c r="E7872" s="215">
        <v>1060</v>
      </c>
      <c r="F7872" s="215">
        <v>1274</v>
      </c>
      <c r="G7872" s="215">
        <v>1004</v>
      </c>
      <c r="I7872" s="215" t="s">
        <v>9848</v>
      </c>
      <c r="J7872" s="215" t="s">
        <v>9849</v>
      </c>
      <c r="K7872" s="215" t="s">
        <v>8688</v>
      </c>
      <c r="L7872" s="215" t="s">
        <v>11168</v>
      </c>
      <c r="AD7872" s="216"/>
    </row>
    <row r="7873" spans="1:30" s="215" customFormat="1" x14ac:dyDescent="0.25">
      <c r="A7873" s="215" t="s">
        <v>160</v>
      </c>
      <c r="B7873" s="215">
        <v>6252</v>
      </c>
      <c r="C7873" s="215" t="s">
        <v>283</v>
      </c>
      <c r="D7873" s="215">
        <v>400084567</v>
      </c>
      <c r="E7873" s="215">
        <v>1060</v>
      </c>
      <c r="F7873" s="215">
        <v>1274</v>
      </c>
      <c r="G7873" s="215">
        <v>1004</v>
      </c>
      <c r="I7873" s="215" t="s">
        <v>9850</v>
      </c>
      <c r="J7873" s="215" t="s">
        <v>9851</v>
      </c>
      <c r="K7873" s="215" t="s">
        <v>8688</v>
      </c>
      <c r="L7873" s="215" t="s">
        <v>11169</v>
      </c>
      <c r="AD7873" s="216"/>
    </row>
    <row r="7874" spans="1:30" s="215" customFormat="1" x14ac:dyDescent="0.25">
      <c r="A7874" s="215" t="s">
        <v>160</v>
      </c>
      <c r="B7874" s="215">
        <v>6252</v>
      </c>
      <c r="C7874" s="215" t="s">
        <v>283</v>
      </c>
      <c r="D7874" s="215">
        <v>400084568</v>
      </c>
      <c r="E7874" s="215">
        <v>1060</v>
      </c>
      <c r="F7874" s="215">
        <v>1274</v>
      </c>
      <c r="G7874" s="215">
        <v>1004</v>
      </c>
      <c r="I7874" s="215" t="s">
        <v>9852</v>
      </c>
      <c r="J7874" s="215" t="s">
        <v>9853</v>
      </c>
      <c r="K7874" s="215" t="s">
        <v>8688</v>
      </c>
      <c r="L7874" s="215" t="s">
        <v>11170</v>
      </c>
      <c r="AD7874" s="216"/>
    </row>
    <row r="7875" spans="1:30" s="215" customFormat="1" x14ac:dyDescent="0.25">
      <c r="A7875" s="215" t="s">
        <v>160</v>
      </c>
      <c r="B7875" s="215">
        <v>6252</v>
      </c>
      <c r="C7875" s="215" t="s">
        <v>283</v>
      </c>
      <c r="D7875" s="215">
        <v>400084569</v>
      </c>
      <c r="E7875" s="215">
        <v>1060</v>
      </c>
      <c r="F7875" s="215">
        <v>1274</v>
      </c>
      <c r="G7875" s="215">
        <v>1004</v>
      </c>
      <c r="I7875" s="215" t="s">
        <v>9854</v>
      </c>
      <c r="J7875" s="215" t="s">
        <v>9855</v>
      </c>
      <c r="K7875" s="215" t="s">
        <v>8688</v>
      </c>
      <c r="L7875" s="215" t="s">
        <v>11171</v>
      </c>
      <c r="AD7875" s="216"/>
    </row>
    <row r="7876" spans="1:30" s="215" customFormat="1" x14ac:dyDescent="0.25">
      <c r="A7876" s="215" t="s">
        <v>160</v>
      </c>
      <c r="B7876" s="215">
        <v>6252</v>
      </c>
      <c r="C7876" s="215" t="s">
        <v>283</v>
      </c>
      <c r="D7876" s="215">
        <v>400084570</v>
      </c>
      <c r="E7876" s="215">
        <v>1060</v>
      </c>
      <c r="F7876" s="215">
        <v>1274</v>
      </c>
      <c r="G7876" s="215">
        <v>1004</v>
      </c>
      <c r="I7876" s="215" t="s">
        <v>9856</v>
      </c>
      <c r="J7876" s="215" t="s">
        <v>9857</v>
      </c>
      <c r="K7876" s="215" t="s">
        <v>8688</v>
      </c>
      <c r="L7876" s="215" t="s">
        <v>11172</v>
      </c>
      <c r="AD7876" s="216"/>
    </row>
    <row r="7877" spans="1:30" s="215" customFormat="1" x14ac:dyDescent="0.25">
      <c r="A7877" s="215" t="s">
        <v>160</v>
      </c>
      <c r="B7877" s="215">
        <v>6252</v>
      </c>
      <c r="C7877" s="215" t="s">
        <v>283</v>
      </c>
      <c r="D7877" s="215">
        <v>400084571</v>
      </c>
      <c r="E7877" s="215">
        <v>1060</v>
      </c>
      <c r="F7877" s="215">
        <v>1274</v>
      </c>
      <c r="G7877" s="215">
        <v>1004</v>
      </c>
      <c r="I7877" s="215" t="s">
        <v>9858</v>
      </c>
      <c r="J7877" s="215" t="s">
        <v>9859</v>
      </c>
      <c r="K7877" s="215" t="s">
        <v>8688</v>
      </c>
      <c r="L7877" s="215" t="s">
        <v>11173</v>
      </c>
      <c r="AD7877" s="216"/>
    </row>
    <row r="7878" spans="1:30" s="215" customFormat="1" x14ac:dyDescent="0.25">
      <c r="A7878" s="215" t="s">
        <v>160</v>
      </c>
      <c r="B7878" s="215">
        <v>6252</v>
      </c>
      <c r="C7878" s="215" t="s">
        <v>283</v>
      </c>
      <c r="D7878" s="215">
        <v>400084572</v>
      </c>
      <c r="E7878" s="215">
        <v>1060</v>
      </c>
      <c r="F7878" s="215">
        <v>1274</v>
      </c>
      <c r="G7878" s="215">
        <v>1004</v>
      </c>
      <c r="I7878" s="215" t="s">
        <v>9860</v>
      </c>
      <c r="J7878" s="215" t="s">
        <v>9861</v>
      </c>
      <c r="K7878" s="215" t="s">
        <v>8688</v>
      </c>
      <c r="L7878" s="215" t="s">
        <v>11174</v>
      </c>
      <c r="AD7878" s="216"/>
    </row>
    <row r="7879" spans="1:30" s="215" customFormat="1" x14ac:dyDescent="0.25">
      <c r="A7879" s="215" t="s">
        <v>160</v>
      </c>
      <c r="B7879" s="215">
        <v>6252</v>
      </c>
      <c r="C7879" s="215" t="s">
        <v>283</v>
      </c>
      <c r="D7879" s="215">
        <v>400084573</v>
      </c>
      <c r="E7879" s="215">
        <v>1060</v>
      </c>
      <c r="F7879" s="215">
        <v>1274</v>
      </c>
      <c r="G7879" s="215">
        <v>1004</v>
      </c>
      <c r="I7879" s="215" t="s">
        <v>9862</v>
      </c>
      <c r="J7879" s="215" t="s">
        <v>9863</v>
      </c>
      <c r="K7879" s="215" t="s">
        <v>8688</v>
      </c>
      <c r="L7879" s="215" t="s">
        <v>11175</v>
      </c>
      <c r="AD7879" s="216"/>
    </row>
    <row r="7880" spans="1:30" s="215" customFormat="1" x14ac:dyDescent="0.25">
      <c r="A7880" s="215" t="s">
        <v>160</v>
      </c>
      <c r="B7880" s="215">
        <v>6252</v>
      </c>
      <c r="C7880" s="215" t="s">
        <v>283</v>
      </c>
      <c r="D7880" s="215">
        <v>400084627</v>
      </c>
      <c r="E7880" s="215">
        <v>1060</v>
      </c>
      <c r="F7880" s="215">
        <v>1274</v>
      </c>
      <c r="G7880" s="215">
        <v>1004</v>
      </c>
      <c r="I7880" s="215" t="s">
        <v>9864</v>
      </c>
      <c r="J7880" s="215" t="s">
        <v>9865</v>
      </c>
      <c r="K7880" s="215" t="s">
        <v>8688</v>
      </c>
      <c r="L7880" s="215" t="s">
        <v>11176</v>
      </c>
      <c r="AD7880" s="216"/>
    </row>
    <row r="7881" spans="1:30" s="215" customFormat="1" x14ac:dyDescent="0.25">
      <c r="A7881" s="215" t="s">
        <v>160</v>
      </c>
      <c r="B7881" s="215">
        <v>6252</v>
      </c>
      <c r="C7881" s="215" t="s">
        <v>283</v>
      </c>
      <c r="D7881" s="215">
        <v>400084628</v>
      </c>
      <c r="E7881" s="215">
        <v>1060</v>
      </c>
      <c r="F7881" s="215">
        <v>1274</v>
      </c>
      <c r="G7881" s="215">
        <v>1004</v>
      </c>
      <c r="I7881" s="215" t="s">
        <v>9866</v>
      </c>
      <c r="J7881" s="215" t="s">
        <v>9867</v>
      </c>
      <c r="K7881" s="215" t="s">
        <v>8688</v>
      </c>
      <c r="L7881" s="215" t="s">
        <v>11177</v>
      </c>
      <c r="AD7881" s="216"/>
    </row>
    <row r="7882" spans="1:30" s="215" customFormat="1" x14ac:dyDescent="0.25">
      <c r="A7882" s="215" t="s">
        <v>160</v>
      </c>
      <c r="B7882" s="215">
        <v>6252</v>
      </c>
      <c r="C7882" s="215" t="s">
        <v>283</v>
      </c>
      <c r="D7882" s="215">
        <v>400084629</v>
      </c>
      <c r="E7882" s="215">
        <v>1060</v>
      </c>
      <c r="F7882" s="215">
        <v>1274</v>
      </c>
      <c r="G7882" s="215">
        <v>1004</v>
      </c>
      <c r="I7882" s="215" t="s">
        <v>9868</v>
      </c>
      <c r="J7882" s="215" t="s">
        <v>9869</v>
      </c>
      <c r="K7882" s="215" t="s">
        <v>8688</v>
      </c>
      <c r="L7882" s="215" t="s">
        <v>11178</v>
      </c>
      <c r="AD7882" s="216"/>
    </row>
    <row r="7883" spans="1:30" s="215" customFormat="1" x14ac:dyDescent="0.25">
      <c r="A7883" s="215" t="s">
        <v>160</v>
      </c>
      <c r="B7883" s="215">
        <v>6252</v>
      </c>
      <c r="C7883" s="215" t="s">
        <v>283</v>
      </c>
      <c r="D7883" s="215">
        <v>400084630</v>
      </c>
      <c r="E7883" s="215">
        <v>1060</v>
      </c>
      <c r="F7883" s="215">
        <v>1274</v>
      </c>
      <c r="G7883" s="215">
        <v>1004</v>
      </c>
      <c r="I7883" s="215" t="s">
        <v>9870</v>
      </c>
      <c r="J7883" s="215" t="s">
        <v>9871</v>
      </c>
      <c r="K7883" s="215" t="s">
        <v>8688</v>
      </c>
      <c r="L7883" s="215" t="s">
        <v>11179</v>
      </c>
      <c r="AD7883" s="216"/>
    </row>
    <row r="7884" spans="1:30" s="215" customFormat="1" x14ac:dyDescent="0.25">
      <c r="A7884" s="215" t="s">
        <v>160</v>
      </c>
      <c r="B7884" s="215">
        <v>6252</v>
      </c>
      <c r="C7884" s="215" t="s">
        <v>283</v>
      </c>
      <c r="D7884" s="215">
        <v>400084631</v>
      </c>
      <c r="E7884" s="215">
        <v>1060</v>
      </c>
      <c r="F7884" s="215">
        <v>1274</v>
      </c>
      <c r="G7884" s="215">
        <v>1004</v>
      </c>
      <c r="I7884" s="215" t="s">
        <v>9872</v>
      </c>
      <c r="J7884" s="215" t="s">
        <v>9873</v>
      </c>
      <c r="K7884" s="215" t="s">
        <v>8688</v>
      </c>
      <c r="L7884" s="215" t="s">
        <v>11180</v>
      </c>
      <c r="AD7884" s="216"/>
    </row>
    <row r="7885" spans="1:30" s="215" customFormat="1" x14ac:dyDescent="0.25">
      <c r="A7885" s="215" t="s">
        <v>160</v>
      </c>
      <c r="B7885" s="215">
        <v>6252</v>
      </c>
      <c r="C7885" s="215" t="s">
        <v>283</v>
      </c>
      <c r="D7885" s="215">
        <v>400084632</v>
      </c>
      <c r="E7885" s="215">
        <v>1060</v>
      </c>
      <c r="F7885" s="215">
        <v>1274</v>
      </c>
      <c r="G7885" s="215">
        <v>1004</v>
      </c>
      <c r="I7885" s="215" t="s">
        <v>9874</v>
      </c>
      <c r="J7885" s="215" t="s">
        <v>9875</v>
      </c>
      <c r="K7885" s="215" t="s">
        <v>8688</v>
      </c>
      <c r="L7885" s="215" t="s">
        <v>11181</v>
      </c>
      <c r="AD7885" s="216"/>
    </row>
    <row r="7886" spans="1:30" s="215" customFormat="1" x14ac:dyDescent="0.25">
      <c r="A7886" s="215" t="s">
        <v>160</v>
      </c>
      <c r="B7886" s="215">
        <v>6252</v>
      </c>
      <c r="C7886" s="215" t="s">
        <v>283</v>
      </c>
      <c r="D7886" s="215">
        <v>400084756</v>
      </c>
      <c r="E7886" s="215">
        <v>1060</v>
      </c>
      <c r="F7886" s="215">
        <v>1274</v>
      </c>
      <c r="G7886" s="215">
        <v>1004</v>
      </c>
      <c r="I7886" s="215" t="s">
        <v>9876</v>
      </c>
      <c r="J7886" s="215" t="s">
        <v>9877</v>
      </c>
      <c r="K7886" s="215" t="s">
        <v>8688</v>
      </c>
      <c r="L7886" s="215" t="s">
        <v>11182</v>
      </c>
      <c r="AD7886" s="216"/>
    </row>
    <row r="7887" spans="1:30" s="215" customFormat="1" x14ac:dyDescent="0.25">
      <c r="A7887" s="215" t="s">
        <v>160</v>
      </c>
      <c r="B7887" s="215">
        <v>6252</v>
      </c>
      <c r="C7887" s="215" t="s">
        <v>283</v>
      </c>
      <c r="D7887" s="215">
        <v>400084759</v>
      </c>
      <c r="E7887" s="215">
        <v>1080</v>
      </c>
      <c r="F7887" s="215">
        <v>1241</v>
      </c>
      <c r="G7887" s="215">
        <v>1004</v>
      </c>
      <c r="I7887" s="215" t="s">
        <v>6636</v>
      </c>
      <c r="J7887" s="215" t="s">
        <v>6637</v>
      </c>
      <c r="K7887" s="215" t="s">
        <v>328</v>
      </c>
      <c r="L7887" s="215" t="s">
        <v>7211</v>
      </c>
      <c r="AD7887" s="216"/>
    </row>
    <row r="7888" spans="1:30" s="215" customFormat="1" x14ac:dyDescent="0.25">
      <c r="A7888" s="215" t="s">
        <v>160</v>
      </c>
      <c r="B7888" s="215">
        <v>6252</v>
      </c>
      <c r="C7888" s="215" t="s">
        <v>283</v>
      </c>
      <c r="D7888" s="215">
        <v>400085011</v>
      </c>
      <c r="E7888" s="215">
        <v>1060</v>
      </c>
      <c r="F7888" s="215">
        <v>1274</v>
      </c>
      <c r="G7888" s="215">
        <v>1004</v>
      </c>
      <c r="I7888" s="215" t="s">
        <v>9878</v>
      </c>
      <c r="J7888" s="215" t="s">
        <v>9879</v>
      </c>
      <c r="K7888" s="215" t="s">
        <v>8688</v>
      </c>
      <c r="L7888" s="215" t="s">
        <v>11183</v>
      </c>
      <c r="AD7888" s="216"/>
    </row>
    <row r="7889" spans="1:30" s="215" customFormat="1" x14ac:dyDescent="0.25">
      <c r="A7889" s="215" t="s">
        <v>160</v>
      </c>
      <c r="B7889" s="215">
        <v>6252</v>
      </c>
      <c r="C7889" s="215" t="s">
        <v>283</v>
      </c>
      <c r="D7889" s="215">
        <v>400085013</v>
      </c>
      <c r="E7889" s="215">
        <v>1060</v>
      </c>
      <c r="F7889" s="215">
        <v>1274</v>
      </c>
      <c r="G7889" s="215">
        <v>1004</v>
      </c>
      <c r="I7889" s="215" t="s">
        <v>9880</v>
      </c>
      <c r="J7889" s="215" t="s">
        <v>9881</v>
      </c>
      <c r="K7889" s="215" t="s">
        <v>8688</v>
      </c>
      <c r="L7889" s="215" t="s">
        <v>11184</v>
      </c>
      <c r="AD7889" s="216"/>
    </row>
    <row r="7890" spans="1:30" s="215" customFormat="1" x14ac:dyDescent="0.25">
      <c r="A7890" s="215" t="s">
        <v>160</v>
      </c>
      <c r="B7890" s="215">
        <v>6252</v>
      </c>
      <c r="C7890" s="215" t="s">
        <v>283</v>
      </c>
      <c r="D7890" s="215">
        <v>400085297</v>
      </c>
      <c r="E7890" s="215">
        <v>1060</v>
      </c>
      <c r="F7890" s="215">
        <v>1274</v>
      </c>
      <c r="G7890" s="215">
        <v>1004</v>
      </c>
      <c r="I7890" s="215" t="s">
        <v>9882</v>
      </c>
      <c r="J7890" s="215" t="s">
        <v>9883</v>
      </c>
      <c r="K7890" s="215" t="s">
        <v>8688</v>
      </c>
      <c r="L7890" s="215" t="s">
        <v>11185</v>
      </c>
      <c r="AD7890" s="216"/>
    </row>
    <row r="7891" spans="1:30" s="215" customFormat="1" x14ac:dyDescent="0.25">
      <c r="A7891" s="215" t="s">
        <v>160</v>
      </c>
      <c r="B7891" s="215">
        <v>6252</v>
      </c>
      <c r="C7891" s="215" t="s">
        <v>283</v>
      </c>
      <c r="D7891" s="215">
        <v>400085337</v>
      </c>
      <c r="E7891" s="215">
        <v>1060</v>
      </c>
      <c r="F7891" s="215">
        <v>1274</v>
      </c>
      <c r="G7891" s="215">
        <v>1004</v>
      </c>
      <c r="I7891" s="215" t="s">
        <v>9884</v>
      </c>
      <c r="J7891" s="215" t="s">
        <v>9885</v>
      </c>
      <c r="K7891" s="215" t="s">
        <v>8688</v>
      </c>
      <c r="L7891" s="215" t="s">
        <v>11186</v>
      </c>
      <c r="AD7891" s="216"/>
    </row>
    <row r="7892" spans="1:30" s="215" customFormat="1" x14ac:dyDescent="0.25">
      <c r="A7892" s="215" t="s">
        <v>160</v>
      </c>
      <c r="B7892" s="215">
        <v>6252</v>
      </c>
      <c r="C7892" s="215" t="s">
        <v>283</v>
      </c>
      <c r="D7892" s="215">
        <v>400085339</v>
      </c>
      <c r="E7892" s="215">
        <v>1060</v>
      </c>
      <c r="F7892" s="215">
        <v>1274</v>
      </c>
      <c r="G7892" s="215">
        <v>1004</v>
      </c>
      <c r="I7892" s="215" t="s">
        <v>9886</v>
      </c>
      <c r="J7892" s="215" t="s">
        <v>9887</v>
      </c>
      <c r="K7892" s="215" t="s">
        <v>8688</v>
      </c>
      <c r="L7892" s="215" t="s">
        <v>11187</v>
      </c>
      <c r="AD7892" s="216"/>
    </row>
    <row r="7893" spans="1:30" s="215" customFormat="1" x14ac:dyDescent="0.25">
      <c r="A7893" s="215" t="s">
        <v>160</v>
      </c>
      <c r="B7893" s="215">
        <v>6252</v>
      </c>
      <c r="C7893" s="215" t="s">
        <v>283</v>
      </c>
      <c r="D7893" s="215">
        <v>400085348</v>
      </c>
      <c r="E7893" s="215">
        <v>1060</v>
      </c>
      <c r="F7893" s="215">
        <v>1274</v>
      </c>
      <c r="G7893" s="215">
        <v>1004</v>
      </c>
      <c r="I7893" s="215" t="s">
        <v>9888</v>
      </c>
      <c r="J7893" s="215" t="s">
        <v>9889</v>
      </c>
      <c r="K7893" s="215" t="s">
        <v>8688</v>
      </c>
      <c r="L7893" s="215" t="s">
        <v>11188</v>
      </c>
      <c r="AD7893" s="216"/>
    </row>
    <row r="7894" spans="1:30" s="215" customFormat="1" x14ac:dyDescent="0.25">
      <c r="A7894" s="215" t="s">
        <v>160</v>
      </c>
      <c r="B7894" s="215">
        <v>6252</v>
      </c>
      <c r="C7894" s="215" t="s">
        <v>283</v>
      </c>
      <c r="D7894" s="215">
        <v>400085349</v>
      </c>
      <c r="E7894" s="215">
        <v>1060</v>
      </c>
      <c r="F7894" s="215">
        <v>1274</v>
      </c>
      <c r="G7894" s="215">
        <v>1004</v>
      </c>
      <c r="I7894" s="215" t="s">
        <v>9890</v>
      </c>
      <c r="J7894" s="215" t="s">
        <v>9891</v>
      </c>
      <c r="K7894" s="215" t="s">
        <v>8688</v>
      </c>
      <c r="L7894" s="215" t="s">
        <v>11189</v>
      </c>
      <c r="AD7894" s="216"/>
    </row>
    <row r="7895" spans="1:30" s="215" customFormat="1" x14ac:dyDescent="0.25">
      <c r="A7895" s="215" t="s">
        <v>160</v>
      </c>
      <c r="B7895" s="215">
        <v>6252</v>
      </c>
      <c r="C7895" s="215" t="s">
        <v>283</v>
      </c>
      <c r="D7895" s="215">
        <v>400085351</v>
      </c>
      <c r="E7895" s="215">
        <v>1060</v>
      </c>
      <c r="F7895" s="215">
        <v>1274</v>
      </c>
      <c r="G7895" s="215">
        <v>1004</v>
      </c>
      <c r="I7895" s="215" t="s">
        <v>9892</v>
      </c>
      <c r="J7895" s="215" t="s">
        <v>9893</v>
      </c>
      <c r="K7895" s="215" t="s">
        <v>8688</v>
      </c>
      <c r="L7895" s="215" t="s">
        <v>11190</v>
      </c>
      <c r="AD7895" s="216"/>
    </row>
    <row r="7896" spans="1:30" s="215" customFormat="1" x14ac:dyDescent="0.25">
      <c r="A7896" s="215" t="s">
        <v>160</v>
      </c>
      <c r="B7896" s="215">
        <v>6252</v>
      </c>
      <c r="C7896" s="215" t="s">
        <v>283</v>
      </c>
      <c r="D7896" s="215">
        <v>400085352</v>
      </c>
      <c r="E7896" s="215">
        <v>1060</v>
      </c>
      <c r="F7896" s="215">
        <v>1274</v>
      </c>
      <c r="G7896" s="215">
        <v>1004</v>
      </c>
      <c r="I7896" s="215" t="s">
        <v>9894</v>
      </c>
      <c r="J7896" s="215" t="s">
        <v>9895</v>
      </c>
      <c r="K7896" s="215" t="s">
        <v>8688</v>
      </c>
      <c r="L7896" s="215" t="s">
        <v>11191</v>
      </c>
      <c r="AD7896" s="216"/>
    </row>
    <row r="7897" spans="1:30" s="215" customFormat="1" x14ac:dyDescent="0.25">
      <c r="A7897" s="215" t="s">
        <v>160</v>
      </c>
      <c r="B7897" s="215">
        <v>6252</v>
      </c>
      <c r="C7897" s="215" t="s">
        <v>283</v>
      </c>
      <c r="D7897" s="215">
        <v>400085353</v>
      </c>
      <c r="E7897" s="215">
        <v>1060</v>
      </c>
      <c r="F7897" s="215">
        <v>1274</v>
      </c>
      <c r="G7897" s="215">
        <v>1004</v>
      </c>
      <c r="I7897" s="215" t="s">
        <v>9896</v>
      </c>
      <c r="J7897" s="215" t="s">
        <v>9897</v>
      </c>
      <c r="K7897" s="215" t="s">
        <v>8688</v>
      </c>
      <c r="L7897" s="215" t="s">
        <v>11192</v>
      </c>
      <c r="AD7897" s="216"/>
    </row>
    <row r="7898" spans="1:30" s="215" customFormat="1" x14ac:dyDescent="0.25">
      <c r="A7898" s="215" t="s">
        <v>160</v>
      </c>
      <c r="B7898" s="215">
        <v>6252</v>
      </c>
      <c r="C7898" s="215" t="s">
        <v>283</v>
      </c>
      <c r="D7898" s="215">
        <v>400085354</v>
      </c>
      <c r="E7898" s="215">
        <v>1060</v>
      </c>
      <c r="F7898" s="215">
        <v>1274</v>
      </c>
      <c r="G7898" s="215">
        <v>1004</v>
      </c>
      <c r="I7898" s="215" t="s">
        <v>9898</v>
      </c>
      <c r="J7898" s="215" t="s">
        <v>9899</v>
      </c>
      <c r="K7898" s="215" t="s">
        <v>8688</v>
      </c>
      <c r="L7898" s="215" t="s">
        <v>11193</v>
      </c>
      <c r="AD7898" s="216"/>
    </row>
    <row r="7899" spans="1:30" s="215" customFormat="1" x14ac:dyDescent="0.25">
      <c r="A7899" s="215" t="s">
        <v>160</v>
      </c>
      <c r="B7899" s="215">
        <v>6252</v>
      </c>
      <c r="C7899" s="215" t="s">
        <v>283</v>
      </c>
      <c r="D7899" s="215">
        <v>400085355</v>
      </c>
      <c r="E7899" s="215">
        <v>1060</v>
      </c>
      <c r="F7899" s="215">
        <v>1274</v>
      </c>
      <c r="G7899" s="215">
        <v>1004</v>
      </c>
      <c r="I7899" s="215" t="s">
        <v>9900</v>
      </c>
      <c r="J7899" s="215" t="s">
        <v>9901</v>
      </c>
      <c r="K7899" s="215" t="s">
        <v>8688</v>
      </c>
      <c r="L7899" s="215" t="s">
        <v>11194</v>
      </c>
      <c r="AD7899" s="216"/>
    </row>
    <row r="7900" spans="1:30" s="215" customFormat="1" x14ac:dyDescent="0.25">
      <c r="A7900" s="215" t="s">
        <v>160</v>
      </c>
      <c r="B7900" s="215">
        <v>6252</v>
      </c>
      <c r="C7900" s="215" t="s">
        <v>283</v>
      </c>
      <c r="D7900" s="215">
        <v>400085356</v>
      </c>
      <c r="E7900" s="215">
        <v>1060</v>
      </c>
      <c r="F7900" s="215">
        <v>1274</v>
      </c>
      <c r="G7900" s="215">
        <v>1004</v>
      </c>
      <c r="I7900" s="215" t="s">
        <v>9902</v>
      </c>
      <c r="J7900" s="215" t="s">
        <v>9903</v>
      </c>
      <c r="K7900" s="215" t="s">
        <v>8688</v>
      </c>
      <c r="L7900" s="215" t="s">
        <v>11195</v>
      </c>
      <c r="AD7900" s="216"/>
    </row>
    <row r="7901" spans="1:30" s="215" customFormat="1" x14ac:dyDescent="0.25">
      <c r="A7901" s="215" t="s">
        <v>160</v>
      </c>
      <c r="B7901" s="215">
        <v>6252</v>
      </c>
      <c r="C7901" s="215" t="s">
        <v>283</v>
      </c>
      <c r="D7901" s="215">
        <v>400085357</v>
      </c>
      <c r="E7901" s="215">
        <v>1060</v>
      </c>
      <c r="F7901" s="215">
        <v>1274</v>
      </c>
      <c r="G7901" s="215">
        <v>1004</v>
      </c>
      <c r="I7901" s="215" t="s">
        <v>9904</v>
      </c>
      <c r="J7901" s="215" t="s">
        <v>9905</v>
      </c>
      <c r="K7901" s="215" t="s">
        <v>8688</v>
      </c>
      <c r="L7901" s="215" t="s">
        <v>11196</v>
      </c>
      <c r="AD7901" s="216"/>
    </row>
    <row r="7902" spans="1:30" s="215" customFormat="1" x14ac:dyDescent="0.25">
      <c r="A7902" s="215" t="s">
        <v>160</v>
      </c>
      <c r="B7902" s="215">
        <v>6252</v>
      </c>
      <c r="C7902" s="215" t="s">
        <v>283</v>
      </c>
      <c r="D7902" s="215">
        <v>400085380</v>
      </c>
      <c r="E7902" s="215">
        <v>1060</v>
      </c>
      <c r="F7902" s="215">
        <v>1274</v>
      </c>
      <c r="G7902" s="215">
        <v>1004</v>
      </c>
      <c r="I7902" s="215" t="s">
        <v>9906</v>
      </c>
      <c r="J7902" s="215" t="s">
        <v>9907</v>
      </c>
      <c r="K7902" s="215" t="s">
        <v>8688</v>
      </c>
      <c r="L7902" s="215" t="s">
        <v>11197</v>
      </c>
      <c r="AD7902" s="216"/>
    </row>
    <row r="7903" spans="1:30" s="215" customFormat="1" x14ac:dyDescent="0.25">
      <c r="A7903" s="215" t="s">
        <v>160</v>
      </c>
      <c r="B7903" s="215">
        <v>6252</v>
      </c>
      <c r="C7903" s="215" t="s">
        <v>283</v>
      </c>
      <c r="D7903" s="215">
        <v>400085382</v>
      </c>
      <c r="E7903" s="215">
        <v>1060</v>
      </c>
      <c r="F7903" s="215">
        <v>1274</v>
      </c>
      <c r="G7903" s="215">
        <v>1004</v>
      </c>
      <c r="I7903" s="215" t="s">
        <v>9908</v>
      </c>
      <c r="J7903" s="215" t="s">
        <v>9909</v>
      </c>
      <c r="K7903" s="215" t="s">
        <v>8688</v>
      </c>
      <c r="L7903" s="215" t="s">
        <v>11198</v>
      </c>
      <c r="AD7903" s="216"/>
    </row>
    <row r="7904" spans="1:30" s="215" customFormat="1" x14ac:dyDescent="0.25">
      <c r="A7904" s="215" t="s">
        <v>160</v>
      </c>
      <c r="B7904" s="215">
        <v>6252</v>
      </c>
      <c r="C7904" s="215" t="s">
        <v>283</v>
      </c>
      <c r="D7904" s="215">
        <v>400085383</v>
      </c>
      <c r="E7904" s="215">
        <v>1060</v>
      </c>
      <c r="F7904" s="215">
        <v>1274</v>
      </c>
      <c r="G7904" s="215">
        <v>1004</v>
      </c>
      <c r="I7904" s="215" t="s">
        <v>9910</v>
      </c>
      <c r="J7904" s="215" t="s">
        <v>9911</v>
      </c>
      <c r="K7904" s="215" t="s">
        <v>8688</v>
      </c>
      <c r="L7904" s="215" t="s">
        <v>11199</v>
      </c>
      <c r="AD7904" s="216"/>
    </row>
    <row r="7905" spans="1:30" s="215" customFormat="1" x14ac:dyDescent="0.25">
      <c r="A7905" s="215" t="s">
        <v>160</v>
      </c>
      <c r="B7905" s="215">
        <v>6252</v>
      </c>
      <c r="C7905" s="215" t="s">
        <v>283</v>
      </c>
      <c r="D7905" s="215">
        <v>400085384</v>
      </c>
      <c r="E7905" s="215">
        <v>1060</v>
      </c>
      <c r="F7905" s="215">
        <v>1274</v>
      </c>
      <c r="G7905" s="215">
        <v>1004</v>
      </c>
      <c r="I7905" s="215" t="s">
        <v>9912</v>
      </c>
      <c r="J7905" s="215" t="s">
        <v>9913</v>
      </c>
      <c r="K7905" s="215" t="s">
        <v>8688</v>
      </c>
      <c r="L7905" s="215" t="s">
        <v>11200</v>
      </c>
      <c r="AD7905" s="216"/>
    </row>
    <row r="7906" spans="1:30" s="215" customFormat="1" x14ac:dyDescent="0.25">
      <c r="A7906" s="215" t="s">
        <v>160</v>
      </c>
      <c r="B7906" s="215">
        <v>6252</v>
      </c>
      <c r="C7906" s="215" t="s">
        <v>283</v>
      </c>
      <c r="D7906" s="215">
        <v>400085385</v>
      </c>
      <c r="E7906" s="215">
        <v>1060</v>
      </c>
      <c r="F7906" s="215">
        <v>1274</v>
      </c>
      <c r="G7906" s="215">
        <v>1004</v>
      </c>
      <c r="I7906" s="215" t="s">
        <v>9914</v>
      </c>
      <c r="J7906" s="215" t="s">
        <v>9915</v>
      </c>
      <c r="K7906" s="215" t="s">
        <v>8688</v>
      </c>
      <c r="L7906" s="215" t="s">
        <v>11201</v>
      </c>
      <c r="AD7906" s="216"/>
    </row>
    <row r="7907" spans="1:30" s="215" customFormat="1" x14ac:dyDescent="0.25">
      <c r="A7907" s="215" t="s">
        <v>160</v>
      </c>
      <c r="B7907" s="215">
        <v>6252</v>
      </c>
      <c r="C7907" s="215" t="s">
        <v>283</v>
      </c>
      <c r="D7907" s="215">
        <v>400085526</v>
      </c>
      <c r="E7907" s="215">
        <v>1060</v>
      </c>
      <c r="F7907" s="215">
        <v>1274</v>
      </c>
      <c r="G7907" s="215">
        <v>1004</v>
      </c>
      <c r="I7907" s="215" t="s">
        <v>9916</v>
      </c>
      <c r="J7907" s="215" t="s">
        <v>9917</v>
      </c>
      <c r="K7907" s="215" t="s">
        <v>8688</v>
      </c>
      <c r="L7907" s="215" t="s">
        <v>11202</v>
      </c>
      <c r="AD7907" s="216"/>
    </row>
    <row r="7908" spans="1:30" s="215" customFormat="1" x14ac:dyDescent="0.25">
      <c r="A7908" s="215" t="s">
        <v>160</v>
      </c>
      <c r="B7908" s="215">
        <v>6252</v>
      </c>
      <c r="C7908" s="215" t="s">
        <v>283</v>
      </c>
      <c r="D7908" s="215">
        <v>400085584</v>
      </c>
      <c r="E7908" s="215">
        <v>1060</v>
      </c>
      <c r="F7908" s="215">
        <v>1274</v>
      </c>
      <c r="G7908" s="215">
        <v>1004</v>
      </c>
      <c r="I7908" s="215" t="s">
        <v>9918</v>
      </c>
      <c r="J7908" s="215" t="s">
        <v>9919</v>
      </c>
      <c r="K7908" s="215" t="s">
        <v>8741</v>
      </c>
      <c r="L7908" s="215" t="s">
        <v>11580</v>
      </c>
      <c r="AD7908" s="216"/>
    </row>
    <row r="7909" spans="1:30" s="215" customFormat="1" x14ac:dyDescent="0.25">
      <c r="A7909" s="215" t="s">
        <v>160</v>
      </c>
      <c r="B7909" s="215">
        <v>6252</v>
      </c>
      <c r="C7909" s="215" t="s">
        <v>283</v>
      </c>
      <c r="D7909" s="215">
        <v>400085667</v>
      </c>
      <c r="E7909" s="215">
        <v>1060</v>
      </c>
      <c r="F7909" s="215">
        <v>1274</v>
      </c>
      <c r="G7909" s="215">
        <v>1004</v>
      </c>
      <c r="I7909" s="215" t="s">
        <v>9920</v>
      </c>
      <c r="J7909" s="215" t="s">
        <v>9921</v>
      </c>
      <c r="K7909" s="215" t="s">
        <v>8688</v>
      </c>
      <c r="L7909" s="215" t="s">
        <v>11203</v>
      </c>
      <c r="AD7909" s="216"/>
    </row>
    <row r="7910" spans="1:30" s="215" customFormat="1" x14ac:dyDescent="0.25">
      <c r="A7910" s="215" t="s">
        <v>160</v>
      </c>
      <c r="B7910" s="215">
        <v>6252</v>
      </c>
      <c r="C7910" s="215" t="s">
        <v>283</v>
      </c>
      <c r="D7910" s="215">
        <v>400085668</v>
      </c>
      <c r="E7910" s="215">
        <v>1060</v>
      </c>
      <c r="F7910" s="215">
        <v>1274</v>
      </c>
      <c r="G7910" s="215">
        <v>1004</v>
      </c>
      <c r="I7910" s="215" t="s">
        <v>9922</v>
      </c>
      <c r="J7910" s="215" t="s">
        <v>9923</v>
      </c>
      <c r="K7910" s="215" t="s">
        <v>8688</v>
      </c>
      <c r="L7910" s="215" t="s">
        <v>11204</v>
      </c>
      <c r="AD7910" s="216"/>
    </row>
    <row r="7911" spans="1:30" s="215" customFormat="1" x14ac:dyDescent="0.25">
      <c r="A7911" s="215" t="s">
        <v>160</v>
      </c>
      <c r="B7911" s="215">
        <v>6252</v>
      </c>
      <c r="C7911" s="215" t="s">
        <v>283</v>
      </c>
      <c r="D7911" s="215">
        <v>400085669</v>
      </c>
      <c r="E7911" s="215">
        <v>1060</v>
      </c>
      <c r="F7911" s="215">
        <v>1274</v>
      </c>
      <c r="G7911" s="215">
        <v>1004</v>
      </c>
      <c r="I7911" s="215" t="s">
        <v>9924</v>
      </c>
      <c r="J7911" s="215" t="s">
        <v>9925</v>
      </c>
      <c r="K7911" s="215" t="s">
        <v>8688</v>
      </c>
      <c r="L7911" s="215" t="s">
        <v>11205</v>
      </c>
      <c r="AD7911" s="216"/>
    </row>
    <row r="7912" spans="1:30" s="215" customFormat="1" x14ac:dyDescent="0.25">
      <c r="A7912" s="215" t="s">
        <v>160</v>
      </c>
      <c r="B7912" s="215">
        <v>6252</v>
      </c>
      <c r="C7912" s="215" t="s">
        <v>283</v>
      </c>
      <c r="D7912" s="215">
        <v>400085715</v>
      </c>
      <c r="E7912" s="215">
        <v>1060</v>
      </c>
      <c r="F7912" s="215">
        <v>1274</v>
      </c>
      <c r="G7912" s="215">
        <v>1004</v>
      </c>
      <c r="I7912" s="215" t="s">
        <v>9926</v>
      </c>
      <c r="J7912" s="215" t="s">
        <v>9927</v>
      </c>
      <c r="K7912" s="215" t="s">
        <v>8688</v>
      </c>
      <c r="L7912" s="215" t="s">
        <v>11206</v>
      </c>
      <c r="AD7912" s="216"/>
    </row>
    <row r="7913" spans="1:30" s="215" customFormat="1" x14ac:dyDescent="0.25">
      <c r="A7913" s="215" t="s">
        <v>160</v>
      </c>
      <c r="B7913" s="215">
        <v>6252</v>
      </c>
      <c r="C7913" s="215" t="s">
        <v>283</v>
      </c>
      <c r="D7913" s="215">
        <v>400085716</v>
      </c>
      <c r="E7913" s="215">
        <v>1060</v>
      </c>
      <c r="F7913" s="215">
        <v>1274</v>
      </c>
      <c r="G7913" s="215">
        <v>1004</v>
      </c>
      <c r="I7913" s="215" t="s">
        <v>9928</v>
      </c>
      <c r="J7913" s="215" t="s">
        <v>9929</v>
      </c>
      <c r="K7913" s="215" t="s">
        <v>8688</v>
      </c>
      <c r="L7913" s="215" t="s">
        <v>11207</v>
      </c>
      <c r="AD7913" s="216"/>
    </row>
    <row r="7914" spans="1:30" s="215" customFormat="1" x14ac:dyDescent="0.25">
      <c r="A7914" s="215" t="s">
        <v>160</v>
      </c>
      <c r="B7914" s="215">
        <v>6252</v>
      </c>
      <c r="C7914" s="215" t="s">
        <v>283</v>
      </c>
      <c r="D7914" s="215">
        <v>400085717</v>
      </c>
      <c r="E7914" s="215">
        <v>1060</v>
      </c>
      <c r="F7914" s="215">
        <v>1274</v>
      </c>
      <c r="G7914" s="215">
        <v>1004</v>
      </c>
      <c r="I7914" s="215" t="s">
        <v>9930</v>
      </c>
      <c r="J7914" s="215" t="s">
        <v>9931</v>
      </c>
      <c r="K7914" s="215" t="s">
        <v>8688</v>
      </c>
      <c r="L7914" s="215" t="s">
        <v>11208</v>
      </c>
      <c r="AD7914" s="216"/>
    </row>
    <row r="7915" spans="1:30" s="215" customFormat="1" x14ac:dyDescent="0.25">
      <c r="A7915" s="215" t="s">
        <v>160</v>
      </c>
      <c r="B7915" s="215">
        <v>6252</v>
      </c>
      <c r="C7915" s="215" t="s">
        <v>283</v>
      </c>
      <c r="D7915" s="215">
        <v>400085718</v>
      </c>
      <c r="E7915" s="215">
        <v>1060</v>
      </c>
      <c r="F7915" s="215">
        <v>1274</v>
      </c>
      <c r="G7915" s="215">
        <v>1004</v>
      </c>
      <c r="I7915" s="215" t="s">
        <v>9932</v>
      </c>
      <c r="J7915" s="215" t="s">
        <v>9933</v>
      </c>
      <c r="K7915" s="215" t="s">
        <v>8688</v>
      </c>
      <c r="L7915" s="215" t="s">
        <v>11209</v>
      </c>
      <c r="AD7915" s="216"/>
    </row>
    <row r="7916" spans="1:30" s="215" customFormat="1" x14ac:dyDescent="0.25">
      <c r="A7916" s="215" t="s">
        <v>160</v>
      </c>
      <c r="B7916" s="215">
        <v>6252</v>
      </c>
      <c r="C7916" s="215" t="s">
        <v>283</v>
      </c>
      <c r="D7916" s="215">
        <v>400085719</v>
      </c>
      <c r="E7916" s="215">
        <v>1060</v>
      </c>
      <c r="F7916" s="215">
        <v>1274</v>
      </c>
      <c r="G7916" s="215">
        <v>1004</v>
      </c>
      <c r="I7916" s="215" t="s">
        <v>9934</v>
      </c>
      <c r="J7916" s="215" t="s">
        <v>9935</v>
      </c>
      <c r="K7916" s="215" t="s">
        <v>8688</v>
      </c>
      <c r="L7916" s="215" t="s">
        <v>11210</v>
      </c>
      <c r="AD7916" s="216"/>
    </row>
    <row r="7917" spans="1:30" s="215" customFormat="1" x14ac:dyDescent="0.25">
      <c r="A7917" s="215" t="s">
        <v>160</v>
      </c>
      <c r="B7917" s="215">
        <v>6252</v>
      </c>
      <c r="C7917" s="215" t="s">
        <v>283</v>
      </c>
      <c r="D7917" s="215">
        <v>400085720</v>
      </c>
      <c r="E7917" s="215">
        <v>1060</v>
      </c>
      <c r="F7917" s="215">
        <v>1274</v>
      </c>
      <c r="G7917" s="215">
        <v>1004</v>
      </c>
      <c r="I7917" s="215" t="s">
        <v>9936</v>
      </c>
      <c r="J7917" s="215" t="s">
        <v>9937</v>
      </c>
      <c r="K7917" s="215" t="s">
        <v>8688</v>
      </c>
      <c r="L7917" s="215" t="s">
        <v>11211</v>
      </c>
      <c r="AD7917" s="216"/>
    </row>
    <row r="7918" spans="1:30" s="215" customFormat="1" x14ac:dyDescent="0.25">
      <c r="A7918" s="215" t="s">
        <v>160</v>
      </c>
      <c r="B7918" s="215">
        <v>6252</v>
      </c>
      <c r="C7918" s="215" t="s">
        <v>283</v>
      </c>
      <c r="D7918" s="215">
        <v>400085721</v>
      </c>
      <c r="E7918" s="215">
        <v>1060</v>
      </c>
      <c r="F7918" s="215">
        <v>1274</v>
      </c>
      <c r="G7918" s="215">
        <v>1004</v>
      </c>
      <c r="I7918" s="215" t="s">
        <v>9938</v>
      </c>
      <c r="J7918" s="215" t="s">
        <v>9939</v>
      </c>
      <c r="K7918" s="215" t="s">
        <v>8688</v>
      </c>
      <c r="L7918" s="215" t="s">
        <v>11212</v>
      </c>
      <c r="AD7918" s="216"/>
    </row>
    <row r="7919" spans="1:30" s="215" customFormat="1" x14ac:dyDescent="0.25">
      <c r="A7919" s="215" t="s">
        <v>160</v>
      </c>
      <c r="B7919" s="215">
        <v>6252</v>
      </c>
      <c r="C7919" s="215" t="s">
        <v>283</v>
      </c>
      <c r="D7919" s="215">
        <v>400085722</v>
      </c>
      <c r="E7919" s="215">
        <v>1060</v>
      </c>
      <c r="F7919" s="215">
        <v>1274</v>
      </c>
      <c r="G7919" s="215">
        <v>1004</v>
      </c>
      <c r="I7919" s="215" t="s">
        <v>9940</v>
      </c>
      <c r="J7919" s="215" t="s">
        <v>9941</v>
      </c>
      <c r="K7919" s="215" t="s">
        <v>8688</v>
      </c>
      <c r="L7919" s="215" t="s">
        <v>11213</v>
      </c>
      <c r="AD7919" s="216"/>
    </row>
    <row r="7920" spans="1:30" s="215" customFormat="1" x14ac:dyDescent="0.25">
      <c r="A7920" s="215" t="s">
        <v>160</v>
      </c>
      <c r="B7920" s="215">
        <v>6252</v>
      </c>
      <c r="C7920" s="215" t="s">
        <v>283</v>
      </c>
      <c r="D7920" s="215">
        <v>400085723</v>
      </c>
      <c r="E7920" s="215">
        <v>1060</v>
      </c>
      <c r="F7920" s="215">
        <v>1274</v>
      </c>
      <c r="G7920" s="215">
        <v>1004</v>
      </c>
      <c r="I7920" s="215" t="s">
        <v>9942</v>
      </c>
      <c r="J7920" s="215" t="s">
        <v>9943</v>
      </c>
      <c r="K7920" s="215" t="s">
        <v>8688</v>
      </c>
      <c r="L7920" s="215" t="s">
        <v>11214</v>
      </c>
      <c r="AD7920" s="216"/>
    </row>
    <row r="7921" spans="1:30" s="215" customFormat="1" x14ac:dyDescent="0.25">
      <c r="A7921" s="215" t="s">
        <v>160</v>
      </c>
      <c r="B7921" s="215">
        <v>6252</v>
      </c>
      <c r="C7921" s="215" t="s">
        <v>283</v>
      </c>
      <c r="D7921" s="215">
        <v>400085724</v>
      </c>
      <c r="E7921" s="215">
        <v>1060</v>
      </c>
      <c r="F7921" s="215">
        <v>1274</v>
      </c>
      <c r="G7921" s="215">
        <v>1004</v>
      </c>
      <c r="I7921" s="215" t="s">
        <v>9944</v>
      </c>
      <c r="J7921" s="215" t="s">
        <v>9945</v>
      </c>
      <c r="K7921" s="215" t="s">
        <v>8688</v>
      </c>
      <c r="L7921" s="215" t="s">
        <v>11215</v>
      </c>
      <c r="AD7921" s="216"/>
    </row>
    <row r="7922" spans="1:30" s="215" customFormat="1" x14ac:dyDescent="0.25">
      <c r="A7922" s="215" t="s">
        <v>160</v>
      </c>
      <c r="B7922" s="215">
        <v>6252</v>
      </c>
      <c r="C7922" s="215" t="s">
        <v>283</v>
      </c>
      <c r="D7922" s="215">
        <v>400085725</v>
      </c>
      <c r="E7922" s="215">
        <v>1060</v>
      </c>
      <c r="F7922" s="215">
        <v>1274</v>
      </c>
      <c r="G7922" s="215">
        <v>1004</v>
      </c>
      <c r="I7922" s="215" t="s">
        <v>9946</v>
      </c>
      <c r="J7922" s="215" t="s">
        <v>9947</v>
      </c>
      <c r="K7922" s="215" t="s">
        <v>8688</v>
      </c>
      <c r="L7922" s="215" t="s">
        <v>11216</v>
      </c>
      <c r="AD7922" s="216"/>
    </row>
    <row r="7923" spans="1:30" s="215" customFormat="1" x14ac:dyDescent="0.25">
      <c r="A7923" s="215" t="s">
        <v>160</v>
      </c>
      <c r="B7923" s="215">
        <v>6252</v>
      </c>
      <c r="C7923" s="215" t="s">
        <v>283</v>
      </c>
      <c r="D7923" s="215">
        <v>400085726</v>
      </c>
      <c r="E7923" s="215">
        <v>1060</v>
      </c>
      <c r="F7923" s="215">
        <v>1274</v>
      </c>
      <c r="G7923" s="215">
        <v>1004</v>
      </c>
      <c r="I7923" s="215" t="s">
        <v>9948</v>
      </c>
      <c r="J7923" s="215" t="s">
        <v>9949</v>
      </c>
      <c r="K7923" s="215" t="s">
        <v>8688</v>
      </c>
      <c r="L7923" s="215" t="s">
        <v>11217</v>
      </c>
      <c r="AD7923" s="216"/>
    </row>
    <row r="7924" spans="1:30" s="215" customFormat="1" x14ac:dyDescent="0.25">
      <c r="A7924" s="215" t="s">
        <v>160</v>
      </c>
      <c r="B7924" s="215">
        <v>6252</v>
      </c>
      <c r="C7924" s="215" t="s">
        <v>283</v>
      </c>
      <c r="D7924" s="215">
        <v>400085727</v>
      </c>
      <c r="E7924" s="215">
        <v>1060</v>
      </c>
      <c r="F7924" s="215">
        <v>1274</v>
      </c>
      <c r="G7924" s="215">
        <v>1004</v>
      </c>
      <c r="I7924" s="215" t="s">
        <v>9950</v>
      </c>
      <c r="J7924" s="215" t="s">
        <v>9951</v>
      </c>
      <c r="K7924" s="215" t="s">
        <v>8688</v>
      </c>
      <c r="L7924" s="215" t="s">
        <v>11218</v>
      </c>
      <c r="AD7924" s="216"/>
    </row>
    <row r="7925" spans="1:30" s="215" customFormat="1" x14ac:dyDescent="0.25">
      <c r="A7925" s="215" t="s">
        <v>160</v>
      </c>
      <c r="B7925" s="215">
        <v>6252</v>
      </c>
      <c r="C7925" s="215" t="s">
        <v>283</v>
      </c>
      <c r="D7925" s="215">
        <v>400085728</v>
      </c>
      <c r="E7925" s="215">
        <v>1060</v>
      </c>
      <c r="F7925" s="215">
        <v>1274</v>
      </c>
      <c r="G7925" s="215">
        <v>1004</v>
      </c>
      <c r="I7925" s="215" t="s">
        <v>9952</v>
      </c>
      <c r="J7925" s="215" t="s">
        <v>9953</v>
      </c>
      <c r="K7925" s="215" t="s">
        <v>8688</v>
      </c>
      <c r="L7925" s="215" t="s">
        <v>11219</v>
      </c>
      <c r="AD7925" s="216"/>
    </row>
    <row r="7926" spans="1:30" s="215" customFormat="1" x14ac:dyDescent="0.25">
      <c r="A7926" s="215" t="s">
        <v>160</v>
      </c>
      <c r="B7926" s="215">
        <v>6252</v>
      </c>
      <c r="C7926" s="215" t="s">
        <v>283</v>
      </c>
      <c r="D7926" s="215">
        <v>400085729</v>
      </c>
      <c r="E7926" s="215">
        <v>1060</v>
      </c>
      <c r="F7926" s="215">
        <v>1274</v>
      </c>
      <c r="G7926" s="215">
        <v>1004</v>
      </c>
      <c r="I7926" s="215" t="s">
        <v>9954</v>
      </c>
      <c r="J7926" s="215" t="s">
        <v>9955</v>
      </c>
      <c r="K7926" s="215" t="s">
        <v>8688</v>
      </c>
      <c r="L7926" s="215" t="s">
        <v>11220</v>
      </c>
      <c r="AD7926" s="216"/>
    </row>
    <row r="7927" spans="1:30" s="215" customFormat="1" x14ac:dyDescent="0.25">
      <c r="A7927" s="215" t="s">
        <v>160</v>
      </c>
      <c r="B7927" s="215">
        <v>6252</v>
      </c>
      <c r="C7927" s="215" t="s">
        <v>283</v>
      </c>
      <c r="D7927" s="215">
        <v>400085735</v>
      </c>
      <c r="E7927" s="215">
        <v>1060</v>
      </c>
      <c r="F7927" s="215">
        <v>1274</v>
      </c>
      <c r="G7927" s="215">
        <v>1004</v>
      </c>
      <c r="I7927" s="215" t="s">
        <v>9956</v>
      </c>
      <c r="J7927" s="215" t="s">
        <v>9957</v>
      </c>
      <c r="K7927" s="215" t="s">
        <v>8688</v>
      </c>
      <c r="L7927" s="215" t="s">
        <v>11221</v>
      </c>
      <c r="AD7927" s="216"/>
    </row>
    <row r="7928" spans="1:30" s="215" customFormat="1" x14ac:dyDescent="0.25">
      <c r="A7928" s="215" t="s">
        <v>160</v>
      </c>
      <c r="B7928" s="215">
        <v>6252</v>
      </c>
      <c r="C7928" s="215" t="s">
        <v>283</v>
      </c>
      <c r="D7928" s="215">
        <v>400085736</v>
      </c>
      <c r="E7928" s="215">
        <v>1060</v>
      </c>
      <c r="F7928" s="215">
        <v>1274</v>
      </c>
      <c r="G7928" s="215">
        <v>1004</v>
      </c>
      <c r="I7928" s="215" t="s">
        <v>9958</v>
      </c>
      <c r="J7928" s="215" t="s">
        <v>9959</v>
      </c>
      <c r="K7928" s="215" t="s">
        <v>8688</v>
      </c>
      <c r="L7928" s="215" t="s">
        <v>11222</v>
      </c>
      <c r="AD7928" s="216"/>
    </row>
    <row r="7929" spans="1:30" s="215" customFormat="1" x14ac:dyDescent="0.25">
      <c r="A7929" s="215" t="s">
        <v>160</v>
      </c>
      <c r="B7929" s="215">
        <v>6252</v>
      </c>
      <c r="C7929" s="215" t="s">
        <v>283</v>
      </c>
      <c r="D7929" s="215">
        <v>400085737</v>
      </c>
      <c r="E7929" s="215">
        <v>1060</v>
      </c>
      <c r="F7929" s="215">
        <v>1274</v>
      </c>
      <c r="G7929" s="215">
        <v>1004</v>
      </c>
      <c r="I7929" s="215" t="s">
        <v>9960</v>
      </c>
      <c r="J7929" s="215" t="s">
        <v>9961</v>
      </c>
      <c r="K7929" s="215" t="s">
        <v>8688</v>
      </c>
      <c r="L7929" s="215" t="s">
        <v>11223</v>
      </c>
      <c r="AD7929" s="216"/>
    </row>
    <row r="7930" spans="1:30" s="215" customFormat="1" x14ac:dyDescent="0.25">
      <c r="A7930" s="215" t="s">
        <v>160</v>
      </c>
      <c r="B7930" s="215">
        <v>6252</v>
      </c>
      <c r="C7930" s="215" t="s">
        <v>283</v>
      </c>
      <c r="D7930" s="215">
        <v>400085738</v>
      </c>
      <c r="E7930" s="215">
        <v>1060</v>
      </c>
      <c r="F7930" s="215">
        <v>1274</v>
      </c>
      <c r="G7930" s="215">
        <v>1004</v>
      </c>
      <c r="I7930" s="215" t="s">
        <v>9962</v>
      </c>
      <c r="J7930" s="215" t="s">
        <v>9963</v>
      </c>
      <c r="K7930" s="215" t="s">
        <v>8688</v>
      </c>
      <c r="L7930" s="215" t="s">
        <v>11224</v>
      </c>
      <c r="AD7930" s="216"/>
    </row>
    <row r="7931" spans="1:30" s="215" customFormat="1" x14ac:dyDescent="0.25">
      <c r="A7931" s="215" t="s">
        <v>160</v>
      </c>
      <c r="B7931" s="215">
        <v>6252</v>
      </c>
      <c r="C7931" s="215" t="s">
        <v>283</v>
      </c>
      <c r="D7931" s="215">
        <v>400085739</v>
      </c>
      <c r="E7931" s="215">
        <v>1060</v>
      </c>
      <c r="F7931" s="215">
        <v>1274</v>
      </c>
      <c r="G7931" s="215">
        <v>1004</v>
      </c>
      <c r="I7931" s="215" t="s">
        <v>9964</v>
      </c>
      <c r="J7931" s="215" t="s">
        <v>9965</v>
      </c>
      <c r="K7931" s="215" t="s">
        <v>8688</v>
      </c>
      <c r="L7931" s="215" t="s">
        <v>11225</v>
      </c>
      <c r="AD7931" s="216"/>
    </row>
    <row r="7932" spans="1:30" s="215" customFormat="1" x14ac:dyDescent="0.25">
      <c r="A7932" s="215" t="s">
        <v>160</v>
      </c>
      <c r="B7932" s="215">
        <v>6252</v>
      </c>
      <c r="C7932" s="215" t="s">
        <v>283</v>
      </c>
      <c r="D7932" s="215">
        <v>400085740</v>
      </c>
      <c r="E7932" s="215">
        <v>1060</v>
      </c>
      <c r="F7932" s="215">
        <v>1274</v>
      </c>
      <c r="G7932" s="215">
        <v>1004</v>
      </c>
      <c r="I7932" s="215" t="s">
        <v>9966</v>
      </c>
      <c r="J7932" s="215" t="s">
        <v>9967</v>
      </c>
      <c r="K7932" s="215" t="s">
        <v>8688</v>
      </c>
      <c r="L7932" s="215" t="s">
        <v>11226</v>
      </c>
      <c r="AD7932" s="216"/>
    </row>
    <row r="7933" spans="1:30" s="215" customFormat="1" x14ac:dyDescent="0.25">
      <c r="A7933" s="215" t="s">
        <v>160</v>
      </c>
      <c r="B7933" s="215">
        <v>6252</v>
      </c>
      <c r="C7933" s="215" t="s">
        <v>283</v>
      </c>
      <c r="D7933" s="215">
        <v>400085741</v>
      </c>
      <c r="E7933" s="215">
        <v>1060</v>
      </c>
      <c r="F7933" s="215">
        <v>1274</v>
      </c>
      <c r="G7933" s="215">
        <v>1004</v>
      </c>
      <c r="I7933" s="215" t="s">
        <v>9968</v>
      </c>
      <c r="J7933" s="215" t="s">
        <v>9969</v>
      </c>
      <c r="K7933" s="215" t="s">
        <v>8688</v>
      </c>
      <c r="L7933" s="215" t="s">
        <v>11227</v>
      </c>
      <c r="AD7933" s="216"/>
    </row>
    <row r="7934" spans="1:30" s="215" customFormat="1" x14ac:dyDescent="0.25">
      <c r="A7934" s="215" t="s">
        <v>160</v>
      </c>
      <c r="B7934" s="215">
        <v>6252</v>
      </c>
      <c r="C7934" s="215" t="s">
        <v>283</v>
      </c>
      <c r="D7934" s="215">
        <v>400085742</v>
      </c>
      <c r="E7934" s="215">
        <v>1060</v>
      </c>
      <c r="F7934" s="215">
        <v>1274</v>
      </c>
      <c r="G7934" s="215">
        <v>1004</v>
      </c>
      <c r="I7934" s="215" t="s">
        <v>9970</v>
      </c>
      <c r="J7934" s="215" t="s">
        <v>9971</v>
      </c>
      <c r="K7934" s="215" t="s">
        <v>8688</v>
      </c>
      <c r="L7934" s="215" t="s">
        <v>11228</v>
      </c>
      <c r="AD7934" s="216"/>
    </row>
    <row r="7935" spans="1:30" s="215" customFormat="1" x14ac:dyDescent="0.25">
      <c r="A7935" s="215" t="s">
        <v>160</v>
      </c>
      <c r="B7935" s="215">
        <v>6252</v>
      </c>
      <c r="C7935" s="215" t="s">
        <v>283</v>
      </c>
      <c r="D7935" s="215">
        <v>400085743</v>
      </c>
      <c r="E7935" s="215">
        <v>1060</v>
      </c>
      <c r="F7935" s="215">
        <v>1274</v>
      </c>
      <c r="G7935" s="215">
        <v>1004</v>
      </c>
      <c r="I7935" s="215" t="s">
        <v>9972</v>
      </c>
      <c r="J7935" s="215" t="s">
        <v>9973</v>
      </c>
      <c r="K7935" s="215" t="s">
        <v>8688</v>
      </c>
      <c r="L7935" s="215" t="s">
        <v>11229</v>
      </c>
      <c r="AD7935" s="216"/>
    </row>
    <row r="7936" spans="1:30" s="215" customFormat="1" x14ac:dyDescent="0.25">
      <c r="A7936" s="215" t="s">
        <v>160</v>
      </c>
      <c r="B7936" s="215">
        <v>6252</v>
      </c>
      <c r="C7936" s="215" t="s">
        <v>283</v>
      </c>
      <c r="D7936" s="215">
        <v>400085744</v>
      </c>
      <c r="E7936" s="215">
        <v>1060</v>
      </c>
      <c r="F7936" s="215">
        <v>1274</v>
      </c>
      <c r="G7936" s="215">
        <v>1004</v>
      </c>
      <c r="I7936" s="215" t="s">
        <v>9974</v>
      </c>
      <c r="J7936" s="215" t="s">
        <v>9975</v>
      </c>
      <c r="K7936" s="215" t="s">
        <v>8688</v>
      </c>
      <c r="L7936" s="215" t="s">
        <v>11230</v>
      </c>
      <c r="AD7936" s="216"/>
    </row>
    <row r="7937" spans="1:30" s="215" customFormat="1" x14ac:dyDescent="0.25">
      <c r="A7937" s="215" t="s">
        <v>160</v>
      </c>
      <c r="B7937" s="215">
        <v>6252</v>
      </c>
      <c r="C7937" s="215" t="s">
        <v>283</v>
      </c>
      <c r="D7937" s="215">
        <v>400085745</v>
      </c>
      <c r="E7937" s="215">
        <v>1060</v>
      </c>
      <c r="F7937" s="215">
        <v>1274</v>
      </c>
      <c r="G7937" s="215">
        <v>1004</v>
      </c>
      <c r="I7937" s="215" t="s">
        <v>9976</v>
      </c>
      <c r="J7937" s="215" t="s">
        <v>9977</v>
      </c>
      <c r="K7937" s="215" t="s">
        <v>8688</v>
      </c>
      <c r="L7937" s="215" t="s">
        <v>11231</v>
      </c>
      <c r="AD7937" s="216"/>
    </row>
    <row r="7938" spans="1:30" s="215" customFormat="1" x14ac:dyDescent="0.25">
      <c r="A7938" s="215" t="s">
        <v>160</v>
      </c>
      <c r="B7938" s="215">
        <v>6252</v>
      </c>
      <c r="C7938" s="215" t="s">
        <v>283</v>
      </c>
      <c r="D7938" s="215">
        <v>400085746</v>
      </c>
      <c r="E7938" s="215">
        <v>1060</v>
      </c>
      <c r="F7938" s="215">
        <v>1274</v>
      </c>
      <c r="G7938" s="215">
        <v>1004</v>
      </c>
      <c r="I7938" s="215" t="s">
        <v>9978</v>
      </c>
      <c r="J7938" s="215" t="s">
        <v>9979</v>
      </c>
      <c r="K7938" s="215" t="s">
        <v>8688</v>
      </c>
      <c r="L7938" s="215" t="s">
        <v>11232</v>
      </c>
      <c r="AD7938" s="216"/>
    </row>
    <row r="7939" spans="1:30" s="215" customFormat="1" x14ac:dyDescent="0.25">
      <c r="A7939" s="215" t="s">
        <v>160</v>
      </c>
      <c r="B7939" s="215">
        <v>6252</v>
      </c>
      <c r="C7939" s="215" t="s">
        <v>283</v>
      </c>
      <c r="D7939" s="215">
        <v>400085941</v>
      </c>
      <c r="E7939" s="215">
        <v>1060</v>
      </c>
      <c r="F7939" s="215">
        <v>1274</v>
      </c>
      <c r="G7939" s="215">
        <v>1004</v>
      </c>
      <c r="I7939" s="215" t="s">
        <v>9980</v>
      </c>
      <c r="J7939" s="215" t="s">
        <v>9981</v>
      </c>
      <c r="K7939" s="215" t="s">
        <v>8688</v>
      </c>
      <c r="L7939" s="215" t="s">
        <v>11233</v>
      </c>
      <c r="AD7939" s="216"/>
    </row>
    <row r="7940" spans="1:30" s="215" customFormat="1" x14ac:dyDescent="0.25">
      <c r="A7940" s="215" t="s">
        <v>160</v>
      </c>
      <c r="B7940" s="215">
        <v>6252</v>
      </c>
      <c r="C7940" s="215" t="s">
        <v>283</v>
      </c>
      <c r="D7940" s="215">
        <v>400085942</v>
      </c>
      <c r="E7940" s="215">
        <v>1060</v>
      </c>
      <c r="F7940" s="215">
        <v>1274</v>
      </c>
      <c r="G7940" s="215">
        <v>1004</v>
      </c>
      <c r="I7940" s="215" t="s">
        <v>9982</v>
      </c>
      <c r="J7940" s="215" t="s">
        <v>9983</v>
      </c>
      <c r="K7940" s="215" t="s">
        <v>8688</v>
      </c>
      <c r="L7940" s="215" t="s">
        <v>11234</v>
      </c>
      <c r="AD7940" s="216"/>
    </row>
    <row r="7941" spans="1:30" s="215" customFormat="1" x14ac:dyDescent="0.25">
      <c r="A7941" s="215" t="s">
        <v>160</v>
      </c>
      <c r="B7941" s="215">
        <v>6252</v>
      </c>
      <c r="C7941" s="215" t="s">
        <v>283</v>
      </c>
      <c r="D7941" s="215">
        <v>400085944</v>
      </c>
      <c r="E7941" s="215">
        <v>1060</v>
      </c>
      <c r="F7941" s="215">
        <v>1274</v>
      </c>
      <c r="G7941" s="215">
        <v>1004</v>
      </c>
      <c r="I7941" s="215" t="s">
        <v>9984</v>
      </c>
      <c r="J7941" s="215" t="s">
        <v>9985</v>
      </c>
      <c r="K7941" s="215" t="s">
        <v>8688</v>
      </c>
      <c r="L7941" s="215" t="s">
        <v>11235</v>
      </c>
      <c r="AD7941" s="216"/>
    </row>
    <row r="7942" spans="1:30" s="215" customFormat="1" x14ac:dyDescent="0.25">
      <c r="A7942" s="215" t="s">
        <v>160</v>
      </c>
      <c r="B7942" s="215">
        <v>6252</v>
      </c>
      <c r="C7942" s="215" t="s">
        <v>283</v>
      </c>
      <c r="D7942" s="215">
        <v>400085956</v>
      </c>
      <c r="E7942" s="215">
        <v>1060</v>
      </c>
      <c r="F7942" s="215">
        <v>1274</v>
      </c>
      <c r="G7942" s="215">
        <v>1004</v>
      </c>
      <c r="I7942" s="215" t="s">
        <v>9986</v>
      </c>
      <c r="J7942" s="215" t="s">
        <v>9987</v>
      </c>
      <c r="K7942" s="215" t="s">
        <v>8688</v>
      </c>
      <c r="L7942" s="215" t="s">
        <v>11236</v>
      </c>
      <c r="AD7942" s="216"/>
    </row>
    <row r="7943" spans="1:30" s="215" customFormat="1" x14ac:dyDescent="0.25">
      <c r="A7943" s="215" t="s">
        <v>160</v>
      </c>
      <c r="B7943" s="215">
        <v>6252</v>
      </c>
      <c r="C7943" s="215" t="s">
        <v>283</v>
      </c>
      <c r="D7943" s="215">
        <v>400086134</v>
      </c>
      <c r="E7943" s="215">
        <v>1020</v>
      </c>
      <c r="F7943" s="215">
        <v>1110</v>
      </c>
      <c r="G7943" s="215">
        <v>1004</v>
      </c>
      <c r="I7943" s="215" t="s">
        <v>9988</v>
      </c>
      <c r="J7943" s="215" t="s">
        <v>9989</v>
      </c>
      <c r="K7943" s="215" t="s">
        <v>8688</v>
      </c>
      <c r="L7943" s="215" t="s">
        <v>11237</v>
      </c>
      <c r="AD7943" s="216"/>
    </row>
    <row r="7944" spans="1:30" s="215" customFormat="1" x14ac:dyDescent="0.25">
      <c r="A7944" s="215" t="s">
        <v>160</v>
      </c>
      <c r="B7944" s="215">
        <v>6252</v>
      </c>
      <c r="C7944" s="215" t="s">
        <v>283</v>
      </c>
      <c r="D7944" s="215">
        <v>400086135</v>
      </c>
      <c r="E7944" s="215">
        <v>1060</v>
      </c>
      <c r="F7944" s="215">
        <v>1274</v>
      </c>
      <c r="G7944" s="215">
        <v>1004</v>
      </c>
      <c r="I7944" s="215" t="s">
        <v>9990</v>
      </c>
      <c r="J7944" s="215" t="s">
        <v>9991</v>
      </c>
      <c r="K7944" s="215" t="s">
        <v>8688</v>
      </c>
      <c r="L7944" s="215" t="s">
        <v>11238</v>
      </c>
      <c r="AD7944" s="216"/>
    </row>
    <row r="7945" spans="1:30" s="215" customFormat="1" x14ac:dyDescent="0.25">
      <c r="A7945" s="215" t="s">
        <v>160</v>
      </c>
      <c r="B7945" s="215">
        <v>6252</v>
      </c>
      <c r="C7945" s="215" t="s">
        <v>283</v>
      </c>
      <c r="D7945" s="215">
        <v>400086136</v>
      </c>
      <c r="E7945" s="215">
        <v>1060</v>
      </c>
      <c r="F7945" s="215">
        <v>1274</v>
      </c>
      <c r="G7945" s="215">
        <v>1004</v>
      </c>
      <c r="I7945" s="215" t="s">
        <v>9992</v>
      </c>
      <c r="J7945" s="215" t="s">
        <v>9993</v>
      </c>
      <c r="K7945" s="215" t="s">
        <v>8688</v>
      </c>
      <c r="L7945" s="215" t="s">
        <v>11239</v>
      </c>
      <c r="AD7945" s="216"/>
    </row>
    <row r="7946" spans="1:30" s="215" customFormat="1" x14ac:dyDescent="0.25">
      <c r="A7946" s="215" t="s">
        <v>160</v>
      </c>
      <c r="B7946" s="215">
        <v>6252</v>
      </c>
      <c r="C7946" s="215" t="s">
        <v>283</v>
      </c>
      <c r="D7946" s="215">
        <v>400086137</v>
      </c>
      <c r="E7946" s="215">
        <v>1060</v>
      </c>
      <c r="F7946" s="215">
        <v>1274</v>
      </c>
      <c r="G7946" s="215">
        <v>1004</v>
      </c>
      <c r="I7946" s="215" t="s">
        <v>9994</v>
      </c>
      <c r="J7946" s="215" t="s">
        <v>9995</v>
      </c>
      <c r="K7946" s="215" t="s">
        <v>8688</v>
      </c>
      <c r="L7946" s="215" t="s">
        <v>11240</v>
      </c>
      <c r="AD7946" s="216"/>
    </row>
    <row r="7947" spans="1:30" s="215" customFormat="1" x14ac:dyDescent="0.25">
      <c r="A7947" s="215" t="s">
        <v>160</v>
      </c>
      <c r="B7947" s="215">
        <v>6252</v>
      </c>
      <c r="C7947" s="215" t="s">
        <v>283</v>
      </c>
      <c r="D7947" s="215">
        <v>400086138</v>
      </c>
      <c r="E7947" s="215">
        <v>1060</v>
      </c>
      <c r="F7947" s="215">
        <v>1274</v>
      </c>
      <c r="G7947" s="215">
        <v>1004</v>
      </c>
      <c r="I7947" s="215" t="s">
        <v>9996</v>
      </c>
      <c r="J7947" s="215" t="s">
        <v>9997</v>
      </c>
      <c r="K7947" s="215" t="s">
        <v>8688</v>
      </c>
      <c r="L7947" s="215" t="s">
        <v>11241</v>
      </c>
      <c r="AD7947" s="216"/>
    </row>
    <row r="7948" spans="1:30" s="215" customFormat="1" x14ac:dyDescent="0.25">
      <c r="A7948" s="215" t="s">
        <v>160</v>
      </c>
      <c r="B7948" s="215">
        <v>6252</v>
      </c>
      <c r="C7948" s="215" t="s">
        <v>283</v>
      </c>
      <c r="D7948" s="215">
        <v>400086139</v>
      </c>
      <c r="E7948" s="215">
        <v>1060</v>
      </c>
      <c r="F7948" s="215">
        <v>1274</v>
      </c>
      <c r="G7948" s="215">
        <v>1004</v>
      </c>
      <c r="I7948" s="215" t="s">
        <v>9998</v>
      </c>
      <c r="J7948" s="215" t="s">
        <v>9999</v>
      </c>
      <c r="K7948" s="215" t="s">
        <v>8688</v>
      </c>
      <c r="L7948" s="215" t="s">
        <v>11242</v>
      </c>
      <c r="AD7948" s="216"/>
    </row>
    <row r="7949" spans="1:30" s="215" customFormat="1" x14ac:dyDescent="0.25">
      <c r="A7949" s="215" t="s">
        <v>160</v>
      </c>
      <c r="B7949" s="215">
        <v>6252</v>
      </c>
      <c r="C7949" s="215" t="s">
        <v>283</v>
      </c>
      <c r="D7949" s="215">
        <v>400086140</v>
      </c>
      <c r="E7949" s="215">
        <v>1060</v>
      </c>
      <c r="F7949" s="215">
        <v>1274</v>
      </c>
      <c r="G7949" s="215">
        <v>1004</v>
      </c>
      <c r="I7949" s="215" t="s">
        <v>10000</v>
      </c>
      <c r="J7949" s="215" t="s">
        <v>10001</v>
      </c>
      <c r="K7949" s="215" t="s">
        <v>8688</v>
      </c>
      <c r="L7949" s="215" t="s">
        <v>11243</v>
      </c>
      <c r="AD7949" s="216"/>
    </row>
    <row r="7950" spans="1:30" s="215" customFormat="1" x14ac:dyDescent="0.25">
      <c r="A7950" s="215" t="s">
        <v>160</v>
      </c>
      <c r="B7950" s="215">
        <v>6252</v>
      </c>
      <c r="C7950" s="215" t="s">
        <v>283</v>
      </c>
      <c r="D7950" s="215">
        <v>400086141</v>
      </c>
      <c r="E7950" s="215">
        <v>1060</v>
      </c>
      <c r="F7950" s="215">
        <v>1274</v>
      </c>
      <c r="G7950" s="215">
        <v>1004</v>
      </c>
      <c r="I7950" s="215" t="s">
        <v>10002</v>
      </c>
      <c r="J7950" s="215" t="s">
        <v>10003</v>
      </c>
      <c r="K7950" s="215" t="s">
        <v>8688</v>
      </c>
      <c r="L7950" s="215" t="s">
        <v>11244</v>
      </c>
      <c r="AD7950" s="216"/>
    </row>
    <row r="7951" spans="1:30" s="215" customFormat="1" x14ac:dyDescent="0.25">
      <c r="A7951" s="215" t="s">
        <v>160</v>
      </c>
      <c r="B7951" s="215">
        <v>6252</v>
      </c>
      <c r="C7951" s="215" t="s">
        <v>283</v>
      </c>
      <c r="D7951" s="215">
        <v>400086142</v>
      </c>
      <c r="E7951" s="215">
        <v>1060</v>
      </c>
      <c r="F7951" s="215">
        <v>1274</v>
      </c>
      <c r="G7951" s="215">
        <v>1004</v>
      </c>
      <c r="I7951" s="215" t="s">
        <v>10004</v>
      </c>
      <c r="J7951" s="215" t="s">
        <v>10005</v>
      </c>
      <c r="K7951" s="215" t="s">
        <v>8688</v>
      </c>
      <c r="L7951" s="215" t="s">
        <v>11245</v>
      </c>
      <c r="AD7951" s="216"/>
    </row>
    <row r="7952" spans="1:30" s="215" customFormat="1" x14ac:dyDescent="0.25">
      <c r="A7952" s="215" t="s">
        <v>160</v>
      </c>
      <c r="B7952" s="215">
        <v>6252</v>
      </c>
      <c r="C7952" s="215" t="s">
        <v>283</v>
      </c>
      <c r="D7952" s="215">
        <v>400086143</v>
      </c>
      <c r="E7952" s="215">
        <v>1060</v>
      </c>
      <c r="F7952" s="215">
        <v>1274</v>
      </c>
      <c r="G7952" s="215">
        <v>1004</v>
      </c>
      <c r="I7952" s="215" t="s">
        <v>10006</v>
      </c>
      <c r="J7952" s="215" t="s">
        <v>10007</v>
      </c>
      <c r="K7952" s="215" t="s">
        <v>8688</v>
      </c>
      <c r="L7952" s="215" t="s">
        <v>11246</v>
      </c>
      <c r="AD7952" s="216"/>
    </row>
    <row r="7953" spans="1:30" s="215" customFormat="1" x14ac:dyDescent="0.25">
      <c r="A7953" s="215" t="s">
        <v>160</v>
      </c>
      <c r="B7953" s="215">
        <v>6252</v>
      </c>
      <c r="C7953" s="215" t="s">
        <v>283</v>
      </c>
      <c r="D7953" s="215">
        <v>400086144</v>
      </c>
      <c r="E7953" s="215">
        <v>1060</v>
      </c>
      <c r="F7953" s="215">
        <v>1274</v>
      </c>
      <c r="G7953" s="215">
        <v>1004</v>
      </c>
      <c r="I7953" s="215" t="s">
        <v>10008</v>
      </c>
      <c r="J7953" s="215" t="s">
        <v>10009</v>
      </c>
      <c r="K7953" s="215" t="s">
        <v>8688</v>
      </c>
      <c r="L7953" s="215" t="s">
        <v>11247</v>
      </c>
      <c r="AD7953" s="216"/>
    </row>
    <row r="7954" spans="1:30" s="215" customFormat="1" x14ac:dyDescent="0.25">
      <c r="A7954" s="215" t="s">
        <v>160</v>
      </c>
      <c r="B7954" s="215">
        <v>6252</v>
      </c>
      <c r="C7954" s="215" t="s">
        <v>283</v>
      </c>
      <c r="D7954" s="215">
        <v>400086145</v>
      </c>
      <c r="E7954" s="215">
        <v>1060</v>
      </c>
      <c r="F7954" s="215">
        <v>1274</v>
      </c>
      <c r="G7954" s="215">
        <v>1004</v>
      </c>
      <c r="I7954" s="215" t="s">
        <v>10010</v>
      </c>
      <c r="J7954" s="215" t="s">
        <v>10011</v>
      </c>
      <c r="K7954" s="215" t="s">
        <v>8688</v>
      </c>
      <c r="L7954" s="215" t="s">
        <v>11248</v>
      </c>
      <c r="AD7954" s="216"/>
    </row>
    <row r="7955" spans="1:30" s="215" customFormat="1" x14ac:dyDescent="0.25">
      <c r="A7955" s="215" t="s">
        <v>160</v>
      </c>
      <c r="B7955" s="215">
        <v>6252</v>
      </c>
      <c r="C7955" s="215" t="s">
        <v>283</v>
      </c>
      <c r="D7955" s="215">
        <v>400086146</v>
      </c>
      <c r="E7955" s="215">
        <v>1060</v>
      </c>
      <c r="F7955" s="215">
        <v>1274</v>
      </c>
      <c r="G7955" s="215">
        <v>1004</v>
      </c>
      <c r="I7955" s="215" t="s">
        <v>10012</v>
      </c>
      <c r="J7955" s="215" t="s">
        <v>10013</v>
      </c>
      <c r="K7955" s="215" t="s">
        <v>8688</v>
      </c>
      <c r="L7955" s="215" t="s">
        <v>11249</v>
      </c>
      <c r="AD7955" s="216"/>
    </row>
    <row r="7956" spans="1:30" s="215" customFormat="1" x14ac:dyDescent="0.25">
      <c r="A7956" s="215" t="s">
        <v>160</v>
      </c>
      <c r="B7956" s="215">
        <v>6252</v>
      </c>
      <c r="C7956" s="215" t="s">
        <v>283</v>
      </c>
      <c r="D7956" s="215">
        <v>400086147</v>
      </c>
      <c r="E7956" s="215">
        <v>1060</v>
      </c>
      <c r="F7956" s="215">
        <v>1274</v>
      </c>
      <c r="G7956" s="215">
        <v>1004</v>
      </c>
      <c r="I7956" s="215" t="s">
        <v>10014</v>
      </c>
      <c r="J7956" s="215" t="s">
        <v>10015</v>
      </c>
      <c r="K7956" s="215" t="s">
        <v>8688</v>
      </c>
      <c r="L7956" s="215" t="s">
        <v>11250</v>
      </c>
      <c r="AD7956" s="216"/>
    </row>
    <row r="7957" spans="1:30" s="215" customFormat="1" x14ac:dyDescent="0.25">
      <c r="A7957" s="215" t="s">
        <v>160</v>
      </c>
      <c r="B7957" s="215">
        <v>6252</v>
      </c>
      <c r="C7957" s="215" t="s">
        <v>283</v>
      </c>
      <c r="D7957" s="215">
        <v>400086148</v>
      </c>
      <c r="E7957" s="215">
        <v>1060</v>
      </c>
      <c r="F7957" s="215">
        <v>1274</v>
      </c>
      <c r="G7957" s="215">
        <v>1004</v>
      </c>
      <c r="I7957" s="215" t="s">
        <v>10016</v>
      </c>
      <c r="J7957" s="215" t="s">
        <v>10017</v>
      </c>
      <c r="K7957" s="215" t="s">
        <v>8688</v>
      </c>
      <c r="L7957" s="215" t="s">
        <v>11251</v>
      </c>
      <c r="AD7957" s="216"/>
    </row>
    <row r="7958" spans="1:30" s="215" customFormat="1" x14ac:dyDescent="0.25">
      <c r="A7958" s="215" t="s">
        <v>160</v>
      </c>
      <c r="B7958" s="215">
        <v>6252</v>
      </c>
      <c r="C7958" s="215" t="s">
        <v>283</v>
      </c>
      <c r="D7958" s="215">
        <v>400086149</v>
      </c>
      <c r="E7958" s="215">
        <v>1060</v>
      </c>
      <c r="F7958" s="215">
        <v>1274</v>
      </c>
      <c r="G7958" s="215">
        <v>1004</v>
      </c>
      <c r="I7958" s="215" t="s">
        <v>10018</v>
      </c>
      <c r="J7958" s="215" t="s">
        <v>10019</v>
      </c>
      <c r="K7958" s="215" t="s">
        <v>8688</v>
      </c>
      <c r="L7958" s="215" t="s">
        <v>11252</v>
      </c>
      <c r="AD7958" s="216"/>
    </row>
    <row r="7959" spans="1:30" s="215" customFormat="1" x14ac:dyDescent="0.25">
      <c r="A7959" s="215" t="s">
        <v>160</v>
      </c>
      <c r="B7959" s="215">
        <v>6252</v>
      </c>
      <c r="C7959" s="215" t="s">
        <v>283</v>
      </c>
      <c r="D7959" s="215">
        <v>400086150</v>
      </c>
      <c r="E7959" s="215">
        <v>1060</v>
      </c>
      <c r="F7959" s="215">
        <v>1274</v>
      </c>
      <c r="G7959" s="215">
        <v>1004</v>
      </c>
      <c r="I7959" s="215" t="s">
        <v>10020</v>
      </c>
      <c r="J7959" s="215" t="s">
        <v>10021</v>
      </c>
      <c r="K7959" s="215" t="s">
        <v>8688</v>
      </c>
      <c r="L7959" s="215" t="s">
        <v>11253</v>
      </c>
      <c r="AD7959" s="216"/>
    </row>
    <row r="7960" spans="1:30" s="215" customFormat="1" x14ac:dyDescent="0.25">
      <c r="A7960" s="215" t="s">
        <v>160</v>
      </c>
      <c r="B7960" s="215">
        <v>6252</v>
      </c>
      <c r="C7960" s="215" t="s">
        <v>283</v>
      </c>
      <c r="D7960" s="215">
        <v>400086151</v>
      </c>
      <c r="E7960" s="215">
        <v>1060</v>
      </c>
      <c r="F7960" s="215">
        <v>1274</v>
      </c>
      <c r="G7960" s="215">
        <v>1004</v>
      </c>
      <c r="I7960" s="215" t="s">
        <v>10022</v>
      </c>
      <c r="J7960" s="215" t="s">
        <v>10023</v>
      </c>
      <c r="K7960" s="215" t="s">
        <v>8688</v>
      </c>
      <c r="L7960" s="215" t="s">
        <v>11254</v>
      </c>
      <c r="AD7960" s="216"/>
    </row>
    <row r="7961" spans="1:30" s="215" customFormat="1" x14ac:dyDescent="0.25">
      <c r="A7961" s="215" t="s">
        <v>160</v>
      </c>
      <c r="B7961" s="215">
        <v>6252</v>
      </c>
      <c r="C7961" s="215" t="s">
        <v>283</v>
      </c>
      <c r="D7961" s="215">
        <v>400086152</v>
      </c>
      <c r="E7961" s="215">
        <v>1060</v>
      </c>
      <c r="F7961" s="215">
        <v>1274</v>
      </c>
      <c r="G7961" s="215">
        <v>1004</v>
      </c>
      <c r="I7961" s="215" t="s">
        <v>10024</v>
      </c>
      <c r="J7961" s="215" t="s">
        <v>10025</v>
      </c>
      <c r="K7961" s="215" t="s">
        <v>8688</v>
      </c>
      <c r="L7961" s="215" t="s">
        <v>11255</v>
      </c>
      <c r="AD7961" s="216"/>
    </row>
    <row r="7962" spans="1:30" s="215" customFormat="1" x14ac:dyDescent="0.25">
      <c r="A7962" s="215" t="s">
        <v>160</v>
      </c>
      <c r="B7962" s="215">
        <v>6252</v>
      </c>
      <c r="C7962" s="215" t="s">
        <v>283</v>
      </c>
      <c r="D7962" s="215">
        <v>400086153</v>
      </c>
      <c r="E7962" s="215">
        <v>1060</v>
      </c>
      <c r="F7962" s="215">
        <v>1274</v>
      </c>
      <c r="G7962" s="215">
        <v>1004</v>
      </c>
      <c r="I7962" s="215" t="s">
        <v>10026</v>
      </c>
      <c r="J7962" s="215" t="s">
        <v>10027</v>
      </c>
      <c r="K7962" s="215" t="s">
        <v>8688</v>
      </c>
      <c r="L7962" s="215" t="s">
        <v>11256</v>
      </c>
      <c r="AD7962" s="216"/>
    </row>
    <row r="7963" spans="1:30" s="215" customFormat="1" x14ac:dyDescent="0.25">
      <c r="A7963" s="215" t="s">
        <v>160</v>
      </c>
      <c r="B7963" s="215">
        <v>6252</v>
      </c>
      <c r="C7963" s="215" t="s">
        <v>283</v>
      </c>
      <c r="D7963" s="215">
        <v>400086154</v>
      </c>
      <c r="E7963" s="215">
        <v>1060</v>
      </c>
      <c r="F7963" s="215">
        <v>1274</v>
      </c>
      <c r="G7963" s="215">
        <v>1004</v>
      </c>
      <c r="I7963" s="215" t="s">
        <v>10028</v>
      </c>
      <c r="J7963" s="215" t="s">
        <v>10029</v>
      </c>
      <c r="K7963" s="215" t="s">
        <v>8688</v>
      </c>
      <c r="L7963" s="215" t="s">
        <v>11257</v>
      </c>
      <c r="AD7963" s="216"/>
    </row>
    <row r="7964" spans="1:30" s="215" customFormat="1" x14ac:dyDescent="0.25">
      <c r="A7964" s="215" t="s">
        <v>160</v>
      </c>
      <c r="B7964" s="215">
        <v>6252</v>
      </c>
      <c r="C7964" s="215" t="s">
        <v>283</v>
      </c>
      <c r="D7964" s="215">
        <v>400086155</v>
      </c>
      <c r="E7964" s="215">
        <v>1060</v>
      </c>
      <c r="F7964" s="215">
        <v>1274</v>
      </c>
      <c r="G7964" s="215">
        <v>1004</v>
      </c>
      <c r="I7964" s="215" t="s">
        <v>10030</v>
      </c>
      <c r="J7964" s="215" t="s">
        <v>10031</v>
      </c>
      <c r="K7964" s="215" t="s">
        <v>8688</v>
      </c>
      <c r="L7964" s="215" t="s">
        <v>11258</v>
      </c>
      <c r="AD7964" s="216"/>
    </row>
    <row r="7965" spans="1:30" s="215" customFormat="1" x14ac:dyDescent="0.25">
      <c r="A7965" s="215" t="s">
        <v>160</v>
      </c>
      <c r="B7965" s="215">
        <v>6252</v>
      </c>
      <c r="C7965" s="215" t="s">
        <v>283</v>
      </c>
      <c r="D7965" s="215">
        <v>400086156</v>
      </c>
      <c r="E7965" s="215">
        <v>1060</v>
      </c>
      <c r="F7965" s="215">
        <v>1274</v>
      </c>
      <c r="G7965" s="215">
        <v>1004</v>
      </c>
      <c r="I7965" s="215" t="s">
        <v>10032</v>
      </c>
      <c r="J7965" s="215" t="s">
        <v>10033</v>
      </c>
      <c r="K7965" s="215" t="s">
        <v>8688</v>
      </c>
      <c r="L7965" s="215" t="s">
        <v>11259</v>
      </c>
      <c r="AD7965" s="216"/>
    </row>
    <row r="7966" spans="1:30" s="215" customFormat="1" x14ac:dyDescent="0.25">
      <c r="A7966" s="215" t="s">
        <v>160</v>
      </c>
      <c r="B7966" s="215">
        <v>6252</v>
      </c>
      <c r="C7966" s="215" t="s">
        <v>283</v>
      </c>
      <c r="D7966" s="215">
        <v>400086157</v>
      </c>
      <c r="E7966" s="215">
        <v>1060</v>
      </c>
      <c r="F7966" s="215">
        <v>1274</v>
      </c>
      <c r="G7966" s="215">
        <v>1004</v>
      </c>
      <c r="I7966" s="215" t="s">
        <v>10034</v>
      </c>
      <c r="J7966" s="215" t="s">
        <v>10035</v>
      </c>
      <c r="K7966" s="215" t="s">
        <v>8688</v>
      </c>
      <c r="L7966" s="215" t="s">
        <v>11260</v>
      </c>
      <c r="AD7966" s="216"/>
    </row>
    <row r="7967" spans="1:30" s="215" customFormat="1" x14ac:dyDescent="0.25">
      <c r="A7967" s="215" t="s">
        <v>160</v>
      </c>
      <c r="B7967" s="215">
        <v>6252</v>
      </c>
      <c r="C7967" s="215" t="s">
        <v>283</v>
      </c>
      <c r="D7967" s="215">
        <v>400086158</v>
      </c>
      <c r="E7967" s="215">
        <v>1060</v>
      </c>
      <c r="F7967" s="215">
        <v>1274</v>
      </c>
      <c r="G7967" s="215">
        <v>1004</v>
      </c>
      <c r="I7967" s="215" t="s">
        <v>10036</v>
      </c>
      <c r="J7967" s="215" t="s">
        <v>10037</v>
      </c>
      <c r="K7967" s="215" t="s">
        <v>8688</v>
      </c>
      <c r="L7967" s="215" t="s">
        <v>11261</v>
      </c>
      <c r="AD7967" s="216"/>
    </row>
    <row r="7968" spans="1:30" s="215" customFormat="1" x14ac:dyDescent="0.25">
      <c r="A7968" s="215" t="s">
        <v>160</v>
      </c>
      <c r="B7968" s="215">
        <v>6252</v>
      </c>
      <c r="C7968" s="215" t="s">
        <v>283</v>
      </c>
      <c r="D7968" s="215">
        <v>400086164</v>
      </c>
      <c r="E7968" s="215">
        <v>1060</v>
      </c>
      <c r="F7968" s="215">
        <v>1274</v>
      </c>
      <c r="G7968" s="215">
        <v>1004</v>
      </c>
      <c r="I7968" s="215" t="s">
        <v>10038</v>
      </c>
      <c r="J7968" s="215" t="s">
        <v>10039</v>
      </c>
      <c r="K7968" s="215" t="s">
        <v>8688</v>
      </c>
      <c r="L7968" s="215" t="s">
        <v>11262</v>
      </c>
      <c r="AD7968" s="216"/>
    </row>
    <row r="7969" spans="1:30" s="215" customFormat="1" x14ac:dyDescent="0.25">
      <c r="A7969" s="215" t="s">
        <v>160</v>
      </c>
      <c r="B7969" s="215">
        <v>6252</v>
      </c>
      <c r="C7969" s="215" t="s">
        <v>283</v>
      </c>
      <c r="D7969" s="215">
        <v>400086220</v>
      </c>
      <c r="E7969" s="215">
        <v>1020</v>
      </c>
      <c r="F7969" s="215">
        <v>1110</v>
      </c>
      <c r="G7969" s="215">
        <v>1004</v>
      </c>
      <c r="I7969" s="215" t="s">
        <v>10040</v>
      </c>
      <c r="J7969" s="215" t="s">
        <v>10041</v>
      </c>
      <c r="K7969" s="215" t="s">
        <v>8688</v>
      </c>
      <c r="L7969" s="215" t="s">
        <v>11263</v>
      </c>
      <c r="AD7969" s="216"/>
    </row>
    <row r="7970" spans="1:30" s="215" customFormat="1" x14ac:dyDescent="0.25">
      <c r="A7970" s="215" t="s">
        <v>160</v>
      </c>
      <c r="B7970" s="215">
        <v>6252</v>
      </c>
      <c r="C7970" s="215" t="s">
        <v>283</v>
      </c>
      <c r="D7970" s="215">
        <v>400086280</v>
      </c>
      <c r="E7970" s="215">
        <v>1060</v>
      </c>
      <c r="F7970" s="215">
        <v>1274</v>
      </c>
      <c r="G7970" s="215">
        <v>1004</v>
      </c>
      <c r="I7970" s="215" t="s">
        <v>10042</v>
      </c>
      <c r="J7970" s="215" t="s">
        <v>10043</v>
      </c>
      <c r="K7970" s="215" t="s">
        <v>8688</v>
      </c>
      <c r="L7970" s="215" t="s">
        <v>11264</v>
      </c>
      <c r="AD7970" s="216"/>
    </row>
    <row r="7971" spans="1:30" s="215" customFormat="1" x14ac:dyDescent="0.25">
      <c r="A7971" s="215" t="s">
        <v>160</v>
      </c>
      <c r="B7971" s="215">
        <v>6252</v>
      </c>
      <c r="C7971" s="215" t="s">
        <v>283</v>
      </c>
      <c r="D7971" s="215">
        <v>400086388</v>
      </c>
      <c r="E7971" s="215">
        <v>1060</v>
      </c>
      <c r="F7971" s="215">
        <v>1274</v>
      </c>
      <c r="G7971" s="215">
        <v>1004</v>
      </c>
      <c r="I7971" s="215" t="s">
        <v>10044</v>
      </c>
      <c r="J7971" s="215" t="s">
        <v>10045</v>
      </c>
      <c r="K7971" s="215" t="s">
        <v>8688</v>
      </c>
      <c r="L7971" s="215" t="s">
        <v>11265</v>
      </c>
      <c r="AD7971" s="216"/>
    </row>
    <row r="7972" spans="1:30" s="215" customFormat="1" x14ac:dyDescent="0.25">
      <c r="A7972" s="215" t="s">
        <v>160</v>
      </c>
      <c r="B7972" s="215">
        <v>6252</v>
      </c>
      <c r="C7972" s="215" t="s">
        <v>283</v>
      </c>
      <c r="D7972" s="215">
        <v>400086410</v>
      </c>
      <c r="E7972" s="215">
        <v>1060</v>
      </c>
      <c r="F7972" s="215">
        <v>1274</v>
      </c>
      <c r="G7972" s="215">
        <v>1004</v>
      </c>
      <c r="I7972" s="215" t="s">
        <v>10046</v>
      </c>
      <c r="J7972" s="215" t="s">
        <v>10047</v>
      </c>
      <c r="K7972" s="215" t="s">
        <v>8688</v>
      </c>
      <c r="L7972" s="215" t="s">
        <v>11266</v>
      </c>
      <c r="AD7972" s="216"/>
    </row>
    <row r="7973" spans="1:30" s="215" customFormat="1" x14ac:dyDescent="0.25">
      <c r="A7973" s="215" t="s">
        <v>160</v>
      </c>
      <c r="B7973" s="215">
        <v>6252</v>
      </c>
      <c r="C7973" s="215" t="s">
        <v>283</v>
      </c>
      <c r="D7973" s="215">
        <v>400086411</v>
      </c>
      <c r="E7973" s="215">
        <v>1060</v>
      </c>
      <c r="F7973" s="215">
        <v>1274</v>
      </c>
      <c r="G7973" s="215">
        <v>1004</v>
      </c>
      <c r="I7973" s="215" t="s">
        <v>10048</v>
      </c>
      <c r="J7973" s="215" t="s">
        <v>10049</v>
      </c>
      <c r="K7973" s="215" t="s">
        <v>8688</v>
      </c>
      <c r="L7973" s="215" t="s">
        <v>11267</v>
      </c>
      <c r="AD7973" s="216"/>
    </row>
    <row r="7974" spans="1:30" s="215" customFormat="1" x14ac:dyDescent="0.25">
      <c r="A7974" s="215" t="s">
        <v>160</v>
      </c>
      <c r="B7974" s="215">
        <v>6252</v>
      </c>
      <c r="C7974" s="215" t="s">
        <v>283</v>
      </c>
      <c r="D7974" s="215">
        <v>400086412</v>
      </c>
      <c r="E7974" s="215">
        <v>1060</v>
      </c>
      <c r="F7974" s="215">
        <v>1274</v>
      </c>
      <c r="G7974" s="215">
        <v>1004</v>
      </c>
      <c r="I7974" s="215" t="s">
        <v>10050</v>
      </c>
      <c r="J7974" s="215" t="s">
        <v>10051</v>
      </c>
      <c r="K7974" s="215" t="s">
        <v>8688</v>
      </c>
      <c r="L7974" s="215" t="s">
        <v>11268</v>
      </c>
      <c r="AD7974" s="216"/>
    </row>
    <row r="7975" spans="1:30" s="215" customFormat="1" x14ac:dyDescent="0.25">
      <c r="A7975" s="215" t="s">
        <v>160</v>
      </c>
      <c r="B7975" s="215">
        <v>6252</v>
      </c>
      <c r="C7975" s="215" t="s">
        <v>283</v>
      </c>
      <c r="D7975" s="215">
        <v>400086560</v>
      </c>
      <c r="E7975" s="215">
        <v>1060</v>
      </c>
      <c r="F7975" s="215">
        <v>1274</v>
      </c>
      <c r="G7975" s="215">
        <v>1004</v>
      </c>
      <c r="I7975" s="215" t="s">
        <v>10052</v>
      </c>
      <c r="J7975" s="215" t="s">
        <v>10053</v>
      </c>
      <c r="K7975" s="215" t="s">
        <v>8688</v>
      </c>
      <c r="L7975" s="215" t="s">
        <v>11269</v>
      </c>
      <c r="AD7975" s="216"/>
    </row>
    <row r="7976" spans="1:30" s="215" customFormat="1" x14ac:dyDescent="0.25">
      <c r="A7976" s="215" t="s">
        <v>160</v>
      </c>
      <c r="B7976" s="215">
        <v>6252</v>
      </c>
      <c r="C7976" s="215" t="s">
        <v>283</v>
      </c>
      <c r="D7976" s="215">
        <v>400086561</v>
      </c>
      <c r="E7976" s="215">
        <v>1060</v>
      </c>
      <c r="F7976" s="215">
        <v>1274</v>
      </c>
      <c r="G7976" s="215">
        <v>1004</v>
      </c>
      <c r="I7976" s="215" t="s">
        <v>10054</v>
      </c>
      <c r="J7976" s="215" t="s">
        <v>10055</v>
      </c>
      <c r="K7976" s="215" t="s">
        <v>8688</v>
      </c>
      <c r="L7976" s="215" t="s">
        <v>11270</v>
      </c>
      <c r="AD7976" s="216"/>
    </row>
    <row r="7977" spans="1:30" s="215" customFormat="1" x14ac:dyDescent="0.25">
      <c r="A7977" s="215" t="s">
        <v>160</v>
      </c>
      <c r="B7977" s="215">
        <v>6252</v>
      </c>
      <c r="C7977" s="215" t="s">
        <v>283</v>
      </c>
      <c r="D7977" s="215">
        <v>400086562</v>
      </c>
      <c r="E7977" s="215">
        <v>1060</v>
      </c>
      <c r="F7977" s="215">
        <v>1274</v>
      </c>
      <c r="G7977" s="215">
        <v>1004</v>
      </c>
      <c r="I7977" s="215" t="s">
        <v>10056</v>
      </c>
      <c r="J7977" s="215" t="s">
        <v>10057</v>
      </c>
      <c r="K7977" s="215" t="s">
        <v>8688</v>
      </c>
      <c r="L7977" s="215" t="s">
        <v>11271</v>
      </c>
      <c r="AD7977" s="216"/>
    </row>
    <row r="7978" spans="1:30" s="215" customFormat="1" x14ac:dyDescent="0.25">
      <c r="A7978" s="215" t="s">
        <v>160</v>
      </c>
      <c r="B7978" s="215">
        <v>6252</v>
      </c>
      <c r="C7978" s="215" t="s">
        <v>283</v>
      </c>
      <c r="D7978" s="215">
        <v>400086607</v>
      </c>
      <c r="E7978" s="215">
        <v>1060</v>
      </c>
      <c r="F7978" s="215">
        <v>1271</v>
      </c>
      <c r="G7978" s="215">
        <v>1004</v>
      </c>
      <c r="I7978" s="215" t="s">
        <v>10058</v>
      </c>
      <c r="J7978" s="215" t="s">
        <v>10059</v>
      </c>
      <c r="K7978" s="215" t="s">
        <v>8688</v>
      </c>
      <c r="L7978" s="215" t="s">
        <v>11272</v>
      </c>
      <c r="AD7978" s="216"/>
    </row>
    <row r="7979" spans="1:30" s="215" customFormat="1" x14ac:dyDescent="0.25">
      <c r="A7979" s="215" t="s">
        <v>160</v>
      </c>
      <c r="B7979" s="215">
        <v>6252</v>
      </c>
      <c r="C7979" s="215" t="s">
        <v>283</v>
      </c>
      <c r="D7979" s="215">
        <v>400086633</v>
      </c>
      <c r="E7979" s="215">
        <v>1060</v>
      </c>
      <c r="F7979" s="215">
        <v>1274</v>
      </c>
      <c r="G7979" s="215">
        <v>1004</v>
      </c>
      <c r="I7979" s="215" t="s">
        <v>10060</v>
      </c>
      <c r="J7979" s="215" t="s">
        <v>10061</v>
      </c>
      <c r="K7979" s="215" t="s">
        <v>8688</v>
      </c>
      <c r="L7979" s="215" t="s">
        <v>11273</v>
      </c>
      <c r="AD7979" s="216"/>
    </row>
    <row r="7980" spans="1:30" s="215" customFormat="1" x14ac:dyDescent="0.25">
      <c r="A7980" s="215" t="s">
        <v>160</v>
      </c>
      <c r="B7980" s="215">
        <v>6252</v>
      </c>
      <c r="C7980" s="215" t="s">
        <v>283</v>
      </c>
      <c r="D7980" s="215">
        <v>400086652</v>
      </c>
      <c r="E7980" s="215">
        <v>1060</v>
      </c>
      <c r="F7980" s="215">
        <v>1274</v>
      </c>
      <c r="G7980" s="215">
        <v>1004</v>
      </c>
      <c r="I7980" s="215" t="s">
        <v>10062</v>
      </c>
      <c r="J7980" s="215" t="s">
        <v>10063</v>
      </c>
      <c r="K7980" s="215" t="s">
        <v>8688</v>
      </c>
      <c r="L7980" s="215" t="s">
        <v>11274</v>
      </c>
      <c r="AD7980" s="216"/>
    </row>
    <row r="7981" spans="1:30" s="215" customFormat="1" x14ac:dyDescent="0.25">
      <c r="A7981" s="215" t="s">
        <v>160</v>
      </c>
      <c r="B7981" s="215">
        <v>6252</v>
      </c>
      <c r="C7981" s="215" t="s">
        <v>283</v>
      </c>
      <c r="D7981" s="215">
        <v>400086790</v>
      </c>
      <c r="E7981" s="215">
        <v>1060</v>
      </c>
      <c r="F7981" s="215">
        <v>1274</v>
      </c>
      <c r="G7981" s="215">
        <v>1004</v>
      </c>
      <c r="I7981" s="215" t="s">
        <v>10064</v>
      </c>
      <c r="J7981" s="215" t="s">
        <v>10065</v>
      </c>
      <c r="K7981" s="215" t="s">
        <v>8688</v>
      </c>
      <c r="L7981" s="215" t="s">
        <v>11275</v>
      </c>
      <c r="AD7981" s="216"/>
    </row>
    <row r="7982" spans="1:30" s="215" customFormat="1" x14ac:dyDescent="0.25">
      <c r="A7982" s="215" t="s">
        <v>160</v>
      </c>
      <c r="B7982" s="215">
        <v>6252</v>
      </c>
      <c r="C7982" s="215" t="s">
        <v>283</v>
      </c>
      <c r="D7982" s="215">
        <v>400086793</v>
      </c>
      <c r="E7982" s="215">
        <v>1060</v>
      </c>
      <c r="F7982" s="215">
        <v>1274</v>
      </c>
      <c r="G7982" s="215">
        <v>1004</v>
      </c>
      <c r="I7982" s="215" t="s">
        <v>10066</v>
      </c>
      <c r="J7982" s="215" t="s">
        <v>10067</v>
      </c>
      <c r="K7982" s="215" t="s">
        <v>8688</v>
      </c>
      <c r="L7982" s="215" t="s">
        <v>11276</v>
      </c>
      <c r="AD7982" s="216"/>
    </row>
    <row r="7983" spans="1:30" s="215" customFormat="1" x14ac:dyDescent="0.25">
      <c r="A7983" s="215" t="s">
        <v>160</v>
      </c>
      <c r="B7983" s="215">
        <v>6252</v>
      </c>
      <c r="C7983" s="215" t="s">
        <v>283</v>
      </c>
      <c r="D7983" s="215">
        <v>400086795</v>
      </c>
      <c r="E7983" s="215">
        <v>1060</v>
      </c>
      <c r="F7983" s="215">
        <v>1274</v>
      </c>
      <c r="G7983" s="215">
        <v>1004</v>
      </c>
      <c r="I7983" s="215" t="s">
        <v>10068</v>
      </c>
      <c r="J7983" s="215" t="s">
        <v>10069</v>
      </c>
      <c r="K7983" s="215" t="s">
        <v>8688</v>
      </c>
      <c r="L7983" s="215" t="s">
        <v>11277</v>
      </c>
      <c r="AD7983" s="216"/>
    </row>
    <row r="7984" spans="1:30" s="215" customFormat="1" x14ac:dyDescent="0.25">
      <c r="A7984" s="215" t="s">
        <v>160</v>
      </c>
      <c r="B7984" s="215">
        <v>6252</v>
      </c>
      <c r="C7984" s="215" t="s">
        <v>283</v>
      </c>
      <c r="D7984" s="215">
        <v>400086797</v>
      </c>
      <c r="E7984" s="215">
        <v>1060</v>
      </c>
      <c r="F7984" s="215">
        <v>1274</v>
      </c>
      <c r="G7984" s="215">
        <v>1004</v>
      </c>
      <c r="I7984" s="215" t="s">
        <v>10070</v>
      </c>
      <c r="J7984" s="215" t="s">
        <v>10071</v>
      </c>
      <c r="K7984" s="215" t="s">
        <v>8688</v>
      </c>
      <c r="L7984" s="215" t="s">
        <v>11278</v>
      </c>
      <c r="AD7984" s="216"/>
    </row>
    <row r="7985" spans="1:30" s="215" customFormat="1" x14ac:dyDescent="0.25">
      <c r="A7985" s="215" t="s">
        <v>160</v>
      </c>
      <c r="B7985" s="215">
        <v>6252</v>
      </c>
      <c r="C7985" s="215" t="s">
        <v>283</v>
      </c>
      <c r="D7985" s="215">
        <v>400086811</v>
      </c>
      <c r="E7985" s="215">
        <v>1060</v>
      </c>
      <c r="F7985" s="215">
        <v>1274</v>
      </c>
      <c r="G7985" s="215">
        <v>1004</v>
      </c>
      <c r="I7985" s="215" t="s">
        <v>10072</v>
      </c>
      <c r="J7985" s="215" t="s">
        <v>10073</v>
      </c>
      <c r="K7985" s="215" t="s">
        <v>8688</v>
      </c>
      <c r="L7985" s="215" t="s">
        <v>11279</v>
      </c>
      <c r="AD7985" s="216"/>
    </row>
    <row r="7986" spans="1:30" s="215" customFormat="1" x14ac:dyDescent="0.25">
      <c r="A7986" s="215" t="s">
        <v>160</v>
      </c>
      <c r="B7986" s="215">
        <v>6252</v>
      </c>
      <c r="C7986" s="215" t="s">
        <v>283</v>
      </c>
      <c r="D7986" s="215">
        <v>400086818</v>
      </c>
      <c r="E7986" s="215">
        <v>1060</v>
      </c>
      <c r="F7986" s="215">
        <v>1274</v>
      </c>
      <c r="G7986" s="215">
        <v>1004</v>
      </c>
      <c r="I7986" s="215" t="s">
        <v>10074</v>
      </c>
      <c r="J7986" s="215" t="s">
        <v>10075</v>
      </c>
      <c r="K7986" s="215" t="s">
        <v>8688</v>
      </c>
      <c r="L7986" s="215" t="s">
        <v>11280</v>
      </c>
      <c r="AD7986" s="216"/>
    </row>
    <row r="7987" spans="1:30" s="215" customFormat="1" x14ac:dyDescent="0.25">
      <c r="A7987" s="215" t="s">
        <v>160</v>
      </c>
      <c r="B7987" s="215">
        <v>6252</v>
      </c>
      <c r="C7987" s="215" t="s">
        <v>283</v>
      </c>
      <c r="D7987" s="215">
        <v>400086858</v>
      </c>
      <c r="E7987" s="215">
        <v>1060</v>
      </c>
      <c r="F7987" s="215">
        <v>1274</v>
      </c>
      <c r="G7987" s="215">
        <v>1004</v>
      </c>
      <c r="I7987" s="215" t="s">
        <v>10076</v>
      </c>
      <c r="J7987" s="215" t="s">
        <v>10077</v>
      </c>
      <c r="K7987" s="215" t="s">
        <v>8688</v>
      </c>
      <c r="L7987" s="215" t="s">
        <v>11281</v>
      </c>
      <c r="AD7987" s="216"/>
    </row>
    <row r="7988" spans="1:30" s="215" customFormat="1" x14ac:dyDescent="0.25">
      <c r="A7988" s="215" t="s">
        <v>160</v>
      </c>
      <c r="B7988" s="215">
        <v>6252</v>
      </c>
      <c r="C7988" s="215" t="s">
        <v>283</v>
      </c>
      <c r="D7988" s="215">
        <v>400086945</v>
      </c>
      <c r="E7988" s="215">
        <v>1060</v>
      </c>
      <c r="F7988" s="215">
        <v>1274</v>
      </c>
      <c r="G7988" s="215">
        <v>1004</v>
      </c>
      <c r="I7988" s="215" t="s">
        <v>10078</v>
      </c>
      <c r="J7988" s="215" t="s">
        <v>10079</v>
      </c>
      <c r="K7988" s="215" t="s">
        <v>8688</v>
      </c>
      <c r="L7988" s="215" t="s">
        <v>11282</v>
      </c>
      <c r="AD7988" s="216"/>
    </row>
    <row r="7989" spans="1:30" s="215" customFormat="1" x14ac:dyDescent="0.25">
      <c r="A7989" s="215" t="s">
        <v>160</v>
      </c>
      <c r="B7989" s="215">
        <v>6252</v>
      </c>
      <c r="C7989" s="215" t="s">
        <v>283</v>
      </c>
      <c r="D7989" s="215">
        <v>400086946</v>
      </c>
      <c r="E7989" s="215">
        <v>1060</v>
      </c>
      <c r="F7989" s="215">
        <v>1274</v>
      </c>
      <c r="G7989" s="215">
        <v>1004</v>
      </c>
      <c r="I7989" s="215" t="s">
        <v>10080</v>
      </c>
      <c r="J7989" s="215" t="s">
        <v>10081</v>
      </c>
      <c r="K7989" s="215" t="s">
        <v>8688</v>
      </c>
      <c r="L7989" s="215" t="s">
        <v>11283</v>
      </c>
      <c r="AD7989" s="216"/>
    </row>
    <row r="7990" spans="1:30" s="215" customFormat="1" x14ac:dyDescent="0.25">
      <c r="A7990" s="215" t="s">
        <v>160</v>
      </c>
      <c r="B7990" s="215">
        <v>6252</v>
      </c>
      <c r="C7990" s="215" t="s">
        <v>283</v>
      </c>
      <c r="D7990" s="215">
        <v>400086947</v>
      </c>
      <c r="E7990" s="215">
        <v>1060</v>
      </c>
      <c r="F7990" s="215">
        <v>1274</v>
      </c>
      <c r="G7990" s="215">
        <v>1004</v>
      </c>
      <c r="I7990" s="215" t="s">
        <v>10082</v>
      </c>
      <c r="J7990" s="215" t="s">
        <v>10083</v>
      </c>
      <c r="K7990" s="215" t="s">
        <v>8688</v>
      </c>
      <c r="L7990" s="215" t="s">
        <v>11284</v>
      </c>
      <c r="AD7990" s="216"/>
    </row>
    <row r="7991" spans="1:30" s="215" customFormat="1" x14ac:dyDescent="0.25">
      <c r="A7991" s="215" t="s">
        <v>160</v>
      </c>
      <c r="B7991" s="215">
        <v>6252</v>
      </c>
      <c r="C7991" s="215" t="s">
        <v>283</v>
      </c>
      <c r="D7991" s="215">
        <v>400086948</v>
      </c>
      <c r="E7991" s="215">
        <v>1060</v>
      </c>
      <c r="F7991" s="215">
        <v>1274</v>
      </c>
      <c r="G7991" s="215">
        <v>1004</v>
      </c>
      <c r="I7991" s="215" t="s">
        <v>10084</v>
      </c>
      <c r="J7991" s="215" t="s">
        <v>10085</v>
      </c>
      <c r="K7991" s="215" t="s">
        <v>8688</v>
      </c>
      <c r="L7991" s="215" t="s">
        <v>11285</v>
      </c>
      <c r="AD7991" s="216"/>
    </row>
    <row r="7992" spans="1:30" s="215" customFormat="1" x14ac:dyDescent="0.25">
      <c r="A7992" s="215" t="s">
        <v>160</v>
      </c>
      <c r="B7992" s="215">
        <v>6252</v>
      </c>
      <c r="C7992" s="215" t="s">
        <v>283</v>
      </c>
      <c r="D7992" s="215">
        <v>400086949</v>
      </c>
      <c r="E7992" s="215">
        <v>1060</v>
      </c>
      <c r="F7992" s="215">
        <v>1274</v>
      </c>
      <c r="G7992" s="215">
        <v>1004</v>
      </c>
      <c r="I7992" s="215" t="s">
        <v>10086</v>
      </c>
      <c r="J7992" s="215" t="s">
        <v>10087</v>
      </c>
      <c r="K7992" s="215" t="s">
        <v>8688</v>
      </c>
      <c r="L7992" s="215" t="s">
        <v>11286</v>
      </c>
      <c r="AD7992" s="216"/>
    </row>
    <row r="7993" spans="1:30" s="215" customFormat="1" x14ac:dyDescent="0.25">
      <c r="A7993" s="215" t="s">
        <v>160</v>
      </c>
      <c r="B7993" s="215">
        <v>6252</v>
      </c>
      <c r="C7993" s="215" t="s">
        <v>283</v>
      </c>
      <c r="D7993" s="215">
        <v>400086950</v>
      </c>
      <c r="E7993" s="215">
        <v>1060</v>
      </c>
      <c r="F7993" s="215">
        <v>1274</v>
      </c>
      <c r="G7993" s="215">
        <v>1004</v>
      </c>
      <c r="I7993" s="215" t="s">
        <v>10088</v>
      </c>
      <c r="J7993" s="215" t="s">
        <v>10089</v>
      </c>
      <c r="K7993" s="215" t="s">
        <v>8688</v>
      </c>
      <c r="L7993" s="215" t="s">
        <v>11287</v>
      </c>
      <c r="AD7993" s="216"/>
    </row>
    <row r="7994" spans="1:30" s="215" customFormat="1" x14ac:dyDescent="0.25">
      <c r="A7994" s="215" t="s">
        <v>160</v>
      </c>
      <c r="B7994" s="215">
        <v>6252</v>
      </c>
      <c r="C7994" s="215" t="s">
        <v>283</v>
      </c>
      <c r="D7994" s="215">
        <v>400086951</v>
      </c>
      <c r="E7994" s="215">
        <v>1060</v>
      </c>
      <c r="F7994" s="215">
        <v>1274</v>
      </c>
      <c r="G7994" s="215">
        <v>1004</v>
      </c>
      <c r="I7994" s="215" t="s">
        <v>10090</v>
      </c>
      <c r="J7994" s="215" t="s">
        <v>10091</v>
      </c>
      <c r="K7994" s="215" t="s">
        <v>8688</v>
      </c>
      <c r="L7994" s="215" t="s">
        <v>11288</v>
      </c>
      <c r="AD7994" s="216"/>
    </row>
    <row r="7995" spans="1:30" s="215" customFormat="1" x14ac:dyDescent="0.25">
      <c r="A7995" s="215" t="s">
        <v>160</v>
      </c>
      <c r="B7995" s="215">
        <v>6252</v>
      </c>
      <c r="C7995" s="215" t="s">
        <v>283</v>
      </c>
      <c r="D7995" s="215">
        <v>400086952</v>
      </c>
      <c r="E7995" s="215">
        <v>1060</v>
      </c>
      <c r="F7995" s="215">
        <v>1274</v>
      </c>
      <c r="G7995" s="215">
        <v>1004</v>
      </c>
      <c r="I7995" s="215" t="s">
        <v>10092</v>
      </c>
      <c r="J7995" s="215" t="s">
        <v>10093</v>
      </c>
      <c r="K7995" s="215" t="s">
        <v>8688</v>
      </c>
      <c r="L7995" s="215" t="s">
        <v>11289</v>
      </c>
      <c r="AD7995" s="216"/>
    </row>
    <row r="7996" spans="1:30" s="215" customFormat="1" x14ac:dyDescent="0.25">
      <c r="A7996" s="215" t="s">
        <v>160</v>
      </c>
      <c r="B7996" s="215">
        <v>6252</v>
      </c>
      <c r="C7996" s="215" t="s">
        <v>283</v>
      </c>
      <c r="D7996" s="215">
        <v>400086953</v>
      </c>
      <c r="E7996" s="215">
        <v>1060</v>
      </c>
      <c r="F7996" s="215">
        <v>1274</v>
      </c>
      <c r="G7996" s="215">
        <v>1004</v>
      </c>
      <c r="I7996" s="215" t="s">
        <v>10094</v>
      </c>
      <c r="J7996" s="215" t="s">
        <v>10095</v>
      </c>
      <c r="K7996" s="215" t="s">
        <v>8688</v>
      </c>
      <c r="L7996" s="215" t="s">
        <v>11290</v>
      </c>
      <c r="AD7996" s="216"/>
    </row>
    <row r="7997" spans="1:30" s="215" customFormat="1" x14ac:dyDescent="0.25">
      <c r="A7997" s="215" t="s">
        <v>160</v>
      </c>
      <c r="B7997" s="215">
        <v>6252</v>
      </c>
      <c r="C7997" s="215" t="s">
        <v>283</v>
      </c>
      <c r="D7997" s="215">
        <v>400086954</v>
      </c>
      <c r="E7997" s="215">
        <v>1060</v>
      </c>
      <c r="F7997" s="215">
        <v>1274</v>
      </c>
      <c r="G7997" s="215">
        <v>1004</v>
      </c>
      <c r="I7997" s="215" t="s">
        <v>10096</v>
      </c>
      <c r="J7997" s="215" t="s">
        <v>10097</v>
      </c>
      <c r="K7997" s="215" t="s">
        <v>8688</v>
      </c>
      <c r="L7997" s="215" t="s">
        <v>11291</v>
      </c>
      <c r="AD7997" s="216"/>
    </row>
    <row r="7998" spans="1:30" s="215" customFormat="1" x14ac:dyDescent="0.25">
      <c r="A7998" s="215" t="s">
        <v>160</v>
      </c>
      <c r="B7998" s="215">
        <v>6252</v>
      </c>
      <c r="C7998" s="215" t="s">
        <v>283</v>
      </c>
      <c r="D7998" s="215">
        <v>400086955</v>
      </c>
      <c r="E7998" s="215">
        <v>1060</v>
      </c>
      <c r="F7998" s="215">
        <v>1274</v>
      </c>
      <c r="G7998" s="215">
        <v>1004</v>
      </c>
      <c r="I7998" s="215" t="s">
        <v>10098</v>
      </c>
      <c r="J7998" s="215" t="s">
        <v>10099</v>
      </c>
      <c r="K7998" s="215" t="s">
        <v>8688</v>
      </c>
      <c r="L7998" s="215" t="s">
        <v>11292</v>
      </c>
      <c r="AD7998" s="216"/>
    </row>
    <row r="7999" spans="1:30" s="215" customFormat="1" x14ac:dyDescent="0.25">
      <c r="A7999" s="215" t="s">
        <v>160</v>
      </c>
      <c r="B7999" s="215">
        <v>6252</v>
      </c>
      <c r="C7999" s="215" t="s">
        <v>283</v>
      </c>
      <c r="D7999" s="215">
        <v>400087049</v>
      </c>
      <c r="E7999" s="215">
        <v>1060</v>
      </c>
      <c r="F7999" s="215">
        <v>1274</v>
      </c>
      <c r="G7999" s="215">
        <v>1004</v>
      </c>
      <c r="I7999" s="215" t="s">
        <v>10100</v>
      </c>
      <c r="J7999" s="215" t="s">
        <v>10101</v>
      </c>
      <c r="K7999" s="215" t="s">
        <v>8688</v>
      </c>
      <c r="L7999" s="215" t="s">
        <v>11293</v>
      </c>
      <c r="AD7999" s="216"/>
    </row>
    <row r="8000" spans="1:30" s="215" customFormat="1" x14ac:dyDescent="0.25">
      <c r="A8000" s="215" t="s">
        <v>160</v>
      </c>
      <c r="B8000" s="215">
        <v>6252</v>
      </c>
      <c r="C8000" s="215" t="s">
        <v>283</v>
      </c>
      <c r="D8000" s="215">
        <v>400087120</v>
      </c>
      <c r="E8000" s="215">
        <v>1060</v>
      </c>
      <c r="F8000" s="215">
        <v>1274</v>
      </c>
      <c r="G8000" s="215">
        <v>1004</v>
      </c>
      <c r="I8000" s="215" t="s">
        <v>10102</v>
      </c>
      <c r="J8000" s="215" t="s">
        <v>10103</v>
      </c>
      <c r="K8000" s="215" t="s">
        <v>8688</v>
      </c>
      <c r="L8000" s="215" t="s">
        <v>11294</v>
      </c>
      <c r="AD8000" s="216"/>
    </row>
    <row r="8001" spans="1:30" s="215" customFormat="1" x14ac:dyDescent="0.25">
      <c r="A8001" s="215" t="s">
        <v>160</v>
      </c>
      <c r="B8001" s="215">
        <v>6252</v>
      </c>
      <c r="C8001" s="215" t="s">
        <v>283</v>
      </c>
      <c r="D8001" s="215">
        <v>400087121</v>
      </c>
      <c r="E8001" s="215">
        <v>1060</v>
      </c>
      <c r="F8001" s="215">
        <v>1274</v>
      </c>
      <c r="G8001" s="215">
        <v>1004</v>
      </c>
      <c r="I8001" s="215" t="s">
        <v>10104</v>
      </c>
      <c r="J8001" s="215" t="s">
        <v>10105</v>
      </c>
      <c r="K8001" s="215" t="s">
        <v>8688</v>
      </c>
      <c r="L8001" s="215" t="s">
        <v>11295</v>
      </c>
      <c r="AD8001" s="216"/>
    </row>
    <row r="8002" spans="1:30" s="215" customFormat="1" x14ac:dyDescent="0.25">
      <c r="A8002" s="215" t="s">
        <v>160</v>
      </c>
      <c r="B8002" s="215">
        <v>6252</v>
      </c>
      <c r="C8002" s="215" t="s">
        <v>283</v>
      </c>
      <c r="D8002" s="215">
        <v>400087187</v>
      </c>
      <c r="E8002" s="215">
        <v>1060</v>
      </c>
      <c r="F8002" s="215">
        <v>1274</v>
      </c>
      <c r="G8002" s="215">
        <v>1004</v>
      </c>
      <c r="I8002" s="215" t="s">
        <v>10106</v>
      </c>
      <c r="J8002" s="215" t="s">
        <v>10107</v>
      </c>
      <c r="K8002" s="215" t="s">
        <v>8688</v>
      </c>
      <c r="L8002" s="215" t="s">
        <v>11296</v>
      </c>
      <c r="AD8002" s="216"/>
    </row>
    <row r="8003" spans="1:30" s="215" customFormat="1" x14ac:dyDescent="0.25">
      <c r="A8003" s="215" t="s">
        <v>160</v>
      </c>
      <c r="B8003" s="215">
        <v>6252</v>
      </c>
      <c r="C8003" s="215" t="s">
        <v>283</v>
      </c>
      <c r="D8003" s="215">
        <v>400087228</v>
      </c>
      <c r="E8003" s="215">
        <v>1060</v>
      </c>
      <c r="F8003" s="215">
        <v>1274</v>
      </c>
      <c r="G8003" s="215">
        <v>1004</v>
      </c>
      <c r="I8003" s="215" t="s">
        <v>10108</v>
      </c>
      <c r="J8003" s="215" t="s">
        <v>10109</v>
      </c>
      <c r="K8003" s="215" t="s">
        <v>8688</v>
      </c>
      <c r="L8003" s="215" t="s">
        <v>11297</v>
      </c>
      <c r="AD8003" s="216"/>
    </row>
    <row r="8004" spans="1:30" s="215" customFormat="1" x14ac:dyDescent="0.25">
      <c r="A8004" s="215" t="s">
        <v>160</v>
      </c>
      <c r="B8004" s="215">
        <v>6252</v>
      </c>
      <c r="C8004" s="215" t="s">
        <v>283</v>
      </c>
      <c r="D8004" s="215">
        <v>400087264</v>
      </c>
      <c r="E8004" s="215">
        <v>1060</v>
      </c>
      <c r="F8004" s="215">
        <v>1274</v>
      </c>
      <c r="G8004" s="215">
        <v>1004</v>
      </c>
      <c r="I8004" s="215" t="s">
        <v>10110</v>
      </c>
      <c r="J8004" s="215" t="s">
        <v>10111</v>
      </c>
      <c r="K8004" s="215" t="s">
        <v>8688</v>
      </c>
      <c r="L8004" s="215" t="s">
        <v>11298</v>
      </c>
      <c r="AD8004" s="216"/>
    </row>
    <row r="8005" spans="1:30" s="215" customFormat="1" x14ac:dyDescent="0.25">
      <c r="A8005" s="215" t="s">
        <v>160</v>
      </c>
      <c r="B8005" s="215">
        <v>6253</v>
      </c>
      <c r="C8005" s="215" t="s">
        <v>284</v>
      </c>
      <c r="D8005" s="215">
        <v>940992</v>
      </c>
      <c r="E8005" s="215">
        <v>1020</v>
      </c>
      <c r="F8005" s="215">
        <v>1110</v>
      </c>
      <c r="G8005" s="215">
        <v>1004</v>
      </c>
      <c r="I8005" s="215" t="s">
        <v>25701</v>
      </c>
      <c r="J8005" s="215" t="s">
        <v>25702</v>
      </c>
      <c r="K8005" s="215" t="s">
        <v>328</v>
      </c>
      <c r="L8005" s="215" t="s">
        <v>7212</v>
      </c>
      <c r="AD8005" s="216"/>
    </row>
    <row r="8006" spans="1:30" s="215" customFormat="1" x14ac:dyDescent="0.25">
      <c r="A8006" s="215" t="s">
        <v>160</v>
      </c>
      <c r="B8006" s="215">
        <v>6253</v>
      </c>
      <c r="C8006" s="215" t="s">
        <v>284</v>
      </c>
      <c r="D8006" s="215">
        <v>941231</v>
      </c>
      <c r="E8006" s="215">
        <v>1020</v>
      </c>
      <c r="F8006" s="215">
        <v>1110</v>
      </c>
      <c r="G8006" s="215">
        <v>1004</v>
      </c>
      <c r="I8006" s="215" t="s">
        <v>25703</v>
      </c>
      <c r="J8006" s="215" t="s">
        <v>25704</v>
      </c>
      <c r="K8006" s="215" t="s">
        <v>328</v>
      </c>
      <c r="L8006" s="215" t="s">
        <v>8501</v>
      </c>
      <c r="AD8006" s="216"/>
    </row>
    <row r="8007" spans="1:30" s="215" customFormat="1" x14ac:dyDescent="0.25">
      <c r="A8007" s="215" t="s">
        <v>160</v>
      </c>
      <c r="B8007" s="215">
        <v>6253</v>
      </c>
      <c r="C8007" s="215" t="s">
        <v>284</v>
      </c>
      <c r="D8007" s="215">
        <v>941276</v>
      </c>
      <c r="E8007" s="215">
        <v>1020</v>
      </c>
      <c r="F8007" s="215">
        <v>1122</v>
      </c>
      <c r="G8007" s="215">
        <v>1004</v>
      </c>
      <c r="I8007" s="215" t="s">
        <v>25705</v>
      </c>
      <c r="J8007" s="215" t="s">
        <v>25706</v>
      </c>
      <c r="K8007" s="215" t="s">
        <v>328</v>
      </c>
      <c r="L8007" s="215" t="s">
        <v>7213</v>
      </c>
      <c r="AD8007" s="216"/>
    </row>
    <row r="8008" spans="1:30" s="215" customFormat="1" x14ac:dyDescent="0.25">
      <c r="A8008" s="215" t="s">
        <v>160</v>
      </c>
      <c r="B8008" s="215">
        <v>6253</v>
      </c>
      <c r="C8008" s="215" t="s">
        <v>284</v>
      </c>
      <c r="D8008" s="215">
        <v>941311</v>
      </c>
      <c r="E8008" s="215">
        <v>1020</v>
      </c>
      <c r="F8008" s="215">
        <v>1121</v>
      </c>
      <c r="G8008" s="215">
        <v>1004</v>
      </c>
      <c r="I8008" s="215" t="s">
        <v>25707</v>
      </c>
      <c r="J8008" s="215" t="s">
        <v>25708</v>
      </c>
      <c r="K8008" s="215" t="s">
        <v>328</v>
      </c>
      <c r="L8008" s="215" t="s">
        <v>11632</v>
      </c>
      <c r="AD8008" s="216"/>
    </row>
    <row r="8009" spans="1:30" s="215" customFormat="1" x14ac:dyDescent="0.25">
      <c r="A8009" s="215" t="s">
        <v>160</v>
      </c>
      <c r="B8009" s="215">
        <v>6253</v>
      </c>
      <c r="C8009" s="215" t="s">
        <v>284</v>
      </c>
      <c r="D8009" s="215">
        <v>941383</v>
      </c>
      <c r="E8009" s="215">
        <v>1030</v>
      </c>
      <c r="F8009" s="215">
        <v>1122</v>
      </c>
      <c r="G8009" s="215">
        <v>1004</v>
      </c>
      <c r="I8009" s="215" t="s">
        <v>25709</v>
      </c>
      <c r="J8009" s="215" t="s">
        <v>25710</v>
      </c>
      <c r="K8009" s="215" t="s">
        <v>328</v>
      </c>
      <c r="L8009" s="215" t="s">
        <v>7214</v>
      </c>
      <c r="AD8009" s="216"/>
    </row>
    <row r="8010" spans="1:30" s="215" customFormat="1" x14ac:dyDescent="0.25">
      <c r="A8010" s="215" t="s">
        <v>160</v>
      </c>
      <c r="B8010" s="215">
        <v>6253</v>
      </c>
      <c r="C8010" s="215" t="s">
        <v>284</v>
      </c>
      <c r="D8010" s="215">
        <v>941385</v>
      </c>
      <c r="E8010" s="215">
        <v>1030</v>
      </c>
      <c r="F8010" s="215">
        <v>1122</v>
      </c>
      <c r="G8010" s="215">
        <v>1004</v>
      </c>
      <c r="I8010" s="215" t="s">
        <v>25711</v>
      </c>
      <c r="J8010" s="215" t="s">
        <v>25712</v>
      </c>
      <c r="K8010" s="215" t="s">
        <v>328</v>
      </c>
      <c r="L8010" s="215" t="s">
        <v>7215</v>
      </c>
      <c r="AD8010" s="216"/>
    </row>
    <row r="8011" spans="1:30" s="215" customFormat="1" x14ac:dyDescent="0.25">
      <c r="A8011" s="215" t="s">
        <v>160</v>
      </c>
      <c r="B8011" s="215">
        <v>6253</v>
      </c>
      <c r="C8011" s="215" t="s">
        <v>284</v>
      </c>
      <c r="D8011" s="215">
        <v>941386</v>
      </c>
      <c r="E8011" s="215">
        <v>1030</v>
      </c>
      <c r="F8011" s="215">
        <v>1122</v>
      </c>
      <c r="G8011" s="215">
        <v>1004</v>
      </c>
      <c r="I8011" s="215" t="s">
        <v>25713</v>
      </c>
      <c r="J8011" s="215" t="s">
        <v>25714</v>
      </c>
      <c r="K8011" s="215" t="s">
        <v>328</v>
      </c>
      <c r="L8011" s="215" t="s">
        <v>7215</v>
      </c>
      <c r="AD8011" s="216"/>
    </row>
    <row r="8012" spans="1:30" s="215" customFormat="1" x14ac:dyDescent="0.25">
      <c r="A8012" s="215" t="s">
        <v>160</v>
      </c>
      <c r="B8012" s="215">
        <v>6253</v>
      </c>
      <c r="C8012" s="215" t="s">
        <v>284</v>
      </c>
      <c r="D8012" s="215">
        <v>941387</v>
      </c>
      <c r="E8012" s="215">
        <v>1030</v>
      </c>
      <c r="F8012" s="215">
        <v>1122</v>
      </c>
      <c r="G8012" s="215">
        <v>1004</v>
      </c>
      <c r="I8012" s="215" t="s">
        <v>25715</v>
      </c>
      <c r="J8012" s="215" t="s">
        <v>25716</v>
      </c>
      <c r="K8012" s="215" t="s">
        <v>328</v>
      </c>
      <c r="L8012" s="215" t="s">
        <v>7215</v>
      </c>
      <c r="AD8012" s="216"/>
    </row>
    <row r="8013" spans="1:30" s="215" customFormat="1" x14ac:dyDescent="0.25">
      <c r="A8013" s="215" t="s">
        <v>160</v>
      </c>
      <c r="B8013" s="215">
        <v>6253</v>
      </c>
      <c r="C8013" s="215" t="s">
        <v>284</v>
      </c>
      <c r="D8013" s="215">
        <v>941424</v>
      </c>
      <c r="E8013" s="215">
        <v>1030</v>
      </c>
      <c r="F8013" s="215">
        <v>1122</v>
      </c>
      <c r="G8013" s="215">
        <v>1004</v>
      </c>
      <c r="I8013" s="215" t="s">
        <v>25717</v>
      </c>
      <c r="J8013" s="215" t="s">
        <v>25718</v>
      </c>
      <c r="K8013" s="215" t="s">
        <v>328</v>
      </c>
      <c r="L8013" s="215" t="s">
        <v>26052</v>
      </c>
      <c r="AD8013" s="216"/>
    </row>
    <row r="8014" spans="1:30" s="215" customFormat="1" x14ac:dyDescent="0.25">
      <c r="A8014" s="215" t="s">
        <v>160</v>
      </c>
      <c r="B8014" s="215">
        <v>6253</v>
      </c>
      <c r="C8014" s="215" t="s">
        <v>284</v>
      </c>
      <c r="D8014" s="215">
        <v>941438</v>
      </c>
      <c r="E8014" s="215">
        <v>1030</v>
      </c>
      <c r="F8014" s="215">
        <v>1122</v>
      </c>
      <c r="G8014" s="215">
        <v>1004</v>
      </c>
      <c r="I8014" s="215" t="s">
        <v>25719</v>
      </c>
      <c r="J8014" s="215" t="s">
        <v>25720</v>
      </c>
      <c r="K8014" s="215" t="s">
        <v>328</v>
      </c>
      <c r="L8014" s="215" t="s">
        <v>26052</v>
      </c>
      <c r="AD8014" s="216"/>
    </row>
    <row r="8015" spans="1:30" s="215" customFormat="1" x14ac:dyDescent="0.25">
      <c r="A8015" s="215" t="s">
        <v>160</v>
      </c>
      <c r="B8015" s="215">
        <v>6253</v>
      </c>
      <c r="C8015" s="215" t="s">
        <v>284</v>
      </c>
      <c r="D8015" s="215">
        <v>944427</v>
      </c>
      <c r="E8015" s="215">
        <v>1020</v>
      </c>
      <c r="F8015" s="215">
        <v>1110</v>
      </c>
      <c r="G8015" s="215">
        <v>1004</v>
      </c>
      <c r="I8015" s="215" t="s">
        <v>25721</v>
      </c>
      <c r="J8015" s="215" t="s">
        <v>25722</v>
      </c>
      <c r="K8015" s="215" t="s">
        <v>328</v>
      </c>
      <c r="L8015" s="215" t="s">
        <v>7216</v>
      </c>
      <c r="AD8015" s="216"/>
    </row>
    <row r="8016" spans="1:30" s="215" customFormat="1" x14ac:dyDescent="0.25">
      <c r="A8016" s="215" t="s">
        <v>160</v>
      </c>
      <c r="B8016" s="215">
        <v>6253</v>
      </c>
      <c r="C8016" s="215" t="s">
        <v>284</v>
      </c>
      <c r="D8016" s="215">
        <v>944574</v>
      </c>
      <c r="E8016" s="215">
        <v>1020</v>
      </c>
      <c r="F8016" s="215">
        <v>1110</v>
      </c>
      <c r="G8016" s="215">
        <v>1004</v>
      </c>
      <c r="I8016" s="215" t="s">
        <v>25723</v>
      </c>
      <c r="J8016" s="215" t="s">
        <v>25724</v>
      </c>
      <c r="K8016" s="215" t="s">
        <v>328</v>
      </c>
      <c r="L8016" s="215" t="s">
        <v>7217</v>
      </c>
      <c r="AD8016" s="216"/>
    </row>
    <row r="8017" spans="1:30" s="215" customFormat="1" x14ac:dyDescent="0.25">
      <c r="A8017" s="215" t="s">
        <v>160</v>
      </c>
      <c r="B8017" s="215">
        <v>6253</v>
      </c>
      <c r="C8017" s="215" t="s">
        <v>284</v>
      </c>
      <c r="D8017" s="215">
        <v>944575</v>
      </c>
      <c r="E8017" s="215">
        <v>1020</v>
      </c>
      <c r="F8017" s="215">
        <v>1110</v>
      </c>
      <c r="G8017" s="215">
        <v>1004</v>
      </c>
      <c r="I8017" s="215" t="s">
        <v>25725</v>
      </c>
      <c r="J8017" s="215" t="s">
        <v>25726</v>
      </c>
      <c r="K8017" s="215" t="s">
        <v>328</v>
      </c>
      <c r="L8017" s="215" t="s">
        <v>7217</v>
      </c>
      <c r="AD8017" s="216"/>
    </row>
    <row r="8018" spans="1:30" s="215" customFormat="1" x14ac:dyDescent="0.25">
      <c r="A8018" s="215" t="s">
        <v>160</v>
      </c>
      <c r="B8018" s="215">
        <v>6253</v>
      </c>
      <c r="C8018" s="215" t="s">
        <v>284</v>
      </c>
      <c r="D8018" s="215">
        <v>944585</v>
      </c>
      <c r="E8018" s="215">
        <v>1020</v>
      </c>
      <c r="F8018" s="215">
        <v>1110</v>
      </c>
      <c r="G8018" s="215">
        <v>1004</v>
      </c>
      <c r="I8018" s="215" t="s">
        <v>25727</v>
      </c>
      <c r="J8018" s="215" t="s">
        <v>25728</v>
      </c>
      <c r="K8018" s="215" t="s">
        <v>328</v>
      </c>
      <c r="L8018" s="215" t="s">
        <v>7218</v>
      </c>
      <c r="AD8018" s="216"/>
    </row>
    <row r="8019" spans="1:30" s="215" customFormat="1" x14ac:dyDescent="0.25">
      <c r="A8019" s="215" t="s">
        <v>160</v>
      </c>
      <c r="B8019" s="215">
        <v>6253</v>
      </c>
      <c r="C8019" s="215" t="s">
        <v>284</v>
      </c>
      <c r="D8019" s="215">
        <v>944590</v>
      </c>
      <c r="E8019" s="215">
        <v>1020</v>
      </c>
      <c r="F8019" s="215">
        <v>1110</v>
      </c>
      <c r="G8019" s="215">
        <v>1004</v>
      </c>
      <c r="I8019" s="215" t="s">
        <v>25729</v>
      </c>
      <c r="J8019" s="215" t="s">
        <v>25730</v>
      </c>
      <c r="K8019" s="215" t="s">
        <v>328</v>
      </c>
      <c r="L8019" s="215" t="s">
        <v>7219</v>
      </c>
      <c r="AD8019" s="216"/>
    </row>
    <row r="8020" spans="1:30" s="215" customFormat="1" x14ac:dyDescent="0.25">
      <c r="A8020" s="215" t="s">
        <v>160</v>
      </c>
      <c r="B8020" s="215">
        <v>6253</v>
      </c>
      <c r="C8020" s="215" t="s">
        <v>284</v>
      </c>
      <c r="D8020" s="215">
        <v>944591</v>
      </c>
      <c r="E8020" s="215">
        <v>1020</v>
      </c>
      <c r="F8020" s="215">
        <v>1110</v>
      </c>
      <c r="G8020" s="215">
        <v>1004</v>
      </c>
      <c r="I8020" s="215" t="s">
        <v>25731</v>
      </c>
      <c r="J8020" s="215" t="s">
        <v>25732</v>
      </c>
      <c r="K8020" s="215" t="s">
        <v>328</v>
      </c>
      <c r="L8020" s="215" t="s">
        <v>7219</v>
      </c>
      <c r="AD8020" s="216"/>
    </row>
    <row r="8021" spans="1:30" s="215" customFormat="1" x14ac:dyDescent="0.25">
      <c r="A8021" s="215" t="s">
        <v>160</v>
      </c>
      <c r="B8021" s="215">
        <v>6253</v>
      </c>
      <c r="C8021" s="215" t="s">
        <v>284</v>
      </c>
      <c r="D8021" s="215">
        <v>944599</v>
      </c>
      <c r="E8021" s="215">
        <v>1020</v>
      </c>
      <c r="F8021" s="215">
        <v>1110</v>
      </c>
      <c r="G8021" s="215">
        <v>1004</v>
      </c>
      <c r="I8021" s="215" t="s">
        <v>25733</v>
      </c>
      <c r="J8021" s="215" t="s">
        <v>25734</v>
      </c>
      <c r="K8021" s="215" t="s">
        <v>328</v>
      </c>
      <c r="L8021" s="215" t="s">
        <v>7220</v>
      </c>
      <c r="AD8021" s="216"/>
    </row>
    <row r="8022" spans="1:30" s="215" customFormat="1" x14ac:dyDescent="0.25">
      <c r="A8022" s="215" t="s">
        <v>160</v>
      </c>
      <c r="B8022" s="215">
        <v>6253</v>
      </c>
      <c r="C8022" s="215" t="s">
        <v>284</v>
      </c>
      <c r="D8022" s="215">
        <v>944600</v>
      </c>
      <c r="E8022" s="215">
        <v>1020</v>
      </c>
      <c r="F8022" s="215">
        <v>1110</v>
      </c>
      <c r="G8022" s="215">
        <v>1004</v>
      </c>
      <c r="I8022" s="215" t="s">
        <v>25735</v>
      </c>
      <c r="J8022" s="215" t="s">
        <v>25736</v>
      </c>
      <c r="K8022" s="215" t="s">
        <v>328</v>
      </c>
      <c r="L8022" s="215" t="s">
        <v>7220</v>
      </c>
      <c r="AD8022" s="216"/>
    </row>
    <row r="8023" spans="1:30" s="215" customFormat="1" x14ac:dyDescent="0.25">
      <c r="A8023" s="215" t="s">
        <v>160</v>
      </c>
      <c r="B8023" s="215">
        <v>6253</v>
      </c>
      <c r="C8023" s="215" t="s">
        <v>284</v>
      </c>
      <c r="D8023" s="215">
        <v>944601</v>
      </c>
      <c r="E8023" s="215">
        <v>1020</v>
      </c>
      <c r="F8023" s="215">
        <v>1110</v>
      </c>
      <c r="G8023" s="215">
        <v>1004</v>
      </c>
      <c r="I8023" s="215" t="s">
        <v>25737</v>
      </c>
      <c r="J8023" s="215" t="s">
        <v>25738</v>
      </c>
      <c r="K8023" s="215" t="s">
        <v>328</v>
      </c>
      <c r="L8023" s="215" t="s">
        <v>7221</v>
      </c>
      <c r="AD8023" s="216"/>
    </row>
    <row r="8024" spans="1:30" s="215" customFormat="1" x14ac:dyDescent="0.25">
      <c r="A8024" s="215" t="s">
        <v>160</v>
      </c>
      <c r="B8024" s="215">
        <v>6253</v>
      </c>
      <c r="C8024" s="215" t="s">
        <v>284</v>
      </c>
      <c r="D8024" s="215">
        <v>944805</v>
      </c>
      <c r="E8024" s="215">
        <v>1020</v>
      </c>
      <c r="F8024" s="215">
        <v>1110</v>
      </c>
      <c r="G8024" s="215">
        <v>1004</v>
      </c>
      <c r="I8024" s="215" t="s">
        <v>25739</v>
      </c>
      <c r="J8024" s="215" t="s">
        <v>25740</v>
      </c>
      <c r="K8024" s="215" t="s">
        <v>328</v>
      </c>
      <c r="L8024" s="215" t="s">
        <v>7221</v>
      </c>
      <c r="AD8024" s="216"/>
    </row>
    <row r="8025" spans="1:30" s="215" customFormat="1" x14ac:dyDescent="0.25">
      <c r="A8025" s="215" t="s">
        <v>160</v>
      </c>
      <c r="B8025" s="215">
        <v>6253</v>
      </c>
      <c r="C8025" s="215" t="s">
        <v>284</v>
      </c>
      <c r="D8025" s="215">
        <v>944933</v>
      </c>
      <c r="E8025" s="215">
        <v>1020</v>
      </c>
      <c r="F8025" s="215">
        <v>1122</v>
      </c>
      <c r="G8025" s="215">
        <v>1004</v>
      </c>
      <c r="I8025" s="215" t="s">
        <v>25741</v>
      </c>
      <c r="J8025" s="215" t="s">
        <v>25742</v>
      </c>
      <c r="K8025" s="215" t="s">
        <v>328</v>
      </c>
      <c r="L8025" s="215" t="s">
        <v>7222</v>
      </c>
      <c r="AD8025" s="216"/>
    </row>
    <row r="8026" spans="1:30" s="215" customFormat="1" x14ac:dyDescent="0.25">
      <c r="A8026" s="215" t="s">
        <v>160</v>
      </c>
      <c r="B8026" s="215">
        <v>6253</v>
      </c>
      <c r="C8026" s="215" t="s">
        <v>284</v>
      </c>
      <c r="D8026" s="215">
        <v>944934</v>
      </c>
      <c r="E8026" s="215">
        <v>1020</v>
      </c>
      <c r="F8026" s="215">
        <v>1122</v>
      </c>
      <c r="G8026" s="215">
        <v>1004</v>
      </c>
      <c r="I8026" s="215" t="s">
        <v>25743</v>
      </c>
      <c r="J8026" s="215" t="s">
        <v>25744</v>
      </c>
      <c r="K8026" s="215" t="s">
        <v>328</v>
      </c>
      <c r="L8026" s="215" t="s">
        <v>23855</v>
      </c>
      <c r="AD8026" s="216"/>
    </row>
    <row r="8027" spans="1:30" s="215" customFormat="1" x14ac:dyDescent="0.25">
      <c r="A8027" s="215" t="s">
        <v>160</v>
      </c>
      <c r="B8027" s="215">
        <v>6253</v>
      </c>
      <c r="C8027" s="215" t="s">
        <v>284</v>
      </c>
      <c r="D8027" s="215">
        <v>944955</v>
      </c>
      <c r="E8027" s="215">
        <v>1040</v>
      </c>
      <c r="F8027" s="215">
        <v>1212</v>
      </c>
      <c r="G8027" s="215">
        <v>1004</v>
      </c>
      <c r="I8027" s="215" t="s">
        <v>25745</v>
      </c>
      <c r="J8027" s="215" t="s">
        <v>25746</v>
      </c>
      <c r="K8027" s="215" t="s">
        <v>328</v>
      </c>
      <c r="L8027" s="215" t="s">
        <v>7223</v>
      </c>
      <c r="AD8027" s="216"/>
    </row>
    <row r="8028" spans="1:30" s="215" customFormat="1" x14ac:dyDescent="0.25">
      <c r="A8028" s="215" t="s">
        <v>160</v>
      </c>
      <c r="B8028" s="215">
        <v>6253</v>
      </c>
      <c r="C8028" s="215" t="s">
        <v>284</v>
      </c>
      <c r="D8028" s="215">
        <v>944956</v>
      </c>
      <c r="E8028" s="215">
        <v>1040</v>
      </c>
      <c r="F8028" s="215">
        <v>1212</v>
      </c>
      <c r="G8028" s="215">
        <v>1004</v>
      </c>
      <c r="I8028" s="215" t="s">
        <v>25747</v>
      </c>
      <c r="J8028" s="215" t="s">
        <v>25748</v>
      </c>
      <c r="K8028" s="215" t="s">
        <v>328</v>
      </c>
      <c r="L8028" s="215" t="s">
        <v>7223</v>
      </c>
      <c r="AD8028" s="216"/>
    </row>
    <row r="8029" spans="1:30" s="215" customFormat="1" x14ac:dyDescent="0.25">
      <c r="A8029" s="215" t="s">
        <v>160</v>
      </c>
      <c r="B8029" s="215">
        <v>6253</v>
      </c>
      <c r="C8029" s="215" t="s">
        <v>284</v>
      </c>
      <c r="D8029" s="215">
        <v>944960</v>
      </c>
      <c r="E8029" s="215">
        <v>1020</v>
      </c>
      <c r="F8029" s="215">
        <v>1110</v>
      </c>
      <c r="G8029" s="215">
        <v>1004</v>
      </c>
      <c r="I8029" s="215" t="s">
        <v>25749</v>
      </c>
      <c r="J8029" s="215" t="s">
        <v>25750</v>
      </c>
      <c r="K8029" s="215" t="s">
        <v>328</v>
      </c>
      <c r="L8029" s="215" t="s">
        <v>7224</v>
      </c>
      <c r="AD8029" s="216"/>
    </row>
    <row r="8030" spans="1:30" s="215" customFormat="1" x14ac:dyDescent="0.25">
      <c r="A8030" s="215" t="s">
        <v>160</v>
      </c>
      <c r="B8030" s="215">
        <v>6253</v>
      </c>
      <c r="C8030" s="215" t="s">
        <v>284</v>
      </c>
      <c r="D8030" s="215">
        <v>944961</v>
      </c>
      <c r="E8030" s="215">
        <v>1020</v>
      </c>
      <c r="F8030" s="215">
        <v>1110</v>
      </c>
      <c r="G8030" s="215">
        <v>1004</v>
      </c>
      <c r="I8030" s="215" t="s">
        <v>25751</v>
      </c>
      <c r="J8030" s="215" t="s">
        <v>25752</v>
      </c>
      <c r="K8030" s="215" t="s">
        <v>328</v>
      </c>
      <c r="L8030" s="215" t="s">
        <v>7225</v>
      </c>
      <c r="AD8030" s="216"/>
    </row>
    <row r="8031" spans="1:30" s="215" customFormat="1" x14ac:dyDescent="0.25">
      <c r="A8031" s="215" t="s">
        <v>160</v>
      </c>
      <c r="B8031" s="215">
        <v>6253</v>
      </c>
      <c r="C8031" s="215" t="s">
        <v>284</v>
      </c>
      <c r="D8031" s="215">
        <v>944962</v>
      </c>
      <c r="E8031" s="215">
        <v>1020</v>
      </c>
      <c r="F8031" s="215">
        <v>1110</v>
      </c>
      <c r="G8031" s="215">
        <v>1004</v>
      </c>
      <c r="I8031" s="215" t="s">
        <v>25753</v>
      </c>
      <c r="J8031" s="215" t="s">
        <v>25754</v>
      </c>
      <c r="K8031" s="215" t="s">
        <v>328</v>
      </c>
      <c r="L8031" s="215" t="s">
        <v>7225</v>
      </c>
      <c r="AD8031" s="216"/>
    </row>
    <row r="8032" spans="1:30" s="215" customFormat="1" x14ac:dyDescent="0.25">
      <c r="A8032" s="215" t="s">
        <v>160</v>
      </c>
      <c r="B8032" s="215">
        <v>6253</v>
      </c>
      <c r="C8032" s="215" t="s">
        <v>284</v>
      </c>
      <c r="D8032" s="215">
        <v>944980</v>
      </c>
      <c r="E8032" s="215">
        <v>1030</v>
      </c>
      <c r="F8032" s="215">
        <v>1122</v>
      </c>
      <c r="G8032" s="215">
        <v>1004</v>
      </c>
      <c r="I8032" s="215" t="s">
        <v>25755</v>
      </c>
      <c r="J8032" s="215" t="s">
        <v>25756</v>
      </c>
      <c r="K8032" s="215" t="s">
        <v>328</v>
      </c>
      <c r="L8032" s="215" t="s">
        <v>7226</v>
      </c>
      <c r="AD8032" s="216"/>
    </row>
    <row r="8033" spans="1:30" s="215" customFormat="1" x14ac:dyDescent="0.25">
      <c r="A8033" s="215" t="s">
        <v>160</v>
      </c>
      <c r="B8033" s="215">
        <v>6253</v>
      </c>
      <c r="C8033" s="215" t="s">
        <v>284</v>
      </c>
      <c r="D8033" s="215">
        <v>944982</v>
      </c>
      <c r="E8033" s="215">
        <v>1030</v>
      </c>
      <c r="F8033" s="215">
        <v>1122</v>
      </c>
      <c r="G8033" s="215">
        <v>1004</v>
      </c>
      <c r="I8033" s="215" t="s">
        <v>25757</v>
      </c>
      <c r="J8033" s="215" t="s">
        <v>25758</v>
      </c>
      <c r="K8033" s="215" t="s">
        <v>328</v>
      </c>
      <c r="L8033" s="215" t="s">
        <v>26053</v>
      </c>
      <c r="AD8033" s="216"/>
    </row>
    <row r="8034" spans="1:30" s="215" customFormat="1" x14ac:dyDescent="0.25">
      <c r="A8034" s="215" t="s">
        <v>160</v>
      </c>
      <c r="B8034" s="215">
        <v>6253</v>
      </c>
      <c r="C8034" s="215" t="s">
        <v>284</v>
      </c>
      <c r="D8034" s="215">
        <v>944998</v>
      </c>
      <c r="E8034" s="215">
        <v>1030</v>
      </c>
      <c r="F8034" s="215">
        <v>1274</v>
      </c>
      <c r="G8034" s="215">
        <v>1004</v>
      </c>
      <c r="I8034" s="215" t="s">
        <v>25759</v>
      </c>
      <c r="J8034" s="215" t="s">
        <v>25760</v>
      </c>
      <c r="K8034" s="215" t="s">
        <v>328</v>
      </c>
      <c r="L8034" s="215" t="s">
        <v>26054</v>
      </c>
      <c r="AD8034" s="216"/>
    </row>
    <row r="8035" spans="1:30" s="215" customFormat="1" x14ac:dyDescent="0.25">
      <c r="A8035" s="215" t="s">
        <v>160</v>
      </c>
      <c r="B8035" s="215">
        <v>6253</v>
      </c>
      <c r="C8035" s="215" t="s">
        <v>284</v>
      </c>
      <c r="D8035" s="215">
        <v>945009</v>
      </c>
      <c r="E8035" s="215">
        <v>1030</v>
      </c>
      <c r="F8035" s="215">
        <v>1122</v>
      </c>
      <c r="G8035" s="215">
        <v>1004</v>
      </c>
      <c r="I8035" s="215" t="s">
        <v>25761</v>
      </c>
      <c r="J8035" s="215" t="s">
        <v>25762</v>
      </c>
      <c r="K8035" s="215" t="s">
        <v>328</v>
      </c>
      <c r="L8035" s="215" t="s">
        <v>23802</v>
      </c>
      <c r="AD8035" s="216"/>
    </row>
    <row r="8036" spans="1:30" s="215" customFormat="1" x14ac:dyDescent="0.25">
      <c r="A8036" s="215" t="s">
        <v>160</v>
      </c>
      <c r="B8036" s="215">
        <v>6253</v>
      </c>
      <c r="C8036" s="215" t="s">
        <v>284</v>
      </c>
      <c r="D8036" s="215">
        <v>945034</v>
      </c>
      <c r="E8036" s="215">
        <v>1030</v>
      </c>
      <c r="F8036" s="215">
        <v>1122</v>
      </c>
      <c r="G8036" s="215">
        <v>1004</v>
      </c>
      <c r="I8036" s="215" t="s">
        <v>25763</v>
      </c>
      <c r="J8036" s="215" t="s">
        <v>25764</v>
      </c>
      <c r="K8036" s="215" t="s">
        <v>328</v>
      </c>
      <c r="L8036" s="215" t="s">
        <v>7227</v>
      </c>
      <c r="AD8036" s="216"/>
    </row>
    <row r="8037" spans="1:30" s="215" customFormat="1" x14ac:dyDescent="0.25">
      <c r="A8037" s="215" t="s">
        <v>160</v>
      </c>
      <c r="B8037" s="215">
        <v>6253</v>
      </c>
      <c r="C8037" s="215" t="s">
        <v>284</v>
      </c>
      <c r="D8037" s="215">
        <v>945075</v>
      </c>
      <c r="E8037" s="215">
        <v>1020</v>
      </c>
      <c r="F8037" s="215">
        <v>1122</v>
      </c>
      <c r="G8037" s="215">
        <v>1004</v>
      </c>
      <c r="I8037" s="215" t="s">
        <v>25765</v>
      </c>
      <c r="J8037" s="215" t="s">
        <v>25766</v>
      </c>
      <c r="K8037" s="215" t="s">
        <v>328</v>
      </c>
      <c r="L8037" s="215" t="s">
        <v>7228</v>
      </c>
      <c r="AD8037" s="216"/>
    </row>
    <row r="8038" spans="1:30" s="215" customFormat="1" x14ac:dyDescent="0.25">
      <c r="A8038" s="215" t="s">
        <v>160</v>
      </c>
      <c r="B8038" s="215">
        <v>6253</v>
      </c>
      <c r="C8038" s="215" t="s">
        <v>284</v>
      </c>
      <c r="D8038" s="215">
        <v>945105</v>
      </c>
      <c r="E8038" s="215">
        <v>1030</v>
      </c>
      <c r="F8038" s="215">
        <v>1122</v>
      </c>
      <c r="G8038" s="215">
        <v>1004</v>
      </c>
      <c r="I8038" s="215" t="s">
        <v>25767</v>
      </c>
      <c r="J8038" s="215" t="s">
        <v>25768</v>
      </c>
      <c r="K8038" s="215" t="s">
        <v>328</v>
      </c>
      <c r="L8038" s="215" t="s">
        <v>7229</v>
      </c>
      <c r="AD8038" s="216"/>
    </row>
    <row r="8039" spans="1:30" s="215" customFormat="1" x14ac:dyDescent="0.25">
      <c r="A8039" s="215" t="s">
        <v>160</v>
      </c>
      <c r="B8039" s="215">
        <v>6253</v>
      </c>
      <c r="C8039" s="215" t="s">
        <v>284</v>
      </c>
      <c r="D8039" s="215">
        <v>945108</v>
      </c>
      <c r="E8039" s="215">
        <v>1030</v>
      </c>
      <c r="F8039" s="215">
        <v>1122</v>
      </c>
      <c r="G8039" s="215">
        <v>1004</v>
      </c>
      <c r="I8039" s="215" t="s">
        <v>25769</v>
      </c>
      <c r="J8039" s="215" t="s">
        <v>25770</v>
      </c>
      <c r="K8039" s="215" t="s">
        <v>328</v>
      </c>
      <c r="L8039" s="215" t="s">
        <v>7230</v>
      </c>
      <c r="AD8039" s="216"/>
    </row>
    <row r="8040" spans="1:30" s="215" customFormat="1" x14ac:dyDescent="0.25">
      <c r="A8040" s="215" t="s">
        <v>160</v>
      </c>
      <c r="B8040" s="215">
        <v>6253</v>
      </c>
      <c r="C8040" s="215" t="s">
        <v>284</v>
      </c>
      <c r="D8040" s="215">
        <v>945109</v>
      </c>
      <c r="E8040" s="215">
        <v>1030</v>
      </c>
      <c r="F8040" s="215">
        <v>1122</v>
      </c>
      <c r="G8040" s="215">
        <v>1004</v>
      </c>
      <c r="I8040" s="215" t="s">
        <v>25771</v>
      </c>
      <c r="J8040" s="215" t="s">
        <v>25772</v>
      </c>
      <c r="K8040" s="215" t="s">
        <v>328</v>
      </c>
      <c r="L8040" s="215" t="s">
        <v>7231</v>
      </c>
      <c r="AD8040" s="216"/>
    </row>
    <row r="8041" spans="1:30" s="215" customFormat="1" x14ac:dyDescent="0.25">
      <c r="A8041" s="215" t="s">
        <v>160</v>
      </c>
      <c r="B8041" s="215">
        <v>6253</v>
      </c>
      <c r="C8041" s="215" t="s">
        <v>284</v>
      </c>
      <c r="D8041" s="215">
        <v>945148</v>
      </c>
      <c r="E8041" s="215">
        <v>1020</v>
      </c>
      <c r="F8041" s="215">
        <v>1121</v>
      </c>
      <c r="G8041" s="215">
        <v>1004</v>
      </c>
      <c r="I8041" s="215" t="s">
        <v>25773</v>
      </c>
      <c r="J8041" s="215" t="s">
        <v>25774</v>
      </c>
      <c r="K8041" s="215" t="s">
        <v>328</v>
      </c>
      <c r="L8041" s="215" t="s">
        <v>7232</v>
      </c>
      <c r="AD8041" s="216"/>
    </row>
    <row r="8042" spans="1:30" s="215" customFormat="1" x14ac:dyDescent="0.25">
      <c r="A8042" s="215" t="s">
        <v>160</v>
      </c>
      <c r="B8042" s="215">
        <v>6253</v>
      </c>
      <c r="C8042" s="215" t="s">
        <v>284</v>
      </c>
      <c r="D8042" s="215">
        <v>945166</v>
      </c>
      <c r="E8042" s="215">
        <v>1020</v>
      </c>
      <c r="F8042" s="215">
        <v>1122</v>
      </c>
      <c r="G8042" s="215">
        <v>1004</v>
      </c>
      <c r="I8042" s="215" t="s">
        <v>25775</v>
      </c>
      <c r="J8042" s="215" t="s">
        <v>25776</v>
      </c>
      <c r="K8042" s="215" t="s">
        <v>328</v>
      </c>
      <c r="L8042" s="215" t="s">
        <v>7233</v>
      </c>
      <c r="AD8042" s="216"/>
    </row>
    <row r="8043" spans="1:30" s="215" customFormat="1" x14ac:dyDescent="0.25">
      <c r="A8043" s="215" t="s">
        <v>160</v>
      </c>
      <c r="B8043" s="215">
        <v>6253</v>
      </c>
      <c r="C8043" s="215" t="s">
        <v>284</v>
      </c>
      <c r="D8043" s="215">
        <v>945169</v>
      </c>
      <c r="E8043" s="215">
        <v>1020</v>
      </c>
      <c r="F8043" s="215">
        <v>1122</v>
      </c>
      <c r="G8043" s="215">
        <v>1004</v>
      </c>
      <c r="I8043" s="215" t="s">
        <v>25777</v>
      </c>
      <c r="J8043" s="215" t="s">
        <v>25778</v>
      </c>
      <c r="K8043" s="215" t="s">
        <v>328</v>
      </c>
      <c r="L8043" s="215" t="s">
        <v>7234</v>
      </c>
      <c r="AD8043" s="216"/>
    </row>
    <row r="8044" spans="1:30" s="215" customFormat="1" x14ac:dyDescent="0.25">
      <c r="A8044" s="215" t="s">
        <v>160</v>
      </c>
      <c r="B8044" s="215">
        <v>6253</v>
      </c>
      <c r="C8044" s="215" t="s">
        <v>284</v>
      </c>
      <c r="D8044" s="215">
        <v>945185</v>
      </c>
      <c r="E8044" s="215">
        <v>1020</v>
      </c>
      <c r="F8044" s="215">
        <v>1122</v>
      </c>
      <c r="G8044" s="215">
        <v>1004</v>
      </c>
      <c r="I8044" s="215" t="s">
        <v>25779</v>
      </c>
      <c r="J8044" s="215" t="s">
        <v>25780</v>
      </c>
      <c r="K8044" s="215" t="s">
        <v>328</v>
      </c>
      <c r="L8044" s="215" t="s">
        <v>7235</v>
      </c>
      <c r="AD8044" s="216"/>
    </row>
    <row r="8045" spans="1:30" s="215" customFormat="1" x14ac:dyDescent="0.25">
      <c r="A8045" s="215" t="s">
        <v>160</v>
      </c>
      <c r="B8045" s="215">
        <v>6253</v>
      </c>
      <c r="C8045" s="215" t="s">
        <v>284</v>
      </c>
      <c r="D8045" s="215">
        <v>945186</v>
      </c>
      <c r="E8045" s="215">
        <v>1020</v>
      </c>
      <c r="F8045" s="215">
        <v>1122</v>
      </c>
      <c r="G8045" s="215">
        <v>1004</v>
      </c>
      <c r="I8045" s="215" t="s">
        <v>25781</v>
      </c>
      <c r="J8045" s="215" t="s">
        <v>25782</v>
      </c>
      <c r="K8045" s="215" t="s">
        <v>328</v>
      </c>
      <c r="L8045" s="215" t="s">
        <v>7236</v>
      </c>
      <c r="AD8045" s="216"/>
    </row>
    <row r="8046" spans="1:30" s="215" customFormat="1" x14ac:dyDescent="0.25">
      <c r="A8046" s="215" t="s">
        <v>160</v>
      </c>
      <c r="B8046" s="215">
        <v>6253</v>
      </c>
      <c r="C8046" s="215" t="s">
        <v>284</v>
      </c>
      <c r="D8046" s="215">
        <v>945240</v>
      </c>
      <c r="E8046" s="215">
        <v>1020</v>
      </c>
      <c r="F8046" s="215">
        <v>1110</v>
      </c>
      <c r="G8046" s="215">
        <v>1004</v>
      </c>
      <c r="I8046" s="215" t="s">
        <v>25783</v>
      </c>
      <c r="J8046" s="215" t="s">
        <v>25784</v>
      </c>
      <c r="K8046" s="215" t="s">
        <v>328</v>
      </c>
      <c r="L8046" s="215" t="s">
        <v>7237</v>
      </c>
      <c r="AD8046" s="216"/>
    </row>
    <row r="8047" spans="1:30" s="215" customFormat="1" x14ac:dyDescent="0.25">
      <c r="A8047" s="215" t="s">
        <v>160</v>
      </c>
      <c r="B8047" s="215">
        <v>6253</v>
      </c>
      <c r="C8047" s="215" t="s">
        <v>284</v>
      </c>
      <c r="D8047" s="215">
        <v>945296</v>
      </c>
      <c r="E8047" s="215">
        <v>1020</v>
      </c>
      <c r="F8047" s="215">
        <v>1110</v>
      </c>
      <c r="G8047" s="215">
        <v>1004</v>
      </c>
      <c r="I8047" s="215" t="s">
        <v>25785</v>
      </c>
      <c r="J8047" s="215" t="s">
        <v>25786</v>
      </c>
      <c r="K8047" s="215" t="s">
        <v>328</v>
      </c>
      <c r="L8047" s="215" t="s">
        <v>7238</v>
      </c>
      <c r="AD8047" s="216"/>
    </row>
    <row r="8048" spans="1:30" s="215" customFormat="1" x14ac:dyDescent="0.25">
      <c r="A8048" s="215" t="s">
        <v>160</v>
      </c>
      <c r="B8048" s="215">
        <v>6253</v>
      </c>
      <c r="C8048" s="215" t="s">
        <v>284</v>
      </c>
      <c r="D8048" s="215">
        <v>945298</v>
      </c>
      <c r="E8048" s="215">
        <v>1020</v>
      </c>
      <c r="F8048" s="215">
        <v>1110</v>
      </c>
      <c r="G8048" s="215">
        <v>1004</v>
      </c>
      <c r="I8048" s="215" t="s">
        <v>25787</v>
      </c>
      <c r="J8048" s="215" t="s">
        <v>25788</v>
      </c>
      <c r="K8048" s="215" t="s">
        <v>328</v>
      </c>
      <c r="L8048" s="215" t="s">
        <v>7239</v>
      </c>
      <c r="AD8048" s="216"/>
    </row>
    <row r="8049" spans="1:30" s="215" customFormat="1" x14ac:dyDescent="0.25">
      <c r="A8049" s="215" t="s">
        <v>160</v>
      </c>
      <c r="B8049" s="215">
        <v>6253</v>
      </c>
      <c r="C8049" s="215" t="s">
        <v>284</v>
      </c>
      <c r="D8049" s="215">
        <v>945336</v>
      </c>
      <c r="E8049" s="215">
        <v>1040</v>
      </c>
      <c r="F8049" s="215">
        <v>1110</v>
      </c>
      <c r="G8049" s="215">
        <v>1004</v>
      </c>
      <c r="I8049" s="215" t="s">
        <v>25789</v>
      </c>
      <c r="J8049" s="215" t="s">
        <v>25790</v>
      </c>
      <c r="K8049" s="215" t="s">
        <v>328</v>
      </c>
      <c r="L8049" s="215" t="s">
        <v>26055</v>
      </c>
      <c r="AD8049" s="216"/>
    </row>
    <row r="8050" spans="1:30" s="215" customFormat="1" x14ac:dyDescent="0.25">
      <c r="A8050" s="215" t="s">
        <v>160</v>
      </c>
      <c r="B8050" s="215">
        <v>6253</v>
      </c>
      <c r="C8050" s="215" t="s">
        <v>284</v>
      </c>
      <c r="D8050" s="215">
        <v>945371</v>
      </c>
      <c r="E8050" s="215">
        <v>1020</v>
      </c>
      <c r="F8050" s="215">
        <v>1110</v>
      </c>
      <c r="G8050" s="215">
        <v>1004</v>
      </c>
      <c r="I8050" s="215" t="s">
        <v>25791</v>
      </c>
      <c r="J8050" s="215" t="s">
        <v>25792</v>
      </c>
      <c r="K8050" s="215" t="s">
        <v>328</v>
      </c>
      <c r="L8050" s="215" t="s">
        <v>7240</v>
      </c>
      <c r="AD8050" s="216"/>
    </row>
    <row r="8051" spans="1:30" s="215" customFormat="1" x14ac:dyDescent="0.25">
      <c r="A8051" s="215" t="s">
        <v>160</v>
      </c>
      <c r="B8051" s="215">
        <v>6253</v>
      </c>
      <c r="C8051" s="215" t="s">
        <v>284</v>
      </c>
      <c r="D8051" s="215">
        <v>945372</v>
      </c>
      <c r="E8051" s="215">
        <v>1020</v>
      </c>
      <c r="F8051" s="215">
        <v>1110</v>
      </c>
      <c r="G8051" s="215">
        <v>1004</v>
      </c>
      <c r="I8051" s="215" t="s">
        <v>25793</v>
      </c>
      <c r="J8051" s="215" t="s">
        <v>25794</v>
      </c>
      <c r="K8051" s="215" t="s">
        <v>328</v>
      </c>
      <c r="L8051" s="215" t="s">
        <v>7240</v>
      </c>
      <c r="AD8051" s="216"/>
    </row>
    <row r="8052" spans="1:30" s="215" customFormat="1" x14ac:dyDescent="0.25">
      <c r="A8052" s="215" t="s">
        <v>160</v>
      </c>
      <c r="B8052" s="215">
        <v>6253</v>
      </c>
      <c r="C8052" s="215" t="s">
        <v>284</v>
      </c>
      <c r="D8052" s="215">
        <v>945431</v>
      </c>
      <c r="E8052" s="215">
        <v>1020</v>
      </c>
      <c r="F8052" s="215">
        <v>1110</v>
      </c>
      <c r="G8052" s="215">
        <v>1004</v>
      </c>
      <c r="I8052" s="215" t="s">
        <v>25795</v>
      </c>
      <c r="J8052" s="215" t="s">
        <v>25796</v>
      </c>
      <c r="K8052" s="215" t="s">
        <v>328</v>
      </c>
      <c r="L8052" s="215" t="s">
        <v>7241</v>
      </c>
      <c r="AD8052" s="216"/>
    </row>
    <row r="8053" spans="1:30" s="215" customFormat="1" x14ac:dyDescent="0.25">
      <c r="A8053" s="215" t="s">
        <v>160</v>
      </c>
      <c r="B8053" s="215">
        <v>6253</v>
      </c>
      <c r="C8053" s="215" t="s">
        <v>284</v>
      </c>
      <c r="D8053" s="215">
        <v>945454</v>
      </c>
      <c r="E8053" s="215">
        <v>1020</v>
      </c>
      <c r="F8053" s="215">
        <v>1121</v>
      </c>
      <c r="G8053" s="215">
        <v>1004</v>
      </c>
      <c r="I8053" s="215" t="s">
        <v>25797</v>
      </c>
      <c r="J8053" s="215" t="s">
        <v>25798</v>
      </c>
      <c r="K8053" s="215" t="s">
        <v>328</v>
      </c>
      <c r="L8053" s="215" t="s">
        <v>7242</v>
      </c>
      <c r="AD8053" s="216"/>
    </row>
    <row r="8054" spans="1:30" s="215" customFormat="1" x14ac:dyDescent="0.25">
      <c r="A8054" s="215" t="s">
        <v>160</v>
      </c>
      <c r="B8054" s="215">
        <v>6253</v>
      </c>
      <c r="C8054" s="215" t="s">
        <v>284</v>
      </c>
      <c r="D8054" s="215">
        <v>945511</v>
      </c>
      <c r="E8054" s="215">
        <v>1020</v>
      </c>
      <c r="F8054" s="215">
        <v>1122</v>
      </c>
      <c r="G8054" s="215">
        <v>1004</v>
      </c>
      <c r="I8054" s="215" t="s">
        <v>25799</v>
      </c>
      <c r="J8054" s="215" t="s">
        <v>25800</v>
      </c>
      <c r="K8054" s="215" t="s">
        <v>328</v>
      </c>
      <c r="L8054" s="215" t="s">
        <v>7243</v>
      </c>
      <c r="AD8054" s="216"/>
    </row>
    <row r="8055" spans="1:30" s="215" customFormat="1" x14ac:dyDescent="0.25">
      <c r="A8055" s="215" t="s">
        <v>160</v>
      </c>
      <c r="B8055" s="215">
        <v>6253</v>
      </c>
      <c r="C8055" s="215" t="s">
        <v>284</v>
      </c>
      <c r="D8055" s="215">
        <v>945512</v>
      </c>
      <c r="E8055" s="215">
        <v>1020</v>
      </c>
      <c r="F8055" s="215">
        <v>1122</v>
      </c>
      <c r="G8055" s="215">
        <v>1004</v>
      </c>
      <c r="I8055" s="215" t="s">
        <v>25801</v>
      </c>
      <c r="J8055" s="215" t="s">
        <v>25802</v>
      </c>
      <c r="K8055" s="215" t="s">
        <v>328</v>
      </c>
      <c r="L8055" s="215" t="s">
        <v>7243</v>
      </c>
      <c r="AD8055" s="216"/>
    </row>
    <row r="8056" spans="1:30" s="215" customFormat="1" x14ac:dyDescent="0.25">
      <c r="A8056" s="215" t="s">
        <v>160</v>
      </c>
      <c r="B8056" s="215">
        <v>6253</v>
      </c>
      <c r="C8056" s="215" t="s">
        <v>284</v>
      </c>
      <c r="D8056" s="215">
        <v>945528</v>
      </c>
      <c r="E8056" s="215">
        <v>1040</v>
      </c>
      <c r="F8056" s="215">
        <v>1211</v>
      </c>
      <c r="G8056" s="215">
        <v>1004</v>
      </c>
      <c r="I8056" s="215" t="s">
        <v>25803</v>
      </c>
      <c r="J8056" s="215" t="s">
        <v>25804</v>
      </c>
      <c r="K8056" s="215" t="s">
        <v>328</v>
      </c>
      <c r="L8056" s="215" t="s">
        <v>7244</v>
      </c>
      <c r="AD8056" s="216"/>
    </row>
    <row r="8057" spans="1:30" s="215" customFormat="1" x14ac:dyDescent="0.25">
      <c r="A8057" s="215" t="s">
        <v>160</v>
      </c>
      <c r="B8057" s="215">
        <v>6253</v>
      </c>
      <c r="C8057" s="215" t="s">
        <v>284</v>
      </c>
      <c r="D8057" s="215">
        <v>945529</v>
      </c>
      <c r="E8057" s="215">
        <v>1030</v>
      </c>
      <c r="F8057" s="215">
        <v>1211</v>
      </c>
      <c r="G8057" s="215">
        <v>1004</v>
      </c>
      <c r="I8057" s="215" t="s">
        <v>25805</v>
      </c>
      <c r="J8057" s="215" t="s">
        <v>25806</v>
      </c>
      <c r="K8057" s="215" t="s">
        <v>328</v>
      </c>
      <c r="L8057" s="215" t="s">
        <v>7244</v>
      </c>
      <c r="AD8057" s="216"/>
    </row>
    <row r="8058" spans="1:30" s="215" customFormat="1" x14ac:dyDescent="0.25">
      <c r="A8058" s="215" t="s">
        <v>160</v>
      </c>
      <c r="B8058" s="215">
        <v>6253</v>
      </c>
      <c r="C8058" s="215" t="s">
        <v>284</v>
      </c>
      <c r="D8058" s="215">
        <v>945531</v>
      </c>
      <c r="E8058" s="215">
        <v>1030</v>
      </c>
      <c r="F8058" s="215">
        <v>1211</v>
      </c>
      <c r="G8058" s="215">
        <v>1004</v>
      </c>
      <c r="I8058" s="215" t="s">
        <v>25807</v>
      </c>
      <c r="J8058" s="215" t="s">
        <v>25808</v>
      </c>
      <c r="K8058" s="215" t="s">
        <v>328</v>
      </c>
      <c r="L8058" s="215" t="s">
        <v>7244</v>
      </c>
      <c r="AD8058" s="216"/>
    </row>
    <row r="8059" spans="1:30" s="215" customFormat="1" x14ac:dyDescent="0.25">
      <c r="A8059" s="215" t="s">
        <v>160</v>
      </c>
      <c r="B8059" s="215">
        <v>6253</v>
      </c>
      <c r="C8059" s="215" t="s">
        <v>284</v>
      </c>
      <c r="D8059" s="215">
        <v>945605</v>
      </c>
      <c r="E8059" s="215">
        <v>1020</v>
      </c>
      <c r="F8059" s="215">
        <v>1122</v>
      </c>
      <c r="G8059" s="215">
        <v>1004</v>
      </c>
      <c r="I8059" s="215" t="s">
        <v>25809</v>
      </c>
      <c r="J8059" s="215" t="s">
        <v>25810</v>
      </c>
      <c r="K8059" s="215" t="s">
        <v>328</v>
      </c>
      <c r="L8059" s="215" t="s">
        <v>7245</v>
      </c>
      <c r="AD8059" s="216"/>
    </row>
    <row r="8060" spans="1:30" s="215" customFormat="1" x14ac:dyDescent="0.25">
      <c r="A8060" s="215" t="s">
        <v>160</v>
      </c>
      <c r="B8060" s="215">
        <v>6253</v>
      </c>
      <c r="C8060" s="215" t="s">
        <v>284</v>
      </c>
      <c r="D8060" s="215">
        <v>945608</v>
      </c>
      <c r="E8060" s="215">
        <v>1020</v>
      </c>
      <c r="F8060" s="215">
        <v>1122</v>
      </c>
      <c r="G8060" s="215">
        <v>1004</v>
      </c>
      <c r="I8060" s="215" t="s">
        <v>25811</v>
      </c>
      <c r="J8060" s="215" t="s">
        <v>25812</v>
      </c>
      <c r="K8060" s="215" t="s">
        <v>328</v>
      </c>
      <c r="L8060" s="215" t="s">
        <v>7246</v>
      </c>
      <c r="AD8060" s="216"/>
    </row>
    <row r="8061" spans="1:30" s="215" customFormat="1" x14ac:dyDescent="0.25">
      <c r="A8061" s="215" t="s">
        <v>160</v>
      </c>
      <c r="B8061" s="215">
        <v>6253</v>
      </c>
      <c r="C8061" s="215" t="s">
        <v>284</v>
      </c>
      <c r="D8061" s="215">
        <v>945609</v>
      </c>
      <c r="E8061" s="215">
        <v>1020</v>
      </c>
      <c r="F8061" s="215">
        <v>1122</v>
      </c>
      <c r="G8061" s="215">
        <v>1004</v>
      </c>
      <c r="I8061" s="215" t="s">
        <v>25813</v>
      </c>
      <c r="J8061" s="215" t="s">
        <v>25814</v>
      </c>
      <c r="K8061" s="215" t="s">
        <v>328</v>
      </c>
      <c r="L8061" s="215" t="s">
        <v>7246</v>
      </c>
      <c r="AD8061" s="216"/>
    </row>
    <row r="8062" spans="1:30" s="215" customFormat="1" x14ac:dyDescent="0.25">
      <c r="A8062" s="215" t="s">
        <v>160</v>
      </c>
      <c r="B8062" s="215">
        <v>6253</v>
      </c>
      <c r="C8062" s="215" t="s">
        <v>284</v>
      </c>
      <c r="D8062" s="215">
        <v>945739</v>
      </c>
      <c r="E8062" s="215">
        <v>1020</v>
      </c>
      <c r="F8062" s="215">
        <v>1110</v>
      </c>
      <c r="G8062" s="215">
        <v>1004</v>
      </c>
      <c r="I8062" s="215" t="s">
        <v>25815</v>
      </c>
      <c r="J8062" s="215" t="s">
        <v>25816</v>
      </c>
      <c r="K8062" s="215" t="s">
        <v>328</v>
      </c>
      <c r="L8062" s="215" t="s">
        <v>7247</v>
      </c>
      <c r="AD8062" s="216"/>
    </row>
    <row r="8063" spans="1:30" s="215" customFormat="1" x14ac:dyDescent="0.25">
      <c r="A8063" s="215" t="s">
        <v>160</v>
      </c>
      <c r="B8063" s="215">
        <v>6253</v>
      </c>
      <c r="C8063" s="215" t="s">
        <v>284</v>
      </c>
      <c r="D8063" s="215">
        <v>945740</v>
      </c>
      <c r="E8063" s="215">
        <v>1020</v>
      </c>
      <c r="F8063" s="215">
        <v>1110</v>
      </c>
      <c r="G8063" s="215">
        <v>1004</v>
      </c>
      <c r="I8063" s="215" t="s">
        <v>25817</v>
      </c>
      <c r="J8063" s="215" t="s">
        <v>25818</v>
      </c>
      <c r="K8063" s="215" t="s">
        <v>328</v>
      </c>
      <c r="L8063" s="215" t="s">
        <v>7247</v>
      </c>
      <c r="AD8063" s="216"/>
    </row>
    <row r="8064" spans="1:30" s="215" customFormat="1" x14ac:dyDescent="0.25">
      <c r="A8064" s="215" t="s">
        <v>160</v>
      </c>
      <c r="B8064" s="215">
        <v>6253</v>
      </c>
      <c r="C8064" s="215" t="s">
        <v>284</v>
      </c>
      <c r="D8064" s="215">
        <v>945743</v>
      </c>
      <c r="E8064" s="215">
        <v>1020</v>
      </c>
      <c r="F8064" s="215">
        <v>1110</v>
      </c>
      <c r="G8064" s="215">
        <v>1004</v>
      </c>
      <c r="I8064" s="215" t="s">
        <v>25819</v>
      </c>
      <c r="J8064" s="215" t="s">
        <v>25820</v>
      </c>
      <c r="K8064" s="215" t="s">
        <v>328</v>
      </c>
      <c r="L8064" s="215" t="s">
        <v>7248</v>
      </c>
      <c r="AD8064" s="216"/>
    </row>
    <row r="8065" spans="1:30" s="215" customFormat="1" x14ac:dyDescent="0.25">
      <c r="A8065" s="215" t="s">
        <v>160</v>
      </c>
      <c r="B8065" s="215">
        <v>6253</v>
      </c>
      <c r="C8065" s="215" t="s">
        <v>284</v>
      </c>
      <c r="D8065" s="215">
        <v>945744</v>
      </c>
      <c r="E8065" s="215">
        <v>1020</v>
      </c>
      <c r="F8065" s="215">
        <v>1110</v>
      </c>
      <c r="G8065" s="215">
        <v>1004</v>
      </c>
      <c r="I8065" s="215" t="s">
        <v>25821</v>
      </c>
      <c r="J8065" s="215" t="s">
        <v>25822</v>
      </c>
      <c r="K8065" s="215" t="s">
        <v>328</v>
      </c>
      <c r="L8065" s="215" t="s">
        <v>7248</v>
      </c>
      <c r="AD8065" s="216"/>
    </row>
    <row r="8066" spans="1:30" s="215" customFormat="1" x14ac:dyDescent="0.25">
      <c r="A8066" s="215" t="s">
        <v>160</v>
      </c>
      <c r="B8066" s="215">
        <v>6253</v>
      </c>
      <c r="C8066" s="215" t="s">
        <v>284</v>
      </c>
      <c r="D8066" s="215">
        <v>945761</v>
      </c>
      <c r="E8066" s="215">
        <v>1020</v>
      </c>
      <c r="F8066" s="215">
        <v>1122</v>
      </c>
      <c r="G8066" s="215">
        <v>1004</v>
      </c>
      <c r="I8066" s="215" t="s">
        <v>25823</v>
      </c>
      <c r="J8066" s="215" t="s">
        <v>25824</v>
      </c>
      <c r="K8066" s="215" t="s">
        <v>328</v>
      </c>
      <c r="L8066" s="215" t="s">
        <v>7249</v>
      </c>
      <c r="AD8066" s="216"/>
    </row>
    <row r="8067" spans="1:30" s="215" customFormat="1" x14ac:dyDescent="0.25">
      <c r="A8067" s="215" t="s">
        <v>160</v>
      </c>
      <c r="B8067" s="215">
        <v>6253</v>
      </c>
      <c r="C8067" s="215" t="s">
        <v>284</v>
      </c>
      <c r="D8067" s="215">
        <v>945782</v>
      </c>
      <c r="E8067" s="215">
        <v>1040</v>
      </c>
      <c r="F8067" s="215">
        <v>1230</v>
      </c>
      <c r="G8067" s="215">
        <v>1004</v>
      </c>
      <c r="I8067" s="215" t="s">
        <v>25825</v>
      </c>
      <c r="J8067" s="215" t="s">
        <v>25826</v>
      </c>
      <c r="K8067" s="215" t="s">
        <v>328</v>
      </c>
      <c r="L8067" s="215" t="s">
        <v>11669</v>
      </c>
      <c r="AD8067" s="216"/>
    </row>
    <row r="8068" spans="1:30" s="215" customFormat="1" x14ac:dyDescent="0.25">
      <c r="A8068" s="215" t="s">
        <v>160</v>
      </c>
      <c r="B8068" s="215">
        <v>6253</v>
      </c>
      <c r="C8068" s="215" t="s">
        <v>284</v>
      </c>
      <c r="D8068" s="215">
        <v>945791</v>
      </c>
      <c r="E8068" s="215">
        <v>1040</v>
      </c>
      <c r="F8068" s="215">
        <v>1230</v>
      </c>
      <c r="G8068" s="215">
        <v>1004</v>
      </c>
      <c r="I8068" s="215" t="s">
        <v>25827</v>
      </c>
      <c r="J8068" s="215" t="s">
        <v>25828</v>
      </c>
      <c r="K8068" s="215" t="s">
        <v>328</v>
      </c>
      <c r="L8068" s="215" t="s">
        <v>7250</v>
      </c>
      <c r="AD8068" s="216"/>
    </row>
    <row r="8069" spans="1:30" s="215" customFormat="1" x14ac:dyDescent="0.25">
      <c r="A8069" s="215" t="s">
        <v>160</v>
      </c>
      <c r="B8069" s="215">
        <v>6253</v>
      </c>
      <c r="C8069" s="215" t="s">
        <v>284</v>
      </c>
      <c r="D8069" s="215">
        <v>946035</v>
      </c>
      <c r="E8069" s="215">
        <v>1020</v>
      </c>
      <c r="F8069" s="215">
        <v>1110</v>
      </c>
      <c r="G8069" s="215">
        <v>1004</v>
      </c>
      <c r="I8069" s="215" t="s">
        <v>25829</v>
      </c>
      <c r="J8069" s="215" t="s">
        <v>25830</v>
      </c>
      <c r="K8069" s="215" t="s">
        <v>328</v>
      </c>
      <c r="L8069" s="215" t="s">
        <v>7251</v>
      </c>
      <c r="AD8069" s="216"/>
    </row>
    <row r="8070" spans="1:30" s="215" customFormat="1" x14ac:dyDescent="0.25">
      <c r="A8070" s="215" t="s">
        <v>160</v>
      </c>
      <c r="B8070" s="215">
        <v>6253</v>
      </c>
      <c r="C8070" s="215" t="s">
        <v>284</v>
      </c>
      <c r="D8070" s="215">
        <v>946036</v>
      </c>
      <c r="E8070" s="215">
        <v>1020</v>
      </c>
      <c r="F8070" s="215">
        <v>1110</v>
      </c>
      <c r="G8070" s="215">
        <v>1004</v>
      </c>
      <c r="I8070" s="215" t="s">
        <v>25831</v>
      </c>
      <c r="J8070" s="215" t="s">
        <v>25832</v>
      </c>
      <c r="K8070" s="215" t="s">
        <v>328</v>
      </c>
      <c r="L8070" s="215" t="s">
        <v>7252</v>
      </c>
      <c r="AD8070" s="216"/>
    </row>
    <row r="8071" spans="1:30" s="215" customFormat="1" x14ac:dyDescent="0.25">
      <c r="A8071" s="215" t="s">
        <v>160</v>
      </c>
      <c r="B8071" s="215">
        <v>6253</v>
      </c>
      <c r="C8071" s="215" t="s">
        <v>284</v>
      </c>
      <c r="D8071" s="215">
        <v>946038</v>
      </c>
      <c r="E8071" s="215">
        <v>1020</v>
      </c>
      <c r="F8071" s="215">
        <v>1110</v>
      </c>
      <c r="G8071" s="215">
        <v>1004</v>
      </c>
      <c r="I8071" s="215" t="s">
        <v>25833</v>
      </c>
      <c r="J8071" s="215" t="s">
        <v>25834</v>
      </c>
      <c r="K8071" s="215" t="s">
        <v>328</v>
      </c>
      <c r="L8071" s="215" t="s">
        <v>7253</v>
      </c>
      <c r="AD8071" s="216"/>
    </row>
    <row r="8072" spans="1:30" s="215" customFormat="1" x14ac:dyDescent="0.25">
      <c r="A8072" s="215" t="s">
        <v>160</v>
      </c>
      <c r="B8072" s="215">
        <v>6253</v>
      </c>
      <c r="C8072" s="215" t="s">
        <v>284</v>
      </c>
      <c r="D8072" s="215">
        <v>3039956</v>
      </c>
      <c r="E8072" s="215">
        <v>1030</v>
      </c>
      <c r="F8072" s="215">
        <v>1122</v>
      </c>
      <c r="G8072" s="215">
        <v>1004</v>
      </c>
      <c r="I8072" s="215" t="s">
        <v>25835</v>
      </c>
      <c r="J8072" s="215" t="s">
        <v>25836</v>
      </c>
      <c r="K8072" s="215" t="s">
        <v>328</v>
      </c>
      <c r="L8072" s="215" t="s">
        <v>26052</v>
      </c>
      <c r="AD8072" s="216"/>
    </row>
    <row r="8073" spans="1:30" s="215" customFormat="1" x14ac:dyDescent="0.25">
      <c r="A8073" s="215" t="s">
        <v>160</v>
      </c>
      <c r="B8073" s="215">
        <v>6253</v>
      </c>
      <c r="C8073" s="215" t="s">
        <v>284</v>
      </c>
      <c r="D8073" s="215">
        <v>3039959</v>
      </c>
      <c r="E8073" s="215">
        <v>1030</v>
      </c>
      <c r="F8073" s="215">
        <v>1122</v>
      </c>
      <c r="G8073" s="215">
        <v>1004</v>
      </c>
      <c r="I8073" s="215" t="s">
        <v>25837</v>
      </c>
      <c r="J8073" s="215" t="s">
        <v>25838</v>
      </c>
      <c r="K8073" s="215" t="s">
        <v>328</v>
      </c>
      <c r="L8073" s="215" t="s">
        <v>7214</v>
      </c>
      <c r="AD8073" s="216"/>
    </row>
    <row r="8074" spans="1:30" s="215" customFormat="1" x14ac:dyDescent="0.25">
      <c r="A8074" s="215" t="s">
        <v>160</v>
      </c>
      <c r="B8074" s="215">
        <v>6253</v>
      </c>
      <c r="C8074" s="215" t="s">
        <v>284</v>
      </c>
      <c r="D8074" s="215">
        <v>3039960</v>
      </c>
      <c r="E8074" s="215">
        <v>1030</v>
      </c>
      <c r="F8074" s="215">
        <v>1122</v>
      </c>
      <c r="G8074" s="215">
        <v>1004</v>
      </c>
      <c r="I8074" s="215" t="s">
        <v>25839</v>
      </c>
      <c r="J8074" s="215" t="s">
        <v>25840</v>
      </c>
      <c r="K8074" s="215" t="s">
        <v>328</v>
      </c>
      <c r="L8074" s="215" t="s">
        <v>7214</v>
      </c>
      <c r="AD8074" s="216"/>
    </row>
    <row r="8075" spans="1:30" s="215" customFormat="1" x14ac:dyDescent="0.25">
      <c r="A8075" s="215" t="s">
        <v>160</v>
      </c>
      <c r="B8075" s="215">
        <v>6253</v>
      </c>
      <c r="C8075" s="215" t="s">
        <v>284</v>
      </c>
      <c r="D8075" s="215">
        <v>3039972</v>
      </c>
      <c r="E8075" s="215">
        <v>1020</v>
      </c>
      <c r="F8075" s="215">
        <v>1122</v>
      </c>
      <c r="G8075" s="215">
        <v>1004</v>
      </c>
      <c r="I8075" s="215" t="s">
        <v>25841</v>
      </c>
      <c r="J8075" s="215" t="s">
        <v>25842</v>
      </c>
      <c r="K8075" s="215" t="s">
        <v>328</v>
      </c>
      <c r="L8075" s="215" t="s">
        <v>7213</v>
      </c>
      <c r="AD8075" s="216"/>
    </row>
    <row r="8076" spans="1:30" s="215" customFormat="1" x14ac:dyDescent="0.25">
      <c r="A8076" s="215" t="s">
        <v>160</v>
      </c>
      <c r="B8076" s="215">
        <v>6253</v>
      </c>
      <c r="C8076" s="215" t="s">
        <v>284</v>
      </c>
      <c r="D8076" s="215">
        <v>3039973</v>
      </c>
      <c r="E8076" s="215">
        <v>1020</v>
      </c>
      <c r="F8076" s="215">
        <v>1122</v>
      </c>
      <c r="G8076" s="215">
        <v>1004</v>
      </c>
      <c r="I8076" s="215" t="s">
        <v>25843</v>
      </c>
      <c r="J8076" s="215" t="s">
        <v>25844</v>
      </c>
      <c r="K8076" s="215" t="s">
        <v>328</v>
      </c>
      <c r="L8076" s="215" t="s">
        <v>7213</v>
      </c>
      <c r="AD8076" s="216"/>
    </row>
    <row r="8077" spans="1:30" s="215" customFormat="1" x14ac:dyDescent="0.25">
      <c r="A8077" s="215" t="s">
        <v>160</v>
      </c>
      <c r="B8077" s="215">
        <v>6253</v>
      </c>
      <c r="C8077" s="215" t="s">
        <v>284</v>
      </c>
      <c r="D8077" s="215">
        <v>3040052</v>
      </c>
      <c r="E8077" s="215">
        <v>1020</v>
      </c>
      <c r="F8077" s="215">
        <v>1110</v>
      </c>
      <c r="G8077" s="215">
        <v>1004</v>
      </c>
      <c r="I8077" s="215" t="s">
        <v>25845</v>
      </c>
      <c r="J8077" s="215" t="s">
        <v>25846</v>
      </c>
      <c r="K8077" s="215" t="s">
        <v>328</v>
      </c>
      <c r="L8077" s="215" t="s">
        <v>7212</v>
      </c>
      <c r="AD8077" s="216"/>
    </row>
    <row r="8078" spans="1:30" s="215" customFormat="1" x14ac:dyDescent="0.25">
      <c r="A8078" s="215" t="s">
        <v>160</v>
      </c>
      <c r="B8078" s="215">
        <v>6253</v>
      </c>
      <c r="C8078" s="215" t="s">
        <v>284</v>
      </c>
      <c r="D8078" s="215">
        <v>3040056</v>
      </c>
      <c r="E8078" s="215">
        <v>1020</v>
      </c>
      <c r="F8078" s="215">
        <v>1110</v>
      </c>
      <c r="G8078" s="215">
        <v>1004</v>
      </c>
      <c r="I8078" s="215" t="s">
        <v>25847</v>
      </c>
      <c r="J8078" s="215" t="s">
        <v>25848</v>
      </c>
      <c r="K8078" s="215" t="s">
        <v>328</v>
      </c>
      <c r="L8078" s="215" t="s">
        <v>26056</v>
      </c>
      <c r="AD8078" s="216"/>
    </row>
    <row r="8079" spans="1:30" s="215" customFormat="1" x14ac:dyDescent="0.25">
      <c r="A8079" s="215" t="s">
        <v>160</v>
      </c>
      <c r="B8079" s="215">
        <v>6253</v>
      </c>
      <c r="C8079" s="215" t="s">
        <v>284</v>
      </c>
      <c r="D8079" s="215">
        <v>3111986</v>
      </c>
      <c r="E8079" s="215">
        <v>1020</v>
      </c>
      <c r="F8079" s="215">
        <v>1110</v>
      </c>
      <c r="G8079" s="215">
        <v>1004</v>
      </c>
      <c r="I8079" s="215" t="s">
        <v>25849</v>
      </c>
      <c r="J8079" s="215" t="s">
        <v>25850</v>
      </c>
      <c r="K8079" s="215" t="s">
        <v>328</v>
      </c>
      <c r="L8079" s="215" t="s">
        <v>7218</v>
      </c>
      <c r="AD8079" s="216"/>
    </row>
    <row r="8080" spans="1:30" s="215" customFormat="1" x14ac:dyDescent="0.25">
      <c r="A8080" s="215" t="s">
        <v>160</v>
      </c>
      <c r="B8080" s="215">
        <v>6253</v>
      </c>
      <c r="C8080" s="215" t="s">
        <v>284</v>
      </c>
      <c r="D8080" s="215">
        <v>3112042</v>
      </c>
      <c r="E8080" s="215">
        <v>1020</v>
      </c>
      <c r="F8080" s="215">
        <v>1110</v>
      </c>
      <c r="G8080" s="215">
        <v>1004</v>
      </c>
      <c r="I8080" s="215" t="s">
        <v>25851</v>
      </c>
      <c r="J8080" s="215" t="s">
        <v>25852</v>
      </c>
      <c r="K8080" s="215" t="s">
        <v>328</v>
      </c>
      <c r="L8080" s="215" t="s">
        <v>7254</v>
      </c>
      <c r="AD8080" s="216"/>
    </row>
    <row r="8081" spans="1:30" s="215" customFormat="1" x14ac:dyDescent="0.25">
      <c r="A8081" s="215" t="s">
        <v>160</v>
      </c>
      <c r="B8081" s="215">
        <v>6253</v>
      </c>
      <c r="C8081" s="215" t="s">
        <v>284</v>
      </c>
      <c r="D8081" s="215">
        <v>3112148</v>
      </c>
      <c r="E8081" s="215">
        <v>1020</v>
      </c>
      <c r="F8081" s="215">
        <v>1121</v>
      </c>
      <c r="G8081" s="215">
        <v>1004</v>
      </c>
      <c r="I8081" s="215" t="s">
        <v>25853</v>
      </c>
      <c r="J8081" s="215" t="s">
        <v>25854</v>
      </c>
      <c r="K8081" s="215" t="s">
        <v>328</v>
      </c>
      <c r="L8081" s="215" t="s">
        <v>7255</v>
      </c>
      <c r="AD8081" s="216"/>
    </row>
    <row r="8082" spans="1:30" s="215" customFormat="1" x14ac:dyDescent="0.25">
      <c r="A8082" s="215" t="s">
        <v>160</v>
      </c>
      <c r="B8082" s="215">
        <v>6253</v>
      </c>
      <c r="C8082" s="215" t="s">
        <v>284</v>
      </c>
      <c r="D8082" s="215">
        <v>9026104</v>
      </c>
      <c r="E8082" s="215">
        <v>1040</v>
      </c>
      <c r="F8082" s="215">
        <v>1212</v>
      </c>
      <c r="G8082" s="215">
        <v>1004</v>
      </c>
      <c r="I8082" s="215" t="s">
        <v>25855</v>
      </c>
      <c r="J8082" s="215" t="s">
        <v>25856</v>
      </c>
      <c r="K8082" s="215" t="s">
        <v>328</v>
      </c>
      <c r="L8082" s="215" t="s">
        <v>7256</v>
      </c>
      <c r="AD8082" s="216"/>
    </row>
    <row r="8083" spans="1:30" s="215" customFormat="1" x14ac:dyDescent="0.25">
      <c r="A8083" s="215" t="s">
        <v>160</v>
      </c>
      <c r="B8083" s="215">
        <v>6253</v>
      </c>
      <c r="C8083" s="215" t="s">
        <v>284</v>
      </c>
      <c r="D8083" s="215">
        <v>9026120</v>
      </c>
      <c r="E8083" s="215">
        <v>1060</v>
      </c>
      <c r="F8083" s="215">
        <v>1261</v>
      </c>
      <c r="G8083" s="215">
        <v>1004</v>
      </c>
      <c r="I8083" s="215" t="s">
        <v>6638</v>
      </c>
      <c r="J8083" s="215" t="s">
        <v>6639</v>
      </c>
      <c r="K8083" s="215" t="s">
        <v>328</v>
      </c>
      <c r="L8083" s="215" t="s">
        <v>7257</v>
      </c>
      <c r="AD8083" s="216"/>
    </row>
    <row r="8084" spans="1:30" s="215" customFormat="1" x14ac:dyDescent="0.25">
      <c r="A8084" s="215" t="s">
        <v>160</v>
      </c>
      <c r="B8084" s="215">
        <v>6253</v>
      </c>
      <c r="C8084" s="215" t="s">
        <v>284</v>
      </c>
      <c r="D8084" s="215">
        <v>9026126</v>
      </c>
      <c r="E8084" s="215">
        <v>1060</v>
      </c>
      <c r="F8084" s="215">
        <v>1263</v>
      </c>
      <c r="G8084" s="215">
        <v>1004</v>
      </c>
      <c r="I8084" s="215" t="s">
        <v>25857</v>
      </c>
      <c r="J8084" s="215" t="s">
        <v>25858</v>
      </c>
      <c r="K8084" s="215" t="s">
        <v>8688</v>
      </c>
      <c r="L8084" s="215" t="s">
        <v>22230</v>
      </c>
      <c r="AD8084" s="216"/>
    </row>
    <row r="8085" spans="1:30" s="215" customFormat="1" x14ac:dyDescent="0.25">
      <c r="A8085" s="215" t="s">
        <v>160</v>
      </c>
      <c r="B8085" s="215">
        <v>6253</v>
      </c>
      <c r="C8085" s="215" t="s">
        <v>284</v>
      </c>
      <c r="D8085" s="215">
        <v>9026130</v>
      </c>
      <c r="E8085" s="215">
        <v>1030</v>
      </c>
      <c r="F8085" s="215">
        <v>1211</v>
      </c>
      <c r="G8085" s="215">
        <v>1004</v>
      </c>
      <c r="I8085" s="215" t="s">
        <v>25859</v>
      </c>
      <c r="J8085" s="215" t="s">
        <v>25860</v>
      </c>
      <c r="K8085" s="215" t="s">
        <v>328</v>
      </c>
      <c r="L8085" s="215" t="s">
        <v>7244</v>
      </c>
      <c r="AD8085" s="216"/>
    </row>
    <row r="8086" spans="1:30" s="215" customFormat="1" x14ac:dyDescent="0.25">
      <c r="A8086" s="215" t="s">
        <v>160</v>
      </c>
      <c r="B8086" s="215">
        <v>6253</v>
      </c>
      <c r="C8086" s="215" t="s">
        <v>284</v>
      </c>
      <c r="D8086" s="215">
        <v>9026178</v>
      </c>
      <c r="E8086" s="215">
        <v>1080</v>
      </c>
      <c r="F8086" s="215">
        <v>1122</v>
      </c>
      <c r="G8086" s="215">
        <v>1004</v>
      </c>
      <c r="I8086" s="215" t="s">
        <v>25861</v>
      </c>
      <c r="J8086" s="215" t="s">
        <v>25862</v>
      </c>
      <c r="K8086" s="215" t="s">
        <v>328</v>
      </c>
      <c r="L8086" s="215" t="s">
        <v>7479</v>
      </c>
      <c r="AD8086" s="216"/>
    </row>
    <row r="8087" spans="1:30" s="215" customFormat="1" x14ac:dyDescent="0.25">
      <c r="A8087" s="215" t="s">
        <v>160</v>
      </c>
      <c r="B8087" s="215">
        <v>6253</v>
      </c>
      <c r="C8087" s="215" t="s">
        <v>284</v>
      </c>
      <c r="D8087" s="215">
        <v>9026181</v>
      </c>
      <c r="E8087" s="215">
        <v>1030</v>
      </c>
      <c r="F8087" s="215">
        <v>1122</v>
      </c>
      <c r="G8087" s="215">
        <v>1004</v>
      </c>
      <c r="I8087" s="215" t="s">
        <v>25863</v>
      </c>
      <c r="J8087" s="215" t="s">
        <v>25864</v>
      </c>
      <c r="K8087" s="215" t="s">
        <v>328</v>
      </c>
      <c r="L8087" s="215" t="s">
        <v>7245</v>
      </c>
      <c r="AD8087" s="216"/>
    </row>
    <row r="8088" spans="1:30" s="215" customFormat="1" x14ac:dyDescent="0.25">
      <c r="A8088" s="215" t="s">
        <v>160</v>
      </c>
      <c r="B8088" s="215">
        <v>6253</v>
      </c>
      <c r="C8088" s="215" t="s">
        <v>284</v>
      </c>
      <c r="D8088" s="215">
        <v>9050001</v>
      </c>
      <c r="E8088" s="215">
        <v>1060</v>
      </c>
      <c r="F8088" s="215">
        <v>1220</v>
      </c>
      <c r="G8088" s="215">
        <v>1004</v>
      </c>
      <c r="I8088" s="215" t="s">
        <v>17943</v>
      </c>
      <c r="J8088" s="215" t="s">
        <v>17944</v>
      </c>
      <c r="K8088" s="215" t="s">
        <v>8688</v>
      </c>
      <c r="L8088" s="215" t="s">
        <v>22231</v>
      </c>
      <c r="AD8088" s="216"/>
    </row>
    <row r="8089" spans="1:30" s="215" customFormat="1" x14ac:dyDescent="0.25">
      <c r="A8089" s="215" t="s">
        <v>160</v>
      </c>
      <c r="B8089" s="215">
        <v>6253</v>
      </c>
      <c r="C8089" s="215" t="s">
        <v>284</v>
      </c>
      <c r="D8089" s="215">
        <v>190024977</v>
      </c>
      <c r="E8089" s="215">
        <v>1020</v>
      </c>
      <c r="F8089" s="215">
        <v>1110</v>
      </c>
      <c r="G8089" s="215">
        <v>1004</v>
      </c>
      <c r="I8089" s="215" t="s">
        <v>17945</v>
      </c>
      <c r="J8089" s="215" t="s">
        <v>17946</v>
      </c>
      <c r="K8089" s="215" t="s">
        <v>8688</v>
      </c>
      <c r="L8089" s="215" t="s">
        <v>22232</v>
      </c>
      <c r="AD8089" s="216"/>
    </row>
    <row r="8090" spans="1:30" s="215" customFormat="1" x14ac:dyDescent="0.25">
      <c r="A8090" s="215" t="s">
        <v>160</v>
      </c>
      <c r="B8090" s="215">
        <v>6253</v>
      </c>
      <c r="C8090" s="215" t="s">
        <v>284</v>
      </c>
      <c r="D8090" s="215">
        <v>190129081</v>
      </c>
      <c r="E8090" s="215">
        <v>1020</v>
      </c>
      <c r="F8090" s="215">
        <v>1122</v>
      </c>
      <c r="G8090" s="215">
        <v>1004</v>
      </c>
      <c r="I8090" s="215" t="s">
        <v>25865</v>
      </c>
      <c r="J8090" s="215" t="s">
        <v>25866</v>
      </c>
      <c r="K8090" s="215" t="s">
        <v>328</v>
      </c>
      <c r="L8090" s="215" t="s">
        <v>7258</v>
      </c>
      <c r="AD8090" s="216"/>
    </row>
    <row r="8091" spans="1:30" s="215" customFormat="1" x14ac:dyDescent="0.25">
      <c r="A8091" s="215" t="s">
        <v>160</v>
      </c>
      <c r="B8091" s="215">
        <v>6253</v>
      </c>
      <c r="C8091" s="215" t="s">
        <v>284</v>
      </c>
      <c r="D8091" s="215">
        <v>190160774</v>
      </c>
      <c r="E8091" s="215">
        <v>1020</v>
      </c>
      <c r="F8091" s="215">
        <v>1122</v>
      </c>
      <c r="G8091" s="215">
        <v>1004</v>
      </c>
      <c r="I8091" s="215" t="s">
        <v>25867</v>
      </c>
      <c r="J8091" s="215" t="s">
        <v>25868</v>
      </c>
      <c r="K8091" s="215" t="s">
        <v>328</v>
      </c>
      <c r="L8091" s="215" t="s">
        <v>7259</v>
      </c>
      <c r="AD8091" s="216"/>
    </row>
    <row r="8092" spans="1:30" s="215" customFormat="1" x14ac:dyDescent="0.25">
      <c r="A8092" s="215" t="s">
        <v>160</v>
      </c>
      <c r="B8092" s="215">
        <v>6253</v>
      </c>
      <c r="C8092" s="215" t="s">
        <v>284</v>
      </c>
      <c r="D8092" s="215">
        <v>190173641</v>
      </c>
      <c r="E8092" s="215">
        <v>1020</v>
      </c>
      <c r="F8092" s="215">
        <v>1122</v>
      </c>
      <c r="G8092" s="215">
        <v>1004</v>
      </c>
      <c r="I8092" s="215" t="s">
        <v>25869</v>
      </c>
      <c r="J8092" s="215" t="s">
        <v>25870</v>
      </c>
      <c r="K8092" s="215" t="s">
        <v>328</v>
      </c>
      <c r="L8092" s="215" t="s">
        <v>23855</v>
      </c>
      <c r="AD8092" s="216"/>
    </row>
    <row r="8093" spans="1:30" s="215" customFormat="1" x14ac:dyDescent="0.25">
      <c r="A8093" s="215" t="s">
        <v>160</v>
      </c>
      <c r="B8093" s="215">
        <v>6253</v>
      </c>
      <c r="C8093" s="215" t="s">
        <v>284</v>
      </c>
      <c r="D8093" s="215">
        <v>190174603</v>
      </c>
      <c r="E8093" s="215">
        <v>1020</v>
      </c>
      <c r="F8093" s="215">
        <v>1122</v>
      </c>
      <c r="G8093" s="215">
        <v>1004</v>
      </c>
      <c r="I8093" s="215" t="s">
        <v>25871</v>
      </c>
      <c r="J8093" s="215" t="s">
        <v>25872</v>
      </c>
      <c r="K8093" s="215" t="s">
        <v>328</v>
      </c>
      <c r="L8093" s="215" t="s">
        <v>7222</v>
      </c>
      <c r="AD8093" s="216"/>
    </row>
    <row r="8094" spans="1:30" s="215" customFormat="1" x14ac:dyDescent="0.25">
      <c r="A8094" s="215" t="s">
        <v>160</v>
      </c>
      <c r="B8094" s="215">
        <v>6253</v>
      </c>
      <c r="C8094" s="215" t="s">
        <v>284</v>
      </c>
      <c r="D8094" s="215">
        <v>190174624</v>
      </c>
      <c r="E8094" s="215">
        <v>1020</v>
      </c>
      <c r="F8094" s="215">
        <v>1110</v>
      </c>
      <c r="G8094" s="215">
        <v>1004</v>
      </c>
      <c r="I8094" s="215" t="s">
        <v>25873</v>
      </c>
      <c r="J8094" s="215" t="s">
        <v>25874</v>
      </c>
      <c r="K8094" s="215" t="s">
        <v>328</v>
      </c>
      <c r="L8094" s="215" t="s">
        <v>7224</v>
      </c>
      <c r="AD8094" s="216"/>
    </row>
    <row r="8095" spans="1:30" s="215" customFormat="1" x14ac:dyDescent="0.25">
      <c r="A8095" s="215" t="s">
        <v>160</v>
      </c>
      <c r="B8095" s="215">
        <v>6253</v>
      </c>
      <c r="C8095" s="215" t="s">
        <v>284</v>
      </c>
      <c r="D8095" s="215">
        <v>190174626</v>
      </c>
      <c r="E8095" s="215">
        <v>1020</v>
      </c>
      <c r="F8095" s="215">
        <v>1110</v>
      </c>
      <c r="G8095" s="215">
        <v>1004</v>
      </c>
      <c r="I8095" s="215" t="s">
        <v>25875</v>
      </c>
      <c r="J8095" s="215" t="s">
        <v>25876</v>
      </c>
      <c r="K8095" s="215" t="s">
        <v>328</v>
      </c>
      <c r="L8095" s="215" t="s">
        <v>7260</v>
      </c>
      <c r="AD8095" s="216"/>
    </row>
    <row r="8096" spans="1:30" s="215" customFormat="1" x14ac:dyDescent="0.25">
      <c r="A8096" s="215" t="s">
        <v>160</v>
      </c>
      <c r="B8096" s="215">
        <v>6253</v>
      </c>
      <c r="C8096" s="215" t="s">
        <v>284</v>
      </c>
      <c r="D8096" s="215">
        <v>190174628</v>
      </c>
      <c r="E8096" s="215">
        <v>1020</v>
      </c>
      <c r="F8096" s="215">
        <v>1110</v>
      </c>
      <c r="G8096" s="215">
        <v>1004</v>
      </c>
      <c r="I8096" s="215" t="s">
        <v>25877</v>
      </c>
      <c r="J8096" s="215" t="s">
        <v>25878</v>
      </c>
      <c r="K8096" s="215" t="s">
        <v>328</v>
      </c>
      <c r="L8096" s="215" t="s">
        <v>7260</v>
      </c>
      <c r="AD8096" s="216"/>
    </row>
    <row r="8097" spans="1:30" s="215" customFormat="1" x14ac:dyDescent="0.25">
      <c r="A8097" s="215" t="s">
        <v>160</v>
      </c>
      <c r="B8097" s="215">
        <v>6253</v>
      </c>
      <c r="C8097" s="215" t="s">
        <v>284</v>
      </c>
      <c r="D8097" s="215">
        <v>190177443</v>
      </c>
      <c r="E8097" s="215">
        <v>1020</v>
      </c>
      <c r="F8097" s="215">
        <v>1110</v>
      </c>
      <c r="G8097" s="215">
        <v>1004</v>
      </c>
      <c r="I8097" s="215" t="s">
        <v>25879</v>
      </c>
      <c r="J8097" s="215" t="s">
        <v>25880</v>
      </c>
      <c r="K8097" s="215" t="s">
        <v>328</v>
      </c>
      <c r="L8097" s="215" t="s">
        <v>7261</v>
      </c>
      <c r="AD8097" s="216"/>
    </row>
    <row r="8098" spans="1:30" s="215" customFormat="1" x14ac:dyDescent="0.25">
      <c r="A8098" s="215" t="s">
        <v>160</v>
      </c>
      <c r="B8098" s="215">
        <v>6253</v>
      </c>
      <c r="C8098" s="215" t="s">
        <v>284</v>
      </c>
      <c r="D8098" s="215">
        <v>190180639</v>
      </c>
      <c r="E8098" s="215">
        <v>1030</v>
      </c>
      <c r="F8098" s="215">
        <v>1122</v>
      </c>
      <c r="G8098" s="215">
        <v>1004</v>
      </c>
      <c r="I8098" s="215" t="s">
        <v>25881</v>
      </c>
      <c r="J8098" s="215" t="s">
        <v>25882</v>
      </c>
      <c r="K8098" s="215" t="s">
        <v>328</v>
      </c>
      <c r="L8098" s="215" t="s">
        <v>7230</v>
      </c>
      <c r="AD8098" s="216"/>
    </row>
    <row r="8099" spans="1:30" s="215" customFormat="1" x14ac:dyDescent="0.25">
      <c r="A8099" s="215" t="s">
        <v>160</v>
      </c>
      <c r="B8099" s="215">
        <v>6253</v>
      </c>
      <c r="C8099" s="215" t="s">
        <v>284</v>
      </c>
      <c r="D8099" s="215">
        <v>190181958</v>
      </c>
      <c r="E8099" s="215">
        <v>1030</v>
      </c>
      <c r="F8099" s="215">
        <v>1122</v>
      </c>
      <c r="G8099" s="215">
        <v>1004</v>
      </c>
      <c r="I8099" s="215" t="s">
        <v>25883</v>
      </c>
      <c r="J8099" s="215" t="s">
        <v>25884</v>
      </c>
      <c r="K8099" s="215" t="s">
        <v>328</v>
      </c>
      <c r="L8099" s="215" t="s">
        <v>7229</v>
      </c>
      <c r="AD8099" s="216"/>
    </row>
    <row r="8100" spans="1:30" s="215" customFormat="1" x14ac:dyDescent="0.25">
      <c r="A8100" s="215" t="s">
        <v>160</v>
      </c>
      <c r="B8100" s="215">
        <v>6253</v>
      </c>
      <c r="C8100" s="215" t="s">
        <v>284</v>
      </c>
      <c r="D8100" s="215">
        <v>190182448</v>
      </c>
      <c r="E8100" s="215">
        <v>1030</v>
      </c>
      <c r="F8100" s="215">
        <v>1122</v>
      </c>
      <c r="G8100" s="215">
        <v>1004</v>
      </c>
      <c r="I8100" s="215" t="s">
        <v>25885</v>
      </c>
      <c r="J8100" s="215" t="s">
        <v>25886</v>
      </c>
      <c r="K8100" s="215" t="s">
        <v>328</v>
      </c>
      <c r="L8100" s="215" t="s">
        <v>7226</v>
      </c>
      <c r="AD8100" s="216"/>
    </row>
    <row r="8101" spans="1:30" s="215" customFormat="1" x14ac:dyDescent="0.25">
      <c r="A8101" s="215" t="s">
        <v>160</v>
      </c>
      <c r="B8101" s="215">
        <v>6253</v>
      </c>
      <c r="C8101" s="215" t="s">
        <v>284</v>
      </c>
      <c r="D8101" s="215">
        <v>190182458</v>
      </c>
      <c r="E8101" s="215">
        <v>1030</v>
      </c>
      <c r="F8101" s="215">
        <v>1122</v>
      </c>
      <c r="G8101" s="215">
        <v>1004</v>
      </c>
      <c r="I8101" s="215" t="s">
        <v>25887</v>
      </c>
      <c r="J8101" s="215" t="s">
        <v>25888</v>
      </c>
      <c r="K8101" s="215" t="s">
        <v>328</v>
      </c>
      <c r="L8101" s="215" t="s">
        <v>7226</v>
      </c>
      <c r="AD8101" s="216"/>
    </row>
    <row r="8102" spans="1:30" s="215" customFormat="1" x14ac:dyDescent="0.25">
      <c r="A8102" s="215" t="s">
        <v>160</v>
      </c>
      <c r="B8102" s="215">
        <v>6253</v>
      </c>
      <c r="C8102" s="215" t="s">
        <v>284</v>
      </c>
      <c r="D8102" s="215">
        <v>190187861</v>
      </c>
      <c r="E8102" s="215">
        <v>1030</v>
      </c>
      <c r="F8102" s="215">
        <v>1122</v>
      </c>
      <c r="G8102" s="215">
        <v>1004</v>
      </c>
      <c r="I8102" s="215" t="s">
        <v>25889</v>
      </c>
      <c r="J8102" s="215" t="s">
        <v>25890</v>
      </c>
      <c r="K8102" s="215" t="s">
        <v>328</v>
      </c>
      <c r="L8102" s="215" t="s">
        <v>23802</v>
      </c>
      <c r="AD8102" s="216"/>
    </row>
    <row r="8103" spans="1:30" s="215" customFormat="1" x14ac:dyDescent="0.25">
      <c r="A8103" s="215" t="s">
        <v>160</v>
      </c>
      <c r="B8103" s="215">
        <v>6253</v>
      </c>
      <c r="C8103" s="215" t="s">
        <v>284</v>
      </c>
      <c r="D8103" s="215">
        <v>190189585</v>
      </c>
      <c r="E8103" s="215">
        <v>1020</v>
      </c>
      <c r="F8103" s="215">
        <v>1122</v>
      </c>
      <c r="G8103" s="215">
        <v>1004</v>
      </c>
      <c r="I8103" s="215" t="s">
        <v>25891</v>
      </c>
      <c r="J8103" s="215" t="s">
        <v>25892</v>
      </c>
      <c r="K8103" s="215" t="s">
        <v>328</v>
      </c>
      <c r="L8103" s="215" t="s">
        <v>7228</v>
      </c>
      <c r="AD8103" s="216"/>
    </row>
    <row r="8104" spans="1:30" s="215" customFormat="1" x14ac:dyDescent="0.25">
      <c r="A8104" s="215" t="s">
        <v>160</v>
      </c>
      <c r="B8104" s="215">
        <v>6253</v>
      </c>
      <c r="C8104" s="215" t="s">
        <v>284</v>
      </c>
      <c r="D8104" s="215">
        <v>190189785</v>
      </c>
      <c r="E8104" s="215">
        <v>1030</v>
      </c>
      <c r="F8104" s="215">
        <v>1122</v>
      </c>
      <c r="G8104" s="215">
        <v>1004</v>
      </c>
      <c r="I8104" s="215" t="s">
        <v>25893</v>
      </c>
      <c r="J8104" s="215" t="s">
        <v>25894</v>
      </c>
      <c r="K8104" s="215" t="s">
        <v>328</v>
      </c>
      <c r="L8104" s="215" t="s">
        <v>7227</v>
      </c>
      <c r="AD8104" s="216"/>
    </row>
    <row r="8105" spans="1:30" s="215" customFormat="1" x14ac:dyDescent="0.25">
      <c r="A8105" s="215" t="s">
        <v>160</v>
      </c>
      <c r="B8105" s="215">
        <v>6253</v>
      </c>
      <c r="C8105" s="215" t="s">
        <v>284</v>
      </c>
      <c r="D8105" s="215">
        <v>190191671</v>
      </c>
      <c r="E8105" s="215">
        <v>1020</v>
      </c>
      <c r="F8105" s="215">
        <v>1122</v>
      </c>
      <c r="G8105" s="215">
        <v>1004</v>
      </c>
      <c r="I8105" s="215" t="s">
        <v>25895</v>
      </c>
      <c r="J8105" s="215" t="s">
        <v>25896</v>
      </c>
      <c r="K8105" s="215" t="s">
        <v>328</v>
      </c>
      <c r="L8105" s="215" t="s">
        <v>7235</v>
      </c>
      <c r="AD8105" s="216"/>
    </row>
    <row r="8106" spans="1:30" s="215" customFormat="1" x14ac:dyDescent="0.25">
      <c r="A8106" s="215" t="s">
        <v>160</v>
      </c>
      <c r="B8106" s="215">
        <v>6253</v>
      </c>
      <c r="C8106" s="215" t="s">
        <v>284</v>
      </c>
      <c r="D8106" s="215">
        <v>190193613</v>
      </c>
      <c r="E8106" s="215">
        <v>1030</v>
      </c>
      <c r="F8106" s="215">
        <v>1122</v>
      </c>
      <c r="G8106" s="215">
        <v>1004</v>
      </c>
      <c r="I8106" s="215" t="s">
        <v>25897</v>
      </c>
      <c r="J8106" s="215" t="s">
        <v>25898</v>
      </c>
      <c r="K8106" s="215" t="s">
        <v>328</v>
      </c>
      <c r="L8106" s="215" t="s">
        <v>7231</v>
      </c>
      <c r="AD8106" s="216"/>
    </row>
    <row r="8107" spans="1:30" s="215" customFormat="1" x14ac:dyDescent="0.25">
      <c r="A8107" s="215" t="s">
        <v>160</v>
      </c>
      <c r="B8107" s="215">
        <v>6253</v>
      </c>
      <c r="C8107" s="215" t="s">
        <v>284</v>
      </c>
      <c r="D8107" s="215">
        <v>190194307</v>
      </c>
      <c r="E8107" s="215">
        <v>1020</v>
      </c>
      <c r="F8107" s="215">
        <v>1122</v>
      </c>
      <c r="G8107" s="215">
        <v>1004</v>
      </c>
      <c r="I8107" s="215" t="s">
        <v>25899</v>
      </c>
      <c r="J8107" s="215" t="s">
        <v>25900</v>
      </c>
      <c r="K8107" s="215" t="s">
        <v>328</v>
      </c>
      <c r="L8107" s="215" t="s">
        <v>7236</v>
      </c>
      <c r="AD8107" s="216"/>
    </row>
    <row r="8108" spans="1:30" s="215" customFormat="1" x14ac:dyDescent="0.25">
      <c r="A8108" s="215" t="s">
        <v>160</v>
      </c>
      <c r="B8108" s="215">
        <v>6253</v>
      </c>
      <c r="C8108" s="215" t="s">
        <v>284</v>
      </c>
      <c r="D8108" s="215">
        <v>190198238</v>
      </c>
      <c r="E8108" s="215">
        <v>1020</v>
      </c>
      <c r="F8108" s="215">
        <v>1122</v>
      </c>
      <c r="G8108" s="215">
        <v>1004</v>
      </c>
      <c r="I8108" s="215" t="s">
        <v>25901</v>
      </c>
      <c r="J8108" s="215" t="s">
        <v>25902</v>
      </c>
      <c r="K8108" s="215" t="s">
        <v>328</v>
      </c>
      <c r="L8108" s="215" t="s">
        <v>7233</v>
      </c>
      <c r="AD8108" s="216"/>
    </row>
    <row r="8109" spans="1:30" s="215" customFormat="1" x14ac:dyDescent="0.25">
      <c r="A8109" s="215" t="s">
        <v>160</v>
      </c>
      <c r="B8109" s="215">
        <v>6253</v>
      </c>
      <c r="C8109" s="215" t="s">
        <v>284</v>
      </c>
      <c r="D8109" s="215">
        <v>190198498</v>
      </c>
      <c r="E8109" s="215">
        <v>1020</v>
      </c>
      <c r="F8109" s="215">
        <v>1122</v>
      </c>
      <c r="G8109" s="215">
        <v>1004</v>
      </c>
      <c r="I8109" s="215" t="s">
        <v>25903</v>
      </c>
      <c r="J8109" s="215" t="s">
        <v>25904</v>
      </c>
      <c r="K8109" s="215" t="s">
        <v>328</v>
      </c>
      <c r="L8109" s="215" t="s">
        <v>7234</v>
      </c>
      <c r="AD8109" s="216"/>
    </row>
    <row r="8110" spans="1:30" s="215" customFormat="1" x14ac:dyDescent="0.25">
      <c r="A8110" s="215" t="s">
        <v>160</v>
      </c>
      <c r="B8110" s="215">
        <v>6253</v>
      </c>
      <c r="C8110" s="215" t="s">
        <v>284</v>
      </c>
      <c r="D8110" s="215">
        <v>190201613</v>
      </c>
      <c r="E8110" s="215">
        <v>1020</v>
      </c>
      <c r="F8110" s="215">
        <v>1110</v>
      </c>
      <c r="G8110" s="215">
        <v>1004</v>
      </c>
      <c r="I8110" s="215" t="s">
        <v>25905</v>
      </c>
      <c r="J8110" s="215" t="s">
        <v>25906</v>
      </c>
      <c r="K8110" s="215" t="s">
        <v>328</v>
      </c>
      <c r="L8110" s="215" t="s">
        <v>7239</v>
      </c>
      <c r="AD8110" s="216"/>
    </row>
    <row r="8111" spans="1:30" s="215" customFormat="1" x14ac:dyDescent="0.25">
      <c r="A8111" s="215" t="s">
        <v>160</v>
      </c>
      <c r="B8111" s="215">
        <v>6253</v>
      </c>
      <c r="C8111" s="215" t="s">
        <v>284</v>
      </c>
      <c r="D8111" s="215">
        <v>190202474</v>
      </c>
      <c r="E8111" s="215">
        <v>1020</v>
      </c>
      <c r="F8111" s="215">
        <v>1110</v>
      </c>
      <c r="G8111" s="215">
        <v>1004</v>
      </c>
      <c r="I8111" s="215" t="s">
        <v>25907</v>
      </c>
      <c r="J8111" s="215" t="s">
        <v>25908</v>
      </c>
      <c r="K8111" s="215" t="s">
        <v>328</v>
      </c>
      <c r="L8111" s="215" t="s">
        <v>7238</v>
      </c>
      <c r="AD8111" s="216"/>
    </row>
    <row r="8112" spans="1:30" s="215" customFormat="1" x14ac:dyDescent="0.25">
      <c r="A8112" s="215" t="s">
        <v>160</v>
      </c>
      <c r="B8112" s="215">
        <v>6253</v>
      </c>
      <c r="C8112" s="215" t="s">
        <v>284</v>
      </c>
      <c r="D8112" s="215">
        <v>190203473</v>
      </c>
      <c r="E8112" s="215">
        <v>1020</v>
      </c>
      <c r="F8112" s="215">
        <v>1110</v>
      </c>
      <c r="G8112" s="215">
        <v>1004</v>
      </c>
      <c r="I8112" s="215" t="s">
        <v>25909</v>
      </c>
      <c r="J8112" s="215" t="s">
        <v>25910</v>
      </c>
      <c r="K8112" s="215" t="s">
        <v>328</v>
      </c>
      <c r="L8112" s="215" t="s">
        <v>7254</v>
      </c>
      <c r="AD8112" s="216"/>
    </row>
    <row r="8113" spans="1:30" s="215" customFormat="1" x14ac:dyDescent="0.25">
      <c r="A8113" s="215" t="s">
        <v>160</v>
      </c>
      <c r="B8113" s="215">
        <v>6253</v>
      </c>
      <c r="C8113" s="215" t="s">
        <v>284</v>
      </c>
      <c r="D8113" s="215">
        <v>190205395</v>
      </c>
      <c r="E8113" s="215">
        <v>1020</v>
      </c>
      <c r="F8113" s="215">
        <v>1110</v>
      </c>
      <c r="G8113" s="215">
        <v>1004</v>
      </c>
      <c r="I8113" s="215" t="s">
        <v>25911</v>
      </c>
      <c r="J8113" s="215" t="s">
        <v>25912</v>
      </c>
      <c r="K8113" s="215" t="s">
        <v>328</v>
      </c>
      <c r="L8113" s="215" t="s">
        <v>7241</v>
      </c>
      <c r="AD8113" s="216"/>
    </row>
    <row r="8114" spans="1:30" s="215" customFormat="1" x14ac:dyDescent="0.25">
      <c r="A8114" s="215" t="s">
        <v>160</v>
      </c>
      <c r="B8114" s="215">
        <v>6253</v>
      </c>
      <c r="C8114" s="215" t="s">
        <v>284</v>
      </c>
      <c r="D8114" s="215">
        <v>190206501</v>
      </c>
      <c r="E8114" s="215">
        <v>1020</v>
      </c>
      <c r="F8114" s="215">
        <v>1121</v>
      </c>
      <c r="G8114" s="215">
        <v>1004</v>
      </c>
      <c r="I8114" s="215" t="s">
        <v>25913</v>
      </c>
      <c r="J8114" s="215" t="s">
        <v>25914</v>
      </c>
      <c r="K8114" s="215" t="s">
        <v>328</v>
      </c>
      <c r="L8114" s="215" t="s">
        <v>7242</v>
      </c>
      <c r="AD8114" s="216"/>
    </row>
    <row r="8115" spans="1:30" s="215" customFormat="1" x14ac:dyDescent="0.25">
      <c r="A8115" s="215" t="s">
        <v>160</v>
      </c>
      <c r="B8115" s="215">
        <v>6253</v>
      </c>
      <c r="C8115" s="215" t="s">
        <v>284</v>
      </c>
      <c r="D8115" s="215">
        <v>190206701</v>
      </c>
      <c r="E8115" s="215">
        <v>1020</v>
      </c>
      <c r="F8115" s="215">
        <v>1121</v>
      </c>
      <c r="G8115" s="215">
        <v>1004</v>
      </c>
      <c r="I8115" s="215" t="s">
        <v>25915</v>
      </c>
      <c r="J8115" s="215" t="s">
        <v>25916</v>
      </c>
      <c r="K8115" s="215" t="s">
        <v>328</v>
      </c>
      <c r="L8115" s="215" t="s">
        <v>26057</v>
      </c>
      <c r="AD8115" s="216"/>
    </row>
    <row r="8116" spans="1:30" s="215" customFormat="1" x14ac:dyDescent="0.25">
      <c r="A8116" s="215" t="s">
        <v>160</v>
      </c>
      <c r="B8116" s="215">
        <v>6253</v>
      </c>
      <c r="C8116" s="215" t="s">
        <v>284</v>
      </c>
      <c r="D8116" s="215">
        <v>190206702</v>
      </c>
      <c r="E8116" s="215">
        <v>1020</v>
      </c>
      <c r="F8116" s="215">
        <v>1121</v>
      </c>
      <c r="G8116" s="215">
        <v>1004</v>
      </c>
      <c r="I8116" s="215" t="s">
        <v>25917</v>
      </c>
      <c r="J8116" s="215" t="s">
        <v>25918</v>
      </c>
      <c r="K8116" s="215" t="s">
        <v>328</v>
      </c>
      <c r="L8116" s="215" t="s">
        <v>26057</v>
      </c>
      <c r="AD8116" s="216"/>
    </row>
    <row r="8117" spans="1:30" s="215" customFormat="1" x14ac:dyDescent="0.25">
      <c r="A8117" s="215" t="s">
        <v>160</v>
      </c>
      <c r="B8117" s="215">
        <v>6253</v>
      </c>
      <c r="C8117" s="215" t="s">
        <v>284</v>
      </c>
      <c r="D8117" s="215">
        <v>190238709</v>
      </c>
      <c r="E8117" s="215">
        <v>1020</v>
      </c>
      <c r="F8117" s="215">
        <v>1110</v>
      </c>
      <c r="G8117" s="215">
        <v>1004</v>
      </c>
      <c r="I8117" s="215" t="s">
        <v>25919</v>
      </c>
      <c r="J8117" s="215" t="s">
        <v>25920</v>
      </c>
      <c r="K8117" s="215" t="s">
        <v>328</v>
      </c>
      <c r="L8117" s="215" t="s">
        <v>7262</v>
      </c>
      <c r="AD8117" s="216"/>
    </row>
    <row r="8118" spans="1:30" s="215" customFormat="1" x14ac:dyDescent="0.25">
      <c r="A8118" s="215" t="s">
        <v>160</v>
      </c>
      <c r="B8118" s="215">
        <v>6253</v>
      </c>
      <c r="C8118" s="215" t="s">
        <v>284</v>
      </c>
      <c r="D8118" s="215">
        <v>190238729</v>
      </c>
      <c r="E8118" s="215">
        <v>1020</v>
      </c>
      <c r="F8118" s="215">
        <v>1110</v>
      </c>
      <c r="G8118" s="215">
        <v>1004</v>
      </c>
      <c r="I8118" s="215" t="s">
        <v>25921</v>
      </c>
      <c r="J8118" s="215" t="s">
        <v>25922</v>
      </c>
      <c r="K8118" s="215" t="s">
        <v>328</v>
      </c>
      <c r="L8118" s="215" t="s">
        <v>7262</v>
      </c>
      <c r="AD8118" s="216"/>
    </row>
    <row r="8119" spans="1:30" s="215" customFormat="1" x14ac:dyDescent="0.25">
      <c r="A8119" s="215" t="s">
        <v>160</v>
      </c>
      <c r="B8119" s="215">
        <v>6253</v>
      </c>
      <c r="C8119" s="215" t="s">
        <v>284</v>
      </c>
      <c r="D8119" s="215">
        <v>190346409</v>
      </c>
      <c r="E8119" s="215">
        <v>1020</v>
      </c>
      <c r="F8119" s="215">
        <v>1121</v>
      </c>
      <c r="G8119" s="215">
        <v>1004</v>
      </c>
      <c r="I8119" s="215" t="s">
        <v>25923</v>
      </c>
      <c r="J8119" s="215" t="s">
        <v>25924</v>
      </c>
      <c r="K8119" s="215" t="s">
        <v>328</v>
      </c>
      <c r="L8119" s="215" t="s">
        <v>7255</v>
      </c>
      <c r="AD8119" s="216"/>
    </row>
    <row r="8120" spans="1:30" s="215" customFormat="1" x14ac:dyDescent="0.25">
      <c r="A8120" s="215" t="s">
        <v>160</v>
      </c>
      <c r="B8120" s="215">
        <v>6253</v>
      </c>
      <c r="C8120" s="215" t="s">
        <v>284</v>
      </c>
      <c r="D8120" s="215">
        <v>190346530</v>
      </c>
      <c r="E8120" s="215">
        <v>1020</v>
      </c>
      <c r="F8120" s="215">
        <v>1122</v>
      </c>
      <c r="G8120" s="215">
        <v>1004</v>
      </c>
      <c r="I8120" s="215" t="s">
        <v>25925</v>
      </c>
      <c r="J8120" s="215" t="s">
        <v>25926</v>
      </c>
      <c r="K8120" s="215" t="s">
        <v>328</v>
      </c>
      <c r="L8120" s="215" t="s">
        <v>7249</v>
      </c>
      <c r="AD8120" s="216"/>
    </row>
    <row r="8121" spans="1:30" s="215" customFormat="1" x14ac:dyDescent="0.25">
      <c r="A8121" s="215" t="s">
        <v>160</v>
      </c>
      <c r="B8121" s="215">
        <v>6253</v>
      </c>
      <c r="C8121" s="215" t="s">
        <v>284</v>
      </c>
      <c r="D8121" s="215">
        <v>190363688</v>
      </c>
      <c r="E8121" s="215">
        <v>1020</v>
      </c>
      <c r="F8121" s="215">
        <v>1230</v>
      </c>
      <c r="G8121" s="215">
        <v>1004</v>
      </c>
      <c r="I8121" s="215" t="s">
        <v>25927</v>
      </c>
      <c r="J8121" s="215" t="s">
        <v>25928</v>
      </c>
      <c r="K8121" s="215" t="s">
        <v>328</v>
      </c>
      <c r="L8121" s="215" t="s">
        <v>7250</v>
      </c>
      <c r="AD8121" s="216"/>
    </row>
    <row r="8122" spans="1:30" s="215" customFormat="1" x14ac:dyDescent="0.25">
      <c r="A8122" s="215" t="s">
        <v>160</v>
      </c>
      <c r="B8122" s="215">
        <v>6253</v>
      </c>
      <c r="C8122" s="215" t="s">
        <v>284</v>
      </c>
      <c r="D8122" s="215">
        <v>190369251</v>
      </c>
      <c r="E8122" s="215">
        <v>1020</v>
      </c>
      <c r="F8122" s="215">
        <v>1122</v>
      </c>
      <c r="G8122" s="215">
        <v>1004</v>
      </c>
      <c r="I8122" s="215" t="s">
        <v>25929</v>
      </c>
      <c r="J8122" s="215" t="s">
        <v>25930</v>
      </c>
      <c r="K8122" s="215" t="s">
        <v>328</v>
      </c>
      <c r="L8122" s="215" t="s">
        <v>7249</v>
      </c>
      <c r="AD8122" s="216"/>
    </row>
    <row r="8123" spans="1:30" s="215" customFormat="1" x14ac:dyDescent="0.25">
      <c r="A8123" s="215" t="s">
        <v>160</v>
      </c>
      <c r="B8123" s="215">
        <v>6253</v>
      </c>
      <c r="C8123" s="215" t="s">
        <v>284</v>
      </c>
      <c r="D8123" s="215">
        <v>190385629</v>
      </c>
      <c r="E8123" s="215">
        <v>1020</v>
      </c>
      <c r="F8123" s="215">
        <v>1122</v>
      </c>
      <c r="G8123" s="215">
        <v>1004</v>
      </c>
      <c r="I8123" s="215" t="s">
        <v>25931</v>
      </c>
      <c r="J8123" s="215" t="s">
        <v>25932</v>
      </c>
      <c r="K8123" s="215" t="s">
        <v>328</v>
      </c>
      <c r="L8123" s="215" t="s">
        <v>7245</v>
      </c>
      <c r="AD8123" s="216"/>
    </row>
    <row r="8124" spans="1:30" s="215" customFormat="1" x14ac:dyDescent="0.25">
      <c r="A8124" s="215" t="s">
        <v>160</v>
      </c>
      <c r="B8124" s="215">
        <v>6253</v>
      </c>
      <c r="C8124" s="215" t="s">
        <v>284</v>
      </c>
      <c r="D8124" s="215">
        <v>190387410</v>
      </c>
      <c r="E8124" s="215">
        <v>1020</v>
      </c>
      <c r="F8124" s="215">
        <v>1122</v>
      </c>
      <c r="G8124" s="215">
        <v>1004</v>
      </c>
      <c r="I8124" s="215" t="s">
        <v>25933</v>
      </c>
      <c r="J8124" s="215" t="s">
        <v>25934</v>
      </c>
      <c r="K8124" s="215" t="s">
        <v>328</v>
      </c>
      <c r="L8124" s="215" t="s">
        <v>7245</v>
      </c>
      <c r="AD8124" s="216"/>
    </row>
    <row r="8125" spans="1:30" s="215" customFormat="1" x14ac:dyDescent="0.25">
      <c r="A8125" s="215" t="s">
        <v>160</v>
      </c>
      <c r="B8125" s="215">
        <v>6253</v>
      </c>
      <c r="C8125" s="215" t="s">
        <v>284</v>
      </c>
      <c r="D8125" s="215">
        <v>190387528</v>
      </c>
      <c r="E8125" s="215">
        <v>1020</v>
      </c>
      <c r="F8125" s="215">
        <v>1122</v>
      </c>
      <c r="G8125" s="215">
        <v>1004</v>
      </c>
      <c r="I8125" s="215" t="s">
        <v>25935</v>
      </c>
      <c r="J8125" s="215" t="s">
        <v>25936</v>
      </c>
      <c r="K8125" s="215" t="s">
        <v>328</v>
      </c>
      <c r="L8125" s="215" t="s">
        <v>7245</v>
      </c>
      <c r="AD8125" s="216"/>
    </row>
    <row r="8126" spans="1:30" s="215" customFormat="1" x14ac:dyDescent="0.25">
      <c r="A8126" s="215" t="s">
        <v>160</v>
      </c>
      <c r="B8126" s="215">
        <v>6253</v>
      </c>
      <c r="C8126" s="215" t="s">
        <v>284</v>
      </c>
      <c r="D8126" s="215">
        <v>190389514</v>
      </c>
      <c r="E8126" s="215">
        <v>1020</v>
      </c>
      <c r="F8126" s="215">
        <v>1122</v>
      </c>
      <c r="G8126" s="215">
        <v>1004</v>
      </c>
      <c r="I8126" s="215" t="s">
        <v>25937</v>
      </c>
      <c r="J8126" s="215" t="s">
        <v>25938</v>
      </c>
      <c r="K8126" s="215" t="s">
        <v>328</v>
      </c>
      <c r="L8126" s="215" t="s">
        <v>7245</v>
      </c>
      <c r="AD8126" s="216"/>
    </row>
    <row r="8127" spans="1:30" s="215" customFormat="1" x14ac:dyDescent="0.25">
      <c r="A8127" s="215" t="s">
        <v>160</v>
      </c>
      <c r="B8127" s="215">
        <v>6253</v>
      </c>
      <c r="C8127" s="215" t="s">
        <v>284</v>
      </c>
      <c r="D8127" s="215">
        <v>190432028</v>
      </c>
      <c r="E8127" s="215">
        <v>1020</v>
      </c>
      <c r="F8127" s="215">
        <v>1122</v>
      </c>
      <c r="G8127" s="215">
        <v>1004</v>
      </c>
      <c r="I8127" s="215" t="s">
        <v>25939</v>
      </c>
      <c r="J8127" s="215" t="s">
        <v>25940</v>
      </c>
      <c r="K8127" s="215" t="s">
        <v>328</v>
      </c>
      <c r="L8127" s="215" t="s">
        <v>7258</v>
      </c>
      <c r="AD8127" s="216"/>
    </row>
    <row r="8128" spans="1:30" s="215" customFormat="1" x14ac:dyDescent="0.25">
      <c r="A8128" s="215" t="s">
        <v>160</v>
      </c>
      <c r="B8128" s="215">
        <v>6253</v>
      </c>
      <c r="C8128" s="215" t="s">
        <v>284</v>
      </c>
      <c r="D8128" s="215">
        <v>190532461</v>
      </c>
      <c r="E8128" s="215">
        <v>1020</v>
      </c>
      <c r="F8128" s="215">
        <v>1122</v>
      </c>
      <c r="G8128" s="215">
        <v>1004</v>
      </c>
      <c r="I8128" s="215" t="s">
        <v>28936</v>
      </c>
      <c r="J8128" s="215" t="s">
        <v>28937</v>
      </c>
      <c r="K8128" s="215" t="s">
        <v>8688</v>
      </c>
      <c r="L8128" s="215" t="s">
        <v>28989</v>
      </c>
      <c r="AD8128" s="216"/>
    </row>
    <row r="8129" spans="1:30" s="215" customFormat="1" x14ac:dyDescent="0.25">
      <c r="A8129" s="215" t="s">
        <v>160</v>
      </c>
      <c r="B8129" s="215">
        <v>6253</v>
      </c>
      <c r="C8129" s="215" t="s">
        <v>284</v>
      </c>
      <c r="D8129" s="215">
        <v>190580969</v>
      </c>
      <c r="E8129" s="215">
        <v>1020</v>
      </c>
      <c r="F8129" s="215">
        <v>1122</v>
      </c>
      <c r="G8129" s="215">
        <v>1004</v>
      </c>
      <c r="I8129" s="215" t="s">
        <v>25941</v>
      </c>
      <c r="J8129" s="215" t="s">
        <v>25942</v>
      </c>
      <c r="K8129" s="215" t="s">
        <v>328</v>
      </c>
      <c r="L8129" s="215" t="s">
        <v>7259</v>
      </c>
      <c r="AD8129" s="216"/>
    </row>
    <row r="8130" spans="1:30" s="215" customFormat="1" x14ac:dyDescent="0.25">
      <c r="A8130" s="215" t="s">
        <v>160</v>
      </c>
      <c r="B8130" s="215">
        <v>6253</v>
      </c>
      <c r="C8130" s="215" t="s">
        <v>284</v>
      </c>
      <c r="D8130" s="215">
        <v>190595108</v>
      </c>
      <c r="E8130" s="215">
        <v>1020</v>
      </c>
      <c r="F8130" s="215">
        <v>1110</v>
      </c>
      <c r="G8130" s="215">
        <v>1004</v>
      </c>
      <c r="I8130" s="215" t="s">
        <v>25943</v>
      </c>
      <c r="J8130" s="215" t="s">
        <v>25944</v>
      </c>
      <c r="K8130" s="215" t="s">
        <v>328</v>
      </c>
      <c r="L8130" s="215" t="s">
        <v>7263</v>
      </c>
      <c r="AD8130" s="216"/>
    </row>
    <row r="8131" spans="1:30" s="215" customFormat="1" x14ac:dyDescent="0.25">
      <c r="A8131" s="215" t="s">
        <v>160</v>
      </c>
      <c r="B8131" s="215">
        <v>6253</v>
      </c>
      <c r="C8131" s="215" t="s">
        <v>284</v>
      </c>
      <c r="D8131" s="215">
        <v>190595230</v>
      </c>
      <c r="E8131" s="215">
        <v>1020</v>
      </c>
      <c r="F8131" s="215">
        <v>1110</v>
      </c>
      <c r="G8131" s="215">
        <v>1004</v>
      </c>
      <c r="I8131" s="215" t="s">
        <v>25945</v>
      </c>
      <c r="J8131" s="215" t="s">
        <v>25946</v>
      </c>
      <c r="K8131" s="215" t="s">
        <v>328</v>
      </c>
      <c r="L8131" s="215" t="s">
        <v>7263</v>
      </c>
      <c r="AD8131" s="216"/>
    </row>
    <row r="8132" spans="1:30" s="215" customFormat="1" x14ac:dyDescent="0.25">
      <c r="A8132" s="215" t="s">
        <v>160</v>
      </c>
      <c r="B8132" s="215">
        <v>6253</v>
      </c>
      <c r="C8132" s="215" t="s">
        <v>284</v>
      </c>
      <c r="D8132" s="215">
        <v>190595290</v>
      </c>
      <c r="E8132" s="215">
        <v>1020</v>
      </c>
      <c r="F8132" s="215">
        <v>1110</v>
      </c>
      <c r="G8132" s="215">
        <v>1004</v>
      </c>
      <c r="I8132" s="215" t="s">
        <v>25947</v>
      </c>
      <c r="J8132" s="215" t="s">
        <v>25948</v>
      </c>
      <c r="K8132" s="215" t="s">
        <v>328</v>
      </c>
      <c r="L8132" s="215" t="s">
        <v>7264</v>
      </c>
      <c r="AD8132" s="216"/>
    </row>
    <row r="8133" spans="1:30" s="215" customFormat="1" x14ac:dyDescent="0.25">
      <c r="A8133" s="215" t="s">
        <v>160</v>
      </c>
      <c r="B8133" s="215">
        <v>6253</v>
      </c>
      <c r="C8133" s="215" t="s">
        <v>284</v>
      </c>
      <c r="D8133" s="215">
        <v>190595369</v>
      </c>
      <c r="E8133" s="215">
        <v>1020</v>
      </c>
      <c r="F8133" s="215">
        <v>1110</v>
      </c>
      <c r="G8133" s="215">
        <v>1004</v>
      </c>
      <c r="I8133" s="215" t="s">
        <v>25949</v>
      </c>
      <c r="J8133" s="215" t="s">
        <v>25950</v>
      </c>
      <c r="K8133" s="215" t="s">
        <v>328</v>
      </c>
      <c r="L8133" s="215" t="s">
        <v>7264</v>
      </c>
      <c r="AD8133" s="216"/>
    </row>
    <row r="8134" spans="1:30" s="215" customFormat="1" x14ac:dyDescent="0.25">
      <c r="A8134" s="215" t="s">
        <v>160</v>
      </c>
      <c r="B8134" s="215">
        <v>6253</v>
      </c>
      <c r="C8134" s="215" t="s">
        <v>284</v>
      </c>
      <c r="D8134" s="215">
        <v>190808874</v>
      </c>
      <c r="E8134" s="215">
        <v>1020</v>
      </c>
      <c r="F8134" s="215">
        <v>1110</v>
      </c>
      <c r="G8134" s="215">
        <v>1004</v>
      </c>
      <c r="I8134" s="215" t="s">
        <v>25951</v>
      </c>
      <c r="J8134" s="215" t="s">
        <v>25952</v>
      </c>
      <c r="K8134" s="215" t="s">
        <v>328</v>
      </c>
      <c r="L8134" s="215" t="s">
        <v>7251</v>
      </c>
      <c r="AD8134" s="216"/>
    </row>
    <row r="8135" spans="1:30" s="215" customFormat="1" x14ac:dyDescent="0.25">
      <c r="A8135" s="215" t="s">
        <v>160</v>
      </c>
      <c r="B8135" s="215">
        <v>6253</v>
      </c>
      <c r="C8135" s="215" t="s">
        <v>284</v>
      </c>
      <c r="D8135" s="215">
        <v>190808876</v>
      </c>
      <c r="E8135" s="215">
        <v>1020</v>
      </c>
      <c r="F8135" s="215">
        <v>1110</v>
      </c>
      <c r="G8135" s="215">
        <v>1004</v>
      </c>
      <c r="I8135" s="215" t="s">
        <v>25953</v>
      </c>
      <c r="J8135" s="215" t="s">
        <v>25954</v>
      </c>
      <c r="K8135" s="215" t="s">
        <v>328</v>
      </c>
      <c r="L8135" s="215" t="s">
        <v>7252</v>
      </c>
      <c r="AD8135" s="216"/>
    </row>
    <row r="8136" spans="1:30" s="215" customFormat="1" x14ac:dyDescent="0.25">
      <c r="A8136" s="215" t="s">
        <v>160</v>
      </c>
      <c r="B8136" s="215">
        <v>6253</v>
      </c>
      <c r="C8136" s="215" t="s">
        <v>284</v>
      </c>
      <c r="D8136" s="215">
        <v>190808890</v>
      </c>
      <c r="E8136" s="215">
        <v>1020</v>
      </c>
      <c r="F8136" s="215">
        <v>1110</v>
      </c>
      <c r="G8136" s="215">
        <v>1004</v>
      </c>
      <c r="I8136" s="215" t="s">
        <v>25955</v>
      </c>
      <c r="J8136" s="215" t="s">
        <v>25956</v>
      </c>
      <c r="K8136" s="215" t="s">
        <v>328</v>
      </c>
      <c r="L8136" s="215" t="s">
        <v>7253</v>
      </c>
      <c r="AD8136" s="216"/>
    </row>
    <row r="8137" spans="1:30" s="215" customFormat="1" x14ac:dyDescent="0.25">
      <c r="A8137" s="215" t="s">
        <v>160</v>
      </c>
      <c r="B8137" s="215">
        <v>6253</v>
      </c>
      <c r="C8137" s="215" t="s">
        <v>284</v>
      </c>
      <c r="D8137" s="215">
        <v>190817953</v>
      </c>
      <c r="E8137" s="215">
        <v>1020</v>
      </c>
      <c r="F8137" s="215">
        <v>1122</v>
      </c>
      <c r="G8137" s="215">
        <v>1004</v>
      </c>
      <c r="I8137" s="215" t="s">
        <v>25957</v>
      </c>
      <c r="J8137" s="215" t="s">
        <v>25958</v>
      </c>
      <c r="K8137" s="215" t="s">
        <v>328</v>
      </c>
      <c r="L8137" s="215" t="s">
        <v>7245</v>
      </c>
      <c r="AD8137" s="216"/>
    </row>
    <row r="8138" spans="1:30" s="215" customFormat="1" x14ac:dyDescent="0.25">
      <c r="A8138" s="215" t="s">
        <v>160</v>
      </c>
      <c r="B8138" s="215">
        <v>6253</v>
      </c>
      <c r="C8138" s="215" t="s">
        <v>284</v>
      </c>
      <c r="D8138" s="215">
        <v>190818429</v>
      </c>
      <c r="E8138" s="215">
        <v>1020</v>
      </c>
      <c r="F8138" s="215">
        <v>1122</v>
      </c>
      <c r="G8138" s="215">
        <v>1004</v>
      </c>
      <c r="I8138" s="215" t="s">
        <v>25959</v>
      </c>
      <c r="J8138" s="215" t="s">
        <v>25960</v>
      </c>
      <c r="K8138" s="215" t="s">
        <v>328</v>
      </c>
      <c r="L8138" s="215" t="s">
        <v>7245</v>
      </c>
      <c r="AD8138" s="216"/>
    </row>
    <row r="8139" spans="1:30" s="215" customFormat="1" x14ac:dyDescent="0.25">
      <c r="A8139" s="215" t="s">
        <v>160</v>
      </c>
      <c r="B8139" s="215">
        <v>6253</v>
      </c>
      <c r="C8139" s="215" t="s">
        <v>284</v>
      </c>
      <c r="D8139" s="215">
        <v>190842929</v>
      </c>
      <c r="E8139" s="215">
        <v>1020</v>
      </c>
      <c r="F8139" s="215">
        <v>1122</v>
      </c>
      <c r="G8139" s="215">
        <v>1004</v>
      </c>
      <c r="I8139" s="215" t="s">
        <v>25961</v>
      </c>
      <c r="J8139" s="215" t="s">
        <v>25962</v>
      </c>
      <c r="K8139" s="215" t="s">
        <v>328</v>
      </c>
      <c r="L8139" s="215" t="s">
        <v>26053</v>
      </c>
      <c r="AD8139" s="216"/>
    </row>
    <row r="8140" spans="1:30" s="215" customFormat="1" x14ac:dyDescent="0.25">
      <c r="A8140" s="215" t="s">
        <v>160</v>
      </c>
      <c r="B8140" s="215">
        <v>6253</v>
      </c>
      <c r="C8140" s="215" t="s">
        <v>284</v>
      </c>
      <c r="D8140" s="215">
        <v>190865650</v>
      </c>
      <c r="E8140" s="215">
        <v>1060</v>
      </c>
      <c r="F8140" s="215">
        <v>1110</v>
      </c>
      <c r="G8140" s="215">
        <v>1004</v>
      </c>
      <c r="I8140" s="215" t="s">
        <v>6640</v>
      </c>
      <c r="J8140" s="215" t="s">
        <v>6641</v>
      </c>
      <c r="K8140" s="215" t="s">
        <v>328</v>
      </c>
      <c r="L8140" s="215" t="s">
        <v>7265</v>
      </c>
      <c r="AD8140" s="216"/>
    </row>
    <row r="8141" spans="1:30" s="215" customFormat="1" x14ac:dyDescent="0.25">
      <c r="A8141" s="215" t="s">
        <v>160</v>
      </c>
      <c r="B8141" s="215">
        <v>6253</v>
      </c>
      <c r="C8141" s="215" t="s">
        <v>284</v>
      </c>
      <c r="D8141" s="215">
        <v>190991991</v>
      </c>
      <c r="E8141" s="215">
        <v>1030</v>
      </c>
      <c r="F8141" s="215">
        <v>1122</v>
      </c>
      <c r="G8141" s="215">
        <v>1004</v>
      </c>
      <c r="I8141" s="215" t="s">
        <v>25963</v>
      </c>
      <c r="J8141" s="215" t="s">
        <v>25964</v>
      </c>
      <c r="K8141" s="215" t="s">
        <v>328</v>
      </c>
      <c r="L8141" s="215" t="s">
        <v>7479</v>
      </c>
      <c r="AD8141" s="216"/>
    </row>
    <row r="8142" spans="1:30" s="215" customFormat="1" x14ac:dyDescent="0.25">
      <c r="A8142" s="215" t="s">
        <v>160</v>
      </c>
      <c r="B8142" s="215">
        <v>6253</v>
      </c>
      <c r="C8142" s="215" t="s">
        <v>284</v>
      </c>
      <c r="D8142" s="215">
        <v>190992050</v>
      </c>
      <c r="E8142" s="215">
        <v>1030</v>
      </c>
      <c r="F8142" s="215">
        <v>1122</v>
      </c>
      <c r="G8142" s="215">
        <v>1004</v>
      </c>
      <c r="I8142" s="215" t="s">
        <v>25965</v>
      </c>
      <c r="J8142" s="215" t="s">
        <v>25966</v>
      </c>
      <c r="K8142" s="215" t="s">
        <v>328</v>
      </c>
      <c r="L8142" s="215" t="s">
        <v>7479</v>
      </c>
      <c r="AD8142" s="216"/>
    </row>
    <row r="8143" spans="1:30" s="215" customFormat="1" x14ac:dyDescent="0.25">
      <c r="A8143" s="215" t="s">
        <v>160</v>
      </c>
      <c r="B8143" s="215">
        <v>6253</v>
      </c>
      <c r="C8143" s="215" t="s">
        <v>284</v>
      </c>
      <c r="D8143" s="215">
        <v>190999371</v>
      </c>
      <c r="E8143" s="215">
        <v>1030</v>
      </c>
      <c r="F8143" s="215">
        <v>1274</v>
      </c>
      <c r="G8143" s="215">
        <v>1004</v>
      </c>
      <c r="I8143" s="215" t="s">
        <v>25967</v>
      </c>
      <c r="J8143" s="215" t="s">
        <v>25968</v>
      </c>
      <c r="K8143" s="215" t="s">
        <v>328</v>
      </c>
      <c r="L8143" s="215" t="s">
        <v>26236</v>
      </c>
      <c r="AD8143" s="216"/>
    </row>
    <row r="8144" spans="1:30" s="215" customFormat="1" x14ac:dyDescent="0.25">
      <c r="A8144" s="215" t="s">
        <v>160</v>
      </c>
      <c r="B8144" s="215">
        <v>6253</v>
      </c>
      <c r="C8144" s="215" t="s">
        <v>284</v>
      </c>
      <c r="D8144" s="215">
        <v>191003190</v>
      </c>
      <c r="E8144" s="215">
        <v>1020</v>
      </c>
      <c r="F8144" s="215">
        <v>1110</v>
      </c>
      <c r="G8144" s="215">
        <v>1004</v>
      </c>
      <c r="I8144" s="215" t="s">
        <v>25969</v>
      </c>
      <c r="J8144" s="215" t="s">
        <v>25970</v>
      </c>
      <c r="K8144" s="215" t="s">
        <v>328</v>
      </c>
      <c r="L8144" s="215" t="s">
        <v>7265</v>
      </c>
      <c r="AD8144" s="216"/>
    </row>
    <row r="8145" spans="1:30" s="215" customFormat="1" x14ac:dyDescent="0.25">
      <c r="A8145" s="215" t="s">
        <v>160</v>
      </c>
      <c r="B8145" s="215">
        <v>6253</v>
      </c>
      <c r="C8145" s="215" t="s">
        <v>284</v>
      </c>
      <c r="D8145" s="215">
        <v>191063872</v>
      </c>
      <c r="E8145" s="215">
        <v>1020</v>
      </c>
      <c r="F8145" s="215">
        <v>1110</v>
      </c>
      <c r="G8145" s="215">
        <v>1004</v>
      </c>
      <c r="I8145" s="215" t="s">
        <v>17947</v>
      </c>
      <c r="J8145" s="215" t="s">
        <v>17948</v>
      </c>
      <c r="K8145" s="215" t="s">
        <v>8688</v>
      </c>
      <c r="L8145" s="215" t="s">
        <v>22233</v>
      </c>
      <c r="AD8145" s="216"/>
    </row>
    <row r="8146" spans="1:30" s="215" customFormat="1" x14ac:dyDescent="0.25">
      <c r="A8146" s="215" t="s">
        <v>160</v>
      </c>
      <c r="B8146" s="215">
        <v>6253</v>
      </c>
      <c r="C8146" s="215" t="s">
        <v>284</v>
      </c>
      <c r="D8146" s="215">
        <v>191063950</v>
      </c>
      <c r="E8146" s="215">
        <v>1020</v>
      </c>
      <c r="F8146" s="215">
        <v>1110</v>
      </c>
      <c r="G8146" s="215">
        <v>1004</v>
      </c>
      <c r="I8146" s="215" t="s">
        <v>17949</v>
      </c>
      <c r="J8146" s="215" t="s">
        <v>17950</v>
      </c>
      <c r="K8146" s="215" t="s">
        <v>8688</v>
      </c>
      <c r="L8146" s="215" t="s">
        <v>22234</v>
      </c>
      <c r="AD8146" s="216"/>
    </row>
    <row r="8147" spans="1:30" s="215" customFormat="1" x14ac:dyDescent="0.25">
      <c r="A8147" s="215" t="s">
        <v>160</v>
      </c>
      <c r="B8147" s="215">
        <v>6253</v>
      </c>
      <c r="C8147" s="215" t="s">
        <v>284</v>
      </c>
      <c r="D8147" s="215">
        <v>191065010</v>
      </c>
      <c r="E8147" s="215">
        <v>1020</v>
      </c>
      <c r="F8147" s="215">
        <v>1110</v>
      </c>
      <c r="G8147" s="215">
        <v>1003</v>
      </c>
      <c r="I8147" s="215" t="s">
        <v>25971</v>
      </c>
      <c r="J8147" s="215" t="s">
        <v>25972</v>
      </c>
      <c r="K8147" s="215" t="s">
        <v>328</v>
      </c>
      <c r="L8147" s="215" t="s">
        <v>26058</v>
      </c>
      <c r="AD8147" s="216"/>
    </row>
    <row r="8148" spans="1:30" s="215" customFormat="1" x14ac:dyDescent="0.25">
      <c r="A8148" s="215" t="s">
        <v>160</v>
      </c>
      <c r="B8148" s="215">
        <v>6253</v>
      </c>
      <c r="C8148" s="215" t="s">
        <v>284</v>
      </c>
      <c r="D8148" s="215">
        <v>191387592</v>
      </c>
      <c r="E8148" s="215">
        <v>1020</v>
      </c>
      <c r="F8148" s="215">
        <v>1110</v>
      </c>
      <c r="G8148" s="215">
        <v>1004</v>
      </c>
      <c r="I8148" s="215" t="s">
        <v>25973</v>
      </c>
      <c r="J8148" s="215" t="s">
        <v>25974</v>
      </c>
      <c r="K8148" s="215" t="s">
        <v>328</v>
      </c>
      <c r="L8148" s="215" t="s">
        <v>7266</v>
      </c>
      <c r="AD8148" s="216"/>
    </row>
    <row r="8149" spans="1:30" s="215" customFormat="1" x14ac:dyDescent="0.25">
      <c r="A8149" s="215" t="s">
        <v>160</v>
      </c>
      <c r="B8149" s="215">
        <v>6253</v>
      </c>
      <c r="C8149" s="215" t="s">
        <v>284</v>
      </c>
      <c r="D8149" s="215">
        <v>191390972</v>
      </c>
      <c r="E8149" s="215">
        <v>1020</v>
      </c>
      <c r="F8149" s="215">
        <v>1110</v>
      </c>
      <c r="G8149" s="215">
        <v>1004</v>
      </c>
      <c r="I8149" s="215" t="s">
        <v>25975</v>
      </c>
      <c r="J8149" s="215" t="s">
        <v>25976</v>
      </c>
      <c r="K8149" s="215" t="s">
        <v>328</v>
      </c>
      <c r="L8149" s="215" t="s">
        <v>7266</v>
      </c>
      <c r="AD8149" s="216"/>
    </row>
    <row r="8150" spans="1:30" s="215" customFormat="1" x14ac:dyDescent="0.25">
      <c r="A8150" s="215" t="s">
        <v>160</v>
      </c>
      <c r="B8150" s="215">
        <v>6253</v>
      </c>
      <c r="C8150" s="215" t="s">
        <v>284</v>
      </c>
      <c r="D8150" s="215">
        <v>191429920</v>
      </c>
      <c r="E8150" s="215">
        <v>1020</v>
      </c>
      <c r="F8150" s="215">
        <v>1271</v>
      </c>
      <c r="G8150" s="215">
        <v>1004</v>
      </c>
      <c r="I8150" s="215" t="s">
        <v>26989</v>
      </c>
      <c r="J8150" s="215" t="s">
        <v>26990</v>
      </c>
      <c r="K8150" s="215" t="s">
        <v>328</v>
      </c>
      <c r="L8150" s="215" t="s">
        <v>26070</v>
      </c>
      <c r="AD8150" s="216"/>
    </row>
    <row r="8151" spans="1:30" s="215" customFormat="1" x14ac:dyDescent="0.25">
      <c r="A8151" s="215" t="s">
        <v>160</v>
      </c>
      <c r="B8151" s="215">
        <v>6253</v>
      </c>
      <c r="C8151" s="215" t="s">
        <v>284</v>
      </c>
      <c r="D8151" s="215">
        <v>191577611</v>
      </c>
      <c r="E8151" s="215">
        <v>1020</v>
      </c>
      <c r="F8151" s="215">
        <v>1110</v>
      </c>
      <c r="G8151" s="215">
        <v>1004</v>
      </c>
      <c r="I8151" s="215" t="s">
        <v>24186</v>
      </c>
      <c r="J8151" s="215" t="s">
        <v>25977</v>
      </c>
      <c r="K8151" s="215" t="s">
        <v>328</v>
      </c>
      <c r="L8151" s="215" t="s">
        <v>26071</v>
      </c>
      <c r="AD8151" s="216"/>
    </row>
    <row r="8152" spans="1:30" s="215" customFormat="1" x14ac:dyDescent="0.25">
      <c r="A8152" s="215" t="s">
        <v>160</v>
      </c>
      <c r="B8152" s="215">
        <v>6253</v>
      </c>
      <c r="C8152" s="215" t="s">
        <v>284</v>
      </c>
      <c r="D8152" s="215">
        <v>191577612</v>
      </c>
      <c r="E8152" s="215">
        <v>1020</v>
      </c>
      <c r="F8152" s="215">
        <v>1110</v>
      </c>
      <c r="G8152" s="215">
        <v>1004</v>
      </c>
      <c r="I8152" s="215" t="s">
        <v>24187</v>
      </c>
      <c r="J8152" s="215" t="s">
        <v>25978</v>
      </c>
      <c r="K8152" s="215" t="s">
        <v>328</v>
      </c>
      <c r="L8152" s="215" t="s">
        <v>26072</v>
      </c>
      <c r="AD8152" s="216"/>
    </row>
    <row r="8153" spans="1:30" s="215" customFormat="1" x14ac:dyDescent="0.25">
      <c r="A8153" s="215" t="s">
        <v>160</v>
      </c>
      <c r="B8153" s="215">
        <v>6253</v>
      </c>
      <c r="C8153" s="215" t="s">
        <v>284</v>
      </c>
      <c r="D8153" s="215">
        <v>191633285</v>
      </c>
      <c r="E8153" s="215">
        <v>1020</v>
      </c>
      <c r="F8153" s="215">
        <v>1110</v>
      </c>
      <c r="G8153" s="215">
        <v>1004</v>
      </c>
      <c r="I8153" s="215" t="s">
        <v>17951</v>
      </c>
      <c r="J8153" s="215" t="s">
        <v>17952</v>
      </c>
      <c r="K8153" s="215" t="s">
        <v>8688</v>
      </c>
      <c r="L8153" s="215" t="s">
        <v>22235</v>
      </c>
      <c r="AD8153" s="216"/>
    </row>
    <row r="8154" spans="1:30" s="215" customFormat="1" x14ac:dyDescent="0.25">
      <c r="A8154" s="215" t="s">
        <v>160</v>
      </c>
      <c r="B8154" s="215">
        <v>6253</v>
      </c>
      <c r="C8154" s="215" t="s">
        <v>284</v>
      </c>
      <c r="D8154" s="215">
        <v>191656863</v>
      </c>
      <c r="E8154" s="215">
        <v>1020</v>
      </c>
      <c r="F8154" s="215">
        <v>1122</v>
      </c>
      <c r="G8154" s="215">
        <v>1004</v>
      </c>
      <c r="I8154" s="215" t="s">
        <v>17953</v>
      </c>
      <c r="J8154" s="215" t="s">
        <v>17954</v>
      </c>
      <c r="K8154" s="215" t="s">
        <v>8688</v>
      </c>
      <c r="L8154" s="215" t="s">
        <v>22236</v>
      </c>
      <c r="AD8154" s="216"/>
    </row>
    <row r="8155" spans="1:30" s="215" customFormat="1" x14ac:dyDescent="0.25">
      <c r="A8155" s="215" t="s">
        <v>160</v>
      </c>
      <c r="B8155" s="215">
        <v>6253</v>
      </c>
      <c r="C8155" s="215" t="s">
        <v>284</v>
      </c>
      <c r="D8155" s="215">
        <v>191657877</v>
      </c>
      <c r="E8155" s="215">
        <v>1020</v>
      </c>
      <c r="F8155" s="215">
        <v>1122</v>
      </c>
      <c r="G8155" s="215">
        <v>1004</v>
      </c>
      <c r="I8155" s="215" t="s">
        <v>17955</v>
      </c>
      <c r="J8155" s="215" t="s">
        <v>17956</v>
      </c>
      <c r="K8155" s="215" t="s">
        <v>8688</v>
      </c>
      <c r="L8155" s="215" t="s">
        <v>22237</v>
      </c>
      <c r="AD8155" s="216"/>
    </row>
    <row r="8156" spans="1:30" s="215" customFormat="1" x14ac:dyDescent="0.25">
      <c r="A8156" s="215" t="s">
        <v>160</v>
      </c>
      <c r="B8156" s="215">
        <v>6253</v>
      </c>
      <c r="C8156" s="215" t="s">
        <v>284</v>
      </c>
      <c r="D8156" s="215">
        <v>191681911</v>
      </c>
      <c r="E8156" s="215">
        <v>1020</v>
      </c>
      <c r="F8156" s="215">
        <v>1110</v>
      </c>
      <c r="G8156" s="215">
        <v>1004</v>
      </c>
      <c r="I8156" s="215" t="s">
        <v>24859</v>
      </c>
      <c r="J8156" s="215" t="s">
        <v>24860</v>
      </c>
      <c r="K8156" s="215" t="s">
        <v>8688</v>
      </c>
      <c r="L8156" s="215" t="s">
        <v>24930</v>
      </c>
      <c r="AD8156" s="216"/>
    </row>
    <row r="8157" spans="1:30" s="215" customFormat="1" x14ac:dyDescent="0.25">
      <c r="A8157" s="215" t="s">
        <v>160</v>
      </c>
      <c r="B8157" s="215">
        <v>6253</v>
      </c>
      <c r="C8157" s="215" t="s">
        <v>284</v>
      </c>
      <c r="D8157" s="215">
        <v>191704618</v>
      </c>
      <c r="E8157" s="215">
        <v>1020</v>
      </c>
      <c r="F8157" s="215">
        <v>1122</v>
      </c>
      <c r="G8157" s="215">
        <v>1004</v>
      </c>
      <c r="I8157" s="215" t="s">
        <v>17957</v>
      </c>
      <c r="J8157" s="215" t="s">
        <v>17958</v>
      </c>
      <c r="K8157" s="215" t="s">
        <v>8688</v>
      </c>
      <c r="L8157" s="215" t="s">
        <v>22238</v>
      </c>
      <c r="AD8157" s="216"/>
    </row>
    <row r="8158" spans="1:30" s="215" customFormat="1" x14ac:dyDescent="0.25">
      <c r="A8158" s="215" t="s">
        <v>160</v>
      </c>
      <c r="B8158" s="215">
        <v>6253</v>
      </c>
      <c r="C8158" s="215" t="s">
        <v>284</v>
      </c>
      <c r="D8158" s="215">
        <v>191757165</v>
      </c>
      <c r="E8158" s="215">
        <v>1020</v>
      </c>
      <c r="F8158" s="215">
        <v>1122</v>
      </c>
      <c r="G8158" s="215">
        <v>1004</v>
      </c>
      <c r="I8158" s="215" t="s">
        <v>17959</v>
      </c>
      <c r="J8158" s="215" t="s">
        <v>17960</v>
      </c>
      <c r="K8158" s="215" t="s">
        <v>8688</v>
      </c>
      <c r="L8158" s="215" t="s">
        <v>22239</v>
      </c>
      <c r="AD8158" s="216"/>
    </row>
    <row r="8159" spans="1:30" s="215" customFormat="1" x14ac:dyDescent="0.25">
      <c r="A8159" s="215" t="s">
        <v>160</v>
      </c>
      <c r="B8159" s="215">
        <v>6253</v>
      </c>
      <c r="C8159" s="215" t="s">
        <v>284</v>
      </c>
      <c r="D8159" s="215">
        <v>191887827</v>
      </c>
      <c r="E8159" s="215">
        <v>1060</v>
      </c>
      <c r="F8159" s="215">
        <v>1261</v>
      </c>
      <c r="G8159" s="215">
        <v>1004</v>
      </c>
      <c r="I8159" s="215" t="s">
        <v>25979</v>
      </c>
      <c r="J8159" s="215" t="s">
        <v>25980</v>
      </c>
      <c r="K8159" s="215" t="s">
        <v>328</v>
      </c>
      <c r="L8159" s="215" t="s">
        <v>7257</v>
      </c>
      <c r="AD8159" s="216"/>
    </row>
    <row r="8160" spans="1:30" s="215" customFormat="1" x14ac:dyDescent="0.25">
      <c r="A8160" s="215" t="s">
        <v>160</v>
      </c>
      <c r="B8160" s="215">
        <v>6253</v>
      </c>
      <c r="C8160" s="215" t="s">
        <v>284</v>
      </c>
      <c r="D8160" s="215">
        <v>191922476</v>
      </c>
      <c r="E8160" s="215">
        <v>1020</v>
      </c>
      <c r="F8160" s="215">
        <v>1110</v>
      </c>
      <c r="G8160" s="215">
        <v>1004</v>
      </c>
      <c r="I8160" s="215" t="s">
        <v>28938</v>
      </c>
      <c r="J8160" s="215" t="s">
        <v>28939</v>
      </c>
      <c r="K8160" s="215" t="s">
        <v>8688</v>
      </c>
      <c r="L8160" s="215" t="s">
        <v>28990</v>
      </c>
      <c r="AD8160" s="216"/>
    </row>
    <row r="8161" spans="1:30" s="215" customFormat="1" x14ac:dyDescent="0.25">
      <c r="A8161" s="215" t="s">
        <v>160</v>
      </c>
      <c r="B8161" s="215">
        <v>6253</v>
      </c>
      <c r="C8161" s="215" t="s">
        <v>284</v>
      </c>
      <c r="D8161" s="215">
        <v>191923324</v>
      </c>
      <c r="E8161" s="215">
        <v>1060</v>
      </c>
      <c r="F8161" s="215">
        <v>1274</v>
      </c>
      <c r="G8161" s="215">
        <v>1004</v>
      </c>
      <c r="I8161" s="215" t="s">
        <v>17961</v>
      </c>
      <c r="J8161" s="215" t="s">
        <v>17962</v>
      </c>
      <c r="K8161" s="215" t="s">
        <v>8688</v>
      </c>
      <c r="L8161" s="215" t="s">
        <v>22240</v>
      </c>
      <c r="AD8161" s="216"/>
    </row>
    <row r="8162" spans="1:30" s="215" customFormat="1" x14ac:dyDescent="0.25">
      <c r="A8162" s="215" t="s">
        <v>160</v>
      </c>
      <c r="B8162" s="215">
        <v>6253</v>
      </c>
      <c r="C8162" s="215" t="s">
        <v>284</v>
      </c>
      <c r="D8162" s="215">
        <v>191928271</v>
      </c>
      <c r="E8162" s="215">
        <v>1020</v>
      </c>
      <c r="F8162" s="215">
        <v>1110</v>
      </c>
      <c r="G8162" s="215">
        <v>1004</v>
      </c>
      <c r="I8162" s="215" t="s">
        <v>25981</v>
      </c>
      <c r="J8162" s="215" t="s">
        <v>25982</v>
      </c>
      <c r="K8162" s="215" t="s">
        <v>8688</v>
      </c>
      <c r="L8162" s="215" t="s">
        <v>22241</v>
      </c>
      <c r="AD8162" s="216"/>
    </row>
    <row r="8163" spans="1:30" s="215" customFormat="1" x14ac:dyDescent="0.25">
      <c r="A8163" s="215" t="s">
        <v>160</v>
      </c>
      <c r="B8163" s="215">
        <v>6253</v>
      </c>
      <c r="C8163" s="215" t="s">
        <v>284</v>
      </c>
      <c r="D8163" s="215">
        <v>191932259</v>
      </c>
      <c r="E8163" s="215">
        <v>1020</v>
      </c>
      <c r="F8163" s="215">
        <v>1121</v>
      </c>
      <c r="G8163" s="215">
        <v>1004</v>
      </c>
      <c r="I8163" s="215" t="s">
        <v>17963</v>
      </c>
      <c r="J8163" s="215" t="s">
        <v>17964</v>
      </c>
      <c r="K8163" s="215" t="s">
        <v>8688</v>
      </c>
      <c r="L8163" s="215" t="s">
        <v>22242</v>
      </c>
      <c r="AD8163" s="216"/>
    </row>
    <row r="8164" spans="1:30" s="215" customFormat="1" x14ac:dyDescent="0.25">
      <c r="A8164" s="215" t="s">
        <v>160</v>
      </c>
      <c r="B8164" s="215">
        <v>6253</v>
      </c>
      <c r="C8164" s="215" t="s">
        <v>284</v>
      </c>
      <c r="D8164" s="215">
        <v>191947216</v>
      </c>
      <c r="E8164" s="215">
        <v>1060</v>
      </c>
      <c r="F8164" s="215">
        <v>1242</v>
      </c>
      <c r="G8164" s="215">
        <v>1004</v>
      </c>
      <c r="I8164" s="215" t="s">
        <v>17965</v>
      </c>
      <c r="J8164" s="215" t="s">
        <v>17966</v>
      </c>
      <c r="K8164" s="215" t="s">
        <v>8688</v>
      </c>
      <c r="L8164" s="215" t="s">
        <v>22243</v>
      </c>
      <c r="AD8164" s="216"/>
    </row>
    <row r="8165" spans="1:30" s="215" customFormat="1" x14ac:dyDescent="0.25">
      <c r="A8165" s="215" t="s">
        <v>160</v>
      </c>
      <c r="B8165" s="215">
        <v>6253</v>
      </c>
      <c r="C8165" s="215" t="s">
        <v>284</v>
      </c>
      <c r="D8165" s="215">
        <v>191950557</v>
      </c>
      <c r="E8165" s="215">
        <v>1020</v>
      </c>
      <c r="F8165" s="215">
        <v>1110</v>
      </c>
      <c r="G8165" s="215">
        <v>1004</v>
      </c>
      <c r="I8165" s="215" t="s">
        <v>31455</v>
      </c>
      <c r="J8165" s="215" t="s">
        <v>31456</v>
      </c>
      <c r="K8165" s="215" t="s">
        <v>8688</v>
      </c>
      <c r="L8165" s="215" t="s">
        <v>31512</v>
      </c>
      <c r="AD8165" s="216"/>
    </row>
    <row r="8166" spans="1:30" s="215" customFormat="1" x14ac:dyDescent="0.25">
      <c r="A8166" s="215" t="s">
        <v>160</v>
      </c>
      <c r="B8166" s="215">
        <v>6253</v>
      </c>
      <c r="C8166" s="215" t="s">
        <v>284</v>
      </c>
      <c r="D8166" s="215">
        <v>191954050</v>
      </c>
      <c r="E8166" s="215">
        <v>1020</v>
      </c>
      <c r="F8166" s="215">
        <v>1110</v>
      </c>
      <c r="G8166" s="215">
        <v>1004</v>
      </c>
      <c r="I8166" s="215" t="s">
        <v>24861</v>
      </c>
      <c r="J8166" s="215" t="s">
        <v>24862</v>
      </c>
      <c r="K8166" s="215" t="s">
        <v>8688</v>
      </c>
      <c r="L8166" s="215" t="s">
        <v>24931</v>
      </c>
      <c r="AD8166" s="216"/>
    </row>
    <row r="8167" spans="1:30" s="215" customFormat="1" x14ac:dyDescent="0.25">
      <c r="A8167" s="215" t="s">
        <v>160</v>
      </c>
      <c r="B8167" s="215">
        <v>6253</v>
      </c>
      <c r="C8167" s="215" t="s">
        <v>284</v>
      </c>
      <c r="D8167" s="215">
        <v>191954222</v>
      </c>
      <c r="E8167" s="215">
        <v>1020</v>
      </c>
      <c r="F8167" s="215">
        <v>1110</v>
      </c>
      <c r="G8167" s="215">
        <v>1004</v>
      </c>
      <c r="I8167" s="215" t="s">
        <v>17967</v>
      </c>
      <c r="J8167" s="215" t="s">
        <v>17968</v>
      </c>
      <c r="K8167" s="215" t="s">
        <v>8688</v>
      </c>
      <c r="L8167" s="215" t="s">
        <v>22244</v>
      </c>
      <c r="AD8167" s="216"/>
    </row>
    <row r="8168" spans="1:30" s="215" customFormat="1" x14ac:dyDescent="0.25">
      <c r="A8168" s="215" t="s">
        <v>160</v>
      </c>
      <c r="B8168" s="215">
        <v>6253</v>
      </c>
      <c r="C8168" s="215" t="s">
        <v>284</v>
      </c>
      <c r="D8168" s="215">
        <v>191954590</v>
      </c>
      <c r="E8168" s="215">
        <v>1020</v>
      </c>
      <c r="F8168" s="215">
        <v>1110</v>
      </c>
      <c r="G8168" s="215">
        <v>1004</v>
      </c>
      <c r="I8168" s="215" t="s">
        <v>17969</v>
      </c>
      <c r="J8168" s="215" t="s">
        <v>17970</v>
      </c>
      <c r="K8168" s="215" t="s">
        <v>8688</v>
      </c>
      <c r="L8168" s="215" t="s">
        <v>22245</v>
      </c>
      <c r="AD8168" s="216"/>
    </row>
    <row r="8169" spans="1:30" s="215" customFormat="1" x14ac:dyDescent="0.25">
      <c r="A8169" s="215" t="s">
        <v>160</v>
      </c>
      <c r="B8169" s="215">
        <v>6253</v>
      </c>
      <c r="C8169" s="215" t="s">
        <v>284</v>
      </c>
      <c r="D8169" s="215">
        <v>191957506</v>
      </c>
      <c r="E8169" s="215">
        <v>1060</v>
      </c>
      <c r="F8169" s="215">
        <v>1110</v>
      </c>
      <c r="G8169" s="215">
        <v>1004</v>
      </c>
      <c r="I8169" s="215" t="s">
        <v>4491</v>
      </c>
      <c r="J8169" s="215" t="s">
        <v>4492</v>
      </c>
      <c r="K8169" s="215" t="s">
        <v>328</v>
      </c>
      <c r="L8169" s="215" t="s">
        <v>7216</v>
      </c>
      <c r="AD8169" s="216"/>
    </row>
    <row r="8170" spans="1:30" s="215" customFormat="1" x14ac:dyDescent="0.25">
      <c r="A8170" s="215" t="s">
        <v>160</v>
      </c>
      <c r="B8170" s="215">
        <v>6253</v>
      </c>
      <c r="C8170" s="215" t="s">
        <v>284</v>
      </c>
      <c r="D8170" s="215">
        <v>191957560</v>
      </c>
      <c r="E8170" s="215">
        <v>1020</v>
      </c>
      <c r="F8170" s="215">
        <v>1110</v>
      </c>
      <c r="G8170" s="215">
        <v>1004</v>
      </c>
      <c r="I8170" s="215" t="s">
        <v>27115</v>
      </c>
      <c r="J8170" s="215" t="s">
        <v>27116</v>
      </c>
      <c r="K8170" s="215" t="s">
        <v>8688</v>
      </c>
      <c r="L8170" s="215" t="s">
        <v>27178</v>
      </c>
      <c r="AD8170" s="216"/>
    </row>
    <row r="8171" spans="1:30" s="215" customFormat="1" x14ac:dyDescent="0.25">
      <c r="A8171" s="215" t="s">
        <v>160</v>
      </c>
      <c r="B8171" s="215">
        <v>6253</v>
      </c>
      <c r="C8171" s="215" t="s">
        <v>284</v>
      </c>
      <c r="D8171" s="215">
        <v>191957561</v>
      </c>
      <c r="E8171" s="215">
        <v>1020</v>
      </c>
      <c r="F8171" s="215">
        <v>1110</v>
      </c>
      <c r="G8171" s="215">
        <v>1004</v>
      </c>
      <c r="I8171" s="215" t="s">
        <v>25263</v>
      </c>
      <c r="J8171" s="215" t="s">
        <v>25264</v>
      </c>
      <c r="K8171" s="215" t="s">
        <v>8688</v>
      </c>
      <c r="L8171" s="215" t="s">
        <v>25272</v>
      </c>
      <c r="AD8171" s="216"/>
    </row>
    <row r="8172" spans="1:30" s="215" customFormat="1" x14ac:dyDescent="0.25">
      <c r="A8172" s="215" t="s">
        <v>160</v>
      </c>
      <c r="B8172" s="215">
        <v>6253</v>
      </c>
      <c r="C8172" s="215" t="s">
        <v>284</v>
      </c>
      <c r="D8172" s="215">
        <v>191957569</v>
      </c>
      <c r="E8172" s="215">
        <v>1020</v>
      </c>
      <c r="F8172" s="215">
        <v>1110</v>
      </c>
      <c r="G8172" s="215">
        <v>1004</v>
      </c>
      <c r="I8172" s="215" t="s">
        <v>17971</v>
      </c>
      <c r="J8172" s="215" t="s">
        <v>17972</v>
      </c>
      <c r="K8172" s="215" t="s">
        <v>8688</v>
      </c>
      <c r="L8172" s="215" t="s">
        <v>22246</v>
      </c>
      <c r="AD8172" s="216"/>
    </row>
    <row r="8173" spans="1:30" s="215" customFormat="1" x14ac:dyDescent="0.25">
      <c r="A8173" s="215" t="s">
        <v>160</v>
      </c>
      <c r="B8173" s="215">
        <v>6253</v>
      </c>
      <c r="C8173" s="215" t="s">
        <v>284</v>
      </c>
      <c r="D8173" s="215">
        <v>191958629</v>
      </c>
      <c r="E8173" s="215">
        <v>1020</v>
      </c>
      <c r="F8173" s="215">
        <v>1121</v>
      </c>
      <c r="G8173" s="215">
        <v>1004</v>
      </c>
      <c r="I8173" s="215" t="s">
        <v>30511</v>
      </c>
      <c r="J8173" s="215" t="s">
        <v>30512</v>
      </c>
      <c r="K8173" s="215" t="s">
        <v>8688</v>
      </c>
      <c r="L8173" s="215" t="s">
        <v>31051</v>
      </c>
      <c r="AD8173" s="216"/>
    </row>
    <row r="8174" spans="1:30" s="215" customFormat="1" x14ac:dyDescent="0.25">
      <c r="A8174" s="215" t="s">
        <v>160</v>
      </c>
      <c r="B8174" s="215">
        <v>6253</v>
      </c>
      <c r="C8174" s="215" t="s">
        <v>284</v>
      </c>
      <c r="D8174" s="215">
        <v>191960526</v>
      </c>
      <c r="E8174" s="215">
        <v>1060</v>
      </c>
      <c r="F8174" s="215">
        <v>1265</v>
      </c>
      <c r="G8174" s="215">
        <v>1004</v>
      </c>
      <c r="I8174" s="215" t="s">
        <v>17973</v>
      </c>
      <c r="J8174" s="215" t="s">
        <v>17974</v>
      </c>
      <c r="K8174" s="215" t="s">
        <v>8688</v>
      </c>
      <c r="L8174" s="215" t="s">
        <v>22247</v>
      </c>
      <c r="AD8174" s="216"/>
    </row>
    <row r="8175" spans="1:30" s="215" customFormat="1" x14ac:dyDescent="0.25">
      <c r="A8175" s="215" t="s">
        <v>160</v>
      </c>
      <c r="B8175" s="215">
        <v>6253</v>
      </c>
      <c r="C8175" s="215" t="s">
        <v>284</v>
      </c>
      <c r="D8175" s="215">
        <v>191960643</v>
      </c>
      <c r="E8175" s="215">
        <v>1020</v>
      </c>
      <c r="F8175" s="215">
        <v>1110</v>
      </c>
      <c r="G8175" s="215">
        <v>1004</v>
      </c>
      <c r="I8175" s="215" t="s">
        <v>17975</v>
      </c>
      <c r="J8175" s="215" t="s">
        <v>17976</v>
      </c>
      <c r="K8175" s="215" t="s">
        <v>8688</v>
      </c>
      <c r="L8175" s="215" t="s">
        <v>22248</v>
      </c>
      <c r="AD8175" s="216"/>
    </row>
    <row r="8176" spans="1:30" s="215" customFormat="1" x14ac:dyDescent="0.25">
      <c r="A8176" s="215" t="s">
        <v>160</v>
      </c>
      <c r="B8176" s="215">
        <v>6253</v>
      </c>
      <c r="C8176" s="215" t="s">
        <v>284</v>
      </c>
      <c r="D8176" s="215">
        <v>191961550</v>
      </c>
      <c r="E8176" s="215">
        <v>1020</v>
      </c>
      <c r="F8176" s="215">
        <v>1121</v>
      </c>
      <c r="G8176" s="215">
        <v>1004</v>
      </c>
      <c r="I8176" s="215" t="s">
        <v>17977</v>
      </c>
      <c r="J8176" s="215" t="s">
        <v>17978</v>
      </c>
      <c r="K8176" s="215" t="s">
        <v>8688</v>
      </c>
      <c r="L8176" s="215" t="s">
        <v>22249</v>
      </c>
      <c r="AD8176" s="216"/>
    </row>
    <row r="8177" spans="1:30" s="215" customFormat="1" x14ac:dyDescent="0.25">
      <c r="A8177" s="215" t="s">
        <v>160</v>
      </c>
      <c r="B8177" s="215">
        <v>6253</v>
      </c>
      <c r="C8177" s="215" t="s">
        <v>284</v>
      </c>
      <c r="D8177" s="215">
        <v>191971295</v>
      </c>
      <c r="E8177" s="215">
        <v>1020</v>
      </c>
      <c r="F8177" s="215">
        <v>1110</v>
      </c>
      <c r="G8177" s="215">
        <v>1004</v>
      </c>
      <c r="I8177" s="215" t="s">
        <v>17979</v>
      </c>
      <c r="J8177" s="215" t="s">
        <v>17980</v>
      </c>
      <c r="K8177" s="215" t="s">
        <v>8688</v>
      </c>
      <c r="L8177" s="215" t="s">
        <v>22250</v>
      </c>
      <c r="AD8177" s="216"/>
    </row>
    <row r="8178" spans="1:30" s="215" customFormat="1" x14ac:dyDescent="0.25">
      <c r="A8178" s="215" t="s">
        <v>160</v>
      </c>
      <c r="B8178" s="215">
        <v>6253</v>
      </c>
      <c r="C8178" s="215" t="s">
        <v>284</v>
      </c>
      <c r="D8178" s="215">
        <v>191971575</v>
      </c>
      <c r="E8178" s="215">
        <v>1020</v>
      </c>
      <c r="F8178" s="215">
        <v>1271</v>
      </c>
      <c r="G8178" s="215">
        <v>1003</v>
      </c>
      <c r="I8178" s="215" t="s">
        <v>25983</v>
      </c>
      <c r="J8178" s="215" t="s">
        <v>25984</v>
      </c>
      <c r="K8178" s="215" t="s">
        <v>328</v>
      </c>
      <c r="L8178" s="215" t="s">
        <v>26059</v>
      </c>
      <c r="AD8178" s="216"/>
    </row>
    <row r="8179" spans="1:30" s="215" customFormat="1" x14ac:dyDescent="0.25">
      <c r="A8179" s="215" t="s">
        <v>160</v>
      </c>
      <c r="B8179" s="215">
        <v>6253</v>
      </c>
      <c r="C8179" s="215" t="s">
        <v>284</v>
      </c>
      <c r="D8179" s="215">
        <v>191972060</v>
      </c>
      <c r="E8179" s="215">
        <v>1060</v>
      </c>
      <c r="F8179" s="215">
        <v>1274</v>
      </c>
      <c r="G8179" s="215">
        <v>1004</v>
      </c>
      <c r="I8179" s="215" t="s">
        <v>17981</v>
      </c>
      <c r="J8179" s="215" t="s">
        <v>17982</v>
      </c>
      <c r="K8179" s="215" t="s">
        <v>8688</v>
      </c>
      <c r="L8179" s="215" t="s">
        <v>22251</v>
      </c>
      <c r="AD8179" s="216"/>
    </row>
    <row r="8180" spans="1:30" s="215" customFormat="1" x14ac:dyDescent="0.25">
      <c r="A8180" s="215" t="s">
        <v>160</v>
      </c>
      <c r="B8180" s="215">
        <v>6253</v>
      </c>
      <c r="C8180" s="215" t="s">
        <v>284</v>
      </c>
      <c r="D8180" s="215">
        <v>191975501</v>
      </c>
      <c r="E8180" s="215">
        <v>1020</v>
      </c>
      <c r="F8180" s="215">
        <v>1110</v>
      </c>
      <c r="G8180" s="215">
        <v>1004</v>
      </c>
      <c r="I8180" s="215" t="s">
        <v>28940</v>
      </c>
      <c r="J8180" s="215" t="s">
        <v>28941</v>
      </c>
      <c r="K8180" s="215" t="s">
        <v>8688</v>
      </c>
      <c r="L8180" s="215" t="s">
        <v>28991</v>
      </c>
      <c r="AD8180" s="216"/>
    </row>
    <row r="8181" spans="1:30" s="215" customFormat="1" x14ac:dyDescent="0.25">
      <c r="A8181" s="215" t="s">
        <v>160</v>
      </c>
      <c r="B8181" s="215">
        <v>6253</v>
      </c>
      <c r="C8181" s="215" t="s">
        <v>284</v>
      </c>
      <c r="D8181" s="215">
        <v>191976492</v>
      </c>
      <c r="E8181" s="215">
        <v>1020</v>
      </c>
      <c r="F8181" s="215">
        <v>1121</v>
      </c>
      <c r="G8181" s="215">
        <v>1004</v>
      </c>
      <c r="I8181" s="215" t="s">
        <v>25265</v>
      </c>
      <c r="J8181" s="215" t="s">
        <v>25266</v>
      </c>
      <c r="K8181" s="215" t="s">
        <v>8688</v>
      </c>
      <c r="L8181" s="215" t="s">
        <v>25273</v>
      </c>
      <c r="AD8181" s="216"/>
    </row>
    <row r="8182" spans="1:30" s="215" customFormat="1" x14ac:dyDescent="0.25">
      <c r="A8182" s="215" t="s">
        <v>160</v>
      </c>
      <c r="B8182" s="215">
        <v>6253</v>
      </c>
      <c r="C8182" s="215" t="s">
        <v>284</v>
      </c>
      <c r="D8182" s="215">
        <v>191978818</v>
      </c>
      <c r="E8182" s="215">
        <v>1020</v>
      </c>
      <c r="F8182" s="215">
        <v>1110</v>
      </c>
      <c r="G8182" s="215">
        <v>1004</v>
      </c>
      <c r="I8182" s="215" t="s">
        <v>28699</v>
      </c>
      <c r="J8182" s="215" t="s">
        <v>28700</v>
      </c>
      <c r="K8182" s="215" t="s">
        <v>8688</v>
      </c>
      <c r="L8182" s="215" t="s">
        <v>28755</v>
      </c>
      <c r="AD8182" s="216"/>
    </row>
    <row r="8183" spans="1:30" s="215" customFormat="1" x14ac:dyDescent="0.25">
      <c r="A8183" s="215" t="s">
        <v>160</v>
      </c>
      <c r="B8183" s="215">
        <v>6253</v>
      </c>
      <c r="C8183" s="215" t="s">
        <v>284</v>
      </c>
      <c r="D8183" s="215">
        <v>191978968</v>
      </c>
      <c r="E8183" s="215">
        <v>1030</v>
      </c>
      <c r="F8183" s="215">
        <v>1110</v>
      </c>
      <c r="G8183" s="215">
        <v>1004</v>
      </c>
      <c r="I8183" s="215" t="s">
        <v>24863</v>
      </c>
      <c r="J8183" s="215" t="s">
        <v>24864</v>
      </c>
      <c r="K8183" s="215" t="s">
        <v>8688</v>
      </c>
      <c r="L8183" s="215" t="s">
        <v>24932</v>
      </c>
      <c r="AD8183" s="216"/>
    </row>
    <row r="8184" spans="1:30" s="215" customFormat="1" x14ac:dyDescent="0.25">
      <c r="A8184" s="215" t="s">
        <v>160</v>
      </c>
      <c r="B8184" s="215">
        <v>6253</v>
      </c>
      <c r="C8184" s="215" t="s">
        <v>284</v>
      </c>
      <c r="D8184" s="215">
        <v>191981339</v>
      </c>
      <c r="E8184" s="215">
        <v>1020</v>
      </c>
      <c r="F8184" s="215">
        <v>1110</v>
      </c>
      <c r="G8184" s="215">
        <v>1004</v>
      </c>
      <c r="I8184" s="215" t="s">
        <v>31305</v>
      </c>
      <c r="J8184" s="215" t="s">
        <v>31306</v>
      </c>
      <c r="K8184" s="215" t="s">
        <v>8688</v>
      </c>
      <c r="L8184" s="215" t="s">
        <v>31356</v>
      </c>
      <c r="AD8184" s="216"/>
    </row>
    <row r="8185" spans="1:30" s="215" customFormat="1" x14ac:dyDescent="0.25">
      <c r="A8185" s="215" t="s">
        <v>160</v>
      </c>
      <c r="B8185" s="215">
        <v>6253</v>
      </c>
      <c r="C8185" s="215" t="s">
        <v>284</v>
      </c>
      <c r="D8185" s="215">
        <v>191985085</v>
      </c>
      <c r="E8185" s="215">
        <v>1020</v>
      </c>
      <c r="F8185" s="215">
        <v>1110</v>
      </c>
      <c r="G8185" s="215">
        <v>1004</v>
      </c>
      <c r="I8185" s="215" t="s">
        <v>24865</v>
      </c>
      <c r="J8185" s="215" t="s">
        <v>24866</v>
      </c>
      <c r="K8185" s="215" t="s">
        <v>8688</v>
      </c>
      <c r="L8185" s="215" t="s">
        <v>24933</v>
      </c>
      <c r="AD8185" s="216"/>
    </row>
    <row r="8186" spans="1:30" s="215" customFormat="1" x14ac:dyDescent="0.25">
      <c r="A8186" s="215" t="s">
        <v>160</v>
      </c>
      <c r="B8186" s="215">
        <v>6253</v>
      </c>
      <c r="C8186" s="215" t="s">
        <v>284</v>
      </c>
      <c r="D8186" s="215">
        <v>191985299</v>
      </c>
      <c r="E8186" s="215">
        <v>1020</v>
      </c>
      <c r="F8186" s="215">
        <v>1110</v>
      </c>
      <c r="G8186" s="215">
        <v>1004</v>
      </c>
      <c r="I8186" s="215" t="s">
        <v>26991</v>
      </c>
      <c r="J8186" s="215" t="s">
        <v>26992</v>
      </c>
      <c r="K8186" s="215" t="s">
        <v>8688</v>
      </c>
      <c r="L8186" s="215" t="s">
        <v>27033</v>
      </c>
      <c r="AD8186" s="216"/>
    </row>
    <row r="8187" spans="1:30" s="215" customFormat="1" x14ac:dyDescent="0.25">
      <c r="A8187" s="215" t="s">
        <v>160</v>
      </c>
      <c r="B8187" s="215">
        <v>6253</v>
      </c>
      <c r="C8187" s="215" t="s">
        <v>284</v>
      </c>
      <c r="D8187" s="215">
        <v>191985300</v>
      </c>
      <c r="E8187" s="215">
        <v>1020</v>
      </c>
      <c r="F8187" s="215">
        <v>1110</v>
      </c>
      <c r="G8187" s="215">
        <v>1004</v>
      </c>
      <c r="I8187" s="215" t="s">
        <v>26993</v>
      </c>
      <c r="J8187" s="215" t="s">
        <v>26994</v>
      </c>
      <c r="K8187" s="215" t="s">
        <v>8688</v>
      </c>
      <c r="L8187" s="215" t="s">
        <v>27034</v>
      </c>
      <c r="AD8187" s="216"/>
    </row>
    <row r="8188" spans="1:30" s="215" customFormat="1" x14ac:dyDescent="0.25">
      <c r="A8188" s="215" t="s">
        <v>160</v>
      </c>
      <c r="B8188" s="215">
        <v>6253</v>
      </c>
      <c r="C8188" s="215" t="s">
        <v>284</v>
      </c>
      <c r="D8188" s="215">
        <v>191986249</v>
      </c>
      <c r="E8188" s="215">
        <v>1060</v>
      </c>
      <c r="F8188" s="215">
        <v>1252</v>
      </c>
      <c r="G8188" s="215">
        <v>1004</v>
      </c>
      <c r="I8188" s="215" t="s">
        <v>25985</v>
      </c>
      <c r="J8188" s="215" t="s">
        <v>25986</v>
      </c>
      <c r="K8188" s="215" t="s">
        <v>328</v>
      </c>
      <c r="L8188" s="215" t="s">
        <v>26060</v>
      </c>
      <c r="AD8188" s="216"/>
    </row>
    <row r="8189" spans="1:30" s="215" customFormat="1" x14ac:dyDescent="0.25">
      <c r="A8189" s="215" t="s">
        <v>160</v>
      </c>
      <c r="B8189" s="215">
        <v>6253</v>
      </c>
      <c r="C8189" s="215" t="s">
        <v>284</v>
      </c>
      <c r="D8189" s="215">
        <v>191990651</v>
      </c>
      <c r="E8189" s="215">
        <v>1020</v>
      </c>
      <c r="F8189" s="215">
        <v>1110</v>
      </c>
      <c r="G8189" s="215">
        <v>1004</v>
      </c>
      <c r="I8189" s="215" t="s">
        <v>28942</v>
      </c>
      <c r="J8189" s="215" t="s">
        <v>28943</v>
      </c>
      <c r="K8189" s="215" t="s">
        <v>8688</v>
      </c>
      <c r="L8189" s="215" t="s">
        <v>28992</v>
      </c>
      <c r="AD8189" s="216"/>
    </row>
    <row r="8190" spans="1:30" s="215" customFormat="1" x14ac:dyDescent="0.25">
      <c r="A8190" s="215" t="s">
        <v>160</v>
      </c>
      <c r="B8190" s="215">
        <v>6253</v>
      </c>
      <c r="C8190" s="215" t="s">
        <v>284</v>
      </c>
      <c r="D8190" s="215">
        <v>191994583</v>
      </c>
      <c r="E8190" s="215">
        <v>1020</v>
      </c>
      <c r="F8190" s="215">
        <v>1110</v>
      </c>
      <c r="G8190" s="215">
        <v>1004</v>
      </c>
      <c r="I8190" s="215" t="s">
        <v>28944</v>
      </c>
      <c r="J8190" s="215" t="s">
        <v>28945</v>
      </c>
      <c r="K8190" s="215" t="s">
        <v>8688</v>
      </c>
      <c r="L8190" s="215" t="s">
        <v>28993</v>
      </c>
      <c r="AD8190" s="216"/>
    </row>
    <row r="8191" spans="1:30" s="215" customFormat="1" x14ac:dyDescent="0.25">
      <c r="A8191" s="215" t="s">
        <v>160</v>
      </c>
      <c r="B8191" s="215">
        <v>6253</v>
      </c>
      <c r="C8191" s="215" t="s">
        <v>284</v>
      </c>
      <c r="D8191" s="215">
        <v>191996301</v>
      </c>
      <c r="E8191" s="215">
        <v>1060</v>
      </c>
      <c r="F8191" s="215">
        <v>1271</v>
      </c>
      <c r="G8191" s="215">
        <v>1004</v>
      </c>
      <c r="I8191" s="215" t="s">
        <v>17983</v>
      </c>
      <c r="J8191" s="215" t="s">
        <v>17984</v>
      </c>
      <c r="K8191" s="215" t="s">
        <v>8688</v>
      </c>
      <c r="L8191" s="215" t="s">
        <v>22252</v>
      </c>
      <c r="AD8191" s="216"/>
    </row>
    <row r="8192" spans="1:30" s="215" customFormat="1" x14ac:dyDescent="0.25">
      <c r="A8192" s="215" t="s">
        <v>160</v>
      </c>
      <c r="B8192" s="215">
        <v>6253</v>
      </c>
      <c r="C8192" s="215" t="s">
        <v>284</v>
      </c>
      <c r="D8192" s="215">
        <v>191999750</v>
      </c>
      <c r="E8192" s="215">
        <v>1060</v>
      </c>
      <c r="F8192" s="215">
        <v>1242</v>
      </c>
      <c r="G8192" s="215">
        <v>1004</v>
      </c>
      <c r="I8192" s="215" t="s">
        <v>26894</v>
      </c>
      <c r="J8192" s="215" t="s">
        <v>26895</v>
      </c>
      <c r="K8192" s="215" t="s">
        <v>8688</v>
      </c>
      <c r="L8192" s="215" t="s">
        <v>26939</v>
      </c>
      <c r="AD8192" s="216"/>
    </row>
    <row r="8193" spans="1:30" s="215" customFormat="1" x14ac:dyDescent="0.25">
      <c r="A8193" s="215" t="s">
        <v>160</v>
      </c>
      <c r="B8193" s="215">
        <v>6253</v>
      </c>
      <c r="C8193" s="215" t="s">
        <v>284</v>
      </c>
      <c r="D8193" s="215">
        <v>191999786</v>
      </c>
      <c r="E8193" s="215">
        <v>1060</v>
      </c>
      <c r="F8193" s="215">
        <v>1242</v>
      </c>
      <c r="G8193" s="215">
        <v>1004</v>
      </c>
      <c r="I8193" s="215" t="s">
        <v>17985</v>
      </c>
      <c r="J8193" s="215" t="s">
        <v>17986</v>
      </c>
      <c r="K8193" s="215" t="s">
        <v>8688</v>
      </c>
      <c r="L8193" s="215" t="s">
        <v>22253</v>
      </c>
      <c r="AD8193" s="216"/>
    </row>
    <row r="8194" spans="1:30" s="215" customFormat="1" x14ac:dyDescent="0.25">
      <c r="A8194" s="215" t="s">
        <v>160</v>
      </c>
      <c r="B8194" s="215">
        <v>6253</v>
      </c>
      <c r="C8194" s="215" t="s">
        <v>284</v>
      </c>
      <c r="D8194" s="215">
        <v>192000442</v>
      </c>
      <c r="E8194" s="215">
        <v>1060</v>
      </c>
      <c r="F8194" s="215">
        <v>1242</v>
      </c>
      <c r="G8194" s="215">
        <v>1004</v>
      </c>
      <c r="I8194" s="215" t="s">
        <v>17987</v>
      </c>
      <c r="J8194" s="215" t="s">
        <v>17988</v>
      </c>
      <c r="K8194" s="215" t="s">
        <v>8688</v>
      </c>
      <c r="L8194" s="215" t="s">
        <v>22254</v>
      </c>
      <c r="AD8194" s="216"/>
    </row>
    <row r="8195" spans="1:30" s="215" customFormat="1" x14ac:dyDescent="0.25">
      <c r="A8195" s="215" t="s">
        <v>160</v>
      </c>
      <c r="B8195" s="215">
        <v>6253</v>
      </c>
      <c r="C8195" s="215" t="s">
        <v>284</v>
      </c>
      <c r="D8195" s="215">
        <v>192005085</v>
      </c>
      <c r="E8195" s="215">
        <v>1020</v>
      </c>
      <c r="F8195" s="215">
        <v>1121</v>
      </c>
      <c r="G8195" s="215">
        <v>1003</v>
      </c>
      <c r="I8195" s="215" t="s">
        <v>11628</v>
      </c>
      <c r="J8195" s="215" t="s">
        <v>11629</v>
      </c>
      <c r="K8195" s="215" t="s">
        <v>328</v>
      </c>
      <c r="L8195" s="215" t="s">
        <v>11633</v>
      </c>
      <c r="AD8195" s="216"/>
    </row>
    <row r="8196" spans="1:30" s="215" customFormat="1" x14ac:dyDescent="0.25">
      <c r="A8196" s="215" t="s">
        <v>160</v>
      </c>
      <c r="B8196" s="215">
        <v>6253</v>
      </c>
      <c r="C8196" s="215" t="s">
        <v>284</v>
      </c>
      <c r="D8196" s="215">
        <v>192005100</v>
      </c>
      <c r="E8196" s="215">
        <v>1060</v>
      </c>
      <c r="F8196" s="215">
        <v>1274</v>
      </c>
      <c r="G8196" s="215">
        <v>1003</v>
      </c>
      <c r="I8196" s="215" t="s">
        <v>17989</v>
      </c>
      <c r="J8196" s="215" t="s">
        <v>17990</v>
      </c>
      <c r="K8196" s="215" t="s">
        <v>8688</v>
      </c>
      <c r="L8196" s="215" t="s">
        <v>22255</v>
      </c>
      <c r="AD8196" s="216"/>
    </row>
    <row r="8197" spans="1:30" s="215" customFormat="1" x14ac:dyDescent="0.25">
      <c r="A8197" s="215" t="s">
        <v>160</v>
      </c>
      <c r="B8197" s="215">
        <v>6253</v>
      </c>
      <c r="C8197" s="215" t="s">
        <v>284</v>
      </c>
      <c r="D8197" s="215">
        <v>192005718</v>
      </c>
      <c r="E8197" s="215">
        <v>1060</v>
      </c>
      <c r="F8197" s="215">
        <v>1271</v>
      </c>
      <c r="G8197" s="215">
        <v>1004</v>
      </c>
      <c r="I8197" s="215" t="s">
        <v>17991</v>
      </c>
      <c r="J8197" s="215" t="s">
        <v>17992</v>
      </c>
      <c r="K8197" s="215" t="s">
        <v>8688</v>
      </c>
      <c r="L8197" s="215" t="s">
        <v>22256</v>
      </c>
      <c r="AD8197" s="216"/>
    </row>
    <row r="8198" spans="1:30" s="215" customFormat="1" x14ac:dyDescent="0.25">
      <c r="A8198" s="215" t="s">
        <v>160</v>
      </c>
      <c r="B8198" s="215">
        <v>6253</v>
      </c>
      <c r="C8198" s="215" t="s">
        <v>284</v>
      </c>
      <c r="D8198" s="215">
        <v>192013439</v>
      </c>
      <c r="E8198" s="215">
        <v>1020</v>
      </c>
      <c r="F8198" s="215">
        <v>1271</v>
      </c>
      <c r="G8198" s="215">
        <v>1004</v>
      </c>
      <c r="I8198" s="215" t="s">
        <v>11945</v>
      </c>
      <c r="J8198" s="215" t="s">
        <v>11946</v>
      </c>
      <c r="K8198" s="215" t="s">
        <v>328</v>
      </c>
      <c r="L8198" s="215" t="s">
        <v>26061</v>
      </c>
      <c r="AD8198" s="216"/>
    </row>
    <row r="8199" spans="1:30" s="215" customFormat="1" x14ac:dyDescent="0.25">
      <c r="A8199" s="215" t="s">
        <v>160</v>
      </c>
      <c r="B8199" s="215">
        <v>6253</v>
      </c>
      <c r="C8199" s="215" t="s">
        <v>284</v>
      </c>
      <c r="D8199" s="215">
        <v>192016914</v>
      </c>
      <c r="E8199" s="215">
        <v>1020</v>
      </c>
      <c r="F8199" s="215">
        <v>1110</v>
      </c>
      <c r="G8199" s="215">
        <v>1003</v>
      </c>
      <c r="I8199" s="215" t="s">
        <v>17993</v>
      </c>
      <c r="J8199" s="215" t="s">
        <v>17994</v>
      </c>
      <c r="K8199" s="215" t="s">
        <v>8688</v>
      </c>
      <c r="L8199" s="215" t="s">
        <v>22257</v>
      </c>
      <c r="AD8199" s="216"/>
    </row>
    <row r="8200" spans="1:30" s="215" customFormat="1" x14ac:dyDescent="0.25">
      <c r="A8200" s="215" t="s">
        <v>160</v>
      </c>
      <c r="B8200" s="215">
        <v>6253</v>
      </c>
      <c r="C8200" s="215" t="s">
        <v>284</v>
      </c>
      <c r="D8200" s="215">
        <v>192020636</v>
      </c>
      <c r="E8200" s="215">
        <v>1020</v>
      </c>
      <c r="F8200" s="215">
        <v>1122</v>
      </c>
      <c r="G8200" s="215">
        <v>1003</v>
      </c>
      <c r="I8200" s="215" t="s">
        <v>27117</v>
      </c>
      <c r="J8200" s="215" t="s">
        <v>27118</v>
      </c>
      <c r="K8200" s="215" t="s">
        <v>8688</v>
      </c>
      <c r="L8200" s="215" t="s">
        <v>27179</v>
      </c>
      <c r="AD8200" s="216"/>
    </row>
    <row r="8201" spans="1:30" s="215" customFormat="1" x14ac:dyDescent="0.25">
      <c r="A8201" s="215" t="s">
        <v>160</v>
      </c>
      <c r="B8201" s="215">
        <v>6253</v>
      </c>
      <c r="C8201" s="215" t="s">
        <v>284</v>
      </c>
      <c r="D8201" s="215">
        <v>192022496</v>
      </c>
      <c r="E8201" s="215">
        <v>1020</v>
      </c>
      <c r="F8201" s="215">
        <v>1110</v>
      </c>
      <c r="G8201" s="215">
        <v>1003</v>
      </c>
      <c r="I8201" s="215" t="s">
        <v>24718</v>
      </c>
      <c r="J8201" s="215" t="s">
        <v>24719</v>
      </c>
      <c r="K8201" s="215" t="s">
        <v>8688</v>
      </c>
      <c r="L8201" s="215" t="s">
        <v>24768</v>
      </c>
      <c r="AD8201" s="216"/>
    </row>
    <row r="8202" spans="1:30" s="215" customFormat="1" x14ac:dyDescent="0.25">
      <c r="A8202" s="215" t="s">
        <v>160</v>
      </c>
      <c r="B8202" s="215">
        <v>6253</v>
      </c>
      <c r="C8202" s="215" t="s">
        <v>284</v>
      </c>
      <c r="D8202" s="215">
        <v>192030552</v>
      </c>
      <c r="E8202" s="215">
        <v>1060</v>
      </c>
      <c r="F8202" s="215">
        <v>1271</v>
      </c>
      <c r="G8202" s="215">
        <v>1004</v>
      </c>
      <c r="I8202" s="215" t="s">
        <v>26232</v>
      </c>
      <c r="J8202" s="215" t="s">
        <v>26233</v>
      </c>
      <c r="K8202" s="215" t="s">
        <v>8688</v>
      </c>
      <c r="L8202" s="215" t="s">
        <v>26246</v>
      </c>
      <c r="AD8202" s="216"/>
    </row>
    <row r="8203" spans="1:30" s="215" customFormat="1" x14ac:dyDescent="0.25">
      <c r="A8203" s="215" t="s">
        <v>160</v>
      </c>
      <c r="B8203" s="215">
        <v>6253</v>
      </c>
      <c r="C8203" s="215" t="s">
        <v>284</v>
      </c>
      <c r="D8203" s="215">
        <v>192038806</v>
      </c>
      <c r="E8203" s="215">
        <v>1020</v>
      </c>
      <c r="F8203" s="215">
        <v>1110</v>
      </c>
      <c r="G8203" s="215">
        <v>1003</v>
      </c>
      <c r="I8203" s="215" t="s">
        <v>28244</v>
      </c>
      <c r="J8203" s="215" t="s">
        <v>28245</v>
      </c>
      <c r="K8203" s="215" t="s">
        <v>8688</v>
      </c>
      <c r="L8203" s="215" t="s">
        <v>28291</v>
      </c>
      <c r="AD8203" s="216"/>
    </row>
    <row r="8204" spans="1:30" s="215" customFormat="1" x14ac:dyDescent="0.25">
      <c r="A8204" s="215" t="s">
        <v>160</v>
      </c>
      <c r="B8204" s="215">
        <v>6253</v>
      </c>
      <c r="C8204" s="215" t="s">
        <v>284</v>
      </c>
      <c r="D8204" s="215">
        <v>192044424</v>
      </c>
      <c r="E8204" s="215">
        <v>1060</v>
      </c>
      <c r="F8204" s="215">
        <v>1242</v>
      </c>
      <c r="G8204" s="215">
        <v>1004</v>
      </c>
      <c r="I8204" s="215" t="s">
        <v>28946</v>
      </c>
      <c r="J8204" s="215" t="s">
        <v>28947</v>
      </c>
      <c r="K8204" s="215" t="s">
        <v>8688</v>
      </c>
      <c r="L8204" s="215" t="s">
        <v>28994</v>
      </c>
      <c r="AD8204" s="216"/>
    </row>
    <row r="8205" spans="1:30" s="215" customFormat="1" x14ac:dyDescent="0.25">
      <c r="A8205" s="215" t="s">
        <v>160</v>
      </c>
      <c r="B8205" s="215">
        <v>6253</v>
      </c>
      <c r="C8205" s="215" t="s">
        <v>284</v>
      </c>
      <c r="D8205" s="215">
        <v>500008152</v>
      </c>
      <c r="E8205" s="215">
        <v>1020</v>
      </c>
      <c r="F8205" s="215">
        <v>1110</v>
      </c>
      <c r="G8205" s="215">
        <v>1004</v>
      </c>
      <c r="I8205" s="215" t="s">
        <v>25987</v>
      </c>
      <c r="J8205" s="215" t="s">
        <v>25988</v>
      </c>
      <c r="K8205" s="215" t="s">
        <v>328</v>
      </c>
      <c r="L8205" s="215" t="s">
        <v>26062</v>
      </c>
      <c r="AD8205" s="216"/>
    </row>
    <row r="8206" spans="1:30" s="215" customFormat="1" x14ac:dyDescent="0.25">
      <c r="A8206" s="215" t="s">
        <v>160</v>
      </c>
      <c r="B8206" s="215">
        <v>6253</v>
      </c>
      <c r="C8206" s="215" t="s">
        <v>284</v>
      </c>
      <c r="D8206" s="215">
        <v>500008155</v>
      </c>
      <c r="E8206" s="215">
        <v>1020</v>
      </c>
      <c r="F8206" s="215">
        <v>1110</v>
      </c>
      <c r="G8206" s="215">
        <v>1004</v>
      </c>
      <c r="I8206" s="215" t="s">
        <v>25989</v>
      </c>
      <c r="J8206" s="215" t="s">
        <v>25990</v>
      </c>
      <c r="K8206" s="215" t="s">
        <v>8688</v>
      </c>
      <c r="L8206" s="215" t="s">
        <v>26105</v>
      </c>
      <c r="AD8206" s="216"/>
    </row>
    <row r="8207" spans="1:30" s="215" customFormat="1" x14ac:dyDescent="0.25">
      <c r="A8207" s="215" t="s">
        <v>160</v>
      </c>
      <c r="B8207" s="215">
        <v>6253</v>
      </c>
      <c r="C8207" s="215" t="s">
        <v>284</v>
      </c>
      <c r="D8207" s="215">
        <v>500008157</v>
      </c>
      <c r="E8207" s="215">
        <v>1020</v>
      </c>
      <c r="F8207" s="215">
        <v>1274</v>
      </c>
      <c r="G8207" s="215">
        <v>1004</v>
      </c>
      <c r="I8207" s="215" t="s">
        <v>25991</v>
      </c>
      <c r="J8207" s="215" t="s">
        <v>25992</v>
      </c>
      <c r="K8207" s="215" t="s">
        <v>328</v>
      </c>
      <c r="L8207" s="215" t="s">
        <v>26236</v>
      </c>
      <c r="AD8207" s="216"/>
    </row>
    <row r="8208" spans="1:30" s="215" customFormat="1" x14ac:dyDescent="0.25">
      <c r="A8208" s="215" t="s">
        <v>160</v>
      </c>
      <c r="B8208" s="215">
        <v>6253</v>
      </c>
      <c r="C8208" s="215" t="s">
        <v>284</v>
      </c>
      <c r="D8208" s="215">
        <v>500008166</v>
      </c>
      <c r="E8208" s="215">
        <v>1020</v>
      </c>
      <c r="F8208" s="215">
        <v>1110</v>
      </c>
      <c r="G8208" s="215">
        <v>1004</v>
      </c>
      <c r="I8208" s="215" t="s">
        <v>25993</v>
      </c>
      <c r="J8208" s="215" t="s">
        <v>25994</v>
      </c>
      <c r="K8208" s="215" t="s">
        <v>328</v>
      </c>
      <c r="L8208" s="215" t="s">
        <v>26056</v>
      </c>
      <c r="AD8208" s="216"/>
    </row>
    <row r="8209" spans="1:30" s="215" customFormat="1" x14ac:dyDescent="0.25">
      <c r="A8209" s="215" t="s">
        <v>160</v>
      </c>
      <c r="B8209" s="215">
        <v>6253</v>
      </c>
      <c r="C8209" s="215" t="s">
        <v>284</v>
      </c>
      <c r="D8209" s="215">
        <v>500008170</v>
      </c>
      <c r="E8209" s="215">
        <v>1020</v>
      </c>
      <c r="F8209" s="215">
        <v>1110</v>
      </c>
      <c r="G8209" s="215">
        <v>1004</v>
      </c>
      <c r="I8209" s="215" t="s">
        <v>25995</v>
      </c>
      <c r="J8209" s="215" t="s">
        <v>25996</v>
      </c>
      <c r="K8209" s="215" t="s">
        <v>328</v>
      </c>
      <c r="L8209" s="215" t="s">
        <v>26055</v>
      </c>
      <c r="AD8209" s="216"/>
    </row>
    <row r="8210" spans="1:30" s="215" customFormat="1" x14ac:dyDescent="0.25">
      <c r="A8210" s="215" t="s">
        <v>160</v>
      </c>
      <c r="B8210" s="215">
        <v>6253</v>
      </c>
      <c r="C8210" s="215" t="s">
        <v>284</v>
      </c>
      <c r="D8210" s="215">
        <v>500008171</v>
      </c>
      <c r="E8210" s="215">
        <v>1020</v>
      </c>
      <c r="F8210" s="215">
        <v>1121</v>
      </c>
      <c r="G8210" s="215">
        <v>1004</v>
      </c>
      <c r="I8210" s="215" t="s">
        <v>25997</v>
      </c>
      <c r="J8210" s="215" t="s">
        <v>25998</v>
      </c>
      <c r="K8210" s="215" t="s">
        <v>328</v>
      </c>
      <c r="L8210" s="215" t="s">
        <v>26057</v>
      </c>
      <c r="AD8210" s="216"/>
    </row>
    <row r="8211" spans="1:30" s="215" customFormat="1" x14ac:dyDescent="0.25">
      <c r="A8211" s="215" t="s">
        <v>160</v>
      </c>
      <c r="B8211" s="215">
        <v>6253</v>
      </c>
      <c r="C8211" s="215" t="s">
        <v>284</v>
      </c>
      <c r="D8211" s="215">
        <v>502370625</v>
      </c>
      <c r="E8211" s="215">
        <v>1060</v>
      </c>
      <c r="F8211" s="215">
        <v>1274</v>
      </c>
      <c r="G8211" s="215">
        <v>1004</v>
      </c>
      <c r="I8211" s="215" t="s">
        <v>25999</v>
      </c>
      <c r="J8211" s="215" t="s">
        <v>26000</v>
      </c>
      <c r="K8211" s="215" t="s">
        <v>328</v>
      </c>
      <c r="L8211" s="215" t="s">
        <v>26063</v>
      </c>
      <c r="AD8211" s="216"/>
    </row>
    <row r="8212" spans="1:30" s="215" customFormat="1" x14ac:dyDescent="0.25">
      <c r="A8212" s="215" t="s">
        <v>160</v>
      </c>
      <c r="B8212" s="215">
        <v>6253</v>
      </c>
      <c r="C8212" s="215" t="s">
        <v>284</v>
      </c>
      <c r="D8212" s="215">
        <v>502370747</v>
      </c>
      <c r="E8212" s="215">
        <v>1060</v>
      </c>
      <c r="F8212" s="215">
        <v>1110</v>
      </c>
      <c r="G8212" s="215">
        <v>1004</v>
      </c>
      <c r="I8212" s="215" t="s">
        <v>26001</v>
      </c>
      <c r="J8212" s="215" t="s">
        <v>26002</v>
      </c>
      <c r="K8212" s="215" t="s">
        <v>328</v>
      </c>
      <c r="L8212" s="215" t="s">
        <v>26064</v>
      </c>
      <c r="AD8212" s="216"/>
    </row>
    <row r="8213" spans="1:30" s="215" customFormat="1" x14ac:dyDescent="0.25">
      <c r="A8213" s="215" t="s">
        <v>160</v>
      </c>
      <c r="B8213" s="215">
        <v>6253</v>
      </c>
      <c r="C8213" s="215" t="s">
        <v>284</v>
      </c>
      <c r="D8213" s="215">
        <v>502370758</v>
      </c>
      <c r="E8213" s="215">
        <v>1060</v>
      </c>
      <c r="F8213" s="215">
        <v>1110</v>
      </c>
      <c r="G8213" s="215">
        <v>1004</v>
      </c>
      <c r="I8213" s="215" t="s">
        <v>26003</v>
      </c>
      <c r="J8213" s="215" t="s">
        <v>26004</v>
      </c>
      <c r="K8213" s="215" t="s">
        <v>328</v>
      </c>
      <c r="L8213" s="215" t="s">
        <v>26065</v>
      </c>
      <c r="AD8213" s="216"/>
    </row>
    <row r="8214" spans="1:30" s="215" customFormat="1" x14ac:dyDescent="0.25">
      <c r="A8214" s="215" t="s">
        <v>160</v>
      </c>
      <c r="B8214" s="215">
        <v>6253</v>
      </c>
      <c r="C8214" s="215" t="s">
        <v>284</v>
      </c>
      <c r="D8214" s="215">
        <v>502370779</v>
      </c>
      <c r="E8214" s="215">
        <v>1060</v>
      </c>
      <c r="F8214" s="215">
        <v>1271</v>
      </c>
      <c r="G8214" s="215">
        <v>1004</v>
      </c>
      <c r="I8214" s="215" t="s">
        <v>26005</v>
      </c>
      <c r="J8214" s="215" t="s">
        <v>26006</v>
      </c>
      <c r="K8214" s="215" t="s">
        <v>328</v>
      </c>
      <c r="L8214" s="215" t="s">
        <v>26066</v>
      </c>
      <c r="AD8214" s="216"/>
    </row>
    <row r="8215" spans="1:30" s="215" customFormat="1" x14ac:dyDescent="0.25">
      <c r="A8215" s="215" t="s">
        <v>160</v>
      </c>
      <c r="B8215" s="215">
        <v>6253</v>
      </c>
      <c r="C8215" s="215" t="s">
        <v>284</v>
      </c>
      <c r="D8215" s="215">
        <v>502370814</v>
      </c>
      <c r="E8215" s="215">
        <v>1060</v>
      </c>
      <c r="F8215" s="215">
        <v>1271</v>
      </c>
      <c r="G8215" s="215">
        <v>1004</v>
      </c>
      <c r="I8215" s="215" t="s">
        <v>26007</v>
      </c>
      <c r="J8215" s="215" t="s">
        <v>26008</v>
      </c>
      <c r="K8215" s="215" t="s">
        <v>328</v>
      </c>
      <c r="L8215" s="215" t="s">
        <v>26061</v>
      </c>
      <c r="AD8215" s="216"/>
    </row>
    <row r="8216" spans="1:30" s="215" customFormat="1" x14ac:dyDescent="0.25">
      <c r="A8216" s="215" t="s">
        <v>160</v>
      </c>
      <c r="B8216" s="215">
        <v>6253</v>
      </c>
      <c r="C8216" s="215" t="s">
        <v>284</v>
      </c>
      <c r="D8216" s="215">
        <v>502370950</v>
      </c>
      <c r="E8216" s="215">
        <v>1060</v>
      </c>
      <c r="F8216" s="215">
        <v>1252</v>
      </c>
      <c r="G8216" s="215">
        <v>1004</v>
      </c>
      <c r="I8216" s="215" t="s">
        <v>26009</v>
      </c>
      <c r="J8216" s="215" t="s">
        <v>26010</v>
      </c>
      <c r="K8216" s="215" t="s">
        <v>328</v>
      </c>
      <c r="L8216" s="215" t="s">
        <v>26060</v>
      </c>
      <c r="AD8216" s="216"/>
    </row>
    <row r="8217" spans="1:30" s="215" customFormat="1" x14ac:dyDescent="0.25">
      <c r="A8217" s="215" t="s">
        <v>160</v>
      </c>
      <c r="B8217" s="215">
        <v>6253</v>
      </c>
      <c r="C8217" s="215" t="s">
        <v>284</v>
      </c>
      <c r="D8217" s="215">
        <v>502370953</v>
      </c>
      <c r="E8217" s="215">
        <v>1060</v>
      </c>
      <c r="F8217" s="215">
        <v>1271</v>
      </c>
      <c r="G8217" s="215">
        <v>1004</v>
      </c>
      <c r="I8217" s="215" t="s">
        <v>26011</v>
      </c>
      <c r="J8217" s="215" t="s">
        <v>26012</v>
      </c>
      <c r="K8217" s="215" t="s">
        <v>328</v>
      </c>
      <c r="L8217" s="215" t="s">
        <v>26070</v>
      </c>
      <c r="AD8217" s="216"/>
    </row>
    <row r="8218" spans="1:30" s="215" customFormat="1" x14ac:dyDescent="0.25">
      <c r="A8218" s="215" t="s">
        <v>160</v>
      </c>
      <c r="B8218" s="215">
        <v>6253</v>
      </c>
      <c r="C8218" s="215" t="s">
        <v>284</v>
      </c>
      <c r="D8218" s="215">
        <v>502371422</v>
      </c>
      <c r="E8218" s="215">
        <v>1060</v>
      </c>
      <c r="F8218" s="215">
        <v>1274</v>
      </c>
      <c r="G8218" s="215">
        <v>1004</v>
      </c>
      <c r="I8218" s="215" t="s">
        <v>26013</v>
      </c>
      <c r="J8218" s="215" t="s">
        <v>26014</v>
      </c>
      <c r="K8218" s="215" t="s">
        <v>8688</v>
      </c>
      <c r="L8218" s="215" t="s">
        <v>26106</v>
      </c>
      <c r="AD8218" s="216"/>
    </row>
    <row r="8219" spans="1:30" s="215" customFormat="1" x14ac:dyDescent="0.25">
      <c r="A8219" s="215" t="s">
        <v>160</v>
      </c>
      <c r="B8219" s="215">
        <v>6253</v>
      </c>
      <c r="C8219" s="215" t="s">
        <v>284</v>
      </c>
      <c r="D8219" s="215">
        <v>502371439</v>
      </c>
      <c r="E8219" s="215">
        <v>1060</v>
      </c>
      <c r="F8219" s="215">
        <v>1274</v>
      </c>
      <c r="G8219" s="215">
        <v>1004</v>
      </c>
      <c r="I8219" s="215" t="s">
        <v>26015</v>
      </c>
      <c r="J8219" s="215" t="s">
        <v>26016</v>
      </c>
      <c r="K8219" s="215" t="s">
        <v>328</v>
      </c>
      <c r="L8219" s="215" t="s">
        <v>26236</v>
      </c>
      <c r="AD8219" s="216"/>
    </row>
    <row r="8220" spans="1:30" s="215" customFormat="1" x14ac:dyDescent="0.25">
      <c r="A8220" s="215" t="s">
        <v>160</v>
      </c>
      <c r="B8220" s="215">
        <v>6253</v>
      </c>
      <c r="C8220" s="215" t="s">
        <v>284</v>
      </c>
      <c r="D8220" s="215">
        <v>502371440</v>
      </c>
      <c r="E8220" s="215">
        <v>1060</v>
      </c>
      <c r="F8220" s="215">
        <v>1122</v>
      </c>
      <c r="G8220" s="215">
        <v>1004</v>
      </c>
      <c r="I8220" s="215" t="s">
        <v>26017</v>
      </c>
      <c r="J8220" s="215" t="s">
        <v>26018</v>
      </c>
      <c r="K8220" s="215" t="s">
        <v>328</v>
      </c>
      <c r="L8220" s="215" t="s">
        <v>26067</v>
      </c>
      <c r="AD8220" s="216"/>
    </row>
    <row r="8221" spans="1:30" s="215" customFormat="1" x14ac:dyDescent="0.25">
      <c r="A8221" s="215" t="s">
        <v>160</v>
      </c>
      <c r="B8221" s="215">
        <v>6253</v>
      </c>
      <c r="C8221" s="215" t="s">
        <v>284</v>
      </c>
      <c r="D8221" s="215">
        <v>502371530</v>
      </c>
      <c r="E8221" s="215">
        <v>1060</v>
      </c>
      <c r="F8221" s="215">
        <v>1274</v>
      </c>
      <c r="G8221" s="215">
        <v>1004</v>
      </c>
      <c r="I8221" s="215" t="s">
        <v>26019</v>
      </c>
      <c r="J8221" s="215" t="s">
        <v>26020</v>
      </c>
      <c r="K8221" s="215" t="s">
        <v>328</v>
      </c>
      <c r="L8221" s="215" t="s">
        <v>26054</v>
      </c>
      <c r="AD8221" s="216"/>
    </row>
    <row r="8222" spans="1:30" s="215" customFormat="1" x14ac:dyDescent="0.25">
      <c r="A8222" s="215" t="s">
        <v>160</v>
      </c>
      <c r="B8222" s="215">
        <v>6253</v>
      </c>
      <c r="C8222" s="215" t="s">
        <v>284</v>
      </c>
      <c r="D8222" s="215">
        <v>502372002</v>
      </c>
      <c r="E8222" s="215">
        <v>1060</v>
      </c>
      <c r="F8222" s="215">
        <v>1274</v>
      </c>
      <c r="G8222" s="215">
        <v>1004</v>
      </c>
      <c r="I8222" s="215" t="s">
        <v>26021</v>
      </c>
      <c r="J8222" s="215" t="s">
        <v>26022</v>
      </c>
      <c r="K8222" s="215" t="s">
        <v>8688</v>
      </c>
      <c r="L8222" s="215" t="s">
        <v>26107</v>
      </c>
      <c r="AD8222" s="216"/>
    </row>
    <row r="8223" spans="1:30" s="215" customFormat="1" x14ac:dyDescent="0.25">
      <c r="A8223" s="215" t="s">
        <v>160</v>
      </c>
      <c r="B8223" s="215">
        <v>6253</v>
      </c>
      <c r="C8223" s="215" t="s">
        <v>284</v>
      </c>
      <c r="D8223" s="215">
        <v>502372031</v>
      </c>
      <c r="E8223" s="215">
        <v>1060</v>
      </c>
      <c r="F8223" s="215">
        <v>1274</v>
      </c>
      <c r="G8223" s="215">
        <v>1004</v>
      </c>
      <c r="I8223" s="215" t="s">
        <v>26023</v>
      </c>
      <c r="J8223" s="215" t="s">
        <v>26024</v>
      </c>
      <c r="K8223" s="215" t="s">
        <v>8688</v>
      </c>
      <c r="L8223" s="215" t="s">
        <v>26108</v>
      </c>
      <c r="AD8223" s="216"/>
    </row>
    <row r="8224" spans="1:30" s="215" customFormat="1" x14ac:dyDescent="0.25">
      <c r="A8224" s="215" t="s">
        <v>160</v>
      </c>
      <c r="B8224" s="215">
        <v>6253</v>
      </c>
      <c r="C8224" s="215" t="s">
        <v>284</v>
      </c>
      <c r="D8224" s="215">
        <v>502372081</v>
      </c>
      <c r="E8224" s="215">
        <v>1080</v>
      </c>
      <c r="F8224" s="215">
        <v>1110</v>
      </c>
      <c r="G8224" s="215">
        <v>1004</v>
      </c>
      <c r="I8224" s="215" t="s">
        <v>26025</v>
      </c>
      <c r="J8224" s="215" t="s">
        <v>26026</v>
      </c>
      <c r="K8224" s="215" t="s">
        <v>328</v>
      </c>
      <c r="L8224" s="215" t="s">
        <v>26068</v>
      </c>
      <c r="AD8224" s="216"/>
    </row>
    <row r="8225" spans="1:30" s="215" customFormat="1" x14ac:dyDescent="0.25">
      <c r="A8225" s="215" t="s">
        <v>160</v>
      </c>
      <c r="B8225" s="215">
        <v>6253</v>
      </c>
      <c r="C8225" s="215" t="s">
        <v>284</v>
      </c>
      <c r="D8225" s="215">
        <v>502372082</v>
      </c>
      <c r="E8225" s="215">
        <v>1080</v>
      </c>
      <c r="F8225" s="215">
        <v>1110</v>
      </c>
      <c r="G8225" s="215">
        <v>1004</v>
      </c>
      <c r="I8225" s="215" t="s">
        <v>26027</v>
      </c>
      <c r="J8225" s="215" t="s">
        <v>26028</v>
      </c>
      <c r="K8225" s="215" t="s">
        <v>328</v>
      </c>
      <c r="L8225" s="215" t="s">
        <v>26069</v>
      </c>
      <c r="AD8225" s="216"/>
    </row>
    <row r="8226" spans="1:30" s="215" customFormat="1" x14ac:dyDescent="0.25">
      <c r="A8226" s="215" t="s">
        <v>160</v>
      </c>
      <c r="B8226" s="215">
        <v>6254</v>
      </c>
      <c r="C8226" s="215" t="s">
        <v>403</v>
      </c>
      <c r="D8226" s="215">
        <v>943968</v>
      </c>
      <c r="E8226" s="215">
        <v>1020</v>
      </c>
      <c r="F8226" s="215">
        <v>1110</v>
      </c>
      <c r="G8226" s="215">
        <v>1004</v>
      </c>
      <c r="I8226" s="215" t="s">
        <v>27709</v>
      </c>
      <c r="J8226" s="215" t="s">
        <v>27710</v>
      </c>
      <c r="K8226" s="215" t="s">
        <v>328</v>
      </c>
      <c r="L8226" s="215" t="s">
        <v>7267</v>
      </c>
      <c r="AD8226" s="216"/>
    </row>
    <row r="8227" spans="1:30" s="215" customFormat="1" x14ac:dyDescent="0.25">
      <c r="A8227" s="215" t="s">
        <v>160</v>
      </c>
      <c r="B8227" s="215">
        <v>6254</v>
      </c>
      <c r="C8227" s="215" t="s">
        <v>403</v>
      </c>
      <c r="D8227" s="215">
        <v>943969</v>
      </c>
      <c r="E8227" s="215">
        <v>1020</v>
      </c>
      <c r="F8227" s="215">
        <v>1110</v>
      </c>
      <c r="G8227" s="215">
        <v>1004</v>
      </c>
      <c r="I8227" s="215" t="s">
        <v>27711</v>
      </c>
      <c r="J8227" s="215" t="s">
        <v>27712</v>
      </c>
      <c r="K8227" s="215" t="s">
        <v>328</v>
      </c>
      <c r="L8227" s="215" t="s">
        <v>7267</v>
      </c>
      <c r="AD8227" s="216"/>
    </row>
    <row r="8228" spans="1:30" s="215" customFormat="1" x14ac:dyDescent="0.25">
      <c r="A8228" s="215" t="s">
        <v>160</v>
      </c>
      <c r="B8228" s="215">
        <v>6254</v>
      </c>
      <c r="C8228" s="215" t="s">
        <v>403</v>
      </c>
      <c r="D8228" s="215">
        <v>943989</v>
      </c>
      <c r="E8228" s="215">
        <v>1020</v>
      </c>
      <c r="F8228" s="215">
        <v>1274</v>
      </c>
      <c r="G8228" s="215">
        <v>1004</v>
      </c>
      <c r="I8228" s="215" t="s">
        <v>27713</v>
      </c>
      <c r="J8228" s="215" t="s">
        <v>27714</v>
      </c>
      <c r="K8228" s="215" t="s">
        <v>328</v>
      </c>
      <c r="L8228" s="215" t="s">
        <v>27973</v>
      </c>
      <c r="AD8228" s="216"/>
    </row>
    <row r="8229" spans="1:30" s="215" customFormat="1" x14ac:dyDescent="0.25">
      <c r="A8229" s="215" t="s">
        <v>160</v>
      </c>
      <c r="B8229" s="215">
        <v>6254</v>
      </c>
      <c r="C8229" s="215" t="s">
        <v>403</v>
      </c>
      <c r="D8229" s="215">
        <v>944009</v>
      </c>
      <c r="E8229" s="215">
        <v>1040</v>
      </c>
      <c r="F8229" s="215">
        <v>1110</v>
      </c>
      <c r="G8229" s="215">
        <v>1004</v>
      </c>
      <c r="I8229" s="215" t="s">
        <v>27715</v>
      </c>
      <c r="J8229" s="215" t="s">
        <v>27716</v>
      </c>
      <c r="K8229" s="215" t="s">
        <v>328</v>
      </c>
      <c r="L8229" s="215" t="s">
        <v>7268</v>
      </c>
      <c r="AD8229" s="216"/>
    </row>
    <row r="8230" spans="1:30" s="215" customFormat="1" x14ac:dyDescent="0.25">
      <c r="A8230" s="215" t="s">
        <v>160</v>
      </c>
      <c r="B8230" s="215">
        <v>6254</v>
      </c>
      <c r="C8230" s="215" t="s">
        <v>403</v>
      </c>
      <c r="D8230" s="215">
        <v>944044</v>
      </c>
      <c r="E8230" s="215">
        <v>1020</v>
      </c>
      <c r="F8230" s="215">
        <v>1122</v>
      </c>
      <c r="G8230" s="215">
        <v>1004</v>
      </c>
      <c r="I8230" s="215" t="s">
        <v>27717</v>
      </c>
      <c r="J8230" s="215" t="s">
        <v>27718</v>
      </c>
      <c r="K8230" s="215" t="s">
        <v>328</v>
      </c>
      <c r="L8230" s="215" t="s">
        <v>27974</v>
      </c>
      <c r="AD8230" s="216"/>
    </row>
    <row r="8231" spans="1:30" s="215" customFormat="1" x14ac:dyDescent="0.25">
      <c r="A8231" s="215" t="s">
        <v>160</v>
      </c>
      <c r="B8231" s="215">
        <v>6254</v>
      </c>
      <c r="C8231" s="215" t="s">
        <v>403</v>
      </c>
      <c r="D8231" s="215">
        <v>944052</v>
      </c>
      <c r="E8231" s="215">
        <v>1020</v>
      </c>
      <c r="F8231" s="215">
        <v>1110</v>
      </c>
      <c r="G8231" s="215">
        <v>1004</v>
      </c>
      <c r="I8231" s="215" t="s">
        <v>27719</v>
      </c>
      <c r="J8231" s="215" t="s">
        <v>27720</v>
      </c>
      <c r="K8231" s="215" t="s">
        <v>328</v>
      </c>
      <c r="L8231" s="215" t="s">
        <v>7269</v>
      </c>
      <c r="AD8231" s="216"/>
    </row>
    <row r="8232" spans="1:30" s="215" customFormat="1" x14ac:dyDescent="0.25">
      <c r="A8232" s="215" t="s">
        <v>160</v>
      </c>
      <c r="B8232" s="215">
        <v>6254</v>
      </c>
      <c r="C8232" s="215" t="s">
        <v>403</v>
      </c>
      <c r="D8232" s="215">
        <v>944058</v>
      </c>
      <c r="E8232" s="215">
        <v>1020</v>
      </c>
      <c r="F8232" s="215">
        <v>1274</v>
      </c>
      <c r="G8232" s="215">
        <v>1004</v>
      </c>
      <c r="I8232" s="215" t="s">
        <v>27721</v>
      </c>
      <c r="J8232" s="215" t="s">
        <v>27722</v>
      </c>
      <c r="K8232" s="215" t="s">
        <v>328</v>
      </c>
      <c r="L8232" s="215" t="s">
        <v>7270</v>
      </c>
      <c r="AD8232" s="216"/>
    </row>
    <row r="8233" spans="1:30" s="215" customFormat="1" x14ac:dyDescent="0.25">
      <c r="A8233" s="215" t="s">
        <v>160</v>
      </c>
      <c r="B8233" s="215">
        <v>6254</v>
      </c>
      <c r="C8233" s="215" t="s">
        <v>403</v>
      </c>
      <c r="D8233" s="215">
        <v>944061</v>
      </c>
      <c r="E8233" s="215">
        <v>1020</v>
      </c>
      <c r="F8233" s="215">
        <v>1122</v>
      </c>
      <c r="G8233" s="215">
        <v>1004</v>
      </c>
      <c r="I8233" s="215" t="s">
        <v>27723</v>
      </c>
      <c r="J8233" s="215" t="s">
        <v>27724</v>
      </c>
      <c r="K8233" s="215" t="s">
        <v>328</v>
      </c>
      <c r="L8233" s="215" t="s">
        <v>7271</v>
      </c>
      <c r="AD8233" s="216"/>
    </row>
    <row r="8234" spans="1:30" s="215" customFormat="1" x14ac:dyDescent="0.25">
      <c r="A8234" s="215" t="s">
        <v>160</v>
      </c>
      <c r="B8234" s="215">
        <v>6254</v>
      </c>
      <c r="C8234" s="215" t="s">
        <v>403</v>
      </c>
      <c r="D8234" s="215">
        <v>944127</v>
      </c>
      <c r="E8234" s="215">
        <v>1020</v>
      </c>
      <c r="F8234" s="215">
        <v>1110</v>
      </c>
      <c r="G8234" s="215">
        <v>1004</v>
      </c>
      <c r="I8234" s="215" t="s">
        <v>27725</v>
      </c>
      <c r="J8234" s="215" t="s">
        <v>27726</v>
      </c>
      <c r="K8234" s="215" t="s">
        <v>328</v>
      </c>
      <c r="L8234" s="215" t="s">
        <v>7272</v>
      </c>
      <c r="AD8234" s="216"/>
    </row>
    <row r="8235" spans="1:30" s="215" customFormat="1" x14ac:dyDescent="0.25">
      <c r="A8235" s="215" t="s">
        <v>160</v>
      </c>
      <c r="B8235" s="215">
        <v>6254</v>
      </c>
      <c r="C8235" s="215" t="s">
        <v>403</v>
      </c>
      <c r="D8235" s="215">
        <v>944132</v>
      </c>
      <c r="E8235" s="215">
        <v>1020</v>
      </c>
      <c r="F8235" s="215">
        <v>1274</v>
      </c>
      <c r="G8235" s="215">
        <v>1004</v>
      </c>
      <c r="I8235" s="215" t="s">
        <v>27727</v>
      </c>
      <c r="J8235" s="215" t="s">
        <v>27728</v>
      </c>
      <c r="K8235" s="215" t="s">
        <v>328</v>
      </c>
      <c r="L8235" s="215" t="s">
        <v>27975</v>
      </c>
      <c r="AD8235" s="216"/>
    </row>
    <row r="8236" spans="1:30" s="215" customFormat="1" x14ac:dyDescent="0.25">
      <c r="A8236" s="215" t="s">
        <v>160</v>
      </c>
      <c r="B8236" s="215">
        <v>6254</v>
      </c>
      <c r="C8236" s="215" t="s">
        <v>403</v>
      </c>
      <c r="D8236" s="215">
        <v>949258</v>
      </c>
      <c r="E8236" s="215">
        <v>1020</v>
      </c>
      <c r="F8236" s="215">
        <v>1110</v>
      </c>
      <c r="G8236" s="215">
        <v>1004</v>
      </c>
      <c r="I8236" s="215" t="s">
        <v>27729</v>
      </c>
      <c r="J8236" s="215" t="s">
        <v>27730</v>
      </c>
      <c r="K8236" s="215" t="s">
        <v>328</v>
      </c>
      <c r="L8236" s="215" t="s">
        <v>7273</v>
      </c>
      <c r="AD8236" s="216"/>
    </row>
    <row r="8237" spans="1:30" s="215" customFormat="1" x14ac:dyDescent="0.25">
      <c r="A8237" s="215" t="s">
        <v>160</v>
      </c>
      <c r="B8237" s="215">
        <v>6254</v>
      </c>
      <c r="C8237" s="215" t="s">
        <v>403</v>
      </c>
      <c r="D8237" s="215">
        <v>949307</v>
      </c>
      <c r="E8237" s="215">
        <v>1020</v>
      </c>
      <c r="F8237" s="215">
        <v>1274</v>
      </c>
      <c r="G8237" s="215">
        <v>1004</v>
      </c>
      <c r="I8237" s="215" t="s">
        <v>27731</v>
      </c>
      <c r="J8237" s="215" t="s">
        <v>27732</v>
      </c>
      <c r="K8237" s="215" t="s">
        <v>328</v>
      </c>
      <c r="L8237" s="215" t="s">
        <v>27976</v>
      </c>
      <c r="AD8237" s="216"/>
    </row>
    <row r="8238" spans="1:30" s="215" customFormat="1" x14ac:dyDescent="0.25">
      <c r="A8238" s="215" t="s">
        <v>160</v>
      </c>
      <c r="B8238" s="215">
        <v>6254</v>
      </c>
      <c r="C8238" s="215" t="s">
        <v>403</v>
      </c>
      <c r="D8238" s="215">
        <v>949310</v>
      </c>
      <c r="E8238" s="215">
        <v>1060</v>
      </c>
      <c r="F8238" s="215">
        <v>1274</v>
      </c>
      <c r="G8238" s="215">
        <v>1004</v>
      </c>
      <c r="I8238" s="215" t="s">
        <v>27733</v>
      </c>
      <c r="J8238" s="215" t="s">
        <v>27734</v>
      </c>
      <c r="K8238" s="215" t="s">
        <v>328</v>
      </c>
      <c r="L8238" s="215" t="s">
        <v>27976</v>
      </c>
      <c r="AD8238" s="216"/>
    </row>
    <row r="8239" spans="1:30" s="215" customFormat="1" x14ac:dyDescent="0.25">
      <c r="A8239" s="215" t="s">
        <v>160</v>
      </c>
      <c r="B8239" s="215">
        <v>6254</v>
      </c>
      <c r="C8239" s="215" t="s">
        <v>403</v>
      </c>
      <c r="D8239" s="215">
        <v>949373</v>
      </c>
      <c r="E8239" s="215">
        <v>1020</v>
      </c>
      <c r="F8239" s="215">
        <v>1110</v>
      </c>
      <c r="G8239" s="215">
        <v>1004</v>
      </c>
      <c r="I8239" s="215" t="s">
        <v>27735</v>
      </c>
      <c r="J8239" s="215" t="s">
        <v>27736</v>
      </c>
      <c r="K8239" s="215" t="s">
        <v>328</v>
      </c>
      <c r="L8239" s="215" t="s">
        <v>7274</v>
      </c>
      <c r="AD8239" s="216"/>
    </row>
    <row r="8240" spans="1:30" s="215" customFormat="1" x14ac:dyDescent="0.25">
      <c r="A8240" s="215" t="s">
        <v>160</v>
      </c>
      <c r="B8240" s="215">
        <v>6254</v>
      </c>
      <c r="C8240" s="215" t="s">
        <v>403</v>
      </c>
      <c r="D8240" s="215">
        <v>949379</v>
      </c>
      <c r="E8240" s="215">
        <v>1020</v>
      </c>
      <c r="F8240" s="215">
        <v>1110</v>
      </c>
      <c r="G8240" s="215">
        <v>1004</v>
      </c>
      <c r="I8240" s="215" t="s">
        <v>27737</v>
      </c>
      <c r="J8240" s="215" t="s">
        <v>27738</v>
      </c>
      <c r="K8240" s="215" t="s">
        <v>328</v>
      </c>
      <c r="L8240" s="215" t="s">
        <v>7275</v>
      </c>
      <c r="AD8240" s="216"/>
    </row>
    <row r="8241" spans="1:30" s="215" customFormat="1" x14ac:dyDescent="0.25">
      <c r="A8241" s="215" t="s">
        <v>160</v>
      </c>
      <c r="B8241" s="215">
        <v>6254</v>
      </c>
      <c r="C8241" s="215" t="s">
        <v>403</v>
      </c>
      <c r="D8241" s="215">
        <v>949384</v>
      </c>
      <c r="E8241" s="215">
        <v>1020</v>
      </c>
      <c r="F8241" s="215">
        <v>1110</v>
      </c>
      <c r="G8241" s="215">
        <v>1004</v>
      </c>
      <c r="I8241" s="215" t="s">
        <v>27739</v>
      </c>
      <c r="J8241" s="215" t="s">
        <v>27740</v>
      </c>
      <c r="K8241" s="215" t="s">
        <v>328</v>
      </c>
      <c r="L8241" s="215" t="s">
        <v>7276</v>
      </c>
      <c r="AD8241" s="216"/>
    </row>
    <row r="8242" spans="1:30" s="215" customFormat="1" x14ac:dyDescent="0.25">
      <c r="A8242" s="215" t="s">
        <v>160</v>
      </c>
      <c r="B8242" s="215">
        <v>6254</v>
      </c>
      <c r="C8242" s="215" t="s">
        <v>403</v>
      </c>
      <c r="D8242" s="215">
        <v>949402</v>
      </c>
      <c r="E8242" s="215">
        <v>1020</v>
      </c>
      <c r="F8242" s="215">
        <v>1110</v>
      </c>
      <c r="G8242" s="215">
        <v>1004</v>
      </c>
      <c r="I8242" s="215" t="s">
        <v>27741</v>
      </c>
      <c r="J8242" s="215" t="s">
        <v>27742</v>
      </c>
      <c r="K8242" s="215" t="s">
        <v>328</v>
      </c>
      <c r="L8242" s="215" t="s">
        <v>7277</v>
      </c>
      <c r="AD8242" s="216"/>
    </row>
    <row r="8243" spans="1:30" s="215" customFormat="1" x14ac:dyDescent="0.25">
      <c r="A8243" s="215" t="s">
        <v>160</v>
      </c>
      <c r="B8243" s="215">
        <v>6254</v>
      </c>
      <c r="C8243" s="215" t="s">
        <v>403</v>
      </c>
      <c r="D8243" s="215">
        <v>949428</v>
      </c>
      <c r="E8243" s="215">
        <v>1020</v>
      </c>
      <c r="F8243" s="215">
        <v>1110</v>
      </c>
      <c r="G8243" s="215">
        <v>1004</v>
      </c>
      <c r="I8243" s="215" t="s">
        <v>27743</v>
      </c>
      <c r="J8243" s="215" t="s">
        <v>27744</v>
      </c>
      <c r="K8243" s="215" t="s">
        <v>328</v>
      </c>
      <c r="L8243" s="215" t="s">
        <v>7278</v>
      </c>
      <c r="AD8243" s="216"/>
    </row>
    <row r="8244" spans="1:30" s="215" customFormat="1" x14ac:dyDescent="0.25">
      <c r="A8244" s="215" t="s">
        <v>160</v>
      </c>
      <c r="B8244" s="215">
        <v>6254</v>
      </c>
      <c r="C8244" s="215" t="s">
        <v>403</v>
      </c>
      <c r="D8244" s="215">
        <v>949429</v>
      </c>
      <c r="E8244" s="215">
        <v>1020</v>
      </c>
      <c r="F8244" s="215">
        <v>1110</v>
      </c>
      <c r="G8244" s="215">
        <v>1004</v>
      </c>
      <c r="I8244" s="215" t="s">
        <v>27745</v>
      </c>
      <c r="J8244" s="215" t="s">
        <v>27746</v>
      </c>
      <c r="K8244" s="215" t="s">
        <v>328</v>
      </c>
      <c r="L8244" s="215" t="s">
        <v>7278</v>
      </c>
      <c r="AD8244" s="216"/>
    </row>
    <row r="8245" spans="1:30" s="215" customFormat="1" x14ac:dyDescent="0.25">
      <c r="A8245" s="215" t="s">
        <v>160</v>
      </c>
      <c r="B8245" s="215">
        <v>6254</v>
      </c>
      <c r="C8245" s="215" t="s">
        <v>403</v>
      </c>
      <c r="D8245" s="215">
        <v>949528</v>
      </c>
      <c r="E8245" s="215">
        <v>1020</v>
      </c>
      <c r="F8245" s="215">
        <v>1110</v>
      </c>
      <c r="G8245" s="215">
        <v>1004</v>
      </c>
      <c r="I8245" s="215" t="s">
        <v>27747</v>
      </c>
      <c r="J8245" s="215" t="s">
        <v>27748</v>
      </c>
      <c r="K8245" s="215" t="s">
        <v>328</v>
      </c>
      <c r="L8245" s="215" t="s">
        <v>7279</v>
      </c>
      <c r="AD8245" s="216"/>
    </row>
    <row r="8246" spans="1:30" s="215" customFormat="1" x14ac:dyDescent="0.25">
      <c r="A8246" s="215" t="s">
        <v>160</v>
      </c>
      <c r="B8246" s="215">
        <v>6254</v>
      </c>
      <c r="C8246" s="215" t="s">
        <v>403</v>
      </c>
      <c r="D8246" s="215">
        <v>949555</v>
      </c>
      <c r="E8246" s="215">
        <v>1020</v>
      </c>
      <c r="F8246" s="215">
        <v>1122</v>
      </c>
      <c r="G8246" s="215">
        <v>1004</v>
      </c>
      <c r="I8246" s="215" t="s">
        <v>27749</v>
      </c>
      <c r="J8246" s="215" t="s">
        <v>27750</v>
      </c>
      <c r="K8246" s="215" t="s">
        <v>328</v>
      </c>
      <c r="L8246" s="215" t="s">
        <v>7280</v>
      </c>
      <c r="AD8246" s="216"/>
    </row>
    <row r="8247" spans="1:30" s="215" customFormat="1" x14ac:dyDescent="0.25">
      <c r="A8247" s="215" t="s">
        <v>160</v>
      </c>
      <c r="B8247" s="215">
        <v>6254</v>
      </c>
      <c r="C8247" s="215" t="s">
        <v>403</v>
      </c>
      <c r="D8247" s="215">
        <v>949556</v>
      </c>
      <c r="E8247" s="215">
        <v>1020</v>
      </c>
      <c r="F8247" s="215">
        <v>1122</v>
      </c>
      <c r="G8247" s="215">
        <v>1004</v>
      </c>
      <c r="I8247" s="215" t="s">
        <v>27751</v>
      </c>
      <c r="J8247" s="215" t="s">
        <v>27752</v>
      </c>
      <c r="K8247" s="215" t="s">
        <v>328</v>
      </c>
      <c r="L8247" s="215" t="s">
        <v>7280</v>
      </c>
      <c r="AD8247" s="216"/>
    </row>
    <row r="8248" spans="1:30" s="215" customFormat="1" x14ac:dyDescent="0.25">
      <c r="A8248" s="215" t="s">
        <v>160</v>
      </c>
      <c r="B8248" s="215">
        <v>6254</v>
      </c>
      <c r="C8248" s="215" t="s">
        <v>403</v>
      </c>
      <c r="D8248" s="215">
        <v>949572</v>
      </c>
      <c r="E8248" s="215">
        <v>1020</v>
      </c>
      <c r="F8248" s="215">
        <v>1110</v>
      </c>
      <c r="G8248" s="215">
        <v>1004</v>
      </c>
      <c r="I8248" s="215" t="s">
        <v>27753</v>
      </c>
      <c r="J8248" s="215" t="s">
        <v>27754</v>
      </c>
      <c r="K8248" s="215" t="s">
        <v>328</v>
      </c>
      <c r="L8248" s="215" t="s">
        <v>7281</v>
      </c>
      <c r="AD8248" s="216"/>
    </row>
    <row r="8249" spans="1:30" s="215" customFormat="1" x14ac:dyDescent="0.25">
      <c r="A8249" s="215" t="s">
        <v>160</v>
      </c>
      <c r="B8249" s="215">
        <v>6254</v>
      </c>
      <c r="C8249" s="215" t="s">
        <v>403</v>
      </c>
      <c r="D8249" s="215">
        <v>949573</v>
      </c>
      <c r="E8249" s="215">
        <v>1020</v>
      </c>
      <c r="F8249" s="215">
        <v>1110</v>
      </c>
      <c r="G8249" s="215">
        <v>1004</v>
      </c>
      <c r="I8249" s="215" t="s">
        <v>27755</v>
      </c>
      <c r="J8249" s="215" t="s">
        <v>27756</v>
      </c>
      <c r="K8249" s="215" t="s">
        <v>328</v>
      </c>
      <c r="L8249" s="215" t="s">
        <v>7281</v>
      </c>
      <c r="AD8249" s="216"/>
    </row>
    <row r="8250" spans="1:30" s="215" customFormat="1" x14ac:dyDescent="0.25">
      <c r="A8250" s="215" t="s">
        <v>160</v>
      </c>
      <c r="B8250" s="215">
        <v>6254</v>
      </c>
      <c r="C8250" s="215" t="s">
        <v>403</v>
      </c>
      <c r="D8250" s="215">
        <v>949578</v>
      </c>
      <c r="E8250" s="215">
        <v>1020</v>
      </c>
      <c r="F8250" s="215">
        <v>1110</v>
      </c>
      <c r="G8250" s="215">
        <v>1004</v>
      </c>
      <c r="I8250" s="215" t="s">
        <v>27757</v>
      </c>
      <c r="J8250" s="215" t="s">
        <v>27758</v>
      </c>
      <c r="K8250" s="215" t="s">
        <v>328</v>
      </c>
      <c r="L8250" s="215" t="s">
        <v>27977</v>
      </c>
      <c r="AD8250" s="216"/>
    </row>
    <row r="8251" spans="1:30" s="215" customFormat="1" x14ac:dyDescent="0.25">
      <c r="A8251" s="215" t="s">
        <v>160</v>
      </c>
      <c r="B8251" s="215">
        <v>6254</v>
      </c>
      <c r="C8251" s="215" t="s">
        <v>403</v>
      </c>
      <c r="D8251" s="215">
        <v>949649</v>
      </c>
      <c r="E8251" s="215">
        <v>1020</v>
      </c>
      <c r="F8251" s="215">
        <v>1121</v>
      </c>
      <c r="G8251" s="215">
        <v>1004</v>
      </c>
      <c r="I8251" s="215" t="s">
        <v>27759</v>
      </c>
      <c r="J8251" s="215" t="s">
        <v>27760</v>
      </c>
      <c r="K8251" s="215" t="s">
        <v>328</v>
      </c>
      <c r="L8251" s="215" t="s">
        <v>27978</v>
      </c>
      <c r="AD8251" s="216"/>
    </row>
    <row r="8252" spans="1:30" s="215" customFormat="1" x14ac:dyDescent="0.25">
      <c r="A8252" s="215" t="s">
        <v>160</v>
      </c>
      <c r="B8252" s="215">
        <v>6254</v>
      </c>
      <c r="C8252" s="215" t="s">
        <v>403</v>
      </c>
      <c r="D8252" s="215">
        <v>949673</v>
      </c>
      <c r="E8252" s="215">
        <v>1020</v>
      </c>
      <c r="F8252" s="215">
        <v>1110</v>
      </c>
      <c r="G8252" s="215">
        <v>1004</v>
      </c>
      <c r="I8252" s="215" t="s">
        <v>27761</v>
      </c>
      <c r="J8252" s="215" t="s">
        <v>27762</v>
      </c>
      <c r="K8252" s="215" t="s">
        <v>328</v>
      </c>
      <c r="L8252" s="215" t="s">
        <v>7282</v>
      </c>
      <c r="AD8252" s="216"/>
    </row>
    <row r="8253" spans="1:30" s="215" customFormat="1" x14ac:dyDescent="0.25">
      <c r="A8253" s="215" t="s">
        <v>160</v>
      </c>
      <c r="B8253" s="215">
        <v>6254</v>
      </c>
      <c r="C8253" s="215" t="s">
        <v>403</v>
      </c>
      <c r="D8253" s="215">
        <v>949692</v>
      </c>
      <c r="E8253" s="215">
        <v>1020</v>
      </c>
      <c r="F8253" s="215">
        <v>1110</v>
      </c>
      <c r="G8253" s="215">
        <v>1004</v>
      </c>
      <c r="I8253" s="215" t="s">
        <v>27763</v>
      </c>
      <c r="J8253" s="215" t="s">
        <v>27764</v>
      </c>
      <c r="K8253" s="215" t="s">
        <v>328</v>
      </c>
      <c r="L8253" s="215" t="s">
        <v>7283</v>
      </c>
      <c r="AD8253" s="216"/>
    </row>
    <row r="8254" spans="1:30" s="215" customFormat="1" x14ac:dyDescent="0.25">
      <c r="A8254" s="215" t="s">
        <v>160</v>
      </c>
      <c r="B8254" s="215">
        <v>6254</v>
      </c>
      <c r="C8254" s="215" t="s">
        <v>403</v>
      </c>
      <c r="D8254" s="215">
        <v>949694</v>
      </c>
      <c r="E8254" s="215">
        <v>1020</v>
      </c>
      <c r="F8254" s="215">
        <v>1121</v>
      </c>
      <c r="G8254" s="215">
        <v>1004</v>
      </c>
      <c r="I8254" s="215" t="s">
        <v>27765</v>
      </c>
      <c r="J8254" s="215" t="s">
        <v>27766</v>
      </c>
      <c r="K8254" s="215" t="s">
        <v>328</v>
      </c>
      <c r="L8254" s="215" t="s">
        <v>7284</v>
      </c>
      <c r="AD8254" s="216"/>
    </row>
    <row r="8255" spans="1:30" s="215" customFormat="1" x14ac:dyDescent="0.25">
      <c r="A8255" s="215" t="s">
        <v>160</v>
      </c>
      <c r="B8255" s="215">
        <v>6254</v>
      </c>
      <c r="C8255" s="215" t="s">
        <v>403</v>
      </c>
      <c r="D8255" s="215">
        <v>949696</v>
      </c>
      <c r="E8255" s="215">
        <v>1020</v>
      </c>
      <c r="F8255" s="215">
        <v>1110</v>
      </c>
      <c r="G8255" s="215">
        <v>1004</v>
      </c>
      <c r="I8255" s="215" t="s">
        <v>27767</v>
      </c>
      <c r="J8255" s="215" t="s">
        <v>27768</v>
      </c>
      <c r="K8255" s="215" t="s">
        <v>328</v>
      </c>
      <c r="L8255" s="215" t="s">
        <v>7282</v>
      </c>
      <c r="AD8255" s="216"/>
    </row>
    <row r="8256" spans="1:30" s="215" customFormat="1" x14ac:dyDescent="0.25">
      <c r="A8256" s="215" t="s">
        <v>160</v>
      </c>
      <c r="B8256" s="215">
        <v>6254</v>
      </c>
      <c r="C8256" s="215" t="s">
        <v>403</v>
      </c>
      <c r="D8256" s="215">
        <v>949698</v>
      </c>
      <c r="E8256" s="215">
        <v>1020</v>
      </c>
      <c r="F8256" s="215">
        <v>1121</v>
      </c>
      <c r="G8256" s="215">
        <v>1004</v>
      </c>
      <c r="I8256" s="215" t="s">
        <v>27769</v>
      </c>
      <c r="J8256" s="215" t="s">
        <v>27770</v>
      </c>
      <c r="K8256" s="215" t="s">
        <v>328</v>
      </c>
      <c r="L8256" s="215" t="s">
        <v>27982</v>
      </c>
      <c r="AD8256" s="216"/>
    </row>
    <row r="8257" spans="1:30" s="215" customFormat="1" x14ac:dyDescent="0.25">
      <c r="A8257" s="215" t="s">
        <v>160</v>
      </c>
      <c r="B8257" s="215">
        <v>6254</v>
      </c>
      <c r="C8257" s="215" t="s">
        <v>403</v>
      </c>
      <c r="D8257" s="215">
        <v>949720</v>
      </c>
      <c r="E8257" s="215">
        <v>1020</v>
      </c>
      <c r="F8257" s="215">
        <v>1122</v>
      </c>
      <c r="G8257" s="215">
        <v>1004</v>
      </c>
      <c r="I8257" s="215" t="s">
        <v>27771</v>
      </c>
      <c r="J8257" s="215" t="s">
        <v>27772</v>
      </c>
      <c r="K8257" s="215" t="s">
        <v>328</v>
      </c>
      <c r="L8257" s="215" t="s">
        <v>7285</v>
      </c>
      <c r="AD8257" s="216"/>
    </row>
    <row r="8258" spans="1:30" s="215" customFormat="1" x14ac:dyDescent="0.25">
      <c r="A8258" s="215" t="s">
        <v>160</v>
      </c>
      <c r="B8258" s="215">
        <v>6254</v>
      </c>
      <c r="C8258" s="215" t="s">
        <v>403</v>
      </c>
      <c r="D8258" s="215">
        <v>949722</v>
      </c>
      <c r="E8258" s="215">
        <v>1020</v>
      </c>
      <c r="F8258" s="215">
        <v>1274</v>
      </c>
      <c r="G8258" s="215">
        <v>1004</v>
      </c>
      <c r="I8258" s="215" t="s">
        <v>27773</v>
      </c>
      <c r="J8258" s="215" t="s">
        <v>27774</v>
      </c>
      <c r="K8258" s="215" t="s">
        <v>328</v>
      </c>
      <c r="L8258" s="215" t="s">
        <v>7286</v>
      </c>
      <c r="AD8258" s="216"/>
    </row>
    <row r="8259" spans="1:30" s="215" customFormat="1" x14ac:dyDescent="0.25">
      <c r="A8259" s="215" t="s">
        <v>160</v>
      </c>
      <c r="B8259" s="215">
        <v>6254</v>
      </c>
      <c r="C8259" s="215" t="s">
        <v>403</v>
      </c>
      <c r="D8259" s="215">
        <v>949723</v>
      </c>
      <c r="E8259" s="215">
        <v>1040</v>
      </c>
      <c r="F8259" s="215">
        <v>1274</v>
      </c>
      <c r="G8259" s="215">
        <v>1004</v>
      </c>
      <c r="I8259" s="215" t="s">
        <v>27775</v>
      </c>
      <c r="J8259" s="215" t="s">
        <v>27776</v>
      </c>
      <c r="K8259" s="215" t="s">
        <v>328</v>
      </c>
      <c r="L8259" s="215" t="s">
        <v>7286</v>
      </c>
      <c r="AD8259" s="216"/>
    </row>
    <row r="8260" spans="1:30" s="215" customFormat="1" x14ac:dyDescent="0.25">
      <c r="A8260" s="215" t="s">
        <v>160</v>
      </c>
      <c r="B8260" s="215">
        <v>6254</v>
      </c>
      <c r="C8260" s="215" t="s">
        <v>403</v>
      </c>
      <c r="D8260" s="215">
        <v>3111884</v>
      </c>
      <c r="E8260" s="215">
        <v>1020</v>
      </c>
      <c r="F8260" s="215">
        <v>1110</v>
      </c>
      <c r="G8260" s="215">
        <v>1004</v>
      </c>
      <c r="I8260" s="215" t="s">
        <v>27777</v>
      </c>
      <c r="J8260" s="215" t="s">
        <v>27778</v>
      </c>
      <c r="K8260" s="215" t="s">
        <v>328</v>
      </c>
      <c r="L8260" s="215" t="s">
        <v>7269</v>
      </c>
      <c r="AD8260" s="216"/>
    </row>
    <row r="8261" spans="1:30" s="215" customFormat="1" x14ac:dyDescent="0.25">
      <c r="A8261" s="215" t="s">
        <v>160</v>
      </c>
      <c r="B8261" s="215">
        <v>6254</v>
      </c>
      <c r="C8261" s="215" t="s">
        <v>403</v>
      </c>
      <c r="D8261" s="215">
        <v>3111887</v>
      </c>
      <c r="E8261" s="215">
        <v>1040</v>
      </c>
      <c r="F8261" s="215">
        <v>1274</v>
      </c>
      <c r="G8261" s="215">
        <v>1004</v>
      </c>
      <c r="I8261" s="215" t="s">
        <v>27779</v>
      </c>
      <c r="J8261" s="215" t="s">
        <v>27780</v>
      </c>
      <c r="K8261" s="215" t="s">
        <v>328</v>
      </c>
      <c r="L8261" s="215" t="s">
        <v>7270</v>
      </c>
      <c r="AD8261" s="216"/>
    </row>
    <row r="8262" spans="1:30" s="215" customFormat="1" x14ac:dyDescent="0.25">
      <c r="A8262" s="215" t="s">
        <v>160</v>
      </c>
      <c r="B8262" s="215">
        <v>6254</v>
      </c>
      <c r="C8262" s="215" t="s">
        <v>403</v>
      </c>
      <c r="D8262" s="215">
        <v>3111898</v>
      </c>
      <c r="E8262" s="215">
        <v>1020</v>
      </c>
      <c r="F8262" s="215">
        <v>1110</v>
      </c>
      <c r="G8262" s="215">
        <v>1004</v>
      </c>
      <c r="I8262" s="215" t="s">
        <v>27781</v>
      </c>
      <c r="J8262" s="215" t="s">
        <v>27782</v>
      </c>
      <c r="K8262" s="215" t="s">
        <v>328</v>
      </c>
      <c r="L8262" s="215" t="s">
        <v>7267</v>
      </c>
      <c r="AD8262" s="216"/>
    </row>
    <row r="8263" spans="1:30" s="215" customFormat="1" x14ac:dyDescent="0.25">
      <c r="A8263" s="215" t="s">
        <v>160</v>
      </c>
      <c r="B8263" s="215">
        <v>6254</v>
      </c>
      <c r="C8263" s="215" t="s">
        <v>403</v>
      </c>
      <c r="D8263" s="215">
        <v>3111938</v>
      </c>
      <c r="E8263" s="215">
        <v>1020</v>
      </c>
      <c r="F8263" s="215">
        <v>1121</v>
      </c>
      <c r="G8263" s="215">
        <v>1004</v>
      </c>
      <c r="I8263" s="215" t="s">
        <v>27783</v>
      </c>
      <c r="J8263" s="215" t="s">
        <v>27784</v>
      </c>
      <c r="K8263" s="215" t="s">
        <v>328</v>
      </c>
      <c r="L8263" s="215" t="s">
        <v>7287</v>
      </c>
      <c r="AD8263" s="216"/>
    </row>
    <row r="8264" spans="1:30" s="215" customFormat="1" x14ac:dyDescent="0.25">
      <c r="A8264" s="215" t="s">
        <v>160</v>
      </c>
      <c r="B8264" s="215">
        <v>6254</v>
      </c>
      <c r="C8264" s="215" t="s">
        <v>403</v>
      </c>
      <c r="D8264" s="215">
        <v>3112272</v>
      </c>
      <c r="E8264" s="215">
        <v>1020</v>
      </c>
      <c r="F8264" s="215">
        <v>1122</v>
      </c>
      <c r="G8264" s="215">
        <v>1004</v>
      </c>
      <c r="I8264" s="215" t="s">
        <v>27785</v>
      </c>
      <c r="J8264" s="215" t="s">
        <v>27786</v>
      </c>
      <c r="K8264" s="215" t="s">
        <v>328</v>
      </c>
      <c r="L8264" s="215" t="s">
        <v>7288</v>
      </c>
      <c r="AD8264" s="216"/>
    </row>
    <row r="8265" spans="1:30" s="215" customFormat="1" x14ac:dyDescent="0.25">
      <c r="A8265" s="215" t="s">
        <v>160</v>
      </c>
      <c r="B8265" s="215">
        <v>6254</v>
      </c>
      <c r="C8265" s="215" t="s">
        <v>403</v>
      </c>
      <c r="D8265" s="215">
        <v>3112278</v>
      </c>
      <c r="E8265" s="215">
        <v>1020</v>
      </c>
      <c r="F8265" s="215">
        <v>1121</v>
      </c>
      <c r="G8265" s="215">
        <v>1004</v>
      </c>
      <c r="I8265" s="215" t="s">
        <v>27787</v>
      </c>
      <c r="J8265" s="215" t="s">
        <v>27788</v>
      </c>
      <c r="K8265" s="215" t="s">
        <v>328</v>
      </c>
      <c r="L8265" s="215" t="s">
        <v>7289</v>
      </c>
      <c r="AD8265" s="216"/>
    </row>
    <row r="8266" spans="1:30" s="215" customFormat="1" x14ac:dyDescent="0.25">
      <c r="A8266" s="215" t="s">
        <v>160</v>
      </c>
      <c r="B8266" s="215">
        <v>6254</v>
      </c>
      <c r="C8266" s="215" t="s">
        <v>403</v>
      </c>
      <c r="D8266" s="215">
        <v>3112289</v>
      </c>
      <c r="E8266" s="215">
        <v>1020</v>
      </c>
      <c r="F8266" s="215">
        <v>1110</v>
      </c>
      <c r="G8266" s="215">
        <v>1004</v>
      </c>
      <c r="I8266" s="215" t="s">
        <v>27789</v>
      </c>
      <c r="J8266" s="215" t="s">
        <v>27790</v>
      </c>
      <c r="K8266" s="215" t="s">
        <v>328</v>
      </c>
      <c r="L8266" s="215" t="s">
        <v>7283</v>
      </c>
      <c r="AD8266" s="216"/>
    </row>
    <row r="8267" spans="1:30" s="215" customFormat="1" x14ac:dyDescent="0.25">
      <c r="A8267" s="215" t="s">
        <v>160</v>
      </c>
      <c r="B8267" s="215">
        <v>6254</v>
      </c>
      <c r="C8267" s="215" t="s">
        <v>403</v>
      </c>
      <c r="D8267" s="215">
        <v>3112290</v>
      </c>
      <c r="E8267" s="215">
        <v>1020</v>
      </c>
      <c r="F8267" s="215">
        <v>1110</v>
      </c>
      <c r="G8267" s="215">
        <v>1004</v>
      </c>
      <c r="I8267" s="215" t="s">
        <v>27791</v>
      </c>
      <c r="J8267" s="215" t="s">
        <v>27792</v>
      </c>
      <c r="K8267" s="215" t="s">
        <v>328</v>
      </c>
      <c r="L8267" s="215" t="s">
        <v>7283</v>
      </c>
      <c r="AD8267" s="216"/>
    </row>
    <row r="8268" spans="1:30" s="215" customFormat="1" x14ac:dyDescent="0.25">
      <c r="A8268" s="215" t="s">
        <v>160</v>
      </c>
      <c r="B8268" s="215">
        <v>6254</v>
      </c>
      <c r="C8268" s="215" t="s">
        <v>403</v>
      </c>
      <c r="D8268" s="215">
        <v>3181459</v>
      </c>
      <c r="E8268" s="215">
        <v>1020</v>
      </c>
      <c r="F8268" s="215">
        <v>1121</v>
      </c>
      <c r="G8268" s="215">
        <v>1004</v>
      </c>
      <c r="I8268" s="215" t="s">
        <v>27793</v>
      </c>
      <c r="J8268" s="215" t="s">
        <v>27794</v>
      </c>
      <c r="K8268" s="215" t="s">
        <v>328</v>
      </c>
      <c r="L8268" s="215" t="s">
        <v>27979</v>
      </c>
      <c r="AD8268" s="216"/>
    </row>
    <row r="8269" spans="1:30" s="215" customFormat="1" x14ac:dyDescent="0.25">
      <c r="A8269" s="215" t="s">
        <v>160</v>
      </c>
      <c r="B8269" s="215">
        <v>6254</v>
      </c>
      <c r="C8269" s="215" t="s">
        <v>403</v>
      </c>
      <c r="D8269" s="215">
        <v>3181480</v>
      </c>
      <c r="E8269" s="215">
        <v>1020</v>
      </c>
      <c r="F8269" s="215">
        <v>1110</v>
      </c>
      <c r="G8269" s="215">
        <v>1004</v>
      </c>
      <c r="I8269" s="215" t="s">
        <v>27795</v>
      </c>
      <c r="J8269" s="215" t="s">
        <v>27796</v>
      </c>
      <c r="K8269" s="215" t="s">
        <v>328</v>
      </c>
      <c r="L8269" s="215" t="s">
        <v>7273</v>
      </c>
      <c r="AD8269" s="216"/>
    </row>
    <row r="8270" spans="1:30" s="215" customFormat="1" x14ac:dyDescent="0.25">
      <c r="A8270" s="215" t="s">
        <v>160</v>
      </c>
      <c r="B8270" s="215">
        <v>6254</v>
      </c>
      <c r="C8270" s="215" t="s">
        <v>403</v>
      </c>
      <c r="D8270" s="215">
        <v>3181484</v>
      </c>
      <c r="E8270" s="215">
        <v>1020</v>
      </c>
      <c r="F8270" s="215">
        <v>1110</v>
      </c>
      <c r="G8270" s="215">
        <v>1004</v>
      </c>
      <c r="I8270" s="215" t="s">
        <v>27797</v>
      </c>
      <c r="J8270" s="215" t="s">
        <v>27798</v>
      </c>
      <c r="K8270" s="215" t="s">
        <v>328</v>
      </c>
      <c r="L8270" s="215" t="s">
        <v>7277</v>
      </c>
      <c r="AD8270" s="216"/>
    </row>
    <row r="8271" spans="1:30" s="215" customFormat="1" x14ac:dyDescent="0.25">
      <c r="A8271" s="215" t="s">
        <v>160</v>
      </c>
      <c r="B8271" s="215">
        <v>6254</v>
      </c>
      <c r="C8271" s="215" t="s">
        <v>403</v>
      </c>
      <c r="D8271" s="215">
        <v>3181485</v>
      </c>
      <c r="E8271" s="215">
        <v>1060</v>
      </c>
      <c r="F8271" s="215">
        <v>1274</v>
      </c>
      <c r="G8271" s="215">
        <v>1004</v>
      </c>
      <c r="I8271" s="215" t="s">
        <v>27799</v>
      </c>
      <c r="J8271" s="215" t="s">
        <v>27800</v>
      </c>
      <c r="K8271" s="215" t="s">
        <v>328</v>
      </c>
      <c r="L8271" s="215" t="s">
        <v>27976</v>
      </c>
      <c r="AD8271" s="216"/>
    </row>
    <row r="8272" spans="1:30" s="215" customFormat="1" x14ac:dyDescent="0.25">
      <c r="A8272" s="215" t="s">
        <v>160</v>
      </c>
      <c r="B8272" s="215">
        <v>6254</v>
      </c>
      <c r="C8272" s="215" t="s">
        <v>403</v>
      </c>
      <c r="D8272" s="215">
        <v>3181492</v>
      </c>
      <c r="E8272" s="215">
        <v>1020</v>
      </c>
      <c r="F8272" s="215">
        <v>1110</v>
      </c>
      <c r="G8272" s="215">
        <v>1004</v>
      </c>
      <c r="I8272" s="215" t="s">
        <v>27801</v>
      </c>
      <c r="J8272" s="215" t="s">
        <v>27802</v>
      </c>
      <c r="K8272" s="215" t="s">
        <v>328</v>
      </c>
      <c r="L8272" s="215" t="s">
        <v>7290</v>
      </c>
      <c r="AD8272" s="216"/>
    </row>
    <row r="8273" spans="1:30" s="215" customFormat="1" x14ac:dyDescent="0.25">
      <c r="A8273" s="215" t="s">
        <v>160</v>
      </c>
      <c r="B8273" s="215">
        <v>6254</v>
      </c>
      <c r="C8273" s="215" t="s">
        <v>403</v>
      </c>
      <c r="D8273" s="215">
        <v>3181493</v>
      </c>
      <c r="E8273" s="215">
        <v>1020</v>
      </c>
      <c r="F8273" s="215">
        <v>1110</v>
      </c>
      <c r="G8273" s="215">
        <v>1004</v>
      </c>
      <c r="I8273" s="215" t="s">
        <v>27803</v>
      </c>
      <c r="J8273" s="215" t="s">
        <v>27804</v>
      </c>
      <c r="K8273" s="215" t="s">
        <v>328</v>
      </c>
      <c r="L8273" s="215" t="s">
        <v>7290</v>
      </c>
      <c r="AD8273" s="216"/>
    </row>
    <row r="8274" spans="1:30" s="215" customFormat="1" x14ac:dyDescent="0.25">
      <c r="A8274" s="215" t="s">
        <v>160</v>
      </c>
      <c r="B8274" s="215">
        <v>6254</v>
      </c>
      <c r="C8274" s="215" t="s">
        <v>403</v>
      </c>
      <c r="D8274" s="215">
        <v>3181497</v>
      </c>
      <c r="E8274" s="215">
        <v>1020</v>
      </c>
      <c r="F8274" s="215">
        <v>1110</v>
      </c>
      <c r="G8274" s="215">
        <v>1004</v>
      </c>
      <c r="I8274" s="215" t="s">
        <v>27805</v>
      </c>
      <c r="J8274" s="215" t="s">
        <v>27806</v>
      </c>
      <c r="K8274" s="215" t="s">
        <v>328</v>
      </c>
      <c r="L8274" s="215" t="s">
        <v>7291</v>
      </c>
      <c r="AD8274" s="216"/>
    </row>
    <row r="8275" spans="1:30" s="215" customFormat="1" x14ac:dyDescent="0.25">
      <c r="A8275" s="215" t="s">
        <v>160</v>
      </c>
      <c r="B8275" s="215">
        <v>6254</v>
      </c>
      <c r="C8275" s="215" t="s">
        <v>403</v>
      </c>
      <c r="D8275" s="215">
        <v>3181498</v>
      </c>
      <c r="E8275" s="215">
        <v>1020</v>
      </c>
      <c r="F8275" s="215">
        <v>1110</v>
      </c>
      <c r="G8275" s="215">
        <v>1004</v>
      </c>
      <c r="I8275" s="215" t="s">
        <v>27807</v>
      </c>
      <c r="J8275" s="215" t="s">
        <v>27808</v>
      </c>
      <c r="K8275" s="215" t="s">
        <v>328</v>
      </c>
      <c r="L8275" s="215" t="s">
        <v>7291</v>
      </c>
      <c r="AD8275" s="216"/>
    </row>
    <row r="8276" spans="1:30" s="215" customFormat="1" x14ac:dyDescent="0.25">
      <c r="A8276" s="215" t="s">
        <v>160</v>
      </c>
      <c r="B8276" s="215">
        <v>6254</v>
      </c>
      <c r="C8276" s="215" t="s">
        <v>403</v>
      </c>
      <c r="D8276" s="215">
        <v>3181529</v>
      </c>
      <c r="E8276" s="215">
        <v>1020</v>
      </c>
      <c r="F8276" s="215">
        <v>1121</v>
      </c>
      <c r="G8276" s="215">
        <v>1004</v>
      </c>
      <c r="I8276" s="215" t="s">
        <v>27809</v>
      </c>
      <c r="J8276" s="215" t="s">
        <v>27810</v>
      </c>
      <c r="K8276" s="215" t="s">
        <v>328</v>
      </c>
      <c r="L8276" s="215" t="s">
        <v>7292</v>
      </c>
      <c r="AD8276" s="216"/>
    </row>
    <row r="8277" spans="1:30" s="215" customFormat="1" x14ac:dyDescent="0.25">
      <c r="A8277" s="215" t="s">
        <v>160</v>
      </c>
      <c r="B8277" s="215">
        <v>6254</v>
      </c>
      <c r="C8277" s="215" t="s">
        <v>403</v>
      </c>
      <c r="D8277" s="215">
        <v>3181554</v>
      </c>
      <c r="E8277" s="215">
        <v>1020</v>
      </c>
      <c r="F8277" s="215">
        <v>1121</v>
      </c>
      <c r="G8277" s="215">
        <v>1004</v>
      </c>
      <c r="I8277" s="215" t="s">
        <v>27811</v>
      </c>
      <c r="J8277" s="215" t="s">
        <v>27812</v>
      </c>
      <c r="K8277" s="215" t="s">
        <v>328</v>
      </c>
      <c r="L8277" s="215" t="s">
        <v>7292</v>
      </c>
      <c r="AD8277" s="216"/>
    </row>
    <row r="8278" spans="1:30" s="215" customFormat="1" x14ac:dyDescent="0.25">
      <c r="A8278" s="215" t="s">
        <v>160</v>
      </c>
      <c r="B8278" s="215">
        <v>6254</v>
      </c>
      <c r="C8278" s="215" t="s">
        <v>403</v>
      </c>
      <c r="D8278" s="215">
        <v>3181567</v>
      </c>
      <c r="E8278" s="215">
        <v>1020</v>
      </c>
      <c r="F8278" s="215">
        <v>1110</v>
      </c>
      <c r="G8278" s="215">
        <v>1004</v>
      </c>
      <c r="I8278" s="215" t="s">
        <v>27813</v>
      </c>
      <c r="J8278" s="215" t="s">
        <v>27814</v>
      </c>
      <c r="K8278" s="215" t="s">
        <v>328</v>
      </c>
      <c r="L8278" s="215" t="s">
        <v>7293</v>
      </c>
      <c r="AD8278" s="216"/>
    </row>
    <row r="8279" spans="1:30" s="215" customFormat="1" x14ac:dyDescent="0.25">
      <c r="A8279" s="215" t="s">
        <v>160</v>
      </c>
      <c r="B8279" s="215">
        <v>6254</v>
      </c>
      <c r="C8279" s="215" t="s">
        <v>403</v>
      </c>
      <c r="D8279" s="215">
        <v>3181568</v>
      </c>
      <c r="E8279" s="215">
        <v>1020</v>
      </c>
      <c r="F8279" s="215">
        <v>1110</v>
      </c>
      <c r="G8279" s="215">
        <v>1004</v>
      </c>
      <c r="I8279" s="215" t="s">
        <v>27815</v>
      </c>
      <c r="J8279" s="215" t="s">
        <v>27816</v>
      </c>
      <c r="K8279" s="215" t="s">
        <v>328</v>
      </c>
      <c r="L8279" s="215" t="s">
        <v>7293</v>
      </c>
      <c r="AD8279" s="216"/>
    </row>
    <row r="8280" spans="1:30" s="215" customFormat="1" x14ac:dyDescent="0.25">
      <c r="A8280" s="215" t="s">
        <v>160</v>
      </c>
      <c r="B8280" s="215">
        <v>6254</v>
      </c>
      <c r="C8280" s="215" t="s">
        <v>403</v>
      </c>
      <c r="D8280" s="215">
        <v>3181579</v>
      </c>
      <c r="E8280" s="215">
        <v>1020</v>
      </c>
      <c r="F8280" s="215">
        <v>1110</v>
      </c>
      <c r="G8280" s="215">
        <v>1004</v>
      </c>
      <c r="I8280" s="215" t="s">
        <v>27817</v>
      </c>
      <c r="J8280" s="215" t="s">
        <v>27818</v>
      </c>
      <c r="K8280" s="215" t="s">
        <v>328</v>
      </c>
      <c r="L8280" s="215" t="s">
        <v>7276</v>
      </c>
      <c r="AD8280" s="216"/>
    </row>
    <row r="8281" spans="1:30" s="215" customFormat="1" x14ac:dyDescent="0.25">
      <c r="A8281" s="215" t="s">
        <v>160</v>
      </c>
      <c r="B8281" s="215">
        <v>6254</v>
      </c>
      <c r="C8281" s="215" t="s">
        <v>403</v>
      </c>
      <c r="D8281" s="215">
        <v>11527453</v>
      </c>
      <c r="E8281" s="215">
        <v>1060</v>
      </c>
      <c r="F8281" s="215">
        <v>1242</v>
      </c>
      <c r="G8281" s="215">
        <v>1004</v>
      </c>
      <c r="I8281" s="215" t="s">
        <v>27819</v>
      </c>
      <c r="J8281" s="215" t="s">
        <v>27820</v>
      </c>
      <c r="K8281" s="215" t="s">
        <v>328</v>
      </c>
      <c r="L8281" s="215" t="s">
        <v>7294</v>
      </c>
      <c r="AD8281" s="216"/>
    </row>
    <row r="8282" spans="1:30" s="215" customFormat="1" x14ac:dyDescent="0.25">
      <c r="A8282" s="215" t="s">
        <v>160</v>
      </c>
      <c r="B8282" s="215">
        <v>6254</v>
      </c>
      <c r="C8282" s="215" t="s">
        <v>403</v>
      </c>
      <c r="D8282" s="215">
        <v>190072408</v>
      </c>
      <c r="E8282" s="215">
        <v>1020</v>
      </c>
      <c r="F8282" s="215">
        <v>1110</v>
      </c>
      <c r="G8282" s="215">
        <v>1004</v>
      </c>
      <c r="I8282" s="215" t="s">
        <v>27821</v>
      </c>
      <c r="J8282" s="215" t="s">
        <v>27822</v>
      </c>
      <c r="K8282" s="215" t="s">
        <v>328</v>
      </c>
      <c r="L8282" s="215" t="s">
        <v>7295</v>
      </c>
      <c r="AD8282" s="216"/>
    </row>
    <row r="8283" spans="1:30" s="215" customFormat="1" x14ac:dyDescent="0.25">
      <c r="A8283" s="215" t="s">
        <v>160</v>
      </c>
      <c r="B8283" s="215">
        <v>6254</v>
      </c>
      <c r="C8283" s="215" t="s">
        <v>403</v>
      </c>
      <c r="D8283" s="215">
        <v>190075019</v>
      </c>
      <c r="E8283" s="215">
        <v>1020</v>
      </c>
      <c r="F8283" s="215">
        <v>1110</v>
      </c>
      <c r="G8283" s="215">
        <v>1004</v>
      </c>
      <c r="I8283" s="215" t="s">
        <v>27823</v>
      </c>
      <c r="J8283" s="215" t="s">
        <v>27824</v>
      </c>
      <c r="K8283" s="215" t="s">
        <v>328</v>
      </c>
      <c r="L8283" s="215" t="s">
        <v>7296</v>
      </c>
      <c r="AD8283" s="216"/>
    </row>
    <row r="8284" spans="1:30" s="215" customFormat="1" x14ac:dyDescent="0.25">
      <c r="A8284" s="215" t="s">
        <v>160</v>
      </c>
      <c r="B8284" s="215">
        <v>6254</v>
      </c>
      <c r="C8284" s="215" t="s">
        <v>403</v>
      </c>
      <c r="D8284" s="215">
        <v>190075103</v>
      </c>
      <c r="E8284" s="215">
        <v>1020</v>
      </c>
      <c r="F8284" s="215">
        <v>1122</v>
      </c>
      <c r="G8284" s="215">
        <v>1004</v>
      </c>
      <c r="I8284" s="215" t="s">
        <v>27825</v>
      </c>
      <c r="J8284" s="215" t="s">
        <v>27826</v>
      </c>
      <c r="K8284" s="215" t="s">
        <v>328</v>
      </c>
      <c r="L8284" s="215" t="s">
        <v>7285</v>
      </c>
      <c r="AD8284" s="216"/>
    </row>
    <row r="8285" spans="1:30" s="215" customFormat="1" x14ac:dyDescent="0.25">
      <c r="A8285" s="215" t="s">
        <v>160</v>
      </c>
      <c r="B8285" s="215">
        <v>6254</v>
      </c>
      <c r="C8285" s="215" t="s">
        <v>403</v>
      </c>
      <c r="D8285" s="215">
        <v>190075104</v>
      </c>
      <c r="E8285" s="215">
        <v>1020</v>
      </c>
      <c r="F8285" s="215">
        <v>1122</v>
      </c>
      <c r="G8285" s="215">
        <v>1004</v>
      </c>
      <c r="I8285" s="215" t="s">
        <v>27827</v>
      </c>
      <c r="J8285" s="215" t="s">
        <v>27828</v>
      </c>
      <c r="K8285" s="215" t="s">
        <v>328</v>
      </c>
      <c r="L8285" s="215" t="s">
        <v>7288</v>
      </c>
      <c r="AD8285" s="216"/>
    </row>
    <row r="8286" spans="1:30" s="215" customFormat="1" x14ac:dyDescent="0.25">
      <c r="A8286" s="215" t="s">
        <v>160</v>
      </c>
      <c r="B8286" s="215">
        <v>6254</v>
      </c>
      <c r="C8286" s="215" t="s">
        <v>403</v>
      </c>
      <c r="D8286" s="215">
        <v>190080543</v>
      </c>
      <c r="E8286" s="215">
        <v>1020</v>
      </c>
      <c r="F8286" s="215">
        <v>1110</v>
      </c>
      <c r="G8286" s="215">
        <v>1004</v>
      </c>
      <c r="I8286" s="215" t="s">
        <v>27829</v>
      </c>
      <c r="J8286" s="215" t="s">
        <v>27830</v>
      </c>
      <c r="K8286" s="215" t="s">
        <v>328</v>
      </c>
      <c r="L8286" s="215" t="s">
        <v>7296</v>
      </c>
      <c r="AD8286" s="216"/>
    </row>
    <row r="8287" spans="1:30" s="215" customFormat="1" x14ac:dyDescent="0.25">
      <c r="A8287" s="215" t="s">
        <v>160</v>
      </c>
      <c r="B8287" s="215">
        <v>6254</v>
      </c>
      <c r="C8287" s="215" t="s">
        <v>403</v>
      </c>
      <c r="D8287" s="215">
        <v>190104527</v>
      </c>
      <c r="E8287" s="215">
        <v>1020</v>
      </c>
      <c r="F8287" s="215">
        <v>1121</v>
      </c>
      <c r="G8287" s="215">
        <v>1004</v>
      </c>
      <c r="I8287" s="215" t="s">
        <v>27831</v>
      </c>
      <c r="J8287" s="215" t="s">
        <v>27832</v>
      </c>
      <c r="K8287" s="215" t="s">
        <v>328</v>
      </c>
      <c r="L8287" s="215" t="s">
        <v>7284</v>
      </c>
      <c r="AD8287" s="216"/>
    </row>
    <row r="8288" spans="1:30" s="215" customFormat="1" x14ac:dyDescent="0.25">
      <c r="A8288" s="215" t="s">
        <v>160</v>
      </c>
      <c r="B8288" s="215">
        <v>6254</v>
      </c>
      <c r="C8288" s="215" t="s">
        <v>403</v>
      </c>
      <c r="D8288" s="215">
        <v>190108476</v>
      </c>
      <c r="E8288" s="215">
        <v>1020</v>
      </c>
      <c r="F8288" s="215">
        <v>1110</v>
      </c>
      <c r="G8288" s="215">
        <v>1004</v>
      </c>
      <c r="I8288" s="215" t="s">
        <v>27833</v>
      </c>
      <c r="J8288" s="215" t="s">
        <v>27834</v>
      </c>
      <c r="K8288" s="215" t="s">
        <v>328</v>
      </c>
      <c r="L8288" s="215" t="s">
        <v>7297</v>
      </c>
      <c r="AD8288" s="216"/>
    </row>
    <row r="8289" spans="1:30" s="215" customFormat="1" x14ac:dyDescent="0.25">
      <c r="A8289" s="215" t="s">
        <v>160</v>
      </c>
      <c r="B8289" s="215">
        <v>6254</v>
      </c>
      <c r="C8289" s="215" t="s">
        <v>403</v>
      </c>
      <c r="D8289" s="215">
        <v>190108478</v>
      </c>
      <c r="E8289" s="215">
        <v>1020</v>
      </c>
      <c r="F8289" s="215">
        <v>1110</v>
      </c>
      <c r="G8289" s="215">
        <v>1004</v>
      </c>
      <c r="I8289" s="215" t="s">
        <v>27835</v>
      </c>
      <c r="J8289" s="215" t="s">
        <v>27836</v>
      </c>
      <c r="K8289" s="215" t="s">
        <v>328</v>
      </c>
      <c r="L8289" s="215" t="s">
        <v>7297</v>
      </c>
      <c r="AD8289" s="216"/>
    </row>
    <row r="8290" spans="1:30" s="215" customFormat="1" x14ac:dyDescent="0.25">
      <c r="A8290" s="215" t="s">
        <v>160</v>
      </c>
      <c r="B8290" s="215">
        <v>6254</v>
      </c>
      <c r="C8290" s="215" t="s">
        <v>403</v>
      </c>
      <c r="D8290" s="215">
        <v>190108479</v>
      </c>
      <c r="E8290" s="215">
        <v>1020</v>
      </c>
      <c r="F8290" s="215">
        <v>1110</v>
      </c>
      <c r="G8290" s="215">
        <v>1004</v>
      </c>
      <c r="I8290" s="215" t="s">
        <v>27837</v>
      </c>
      <c r="J8290" s="215" t="s">
        <v>27838</v>
      </c>
      <c r="K8290" s="215" t="s">
        <v>328</v>
      </c>
      <c r="L8290" s="215" t="s">
        <v>7298</v>
      </c>
      <c r="AD8290" s="216"/>
    </row>
    <row r="8291" spans="1:30" s="215" customFormat="1" x14ac:dyDescent="0.25">
      <c r="A8291" s="215" t="s">
        <v>160</v>
      </c>
      <c r="B8291" s="215">
        <v>6254</v>
      </c>
      <c r="C8291" s="215" t="s">
        <v>403</v>
      </c>
      <c r="D8291" s="215">
        <v>190108480</v>
      </c>
      <c r="E8291" s="215">
        <v>1020</v>
      </c>
      <c r="F8291" s="215">
        <v>1110</v>
      </c>
      <c r="G8291" s="215">
        <v>1004</v>
      </c>
      <c r="I8291" s="215" t="s">
        <v>27839</v>
      </c>
      <c r="J8291" s="215" t="s">
        <v>27840</v>
      </c>
      <c r="K8291" s="215" t="s">
        <v>328</v>
      </c>
      <c r="L8291" s="215" t="s">
        <v>7298</v>
      </c>
      <c r="AD8291" s="216"/>
    </row>
    <row r="8292" spans="1:30" s="215" customFormat="1" x14ac:dyDescent="0.25">
      <c r="A8292" s="215" t="s">
        <v>160</v>
      </c>
      <c r="B8292" s="215">
        <v>6254</v>
      </c>
      <c r="C8292" s="215" t="s">
        <v>403</v>
      </c>
      <c r="D8292" s="215">
        <v>190108482</v>
      </c>
      <c r="E8292" s="215">
        <v>1020</v>
      </c>
      <c r="F8292" s="215">
        <v>1110</v>
      </c>
      <c r="G8292" s="215">
        <v>1004</v>
      </c>
      <c r="I8292" s="215" t="s">
        <v>27841</v>
      </c>
      <c r="J8292" s="215" t="s">
        <v>27842</v>
      </c>
      <c r="K8292" s="215" t="s">
        <v>328</v>
      </c>
      <c r="L8292" s="215" t="s">
        <v>7299</v>
      </c>
      <c r="AD8292" s="216"/>
    </row>
    <row r="8293" spans="1:30" s="215" customFormat="1" x14ac:dyDescent="0.25">
      <c r="A8293" s="215" t="s">
        <v>160</v>
      </c>
      <c r="B8293" s="215">
        <v>6254</v>
      </c>
      <c r="C8293" s="215" t="s">
        <v>403</v>
      </c>
      <c r="D8293" s="215">
        <v>190108483</v>
      </c>
      <c r="E8293" s="215">
        <v>1020</v>
      </c>
      <c r="F8293" s="215">
        <v>1110</v>
      </c>
      <c r="G8293" s="215">
        <v>1004</v>
      </c>
      <c r="I8293" s="215" t="s">
        <v>27843</v>
      </c>
      <c r="J8293" s="215" t="s">
        <v>27844</v>
      </c>
      <c r="K8293" s="215" t="s">
        <v>328</v>
      </c>
      <c r="L8293" s="215" t="s">
        <v>7299</v>
      </c>
      <c r="AD8293" s="216"/>
    </row>
    <row r="8294" spans="1:30" s="215" customFormat="1" x14ac:dyDescent="0.25">
      <c r="A8294" s="215" t="s">
        <v>160</v>
      </c>
      <c r="B8294" s="215">
        <v>6254</v>
      </c>
      <c r="C8294" s="215" t="s">
        <v>403</v>
      </c>
      <c r="D8294" s="215">
        <v>190176097</v>
      </c>
      <c r="E8294" s="215">
        <v>1020</v>
      </c>
      <c r="F8294" s="215">
        <v>1110</v>
      </c>
      <c r="G8294" s="215">
        <v>1004</v>
      </c>
      <c r="I8294" s="215" t="s">
        <v>27845</v>
      </c>
      <c r="J8294" s="215" t="s">
        <v>27846</v>
      </c>
      <c r="K8294" s="215" t="s">
        <v>328</v>
      </c>
      <c r="L8294" s="215" t="s">
        <v>7275</v>
      </c>
      <c r="AD8294" s="216"/>
    </row>
    <row r="8295" spans="1:30" s="215" customFormat="1" x14ac:dyDescent="0.25">
      <c r="A8295" s="215" t="s">
        <v>160</v>
      </c>
      <c r="B8295" s="215">
        <v>6254</v>
      </c>
      <c r="C8295" s="215" t="s">
        <v>403</v>
      </c>
      <c r="D8295" s="215">
        <v>190176099</v>
      </c>
      <c r="E8295" s="215">
        <v>1020</v>
      </c>
      <c r="F8295" s="215">
        <v>1110</v>
      </c>
      <c r="G8295" s="215">
        <v>1004</v>
      </c>
      <c r="I8295" s="215" t="s">
        <v>27847</v>
      </c>
      <c r="J8295" s="215" t="s">
        <v>27848</v>
      </c>
      <c r="K8295" s="215" t="s">
        <v>328</v>
      </c>
      <c r="L8295" s="215" t="s">
        <v>7274</v>
      </c>
      <c r="AD8295" s="216"/>
    </row>
    <row r="8296" spans="1:30" s="215" customFormat="1" x14ac:dyDescent="0.25">
      <c r="A8296" s="215" t="s">
        <v>160</v>
      </c>
      <c r="B8296" s="215">
        <v>6254</v>
      </c>
      <c r="C8296" s="215" t="s">
        <v>403</v>
      </c>
      <c r="D8296" s="215">
        <v>190177329</v>
      </c>
      <c r="E8296" s="215">
        <v>1020</v>
      </c>
      <c r="F8296" s="215">
        <v>1110</v>
      </c>
      <c r="G8296" s="215">
        <v>1004</v>
      </c>
      <c r="I8296" s="215" t="s">
        <v>27849</v>
      </c>
      <c r="J8296" s="215" t="s">
        <v>27850</v>
      </c>
      <c r="K8296" s="215" t="s">
        <v>328</v>
      </c>
      <c r="L8296" s="215" t="s">
        <v>7300</v>
      </c>
      <c r="AD8296" s="216"/>
    </row>
    <row r="8297" spans="1:30" s="215" customFormat="1" x14ac:dyDescent="0.25">
      <c r="A8297" s="215" t="s">
        <v>160</v>
      </c>
      <c r="B8297" s="215">
        <v>6254</v>
      </c>
      <c r="C8297" s="215" t="s">
        <v>403</v>
      </c>
      <c r="D8297" s="215">
        <v>190200784</v>
      </c>
      <c r="E8297" s="215">
        <v>1020</v>
      </c>
      <c r="F8297" s="215">
        <v>1110</v>
      </c>
      <c r="G8297" s="215">
        <v>1004</v>
      </c>
      <c r="I8297" s="215" t="s">
        <v>27851</v>
      </c>
      <c r="J8297" s="215" t="s">
        <v>27852</v>
      </c>
      <c r="K8297" s="215" t="s">
        <v>328</v>
      </c>
      <c r="L8297" s="215" t="s">
        <v>7300</v>
      </c>
      <c r="AD8297" s="216"/>
    </row>
    <row r="8298" spans="1:30" s="215" customFormat="1" x14ac:dyDescent="0.25">
      <c r="A8298" s="215" t="s">
        <v>160</v>
      </c>
      <c r="B8298" s="215">
        <v>6254</v>
      </c>
      <c r="C8298" s="215" t="s">
        <v>403</v>
      </c>
      <c r="D8298" s="215">
        <v>190214206</v>
      </c>
      <c r="E8298" s="215">
        <v>1020</v>
      </c>
      <c r="F8298" s="215">
        <v>1110</v>
      </c>
      <c r="G8298" s="215">
        <v>1004</v>
      </c>
      <c r="I8298" s="215" t="s">
        <v>27853</v>
      </c>
      <c r="J8298" s="215" t="s">
        <v>27854</v>
      </c>
      <c r="K8298" s="215" t="s">
        <v>328</v>
      </c>
      <c r="L8298" s="215" t="s">
        <v>27980</v>
      </c>
      <c r="AD8298" s="216"/>
    </row>
    <row r="8299" spans="1:30" s="215" customFormat="1" x14ac:dyDescent="0.25">
      <c r="A8299" s="215" t="s">
        <v>160</v>
      </c>
      <c r="B8299" s="215">
        <v>6254</v>
      </c>
      <c r="C8299" s="215" t="s">
        <v>403</v>
      </c>
      <c r="D8299" s="215">
        <v>190214208</v>
      </c>
      <c r="E8299" s="215">
        <v>1020</v>
      </c>
      <c r="F8299" s="215">
        <v>1110</v>
      </c>
      <c r="G8299" s="215">
        <v>1004</v>
      </c>
      <c r="I8299" s="215" t="s">
        <v>27855</v>
      </c>
      <c r="J8299" s="215" t="s">
        <v>27856</v>
      </c>
      <c r="K8299" s="215" t="s">
        <v>328</v>
      </c>
      <c r="L8299" s="215" t="s">
        <v>27980</v>
      </c>
      <c r="AD8299" s="216"/>
    </row>
    <row r="8300" spans="1:30" s="215" customFormat="1" x14ac:dyDescent="0.25">
      <c r="A8300" s="215" t="s">
        <v>160</v>
      </c>
      <c r="B8300" s="215">
        <v>6254</v>
      </c>
      <c r="C8300" s="215" t="s">
        <v>403</v>
      </c>
      <c r="D8300" s="215">
        <v>190354090</v>
      </c>
      <c r="E8300" s="215">
        <v>1020</v>
      </c>
      <c r="F8300" s="215">
        <v>1122</v>
      </c>
      <c r="G8300" s="215">
        <v>1004</v>
      </c>
      <c r="I8300" s="215" t="s">
        <v>27857</v>
      </c>
      <c r="J8300" s="215" t="s">
        <v>27858</v>
      </c>
      <c r="K8300" s="215" t="s">
        <v>328</v>
      </c>
      <c r="L8300" s="215" t="s">
        <v>7271</v>
      </c>
      <c r="AD8300" s="216"/>
    </row>
    <row r="8301" spans="1:30" s="215" customFormat="1" x14ac:dyDescent="0.25">
      <c r="A8301" s="215" t="s">
        <v>160</v>
      </c>
      <c r="B8301" s="215">
        <v>6254</v>
      </c>
      <c r="C8301" s="215" t="s">
        <v>403</v>
      </c>
      <c r="D8301" s="215">
        <v>190358768</v>
      </c>
      <c r="E8301" s="215">
        <v>1020</v>
      </c>
      <c r="F8301" s="215">
        <v>1274</v>
      </c>
      <c r="G8301" s="215">
        <v>1004</v>
      </c>
      <c r="I8301" s="215" t="s">
        <v>27859</v>
      </c>
      <c r="J8301" s="215" t="s">
        <v>27860</v>
      </c>
      <c r="K8301" s="215" t="s">
        <v>328</v>
      </c>
      <c r="L8301" s="215" t="s">
        <v>27975</v>
      </c>
      <c r="AD8301" s="216"/>
    </row>
    <row r="8302" spans="1:30" s="215" customFormat="1" x14ac:dyDescent="0.25">
      <c r="A8302" s="215" t="s">
        <v>160</v>
      </c>
      <c r="B8302" s="215">
        <v>6254</v>
      </c>
      <c r="C8302" s="215" t="s">
        <v>403</v>
      </c>
      <c r="D8302" s="215">
        <v>190358868</v>
      </c>
      <c r="E8302" s="215">
        <v>1030</v>
      </c>
      <c r="F8302" s="215">
        <v>1242</v>
      </c>
      <c r="G8302" s="215">
        <v>1004</v>
      </c>
      <c r="I8302" s="215" t="s">
        <v>27861</v>
      </c>
      <c r="J8302" s="215" t="s">
        <v>27862</v>
      </c>
      <c r="K8302" s="215" t="s">
        <v>328</v>
      </c>
      <c r="L8302" s="215" t="s">
        <v>7294</v>
      </c>
      <c r="AD8302" s="216"/>
    </row>
    <row r="8303" spans="1:30" s="215" customFormat="1" x14ac:dyDescent="0.25">
      <c r="A8303" s="215" t="s">
        <v>160</v>
      </c>
      <c r="B8303" s="215">
        <v>6254</v>
      </c>
      <c r="C8303" s="215" t="s">
        <v>403</v>
      </c>
      <c r="D8303" s="215">
        <v>190359309</v>
      </c>
      <c r="E8303" s="215">
        <v>1020</v>
      </c>
      <c r="F8303" s="215">
        <v>1110</v>
      </c>
      <c r="G8303" s="215">
        <v>1004</v>
      </c>
      <c r="I8303" s="215" t="s">
        <v>27863</v>
      </c>
      <c r="J8303" s="215" t="s">
        <v>27864</v>
      </c>
      <c r="K8303" s="215" t="s">
        <v>328</v>
      </c>
      <c r="L8303" s="215" t="s">
        <v>7272</v>
      </c>
      <c r="AD8303" s="216"/>
    </row>
    <row r="8304" spans="1:30" s="215" customFormat="1" x14ac:dyDescent="0.25">
      <c r="A8304" s="215" t="s">
        <v>160</v>
      </c>
      <c r="B8304" s="215">
        <v>6254</v>
      </c>
      <c r="C8304" s="215" t="s">
        <v>403</v>
      </c>
      <c r="D8304" s="215">
        <v>190431769</v>
      </c>
      <c r="E8304" s="215">
        <v>1020</v>
      </c>
      <c r="F8304" s="215">
        <v>1110</v>
      </c>
      <c r="G8304" s="215">
        <v>1004</v>
      </c>
      <c r="I8304" s="215" t="s">
        <v>27865</v>
      </c>
      <c r="J8304" s="215" t="s">
        <v>27866</v>
      </c>
      <c r="K8304" s="215" t="s">
        <v>328</v>
      </c>
      <c r="L8304" s="215" t="s">
        <v>7295</v>
      </c>
      <c r="AD8304" s="216"/>
    </row>
    <row r="8305" spans="1:30" s="215" customFormat="1" x14ac:dyDescent="0.25">
      <c r="A8305" s="215" t="s">
        <v>160</v>
      </c>
      <c r="B8305" s="215">
        <v>6254</v>
      </c>
      <c r="C8305" s="215" t="s">
        <v>403</v>
      </c>
      <c r="D8305" s="215">
        <v>190644768</v>
      </c>
      <c r="E8305" s="215">
        <v>1020</v>
      </c>
      <c r="F8305" s="215">
        <v>1110</v>
      </c>
      <c r="G8305" s="215">
        <v>1004</v>
      </c>
      <c r="I8305" s="215" t="s">
        <v>27867</v>
      </c>
      <c r="J8305" s="215" t="s">
        <v>27868</v>
      </c>
      <c r="K8305" s="215" t="s">
        <v>328</v>
      </c>
      <c r="L8305" s="215" t="s">
        <v>7301</v>
      </c>
      <c r="AD8305" s="216"/>
    </row>
    <row r="8306" spans="1:30" s="215" customFormat="1" x14ac:dyDescent="0.25">
      <c r="A8306" s="215" t="s">
        <v>160</v>
      </c>
      <c r="B8306" s="215">
        <v>6254</v>
      </c>
      <c r="C8306" s="215" t="s">
        <v>403</v>
      </c>
      <c r="D8306" s="215">
        <v>190691129</v>
      </c>
      <c r="E8306" s="215">
        <v>1020</v>
      </c>
      <c r="F8306" s="215">
        <v>1110</v>
      </c>
      <c r="G8306" s="215">
        <v>1004</v>
      </c>
      <c r="I8306" s="215" t="s">
        <v>27869</v>
      </c>
      <c r="J8306" s="215" t="s">
        <v>27870</v>
      </c>
      <c r="K8306" s="215" t="s">
        <v>328</v>
      </c>
      <c r="L8306" s="215" t="s">
        <v>7279</v>
      </c>
      <c r="AD8306" s="216"/>
    </row>
    <row r="8307" spans="1:30" s="215" customFormat="1" x14ac:dyDescent="0.25">
      <c r="A8307" s="215" t="s">
        <v>160</v>
      </c>
      <c r="B8307" s="215">
        <v>6254</v>
      </c>
      <c r="C8307" s="215" t="s">
        <v>403</v>
      </c>
      <c r="D8307" s="215">
        <v>190708309</v>
      </c>
      <c r="E8307" s="215">
        <v>1020</v>
      </c>
      <c r="F8307" s="215">
        <v>1110</v>
      </c>
      <c r="G8307" s="215">
        <v>1004</v>
      </c>
      <c r="I8307" s="215" t="s">
        <v>27871</v>
      </c>
      <c r="J8307" s="215" t="s">
        <v>27872</v>
      </c>
      <c r="K8307" s="215" t="s">
        <v>328</v>
      </c>
      <c r="L8307" s="215" t="s">
        <v>7301</v>
      </c>
      <c r="AD8307" s="216"/>
    </row>
    <row r="8308" spans="1:30" s="215" customFormat="1" x14ac:dyDescent="0.25">
      <c r="A8308" s="215" t="s">
        <v>160</v>
      </c>
      <c r="B8308" s="215">
        <v>6254</v>
      </c>
      <c r="C8308" s="215" t="s">
        <v>403</v>
      </c>
      <c r="D8308" s="215">
        <v>190743269</v>
      </c>
      <c r="E8308" s="215">
        <v>1020</v>
      </c>
      <c r="F8308" s="215">
        <v>1110</v>
      </c>
      <c r="G8308" s="215">
        <v>1004</v>
      </c>
      <c r="I8308" s="215" t="s">
        <v>27873</v>
      </c>
      <c r="J8308" s="215" t="s">
        <v>27874</v>
      </c>
      <c r="K8308" s="215" t="s">
        <v>328</v>
      </c>
      <c r="L8308" s="215" t="s">
        <v>7302</v>
      </c>
      <c r="AD8308" s="216"/>
    </row>
    <row r="8309" spans="1:30" s="215" customFormat="1" x14ac:dyDescent="0.25">
      <c r="A8309" s="215" t="s">
        <v>160</v>
      </c>
      <c r="B8309" s="215">
        <v>6254</v>
      </c>
      <c r="C8309" s="215" t="s">
        <v>403</v>
      </c>
      <c r="D8309" s="215">
        <v>190743289</v>
      </c>
      <c r="E8309" s="215">
        <v>1020</v>
      </c>
      <c r="F8309" s="215">
        <v>1110</v>
      </c>
      <c r="G8309" s="215">
        <v>1004</v>
      </c>
      <c r="I8309" s="215" t="s">
        <v>27875</v>
      </c>
      <c r="J8309" s="215" t="s">
        <v>27876</v>
      </c>
      <c r="K8309" s="215" t="s">
        <v>328</v>
      </c>
      <c r="L8309" s="215" t="s">
        <v>7302</v>
      </c>
      <c r="AD8309" s="216"/>
    </row>
    <row r="8310" spans="1:30" s="215" customFormat="1" x14ac:dyDescent="0.25">
      <c r="A8310" s="215" t="s">
        <v>160</v>
      </c>
      <c r="B8310" s="215">
        <v>6254</v>
      </c>
      <c r="C8310" s="215" t="s">
        <v>403</v>
      </c>
      <c r="D8310" s="215">
        <v>190743329</v>
      </c>
      <c r="E8310" s="215">
        <v>1020</v>
      </c>
      <c r="F8310" s="215">
        <v>1110</v>
      </c>
      <c r="G8310" s="215">
        <v>1004</v>
      </c>
      <c r="I8310" s="215" t="s">
        <v>27877</v>
      </c>
      <c r="J8310" s="215" t="s">
        <v>27878</v>
      </c>
      <c r="K8310" s="215" t="s">
        <v>328</v>
      </c>
      <c r="L8310" s="215" t="s">
        <v>7303</v>
      </c>
      <c r="AD8310" s="216"/>
    </row>
    <row r="8311" spans="1:30" s="215" customFormat="1" x14ac:dyDescent="0.25">
      <c r="A8311" s="215" t="s">
        <v>160</v>
      </c>
      <c r="B8311" s="215">
        <v>6254</v>
      </c>
      <c r="C8311" s="215" t="s">
        <v>403</v>
      </c>
      <c r="D8311" s="215">
        <v>190743389</v>
      </c>
      <c r="E8311" s="215">
        <v>1020</v>
      </c>
      <c r="F8311" s="215">
        <v>1110</v>
      </c>
      <c r="G8311" s="215">
        <v>1004</v>
      </c>
      <c r="I8311" s="215" t="s">
        <v>27879</v>
      </c>
      <c r="J8311" s="215" t="s">
        <v>27880</v>
      </c>
      <c r="K8311" s="215" t="s">
        <v>328</v>
      </c>
      <c r="L8311" s="215" t="s">
        <v>7303</v>
      </c>
      <c r="AD8311" s="216"/>
    </row>
    <row r="8312" spans="1:30" s="215" customFormat="1" x14ac:dyDescent="0.25">
      <c r="A8312" s="215" t="s">
        <v>160</v>
      </c>
      <c r="B8312" s="215">
        <v>6254</v>
      </c>
      <c r="C8312" s="215" t="s">
        <v>403</v>
      </c>
      <c r="D8312" s="215">
        <v>191106390</v>
      </c>
      <c r="E8312" s="215">
        <v>1020</v>
      </c>
      <c r="F8312" s="215">
        <v>1122</v>
      </c>
      <c r="G8312" s="215">
        <v>1004</v>
      </c>
      <c r="I8312" s="215" t="s">
        <v>4493</v>
      </c>
      <c r="J8312" s="215" t="s">
        <v>4494</v>
      </c>
      <c r="K8312" s="215" t="s">
        <v>328</v>
      </c>
      <c r="L8312" s="215" t="s">
        <v>6049</v>
      </c>
      <c r="AD8312" s="216"/>
    </row>
    <row r="8313" spans="1:30" s="215" customFormat="1" x14ac:dyDescent="0.25">
      <c r="A8313" s="215" t="s">
        <v>160</v>
      </c>
      <c r="B8313" s="215">
        <v>6254</v>
      </c>
      <c r="C8313" s="215" t="s">
        <v>403</v>
      </c>
      <c r="D8313" s="215">
        <v>191436191</v>
      </c>
      <c r="E8313" s="215">
        <v>1020</v>
      </c>
      <c r="F8313" s="215">
        <v>1122</v>
      </c>
      <c r="G8313" s="215">
        <v>1004</v>
      </c>
      <c r="I8313" s="215" t="s">
        <v>27881</v>
      </c>
      <c r="J8313" s="215" t="s">
        <v>27882</v>
      </c>
      <c r="K8313" s="215" t="s">
        <v>328</v>
      </c>
      <c r="L8313" s="215" t="s">
        <v>6049</v>
      </c>
      <c r="AD8313" s="216"/>
    </row>
    <row r="8314" spans="1:30" s="215" customFormat="1" x14ac:dyDescent="0.25">
      <c r="A8314" s="215" t="s">
        <v>160</v>
      </c>
      <c r="B8314" s="215">
        <v>6254</v>
      </c>
      <c r="C8314" s="215" t="s">
        <v>403</v>
      </c>
      <c r="D8314" s="215">
        <v>191436250</v>
      </c>
      <c r="E8314" s="215">
        <v>1020</v>
      </c>
      <c r="F8314" s="215">
        <v>1110</v>
      </c>
      <c r="G8314" s="215">
        <v>1004</v>
      </c>
      <c r="I8314" s="215" t="s">
        <v>27883</v>
      </c>
      <c r="J8314" s="215" t="s">
        <v>27884</v>
      </c>
      <c r="K8314" s="215" t="s">
        <v>328</v>
      </c>
      <c r="L8314" s="215" t="s">
        <v>7268</v>
      </c>
      <c r="AD8314" s="216"/>
    </row>
    <row r="8315" spans="1:30" s="215" customFormat="1" x14ac:dyDescent="0.25">
      <c r="A8315" s="215" t="s">
        <v>160</v>
      </c>
      <c r="B8315" s="215">
        <v>6254</v>
      </c>
      <c r="C8315" s="215" t="s">
        <v>403</v>
      </c>
      <c r="D8315" s="215">
        <v>191561576</v>
      </c>
      <c r="E8315" s="215">
        <v>1020</v>
      </c>
      <c r="F8315" s="215">
        <v>1110</v>
      </c>
      <c r="G8315" s="215">
        <v>1004</v>
      </c>
      <c r="I8315" s="215" t="s">
        <v>27885</v>
      </c>
      <c r="J8315" s="215" t="s">
        <v>27886</v>
      </c>
      <c r="K8315" s="215" t="s">
        <v>328</v>
      </c>
      <c r="L8315" s="215" t="s">
        <v>7304</v>
      </c>
      <c r="AD8315" s="216"/>
    </row>
    <row r="8316" spans="1:30" s="215" customFormat="1" x14ac:dyDescent="0.25">
      <c r="A8316" s="215" t="s">
        <v>160</v>
      </c>
      <c r="B8316" s="215">
        <v>6254</v>
      </c>
      <c r="C8316" s="215" t="s">
        <v>403</v>
      </c>
      <c r="D8316" s="215">
        <v>191561611</v>
      </c>
      <c r="E8316" s="215">
        <v>1020</v>
      </c>
      <c r="F8316" s="215">
        <v>1110</v>
      </c>
      <c r="G8316" s="215">
        <v>1004</v>
      </c>
      <c r="I8316" s="215" t="s">
        <v>27887</v>
      </c>
      <c r="J8316" s="215" t="s">
        <v>27888</v>
      </c>
      <c r="K8316" s="215" t="s">
        <v>328</v>
      </c>
      <c r="L8316" s="215" t="s">
        <v>7304</v>
      </c>
      <c r="AD8316" s="216"/>
    </row>
    <row r="8317" spans="1:30" s="215" customFormat="1" x14ac:dyDescent="0.25">
      <c r="A8317" s="215" t="s">
        <v>160</v>
      </c>
      <c r="B8317" s="215">
        <v>6254</v>
      </c>
      <c r="C8317" s="215" t="s">
        <v>403</v>
      </c>
      <c r="D8317" s="215">
        <v>191561613</v>
      </c>
      <c r="E8317" s="215">
        <v>1020</v>
      </c>
      <c r="F8317" s="215">
        <v>1110</v>
      </c>
      <c r="G8317" s="215">
        <v>1004</v>
      </c>
      <c r="I8317" s="215" t="s">
        <v>27889</v>
      </c>
      <c r="J8317" s="215" t="s">
        <v>27890</v>
      </c>
      <c r="K8317" s="215" t="s">
        <v>328</v>
      </c>
      <c r="L8317" s="215" t="s">
        <v>7304</v>
      </c>
      <c r="AD8317" s="216"/>
    </row>
    <row r="8318" spans="1:30" s="215" customFormat="1" x14ac:dyDescent="0.25">
      <c r="A8318" s="215" t="s">
        <v>160</v>
      </c>
      <c r="B8318" s="215">
        <v>6254</v>
      </c>
      <c r="C8318" s="215" t="s">
        <v>403</v>
      </c>
      <c r="D8318" s="215">
        <v>191561614</v>
      </c>
      <c r="E8318" s="215">
        <v>1020</v>
      </c>
      <c r="F8318" s="215">
        <v>1110</v>
      </c>
      <c r="G8318" s="215">
        <v>1004</v>
      </c>
      <c r="I8318" s="215" t="s">
        <v>27891</v>
      </c>
      <c r="J8318" s="215" t="s">
        <v>27892</v>
      </c>
      <c r="K8318" s="215" t="s">
        <v>328</v>
      </c>
      <c r="L8318" s="215" t="s">
        <v>7305</v>
      </c>
      <c r="AD8318" s="216"/>
    </row>
    <row r="8319" spans="1:30" s="215" customFormat="1" x14ac:dyDescent="0.25">
      <c r="A8319" s="215" t="s">
        <v>160</v>
      </c>
      <c r="B8319" s="215">
        <v>6254</v>
      </c>
      <c r="C8319" s="215" t="s">
        <v>403</v>
      </c>
      <c r="D8319" s="215">
        <v>191561615</v>
      </c>
      <c r="E8319" s="215">
        <v>1020</v>
      </c>
      <c r="F8319" s="215">
        <v>1110</v>
      </c>
      <c r="G8319" s="215">
        <v>1004</v>
      </c>
      <c r="I8319" s="215" t="s">
        <v>27893</v>
      </c>
      <c r="J8319" s="215" t="s">
        <v>27894</v>
      </c>
      <c r="K8319" s="215" t="s">
        <v>328</v>
      </c>
      <c r="L8319" s="215" t="s">
        <v>7306</v>
      </c>
      <c r="AD8319" s="216"/>
    </row>
    <row r="8320" spans="1:30" s="215" customFormat="1" x14ac:dyDescent="0.25">
      <c r="A8320" s="215" t="s">
        <v>160</v>
      </c>
      <c r="B8320" s="215">
        <v>6254</v>
      </c>
      <c r="C8320" s="215" t="s">
        <v>403</v>
      </c>
      <c r="D8320" s="215">
        <v>191561616</v>
      </c>
      <c r="E8320" s="215">
        <v>1020</v>
      </c>
      <c r="F8320" s="215">
        <v>1110</v>
      </c>
      <c r="G8320" s="215">
        <v>1004</v>
      </c>
      <c r="I8320" s="215" t="s">
        <v>27895</v>
      </c>
      <c r="J8320" s="215" t="s">
        <v>27896</v>
      </c>
      <c r="K8320" s="215" t="s">
        <v>328</v>
      </c>
      <c r="L8320" s="215" t="s">
        <v>7306</v>
      </c>
      <c r="AD8320" s="216"/>
    </row>
    <row r="8321" spans="1:30" s="215" customFormat="1" x14ac:dyDescent="0.25">
      <c r="A8321" s="215" t="s">
        <v>160</v>
      </c>
      <c r="B8321" s="215">
        <v>6254</v>
      </c>
      <c r="C8321" s="215" t="s">
        <v>403</v>
      </c>
      <c r="D8321" s="215">
        <v>191561617</v>
      </c>
      <c r="E8321" s="215">
        <v>1020</v>
      </c>
      <c r="F8321" s="215">
        <v>1110</v>
      </c>
      <c r="G8321" s="215">
        <v>1004</v>
      </c>
      <c r="I8321" s="215" t="s">
        <v>27897</v>
      </c>
      <c r="J8321" s="215" t="s">
        <v>27898</v>
      </c>
      <c r="K8321" s="215" t="s">
        <v>328</v>
      </c>
      <c r="L8321" s="215" t="s">
        <v>7305</v>
      </c>
      <c r="AD8321" s="216"/>
    </row>
    <row r="8322" spans="1:30" s="215" customFormat="1" x14ac:dyDescent="0.25">
      <c r="A8322" s="215" t="s">
        <v>160</v>
      </c>
      <c r="B8322" s="215">
        <v>6254</v>
      </c>
      <c r="C8322" s="215" t="s">
        <v>403</v>
      </c>
      <c r="D8322" s="215">
        <v>191561618</v>
      </c>
      <c r="E8322" s="215">
        <v>1020</v>
      </c>
      <c r="F8322" s="215">
        <v>1110</v>
      </c>
      <c r="G8322" s="215">
        <v>1004</v>
      </c>
      <c r="I8322" s="215" t="s">
        <v>27899</v>
      </c>
      <c r="J8322" s="215" t="s">
        <v>27900</v>
      </c>
      <c r="K8322" s="215" t="s">
        <v>328</v>
      </c>
      <c r="L8322" s="215" t="s">
        <v>7305</v>
      </c>
      <c r="AD8322" s="216"/>
    </row>
    <row r="8323" spans="1:30" s="215" customFormat="1" x14ac:dyDescent="0.25">
      <c r="A8323" s="215" t="s">
        <v>160</v>
      </c>
      <c r="B8323" s="215">
        <v>6254</v>
      </c>
      <c r="C8323" s="215" t="s">
        <v>403</v>
      </c>
      <c r="D8323" s="215">
        <v>191561619</v>
      </c>
      <c r="E8323" s="215">
        <v>1020</v>
      </c>
      <c r="F8323" s="215">
        <v>1110</v>
      </c>
      <c r="G8323" s="215">
        <v>1004</v>
      </c>
      <c r="I8323" s="215" t="s">
        <v>27901</v>
      </c>
      <c r="J8323" s="215" t="s">
        <v>27902</v>
      </c>
      <c r="K8323" s="215" t="s">
        <v>328</v>
      </c>
      <c r="L8323" s="215" t="s">
        <v>7306</v>
      </c>
      <c r="AD8323" s="216"/>
    </row>
    <row r="8324" spans="1:30" s="215" customFormat="1" x14ac:dyDescent="0.25">
      <c r="A8324" s="215" t="s">
        <v>160</v>
      </c>
      <c r="B8324" s="215">
        <v>6254</v>
      </c>
      <c r="C8324" s="215" t="s">
        <v>403</v>
      </c>
      <c r="D8324" s="215">
        <v>191687255</v>
      </c>
      <c r="E8324" s="215">
        <v>1020</v>
      </c>
      <c r="F8324" s="215">
        <v>1122</v>
      </c>
      <c r="G8324" s="215">
        <v>1004</v>
      </c>
      <c r="I8324" s="215" t="s">
        <v>17995</v>
      </c>
      <c r="J8324" s="215" t="s">
        <v>17996</v>
      </c>
      <c r="K8324" s="215" t="s">
        <v>8688</v>
      </c>
      <c r="L8324" s="215" t="s">
        <v>22258</v>
      </c>
      <c r="AD8324" s="216"/>
    </row>
    <row r="8325" spans="1:30" s="215" customFormat="1" x14ac:dyDescent="0.25">
      <c r="A8325" s="215" t="s">
        <v>160</v>
      </c>
      <c r="B8325" s="215">
        <v>6254</v>
      </c>
      <c r="C8325" s="215" t="s">
        <v>403</v>
      </c>
      <c r="D8325" s="215">
        <v>191703275</v>
      </c>
      <c r="E8325" s="215">
        <v>1020</v>
      </c>
      <c r="F8325" s="215">
        <v>1122</v>
      </c>
      <c r="G8325" s="215">
        <v>1004</v>
      </c>
      <c r="I8325" s="215" t="s">
        <v>27903</v>
      </c>
      <c r="J8325" s="215" t="s">
        <v>27904</v>
      </c>
      <c r="K8325" s="215" t="s">
        <v>8688</v>
      </c>
      <c r="L8325" s="215" t="s">
        <v>22259</v>
      </c>
      <c r="AD8325" s="216"/>
    </row>
    <row r="8326" spans="1:30" s="215" customFormat="1" x14ac:dyDescent="0.25">
      <c r="A8326" s="215" t="s">
        <v>160</v>
      </c>
      <c r="B8326" s="215">
        <v>6254</v>
      </c>
      <c r="C8326" s="215" t="s">
        <v>403</v>
      </c>
      <c r="D8326" s="215">
        <v>191723829</v>
      </c>
      <c r="E8326" s="215">
        <v>1020</v>
      </c>
      <c r="F8326" s="215">
        <v>1121</v>
      </c>
      <c r="G8326" s="215">
        <v>1004</v>
      </c>
      <c r="I8326" s="215" t="s">
        <v>27905</v>
      </c>
      <c r="J8326" s="215" t="s">
        <v>27906</v>
      </c>
      <c r="K8326" s="215" t="s">
        <v>8688</v>
      </c>
      <c r="L8326" s="215" t="s">
        <v>22260</v>
      </c>
      <c r="AD8326" s="216"/>
    </row>
    <row r="8327" spans="1:30" s="215" customFormat="1" x14ac:dyDescent="0.25">
      <c r="A8327" s="215" t="s">
        <v>160</v>
      </c>
      <c r="B8327" s="215">
        <v>6254</v>
      </c>
      <c r="C8327" s="215" t="s">
        <v>403</v>
      </c>
      <c r="D8327" s="215">
        <v>191752556</v>
      </c>
      <c r="E8327" s="215">
        <v>1020</v>
      </c>
      <c r="F8327" s="215">
        <v>1110</v>
      </c>
      <c r="G8327" s="215">
        <v>1004</v>
      </c>
      <c r="I8327" s="215" t="s">
        <v>27907</v>
      </c>
      <c r="J8327" s="215" t="s">
        <v>27908</v>
      </c>
      <c r="K8327" s="215" t="s">
        <v>8688</v>
      </c>
      <c r="L8327" s="215" t="s">
        <v>22261</v>
      </c>
      <c r="AD8327" s="216"/>
    </row>
    <row r="8328" spans="1:30" s="215" customFormat="1" x14ac:dyDescent="0.25">
      <c r="A8328" s="215" t="s">
        <v>160</v>
      </c>
      <c r="B8328" s="215">
        <v>6254</v>
      </c>
      <c r="C8328" s="215" t="s">
        <v>403</v>
      </c>
      <c r="D8328" s="215">
        <v>191822980</v>
      </c>
      <c r="E8328" s="215">
        <v>1020</v>
      </c>
      <c r="F8328" s="215">
        <v>1110</v>
      </c>
      <c r="G8328" s="215">
        <v>1004</v>
      </c>
      <c r="I8328" s="215" t="s">
        <v>17997</v>
      </c>
      <c r="J8328" s="215" t="s">
        <v>17998</v>
      </c>
      <c r="K8328" s="215" t="s">
        <v>8688</v>
      </c>
      <c r="L8328" s="215" t="s">
        <v>22262</v>
      </c>
      <c r="AD8328" s="216"/>
    </row>
    <row r="8329" spans="1:30" s="215" customFormat="1" x14ac:dyDescent="0.25">
      <c r="A8329" s="215" t="s">
        <v>160</v>
      </c>
      <c r="B8329" s="215">
        <v>6254</v>
      </c>
      <c r="C8329" s="215" t="s">
        <v>403</v>
      </c>
      <c r="D8329" s="215">
        <v>191859186</v>
      </c>
      <c r="E8329" s="215">
        <v>1020</v>
      </c>
      <c r="F8329" s="215">
        <v>1110</v>
      </c>
      <c r="G8329" s="215">
        <v>1004</v>
      </c>
      <c r="I8329" s="215" t="s">
        <v>17999</v>
      </c>
      <c r="J8329" s="215" t="s">
        <v>18000</v>
      </c>
      <c r="K8329" s="215" t="s">
        <v>8688</v>
      </c>
      <c r="L8329" s="215" t="s">
        <v>22263</v>
      </c>
      <c r="AD8329" s="216"/>
    </row>
    <row r="8330" spans="1:30" s="215" customFormat="1" x14ac:dyDescent="0.25">
      <c r="A8330" s="215" t="s">
        <v>160</v>
      </c>
      <c r="B8330" s="215">
        <v>6254</v>
      </c>
      <c r="C8330" s="215" t="s">
        <v>403</v>
      </c>
      <c r="D8330" s="215">
        <v>191956812</v>
      </c>
      <c r="E8330" s="215">
        <v>1020</v>
      </c>
      <c r="F8330" s="215">
        <v>1110</v>
      </c>
      <c r="G8330" s="215">
        <v>1004</v>
      </c>
      <c r="I8330" s="215" t="s">
        <v>18001</v>
      </c>
      <c r="J8330" s="215" t="s">
        <v>18002</v>
      </c>
      <c r="K8330" s="215" t="s">
        <v>8688</v>
      </c>
      <c r="L8330" s="215" t="s">
        <v>22264</v>
      </c>
      <c r="AD8330" s="216"/>
    </row>
    <row r="8331" spans="1:30" s="215" customFormat="1" x14ac:dyDescent="0.25">
      <c r="A8331" s="215" t="s">
        <v>160</v>
      </c>
      <c r="B8331" s="215">
        <v>6254</v>
      </c>
      <c r="C8331" s="215" t="s">
        <v>403</v>
      </c>
      <c r="D8331" s="215">
        <v>191964623</v>
      </c>
      <c r="E8331" s="215">
        <v>1020</v>
      </c>
      <c r="F8331" s="215">
        <v>1121</v>
      </c>
      <c r="G8331" s="215">
        <v>1004</v>
      </c>
      <c r="I8331" s="215" t="s">
        <v>4495</v>
      </c>
      <c r="J8331" s="215" t="s">
        <v>4496</v>
      </c>
      <c r="K8331" s="215" t="s">
        <v>328</v>
      </c>
      <c r="L8331" s="215" t="s">
        <v>7287</v>
      </c>
      <c r="AD8331" s="216"/>
    </row>
    <row r="8332" spans="1:30" s="215" customFormat="1" x14ac:dyDescent="0.25">
      <c r="A8332" s="215" t="s">
        <v>160</v>
      </c>
      <c r="B8332" s="215">
        <v>6254</v>
      </c>
      <c r="C8332" s="215" t="s">
        <v>403</v>
      </c>
      <c r="D8332" s="215">
        <v>191968035</v>
      </c>
      <c r="E8332" s="215">
        <v>1020</v>
      </c>
      <c r="F8332" s="215">
        <v>1110</v>
      </c>
      <c r="G8332" s="215">
        <v>1004</v>
      </c>
      <c r="I8332" s="215" t="s">
        <v>27909</v>
      </c>
      <c r="J8332" s="215" t="s">
        <v>27910</v>
      </c>
      <c r="K8332" s="215" t="s">
        <v>8688</v>
      </c>
      <c r="L8332" s="215" t="s">
        <v>22265</v>
      </c>
      <c r="AD8332" s="216"/>
    </row>
    <row r="8333" spans="1:30" s="215" customFormat="1" x14ac:dyDescent="0.25">
      <c r="A8333" s="215" t="s">
        <v>160</v>
      </c>
      <c r="B8333" s="215">
        <v>6254</v>
      </c>
      <c r="C8333" s="215" t="s">
        <v>403</v>
      </c>
      <c r="D8333" s="215">
        <v>191981780</v>
      </c>
      <c r="E8333" s="215">
        <v>1020</v>
      </c>
      <c r="F8333" s="215">
        <v>1110</v>
      </c>
      <c r="G8333" s="215">
        <v>1004</v>
      </c>
      <c r="I8333" s="215" t="s">
        <v>27911</v>
      </c>
      <c r="J8333" s="215" t="s">
        <v>27912</v>
      </c>
      <c r="K8333" s="215" t="s">
        <v>8688</v>
      </c>
      <c r="L8333" s="215" t="s">
        <v>22266</v>
      </c>
      <c r="AD8333" s="216"/>
    </row>
    <row r="8334" spans="1:30" s="215" customFormat="1" x14ac:dyDescent="0.25">
      <c r="A8334" s="215" t="s">
        <v>160</v>
      </c>
      <c r="B8334" s="215">
        <v>6254</v>
      </c>
      <c r="C8334" s="215" t="s">
        <v>403</v>
      </c>
      <c r="D8334" s="215">
        <v>191987355</v>
      </c>
      <c r="E8334" s="215">
        <v>1020</v>
      </c>
      <c r="F8334" s="215">
        <v>1110</v>
      </c>
      <c r="G8334" s="215">
        <v>1004</v>
      </c>
      <c r="I8334" s="215" t="s">
        <v>28246</v>
      </c>
      <c r="J8334" s="215" t="s">
        <v>28247</v>
      </c>
      <c r="K8334" s="215" t="s">
        <v>8688</v>
      </c>
      <c r="L8334" s="215" t="s">
        <v>28292</v>
      </c>
      <c r="AD8334" s="216"/>
    </row>
    <row r="8335" spans="1:30" s="215" customFormat="1" x14ac:dyDescent="0.25">
      <c r="A8335" s="215" t="s">
        <v>160</v>
      </c>
      <c r="B8335" s="215">
        <v>6254</v>
      </c>
      <c r="C8335" s="215" t="s">
        <v>403</v>
      </c>
      <c r="D8335" s="215">
        <v>191991885</v>
      </c>
      <c r="E8335" s="215">
        <v>1020</v>
      </c>
      <c r="F8335" s="215">
        <v>1110</v>
      </c>
      <c r="G8335" s="215">
        <v>1004</v>
      </c>
      <c r="I8335" s="215" t="s">
        <v>28548</v>
      </c>
      <c r="J8335" s="215" t="s">
        <v>28549</v>
      </c>
      <c r="K8335" s="215" t="s">
        <v>8688</v>
      </c>
      <c r="L8335" s="215" t="s">
        <v>28579</v>
      </c>
      <c r="AD8335" s="216"/>
    </row>
    <row r="8336" spans="1:30" s="215" customFormat="1" x14ac:dyDescent="0.25">
      <c r="A8336" s="215" t="s">
        <v>160</v>
      </c>
      <c r="B8336" s="215">
        <v>6254</v>
      </c>
      <c r="C8336" s="215" t="s">
        <v>403</v>
      </c>
      <c r="D8336" s="215">
        <v>191991903</v>
      </c>
      <c r="E8336" s="215">
        <v>1020</v>
      </c>
      <c r="F8336" s="215">
        <v>1110</v>
      </c>
      <c r="G8336" s="215">
        <v>1004</v>
      </c>
      <c r="I8336" s="215" t="s">
        <v>29238</v>
      </c>
      <c r="J8336" s="215" t="s">
        <v>29239</v>
      </c>
      <c r="K8336" s="215" t="s">
        <v>8688</v>
      </c>
      <c r="L8336" s="215" t="s">
        <v>29269</v>
      </c>
      <c r="AD8336" s="216"/>
    </row>
    <row r="8337" spans="1:30" s="215" customFormat="1" x14ac:dyDescent="0.25">
      <c r="A8337" s="215" t="s">
        <v>160</v>
      </c>
      <c r="B8337" s="215">
        <v>6254</v>
      </c>
      <c r="C8337" s="215" t="s">
        <v>403</v>
      </c>
      <c r="D8337" s="215">
        <v>192008527</v>
      </c>
      <c r="E8337" s="215">
        <v>1020</v>
      </c>
      <c r="F8337" s="215">
        <v>1121</v>
      </c>
      <c r="G8337" s="215">
        <v>1004</v>
      </c>
      <c r="I8337" s="215" t="s">
        <v>18003</v>
      </c>
      <c r="J8337" s="215" t="s">
        <v>18004</v>
      </c>
      <c r="K8337" s="215" t="s">
        <v>8688</v>
      </c>
      <c r="L8337" s="215" t="s">
        <v>22267</v>
      </c>
      <c r="AD8337" s="216"/>
    </row>
    <row r="8338" spans="1:30" s="215" customFormat="1" x14ac:dyDescent="0.25">
      <c r="A8338" s="215" t="s">
        <v>160</v>
      </c>
      <c r="B8338" s="215">
        <v>6254</v>
      </c>
      <c r="C8338" s="215" t="s">
        <v>403</v>
      </c>
      <c r="D8338" s="215">
        <v>192013788</v>
      </c>
      <c r="E8338" s="215">
        <v>1020</v>
      </c>
      <c r="F8338" s="215">
        <v>1110</v>
      </c>
      <c r="G8338" s="215">
        <v>1004</v>
      </c>
      <c r="I8338" s="215" t="s">
        <v>18005</v>
      </c>
      <c r="J8338" s="215" t="s">
        <v>18006</v>
      </c>
      <c r="K8338" s="215" t="s">
        <v>8688</v>
      </c>
      <c r="L8338" s="215" t="s">
        <v>22268</v>
      </c>
      <c r="AD8338" s="216"/>
    </row>
    <row r="8339" spans="1:30" s="215" customFormat="1" x14ac:dyDescent="0.25">
      <c r="A8339" s="215" t="s">
        <v>160</v>
      </c>
      <c r="B8339" s="215">
        <v>6254</v>
      </c>
      <c r="C8339" s="215" t="s">
        <v>403</v>
      </c>
      <c r="D8339" s="215">
        <v>192032984</v>
      </c>
      <c r="E8339" s="215">
        <v>1020</v>
      </c>
      <c r="F8339" s="215">
        <v>1110</v>
      </c>
      <c r="G8339" s="215">
        <v>1004</v>
      </c>
      <c r="I8339" s="215" t="s">
        <v>26896</v>
      </c>
      <c r="J8339" s="215" t="s">
        <v>26897</v>
      </c>
      <c r="K8339" s="215" t="s">
        <v>8688</v>
      </c>
      <c r="L8339" s="215" t="s">
        <v>26940</v>
      </c>
      <c r="AD8339" s="216"/>
    </row>
    <row r="8340" spans="1:30" s="215" customFormat="1" x14ac:dyDescent="0.25">
      <c r="A8340" s="215" t="s">
        <v>160</v>
      </c>
      <c r="B8340" s="215">
        <v>6254</v>
      </c>
      <c r="C8340" s="215" t="s">
        <v>403</v>
      </c>
      <c r="D8340" s="215">
        <v>192052203</v>
      </c>
      <c r="E8340" s="215">
        <v>1060</v>
      </c>
      <c r="F8340" s="215">
        <v>1274</v>
      </c>
      <c r="G8340" s="215">
        <v>1004</v>
      </c>
      <c r="I8340" s="215" t="s">
        <v>32075</v>
      </c>
      <c r="J8340" s="215" t="s">
        <v>32076</v>
      </c>
      <c r="K8340" s="215" t="s">
        <v>8688</v>
      </c>
      <c r="L8340" s="215" t="s">
        <v>32103</v>
      </c>
      <c r="AD8340" s="216"/>
    </row>
    <row r="8341" spans="1:30" s="215" customFormat="1" x14ac:dyDescent="0.25">
      <c r="A8341" s="215" t="s">
        <v>160</v>
      </c>
      <c r="B8341" s="215">
        <v>6254</v>
      </c>
      <c r="C8341" s="215" t="s">
        <v>403</v>
      </c>
      <c r="D8341" s="215">
        <v>500008229</v>
      </c>
      <c r="E8341" s="215">
        <v>1020</v>
      </c>
      <c r="F8341" s="215">
        <v>1121</v>
      </c>
      <c r="G8341" s="215">
        <v>1004</v>
      </c>
      <c r="I8341" s="215" t="s">
        <v>27913</v>
      </c>
      <c r="J8341" s="215" t="s">
        <v>27914</v>
      </c>
      <c r="K8341" s="215" t="s">
        <v>328</v>
      </c>
      <c r="L8341" s="215" t="s">
        <v>27979</v>
      </c>
      <c r="AD8341" s="216"/>
    </row>
    <row r="8342" spans="1:30" s="215" customFormat="1" x14ac:dyDescent="0.25">
      <c r="A8342" s="215" t="s">
        <v>160</v>
      </c>
      <c r="B8342" s="215">
        <v>6254</v>
      </c>
      <c r="C8342" s="215" t="s">
        <v>403</v>
      </c>
      <c r="D8342" s="215">
        <v>500008249</v>
      </c>
      <c r="E8342" s="215">
        <v>1020</v>
      </c>
      <c r="F8342" s="215">
        <v>1121</v>
      </c>
      <c r="G8342" s="215">
        <v>1004</v>
      </c>
      <c r="I8342" s="215" t="s">
        <v>27915</v>
      </c>
      <c r="J8342" s="215" t="s">
        <v>27916</v>
      </c>
      <c r="K8342" s="215" t="s">
        <v>328</v>
      </c>
      <c r="L8342" s="215" t="s">
        <v>27978</v>
      </c>
      <c r="AD8342" s="216"/>
    </row>
    <row r="8343" spans="1:30" s="215" customFormat="1" x14ac:dyDescent="0.25">
      <c r="A8343" s="215" t="s">
        <v>160</v>
      </c>
      <c r="B8343" s="215">
        <v>6254</v>
      </c>
      <c r="C8343" s="215" t="s">
        <v>403</v>
      </c>
      <c r="D8343" s="215">
        <v>500008262</v>
      </c>
      <c r="E8343" s="215">
        <v>1020</v>
      </c>
      <c r="F8343" s="215">
        <v>1110</v>
      </c>
      <c r="G8343" s="215">
        <v>1004</v>
      </c>
      <c r="I8343" s="215" t="s">
        <v>27917</v>
      </c>
      <c r="J8343" s="215" t="s">
        <v>27918</v>
      </c>
      <c r="K8343" s="215" t="s">
        <v>328</v>
      </c>
      <c r="L8343" s="215" t="s">
        <v>27977</v>
      </c>
      <c r="AD8343" s="216"/>
    </row>
    <row r="8344" spans="1:30" s="215" customFormat="1" x14ac:dyDescent="0.25">
      <c r="A8344" s="215" t="s">
        <v>160</v>
      </c>
      <c r="B8344" s="215">
        <v>6254</v>
      </c>
      <c r="C8344" s="215" t="s">
        <v>403</v>
      </c>
      <c r="D8344" s="215">
        <v>502373819</v>
      </c>
      <c r="E8344" s="215">
        <v>1060</v>
      </c>
      <c r="F8344" s="215">
        <v>1271</v>
      </c>
      <c r="G8344" s="215">
        <v>1004</v>
      </c>
      <c r="I8344" s="215" t="s">
        <v>27919</v>
      </c>
      <c r="J8344" s="215" t="s">
        <v>27920</v>
      </c>
      <c r="K8344" s="215" t="s">
        <v>8688</v>
      </c>
      <c r="L8344" s="215" t="s">
        <v>28051</v>
      </c>
      <c r="AD8344" s="216"/>
    </row>
    <row r="8345" spans="1:30" s="215" customFormat="1" x14ac:dyDescent="0.25">
      <c r="A8345" s="215" t="s">
        <v>160</v>
      </c>
      <c r="B8345" s="215">
        <v>6254</v>
      </c>
      <c r="C8345" s="215" t="s">
        <v>403</v>
      </c>
      <c r="D8345" s="215">
        <v>502374128</v>
      </c>
      <c r="E8345" s="215">
        <v>1060</v>
      </c>
      <c r="F8345" s="215">
        <v>1274</v>
      </c>
      <c r="G8345" s="215">
        <v>1004</v>
      </c>
      <c r="I8345" s="215" t="s">
        <v>27921</v>
      </c>
      <c r="J8345" s="215" t="s">
        <v>27922</v>
      </c>
      <c r="K8345" s="215" t="s">
        <v>8688</v>
      </c>
      <c r="L8345" s="215" t="s">
        <v>28052</v>
      </c>
      <c r="AD8345" s="216"/>
    </row>
    <row r="8346" spans="1:30" s="215" customFormat="1" x14ac:dyDescent="0.25">
      <c r="A8346" s="215" t="s">
        <v>160</v>
      </c>
      <c r="B8346" s="215">
        <v>6254</v>
      </c>
      <c r="C8346" s="215" t="s">
        <v>403</v>
      </c>
      <c r="D8346" s="215">
        <v>502374152</v>
      </c>
      <c r="E8346" s="215">
        <v>1060</v>
      </c>
      <c r="F8346" s="215">
        <v>1274</v>
      </c>
      <c r="G8346" s="215">
        <v>1004</v>
      </c>
      <c r="I8346" s="215" t="s">
        <v>27923</v>
      </c>
      <c r="J8346" s="215" t="s">
        <v>27924</v>
      </c>
      <c r="K8346" s="215" t="s">
        <v>8688</v>
      </c>
      <c r="L8346" s="215" t="s">
        <v>28053</v>
      </c>
      <c r="AD8346" s="216"/>
    </row>
    <row r="8347" spans="1:30" s="215" customFormat="1" x14ac:dyDescent="0.25">
      <c r="A8347" s="215" t="s">
        <v>160</v>
      </c>
      <c r="B8347" s="215">
        <v>6254</v>
      </c>
      <c r="C8347" s="215" t="s">
        <v>403</v>
      </c>
      <c r="D8347" s="215">
        <v>502374341</v>
      </c>
      <c r="E8347" s="215">
        <v>1060</v>
      </c>
      <c r="F8347" s="215">
        <v>1122</v>
      </c>
      <c r="G8347" s="215">
        <v>1004</v>
      </c>
      <c r="I8347" s="215" t="s">
        <v>27925</v>
      </c>
      <c r="J8347" s="215" t="s">
        <v>27926</v>
      </c>
      <c r="K8347" s="215" t="s">
        <v>328</v>
      </c>
      <c r="L8347" s="215" t="s">
        <v>27974</v>
      </c>
      <c r="AD8347" s="216"/>
    </row>
    <row r="8348" spans="1:30" s="215" customFormat="1" x14ac:dyDescent="0.25">
      <c r="A8348" s="215" t="s">
        <v>160</v>
      </c>
      <c r="B8348" s="215">
        <v>6254</v>
      </c>
      <c r="C8348" s="215" t="s">
        <v>403</v>
      </c>
      <c r="D8348" s="215">
        <v>502374417</v>
      </c>
      <c r="E8348" s="215">
        <v>1060</v>
      </c>
      <c r="F8348" s="215">
        <v>1274</v>
      </c>
      <c r="G8348" s="215">
        <v>1004</v>
      </c>
      <c r="I8348" s="215" t="s">
        <v>27927</v>
      </c>
      <c r="J8348" s="215" t="s">
        <v>27928</v>
      </c>
      <c r="K8348" s="215" t="s">
        <v>328</v>
      </c>
      <c r="L8348" s="215" t="s">
        <v>27981</v>
      </c>
      <c r="AD8348" s="216"/>
    </row>
    <row r="8349" spans="1:30" s="215" customFormat="1" x14ac:dyDescent="0.25">
      <c r="A8349" s="215" t="s">
        <v>160</v>
      </c>
      <c r="B8349" s="215">
        <v>6254</v>
      </c>
      <c r="C8349" s="215" t="s">
        <v>403</v>
      </c>
      <c r="D8349" s="215">
        <v>502374418</v>
      </c>
      <c r="E8349" s="215">
        <v>1060</v>
      </c>
      <c r="F8349" s="215">
        <v>1274</v>
      </c>
      <c r="G8349" s="215">
        <v>1004</v>
      </c>
      <c r="I8349" s="215" t="s">
        <v>27929</v>
      </c>
      <c r="J8349" s="215" t="s">
        <v>27930</v>
      </c>
      <c r="K8349" s="215" t="s">
        <v>328</v>
      </c>
      <c r="L8349" s="215" t="s">
        <v>27981</v>
      </c>
      <c r="AD8349" s="216"/>
    </row>
    <row r="8350" spans="1:30" s="215" customFormat="1" x14ac:dyDescent="0.25">
      <c r="A8350" s="215" t="s">
        <v>160</v>
      </c>
      <c r="B8350" s="215">
        <v>6254</v>
      </c>
      <c r="C8350" s="215" t="s">
        <v>403</v>
      </c>
      <c r="D8350" s="215">
        <v>502374510</v>
      </c>
      <c r="E8350" s="215">
        <v>1060</v>
      </c>
      <c r="F8350" s="215">
        <v>1274</v>
      </c>
      <c r="G8350" s="215">
        <v>1004</v>
      </c>
      <c r="I8350" s="215" t="s">
        <v>27931</v>
      </c>
      <c r="J8350" s="215" t="s">
        <v>27932</v>
      </c>
      <c r="K8350" s="215" t="s">
        <v>328</v>
      </c>
      <c r="L8350" s="215" t="s">
        <v>27973</v>
      </c>
      <c r="AD8350" s="216"/>
    </row>
    <row r="8351" spans="1:30" s="215" customFormat="1" x14ac:dyDescent="0.25">
      <c r="A8351" s="215" t="s">
        <v>160</v>
      </c>
      <c r="B8351" s="215">
        <v>6254</v>
      </c>
      <c r="C8351" s="215" t="s">
        <v>403</v>
      </c>
      <c r="D8351" s="215">
        <v>502374531</v>
      </c>
      <c r="E8351" s="215">
        <v>1060</v>
      </c>
      <c r="F8351" s="215">
        <v>1274</v>
      </c>
      <c r="G8351" s="215">
        <v>1004</v>
      </c>
      <c r="I8351" s="215" t="s">
        <v>27933</v>
      </c>
      <c r="J8351" s="215" t="s">
        <v>27934</v>
      </c>
      <c r="K8351" s="215" t="s">
        <v>328</v>
      </c>
      <c r="L8351" s="215" t="s">
        <v>27975</v>
      </c>
      <c r="AD8351" s="216"/>
    </row>
    <row r="8352" spans="1:30" s="215" customFormat="1" x14ac:dyDescent="0.25">
      <c r="A8352" s="215" t="s">
        <v>160</v>
      </c>
      <c r="B8352" s="215">
        <v>6254</v>
      </c>
      <c r="C8352" s="215" t="s">
        <v>403</v>
      </c>
      <c r="D8352" s="215">
        <v>502374568</v>
      </c>
      <c r="E8352" s="215">
        <v>1060</v>
      </c>
      <c r="F8352" s="215">
        <v>1274</v>
      </c>
      <c r="G8352" s="215">
        <v>1004</v>
      </c>
      <c r="I8352" s="215" t="s">
        <v>27935</v>
      </c>
      <c r="J8352" s="215" t="s">
        <v>27936</v>
      </c>
      <c r="K8352" s="215" t="s">
        <v>8688</v>
      </c>
      <c r="L8352" s="215" t="s">
        <v>28054</v>
      </c>
      <c r="AD8352" s="216"/>
    </row>
    <row r="8353" spans="1:30" s="215" customFormat="1" x14ac:dyDescent="0.25">
      <c r="A8353" s="215" t="s">
        <v>160</v>
      </c>
      <c r="B8353" s="215">
        <v>6261</v>
      </c>
      <c r="C8353" s="215" t="s">
        <v>285</v>
      </c>
      <c r="D8353" s="215">
        <v>949907</v>
      </c>
      <c r="E8353" s="215">
        <v>1020</v>
      </c>
      <c r="F8353" s="215">
        <v>1110</v>
      </c>
      <c r="G8353" s="215">
        <v>1004</v>
      </c>
      <c r="I8353" s="215" t="s">
        <v>8559</v>
      </c>
      <c r="J8353" s="215" t="s">
        <v>8560</v>
      </c>
      <c r="K8353" s="215" t="s">
        <v>328</v>
      </c>
      <c r="L8353" s="215" t="s">
        <v>6050</v>
      </c>
      <c r="AD8353" s="216"/>
    </row>
    <row r="8354" spans="1:30" s="215" customFormat="1" x14ac:dyDescent="0.25">
      <c r="A8354" s="215" t="s">
        <v>160</v>
      </c>
      <c r="B8354" s="215">
        <v>6261</v>
      </c>
      <c r="C8354" s="215" t="s">
        <v>285</v>
      </c>
      <c r="D8354" s="215">
        <v>3112487</v>
      </c>
      <c r="E8354" s="215">
        <v>1020</v>
      </c>
      <c r="F8354" s="215">
        <v>1110</v>
      </c>
      <c r="G8354" s="215">
        <v>1004</v>
      </c>
      <c r="I8354" s="215" t="s">
        <v>8561</v>
      </c>
      <c r="J8354" s="215" t="s">
        <v>8562</v>
      </c>
      <c r="K8354" s="215" t="s">
        <v>328</v>
      </c>
      <c r="L8354" s="215" t="s">
        <v>6050</v>
      </c>
      <c r="AD8354" s="216"/>
    </row>
    <row r="8355" spans="1:30" s="215" customFormat="1" x14ac:dyDescent="0.25">
      <c r="A8355" s="215" t="s">
        <v>160</v>
      </c>
      <c r="B8355" s="215">
        <v>6261</v>
      </c>
      <c r="C8355" s="215" t="s">
        <v>285</v>
      </c>
      <c r="D8355" s="215">
        <v>190150543</v>
      </c>
      <c r="E8355" s="215">
        <v>1020</v>
      </c>
      <c r="F8355" s="215">
        <v>1110</v>
      </c>
      <c r="G8355" s="215">
        <v>1003</v>
      </c>
      <c r="I8355" s="215" t="s">
        <v>8563</v>
      </c>
      <c r="J8355" s="215" t="s">
        <v>8564</v>
      </c>
      <c r="K8355" s="215" t="s">
        <v>328</v>
      </c>
      <c r="L8355" s="215" t="s">
        <v>8575</v>
      </c>
      <c r="AD8355" s="216"/>
    </row>
    <row r="8356" spans="1:30" s="215" customFormat="1" x14ac:dyDescent="0.25">
      <c r="A8356" s="215" t="s">
        <v>160</v>
      </c>
      <c r="B8356" s="215">
        <v>6261</v>
      </c>
      <c r="C8356" s="215" t="s">
        <v>285</v>
      </c>
      <c r="D8356" s="215">
        <v>191481613</v>
      </c>
      <c r="E8356" s="215">
        <v>1020</v>
      </c>
      <c r="F8356" s="215">
        <v>1122</v>
      </c>
      <c r="G8356" s="215">
        <v>1004</v>
      </c>
      <c r="I8356" s="215" t="s">
        <v>18007</v>
      </c>
      <c r="J8356" s="215" t="s">
        <v>18008</v>
      </c>
      <c r="K8356" s="215" t="s">
        <v>8688</v>
      </c>
      <c r="L8356" s="215" t="s">
        <v>22269</v>
      </c>
      <c r="AD8356" s="216"/>
    </row>
    <row r="8357" spans="1:30" s="215" customFormat="1" x14ac:dyDescent="0.25">
      <c r="A8357" s="215" t="s">
        <v>160</v>
      </c>
      <c r="B8357" s="215">
        <v>6261</v>
      </c>
      <c r="C8357" s="215" t="s">
        <v>285</v>
      </c>
      <c r="D8357" s="215">
        <v>191651695</v>
      </c>
      <c r="E8357" s="215">
        <v>1060</v>
      </c>
      <c r="F8357" s="215">
        <v>1211</v>
      </c>
      <c r="G8357" s="215">
        <v>1004</v>
      </c>
      <c r="I8357" s="215" t="s">
        <v>18009</v>
      </c>
      <c r="J8357" s="215" t="s">
        <v>18010</v>
      </c>
      <c r="K8357" s="215" t="s">
        <v>8688</v>
      </c>
      <c r="L8357" s="215" t="s">
        <v>22270</v>
      </c>
      <c r="AD8357" s="216"/>
    </row>
    <row r="8358" spans="1:30" s="215" customFormat="1" x14ac:dyDescent="0.25">
      <c r="A8358" s="215" t="s">
        <v>160</v>
      </c>
      <c r="B8358" s="215">
        <v>6261</v>
      </c>
      <c r="C8358" s="215" t="s">
        <v>285</v>
      </c>
      <c r="D8358" s="215">
        <v>191674616</v>
      </c>
      <c r="E8358" s="215">
        <v>1020</v>
      </c>
      <c r="F8358" s="215">
        <v>1110</v>
      </c>
      <c r="G8358" s="215">
        <v>1004</v>
      </c>
      <c r="I8358" s="215" t="s">
        <v>24867</v>
      </c>
      <c r="J8358" s="215" t="s">
        <v>24868</v>
      </c>
      <c r="K8358" s="215" t="s">
        <v>8688</v>
      </c>
      <c r="L8358" s="215" t="s">
        <v>24934</v>
      </c>
      <c r="AD8358" s="216"/>
    </row>
    <row r="8359" spans="1:30" s="215" customFormat="1" x14ac:dyDescent="0.25">
      <c r="A8359" s="215" t="s">
        <v>160</v>
      </c>
      <c r="B8359" s="215">
        <v>6261</v>
      </c>
      <c r="C8359" s="215" t="s">
        <v>285</v>
      </c>
      <c r="D8359" s="215">
        <v>191950791</v>
      </c>
      <c r="E8359" s="215">
        <v>1020</v>
      </c>
      <c r="F8359" s="215">
        <v>1110</v>
      </c>
      <c r="G8359" s="215">
        <v>1004</v>
      </c>
      <c r="I8359" s="215" t="s">
        <v>24869</v>
      </c>
      <c r="J8359" s="215" t="s">
        <v>24870</v>
      </c>
      <c r="K8359" s="215" t="s">
        <v>8688</v>
      </c>
      <c r="L8359" s="215" t="s">
        <v>24935</v>
      </c>
      <c r="AD8359" s="216"/>
    </row>
    <row r="8360" spans="1:30" s="215" customFormat="1" x14ac:dyDescent="0.25">
      <c r="A8360" s="215" t="s">
        <v>160</v>
      </c>
      <c r="B8360" s="215">
        <v>6261</v>
      </c>
      <c r="C8360" s="215" t="s">
        <v>285</v>
      </c>
      <c r="D8360" s="215">
        <v>191956569</v>
      </c>
      <c r="E8360" s="215">
        <v>1020</v>
      </c>
      <c r="F8360" s="215">
        <v>1110</v>
      </c>
      <c r="G8360" s="215">
        <v>1004</v>
      </c>
      <c r="I8360" s="215" t="s">
        <v>27119</v>
      </c>
      <c r="J8360" s="215" t="s">
        <v>27120</v>
      </c>
      <c r="K8360" s="215" t="s">
        <v>8688</v>
      </c>
      <c r="L8360" s="215" t="s">
        <v>27180</v>
      </c>
      <c r="AD8360" s="216"/>
    </row>
    <row r="8361" spans="1:30" s="215" customFormat="1" x14ac:dyDescent="0.25">
      <c r="A8361" s="215" t="s">
        <v>160</v>
      </c>
      <c r="B8361" s="215">
        <v>6261</v>
      </c>
      <c r="C8361" s="215" t="s">
        <v>285</v>
      </c>
      <c r="D8361" s="215">
        <v>191956593</v>
      </c>
      <c r="E8361" s="215">
        <v>1020</v>
      </c>
      <c r="F8361" s="215">
        <v>1110</v>
      </c>
      <c r="G8361" s="215">
        <v>1004</v>
      </c>
      <c r="I8361" s="215" t="s">
        <v>18011</v>
      </c>
      <c r="J8361" s="215" t="s">
        <v>18012</v>
      </c>
      <c r="K8361" s="215" t="s">
        <v>8688</v>
      </c>
      <c r="L8361" s="215" t="s">
        <v>22271</v>
      </c>
      <c r="AD8361" s="216"/>
    </row>
    <row r="8362" spans="1:30" s="215" customFormat="1" x14ac:dyDescent="0.25">
      <c r="A8362" s="215" t="s">
        <v>160</v>
      </c>
      <c r="B8362" s="215">
        <v>6261</v>
      </c>
      <c r="C8362" s="215" t="s">
        <v>285</v>
      </c>
      <c r="D8362" s="215">
        <v>191956596</v>
      </c>
      <c r="E8362" s="215">
        <v>1020</v>
      </c>
      <c r="F8362" s="215">
        <v>1110</v>
      </c>
      <c r="G8362" s="215">
        <v>1004</v>
      </c>
      <c r="I8362" s="215" t="s">
        <v>18013</v>
      </c>
      <c r="J8362" s="215" t="s">
        <v>18014</v>
      </c>
      <c r="K8362" s="215" t="s">
        <v>8688</v>
      </c>
      <c r="L8362" s="215" t="s">
        <v>22272</v>
      </c>
      <c r="AD8362" s="216"/>
    </row>
    <row r="8363" spans="1:30" s="215" customFormat="1" x14ac:dyDescent="0.25">
      <c r="A8363" s="215" t="s">
        <v>160</v>
      </c>
      <c r="B8363" s="215">
        <v>6261</v>
      </c>
      <c r="C8363" s="215" t="s">
        <v>285</v>
      </c>
      <c r="D8363" s="215">
        <v>191964401</v>
      </c>
      <c r="E8363" s="215">
        <v>1020</v>
      </c>
      <c r="F8363" s="215">
        <v>1110</v>
      </c>
      <c r="G8363" s="215">
        <v>1004</v>
      </c>
      <c r="I8363" s="215" t="s">
        <v>18015</v>
      </c>
      <c r="J8363" s="215" t="s">
        <v>18016</v>
      </c>
      <c r="K8363" s="215" t="s">
        <v>8688</v>
      </c>
      <c r="L8363" s="215" t="s">
        <v>22273</v>
      </c>
      <c r="AD8363" s="216"/>
    </row>
    <row r="8364" spans="1:30" s="215" customFormat="1" x14ac:dyDescent="0.25">
      <c r="A8364" s="215" t="s">
        <v>160</v>
      </c>
      <c r="B8364" s="215">
        <v>6261</v>
      </c>
      <c r="C8364" s="215" t="s">
        <v>285</v>
      </c>
      <c r="D8364" s="215">
        <v>191964669</v>
      </c>
      <c r="E8364" s="215">
        <v>1020</v>
      </c>
      <c r="F8364" s="215">
        <v>1110</v>
      </c>
      <c r="G8364" s="215">
        <v>1004</v>
      </c>
      <c r="I8364" s="215" t="s">
        <v>18017</v>
      </c>
      <c r="J8364" s="215" t="s">
        <v>18018</v>
      </c>
      <c r="K8364" s="215" t="s">
        <v>8688</v>
      </c>
      <c r="L8364" s="215" t="s">
        <v>22274</v>
      </c>
      <c r="AD8364" s="216"/>
    </row>
    <row r="8365" spans="1:30" s="215" customFormat="1" x14ac:dyDescent="0.25">
      <c r="A8365" s="215" t="s">
        <v>160</v>
      </c>
      <c r="B8365" s="215">
        <v>6261</v>
      </c>
      <c r="C8365" s="215" t="s">
        <v>285</v>
      </c>
      <c r="D8365" s="215">
        <v>191981404</v>
      </c>
      <c r="E8365" s="215">
        <v>1020</v>
      </c>
      <c r="F8365" s="215">
        <v>1110</v>
      </c>
      <c r="G8365" s="215">
        <v>1004</v>
      </c>
      <c r="I8365" s="215" t="s">
        <v>18019</v>
      </c>
      <c r="J8365" s="215" t="s">
        <v>18020</v>
      </c>
      <c r="K8365" s="215" t="s">
        <v>8688</v>
      </c>
      <c r="L8365" s="215" t="s">
        <v>24936</v>
      </c>
      <c r="AD8365" s="216"/>
    </row>
    <row r="8366" spans="1:30" s="215" customFormat="1" x14ac:dyDescent="0.25">
      <c r="A8366" s="215" t="s">
        <v>160</v>
      </c>
      <c r="B8366" s="215">
        <v>6261</v>
      </c>
      <c r="C8366" s="215" t="s">
        <v>285</v>
      </c>
      <c r="D8366" s="215">
        <v>191981425</v>
      </c>
      <c r="E8366" s="215">
        <v>1020</v>
      </c>
      <c r="F8366" s="215">
        <v>1110</v>
      </c>
      <c r="G8366" s="215">
        <v>1003</v>
      </c>
      <c r="I8366" s="215" t="s">
        <v>7596</v>
      </c>
      <c r="J8366" s="215" t="s">
        <v>7597</v>
      </c>
      <c r="K8366" s="215" t="s">
        <v>328</v>
      </c>
      <c r="L8366" s="215" t="s">
        <v>7598</v>
      </c>
      <c r="AD8366" s="216"/>
    </row>
    <row r="8367" spans="1:30" s="215" customFormat="1" x14ac:dyDescent="0.25">
      <c r="A8367" s="215" t="s">
        <v>160</v>
      </c>
      <c r="B8367" s="215">
        <v>6261</v>
      </c>
      <c r="C8367" s="215" t="s">
        <v>285</v>
      </c>
      <c r="D8367" s="215">
        <v>191981508</v>
      </c>
      <c r="E8367" s="215">
        <v>1020</v>
      </c>
      <c r="F8367" s="215">
        <v>1121</v>
      </c>
      <c r="G8367" s="215">
        <v>1004</v>
      </c>
      <c r="I8367" s="215" t="s">
        <v>18021</v>
      </c>
      <c r="J8367" s="215" t="s">
        <v>18022</v>
      </c>
      <c r="K8367" s="215" t="s">
        <v>8688</v>
      </c>
      <c r="L8367" s="215" t="s">
        <v>27181</v>
      </c>
      <c r="AD8367" s="216"/>
    </row>
    <row r="8368" spans="1:30" s="215" customFormat="1" x14ac:dyDescent="0.25">
      <c r="A8368" s="215" t="s">
        <v>160</v>
      </c>
      <c r="B8368" s="215">
        <v>6261</v>
      </c>
      <c r="C8368" s="215" t="s">
        <v>285</v>
      </c>
      <c r="D8368" s="215">
        <v>191985233</v>
      </c>
      <c r="E8368" s="215">
        <v>1020</v>
      </c>
      <c r="F8368" s="215">
        <v>1110</v>
      </c>
      <c r="G8368" s="215">
        <v>1004</v>
      </c>
      <c r="I8368" s="215" t="s">
        <v>28948</v>
      </c>
      <c r="J8368" s="215" t="s">
        <v>28949</v>
      </c>
      <c r="K8368" s="215" t="s">
        <v>8688</v>
      </c>
      <c r="L8368" s="215" t="s">
        <v>28995</v>
      </c>
      <c r="AD8368" s="216"/>
    </row>
    <row r="8369" spans="1:30" s="215" customFormat="1" x14ac:dyDescent="0.25">
      <c r="A8369" s="215" t="s">
        <v>160</v>
      </c>
      <c r="B8369" s="215">
        <v>6261</v>
      </c>
      <c r="C8369" s="215" t="s">
        <v>285</v>
      </c>
      <c r="D8369" s="215">
        <v>191989594</v>
      </c>
      <c r="E8369" s="215">
        <v>1020</v>
      </c>
      <c r="F8369" s="215">
        <v>1110</v>
      </c>
      <c r="G8369" s="215">
        <v>1003</v>
      </c>
      <c r="I8369" s="215" t="s">
        <v>7596</v>
      </c>
      <c r="J8369" s="215" t="s">
        <v>7597</v>
      </c>
      <c r="K8369" s="215" t="s">
        <v>328</v>
      </c>
      <c r="L8369" s="215" t="s">
        <v>7598</v>
      </c>
      <c r="AD8369" s="216"/>
    </row>
    <row r="8370" spans="1:30" s="215" customFormat="1" x14ac:dyDescent="0.25">
      <c r="A8370" s="215" t="s">
        <v>160</v>
      </c>
      <c r="B8370" s="215">
        <v>6261</v>
      </c>
      <c r="C8370" s="215" t="s">
        <v>285</v>
      </c>
      <c r="D8370" s="215">
        <v>191993248</v>
      </c>
      <c r="E8370" s="215">
        <v>1020</v>
      </c>
      <c r="F8370" s="215">
        <v>1110</v>
      </c>
      <c r="G8370" s="215">
        <v>1004</v>
      </c>
      <c r="I8370" s="215" t="s">
        <v>26898</v>
      </c>
      <c r="J8370" s="215" t="s">
        <v>26899</v>
      </c>
      <c r="K8370" s="215" t="s">
        <v>8688</v>
      </c>
      <c r="L8370" s="215" t="s">
        <v>26941</v>
      </c>
      <c r="AD8370" s="216"/>
    </row>
    <row r="8371" spans="1:30" s="215" customFormat="1" x14ac:dyDescent="0.25">
      <c r="A8371" s="215" t="s">
        <v>160</v>
      </c>
      <c r="B8371" s="215">
        <v>6261</v>
      </c>
      <c r="C8371" s="215" t="s">
        <v>285</v>
      </c>
      <c r="D8371" s="215">
        <v>191994266</v>
      </c>
      <c r="E8371" s="215">
        <v>1060</v>
      </c>
      <c r="F8371" s="215">
        <v>1274</v>
      </c>
      <c r="G8371" s="215">
        <v>1004</v>
      </c>
      <c r="I8371" s="215" t="s">
        <v>8565</v>
      </c>
      <c r="J8371" s="215" t="s">
        <v>8566</v>
      </c>
      <c r="K8371" s="215" t="s">
        <v>328</v>
      </c>
      <c r="L8371" s="215" t="s">
        <v>8576</v>
      </c>
      <c r="AD8371" s="216"/>
    </row>
    <row r="8372" spans="1:30" s="215" customFormat="1" x14ac:dyDescent="0.25">
      <c r="A8372" s="215" t="s">
        <v>160</v>
      </c>
      <c r="B8372" s="215">
        <v>6261</v>
      </c>
      <c r="C8372" s="215" t="s">
        <v>285</v>
      </c>
      <c r="D8372" s="215">
        <v>191994289</v>
      </c>
      <c r="E8372" s="215">
        <v>1060</v>
      </c>
      <c r="F8372" s="215">
        <v>1242</v>
      </c>
      <c r="G8372" s="215">
        <v>1004</v>
      </c>
      <c r="I8372" s="215" t="s">
        <v>18023</v>
      </c>
      <c r="J8372" s="215" t="s">
        <v>18024</v>
      </c>
      <c r="K8372" s="215" t="s">
        <v>8688</v>
      </c>
      <c r="L8372" s="215" t="s">
        <v>22275</v>
      </c>
      <c r="AD8372" s="216"/>
    </row>
    <row r="8373" spans="1:30" s="215" customFormat="1" x14ac:dyDescent="0.25">
      <c r="A8373" s="215" t="s">
        <v>160</v>
      </c>
      <c r="B8373" s="215">
        <v>6261</v>
      </c>
      <c r="C8373" s="215" t="s">
        <v>285</v>
      </c>
      <c r="D8373" s="215">
        <v>191994347</v>
      </c>
      <c r="E8373" s="215">
        <v>1060</v>
      </c>
      <c r="F8373" s="215">
        <v>1242</v>
      </c>
      <c r="G8373" s="215">
        <v>1004</v>
      </c>
      <c r="I8373" s="215" t="s">
        <v>18025</v>
      </c>
      <c r="J8373" s="215" t="s">
        <v>18026</v>
      </c>
      <c r="K8373" s="215" t="s">
        <v>8688</v>
      </c>
      <c r="L8373" s="215" t="s">
        <v>22276</v>
      </c>
      <c r="AD8373" s="216"/>
    </row>
    <row r="8374" spans="1:30" s="215" customFormat="1" x14ac:dyDescent="0.25">
      <c r="A8374" s="215" t="s">
        <v>160</v>
      </c>
      <c r="B8374" s="215">
        <v>6261</v>
      </c>
      <c r="C8374" s="215" t="s">
        <v>285</v>
      </c>
      <c r="D8374" s="215">
        <v>192006481</v>
      </c>
      <c r="E8374" s="215">
        <v>1060</v>
      </c>
      <c r="F8374" s="215">
        <v>1271</v>
      </c>
      <c r="G8374" s="215">
        <v>1004</v>
      </c>
      <c r="I8374" s="215" t="s">
        <v>18027</v>
      </c>
      <c r="J8374" s="215" t="s">
        <v>18028</v>
      </c>
      <c r="K8374" s="215" t="s">
        <v>8688</v>
      </c>
      <c r="L8374" s="215" t="s">
        <v>22277</v>
      </c>
      <c r="AD8374" s="216"/>
    </row>
    <row r="8375" spans="1:30" s="215" customFormat="1" x14ac:dyDescent="0.25">
      <c r="A8375" s="215" t="s">
        <v>160</v>
      </c>
      <c r="B8375" s="215">
        <v>6261</v>
      </c>
      <c r="C8375" s="215" t="s">
        <v>285</v>
      </c>
      <c r="D8375" s="215">
        <v>192006511</v>
      </c>
      <c r="E8375" s="215">
        <v>1060</v>
      </c>
      <c r="F8375" s="215">
        <v>1242</v>
      </c>
      <c r="G8375" s="215">
        <v>1004</v>
      </c>
      <c r="I8375" s="215" t="s">
        <v>18029</v>
      </c>
      <c r="J8375" s="215" t="s">
        <v>18030</v>
      </c>
      <c r="K8375" s="215" t="s">
        <v>8688</v>
      </c>
      <c r="L8375" s="215" t="s">
        <v>22278</v>
      </c>
      <c r="AD8375" s="216"/>
    </row>
    <row r="8376" spans="1:30" s="215" customFormat="1" x14ac:dyDescent="0.25">
      <c r="A8376" s="215" t="s">
        <v>160</v>
      </c>
      <c r="B8376" s="215">
        <v>6261</v>
      </c>
      <c r="C8376" s="215" t="s">
        <v>285</v>
      </c>
      <c r="D8376" s="215">
        <v>192006518</v>
      </c>
      <c r="E8376" s="215">
        <v>1060</v>
      </c>
      <c r="F8376" s="215">
        <v>1242</v>
      </c>
      <c r="G8376" s="215">
        <v>1004</v>
      </c>
      <c r="I8376" s="215" t="s">
        <v>18031</v>
      </c>
      <c r="J8376" s="215" t="s">
        <v>18032</v>
      </c>
      <c r="K8376" s="215" t="s">
        <v>8688</v>
      </c>
      <c r="L8376" s="215" t="s">
        <v>22279</v>
      </c>
      <c r="AD8376" s="216"/>
    </row>
    <row r="8377" spans="1:30" s="215" customFormat="1" x14ac:dyDescent="0.25">
      <c r="A8377" s="215" t="s">
        <v>160</v>
      </c>
      <c r="B8377" s="215">
        <v>6261</v>
      </c>
      <c r="C8377" s="215" t="s">
        <v>285</v>
      </c>
      <c r="D8377" s="215">
        <v>192007090</v>
      </c>
      <c r="E8377" s="215">
        <v>1020</v>
      </c>
      <c r="F8377" s="215">
        <v>1110</v>
      </c>
      <c r="G8377" s="215">
        <v>1004</v>
      </c>
      <c r="I8377" s="215" t="s">
        <v>28248</v>
      </c>
      <c r="J8377" s="215" t="s">
        <v>28249</v>
      </c>
      <c r="K8377" s="215" t="s">
        <v>8688</v>
      </c>
      <c r="L8377" s="215" t="s">
        <v>28293</v>
      </c>
      <c r="AD8377" s="216"/>
    </row>
    <row r="8378" spans="1:30" s="215" customFormat="1" x14ac:dyDescent="0.25">
      <c r="A8378" s="215" t="s">
        <v>160</v>
      </c>
      <c r="B8378" s="215">
        <v>6261</v>
      </c>
      <c r="C8378" s="215" t="s">
        <v>285</v>
      </c>
      <c r="D8378" s="215">
        <v>192031838</v>
      </c>
      <c r="E8378" s="215">
        <v>1060</v>
      </c>
      <c r="G8378" s="215">
        <v>1004</v>
      </c>
      <c r="I8378" s="215" t="s">
        <v>26632</v>
      </c>
      <c r="J8378" s="215" t="s">
        <v>26633</v>
      </c>
      <c r="K8378" s="215" t="s">
        <v>8688</v>
      </c>
      <c r="L8378" s="215" t="s">
        <v>26812</v>
      </c>
      <c r="AD8378" s="216"/>
    </row>
    <row r="8379" spans="1:30" s="215" customFormat="1" x14ac:dyDescent="0.25">
      <c r="A8379" s="215" t="s">
        <v>160</v>
      </c>
      <c r="B8379" s="215">
        <v>6261</v>
      </c>
      <c r="C8379" s="215" t="s">
        <v>285</v>
      </c>
      <c r="D8379" s="215">
        <v>192031843</v>
      </c>
      <c r="E8379" s="215">
        <v>1060</v>
      </c>
      <c r="G8379" s="215">
        <v>1004</v>
      </c>
      <c r="I8379" s="215" t="s">
        <v>26634</v>
      </c>
      <c r="J8379" s="215" t="s">
        <v>26635</v>
      </c>
      <c r="K8379" s="215" t="s">
        <v>8688</v>
      </c>
      <c r="L8379" s="215" t="s">
        <v>26813</v>
      </c>
      <c r="AD8379" s="216"/>
    </row>
    <row r="8380" spans="1:30" s="215" customFormat="1" x14ac:dyDescent="0.25">
      <c r="A8380" s="215" t="s">
        <v>160</v>
      </c>
      <c r="B8380" s="215">
        <v>6261</v>
      </c>
      <c r="C8380" s="215" t="s">
        <v>285</v>
      </c>
      <c r="D8380" s="215">
        <v>192033334</v>
      </c>
      <c r="E8380" s="215">
        <v>1060</v>
      </c>
      <c r="G8380" s="215">
        <v>1004</v>
      </c>
      <c r="I8380" s="215" t="s">
        <v>26995</v>
      </c>
      <c r="J8380" s="215" t="s">
        <v>26996</v>
      </c>
      <c r="K8380" s="215" t="s">
        <v>8688</v>
      </c>
      <c r="L8380" s="215" t="s">
        <v>27035</v>
      </c>
      <c r="AD8380" s="216"/>
    </row>
    <row r="8381" spans="1:30" s="215" customFormat="1" x14ac:dyDescent="0.25">
      <c r="A8381" s="215" t="s">
        <v>160</v>
      </c>
      <c r="B8381" s="215">
        <v>6261</v>
      </c>
      <c r="C8381" s="215" t="s">
        <v>285</v>
      </c>
      <c r="D8381" s="215">
        <v>192035148</v>
      </c>
      <c r="E8381" s="215">
        <v>1060</v>
      </c>
      <c r="F8381" s="215">
        <v>1242</v>
      </c>
      <c r="G8381" s="215">
        <v>1004</v>
      </c>
      <c r="I8381" s="215" t="s">
        <v>27254</v>
      </c>
      <c r="J8381" s="215" t="s">
        <v>27255</v>
      </c>
      <c r="K8381" s="215" t="s">
        <v>8688</v>
      </c>
      <c r="L8381" s="215" t="s">
        <v>27307</v>
      </c>
      <c r="AD8381" s="216"/>
    </row>
    <row r="8382" spans="1:30" s="215" customFormat="1" x14ac:dyDescent="0.25">
      <c r="A8382" s="215" t="s">
        <v>160</v>
      </c>
      <c r="B8382" s="215">
        <v>6261</v>
      </c>
      <c r="C8382" s="215" t="s">
        <v>285</v>
      </c>
      <c r="D8382" s="215">
        <v>192046806</v>
      </c>
      <c r="E8382" s="215">
        <v>1060</v>
      </c>
      <c r="F8382" s="215">
        <v>1274</v>
      </c>
      <c r="G8382" s="215">
        <v>1004</v>
      </c>
      <c r="I8382" s="215" t="s">
        <v>29168</v>
      </c>
      <c r="J8382" s="215" t="s">
        <v>29169</v>
      </c>
      <c r="K8382" s="215" t="s">
        <v>8688</v>
      </c>
      <c r="L8382" s="215" t="s">
        <v>29187</v>
      </c>
      <c r="AD8382" s="216"/>
    </row>
    <row r="8383" spans="1:30" s="215" customFormat="1" x14ac:dyDescent="0.25">
      <c r="A8383" s="215" t="s">
        <v>160</v>
      </c>
      <c r="B8383" s="215">
        <v>6261</v>
      </c>
      <c r="C8383" s="215" t="s">
        <v>285</v>
      </c>
      <c r="D8383" s="215">
        <v>192046810</v>
      </c>
      <c r="E8383" s="215">
        <v>1060</v>
      </c>
      <c r="F8383" s="215">
        <v>1274</v>
      </c>
      <c r="G8383" s="215">
        <v>1004</v>
      </c>
      <c r="I8383" s="215" t="s">
        <v>29170</v>
      </c>
      <c r="J8383" s="215" t="s">
        <v>29171</v>
      </c>
      <c r="K8383" s="215" t="s">
        <v>8688</v>
      </c>
      <c r="L8383" s="215" t="s">
        <v>29188</v>
      </c>
      <c r="AD8383" s="216"/>
    </row>
    <row r="8384" spans="1:30" s="215" customFormat="1" x14ac:dyDescent="0.25">
      <c r="A8384" s="215" t="s">
        <v>160</v>
      </c>
      <c r="B8384" s="215">
        <v>6261</v>
      </c>
      <c r="C8384" s="215" t="s">
        <v>285</v>
      </c>
      <c r="D8384" s="215">
        <v>192046816</v>
      </c>
      <c r="E8384" s="215">
        <v>1060</v>
      </c>
      <c r="F8384" s="215">
        <v>1274</v>
      </c>
      <c r="G8384" s="215">
        <v>1004</v>
      </c>
      <c r="I8384" s="215" t="s">
        <v>29172</v>
      </c>
      <c r="J8384" s="215" t="s">
        <v>29173</v>
      </c>
      <c r="K8384" s="215" t="s">
        <v>8688</v>
      </c>
      <c r="L8384" s="215" t="s">
        <v>29189</v>
      </c>
      <c r="AD8384" s="216"/>
    </row>
    <row r="8385" spans="1:30" s="215" customFormat="1" x14ac:dyDescent="0.25">
      <c r="A8385" s="215" t="s">
        <v>160</v>
      </c>
      <c r="B8385" s="215">
        <v>6261</v>
      </c>
      <c r="C8385" s="215" t="s">
        <v>285</v>
      </c>
      <c r="D8385" s="215">
        <v>500006818</v>
      </c>
      <c r="E8385" s="215">
        <v>1020</v>
      </c>
      <c r="F8385" s="215">
        <v>1110</v>
      </c>
      <c r="G8385" s="215">
        <v>1004</v>
      </c>
      <c r="I8385" s="215" t="s">
        <v>8567</v>
      </c>
      <c r="J8385" s="215" t="s">
        <v>8568</v>
      </c>
      <c r="K8385" s="215" t="s">
        <v>328</v>
      </c>
      <c r="L8385" s="215" t="s">
        <v>8577</v>
      </c>
      <c r="AD8385" s="216"/>
    </row>
    <row r="8386" spans="1:30" s="215" customFormat="1" x14ac:dyDescent="0.25">
      <c r="A8386" s="215" t="s">
        <v>160</v>
      </c>
      <c r="B8386" s="215">
        <v>6261</v>
      </c>
      <c r="C8386" s="215" t="s">
        <v>285</v>
      </c>
      <c r="D8386" s="215">
        <v>500006819</v>
      </c>
      <c r="E8386" s="215">
        <v>1020</v>
      </c>
      <c r="F8386" s="215">
        <v>1110</v>
      </c>
      <c r="G8386" s="215">
        <v>1004</v>
      </c>
      <c r="I8386" s="215" t="s">
        <v>18033</v>
      </c>
      <c r="J8386" s="215" t="s">
        <v>18034</v>
      </c>
      <c r="K8386" s="215" t="s">
        <v>8688</v>
      </c>
      <c r="L8386" s="215" t="s">
        <v>22280</v>
      </c>
      <c r="AD8386" s="216"/>
    </row>
    <row r="8387" spans="1:30" s="215" customFormat="1" x14ac:dyDescent="0.25">
      <c r="A8387" s="215" t="s">
        <v>160</v>
      </c>
      <c r="B8387" s="215">
        <v>6261</v>
      </c>
      <c r="C8387" s="215" t="s">
        <v>285</v>
      </c>
      <c r="D8387" s="215">
        <v>500006820</v>
      </c>
      <c r="E8387" s="215">
        <v>1020</v>
      </c>
      <c r="F8387" s="215">
        <v>1110</v>
      </c>
      <c r="G8387" s="215">
        <v>1004</v>
      </c>
      <c r="I8387" s="215" t="s">
        <v>18035</v>
      </c>
      <c r="J8387" s="215" t="s">
        <v>18036</v>
      </c>
      <c r="K8387" s="215" t="s">
        <v>8688</v>
      </c>
      <c r="L8387" s="215" t="s">
        <v>22281</v>
      </c>
      <c r="AD8387" s="216"/>
    </row>
    <row r="8388" spans="1:30" s="215" customFormat="1" x14ac:dyDescent="0.25">
      <c r="A8388" s="215" t="s">
        <v>160</v>
      </c>
      <c r="B8388" s="215">
        <v>6261</v>
      </c>
      <c r="C8388" s="215" t="s">
        <v>285</v>
      </c>
      <c r="D8388" s="215">
        <v>500006821</v>
      </c>
      <c r="E8388" s="215">
        <v>1020</v>
      </c>
      <c r="F8388" s="215">
        <v>1110</v>
      </c>
      <c r="G8388" s="215">
        <v>1004</v>
      </c>
      <c r="I8388" s="215" t="s">
        <v>18037</v>
      </c>
      <c r="J8388" s="215" t="s">
        <v>18038</v>
      </c>
      <c r="K8388" s="215" t="s">
        <v>8688</v>
      </c>
      <c r="L8388" s="215" t="s">
        <v>22282</v>
      </c>
      <c r="AD8388" s="216"/>
    </row>
    <row r="8389" spans="1:30" s="215" customFormat="1" x14ac:dyDescent="0.25">
      <c r="A8389" s="215" t="s">
        <v>160</v>
      </c>
      <c r="B8389" s="215">
        <v>6261</v>
      </c>
      <c r="C8389" s="215" t="s">
        <v>285</v>
      </c>
      <c r="D8389" s="215">
        <v>500006822</v>
      </c>
      <c r="E8389" s="215">
        <v>1020</v>
      </c>
      <c r="F8389" s="215">
        <v>1110</v>
      </c>
      <c r="G8389" s="215">
        <v>1004</v>
      </c>
      <c r="I8389" s="215" t="s">
        <v>18039</v>
      </c>
      <c r="J8389" s="215" t="s">
        <v>18040</v>
      </c>
      <c r="K8389" s="215" t="s">
        <v>8688</v>
      </c>
      <c r="L8389" s="215" t="s">
        <v>22283</v>
      </c>
      <c r="AD8389" s="216"/>
    </row>
    <row r="8390" spans="1:30" s="215" customFormat="1" x14ac:dyDescent="0.25">
      <c r="A8390" s="215" t="s">
        <v>160</v>
      </c>
      <c r="B8390" s="215">
        <v>6261</v>
      </c>
      <c r="C8390" s="215" t="s">
        <v>285</v>
      </c>
      <c r="D8390" s="215">
        <v>500006823</v>
      </c>
      <c r="E8390" s="215">
        <v>1020</v>
      </c>
      <c r="F8390" s="215">
        <v>1110</v>
      </c>
      <c r="G8390" s="215">
        <v>1004</v>
      </c>
      <c r="I8390" s="215" t="s">
        <v>18041</v>
      </c>
      <c r="J8390" s="215" t="s">
        <v>18042</v>
      </c>
      <c r="K8390" s="215" t="s">
        <v>8688</v>
      </c>
      <c r="L8390" s="215" t="s">
        <v>22284</v>
      </c>
      <c r="AD8390" s="216"/>
    </row>
    <row r="8391" spans="1:30" s="215" customFormat="1" x14ac:dyDescent="0.25">
      <c r="A8391" s="215" t="s">
        <v>160</v>
      </c>
      <c r="B8391" s="215">
        <v>6261</v>
      </c>
      <c r="C8391" s="215" t="s">
        <v>285</v>
      </c>
      <c r="D8391" s="215">
        <v>500006824</v>
      </c>
      <c r="E8391" s="215">
        <v>1020</v>
      </c>
      <c r="F8391" s="215">
        <v>1110</v>
      </c>
      <c r="G8391" s="215">
        <v>1004</v>
      </c>
      <c r="I8391" s="215" t="s">
        <v>18043</v>
      </c>
      <c r="J8391" s="215" t="s">
        <v>18044</v>
      </c>
      <c r="K8391" s="215" t="s">
        <v>8688</v>
      </c>
      <c r="L8391" s="215" t="s">
        <v>22285</v>
      </c>
      <c r="AD8391" s="216"/>
    </row>
    <row r="8392" spans="1:30" s="215" customFormat="1" x14ac:dyDescent="0.25">
      <c r="A8392" s="215" t="s">
        <v>160</v>
      </c>
      <c r="B8392" s="215">
        <v>6261</v>
      </c>
      <c r="C8392" s="215" t="s">
        <v>285</v>
      </c>
      <c r="D8392" s="215">
        <v>500006825</v>
      </c>
      <c r="E8392" s="215">
        <v>1020</v>
      </c>
      <c r="F8392" s="215">
        <v>1110</v>
      </c>
      <c r="G8392" s="215">
        <v>1004</v>
      </c>
      <c r="I8392" s="215" t="s">
        <v>18045</v>
      </c>
      <c r="J8392" s="215" t="s">
        <v>18046</v>
      </c>
      <c r="K8392" s="215" t="s">
        <v>8688</v>
      </c>
      <c r="L8392" s="215" t="s">
        <v>22286</v>
      </c>
      <c r="AD8392" s="216"/>
    </row>
    <row r="8393" spans="1:30" s="215" customFormat="1" x14ac:dyDescent="0.25">
      <c r="A8393" s="215" t="s">
        <v>160</v>
      </c>
      <c r="B8393" s="215">
        <v>6261</v>
      </c>
      <c r="C8393" s="215" t="s">
        <v>285</v>
      </c>
      <c r="D8393" s="215">
        <v>500006826</v>
      </c>
      <c r="E8393" s="215">
        <v>1020</v>
      </c>
      <c r="F8393" s="215">
        <v>1110</v>
      </c>
      <c r="G8393" s="215">
        <v>1004</v>
      </c>
      <c r="I8393" s="215" t="s">
        <v>18047</v>
      </c>
      <c r="J8393" s="215" t="s">
        <v>18048</v>
      </c>
      <c r="K8393" s="215" t="s">
        <v>8688</v>
      </c>
      <c r="L8393" s="215" t="s">
        <v>22287</v>
      </c>
      <c r="AD8393" s="216"/>
    </row>
    <row r="8394" spans="1:30" s="215" customFormat="1" x14ac:dyDescent="0.25">
      <c r="A8394" s="215" t="s">
        <v>160</v>
      </c>
      <c r="B8394" s="215">
        <v>6261</v>
      </c>
      <c r="C8394" s="215" t="s">
        <v>285</v>
      </c>
      <c r="D8394" s="215">
        <v>500006827</v>
      </c>
      <c r="E8394" s="215">
        <v>1020</v>
      </c>
      <c r="F8394" s="215">
        <v>1110</v>
      </c>
      <c r="G8394" s="215">
        <v>1004</v>
      </c>
      <c r="I8394" s="215" t="s">
        <v>18049</v>
      </c>
      <c r="J8394" s="215" t="s">
        <v>18050</v>
      </c>
      <c r="K8394" s="215" t="s">
        <v>8688</v>
      </c>
      <c r="L8394" s="215" t="s">
        <v>22288</v>
      </c>
      <c r="AD8394" s="216"/>
    </row>
    <row r="8395" spans="1:30" s="215" customFormat="1" x14ac:dyDescent="0.25">
      <c r="A8395" s="215" t="s">
        <v>160</v>
      </c>
      <c r="B8395" s="215">
        <v>6261</v>
      </c>
      <c r="C8395" s="215" t="s">
        <v>285</v>
      </c>
      <c r="D8395" s="215">
        <v>500006828</v>
      </c>
      <c r="E8395" s="215">
        <v>1020</v>
      </c>
      <c r="F8395" s="215">
        <v>1110</v>
      </c>
      <c r="G8395" s="215">
        <v>1004</v>
      </c>
      <c r="I8395" s="215" t="s">
        <v>18051</v>
      </c>
      <c r="J8395" s="215" t="s">
        <v>18052</v>
      </c>
      <c r="K8395" s="215" t="s">
        <v>8688</v>
      </c>
      <c r="L8395" s="215" t="s">
        <v>22289</v>
      </c>
      <c r="AD8395" s="216"/>
    </row>
    <row r="8396" spans="1:30" s="215" customFormat="1" x14ac:dyDescent="0.25">
      <c r="A8396" s="215" t="s">
        <v>160</v>
      </c>
      <c r="B8396" s="215">
        <v>6261</v>
      </c>
      <c r="C8396" s="215" t="s">
        <v>285</v>
      </c>
      <c r="D8396" s="215">
        <v>500006829</v>
      </c>
      <c r="E8396" s="215">
        <v>1020</v>
      </c>
      <c r="F8396" s="215">
        <v>1110</v>
      </c>
      <c r="G8396" s="215">
        <v>1004</v>
      </c>
      <c r="I8396" s="215" t="s">
        <v>18053</v>
      </c>
      <c r="J8396" s="215" t="s">
        <v>18054</v>
      </c>
      <c r="K8396" s="215" t="s">
        <v>8688</v>
      </c>
      <c r="L8396" s="215" t="s">
        <v>22290</v>
      </c>
      <c r="AD8396" s="216"/>
    </row>
    <row r="8397" spans="1:30" s="215" customFormat="1" x14ac:dyDescent="0.25">
      <c r="A8397" s="215" t="s">
        <v>160</v>
      </c>
      <c r="B8397" s="215">
        <v>6261</v>
      </c>
      <c r="C8397" s="215" t="s">
        <v>285</v>
      </c>
      <c r="D8397" s="215">
        <v>500006830</v>
      </c>
      <c r="E8397" s="215">
        <v>1020</v>
      </c>
      <c r="F8397" s="215">
        <v>1110</v>
      </c>
      <c r="G8397" s="215">
        <v>1004</v>
      </c>
      <c r="I8397" s="215" t="s">
        <v>18055</v>
      </c>
      <c r="J8397" s="215" t="s">
        <v>18056</v>
      </c>
      <c r="K8397" s="215" t="s">
        <v>8688</v>
      </c>
      <c r="L8397" s="215" t="s">
        <v>22291</v>
      </c>
      <c r="AD8397" s="216"/>
    </row>
    <row r="8398" spans="1:30" s="215" customFormat="1" x14ac:dyDescent="0.25">
      <c r="A8398" s="215" t="s">
        <v>160</v>
      </c>
      <c r="B8398" s="215">
        <v>6261</v>
      </c>
      <c r="C8398" s="215" t="s">
        <v>285</v>
      </c>
      <c r="D8398" s="215">
        <v>500006831</v>
      </c>
      <c r="E8398" s="215">
        <v>1020</v>
      </c>
      <c r="F8398" s="215">
        <v>1110</v>
      </c>
      <c r="G8398" s="215">
        <v>1004</v>
      </c>
      <c r="I8398" s="215" t="s">
        <v>18057</v>
      </c>
      <c r="J8398" s="215" t="s">
        <v>18058</v>
      </c>
      <c r="K8398" s="215" t="s">
        <v>8688</v>
      </c>
      <c r="L8398" s="215" t="s">
        <v>22292</v>
      </c>
      <c r="AD8398" s="216"/>
    </row>
    <row r="8399" spans="1:30" s="215" customFormat="1" x14ac:dyDescent="0.25">
      <c r="A8399" s="215" t="s">
        <v>160</v>
      </c>
      <c r="B8399" s="215">
        <v>6261</v>
      </c>
      <c r="C8399" s="215" t="s">
        <v>285</v>
      </c>
      <c r="D8399" s="215">
        <v>500006832</v>
      </c>
      <c r="E8399" s="215">
        <v>1020</v>
      </c>
      <c r="F8399" s="215">
        <v>1110</v>
      </c>
      <c r="G8399" s="215">
        <v>1004</v>
      </c>
      <c r="I8399" s="215" t="s">
        <v>18059</v>
      </c>
      <c r="J8399" s="215" t="s">
        <v>18060</v>
      </c>
      <c r="K8399" s="215" t="s">
        <v>8688</v>
      </c>
      <c r="L8399" s="215" t="s">
        <v>22293</v>
      </c>
      <c r="AD8399" s="216"/>
    </row>
    <row r="8400" spans="1:30" s="215" customFormat="1" x14ac:dyDescent="0.25">
      <c r="A8400" s="215" t="s">
        <v>160</v>
      </c>
      <c r="B8400" s="215">
        <v>6261</v>
      </c>
      <c r="C8400" s="215" t="s">
        <v>285</v>
      </c>
      <c r="D8400" s="215">
        <v>500006833</v>
      </c>
      <c r="E8400" s="215">
        <v>1020</v>
      </c>
      <c r="F8400" s="215">
        <v>1110</v>
      </c>
      <c r="G8400" s="215">
        <v>1004</v>
      </c>
      <c r="I8400" s="215" t="s">
        <v>18061</v>
      </c>
      <c r="J8400" s="215" t="s">
        <v>18062</v>
      </c>
      <c r="K8400" s="215" t="s">
        <v>8688</v>
      </c>
      <c r="L8400" s="215" t="s">
        <v>22294</v>
      </c>
      <c r="AD8400" s="216"/>
    </row>
    <row r="8401" spans="1:30" s="215" customFormat="1" x14ac:dyDescent="0.25">
      <c r="A8401" s="215" t="s">
        <v>160</v>
      </c>
      <c r="B8401" s="215">
        <v>6261</v>
      </c>
      <c r="C8401" s="215" t="s">
        <v>285</v>
      </c>
      <c r="D8401" s="215">
        <v>500006834</v>
      </c>
      <c r="E8401" s="215">
        <v>1020</v>
      </c>
      <c r="F8401" s="215">
        <v>1110</v>
      </c>
      <c r="G8401" s="215">
        <v>1004</v>
      </c>
      <c r="I8401" s="215" t="s">
        <v>18063</v>
      </c>
      <c r="J8401" s="215" t="s">
        <v>18064</v>
      </c>
      <c r="K8401" s="215" t="s">
        <v>8688</v>
      </c>
      <c r="L8401" s="215" t="s">
        <v>22295</v>
      </c>
      <c r="AD8401" s="216"/>
    </row>
    <row r="8402" spans="1:30" s="215" customFormat="1" x14ac:dyDescent="0.25">
      <c r="A8402" s="215" t="s">
        <v>160</v>
      </c>
      <c r="B8402" s="215">
        <v>6261</v>
      </c>
      <c r="C8402" s="215" t="s">
        <v>285</v>
      </c>
      <c r="D8402" s="215">
        <v>500006838</v>
      </c>
      <c r="E8402" s="215">
        <v>1020</v>
      </c>
      <c r="F8402" s="215">
        <v>1110</v>
      </c>
      <c r="G8402" s="215">
        <v>1004</v>
      </c>
      <c r="I8402" s="215" t="s">
        <v>18065</v>
      </c>
      <c r="J8402" s="215" t="s">
        <v>18066</v>
      </c>
      <c r="K8402" s="215" t="s">
        <v>8688</v>
      </c>
      <c r="L8402" s="215" t="s">
        <v>22296</v>
      </c>
      <c r="AD8402" s="216"/>
    </row>
    <row r="8403" spans="1:30" s="215" customFormat="1" x14ac:dyDescent="0.25">
      <c r="A8403" s="215" t="s">
        <v>160</v>
      </c>
      <c r="B8403" s="215">
        <v>6261</v>
      </c>
      <c r="C8403" s="215" t="s">
        <v>285</v>
      </c>
      <c r="D8403" s="215">
        <v>500006839</v>
      </c>
      <c r="E8403" s="215">
        <v>1020</v>
      </c>
      <c r="F8403" s="215">
        <v>1110</v>
      </c>
      <c r="G8403" s="215">
        <v>1004</v>
      </c>
      <c r="I8403" s="215" t="s">
        <v>18067</v>
      </c>
      <c r="J8403" s="215" t="s">
        <v>18068</v>
      </c>
      <c r="K8403" s="215" t="s">
        <v>8688</v>
      </c>
      <c r="L8403" s="215" t="s">
        <v>22297</v>
      </c>
      <c r="AD8403" s="216"/>
    </row>
    <row r="8404" spans="1:30" s="215" customFormat="1" x14ac:dyDescent="0.25">
      <c r="A8404" s="215" t="s">
        <v>160</v>
      </c>
      <c r="B8404" s="215">
        <v>6261</v>
      </c>
      <c r="C8404" s="215" t="s">
        <v>285</v>
      </c>
      <c r="D8404" s="215">
        <v>500006840</v>
      </c>
      <c r="E8404" s="215">
        <v>1020</v>
      </c>
      <c r="F8404" s="215">
        <v>1110</v>
      </c>
      <c r="G8404" s="215">
        <v>1004</v>
      </c>
      <c r="I8404" s="215" t="s">
        <v>18069</v>
      </c>
      <c r="J8404" s="215" t="s">
        <v>18070</v>
      </c>
      <c r="K8404" s="215" t="s">
        <v>8688</v>
      </c>
      <c r="L8404" s="215" t="s">
        <v>22298</v>
      </c>
      <c r="AD8404" s="216"/>
    </row>
    <row r="8405" spans="1:30" s="215" customFormat="1" x14ac:dyDescent="0.25">
      <c r="A8405" s="215" t="s">
        <v>160</v>
      </c>
      <c r="B8405" s="215">
        <v>6261</v>
      </c>
      <c r="C8405" s="215" t="s">
        <v>285</v>
      </c>
      <c r="D8405" s="215">
        <v>500006841</v>
      </c>
      <c r="E8405" s="215">
        <v>1020</v>
      </c>
      <c r="F8405" s="215">
        <v>1110</v>
      </c>
      <c r="G8405" s="215">
        <v>1004</v>
      </c>
      <c r="I8405" s="215" t="s">
        <v>18071</v>
      </c>
      <c r="J8405" s="215" t="s">
        <v>18072</v>
      </c>
      <c r="K8405" s="215" t="s">
        <v>8688</v>
      </c>
      <c r="L8405" s="215" t="s">
        <v>22299</v>
      </c>
      <c r="AD8405" s="216"/>
    </row>
    <row r="8406" spans="1:30" s="215" customFormat="1" x14ac:dyDescent="0.25">
      <c r="A8406" s="215" t="s">
        <v>160</v>
      </c>
      <c r="B8406" s="215">
        <v>6261</v>
      </c>
      <c r="C8406" s="215" t="s">
        <v>285</v>
      </c>
      <c r="D8406" s="215">
        <v>500006842</v>
      </c>
      <c r="E8406" s="215">
        <v>1020</v>
      </c>
      <c r="F8406" s="215">
        <v>1110</v>
      </c>
      <c r="G8406" s="215">
        <v>1004</v>
      </c>
      <c r="I8406" s="215" t="s">
        <v>18073</v>
      </c>
      <c r="J8406" s="215" t="s">
        <v>18074</v>
      </c>
      <c r="K8406" s="215" t="s">
        <v>8688</v>
      </c>
      <c r="L8406" s="215" t="s">
        <v>22300</v>
      </c>
      <c r="AD8406" s="216"/>
    </row>
    <row r="8407" spans="1:30" s="215" customFormat="1" x14ac:dyDescent="0.25">
      <c r="A8407" s="215" t="s">
        <v>160</v>
      </c>
      <c r="B8407" s="215">
        <v>6261</v>
      </c>
      <c r="C8407" s="215" t="s">
        <v>285</v>
      </c>
      <c r="D8407" s="215">
        <v>500006843</v>
      </c>
      <c r="E8407" s="215">
        <v>1020</v>
      </c>
      <c r="F8407" s="215">
        <v>1110</v>
      </c>
      <c r="G8407" s="215">
        <v>1004</v>
      </c>
      <c r="I8407" s="215" t="s">
        <v>18075</v>
      </c>
      <c r="J8407" s="215" t="s">
        <v>18076</v>
      </c>
      <c r="K8407" s="215" t="s">
        <v>8688</v>
      </c>
      <c r="L8407" s="215" t="s">
        <v>22301</v>
      </c>
      <c r="AD8407" s="216"/>
    </row>
    <row r="8408" spans="1:30" s="215" customFormat="1" x14ac:dyDescent="0.25">
      <c r="A8408" s="215" t="s">
        <v>160</v>
      </c>
      <c r="B8408" s="215">
        <v>6261</v>
      </c>
      <c r="C8408" s="215" t="s">
        <v>285</v>
      </c>
      <c r="D8408" s="215">
        <v>500006844</v>
      </c>
      <c r="E8408" s="215">
        <v>1020</v>
      </c>
      <c r="F8408" s="215">
        <v>1110</v>
      </c>
      <c r="G8408" s="215">
        <v>1004</v>
      </c>
      <c r="I8408" s="215" t="s">
        <v>18077</v>
      </c>
      <c r="J8408" s="215" t="s">
        <v>18078</v>
      </c>
      <c r="K8408" s="215" t="s">
        <v>8688</v>
      </c>
      <c r="L8408" s="215" t="s">
        <v>22302</v>
      </c>
      <c r="AD8408" s="216"/>
    </row>
    <row r="8409" spans="1:30" s="215" customFormat="1" x14ac:dyDescent="0.25">
      <c r="A8409" s="215" t="s">
        <v>160</v>
      </c>
      <c r="B8409" s="215">
        <v>6261</v>
      </c>
      <c r="C8409" s="215" t="s">
        <v>285</v>
      </c>
      <c r="D8409" s="215">
        <v>500006845</v>
      </c>
      <c r="E8409" s="215">
        <v>1020</v>
      </c>
      <c r="F8409" s="215">
        <v>1110</v>
      </c>
      <c r="G8409" s="215">
        <v>1004</v>
      </c>
      <c r="I8409" s="215" t="s">
        <v>18079</v>
      </c>
      <c r="J8409" s="215" t="s">
        <v>18080</v>
      </c>
      <c r="K8409" s="215" t="s">
        <v>8688</v>
      </c>
      <c r="L8409" s="215" t="s">
        <v>22303</v>
      </c>
      <c r="AD8409" s="216"/>
    </row>
    <row r="8410" spans="1:30" s="215" customFormat="1" x14ac:dyDescent="0.25">
      <c r="A8410" s="215" t="s">
        <v>160</v>
      </c>
      <c r="B8410" s="215">
        <v>6261</v>
      </c>
      <c r="C8410" s="215" t="s">
        <v>285</v>
      </c>
      <c r="D8410" s="215">
        <v>500006846</v>
      </c>
      <c r="E8410" s="215">
        <v>1020</v>
      </c>
      <c r="F8410" s="215">
        <v>1110</v>
      </c>
      <c r="G8410" s="215">
        <v>1004</v>
      </c>
      <c r="I8410" s="215" t="s">
        <v>18081</v>
      </c>
      <c r="J8410" s="215" t="s">
        <v>18082</v>
      </c>
      <c r="K8410" s="215" t="s">
        <v>8688</v>
      </c>
      <c r="L8410" s="215" t="s">
        <v>22304</v>
      </c>
      <c r="AD8410" s="216"/>
    </row>
    <row r="8411" spans="1:30" s="215" customFormat="1" x14ac:dyDescent="0.25">
      <c r="A8411" s="215" t="s">
        <v>160</v>
      </c>
      <c r="B8411" s="215">
        <v>6261</v>
      </c>
      <c r="C8411" s="215" t="s">
        <v>285</v>
      </c>
      <c r="D8411" s="215">
        <v>500006847</v>
      </c>
      <c r="E8411" s="215">
        <v>1020</v>
      </c>
      <c r="F8411" s="215">
        <v>1110</v>
      </c>
      <c r="G8411" s="215">
        <v>1004</v>
      </c>
      <c r="I8411" s="215" t="s">
        <v>18083</v>
      </c>
      <c r="J8411" s="215" t="s">
        <v>18084</v>
      </c>
      <c r="K8411" s="215" t="s">
        <v>8688</v>
      </c>
      <c r="L8411" s="215" t="s">
        <v>22305</v>
      </c>
      <c r="AD8411" s="216"/>
    </row>
    <row r="8412" spans="1:30" s="215" customFormat="1" x14ac:dyDescent="0.25">
      <c r="A8412" s="215" t="s">
        <v>160</v>
      </c>
      <c r="B8412" s="215">
        <v>6261</v>
      </c>
      <c r="C8412" s="215" t="s">
        <v>285</v>
      </c>
      <c r="D8412" s="215">
        <v>500006848</v>
      </c>
      <c r="E8412" s="215">
        <v>1020</v>
      </c>
      <c r="F8412" s="215">
        <v>1110</v>
      </c>
      <c r="G8412" s="215">
        <v>1004</v>
      </c>
      <c r="I8412" s="215" t="s">
        <v>18085</v>
      </c>
      <c r="J8412" s="215" t="s">
        <v>18086</v>
      </c>
      <c r="K8412" s="215" t="s">
        <v>8688</v>
      </c>
      <c r="L8412" s="215" t="s">
        <v>22306</v>
      </c>
      <c r="AD8412" s="216"/>
    </row>
    <row r="8413" spans="1:30" s="215" customFormat="1" x14ac:dyDescent="0.25">
      <c r="A8413" s="215" t="s">
        <v>160</v>
      </c>
      <c r="B8413" s="215">
        <v>6261</v>
      </c>
      <c r="C8413" s="215" t="s">
        <v>285</v>
      </c>
      <c r="D8413" s="215">
        <v>500006849</v>
      </c>
      <c r="E8413" s="215">
        <v>1020</v>
      </c>
      <c r="F8413" s="215">
        <v>1110</v>
      </c>
      <c r="G8413" s="215">
        <v>1004</v>
      </c>
      <c r="I8413" s="215" t="s">
        <v>18087</v>
      </c>
      <c r="J8413" s="215" t="s">
        <v>18088</v>
      </c>
      <c r="K8413" s="215" t="s">
        <v>8688</v>
      </c>
      <c r="L8413" s="215" t="s">
        <v>22307</v>
      </c>
      <c r="AD8413" s="216"/>
    </row>
    <row r="8414" spans="1:30" s="215" customFormat="1" x14ac:dyDescent="0.25">
      <c r="A8414" s="215" t="s">
        <v>160</v>
      </c>
      <c r="B8414" s="215">
        <v>6261</v>
      </c>
      <c r="C8414" s="215" t="s">
        <v>285</v>
      </c>
      <c r="D8414" s="215">
        <v>500006852</v>
      </c>
      <c r="E8414" s="215">
        <v>1020</v>
      </c>
      <c r="F8414" s="215">
        <v>1110</v>
      </c>
      <c r="G8414" s="215">
        <v>1004</v>
      </c>
      <c r="I8414" s="215" t="s">
        <v>18089</v>
      </c>
      <c r="J8414" s="215" t="s">
        <v>18090</v>
      </c>
      <c r="K8414" s="215" t="s">
        <v>8688</v>
      </c>
      <c r="L8414" s="215" t="s">
        <v>22308</v>
      </c>
      <c r="AD8414" s="216"/>
    </row>
    <row r="8415" spans="1:30" s="215" customFormat="1" x14ac:dyDescent="0.25">
      <c r="A8415" s="215" t="s">
        <v>160</v>
      </c>
      <c r="B8415" s="215">
        <v>6261</v>
      </c>
      <c r="C8415" s="215" t="s">
        <v>285</v>
      </c>
      <c r="D8415" s="215">
        <v>500006853</v>
      </c>
      <c r="E8415" s="215">
        <v>1020</v>
      </c>
      <c r="F8415" s="215">
        <v>1110</v>
      </c>
      <c r="G8415" s="215">
        <v>1004</v>
      </c>
      <c r="I8415" s="215" t="s">
        <v>18091</v>
      </c>
      <c r="J8415" s="215" t="s">
        <v>18092</v>
      </c>
      <c r="K8415" s="215" t="s">
        <v>8688</v>
      </c>
      <c r="L8415" s="215" t="s">
        <v>22309</v>
      </c>
      <c r="AD8415" s="216"/>
    </row>
    <row r="8416" spans="1:30" s="215" customFormat="1" x14ac:dyDescent="0.25">
      <c r="A8416" s="215" t="s">
        <v>160</v>
      </c>
      <c r="B8416" s="215">
        <v>6261</v>
      </c>
      <c r="C8416" s="215" t="s">
        <v>285</v>
      </c>
      <c r="D8416" s="215">
        <v>500006854</v>
      </c>
      <c r="E8416" s="215">
        <v>1020</v>
      </c>
      <c r="F8416" s="215">
        <v>1110</v>
      </c>
      <c r="G8416" s="215">
        <v>1004</v>
      </c>
      <c r="I8416" s="215" t="s">
        <v>18093</v>
      </c>
      <c r="J8416" s="215" t="s">
        <v>18094</v>
      </c>
      <c r="K8416" s="215" t="s">
        <v>8688</v>
      </c>
      <c r="L8416" s="215" t="s">
        <v>22310</v>
      </c>
      <c r="AD8416" s="216"/>
    </row>
    <row r="8417" spans="1:30" s="215" customFormat="1" x14ac:dyDescent="0.25">
      <c r="A8417" s="215" t="s">
        <v>160</v>
      </c>
      <c r="B8417" s="215">
        <v>6261</v>
      </c>
      <c r="C8417" s="215" t="s">
        <v>285</v>
      </c>
      <c r="D8417" s="215">
        <v>500006855</v>
      </c>
      <c r="E8417" s="215">
        <v>1020</v>
      </c>
      <c r="F8417" s="215">
        <v>1110</v>
      </c>
      <c r="G8417" s="215">
        <v>1004</v>
      </c>
      <c r="I8417" s="215" t="s">
        <v>18095</v>
      </c>
      <c r="J8417" s="215" t="s">
        <v>18096</v>
      </c>
      <c r="K8417" s="215" t="s">
        <v>8688</v>
      </c>
      <c r="L8417" s="215" t="s">
        <v>22311</v>
      </c>
      <c r="AD8417" s="216"/>
    </row>
    <row r="8418" spans="1:30" s="215" customFormat="1" x14ac:dyDescent="0.25">
      <c r="A8418" s="215" t="s">
        <v>160</v>
      </c>
      <c r="B8418" s="215">
        <v>6261</v>
      </c>
      <c r="C8418" s="215" t="s">
        <v>285</v>
      </c>
      <c r="D8418" s="215">
        <v>500006856</v>
      </c>
      <c r="E8418" s="215">
        <v>1020</v>
      </c>
      <c r="F8418" s="215">
        <v>1110</v>
      </c>
      <c r="G8418" s="215">
        <v>1004</v>
      </c>
      <c r="I8418" s="215" t="s">
        <v>18097</v>
      </c>
      <c r="J8418" s="215" t="s">
        <v>18098</v>
      </c>
      <c r="K8418" s="215" t="s">
        <v>8688</v>
      </c>
      <c r="L8418" s="215" t="s">
        <v>22312</v>
      </c>
      <c r="AD8418" s="216"/>
    </row>
    <row r="8419" spans="1:30" s="215" customFormat="1" x14ac:dyDescent="0.25">
      <c r="A8419" s="215" t="s">
        <v>160</v>
      </c>
      <c r="B8419" s="215">
        <v>6261</v>
      </c>
      <c r="C8419" s="215" t="s">
        <v>285</v>
      </c>
      <c r="D8419" s="215">
        <v>500006857</v>
      </c>
      <c r="E8419" s="215">
        <v>1020</v>
      </c>
      <c r="F8419" s="215">
        <v>1110</v>
      </c>
      <c r="G8419" s="215">
        <v>1004</v>
      </c>
      <c r="I8419" s="215" t="s">
        <v>18099</v>
      </c>
      <c r="J8419" s="215" t="s">
        <v>18100</v>
      </c>
      <c r="K8419" s="215" t="s">
        <v>8688</v>
      </c>
      <c r="L8419" s="215" t="s">
        <v>22313</v>
      </c>
      <c r="AD8419" s="216"/>
    </row>
    <row r="8420" spans="1:30" s="215" customFormat="1" x14ac:dyDescent="0.25">
      <c r="A8420" s="215" t="s">
        <v>160</v>
      </c>
      <c r="B8420" s="215">
        <v>6261</v>
      </c>
      <c r="C8420" s="215" t="s">
        <v>285</v>
      </c>
      <c r="D8420" s="215">
        <v>500006858</v>
      </c>
      <c r="E8420" s="215">
        <v>1020</v>
      </c>
      <c r="F8420" s="215">
        <v>1110</v>
      </c>
      <c r="G8420" s="215">
        <v>1004</v>
      </c>
      <c r="I8420" s="215" t="s">
        <v>18101</v>
      </c>
      <c r="J8420" s="215" t="s">
        <v>18102</v>
      </c>
      <c r="K8420" s="215" t="s">
        <v>8688</v>
      </c>
      <c r="L8420" s="215" t="s">
        <v>22314</v>
      </c>
      <c r="AD8420" s="216"/>
    </row>
    <row r="8421" spans="1:30" s="215" customFormat="1" x14ac:dyDescent="0.25">
      <c r="A8421" s="215" t="s">
        <v>160</v>
      </c>
      <c r="B8421" s="215">
        <v>6261</v>
      </c>
      <c r="C8421" s="215" t="s">
        <v>285</v>
      </c>
      <c r="D8421" s="215">
        <v>500006859</v>
      </c>
      <c r="E8421" s="215">
        <v>1020</v>
      </c>
      <c r="F8421" s="215">
        <v>1110</v>
      </c>
      <c r="G8421" s="215">
        <v>1004</v>
      </c>
      <c r="I8421" s="215" t="s">
        <v>18103</v>
      </c>
      <c r="J8421" s="215" t="s">
        <v>18104</v>
      </c>
      <c r="K8421" s="215" t="s">
        <v>8688</v>
      </c>
      <c r="L8421" s="215" t="s">
        <v>22315</v>
      </c>
      <c r="AD8421" s="216"/>
    </row>
    <row r="8422" spans="1:30" s="215" customFormat="1" x14ac:dyDescent="0.25">
      <c r="A8422" s="215" t="s">
        <v>160</v>
      </c>
      <c r="B8422" s="215">
        <v>6261</v>
      </c>
      <c r="C8422" s="215" t="s">
        <v>285</v>
      </c>
      <c r="D8422" s="215">
        <v>500006860</v>
      </c>
      <c r="E8422" s="215">
        <v>1020</v>
      </c>
      <c r="F8422" s="215">
        <v>1110</v>
      </c>
      <c r="G8422" s="215">
        <v>1004</v>
      </c>
      <c r="I8422" s="215" t="s">
        <v>18105</v>
      </c>
      <c r="J8422" s="215" t="s">
        <v>18106</v>
      </c>
      <c r="K8422" s="215" t="s">
        <v>8688</v>
      </c>
      <c r="L8422" s="215" t="s">
        <v>22316</v>
      </c>
      <c r="AD8422" s="216"/>
    </row>
    <row r="8423" spans="1:30" s="215" customFormat="1" x14ac:dyDescent="0.25">
      <c r="A8423" s="215" t="s">
        <v>160</v>
      </c>
      <c r="B8423" s="215">
        <v>6261</v>
      </c>
      <c r="C8423" s="215" t="s">
        <v>285</v>
      </c>
      <c r="D8423" s="215">
        <v>500006861</v>
      </c>
      <c r="E8423" s="215">
        <v>1020</v>
      </c>
      <c r="F8423" s="215">
        <v>1110</v>
      </c>
      <c r="G8423" s="215">
        <v>1004</v>
      </c>
      <c r="I8423" s="215" t="s">
        <v>18107</v>
      </c>
      <c r="J8423" s="215" t="s">
        <v>18108</v>
      </c>
      <c r="K8423" s="215" t="s">
        <v>8688</v>
      </c>
      <c r="L8423" s="215" t="s">
        <v>22317</v>
      </c>
      <c r="AD8423" s="216"/>
    </row>
    <row r="8424" spans="1:30" s="215" customFormat="1" x14ac:dyDescent="0.25">
      <c r="A8424" s="215" t="s">
        <v>160</v>
      </c>
      <c r="B8424" s="215">
        <v>6261</v>
      </c>
      <c r="C8424" s="215" t="s">
        <v>285</v>
      </c>
      <c r="D8424" s="215">
        <v>500006862</v>
      </c>
      <c r="E8424" s="215">
        <v>1020</v>
      </c>
      <c r="F8424" s="215">
        <v>1110</v>
      </c>
      <c r="G8424" s="215">
        <v>1004</v>
      </c>
      <c r="I8424" s="215" t="s">
        <v>18109</v>
      </c>
      <c r="J8424" s="215" t="s">
        <v>18110</v>
      </c>
      <c r="K8424" s="215" t="s">
        <v>8688</v>
      </c>
      <c r="L8424" s="215" t="s">
        <v>22318</v>
      </c>
      <c r="AD8424" s="216"/>
    </row>
    <row r="8425" spans="1:30" s="215" customFormat="1" x14ac:dyDescent="0.25">
      <c r="A8425" s="215" t="s">
        <v>160</v>
      </c>
      <c r="B8425" s="215">
        <v>6261</v>
      </c>
      <c r="C8425" s="215" t="s">
        <v>285</v>
      </c>
      <c r="D8425" s="215">
        <v>500006863</v>
      </c>
      <c r="E8425" s="215">
        <v>1020</v>
      </c>
      <c r="F8425" s="215">
        <v>1110</v>
      </c>
      <c r="G8425" s="215">
        <v>1004</v>
      </c>
      <c r="I8425" s="215" t="s">
        <v>18111</v>
      </c>
      <c r="J8425" s="215" t="s">
        <v>18112</v>
      </c>
      <c r="K8425" s="215" t="s">
        <v>8688</v>
      </c>
      <c r="L8425" s="215" t="s">
        <v>22319</v>
      </c>
      <c r="AD8425" s="216"/>
    </row>
    <row r="8426" spans="1:30" s="215" customFormat="1" x14ac:dyDescent="0.25">
      <c r="A8426" s="215" t="s">
        <v>160</v>
      </c>
      <c r="B8426" s="215">
        <v>6261</v>
      </c>
      <c r="C8426" s="215" t="s">
        <v>285</v>
      </c>
      <c r="D8426" s="215">
        <v>500006864</v>
      </c>
      <c r="E8426" s="215">
        <v>1020</v>
      </c>
      <c r="F8426" s="215">
        <v>1110</v>
      </c>
      <c r="G8426" s="215">
        <v>1004</v>
      </c>
      <c r="I8426" s="215" t="s">
        <v>18113</v>
      </c>
      <c r="J8426" s="215" t="s">
        <v>18114</v>
      </c>
      <c r="K8426" s="215" t="s">
        <v>8688</v>
      </c>
      <c r="L8426" s="215" t="s">
        <v>22320</v>
      </c>
      <c r="AD8426" s="216"/>
    </row>
    <row r="8427" spans="1:30" s="215" customFormat="1" x14ac:dyDescent="0.25">
      <c r="A8427" s="215" t="s">
        <v>160</v>
      </c>
      <c r="B8427" s="215">
        <v>6261</v>
      </c>
      <c r="C8427" s="215" t="s">
        <v>285</v>
      </c>
      <c r="D8427" s="215">
        <v>500006865</v>
      </c>
      <c r="E8427" s="215">
        <v>1020</v>
      </c>
      <c r="F8427" s="215">
        <v>1110</v>
      </c>
      <c r="G8427" s="215">
        <v>1004</v>
      </c>
      <c r="I8427" s="215" t="s">
        <v>18115</v>
      </c>
      <c r="J8427" s="215" t="s">
        <v>18116</v>
      </c>
      <c r="K8427" s="215" t="s">
        <v>8688</v>
      </c>
      <c r="L8427" s="215" t="s">
        <v>22321</v>
      </c>
      <c r="AD8427" s="216"/>
    </row>
    <row r="8428" spans="1:30" s="215" customFormat="1" x14ac:dyDescent="0.25">
      <c r="A8428" s="215" t="s">
        <v>160</v>
      </c>
      <c r="B8428" s="215">
        <v>6261</v>
      </c>
      <c r="C8428" s="215" t="s">
        <v>285</v>
      </c>
      <c r="D8428" s="215">
        <v>500006866</v>
      </c>
      <c r="E8428" s="215">
        <v>1020</v>
      </c>
      <c r="F8428" s="215">
        <v>1110</v>
      </c>
      <c r="G8428" s="215">
        <v>1004</v>
      </c>
      <c r="I8428" s="215" t="s">
        <v>18117</v>
      </c>
      <c r="J8428" s="215" t="s">
        <v>18118</v>
      </c>
      <c r="K8428" s="215" t="s">
        <v>8688</v>
      </c>
      <c r="L8428" s="215" t="s">
        <v>22322</v>
      </c>
      <c r="AD8428" s="216"/>
    </row>
    <row r="8429" spans="1:30" s="215" customFormat="1" x14ac:dyDescent="0.25">
      <c r="A8429" s="215" t="s">
        <v>160</v>
      </c>
      <c r="B8429" s="215">
        <v>6261</v>
      </c>
      <c r="C8429" s="215" t="s">
        <v>285</v>
      </c>
      <c r="D8429" s="215">
        <v>500006867</v>
      </c>
      <c r="E8429" s="215">
        <v>1020</v>
      </c>
      <c r="F8429" s="215">
        <v>1110</v>
      </c>
      <c r="G8429" s="215">
        <v>1004</v>
      </c>
      <c r="I8429" s="215" t="s">
        <v>18119</v>
      </c>
      <c r="J8429" s="215" t="s">
        <v>18120</v>
      </c>
      <c r="K8429" s="215" t="s">
        <v>8688</v>
      </c>
      <c r="L8429" s="215" t="s">
        <v>22323</v>
      </c>
      <c r="AD8429" s="216"/>
    </row>
    <row r="8430" spans="1:30" s="215" customFormat="1" x14ac:dyDescent="0.25">
      <c r="A8430" s="215" t="s">
        <v>160</v>
      </c>
      <c r="B8430" s="215">
        <v>6261</v>
      </c>
      <c r="C8430" s="215" t="s">
        <v>285</v>
      </c>
      <c r="D8430" s="215">
        <v>500006868</v>
      </c>
      <c r="E8430" s="215">
        <v>1020</v>
      </c>
      <c r="F8430" s="215">
        <v>1110</v>
      </c>
      <c r="G8430" s="215">
        <v>1004</v>
      </c>
      <c r="I8430" s="215" t="s">
        <v>18121</v>
      </c>
      <c r="J8430" s="215" t="s">
        <v>18122</v>
      </c>
      <c r="K8430" s="215" t="s">
        <v>8688</v>
      </c>
      <c r="L8430" s="215" t="s">
        <v>22324</v>
      </c>
      <c r="AD8430" s="216"/>
    </row>
    <row r="8431" spans="1:30" s="215" customFormat="1" x14ac:dyDescent="0.25">
      <c r="A8431" s="215" t="s">
        <v>160</v>
      </c>
      <c r="B8431" s="215">
        <v>6261</v>
      </c>
      <c r="C8431" s="215" t="s">
        <v>285</v>
      </c>
      <c r="D8431" s="215">
        <v>500006869</v>
      </c>
      <c r="E8431" s="215">
        <v>1020</v>
      </c>
      <c r="F8431" s="215">
        <v>1110</v>
      </c>
      <c r="G8431" s="215">
        <v>1004</v>
      </c>
      <c r="I8431" s="215" t="s">
        <v>18123</v>
      </c>
      <c r="J8431" s="215" t="s">
        <v>18124</v>
      </c>
      <c r="K8431" s="215" t="s">
        <v>8688</v>
      </c>
      <c r="L8431" s="215" t="s">
        <v>22325</v>
      </c>
      <c r="AD8431" s="216"/>
    </row>
    <row r="8432" spans="1:30" s="215" customFormat="1" x14ac:dyDescent="0.25">
      <c r="A8432" s="215" t="s">
        <v>160</v>
      </c>
      <c r="B8432" s="215">
        <v>6261</v>
      </c>
      <c r="C8432" s="215" t="s">
        <v>285</v>
      </c>
      <c r="D8432" s="215">
        <v>500006870</v>
      </c>
      <c r="E8432" s="215">
        <v>1020</v>
      </c>
      <c r="F8432" s="215">
        <v>1110</v>
      </c>
      <c r="G8432" s="215">
        <v>1004</v>
      </c>
      <c r="I8432" s="215" t="s">
        <v>18125</v>
      </c>
      <c r="J8432" s="215" t="s">
        <v>18126</v>
      </c>
      <c r="K8432" s="215" t="s">
        <v>8688</v>
      </c>
      <c r="L8432" s="215" t="s">
        <v>22326</v>
      </c>
      <c r="AD8432" s="216"/>
    </row>
    <row r="8433" spans="1:30" s="215" customFormat="1" x14ac:dyDescent="0.25">
      <c r="A8433" s="215" t="s">
        <v>160</v>
      </c>
      <c r="B8433" s="215">
        <v>6261</v>
      </c>
      <c r="C8433" s="215" t="s">
        <v>285</v>
      </c>
      <c r="D8433" s="215">
        <v>502322417</v>
      </c>
      <c r="E8433" s="215">
        <v>1060</v>
      </c>
      <c r="F8433" s="215">
        <v>1274</v>
      </c>
      <c r="G8433" s="215">
        <v>1004</v>
      </c>
      <c r="I8433" s="215" t="s">
        <v>18127</v>
      </c>
      <c r="J8433" s="215" t="s">
        <v>18128</v>
      </c>
      <c r="K8433" s="215" t="s">
        <v>8688</v>
      </c>
      <c r="L8433" s="215" t="s">
        <v>22327</v>
      </c>
      <c r="AD8433" s="216"/>
    </row>
    <row r="8434" spans="1:30" s="215" customFormat="1" x14ac:dyDescent="0.25">
      <c r="A8434" s="215" t="s">
        <v>160</v>
      </c>
      <c r="B8434" s="215">
        <v>6261</v>
      </c>
      <c r="C8434" s="215" t="s">
        <v>285</v>
      </c>
      <c r="D8434" s="215">
        <v>502322418</v>
      </c>
      <c r="E8434" s="215">
        <v>1060</v>
      </c>
      <c r="F8434" s="215">
        <v>1274</v>
      </c>
      <c r="G8434" s="215">
        <v>1004</v>
      </c>
      <c r="I8434" s="215" t="s">
        <v>18129</v>
      </c>
      <c r="J8434" s="215" t="s">
        <v>18130</v>
      </c>
      <c r="K8434" s="215" t="s">
        <v>8688</v>
      </c>
      <c r="L8434" s="215" t="s">
        <v>22328</v>
      </c>
      <c r="AD8434" s="216"/>
    </row>
    <row r="8435" spans="1:30" s="215" customFormat="1" x14ac:dyDescent="0.25">
      <c r="A8435" s="215" t="s">
        <v>160</v>
      </c>
      <c r="B8435" s="215">
        <v>6261</v>
      </c>
      <c r="C8435" s="215" t="s">
        <v>285</v>
      </c>
      <c r="D8435" s="215">
        <v>502322464</v>
      </c>
      <c r="E8435" s="215">
        <v>1060</v>
      </c>
      <c r="F8435" s="215">
        <v>1252</v>
      </c>
      <c r="G8435" s="215">
        <v>1004</v>
      </c>
      <c r="I8435" s="215" t="s">
        <v>18131</v>
      </c>
      <c r="J8435" s="215" t="s">
        <v>18132</v>
      </c>
      <c r="K8435" s="215" t="s">
        <v>8688</v>
      </c>
      <c r="L8435" s="215" t="s">
        <v>22329</v>
      </c>
      <c r="AD8435" s="216"/>
    </row>
    <row r="8436" spans="1:30" s="215" customFormat="1" x14ac:dyDescent="0.25">
      <c r="A8436" s="215" t="s">
        <v>160</v>
      </c>
      <c r="B8436" s="215">
        <v>6261</v>
      </c>
      <c r="C8436" s="215" t="s">
        <v>285</v>
      </c>
      <c r="D8436" s="215">
        <v>502322465</v>
      </c>
      <c r="E8436" s="215">
        <v>1060</v>
      </c>
      <c r="F8436" s="215">
        <v>1274</v>
      </c>
      <c r="G8436" s="215">
        <v>1004</v>
      </c>
      <c r="I8436" s="215" t="s">
        <v>18133</v>
      </c>
      <c r="J8436" s="215" t="s">
        <v>18134</v>
      </c>
      <c r="K8436" s="215" t="s">
        <v>8688</v>
      </c>
      <c r="L8436" s="215" t="s">
        <v>22330</v>
      </c>
      <c r="AD8436" s="216"/>
    </row>
    <row r="8437" spans="1:30" s="215" customFormat="1" x14ac:dyDescent="0.25">
      <c r="A8437" s="215" t="s">
        <v>160</v>
      </c>
      <c r="B8437" s="215">
        <v>6261</v>
      </c>
      <c r="C8437" s="215" t="s">
        <v>285</v>
      </c>
      <c r="D8437" s="215">
        <v>502322466</v>
      </c>
      <c r="E8437" s="215">
        <v>1060</v>
      </c>
      <c r="F8437" s="215">
        <v>1252</v>
      </c>
      <c r="G8437" s="215">
        <v>1004</v>
      </c>
      <c r="I8437" s="215" t="s">
        <v>18135</v>
      </c>
      <c r="J8437" s="215" t="s">
        <v>18136</v>
      </c>
      <c r="K8437" s="215" t="s">
        <v>8688</v>
      </c>
      <c r="L8437" s="215" t="s">
        <v>22331</v>
      </c>
      <c r="AD8437" s="216"/>
    </row>
    <row r="8438" spans="1:30" s="215" customFormat="1" x14ac:dyDescent="0.25">
      <c r="A8438" s="215" t="s">
        <v>160</v>
      </c>
      <c r="B8438" s="215">
        <v>6261</v>
      </c>
      <c r="C8438" s="215" t="s">
        <v>285</v>
      </c>
      <c r="D8438" s="215">
        <v>502322471</v>
      </c>
      <c r="E8438" s="215">
        <v>1060</v>
      </c>
      <c r="F8438" s="215">
        <v>1274</v>
      </c>
      <c r="G8438" s="215">
        <v>1004</v>
      </c>
      <c r="I8438" s="215" t="s">
        <v>8569</v>
      </c>
      <c r="J8438" s="215" t="s">
        <v>8570</v>
      </c>
      <c r="K8438" s="215" t="s">
        <v>328</v>
      </c>
      <c r="L8438" s="215" t="s">
        <v>8576</v>
      </c>
      <c r="AD8438" s="216"/>
    </row>
    <row r="8439" spans="1:30" s="215" customFormat="1" x14ac:dyDescent="0.25">
      <c r="A8439" s="215" t="s">
        <v>160</v>
      </c>
      <c r="B8439" s="215">
        <v>6261</v>
      </c>
      <c r="C8439" s="215" t="s">
        <v>285</v>
      </c>
      <c r="D8439" s="215">
        <v>502322589</v>
      </c>
      <c r="E8439" s="215">
        <v>1060</v>
      </c>
      <c r="F8439" s="215">
        <v>1271</v>
      </c>
      <c r="G8439" s="215">
        <v>1004</v>
      </c>
      <c r="I8439" s="215" t="s">
        <v>18137</v>
      </c>
      <c r="J8439" s="215" t="s">
        <v>18138</v>
      </c>
      <c r="K8439" s="215" t="s">
        <v>8688</v>
      </c>
      <c r="L8439" s="215" t="s">
        <v>22332</v>
      </c>
      <c r="AD8439" s="216"/>
    </row>
    <row r="8440" spans="1:30" s="215" customFormat="1" x14ac:dyDescent="0.25">
      <c r="A8440" s="215" t="s">
        <v>160</v>
      </c>
      <c r="B8440" s="215">
        <v>6261</v>
      </c>
      <c r="C8440" s="215" t="s">
        <v>285</v>
      </c>
      <c r="D8440" s="215">
        <v>502322590</v>
      </c>
      <c r="E8440" s="215">
        <v>1060</v>
      </c>
      <c r="F8440" s="215">
        <v>1271</v>
      </c>
      <c r="G8440" s="215">
        <v>1004</v>
      </c>
      <c r="I8440" s="215" t="s">
        <v>18139</v>
      </c>
      <c r="J8440" s="215" t="s">
        <v>18140</v>
      </c>
      <c r="K8440" s="215" t="s">
        <v>8688</v>
      </c>
      <c r="L8440" s="215" t="s">
        <v>22333</v>
      </c>
      <c r="AD8440" s="216"/>
    </row>
    <row r="8441" spans="1:30" s="215" customFormat="1" x14ac:dyDescent="0.25">
      <c r="A8441" s="215" t="s">
        <v>160</v>
      </c>
      <c r="B8441" s="215">
        <v>6261</v>
      </c>
      <c r="C8441" s="215" t="s">
        <v>285</v>
      </c>
      <c r="D8441" s="215">
        <v>502322591</v>
      </c>
      <c r="E8441" s="215">
        <v>1060</v>
      </c>
      <c r="F8441" s="215">
        <v>1274</v>
      </c>
      <c r="G8441" s="215">
        <v>1004</v>
      </c>
      <c r="I8441" s="215" t="s">
        <v>18141</v>
      </c>
      <c r="J8441" s="215" t="s">
        <v>18142</v>
      </c>
      <c r="K8441" s="215" t="s">
        <v>8688</v>
      </c>
      <c r="L8441" s="215" t="s">
        <v>22334</v>
      </c>
      <c r="AD8441" s="216"/>
    </row>
    <row r="8442" spans="1:30" s="215" customFormat="1" x14ac:dyDescent="0.25">
      <c r="A8442" s="215" t="s">
        <v>160</v>
      </c>
      <c r="B8442" s="215">
        <v>6261</v>
      </c>
      <c r="C8442" s="215" t="s">
        <v>285</v>
      </c>
      <c r="D8442" s="215">
        <v>502322592</v>
      </c>
      <c r="E8442" s="215">
        <v>1060</v>
      </c>
      <c r="F8442" s="215">
        <v>1274</v>
      </c>
      <c r="G8442" s="215">
        <v>1004</v>
      </c>
      <c r="I8442" s="215" t="s">
        <v>18143</v>
      </c>
      <c r="J8442" s="215" t="s">
        <v>18144</v>
      </c>
      <c r="K8442" s="215" t="s">
        <v>8688</v>
      </c>
      <c r="L8442" s="215" t="s">
        <v>22335</v>
      </c>
      <c r="AD8442" s="216"/>
    </row>
    <row r="8443" spans="1:30" s="215" customFormat="1" x14ac:dyDescent="0.25">
      <c r="A8443" s="215" t="s">
        <v>160</v>
      </c>
      <c r="B8443" s="215">
        <v>6261</v>
      </c>
      <c r="C8443" s="215" t="s">
        <v>285</v>
      </c>
      <c r="D8443" s="215">
        <v>502322593</v>
      </c>
      <c r="E8443" s="215">
        <v>1060</v>
      </c>
      <c r="F8443" s="215">
        <v>1252</v>
      </c>
      <c r="G8443" s="215">
        <v>1004</v>
      </c>
      <c r="I8443" s="215" t="s">
        <v>18145</v>
      </c>
      <c r="J8443" s="215" t="s">
        <v>18146</v>
      </c>
      <c r="K8443" s="215" t="s">
        <v>8688</v>
      </c>
      <c r="L8443" s="215" t="s">
        <v>22336</v>
      </c>
      <c r="AD8443" s="216"/>
    </row>
    <row r="8444" spans="1:30" s="215" customFormat="1" x14ac:dyDescent="0.25">
      <c r="A8444" s="215" t="s">
        <v>160</v>
      </c>
      <c r="B8444" s="215">
        <v>6261</v>
      </c>
      <c r="C8444" s="215" t="s">
        <v>285</v>
      </c>
      <c r="D8444" s="215">
        <v>502322594</v>
      </c>
      <c r="E8444" s="215">
        <v>1060</v>
      </c>
      <c r="F8444" s="215">
        <v>1274</v>
      </c>
      <c r="G8444" s="215">
        <v>1004</v>
      </c>
      <c r="I8444" s="215" t="s">
        <v>18147</v>
      </c>
      <c r="J8444" s="215" t="s">
        <v>18148</v>
      </c>
      <c r="K8444" s="215" t="s">
        <v>8688</v>
      </c>
      <c r="L8444" s="215" t="s">
        <v>22337</v>
      </c>
      <c r="AD8444" s="216"/>
    </row>
    <row r="8445" spans="1:30" s="215" customFormat="1" x14ac:dyDescent="0.25">
      <c r="A8445" s="215" t="s">
        <v>160</v>
      </c>
      <c r="B8445" s="215">
        <v>6261</v>
      </c>
      <c r="C8445" s="215" t="s">
        <v>285</v>
      </c>
      <c r="D8445" s="215">
        <v>502322595</v>
      </c>
      <c r="E8445" s="215">
        <v>1060</v>
      </c>
      <c r="F8445" s="215">
        <v>1252</v>
      </c>
      <c r="G8445" s="215">
        <v>1004</v>
      </c>
      <c r="I8445" s="215" t="s">
        <v>18149</v>
      </c>
      <c r="J8445" s="215" t="s">
        <v>18150</v>
      </c>
      <c r="K8445" s="215" t="s">
        <v>8688</v>
      </c>
      <c r="L8445" s="215" t="s">
        <v>22338</v>
      </c>
      <c r="AD8445" s="216"/>
    </row>
    <row r="8446" spans="1:30" s="215" customFormat="1" x14ac:dyDescent="0.25">
      <c r="A8446" s="215" t="s">
        <v>160</v>
      </c>
      <c r="B8446" s="215">
        <v>6261</v>
      </c>
      <c r="C8446" s="215" t="s">
        <v>285</v>
      </c>
      <c r="D8446" s="215">
        <v>502322596</v>
      </c>
      <c r="E8446" s="215">
        <v>1060</v>
      </c>
      <c r="F8446" s="215">
        <v>1252</v>
      </c>
      <c r="G8446" s="215">
        <v>1004</v>
      </c>
      <c r="I8446" s="215" t="s">
        <v>18151</v>
      </c>
      <c r="J8446" s="215" t="s">
        <v>18152</v>
      </c>
      <c r="K8446" s="215" t="s">
        <v>8688</v>
      </c>
      <c r="L8446" s="215" t="s">
        <v>22339</v>
      </c>
      <c r="AD8446" s="216"/>
    </row>
    <row r="8447" spans="1:30" s="215" customFormat="1" x14ac:dyDescent="0.25">
      <c r="A8447" s="215" t="s">
        <v>160</v>
      </c>
      <c r="B8447" s="215">
        <v>6261</v>
      </c>
      <c r="C8447" s="215" t="s">
        <v>285</v>
      </c>
      <c r="D8447" s="215">
        <v>502322621</v>
      </c>
      <c r="E8447" s="215">
        <v>1060</v>
      </c>
      <c r="F8447" s="215">
        <v>1252</v>
      </c>
      <c r="G8447" s="215">
        <v>1004</v>
      </c>
      <c r="I8447" s="215" t="s">
        <v>18153</v>
      </c>
      <c r="J8447" s="215" t="s">
        <v>18154</v>
      </c>
      <c r="K8447" s="215" t="s">
        <v>8688</v>
      </c>
      <c r="L8447" s="215" t="s">
        <v>22340</v>
      </c>
      <c r="AD8447" s="216"/>
    </row>
    <row r="8448" spans="1:30" s="215" customFormat="1" x14ac:dyDescent="0.25">
      <c r="A8448" s="215" t="s">
        <v>160</v>
      </c>
      <c r="B8448" s="215">
        <v>6261</v>
      </c>
      <c r="C8448" s="215" t="s">
        <v>285</v>
      </c>
      <c r="D8448" s="215">
        <v>502322622</v>
      </c>
      <c r="E8448" s="215">
        <v>1060</v>
      </c>
      <c r="F8448" s="215">
        <v>1252</v>
      </c>
      <c r="G8448" s="215">
        <v>1004</v>
      </c>
      <c r="I8448" s="215" t="s">
        <v>18155</v>
      </c>
      <c r="J8448" s="215" t="s">
        <v>18156</v>
      </c>
      <c r="K8448" s="215" t="s">
        <v>8688</v>
      </c>
      <c r="L8448" s="215" t="s">
        <v>22341</v>
      </c>
      <c r="AD8448" s="216"/>
    </row>
    <row r="8449" spans="1:30" s="215" customFormat="1" x14ac:dyDescent="0.25">
      <c r="A8449" s="215" t="s">
        <v>160</v>
      </c>
      <c r="B8449" s="215">
        <v>6261</v>
      </c>
      <c r="C8449" s="215" t="s">
        <v>285</v>
      </c>
      <c r="D8449" s="215">
        <v>502322623</v>
      </c>
      <c r="E8449" s="215">
        <v>1060</v>
      </c>
      <c r="F8449" s="215">
        <v>1252</v>
      </c>
      <c r="G8449" s="215">
        <v>1004</v>
      </c>
      <c r="I8449" s="215" t="s">
        <v>18157</v>
      </c>
      <c r="J8449" s="215" t="s">
        <v>18158</v>
      </c>
      <c r="K8449" s="215" t="s">
        <v>8688</v>
      </c>
      <c r="L8449" s="215" t="s">
        <v>22342</v>
      </c>
      <c r="AD8449" s="216"/>
    </row>
    <row r="8450" spans="1:30" s="215" customFormat="1" x14ac:dyDescent="0.25">
      <c r="A8450" s="215" t="s">
        <v>160</v>
      </c>
      <c r="B8450" s="215">
        <v>6261</v>
      </c>
      <c r="C8450" s="215" t="s">
        <v>285</v>
      </c>
      <c r="D8450" s="215">
        <v>502322692</v>
      </c>
      <c r="E8450" s="215">
        <v>1060</v>
      </c>
      <c r="F8450" s="215">
        <v>1274</v>
      </c>
      <c r="G8450" s="215">
        <v>1004</v>
      </c>
      <c r="I8450" s="215" t="s">
        <v>18159</v>
      </c>
      <c r="J8450" s="215" t="s">
        <v>18160</v>
      </c>
      <c r="K8450" s="215" t="s">
        <v>8688</v>
      </c>
      <c r="L8450" s="215" t="s">
        <v>22343</v>
      </c>
      <c r="AD8450" s="216"/>
    </row>
    <row r="8451" spans="1:30" s="215" customFormat="1" x14ac:dyDescent="0.25">
      <c r="A8451" s="215" t="s">
        <v>160</v>
      </c>
      <c r="B8451" s="215">
        <v>6261</v>
      </c>
      <c r="C8451" s="215" t="s">
        <v>285</v>
      </c>
      <c r="D8451" s="215">
        <v>502322698</v>
      </c>
      <c r="E8451" s="215">
        <v>1060</v>
      </c>
      <c r="F8451" s="215">
        <v>1274</v>
      </c>
      <c r="G8451" s="215">
        <v>1004</v>
      </c>
      <c r="I8451" s="215" t="s">
        <v>18161</v>
      </c>
      <c r="J8451" s="215" t="s">
        <v>18162</v>
      </c>
      <c r="K8451" s="215" t="s">
        <v>8688</v>
      </c>
      <c r="L8451" s="215" t="s">
        <v>22344</v>
      </c>
      <c r="AD8451" s="216"/>
    </row>
    <row r="8452" spans="1:30" s="215" customFormat="1" x14ac:dyDescent="0.25">
      <c r="A8452" s="215" t="s">
        <v>160</v>
      </c>
      <c r="B8452" s="215">
        <v>6261</v>
      </c>
      <c r="C8452" s="215" t="s">
        <v>285</v>
      </c>
      <c r="D8452" s="215">
        <v>502322699</v>
      </c>
      <c r="E8452" s="215">
        <v>1060</v>
      </c>
      <c r="F8452" s="215">
        <v>1274</v>
      </c>
      <c r="G8452" s="215">
        <v>1004</v>
      </c>
      <c r="I8452" s="215" t="s">
        <v>18163</v>
      </c>
      <c r="J8452" s="215" t="s">
        <v>18164</v>
      </c>
      <c r="K8452" s="215" t="s">
        <v>8688</v>
      </c>
      <c r="L8452" s="215" t="s">
        <v>22345</v>
      </c>
      <c r="AD8452" s="216"/>
    </row>
    <row r="8453" spans="1:30" s="215" customFormat="1" x14ac:dyDescent="0.25">
      <c r="A8453" s="215" t="s">
        <v>160</v>
      </c>
      <c r="B8453" s="215">
        <v>6261</v>
      </c>
      <c r="C8453" s="215" t="s">
        <v>285</v>
      </c>
      <c r="D8453" s="215">
        <v>502322700</v>
      </c>
      <c r="E8453" s="215">
        <v>1060</v>
      </c>
      <c r="F8453" s="215">
        <v>1274</v>
      </c>
      <c r="G8453" s="215">
        <v>1004</v>
      </c>
      <c r="I8453" s="215" t="s">
        <v>18165</v>
      </c>
      <c r="J8453" s="215" t="s">
        <v>18166</v>
      </c>
      <c r="K8453" s="215" t="s">
        <v>8688</v>
      </c>
      <c r="L8453" s="215" t="s">
        <v>22346</v>
      </c>
      <c r="AD8453" s="216"/>
    </row>
    <row r="8454" spans="1:30" s="215" customFormat="1" x14ac:dyDescent="0.25">
      <c r="A8454" s="215" t="s">
        <v>160</v>
      </c>
      <c r="B8454" s="215">
        <v>6261</v>
      </c>
      <c r="C8454" s="215" t="s">
        <v>285</v>
      </c>
      <c r="D8454" s="215">
        <v>502322702</v>
      </c>
      <c r="E8454" s="215">
        <v>1060</v>
      </c>
      <c r="F8454" s="215">
        <v>1274</v>
      </c>
      <c r="G8454" s="215">
        <v>1004</v>
      </c>
      <c r="I8454" s="215" t="s">
        <v>18167</v>
      </c>
      <c r="J8454" s="215" t="s">
        <v>18168</v>
      </c>
      <c r="K8454" s="215" t="s">
        <v>8688</v>
      </c>
      <c r="L8454" s="215" t="s">
        <v>22347</v>
      </c>
      <c r="AD8454" s="216"/>
    </row>
    <row r="8455" spans="1:30" s="215" customFormat="1" x14ac:dyDescent="0.25">
      <c r="A8455" s="215" t="s">
        <v>160</v>
      </c>
      <c r="B8455" s="215">
        <v>6261</v>
      </c>
      <c r="C8455" s="215" t="s">
        <v>285</v>
      </c>
      <c r="D8455" s="215">
        <v>502322725</v>
      </c>
      <c r="E8455" s="215">
        <v>1060</v>
      </c>
      <c r="F8455" s="215">
        <v>1271</v>
      </c>
      <c r="G8455" s="215">
        <v>1004</v>
      </c>
      <c r="I8455" s="215" t="s">
        <v>18169</v>
      </c>
      <c r="J8455" s="215" t="s">
        <v>18170</v>
      </c>
      <c r="K8455" s="215" t="s">
        <v>8688</v>
      </c>
      <c r="L8455" s="215" t="s">
        <v>22348</v>
      </c>
      <c r="AD8455" s="216"/>
    </row>
    <row r="8456" spans="1:30" s="215" customFormat="1" x14ac:dyDescent="0.25">
      <c r="A8456" s="215" t="s">
        <v>160</v>
      </c>
      <c r="B8456" s="215">
        <v>6261</v>
      </c>
      <c r="C8456" s="215" t="s">
        <v>285</v>
      </c>
      <c r="D8456" s="215">
        <v>502322726</v>
      </c>
      <c r="E8456" s="215">
        <v>1060</v>
      </c>
      <c r="F8456" s="215">
        <v>1211</v>
      </c>
      <c r="G8456" s="215">
        <v>1004</v>
      </c>
      <c r="I8456" s="215" t="s">
        <v>18171</v>
      </c>
      <c r="J8456" s="215" t="s">
        <v>18172</v>
      </c>
      <c r="K8456" s="215" t="s">
        <v>8688</v>
      </c>
      <c r="L8456" s="215" t="s">
        <v>22349</v>
      </c>
      <c r="AD8456" s="216"/>
    </row>
    <row r="8457" spans="1:30" s="215" customFormat="1" x14ac:dyDescent="0.25">
      <c r="A8457" s="215" t="s">
        <v>160</v>
      </c>
      <c r="B8457" s="215">
        <v>6261</v>
      </c>
      <c r="C8457" s="215" t="s">
        <v>285</v>
      </c>
      <c r="D8457" s="215">
        <v>502322727</v>
      </c>
      <c r="E8457" s="215">
        <v>1060</v>
      </c>
      <c r="F8457" s="215">
        <v>1274</v>
      </c>
      <c r="G8457" s="215">
        <v>1004</v>
      </c>
      <c r="I8457" s="215" t="s">
        <v>18173</v>
      </c>
      <c r="J8457" s="215" t="s">
        <v>18174</v>
      </c>
      <c r="K8457" s="215" t="s">
        <v>8688</v>
      </c>
      <c r="L8457" s="215" t="s">
        <v>22350</v>
      </c>
      <c r="AD8457" s="216"/>
    </row>
    <row r="8458" spans="1:30" s="215" customFormat="1" x14ac:dyDescent="0.25">
      <c r="A8458" s="215" t="s">
        <v>160</v>
      </c>
      <c r="B8458" s="215">
        <v>6263</v>
      </c>
      <c r="C8458" s="215" t="s">
        <v>286</v>
      </c>
      <c r="D8458" s="215">
        <v>950345</v>
      </c>
      <c r="E8458" s="215">
        <v>1020</v>
      </c>
      <c r="F8458" s="215">
        <v>1110</v>
      </c>
      <c r="G8458" s="215">
        <v>1004</v>
      </c>
      <c r="I8458" s="215" t="s">
        <v>6642</v>
      </c>
      <c r="J8458" s="215" t="s">
        <v>6643</v>
      </c>
      <c r="K8458" s="215" t="s">
        <v>328</v>
      </c>
      <c r="L8458" s="215" t="s">
        <v>7307</v>
      </c>
      <c r="AD8458" s="216"/>
    </row>
    <row r="8459" spans="1:30" s="215" customFormat="1" x14ac:dyDescent="0.25">
      <c r="A8459" s="215" t="s">
        <v>160</v>
      </c>
      <c r="B8459" s="215">
        <v>6263</v>
      </c>
      <c r="C8459" s="215" t="s">
        <v>286</v>
      </c>
      <c r="D8459" s="215">
        <v>950418</v>
      </c>
      <c r="E8459" s="215">
        <v>1020</v>
      </c>
      <c r="F8459" s="215">
        <v>1122</v>
      </c>
      <c r="G8459" s="215">
        <v>1004</v>
      </c>
      <c r="I8459" s="215" t="s">
        <v>6644</v>
      </c>
      <c r="J8459" s="215" t="s">
        <v>6645</v>
      </c>
      <c r="K8459" s="215" t="s">
        <v>328</v>
      </c>
      <c r="L8459" s="215" t="s">
        <v>7308</v>
      </c>
      <c r="AD8459" s="216"/>
    </row>
    <row r="8460" spans="1:30" s="215" customFormat="1" x14ac:dyDescent="0.25">
      <c r="A8460" s="215" t="s">
        <v>160</v>
      </c>
      <c r="B8460" s="215">
        <v>6263</v>
      </c>
      <c r="C8460" s="215" t="s">
        <v>286</v>
      </c>
      <c r="D8460" s="215">
        <v>950433</v>
      </c>
      <c r="E8460" s="215">
        <v>1020</v>
      </c>
      <c r="F8460" s="215">
        <v>1110</v>
      </c>
      <c r="G8460" s="215">
        <v>1004</v>
      </c>
      <c r="I8460" s="215" t="s">
        <v>4511</v>
      </c>
      <c r="J8460" s="215" t="s">
        <v>4512</v>
      </c>
      <c r="K8460" s="215" t="s">
        <v>328</v>
      </c>
      <c r="L8460" s="215" t="s">
        <v>7309</v>
      </c>
      <c r="AD8460" s="216"/>
    </row>
    <row r="8461" spans="1:30" s="215" customFormat="1" x14ac:dyDescent="0.25">
      <c r="A8461" s="215" t="s">
        <v>160</v>
      </c>
      <c r="B8461" s="215">
        <v>6263</v>
      </c>
      <c r="C8461" s="215" t="s">
        <v>286</v>
      </c>
      <c r="D8461" s="215">
        <v>950446</v>
      </c>
      <c r="E8461" s="215">
        <v>1020</v>
      </c>
      <c r="F8461" s="215">
        <v>1110</v>
      </c>
      <c r="G8461" s="215">
        <v>1004</v>
      </c>
      <c r="I8461" s="215" t="s">
        <v>4497</v>
      </c>
      <c r="J8461" s="215" t="s">
        <v>4498</v>
      </c>
      <c r="K8461" s="215" t="s">
        <v>328</v>
      </c>
      <c r="L8461" s="215" t="s">
        <v>7310</v>
      </c>
      <c r="AD8461" s="216"/>
    </row>
    <row r="8462" spans="1:30" s="215" customFormat="1" x14ac:dyDescent="0.25">
      <c r="A8462" s="215" t="s">
        <v>160</v>
      </c>
      <c r="B8462" s="215">
        <v>6263</v>
      </c>
      <c r="C8462" s="215" t="s">
        <v>286</v>
      </c>
      <c r="D8462" s="215">
        <v>950454</v>
      </c>
      <c r="E8462" s="215">
        <v>1020</v>
      </c>
      <c r="F8462" s="215">
        <v>1110</v>
      </c>
      <c r="G8462" s="215">
        <v>1004</v>
      </c>
      <c r="I8462" s="215" t="s">
        <v>6646</v>
      </c>
      <c r="J8462" s="215" t="s">
        <v>6647</v>
      </c>
      <c r="K8462" s="215" t="s">
        <v>328</v>
      </c>
      <c r="L8462" s="215" t="s">
        <v>7310</v>
      </c>
      <c r="AD8462" s="216"/>
    </row>
    <row r="8463" spans="1:30" s="215" customFormat="1" x14ac:dyDescent="0.25">
      <c r="A8463" s="215" t="s">
        <v>160</v>
      </c>
      <c r="B8463" s="215">
        <v>6263</v>
      </c>
      <c r="C8463" s="215" t="s">
        <v>286</v>
      </c>
      <c r="D8463" s="215">
        <v>950460</v>
      </c>
      <c r="E8463" s="215">
        <v>1040</v>
      </c>
      <c r="F8463" s="215">
        <v>1110</v>
      </c>
      <c r="G8463" s="215">
        <v>1004</v>
      </c>
      <c r="I8463" s="215" t="s">
        <v>4499</v>
      </c>
      <c r="J8463" s="215" t="s">
        <v>4500</v>
      </c>
      <c r="K8463" s="215" t="s">
        <v>328</v>
      </c>
      <c r="L8463" s="215" t="s">
        <v>7311</v>
      </c>
      <c r="AD8463" s="216"/>
    </row>
    <row r="8464" spans="1:30" s="215" customFormat="1" x14ac:dyDescent="0.25">
      <c r="A8464" s="215" t="s">
        <v>160</v>
      </c>
      <c r="B8464" s="215">
        <v>6263</v>
      </c>
      <c r="C8464" s="215" t="s">
        <v>286</v>
      </c>
      <c r="D8464" s="215">
        <v>950479</v>
      </c>
      <c r="E8464" s="215">
        <v>1020</v>
      </c>
      <c r="F8464" s="215">
        <v>1122</v>
      </c>
      <c r="G8464" s="215">
        <v>1004</v>
      </c>
      <c r="I8464" s="215" t="s">
        <v>4501</v>
      </c>
      <c r="J8464" s="215" t="s">
        <v>4502</v>
      </c>
      <c r="K8464" s="215" t="s">
        <v>328</v>
      </c>
      <c r="L8464" s="215" t="s">
        <v>7312</v>
      </c>
      <c r="AD8464" s="216"/>
    </row>
    <row r="8465" spans="1:30" s="215" customFormat="1" x14ac:dyDescent="0.25">
      <c r="A8465" s="215" t="s">
        <v>160</v>
      </c>
      <c r="B8465" s="215">
        <v>6263</v>
      </c>
      <c r="C8465" s="215" t="s">
        <v>286</v>
      </c>
      <c r="D8465" s="215">
        <v>950480</v>
      </c>
      <c r="E8465" s="215">
        <v>1020</v>
      </c>
      <c r="F8465" s="215">
        <v>1122</v>
      </c>
      <c r="G8465" s="215">
        <v>1004</v>
      </c>
      <c r="I8465" s="215" t="s">
        <v>6648</v>
      </c>
      <c r="J8465" s="215" t="s">
        <v>6649</v>
      </c>
      <c r="K8465" s="215" t="s">
        <v>328</v>
      </c>
      <c r="L8465" s="215" t="s">
        <v>7312</v>
      </c>
      <c r="AD8465" s="216"/>
    </row>
    <row r="8466" spans="1:30" s="215" customFormat="1" x14ac:dyDescent="0.25">
      <c r="A8466" s="215" t="s">
        <v>160</v>
      </c>
      <c r="B8466" s="215">
        <v>6263</v>
      </c>
      <c r="C8466" s="215" t="s">
        <v>286</v>
      </c>
      <c r="D8466" s="215">
        <v>950483</v>
      </c>
      <c r="E8466" s="215">
        <v>1020</v>
      </c>
      <c r="F8466" s="215">
        <v>1110</v>
      </c>
      <c r="G8466" s="215">
        <v>1004</v>
      </c>
      <c r="I8466" s="215" t="s">
        <v>6650</v>
      </c>
      <c r="J8466" s="215" t="s">
        <v>6651</v>
      </c>
      <c r="K8466" s="215" t="s">
        <v>328</v>
      </c>
      <c r="L8466" s="215" t="s">
        <v>7313</v>
      </c>
      <c r="AD8466" s="216"/>
    </row>
    <row r="8467" spans="1:30" s="215" customFormat="1" x14ac:dyDescent="0.25">
      <c r="A8467" s="215" t="s">
        <v>160</v>
      </c>
      <c r="B8467" s="215">
        <v>6263</v>
      </c>
      <c r="C8467" s="215" t="s">
        <v>286</v>
      </c>
      <c r="D8467" s="215">
        <v>950484</v>
      </c>
      <c r="E8467" s="215">
        <v>1020</v>
      </c>
      <c r="F8467" s="215">
        <v>1110</v>
      </c>
      <c r="G8467" s="215">
        <v>1004</v>
      </c>
      <c r="I8467" s="215" t="s">
        <v>4503</v>
      </c>
      <c r="J8467" s="215" t="s">
        <v>4504</v>
      </c>
      <c r="K8467" s="215" t="s">
        <v>328</v>
      </c>
      <c r="L8467" s="215" t="s">
        <v>7313</v>
      </c>
      <c r="AD8467" s="216"/>
    </row>
    <row r="8468" spans="1:30" s="215" customFormat="1" x14ac:dyDescent="0.25">
      <c r="A8468" s="215" t="s">
        <v>160</v>
      </c>
      <c r="B8468" s="215">
        <v>6263</v>
      </c>
      <c r="C8468" s="215" t="s">
        <v>286</v>
      </c>
      <c r="D8468" s="215">
        <v>950497</v>
      </c>
      <c r="E8468" s="215">
        <v>1060</v>
      </c>
      <c r="F8468" s="215">
        <v>1261</v>
      </c>
      <c r="G8468" s="215">
        <v>1004</v>
      </c>
      <c r="I8468" s="215" t="s">
        <v>10112</v>
      </c>
      <c r="J8468" s="215" t="s">
        <v>10113</v>
      </c>
      <c r="K8468" s="215" t="s">
        <v>8688</v>
      </c>
      <c r="L8468" s="215" t="s">
        <v>11299</v>
      </c>
      <c r="AD8468" s="216"/>
    </row>
    <row r="8469" spans="1:30" s="215" customFormat="1" x14ac:dyDescent="0.25">
      <c r="A8469" s="215" t="s">
        <v>160</v>
      </c>
      <c r="B8469" s="215">
        <v>6263</v>
      </c>
      <c r="C8469" s="215" t="s">
        <v>286</v>
      </c>
      <c r="D8469" s="215">
        <v>950530</v>
      </c>
      <c r="E8469" s="215">
        <v>1020</v>
      </c>
      <c r="F8469" s="215">
        <v>1110</v>
      </c>
      <c r="G8469" s="215">
        <v>1004</v>
      </c>
      <c r="I8469" s="215" t="s">
        <v>6652</v>
      </c>
      <c r="J8469" s="215" t="s">
        <v>6653</v>
      </c>
      <c r="K8469" s="215" t="s">
        <v>328</v>
      </c>
      <c r="L8469" s="215" t="s">
        <v>7314</v>
      </c>
      <c r="AD8469" s="216"/>
    </row>
    <row r="8470" spans="1:30" s="215" customFormat="1" x14ac:dyDescent="0.25">
      <c r="A8470" s="215" t="s">
        <v>160</v>
      </c>
      <c r="B8470" s="215">
        <v>6263</v>
      </c>
      <c r="C8470" s="215" t="s">
        <v>286</v>
      </c>
      <c r="D8470" s="215">
        <v>950654</v>
      </c>
      <c r="E8470" s="215">
        <v>1020</v>
      </c>
      <c r="F8470" s="215">
        <v>1122</v>
      </c>
      <c r="G8470" s="215">
        <v>1004</v>
      </c>
      <c r="I8470" s="215" t="s">
        <v>4505</v>
      </c>
      <c r="J8470" s="215" t="s">
        <v>4506</v>
      </c>
      <c r="K8470" s="215" t="s">
        <v>328</v>
      </c>
      <c r="L8470" s="215" t="s">
        <v>6051</v>
      </c>
      <c r="AD8470" s="216"/>
    </row>
    <row r="8471" spans="1:30" s="215" customFormat="1" x14ac:dyDescent="0.25">
      <c r="A8471" s="215" t="s">
        <v>160</v>
      </c>
      <c r="B8471" s="215">
        <v>6263</v>
      </c>
      <c r="C8471" s="215" t="s">
        <v>286</v>
      </c>
      <c r="D8471" s="215">
        <v>950665</v>
      </c>
      <c r="E8471" s="215">
        <v>1020</v>
      </c>
      <c r="F8471" s="215">
        <v>1110</v>
      </c>
      <c r="G8471" s="215">
        <v>1004</v>
      </c>
      <c r="I8471" s="215" t="s">
        <v>6654</v>
      </c>
      <c r="J8471" s="215" t="s">
        <v>6655</v>
      </c>
      <c r="K8471" s="215" t="s">
        <v>328</v>
      </c>
      <c r="L8471" s="215" t="s">
        <v>7315</v>
      </c>
      <c r="AD8471" s="216"/>
    </row>
    <row r="8472" spans="1:30" s="215" customFormat="1" x14ac:dyDescent="0.25">
      <c r="A8472" s="215" t="s">
        <v>160</v>
      </c>
      <c r="B8472" s="215">
        <v>6263</v>
      </c>
      <c r="C8472" s="215" t="s">
        <v>286</v>
      </c>
      <c r="D8472" s="215">
        <v>950774</v>
      </c>
      <c r="E8472" s="215">
        <v>1020</v>
      </c>
      <c r="F8472" s="215">
        <v>1110</v>
      </c>
      <c r="G8472" s="215">
        <v>1004</v>
      </c>
      <c r="I8472" s="215" t="s">
        <v>6656</v>
      </c>
      <c r="J8472" s="215" t="s">
        <v>6657</v>
      </c>
      <c r="K8472" s="215" t="s">
        <v>328</v>
      </c>
      <c r="L8472" s="215" t="s">
        <v>7316</v>
      </c>
      <c r="AD8472" s="216"/>
    </row>
    <row r="8473" spans="1:30" s="215" customFormat="1" x14ac:dyDescent="0.25">
      <c r="A8473" s="215" t="s">
        <v>160</v>
      </c>
      <c r="B8473" s="215">
        <v>6263</v>
      </c>
      <c r="C8473" s="215" t="s">
        <v>286</v>
      </c>
      <c r="D8473" s="215">
        <v>3112536</v>
      </c>
      <c r="E8473" s="215">
        <v>1020</v>
      </c>
      <c r="F8473" s="215">
        <v>1110</v>
      </c>
      <c r="G8473" s="215">
        <v>1004</v>
      </c>
      <c r="I8473" s="215" t="s">
        <v>4507</v>
      </c>
      <c r="J8473" s="215" t="s">
        <v>4508</v>
      </c>
      <c r="K8473" s="215" t="s">
        <v>328</v>
      </c>
      <c r="L8473" s="215" t="s">
        <v>7316</v>
      </c>
      <c r="AD8473" s="216"/>
    </row>
    <row r="8474" spans="1:30" s="215" customFormat="1" x14ac:dyDescent="0.25">
      <c r="A8474" s="215" t="s">
        <v>160</v>
      </c>
      <c r="B8474" s="215">
        <v>6263</v>
      </c>
      <c r="C8474" s="215" t="s">
        <v>286</v>
      </c>
      <c r="D8474" s="215">
        <v>3112569</v>
      </c>
      <c r="E8474" s="215">
        <v>1020</v>
      </c>
      <c r="F8474" s="215">
        <v>1110</v>
      </c>
      <c r="G8474" s="215">
        <v>1004</v>
      </c>
      <c r="I8474" s="215" t="s">
        <v>6658</v>
      </c>
      <c r="J8474" s="215" t="s">
        <v>6659</v>
      </c>
      <c r="K8474" s="215" t="s">
        <v>328</v>
      </c>
      <c r="L8474" s="215" t="s">
        <v>7317</v>
      </c>
      <c r="AD8474" s="216"/>
    </row>
    <row r="8475" spans="1:30" s="215" customFormat="1" x14ac:dyDescent="0.25">
      <c r="A8475" s="215" t="s">
        <v>160</v>
      </c>
      <c r="B8475" s="215">
        <v>6263</v>
      </c>
      <c r="C8475" s="215" t="s">
        <v>286</v>
      </c>
      <c r="D8475" s="215">
        <v>3112581</v>
      </c>
      <c r="E8475" s="215">
        <v>1020</v>
      </c>
      <c r="F8475" s="215">
        <v>1122</v>
      </c>
      <c r="G8475" s="215">
        <v>1004</v>
      </c>
      <c r="I8475" s="215" t="s">
        <v>4509</v>
      </c>
      <c r="J8475" s="215" t="s">
        <v>4510</v>
      </c>
      <c r="K8475" s="215" t="s">
        <v>328</v>
      </c>
      <c r="L8475" s="215" t="s">
        <v>7308</v>
      </c>
      <c r="AD8475" s="216"/>
    </row>
    <row r="8476" spans="1:30" s="215" customFormat="1" x14ac:dyDescent="0.25">
      <c r="A8476" s="215" t="s">
        <v>160</v>
      </c>
      <c r="B8476" s="215">
        <v>6263</v>
      </c>
      <c r="C8476" s="215" t="s">
        <v>286</v>
      </c>
      <c r="D8476" s="215">
        <v>3112584</v>
      </c>
      <c r="E8476" s="215">
        <v>1020</v>
      </c>
      <c r="F8476" s="215">
        <v>1242</v>
      </c>
      <c r="G8476" s="215">
        <v>1004</v>
      </c>
      <c r="I8476" s="215" t="s">
        <v>24871</v>
      </c>
      <c r="J8476" s="215" t="s">
        <v>24872</v>
      </c>
      <c r="K8476" s="215" t="s">
        <v>328</v>
      </c>
      <c r="L8476" s="215" t="s">
        <v>24893</v>
      </c>
      <c r="AD8476" s="216"/>
    </row>
    <row r="8477" spans="1:30" s="215" customFormat="1" x14ac:dyDescent="0.25">
      <c r="A8477" s="215" t="s">
        <v>160</v>
      </c>
      <c r="B8477" s="215">
        <v>6263</v>
      </c>
      <c r="C8477" s="215" t="s">
        <v>286</v>
      </c>
      <c r="D8477" s="215">
        <v>3112614</v>
      </c>
      <c r="E8477" s="215">
        <v>1020</v>
      </c>
      <c r="F8477" s="215">
        <v>1122</v>
      </c>
      <c r="G8477" s="215">
        <v>1004</v>
      </c>
      <c r="I8477" s="215" t="s">
        <v>4505</v>
      </c>
      <c r="J8477" s="215" t="s">
        <v>4506</v>
      </c>
      <c r="K8477" s="215" t="s">
        <v>328</v>
      </c>
      <c r="L8477" s="215" t="s">
        <v>6051</v>
      </c>
      <c r="AD8477" s="216"/>
    </row>
    <row r="8478" spans="1:30" s="215" customFormat="1" x14ac:dyDescent="0.25">
      <c r="A8478" s="215" t="s">
        <v>160</v>
      </c>
      <c r="B8478" s="215">
        <v>6263</v>
      </c>
      <c r="C8478" s="215" t="s">
        <v>286</v>
      </c>
      <c r="D8478" s="215">
        <v>9038771</v>
      </c>
      <c r="E8478" s="215">
        <v>1020</v>
      </c>
      <c r="F8478" s="215">
        <v>1110</v>
      </c>
      <c r="G8478" s="215">
        <v>1004</v>
      </c>
      <c r="I8478" s="215" t="s">
        <v>4499</v>
      </c>
      <c r="J8478" s="215" t="s">
        <v>4500</v>
      </c>
      <c r="K8478" s="215" t="s">
        <v>328</v>
      </c>
      <c r="L8478" s="215" t="s">
        <v>7311</v>
      </c>
      <c r="AD8478" s="216"/>
    </row>
    <row r="8479" spans="1:30" s="215" customFormat="1" x14ac:dyDescent="0.25">
      <c r="A8479" s="215" t="s">
        <v>160</v>
      </c>
      <c r="B8479" s="215">
        <v>6263</v>
      </c>
      <c r="C8479" s="215" t="s">
        <v>286</v>
      </c>
      <c r="D8479" s="215">
        <v>190186196</v>
      </c>
      <c r="E8479" s="215">
        <v>1020</v>
      </c>
      <c r="F8479" s="215">
        <v>1242</v>
      </c>
      <c r="G8479" s="215">
        <v>1004</v>
      </c>
      <c r="I8479" s="215" t="s">
        <v>6660</v>
      </c>
      <c r="J8479" s="215" t="s">
        <v>6661</v>
      </c>
      <c r="K8479" s="215" t="s">
        <v>328</v>
      </c>
      <c r="L8479" s="215" t="s">
        <v>7318</v>
      </c>
      <c r="AD8479" s="216"/>
    </row>
    <row r="8480" spans="1:30" s="215" customFormat="1" x14ac:dyDescent="0.25">
      <c r="A8480" s="215" t="s">
        <v>160</v>
      </c>
      <c r="B8480" s="215">
        <v>6263</v>
      </c>
      <c r="C8480" s="215" t="s">
        <v>286</v>
      </c>
      <c r="D8480" s="215">
        <v>190189158</v>
      </c>
      <c r="E8480" s="215">
        <v>1020</v>
      </c>
      <c r="F8480" s="215">
        <v>1110</v>
      </c>
      <c r="G8480" s="215">
        <v>1004</v>
      </c>
      <c r="I8480" s="215" t="s">
        <v>4511</v>
      </c>
      <c r="J8480" s="215" t="s">
        <v>4512</v>
      </c>
      <c r="K8480" s="215" t="s">
        <v>328</v>
      </c>
      <c r="L8480" s="215" t="s">
        <v>7309</v>
      </c>
      <c r="AD8480" s="216"/>
    </row>
    <row r="8481" spans="1:30" s="215" customFormat="1" x14ac:dyDescent="0.25">
      <c r="A8481" s="215" t="s">
        <v>160</v>
      </c>
      <c r="B8481" s="215">
        <v>6263</v>
      </c>
      <c r="C8481" s="215" t="s">
        <v>286</v>
      </c>
      <c r="D8481" s="215">
        <v>190189159</v>
      </c>
      <c r="E8481" s="215">
        <v>1020</v>
      </c>
      <c r="F8481" s="215">
        <v>1110</v>
      </c>
      <c r="G8481" s="215">
        <v>1004</v>
      </c>
      <c r="I8481" s="215" t="s">
        <v>4497</v>
      </c>
      <c r="J8481" s="215" t="s">
        <v>4498</v>
      </c>
      <c r="K8481" s="215" t="s">
        <v>328</v>
      </c>
      <c r="L8481" s="215" t="s">
        <v>7310</v>
      </c>
      <c r="AD8481" s="216"/>
    </row>
    <row r="8482" spans="1:30" s="215" customFormat="1" x14ac:dyDescent="0.25">
      <c r="A8482" s="215" t="s">
        <v>160</v>
      </c>
      <c r="B8482" s="215">
        <v>6263</v>
      </c>
      <c r="C8482" s="215" t="s">
        <v>286</v>
      </c>
      <c r="D8482" s="215">
        <v>190189783</v>
      </c>
      <c r="E8482" s="215">
        <v>1020</v>
      </c>
      <c r="F8482" s="215">
        <v>1110</v>
      </c>
      <c r="G8482" s="215">
        <v>1004</v>
      </c>
      <c r="I8482" s="215" t="s">
        <v>4513</v>
      </c>
      <c r="J8482" s="215" t="s">
        <v>4514</v>
      </c>
      <c r="K8482" s="215" t="s">
        <v>328</v>
      </c>
      <c r="L8482" s="215" t="s">
        <v>7315</v>
      </c>
      <c r="AD8482" s="216"/>
    </row>
    <row r="8483" spans="1:30" s="215" customFormat="1" x14ac:dyDescent="0.25">
      <c r="A8483" s="215" t="s">
        <v>160</v>
      </c>
      <c r="B8483" s="215">
        <v>6263</v>
      </c>
      <c r="C8483" s="215" t="s">
        <v>286</v>
      </c>
      <c r="D8483" s="215">
        <v>190191125</v>
      </c>
      <c r="E8483" s="215">
        <v>1020</v>
      </c>
      <c r="F8483" s="215">
        <v>1110</v>
      </c>
      <c r="G8483" s="215">
        <v>1004</v>
      </c>
      <c r="I8483" s="215" t="s">
        <v>6662</v>
      </c>
      <c r="J8483" s="215" t="s">
        <v>6663</v>
      </c>
      <c r="K8483" s="215" t="s">
        <v>328</v>
      </c>
      <c r="L8483" s="215" t="s">
        <v>7319</v>
      </c>
      <c r="AD8483" s="216"/>
    </row>
    <row r="8484" spans="1:30" s="215" customFormat="1" x14ac:dyDescent="0.25">
      <c r="A8484" s="215" t="s">
        <v>160</v>
      </c>
      <c r="B8484" s="215">
        <v>6263</v>
      </c>
      <c r="C8484" s="215" t="s">
        <v>286</v>
      </c>
      <c r="D8484" s="215">
        <v>190191126</v>
      </c>
      <c r="E8484" s="215">
        <v>1020</v>
      </c>
      <c r="F8484" s="215">
        <v>1110</v>
      </c>
      <c r="G8484" s="215">
        <v>1004</v>
      </c>
      <c r="I8484" s="215" t="s">
        <v>4515</v>
      </c>
      <c r="J8484" s="215" t="s">
        <v>4516</v>
      </c>
      <c r="K8484" s="215" t="s">
        <v>328</v>
      </c>
      <c r="L8484" s="215" t="s">
        <v>7319</v>
      </c>
      <c r="AD8484" s="216"/>
    </row>
    <row r="8485" spans="1:30" s="215" customFormat="1" x14ac:dyDescent="0.25">
      <c r="A8485" s="215" t="s">
        <v>160</v>
      </c>
      <c r="B8485" s="215">
        <v>6263</v>
      </c>
      <c r="C8485" s="215" t="s">
        <v>286</v>
      </c>
      <c r="D8485" s="215">
        <v>190191791</v>
      </c>
      <c r="E8485" s="215">
        <v>1020</v>
      </c>
      <c r="F8485" s="215">
        <v>1110</v>
      </c>
      <c r="G8485" s="215">
        <v>1004</v>
      </c>
      <c r="I8485" s="215" t="s">
        <v>4517</v>
      </c>
      <c r="J8485" s="215" t="s">
        <v>4518</v>
      </c>
      <c r="K8485" s="215" t="s">
        <v>328</v>
      </c>
      <c r="L8485" s="215" t="s">
        <v>7307</v>
      </c>
      <c r="AD8485" s="216"/>
    </row>
    <row r="8486" spans="1:30" s="215" customFormat="1" x14ac:dyDescent="0.25">
      <c r="A8486" s="215" t="s">
        <v>160</v>
      </c>
      <c r="B8486" s="215">
        <v>6263</v>
      </c>
      <c r="C8486" s="215" t="s">
        <v>286</v>
      </c>
      <c r="D8486" s="215">
        <v>190191793</v>
      </c>
      <c r="E8486" s="215">
        <v>1020</v>
      </c>
      <c r="F8486" s="215">
        <v>1110</v>
      </c>
      <c r="G8486" s="215">
        <v>1004</v>
      </c>
      <c r="I8486" s="215" t="s">
        <v>4519</v>
      </c>
      <c r="J8486" s="215" t="s">
        <v>4520</v>
      </c>
      <c r="K8486" s="215" t="s">
        <v>328</v>
      </c>
      <c r="L8486" s="215" t="s">
        <v>7314</v>
      </c>
      <c r="AD8486" s="216"/>
    </row>
    <row r="8487" spans="1:30" s="215" customFormat="1" x14ac:dyDescent="0.25">
      <c r="A8487" s="215" t="s">
        <v>160</v>
      </c>
      <c r="B8487" s="215">
        <v>6263</v>
      </c>
      <c r="C8487" s="215" t="s">
        <v>286</v>
      </c>
      <c r="D8487" s="215">
        <v>190674289</v>
      </c>
      <c r="E8487" s="215">
        <v>1020</v>
      </c>
      <c r="F8487" s="215">
        <v>1110</v>
      </c>
      <c r="G8487" s="215">
        <v>1004</v>
      </c>
      <c r="I8487" s="215" t="s">
        <v>10114</v>
      </c>
      <c r="J8487" s="215" t="s">
        <v>10115</v>
      </c>
      <c r="K8487" s="215" t="s">
        <v>8688</v>
      </c>
      <c r="L8487" s="215" t="s">
        <v>11300</v>
      </c>
      <c r="AD8487" s="216"/>
    </row>
    <row r="8488" spans="1:30" s="215" customFormat="1" x14ac:dyDescent="0.25">
      <c r="A8488" s="215" t="s">
        <v>160</v>
      </c>
      <c r="B8488" s="215">
        <v>6263</v>
      </c>
      <c r="C8488" s="215" t="s">
        <v>286</v>
      </c>
      <c r="D8488" s="215">
        <v>190817909</v>
      </c>
      <c r="E8488" s="215">
        <v>1020</v>
      </c>
      <c r="F8488" s="215">
        <v>1110</v>
      </c>
      <c r="G8488" s="215">
        <v>1004</v>
      </c>
      <c r="I8488" s="215" t="s">
        <v>10116</v>
      </c>
      <c r="J8488" s="215" t="s">
        <v>10117</v>
      </c>
      <c r="K8488" s="215" t="s">
        <v>8688</v>
      </c>
      <c r="L8488" s="215" t="s">
        <v>11301</v>
      </c>
      <c r="AD8488" s="216"/>
    </row>
    <row r="8489" spans="1:30" s="215" customFormat="1" x14ac:dyDescent="0.25">
      <c r="A8489" s="215" t="s">
        <v>160</v>
      </c>
      <c r="B8489" s="215">
        <v>6263</v>
      </c>
      <c r="C8489" s="215" t="s">
        <v>286</v>
      </c>
      <c r="D8489" s="215">
        <v>191113110</v>
      </c>
      <c r="E8489" s="215">
        <v>1020</v>
      </c>
      <c r="F8489" s="215">
        <v>1110</v>
      </c>
      <c r="G8489" s="215">
        <v>1004</v>
      </c>
      <c r="I8489" s="215" t="s">
        <v>10118</v>
      </c>
      <c r="J8489" s="215" t="s">
        <v>10119</v>
      </c>
      <c r="K8489" s="215" t="s">
        <v>8688</v>
      </c>
      <c r="L8489" s="215" t="s">
        <v>11302</v>
      </c>
      <c r="AD8489" s="216"/>
    </row>
    <row r="8490" spans="1:30" s="215" customFormat="1" x14ac:dyDescent="0.25">
      <c r="A8490" s="215" t="s">
        <v>160</v>
      </c>
      <c r="B8490" s="215">
        <v>6263</v>
      </c>
      <c r="C8490" s="215" t="s">
        <v>286</v>
      </c>
      <c r="D8490" s="215">
        <v>191236372</v>
      </c>
      <c r="E8490" s="215">
        <v>1020</v>
      </c>
      <c r="F8490" s="215">
        <v>1121</v>
      </c>
      <c r="G8490" s="215">
        <v>1004</v>
      </c>
      <c r="I8490" s="215" t="s">
        <v>4521</v>
      </c>
      <c r="J8490" s="215" t="s">
        <v>4522</v>
      </c>
      <c r="K8490" s="215" t="s">
        <v>328</v>
      </c>
      <c r="L8490" s="215" t="s">
        <v>5873</v>
      </c>
      <c r="AD8490" s="216"/>
    </row>
    <row r="8491" spans="1:30" s="215" customFormat="1" x14ac:dyDescent="0.25">
      <c r="A8491" s="215" t="s">
        <v>160</v>
      </c>
      <c r="B8491" s="215">
        <v>6263</v>
      </c>
      <c r="C8491" s="215" t="s">
        <v>286</v>
      </c>
      <c r="D8491" s="215">
        <v>191242891</v>
      </c>
      <c r="E8491" s="215">
        <v>1020</v>
      </c>
      <c r="F8491" s="215">
        <v>1121</v>
      </c>
      <c r="G8491" s="215">
        <v>1004</v>
      </c>
      <c r="I8491" s="215" t="s">
        <v>4521</v>
      </c>
      <c r="J8491" s="215" t="s">
        <v>4522</v>
      </c>
      <c r="K8491" s="215" t="s">
        <v>328</v>
      </c>
      <c r="L8491" s="215" t="s">
        <v>5873</v>
      </c>
      <c r="AD8491" s="216"/>
    </row>
    <row r="8492" spans="1:30" s="215" customFormat="1" x14ac:dyDescent="0.25">
      <c r="A8492" s="215" t="s">
        <v>160</v>
      </c>
      <c r="B8492" s="215">
        <v>6263</v>
      </c>
      <c r="C8492" s="215" t="s">
        <v>286</v>
      </c>
      <c r="D8492" s="215">
        <v>191346030</v>
      </c>
      <c r="E8492" s="215">
        <v>1020</v>
      </c>
      <c r="F8492" s="215">
        <v>1110</v>
      </c>
      <c r="G8492" s="215">
        <v>1004</v>
      </c>
      <c r="I8492" s="215" t="s">
        <v>10120</v>
      </c>
      <c r="J8492" s="215" t="s">
        <v>10121</v>
      </c>
      <c r="K8492" s="215" t="s">
        <v>8688</v>
      </c>
      <c r="L8492" s="215" t="s">
        <v>11303</v>
      </c>
      <c r="AD8492" s="216"/>
    </row>
    <row r="8493" spans="1:30" s="215" customFormat="1" x14ac:dyDescent="0.25">
      <c r="A8493" s="215" t="s">
        <v>160</v>
      </c>
      <c r="B8493" s="215">
        <v>6263</v>
      </c>
      <c r="C8493" s="215" t="s">
        <v>286</v>
      </c>
      <c r="D8493" s="215">
        <v>191346032</v>
      </c>
      <c r="E8493" s="215">
        <v>1020</v>
      </c>
      <c r="F8493" s="215">
        <v>1110</v>
      </c>
      <c r="G8493" s="215">
        <v>1004</v>
      </c>
      <c r="I8493" s="215" t="s">
        <v>10122</v>
      </c>
      <c r="J8493" s="215" t="s">
        <v>10123</v>
      </c>
      <c r="K8493" s="215" t="s">
        <v>8688</v>
      </c>
      <c r="L8493" s="215" t="s">
        <v>11304</v>
      </c>
      <c r="AD8493" s="216"/>
    </row>
    <row r="8494" spans="1:30" s="215" customFormat="1" x14ac:dyDescent="0.25">
      <c r="A8494" s="215" t="s">
        <v>160</v>
      </c>
      <c r="B8494" s="215">
        <v>6263</v>
      </c>
      <c r="C8494" s="215" t="s">
        <v>286</v>
      </c>
      <c r="D8494" s="215">
        <v>191346033</v>
      </c>
      <c r="E8494" s="215">
        <v>1020</v>
      </c>
      <c r="F8494" s="215">
        <v>1110</v>
      </c>
      <c r="G8494" s="215">
        <v>1004</v>
      </c>
      <c r="I8494" s="215" t="s">
        <v>10124</v>
      </c>
      <c r="J8494" s="215" t="s">
        <v>10125</v>
      </c>
      <c r="K8494" s="215" t="s">
        <v>8688</v>
      </c>
      <c r="L8494" s="215" t="s">
        <v>11305</v>
      </c>
      <c r="AD8494" s="216"/>
    </row>
    <row r="8495" spans="1:30" s="215" customFormat="1" x14ac:dyDescent="0.25">
      <c r="A8495" s="215" t="s">
        <v>160</v>
      </c>
      <c r="B8495" s="215">
        <v>6263</v>
      </c>
      <c r="C8495" s="215" t="s">
        <v>286</v>
      </c>
      <c r="D8495" s="215">
        <v>191346330</v>
      </c>
      <c r="E8495" s="215">
        <v>1020</v>
      </c>
      <c r="F8495" s="215">
        <v>1110</v>
      </c>
      <c r="G8495" s="215">
        <v>1004</v>
      </c>
      <c r="I8495" s="215" t="s">
        <v>10126</v>
      </c>
      <c r="J8495" s="215" t="s">
        <v>10127</v>
      </c>
      <c r="K8495" s="215" t="s">
        <v>8688</v>
      </c>
      <c r="L8495" s="215" t="s">
        <v>11306</v>
      </c>
      <c r="AD8495" s="216"/>
    </row>
    <row r="8496" spans="1:30" s="215" customFormat="1" x14ac:dyDescent="0.25">
      <c r="A8496" s="215" t="s">
        <v>160</v>
      </c>
      <c r="B8496" s="215">
        <v>6263</v>
      </c>
      <c r="C8496" s="215" t="s">
        <v>286</v>
      </c>
      <c r="D8496" s="215">
        <v>191346331</v>
      </c>
      <c r="E8496" s="215">
        <v>1020</v>
      </c>
      <c r="F8496" s="215">
        <v>1110</v>
      </c>
      <c r="G8496" s="215">
        <v>1004</v>
      </c>
      <c r="I8496" s="215" t="s">
        <v>10128</v>
      </c>
      <c r="J8496" s="215" t="s">
        <v>10129</v>
      </c>
      <c r="K8496" s="215" t="s">
        <v>8688</v>
      </c>
      <c r="L8496" s="215" t="s">
        <v>11307</v>
      </c>
      <c r="AD8496" s="216"/>
    </row>
    <row r="8497" spans="1:30" s="215" customFormat="1" x14ac:dyDescent="0.25">
      <c r="A8497" s="215" t="s">
        <v>160</v>
      </c>
      <c r="B8497" s="215">
        <v>6263</v>
      </c>
      <c r="C8497" s="215" t="s">
        <v>286</v>
      </c>
      <c r="D8497" s="215">
        <v>191346333</v>
      </c>
      <c r="E8497" s="215">
        <v>1020</v>
      </c>
      <c r="F8497" s="215">
        <v>1110</v>
      </c>
      <c r="G8497" s="215">
        <v>1004</v>
      </c>
      <c r="I8497" s="215" t="s">
        <v>10130</v>
      </c>
      <c r="J8497" s="215" t="s">
        <v>10131</v>
      </c>
      <c r="K8497" s="215" t="s">
        <v>8688</v>
      </c>
      <c r="L8497" s="215" t="s">
        <v>11308</v>
      </c>
      <c r="AD8497" s="216"/>
    </row>
    <row r="8498" spans="1:30" s="215" customFormat="1" x14ac:dyDescent="0.25">
      <c r="A8498" s="215" t="s">
        <v>160</v>
      </c>
      <c r="B8498" s="215">
        <v>6263</v>
      </c>
      <c r="C8498" s="215" t="s">
        <v>286</v>
      </c>
      <c r="D8498" s="215">
        <v>191346334</v>
      </c>
      <c r="E8498" s="215">
        <v>1020</v>
      </c>
      <c r="F8498" s="215">
        <v>1110</v>
      </c>
      <c r="G8498" s="215">
        <v>1004</v>
      </c>
      <c r="I8498" s="215" t="s">
        <v>10132</v>
      </c>
      <c r="J8498" s="215" t="s">
        <v>10133</v>
      </c>
      <c r="K8498" s="215" t="s">
        <v>8688</v>
      </c>
      <c r="L8498" s="215" t="s">
        <v>11309</v>
      </c>
      <c r="AD8498" s="216"/>
    </row>
    <row r="8499" spans="1:30" s="215" customFormat="1" x14ac:dyDescent="0.25">
      <c r="A8499" s="215" t="s">
        <v>160</v>
      </c>
      <c r="B8499" s="215">
        <v>6263</v>
      </c>
      <c r="C8499" s="215" t="s">
        <v>286</v>
      </c>
      <c r="D8499" s="215">
        <v>191346335</v>
      </c>
      <c r="E8499" s="215">
        <v>1020</v>
      </c>
      <c r="F8499" s="215">
        <v>1110</v>
      </c>
      <c r="G8499" s="215">
        <v>1004</v>
      </c>
      <c r="I8499" s="215" t="s">
        <v>10134</v>
      </c>
      <c r="J8499" s="215" t="s">
        <v>10135</v>
      </c>
      <c r="K8499" s="215" t="s">
        <v>8688</v>
      </c>
      <c r="L8499" s="215" t="s">
        <v>11310</v>
      </c>
      <c r="AD8499" s="216"/>
    </row>
    <row r="8500" spans="1:30" s="215" customFormat="1" x14ac:dyDescent="0.25">
      <c r="A8500" s="215" t="s">
        <v>160</v>
      </c>
      <c r="B8500" s="215">
        <v>6263</v>
      </c>
      <c r="C8500" s="215" t="s">
        <v>286</v>
      </c>
      <c r="D8500" s="215">
        <v>191346336</v>
      </c>
      <c r="E8500" s="215">
        <v>1020</v>
      </c>
      <c r="F8500" s="215">
        <v>1110</v>
      </c>
      <c r="G8500" s="215">
        <v>1004</v>
      </c>
      <c r="I8500" s="215" t="s">
        <v>10136</v>
      </c>
      <c r="J8500" s="215" t="s">
        <v>10137</v>
      </c>
      <c r="K8500" s="215" t="s">
        <v>8688</v>
      </c>
      <c r="L8500" s="215" t="s">
        <v>11311</v>
      </c>
      <c r="AD8500" s="216"/>
    </row>
    <row r="8501" spans="1:30" s="215" customFormat="1" x14ac:dyDescent="0.25">
      <c r="A8501" s="215" t="s">
        <v>160</v>
      </c>
      <c r="B8501" s="215">
        <v>6263</v>
      </c>
      <c r="C8501" s="215" t="s">
        <v>286</v>
      </c>
      <c r="D8501" s="215">
        <v>191461711</v>
      </c>
      <c r="E8501" s="215">
        <v>1020</v>
      </c>
      <c r="F8501" s="215">
        <v>1110</v>
      </c>
      <c r="G8501" s="215">
        <v>1004</v>
      </c>
      <c r="I8501" s="215" t="s">
        <v>4523</v>
      </c>
      <c r="J8501" s="215" t="s">
        <v>4524</v>
      </c>
      <c r="K8501" s="215" t="s">
        <v>328</v>
      </c>
      <c r="L8501" s="215" t="s">
        <v>5874</v>
      </c>
      <c r="AD8501" s="216"/>
    </row>
    <row r="8502" spans="1:30" s="215" customFormat="1" x14ac:dyDescent="0.25">
      <c r="A8502" s="215" t="s">
        <v>160</v>
      </c>
      <c r="B8502" s="215">
        <v>6263</v>
      </c>
      <c r="C8502" s="215" t="s">
        <v>286</v>
      </c>
      <c r="D8502" s="215">
        <v>191461712</v>
      </c>
      <c r="E8502" s="215">
        <v>1020</v>
      </c>
      <c r="F8502" s="215">
        <v>1110</v>
      </c>
      <c r="G8502" s="215">
        <v>1004</v>
      </c>
      <c r="I8502" s="215" t="s">
        <v>4523</v>
      </c>
      <c r="J8502" s="215" t="s">
        <v>4524</v>
      </c>
      <c r="K8502" s="215" t="s">
        <v>328</v>
      </c>
      <c r="L8502" s="215" t="s">
        <v>5874</v>
      </c>
      <c r="AD8502" s="216"/>
    </row>
    <row r="8503" spans="1:30" s="215" customFormat="1" x14ac:dyDescent="0.25">
      <c r="A8503" s="215" t="s">
        <v>160</v>
      </c>
      <c r="B8503" s="215">
        <v>6263</v>
      </c>
      <c r="C8503" s="215" t="s">
        <v>286</v>
      </c>
      <c r="D8503" s="215">
        <v>191645311</v>
      </c>
      <c r="E8503" s="215">
        <v>1020</v>
      </c>
      <c r="F8503" s="215">
        <v>1110</v>
      </c>
      <c r="G8503" s="215">
        <v>1004</v>
      </c>
      <c r="I8503" s="215" t="s">
        <v>10138</v>
      </c>
      <c r="J8503" s="215" t="s">
        <v>10139</v>
      </c>
      <c r="K8503" s="215" t="s">
        <v>8688</v>
      </c>
      <c r="L8503" s="215" t="s">
        <v>11312</v>
      </c>
      <c r="AD8503" s="216"/>
    </row>
    <row r="8504" spans="1:30" s="215" customFormat="1" x14ac:dyDescent="0.25">
      <c r="A8504" s="215" t="s">
        <v>160</v>
      </c>
      <c r="B8504" s="215">
        <v>6263</v>
      </c>
      <c r="C8504" s="215" t="s">
        <v>286</v>
      </c>
      <c r="D8504" s="215">
        <v>191655616</v>
      </c>
      <c r="E8504" s="215">
        <v>1020</v>
      </c>
      <c r="F8504" s="215">
        <v>1122</v>
      </c>
      <c r="G8504" s="215">
        <v>1004</v>
      </c>
      <c r="I8504" s="215" t="s">
        <v>10140</v>
      </c>
      <c r="J8504" s="215" t="s">
        <v>10141</v>
      </c>
      <c r="K8504" s="215" t="s">
        <v>8688</v>
      </c>
      <c r="L8504" s="215" t="s">
        <v>11313</v>
      </c>
      <c r="AD8504" s="216"/>
    </row>
    <row r="8505" spans="1:30" s="215" customFormat="1" x14ac:dyDescent="0.25">
      <c r="A8505" s="215" t="s">
        <v>160</v>
      </c>
      <c r="B8505" s="215">
        <v>6263</v>
      </c>
      <c r="C8505" s="215" t="s">
        <v>286</v>
      </c>
      <c r="D8505" s="215">
        <v>191666871</v>
      </c>
      <c r="E8505" s="215">
        <v>1020</v>
      </c>
      <c r="F8505" s="215">
        <v>1110</v>
      </c>
      <c r="G8505" s="215">
        <v>1004</v>
      </c>
      <c r="I8505" s="215" t="s">
        <v>4523</v>
      </c>
      <c r="J8505" s="215" t="s">
        <v>4524</v>
      </c>
      <c r="K8505" s="215" t="s">
        <v>328</v>
      </c>
      <c r="L8505" s="215" t="s">
        <v>5874</v>
      </c>
      <c r="AD8505" s="216"/>
    </row>
    <row r="8506" spans="1:30" s="215" customFormat="1" x14ac:dyDescent="0.25">
      <c r="A8506" s="215" t="s">
        <v>160</v>
      </c>
      <c r="B8506" s="215">
        <v>6263</v>
      </c>
      <c r="C8506" s="215" t="s">
        <v>286</v>
      </c>
      <c r="D8506" s="215">
        <v>191786718</v>
      </c>
      <c r="E8506" s="215">
        <v>1020</v>
      </c>
      <c r="F8506" s="215">
        <v>1110</v>
      </c>
      <c r="G8506" s="215">
        <v>1004</v>
      </c>
      <c r="I8506" s="215" t="s">
        <v>4525</v>
      </c>
      <c r="J8506" s="215" t="s">
        <v>4526</v>
      </c>
      <c r="K8506" s="215" t="s">
        <v>328</v>
      </c>
      <c r="L8506" s="215" t="s">
        <v>7320</v>
      </c>
      <c r="AD8506" s="216"/>
    </row>
    <row r="8507" spans="1:30" s="215" customFormat="1" x14ac:dyDescent="0.25">
      <c r="A8507" s="215" t="s">
        <v>160</v>
      </c>
      <c r="B8507" s="215">
        <v>6263</v>
      </c>
      <c r="C8507" s="215" t="s">
        <v>286</v>
      </c>
      <c r="D8507" s="215">
        <v>191786721</v>
      </c>
      <c r="E8507" s="215">
        <v>1020</v>
      </c>
      <c r="F8507" s="215">
        <v>1122</v>
      </c>
      <c r="G8507" s="215">
        <v>1004</v>
      </c>
      <c r="I8507" s="215" t="s">
        <v>10142</v>
      </c>
      <c r="J8507" s="215" t="s">
        <v>10143</v>
      </c>
      <c r="K8507" s="215" t="s">
        <v>8688</v>
      </c>
      <c r="L8507" s="215" t="s">
        <v>11314</v>
      </c>
      <c r="AD8507" s="216"/>
    </row>
    <row r="8508" spans="1:30" s="215" customFormat="1" x14ac:dyDescent="0.25">
      <c r="A8508" s="215" t="s">
        <v>160</v>
      </c>
      <c r="B8508" s="215">
        <v>6263</v>
      </c>
      <c r="C8508" s="215" t="s">
        <v>286</v>
      </c>
      <c r="D8508" s="215">
        <v>191811080</v>
      </c>
      <c r="E8508" s="215">
        <v>1020</v>
      </c>
      <c r="F8508" s="215">
        <v>1110</v>
      </c>
      <c r="G8508" s="215">
        <v>1003</v>
      </c>
      <c r="I8508" s="215" t="s">
        <v>11906</v>
      </c>
      <c r="J8508" s="215" t="s">
        <v>11907</v>
      </c>
      <c r="K8508" s="215" t="s">
        <v>8688</v>
      </c>
      <c r="L8508" s="215" t="s">
        <v>11923</v>
      </c>
      <c r="AD8508" s="216"/>
    </row>
    <row r="8509" spans="1:30" s="215" customFormat="1" x14ac:dyDescent="0.25">
      <c r="A8509" s="215" t="s">
        <v>160</v>
      </c>
      <c r="B8509" s="215">
        <v>6263</v>
      </c>
      <c r="C8509" s="215" t="s">
        <v>286</v>
      </c>
      <c r="D8509" s="215">
        <v>191811081</v>
      </c>
      <c r="E8509" s="215">
        <v>1020</v>
      </c>
      <c r="F8509" s="215">
        <v>1110</v>
      </c>
      <c r="G8509" s="215">
        <v>1003</v>
      </c>
      <c r="I8509" s="215" t="s">
        <v>11908</v>
      </c>
      <c r="J8509" s="215" t="s">
        <v>11909</v>
      </c>
      <c r="K8509" s="215" t="s">
        <v>8688</v>
      </c>
      <c r="L8509" s="215" t="s">
        <v>11924</v>
      </c>
      <c r="AD8509" s="216"/>
    </row>
    <row r="8510" spans="1:30" s="215" customFormat="1" x14ac:dyDescent="0.25">
      <c r="A8510" s="215" t="s">
        <v>160</v>
      </c>
      <c r="B8510" s="215">
        <v>6263</v>
      </c>
      <c r="C8510" s="215" t="s">
        <v>286</v>
      </c>
      <c r="D8510" s="215">
        <v>191813294</v>
      </c>
      <c r="E8510" s="215">
        <v>1020</v>
      </c>
      <c r="F8510" s="215">
        <v>1110</v>
      </c>
      <c r="G8510" s="215">
        <v>1004</v>
      </c>
      <c r="I8510" s="215" t="s">
        <v>10144</v>
      </c>
      <c r="J8510" s="215" t="s">
        <v>10145</v>
      </c>
      <c r="K8510" s="215" t="s">
        <v>8688</v>
      </c>
      <c r="L8510" s="215" t="s">
        <v>11315</v>
      </c>
      <c r="AD8510" s="216"/>
    </row>
    <row r="8511" spans="1:30" s="215" customFormat="1" x14ac:dyDescent="0.25">
      <c r="A8511" s="215" t="s">
        <v>160</v>
      </c>
      <c r="B8511" s="215">
        <v>6263</v>
      </c>
      <c r="C8511" s="215" t="s">
        <v>286</v>
      </c>
      <c r="D8511" s="215">
        <v>191831307</v>
      </c>
      <c r="E8511" s="215">
        <v>1020</v>
      </c>
      <c r="F8511" s="215">
        <v>1110</v>
      </c>
      <c r="G8511" s="215">
        <v>1004</v>
      </c>
      <c r="I8511" s="215" t="s">
        <v>10146</v>
      </c>
      <c r="J8511" s="215" t="s">
        <v>10147</v>
      </c>
      <c r="K8511" s="215" t="s">
        <v>8688</v>
      </c>
      <c r="L8511" s="215" t="s">
        <v>11316</v>
      </c>
      <c r="AD8511" s="216"/>
    </row>
    <row r="8512" spans="1:30" s="215" customFormat="1" x14ac:dyDescent="0.25">
      <c r="A8512" s="215" t="s">
        <v>160</v>
      </c>
      <c r="B8512" s="215">
        <v>6263</v>
      </c>
      <c r="C8512" s="215" t="s">
        <v>286</v>
      </c>
      <c r="D8512" s="215">
        <v>191833303</v>
      </c>
      <c r="E8512" s="215">
        <v>1020</v>
      </c>
      <c r="F8512" s="215">
        <v>1121</v>
      </c>
      <c r="G8512" s="215">
        <v>1003</v>
      </c>
      <c r="I8512" s="215" t="s">
        <v>10148</v>
      </c>
      <c r="J8512" s="215" t="s">
        <v>10149</v>
      </c>
      <c r="K8512" s="215" t="s">
        <v>8688</v>
      </c>
      <c r="L8512" s="215" t="s">
        <v>11317</v>
      </c>
      <c r="AD8512" s="216"/>
    </row>
    <row r="8513" spans="1:30" s="215" customFormat="1" x14ac:dyDescent="0.25">
      <c r="A8513" s="215" t="s">
        <v>160</v>
      </c>
      <c r="B8513" s="215">
        <v>6263</v>
      </c>
      <c r="C8513" s="215" t="s">
        <v>286</v>
      </c>
      <c r="D8513" s="215">
        <v>191842939</v>
      </c>
      <c r="E8513" s="215">
        <v>1020</v>
      </c>
      <c r="F8513" s="215">
        <v>1110</v>
      </c>
      <c r="G8513" s="215">
        <v>1004</v>
      </c>
      <c r="I8513" s="215" t="s">
        <v>10150</v>
      </c>
      <c r="J8513" s="215" t="s">
        <v>10151</v>
      </c>
      <c r="K8513" s="215" t="s">
        <v>8688</v>
      </c>
      <c r="L8513" s="215" t="s">
        <v>11318</v>
      </c>
      <c r="AD8513" s="216"/>
    </row>
    <row r="8514" spans="1:30" s="215" customFormat="1" x14ac:dyDescent="0.25">
      <c r="A8514" s="215" t="s">
        <v>160</v>
      </c>
      <c r="B8514" s="215">
        <v>6263</v>
      </c>
      <c r="C8514" s="215" t="s">
        <v>286</v>
      </c>
      <c r="D8514" s="215">
        <v>191850114</v>
      </c>
      <c r="E8514" s="215">
        <v>1060</v>
      </c>
      <c r="F8514" s="215">
        <v>1242</v>
      </c>
      <c r="G8514" s="215">
        <v>1004</v>
      </c>
      <c r="I8514" s="215" t="s">
        <v>26997</v>
      </c>
      <c r="J8514" s="215" t="s">
        <v>26998</v>
      </c>
      <c r="K8514" s="215" t="s">
        <v>328</v>
      </c>
      <c r="L8514" s="215" t="s">
        <v>27011</v>
      </c>
      <c r="AD8514" s="216"/>
    </row>
    <row r="8515" spans="1:30" s="215" customFormat="1" x14ac:dyDescent="0.25">
      <c r="A8515" s="215" t="s">
        <v>160</v>
      </c>
      <c r="B8515" s="215">
        <v>6263</v>
      </c>
      <c r="C8515" s="215" t="s">
        <v>286</v>
      </c>
      <c r="D8515" s="215">
        <v>191860203</v>
      </c>
      <c r="E8515" s="215">
        <v>1020</v>
      </c>
      <c r="F8515" s="215">
        <v>1110</v>
      </c>
      <c r="G8515" s="215">
        <v>1004</v>
      </c>
      <c r="I8515" s="215" t="s">
        <v>10152</v>
      </c>
      <c r="J8515" s="215" t="s">
        <v>10153</v>
      </c>
      <c r="K8515" s="215" t="s">
        <v>8688</v>
      </c>
      <c r="L8515" s="215" t="s">
        <v>11319</v>
      </c>
      <c r="AD8515" s="216"/>
    </row>
    <row r="8516" spans="1:30" s="215" customFormat="1" x14ac:dyDescent="0.25">
      <c r="A8516" s="215" t="s">
        <v>160</v>
      </c>
      <c r="B8516" s="215">
        <v>6263</v>
      </c>
      <c r="C8516" s="215" t="s">
        <v>286</v>
      </c>
      <c r="D8516" s="215">
        <v>191860211</v>
      </c>
      <c r="E8516" s="215">
        <v>1020</v>
      </c>
      <c r="F8516" s="215">
        <v>1110</v>
      </c>
      <c r="G8516" s="215">
        <v>1004</v>
      </c>
      <c r="I8516" s="215" t="s">
        <v>10152</v>
      </c>
      <c r="J8516" s="215" t="s">
        <v>10153</v>
      </c>
      <c r="K8516" s="215" t="s">
        <v>8688</v>
      </c>
      <c r="L8516" s="215" t="s">
        <v>11320</v>
      </c>
      <c r="AD8516" s="216"/>
    </row>
    <row r="8517" spans="1:30" s="215" customFormat="1" x14ac:dyDescent="0.25">
      <c r="A8517" s="215" t="s">
        <v>160</v>
      </c>
      <c r="B8517" s="215">
        <v>6263</v>
      </c>
      <c r="C8517" s="215" t="s">
        <v>286</v>
      </c>
      <c r="D8517" s="215">
        <v>191862146</v>
      </c>
      <c r="E8517" s="215">
        <v>1020</v>
      </c>
      <c r="F8517" s="215">
        <v>1110</v>
      </c>
      <c r="G8517" s="215">
        <v>1004</v>
      </c>
      <c r="I8517" s="215" t="s">
        <v>10154</v>
      </c>
      <c r="J8517" s="215" t="s">
        <v>10155</v>
      </c>
      <c r="K8517" s="215" t="s">
        <v>8688</v>
      </c>
      <c r="L8517" s="215" t="s">
        <v>11321</v>
      </c>
      <c r="AD8517" s="216"/>
    </row>
    <row r="8518" spans="1:30" s="215" customFormat="1" x14ac:dyDescent="0.25">
      <c r="A8518" s="215" t="s">
        <v>160</v>
      </c>
      <c r="B8518" s="215">
        <v>6263</v>
      </c>
      <c r="C8518" s="215" t="s">
        <v>286</v>
      </c>
      <c r="D8518" s="215">
        <v>191869293</v>
      </c>
      <c r="E8518" s="215">
        <v>1020</v>
      </c>
      <c r="F8518" s="215">
        <v>1110</v>
      </c>
      <c r="G8518" s="215">
        <v>1004</v>
      </c>
      <c r="I8518" s="215" t="s">
        <v>10156</v>
      </c>
      <c r="J8518" s="215" t="s">
        <v>10157</v>
      </c>
      <c r="K8518" s="215" t="s">
        <v>8688</v>
      </c>
      <c r="L8518" s="215" t="s">
        <v>11322</v>
      </c>
      <c r="AD8518" s="216"/>
    </row>
    <row r="8519" spans="1:30" s="215" customFormat="1" x14ac:dyDescent="0.25">
      <c r="A8519" s="215" t="s">
        <v>160</v>
      </c>
      <c r="B8519" s="215">
        <v>6263</v>
      </c>
      <c r="C8519" s="215" t="s">
        <v>286</v>
      </c>
      <c r="D8519" s="215">
        <v>191869294</v>
      </c>
      <c r="E8519" s="215">
        <v>1020</v>
      </c>
      <c r="F8519" s="215">
        <v>1110</v>
      </c>
      <c r="G8519" s="215">
        <v>1004</v>
      </c>
      <c r="I8519" s="215" t="s">
        <v>10158</v>
      </c>
      <c r="J8519" s="215" t="s">
        <v>10159</v>
      </c>
      <c r="K8519" s="215" t="s">
        <v>8688</v>
      </c>
      <c r="L8519" s="215" t="s">
        <v>11323</v>
      </c>
      <c r="AD8519" s="216"/>
    </row>
    <row r="8520" spans="1:30" s="215" customFormat="1" x14ac:dyDescent="0.25">
      <c r="A8520" s="215" t="s">
        <v>160</v>
      </c>
      <c r="B8520" s="215">
        <v>6263</v>
      </c>
      <c r="C8520" s="215" t="s">
        <v>286</v>
      </c>
      <c r="D8520" s="215">
        <v>191869314</v>
      </c>
      <c r="E8520" s="215">
        <v>1020</v>
      </c>
      <c r="F8520" s="215">
        <v>1110</v>
      </c>
      <c r="G8520" s="215">
        <v>1004</v>
      </c>
      <c r="I8520" s="215" t="s">
        <v>29307</v>
      </c>
      <c r="J8520" s="215" t="s">
        <v>29308</v>
      </c>
      <c r="K8520" s="215" t="s">
        <v>8688</v>
      </c>
      <c r="L8520" s="215" t="s">
        <v>29339</v>
      </c>
      <c r="AD8520" s="216"/>
    </row>
    <row r="8521" spans="1:30" s="215" customFormat="1" x14ac:dyDescent="0.25">
      <c r="A8521" s="215" t="s">
        <v>160</v>
      </c>
      <c r="B8521" s="215">
        <v>6263</v>
      </c>
      <c r="C8521" s="215" t="s">
        <v>286</v>
      </c>
      <c r="D8521" s="215">
        <v>191873171</v>
      </c>
      <c r="E8521" s="215">
        <v>1020</v>
      </c>
      <c r="F8521" s="215">
        <v>1122</v>
      </c>
      <c r="G8521" s="215">
        <v>1004</v>
      </c>
      <c r="I8521" s="215" t="s">
        <v>26029</v>
      </c>
      <c r="J8521" s="215" t="s">
        <v>26030</v>
      </c>
      <c r="K8521" s="215" t="s">
        <v>8688</v>
      </c>
      <c r="L8521" s="215" t="s">
        <v>26109</v>
      </c>
      <c r="AD8521" s="216"/>
    </row>
    <row r="8522" spans="1:30" s="215" customFormat="1" x14ac:dyDescent="0.25">
      <c r="A8522" s="215" t="s">
        <v>160</v>
      </c>
      <c r="B8522" s="215">
        <v>6263</v>
      </c>
      <c r="C8522" s="215" t="s">
        <v>286</v>
      </c>
      <c r="D8522" s="215">
        <v>191873172</v>
      </c>
      <c r="E8522" s="215">
        <v>1020</v>
      </c>
      <c r="F8522" s="215">
        <v>1122</v>
      </c>
      <c r="G8522" s="215">
        <v>1004</v>
      </c>
      <c r="I8522" s="215" t="s">
        <v>26031</v>
      </c>
      <c r="J8522" s="215" t="s">
        <v>26032</v>
      </c>
      <c r="K8522" s="215" t="s">
        <v>8688</v>
      </c>
      <c r="L8522" s="215" t="s">
        <v>26110</v>
      </c>
      <c r="AD8522" s="216"/>
    </row>
    <row r="8523" spans="1:30" s="215" customFormat="1" x14ac:dyDescent="0.25">
      <c r="A8523" s="215" t="s">
        <v>160</v>
      </c>
      <c r="B8523" s="215">
        <v>6263</v>
      </c>
      <c r="C8523" s="215" t="s">
        <v>286</v>
      </c>
      <c r="D8523" s="215">
        <v>191873174</v>
      </c>
      <c r="E8523" s="215">
        <v>1020</v>
      </c>
      <c r="F8523" s="215">
        <v>1110</v>
      </c>
      <c r="G8523" s="215">
        <v>1004</v>
      </c>
      <c r="I8523" s="215" t="s">
        <v>10160</v>
      </c>
      <c r="J8523" s="215" t="s">
        <v>10161</v>
      </c>
      <c r="K8523" s="215" t="s">
        <v>8688</v>
      </c>
      <c r="L8523" s="215" t="s">
        <v>11324</v>
      </c>
      <c r="AD8523" s="216"/>
    </row>
    <row r="8524" spans="1:30" s="215" customFormat="1" x14ac:dyDescent="0.25">
      <c r="A8524" s="215" t="s">
        <v>160</v>
      </c>
      <c r="B8524" s="215">
        <v>6263</v>
      </c>
      <c r="C8524" s="215" t="s">
        <v>286</v>
      </c>
      <c r="D8524" s="215">
        <v>191873176</v>
      </c>
      <c r="E8524" s="215">
        <v>1020</v>
      </c>
      <c r="F8524" s="215">
        <v>1110</v>
      </c>
      <c r="G8524" s="215">
        <v>1004</v>
      </c>
      <c r="I8524" s="215" t="s">
        <v>24720</v>
      </c>
      <c r="J8524" s="215" t="s">
        <v>24721</v>
      </c>
      <c r="K8524" s="215" t="s">
        <v>8688</v>
      </c>
      <c r="L8524" s="215" t="s">
        <v>24769</v>
      </c>
      <c r="AD8524" s="216"/>
    </row>
    <row r="8525" spans="1:30" s="215" customFormat="1" x14ac:dyDescent="0.25">
      <c r="A8525" s="215" t="s">
        <v>160</v>
      </c>
      <c r="B8525" s="215">
        <v>6263</v>
      </c>
      <c r="C8525" s="215" t="s">
        <v>286</v>
      </c>
      <c r="D8525" s="215">
        <v>191873178</v>
      </c>
      <c r="E8525" s="215">
        <v>1020</v>
      </c>
      <c r="F8525" s="215">
        <v>1110</v>
      </c>
      <c r="G8525" s="215">
        <v>1004</v>
      </c>
      <c r="I8525" s="215" t="s">
        <v>10162</v>
      </c>
      <c r="J8525" s="215" t="s">
        <v>10163</v>
      </c>
      <c r="K8525" s="215" t="s">
        <v>8688</v>
      </c>
      <c r="L8525" s="215" t="s">
        <v>11325</v>
      </c>
      <c r="AD8525" s="216"/>
    </row>
    <row r="8526" spans="1:30" s="215" customFormat="1" x14ac:dyDescent="0.25">
      <c r="A8526" s="215" t="s">
        <v>160</v>
      </c>
      <c r="B8526" s="215">
        <v>6263</v>
      </c>
      <c r="C8526" s="215" t="s">
        <v>286</v>
      </c>
      <c r="D8526" s="215">
        <v>191884205</v>
      </c>
      <c r="E8526" s="215">
        <v>1020</v>
      </c>
      <c r="F8526" s="215">
        <v>1110</v>
      </c>
      <c r="G8526" s="215">
        <v>1004</v>
      </c>
      <c r="I8526" s="215" t="s">
        <v>10164</v>
      </c>
      <c r="J8526" s="215" t="s">
        <v>10165</v>
      </c>
      <c r="K8526" s="215" t="s">
        <v>8688</v>
      </c>
      <c r="L8526" s="215" t="s">
        <v>11326</v>
      </c>
      <c r="AD8526" s="216"/>
    </row>
    <row r="8527" spans="1:30" s="215" customFormat="1" x14ac:dyDescent="0.25">
      <c r="A8527" s="215" t="s">
        <v>160</v>
      </c>
      <c r="B8527" s="215">
        <v>6263</v>
      </c>
      <c r="C8527" s="215" t="s">
        <v>286</v>
      </c>
      <c r="D8527" s="215">
        <v>191889638</v>
      </c>
      <c r="E8527" s="215">
        <v>1020</v>
      </c>
      <c r="F8527" s="215">
        <v>1121</v>
      </c>
      <c r="G8527" s="215">
        <v>1004</v>
      </c>
      <c r="I8527" s="215" t="s">
        <v>27937</v>
      </c>
      <c r="J8527" s="215" t="s">
        <v>27938</v>
      </c>
      <c r="K8527" s="215" t="s">
        <v>8688</v>
      </c>
      <c r="L8527" s="215" t="s">
        <v>28055</v>
      </c>
      <c r="AD8527" s="216"/>
    </row>
    <row r="8528" spans="1:30" s="215" customFormat="1" x14ac:dyDescent="0.25">
      <c r="A8528" s="215" t="s">
        <v>160</v>
      </c>
      <c r="B8528" s="215">
        <v>6263</v>
      </c>
      <c r="C8528" s="215" t="s">
        <v>286</v>
      </c>
      <c r="D8528" s="215">
        <v>191890232</v>
      </c>
      <c r="E8528" s="215">
        <v>1020</v>
      </c>
      <c r="F8528" s="215">
        <v>1110</v>
      </c>
      <c r="G8528" s="215">
        <v>1004</v>
      </c>
      <c r="I8528" s="215" t="s">
        <v>10166</v>
      </c>
      <c r="J8528" s="215" t="s">
        <v>10167</v>
      </c>
      <c r="K8528" s="215" t="s">
        <v>8688</v>
      </c>
      <c r="L8528" s="215" t="s">
        <v>11327</v>
      </c>
      <c r="AD8528" s="216"/>
    </row>
    <row r="8529" spans="1:30" s="215" customFormat="1" x14ac:dyDescent="0.25">
      <c r="A8529" s="215" t="s">
        <v>160</v>
      </c>
      <c r="B8529" s="215">
        <v>6263</v>
      </c>
      <c r="C8529" s="215" t="s">
        <v>286</v>
      </c>
      <c r="D8529" s="215">
        <v>191890233</v>
      </c>
      <c r="E8529" s="215">
        <v>1020</v>
      </c>
      <c r="F8529" s="215">
        <v>1110</v>
      </c>
      <c r="G8529" s="215">
        <v>1004</v>
      </c>
      <c r="I8529" s="215" t="s">
        <v>10168</v>
      </c>
      <c r="J8529" s="215" t="s">
        <v>10169</v>
      </c>
      <c r="K8529" s="215" t="s">
        <v>8688</v>
      </c>
      <c r="L8529" s="215" t="s">
        <v>11328</v>
      </c>
      <c r="AD8529" s="216"/>
    </row>
    <row r="8530" spans="1:30" s="215" customFormat="1" x14ac:dyDescent="0.25">
      <c r="A8530" s="215" t="s">
        <v>160</v>
      </c>
      <c r="B8530" s="215">
        <v>6263</v>
      </c>
      <c r="C8530" s="215" t="s">
        <v>286</v>
      </c>
      <c r="D8530" s="215">
        <v>191890234</v>
      </c>
      <c r="E8530" s="215">
        <v>1020</v>
      </c>
      <c r="F8530" s="215">
        <v>1110</v>
      </c>
      <c r="G8530" s="215">
        <v>1004</v>
      </c>
      <c r="I8530" s="215" t="s">
        <v>10170</v>
      </c>
      <c r="J8530" s="215" t="s">
        <v>10171</v>
      </c>
      <c r="K8530" s="215" t="s">
        <v>8688</v>
      </c>
      <c r="L8530" s="215" t="s">
        <v>11329</v>
      </c>
      <c r="AD8530" s="216"/>
    </row>
    <row r="8531" spans="1:30" s="215" customFormat="1" x14ac:dyDescent="0.25">
      <c r="A8531" s="215" t="s">
        <v>160</v>
      </c>
      <c r="B8531" s="215">
        <v>6263</v>
      </c>
      <c r="C8531" s="215" t="s">
        <v>286</v>
      </c>
      <c r="D8531" s="215">
        <v>191900931</v>
      </c>
      <c r="E8531" s="215">
        <v>1020</v>
      </c>
      <c r="F8531" s="215">
        <v>1110</v>
      </c>
      <c r="G8531" s="215">
        <v>1004</v>
      </c>
      <c r="I8531" s="215" t="s">
        <v>28250</v>
      </c>
      <c r="J8531" s="215" t="s">
        <v>28251</v>
      </c>
      <c r="K8531" s="215" t="s">
        <v>8688</v>
      </c>
      <c r="L8531" s="215" t="s">
        <v>11330</v>
      </c>
      <c r="AD8531" s="216"/>
    </row>
    <row r="8532" spans="1:30" s="215" customFormat="1" x14ac:dyDescent="0.25">
      <c r="A8532" s="215" t="s">
        <v>160</v>
      </c>
      <c r="B8532" s="215">
        <v>6263</v>
      </c>
      <c r="C8532" s="215" t="s">
        <v>286</v>
      </c>
      <c r="D8532" s="215">
        <v>191900951</v>
      </c>
      <c r="E8532" s="215">
        <v>1020</v>
      </c>
      <c r="F8532" s="215">
        <v>1110</v>
      </c>
      <c r="G8532" s="215">
        <v>1004</v>
      </c>
      <c r="I8532" s="215" t="s">
        <v>10172</v>
      </c>
      <c r="J8532" s="215" t="s">
        <v>10173</v>
      </c>
      <c r="K8532" s="215" t="s">
        <v>8688</v>
      </c>
      <c r="L8532" s="215" t="s">
        <v>11331</v>
      </c>
      <c r="AD8532" s="216"/>
    </row>
    <row r="8533" spans="1:30" s="215" customFormat="1" x14ac:dyDescent="0.25">
      <c r="A8533" s="215" t="s">
        <v>160</v>
      </c>
      <c r="B8533" s="215">
        <v>6263</v>
      </c>
      <c r="C8533" s="215" t="s">
        <v>286</v>
      </c>
      <c r="D8533" s="215">
        <v>191901074</v>
      </c>
      <c r="E8533" s="215">
        <v>1020</v>
      </c>
      <c r="F8533" s="215">
        <v>1110</v>
      </c>
      <c r="G8533" s="215">
        <v>1004</v>
      </c>
      <c r="I8533" s="215" t="s">
        <v>10174</v>
      </c>
      <c r="J8533" s="215" t="s">
        <v>10175</v>
      </c>
      <c r="K8533" s="215" t="s">
        <v>8688</v>
      </c>
      <c r="L8533" s="215" t="s">
        <v>11332</v>
      </c>
      <c r="AD8533" s="216"/>
    </row>
    <row r="8534" spans="1:30" s="215" customFormat="1" x14ac:dyDescent="0.25">
      <c r="A8534" s="215" t="s">
        <v>160</v>
      </c>
      <c r="B8534" s="215">
        <v>6263</v>
      </c>
      <c r="C8534" s="215" t="s">
        <v>286</v>
      </c>
      <c r="D8534" s="215">
        <v>191907927</v>
      </c>
      <c r="E8534" s="215">
        <v>1060</v>
      </c>
      <c r="F8534" s="215">
        <v>1252</v>
      </c>
      <c r="G8534" s="215">
        <v>1004</v>
      </c>
      <c r="I8534" s="215" t="s">
        <v>10176</v>
      </c>
      <c r="J8534" s="215" t="s">
        <v>10177</v>
      </c>
      <c r="K8534" s="215" t="s">
        <v>8688</v>
      </c>
      <c r="L8534" s="215" t="s">
        <v>11333</v>
      </c>
      <c r="AD8534" s="216"/>
    </row>
    <row r="8535" spans="1:30" s="215" customFormat="1" x14ac:dyDescent="0.25">
      <c r="A8535" s="215" t="s">
        <v>160</v>
      </c>
      <c r="B8535" s="215">
        <v>6263</v>
      </c>
      <c r="C8535" s="215" t="s">
        <v>286</v>
      </c>
      <c r="D8535" s="215">
        <v>191908803</v>
      </c>
      <c r="E8535" s="215">
        <v>1060</v>
      </c>
      <c r="F8535" s="215">
        <v>1242</v>
      </c>
      <c r="G8535" s="215">
        <v>1004</v>
      </c>
      <c r="I8535" s="215" t="s">
        <v>10178</v>
      </c>
      <c r="J8535" s="215" t="s">
        <v>10179</v>
      </c>
      <c r="K8535" s="215" t="s">
        <v>8688</v>
      </c>
      <c r="L8535" s="215" t="s">
        <v>11334</v>
      </c>
      <c r="AD8535" s="216"/>
    </row>
    <row r="8536" spans="1:30" s="215" customFormat="1" x14ac:dyDescent="0.25">
      <c r="A8536" s="215" t="s">
        <v>160</v>
      </c>
      <c r="B8536" s="215">
        <v>6263</v>
      </c>
      <c r="C8536" s="215" t="s">
        <v>286</v>
      </c>
      <c r="D8536" s="215">
        <v>191908808</v>
      </c>
      <c r="E8536" s="215">
        <v>1060</v>
      </c>
      <c r="F8536" s="215">
        <v>1242</v>
      </c>
      <c r="G8536" s="215">
        <v>1004</v>
      </c>
      <c r="I8536" s="215" t="s">
        <v>10180</v>
      </c>
      <c r="J8536" s="215" t="s">
        <v>10181</v>
      </c>
      <c r="K8536" s="215" t="s">
        <v>8688</v>
      </c>
      <c r="L8536" s="215" t="s">
        <v>11335</v>
      </c>
      <c r="AD8536" s="216"/>
    </row>
    <row r="8537" spans="1:30" s="215" customFormat="1" x14ac:dyDescent="0.25">
      <c r="A8537" s="215" t="s">
        <v>160</v>
      </c>
      <c r="B8537" s="215">
        <v>6263</v>
      </c>
      <c r="C8537" s="215" t="s">
        <v>286</v>
      </c>
      <c r="D8537" s="215">
        <v>191909500</v>
      </c>
      <c r="E8537" s="215">
        <v>1060</v>
      </c>
      <c r="F8537" s="215">
        <v>1242</v>
      </c>
      <c r="G8537" s="215">
        <v>1004</v>
      </c>
      <c r="I8537" s="215" t="s">
        <v>10182</v>
      </c>
      <c r="J8537" s="215" t="s">
        <v>10183</v>
      </c>
      <c r="K8537" s="215" t="s">
        <v>8688</v>
      </c>
      <c r="L8537" s="215" t="s">
        <v>11336</v>
      </c>
      <c r="AD8537" s="216"/>
    </row>
    <row r="8538" spans="1:30" s="215" customFormat="1" x14ac:dyDescent="0.25">
      <c r="A8538" s="215" t="s">
        <v>160</v>
      </c>
      <c r="B8538" s="215">
        <v>6263</v>
      </c>
      <c r="C8538" s="215" t="s">
        <v>286</v>
      </c>
      <c r="D8538" s="215">
        <v>191910938</v>
      </c>
      <c r="E8538" s="215">
        <v>1020</v>
      </c>
      <c r="F8538" s="215">
        <v>1110</v>
      </c>
      <c r="G8538" s="215">
        <v>1004</v>
      </c>
      <c r="I8538" s="215" t="s">
        <v>10184</v>
      </c>
      <c r="J8538" s="215" t="s">
        <v>10185</v>
      </c>
      <c r="K8538" s="215" t="s">
        <v>8688</v>
      </c>
      <c r="L8538" s="215" t="s">
        <v>11337</v>
      </c>
      <c r="AD8538" s="216"/>
    </row>
    <row r="8539" spans="1:30" s="215" customFormat="1" x14ac:dyDescent="0.25">
      <c r="A8539" s="215" t="s">
        <v>160</v>
      </c>
      <c r="B8539" s="215">
        <v>6263</v>
      </c>
      <c r="C8539" s="215" t="s">
        <v>286</v>
      </c>
      <c r="D8539" s="215">
        <v>191915261</v>
      </c>
      <c r="E8539" s="215">
        <v>1060</v>
      </c>
      <c r="F8539" s="215">
        <v>1110</v>
      </c>
      <c r="G8539" s="215">
        <v>1004</v>
      </c>
      <c r="I8539" s="215" t="s">
        <v>4525</v>
      </c>
      <c r="J8539" s="215" t="s">
        <v>4526</v>
      </c>
      <c r="K8539" s="215" t="s">
        <v>328</v>
      </c>
      <c r="L8539" s="215" t="s">
        <v>7320</v>
      </c>
      <c r="AD8539" s="216"/>
    </row>
    <row r="8540" spans="1:30" s="215" customFormat="1" x14ac:dyDescent="0.25">
      <c r="A8540" s="215" t="s">
        <v>160</v>
      </c>
      <c r="B8540" s="215">
        <v>6263</v>
      </c>
      <c r="C8540" s="215" t="s">
        <v>286</v>
      </c>
      <c r="D8540" s="215">
        <v>191927639</v>
      </c>
      <c r="E8540" s="215">
        <v>1020</v>
      </c>
      <c r="F8540" s="215">
        <v>1110</v>
      </c>
      <c r="G8540" s="215">
        <v>1004</v>
      </c>
      <c r="I8540" s="215" t="s">
        <v>26033</v>
      </c>
      <c r="J8540" s="215" t="s">
        <v>26034</v>
      </c>
      <c r="K8540" s="215" t="s">
        <v>8688</v>
      </c>
      <c r="L8540" s="215" t="s">
        <v>26111</v>
      </c>
      <c r="AD8540" s="216"/>
    </row>
    <row r="8541" spans="1:30" s="215" customFormat="1" x14ac:dyDescent="0.25">
      <c r="A8541" s="215" t="s">
        <v>160</v>
      </c>
      <c r="B8541" s="215">
        <v>6263</v>
      </c>
      <c r="C8541" s="215" t="s">
        <v>286</v>
      </c>
      <c r="D8541" s="215">
        <v>191927640</v>
      </c>
      <c r="E8541" s="215">
        <v>1060</v>
      </c>
      <c r="F8541" s="215">
        <v>1242</v>
      </c>
      <c r="G8541" s="215">
        <v>1003</v>
      </c>
      <c r="I8541" s="215" t="s">
        <v>26033</v>
      </c>
      <c r="J8541" s="215" t="s">
        <v>26034</v>
      </c>
      <c r="K8541" s="215" t="s">
        <v>8688</v>
      </c>
      <c r="L8541" s="215" t="s">
        <v>27036</v>
      </c>
      <c r="AD8541" s="216"/>
    </row>
    <row r="8542" spans="1:30" s="215" customFormat="1" x14ac:dyDescent="0.25">
      <c r="A8542" s="215" t="s">
        <v>160</v>
      </c>
      <c r="B8542" s="215">
        <v>6263</v>
      </c>
      <c r="C8542" s="215" t="s">
        <v>286</v>
      </c>
      <c r="D8542" s="215">
        <v>191951698</v>
      </c>
      <c r="E8542" s="215">
        <v>1020</v>
      </c>
      <c r="F8542" s="215">
        <v>1110</v>
      </c>
      <c r="G8542" s="215">
        <v>1004</v>
      </c>
      <c r="I8542" s="215" t="s">
        <v>10186</v>
      </c>
      <c r="J8542" s="215" t="s">
        <v>10187</v>
      </c>
      <c r="K8542" s="215" t="s">
        <v>8688</v>
      </c>
      <c r="L8542" s="215" t="s">
        <v>11338</v>
      </c>
      <c r="AD8542" s="216"/>
    </row>
    <row r="8543" spans="1:30" s="215" customFormat="1" x14ac:dyDescent="0.25">
      <c r="A8543" s="215" t="s">
        <v>160</v>
      </c>
      <c r="B8543" s="215">
        <v>6263</v>
      </c>
      <c r="C8543" s="215" t="s">
        <v>286</v>
      </c>
      <c r="D8543" s="215">
        <v>191957082</v>
      </c>
      <c r="E8543" s="215">
        <v>1020</v>
      </c>
      <c r="F8543" s="215">
        <v>1110</v>
      </c>
      <c r="G8543" s="215">
        <v>1003</v>
      </c>
      <c r="I8543" s="215" t="s">
        <v>10188</v>
      </c>
      <c r="J8543" s="215" t="s">
        <v>10189</v>
      </c>
      <c r="K8543" s="215" t="s">
        <v>8688</v>
      </c>
      <c r="L8543" s="215" t="s">
        <v>11339</v>
      </c>
      <c r="AD8543" s="216"/>
    </row>
    <row r="8544" spans="1:30" s="215" customFormat="1" x14ac:dyDescent="0.25">
      <c r="A8544" s="215" t="s">
        <v>160</v>
      </c>
      <c r="B8544" s="215">
        <v>6263</v>
      </c>
      <c r="C8544" s="215" t="s">
        <v>286</v>
      </c>
      <c r="D8544" s="215">
        <v>191957086</v>
      </c>
      <c r="E8544" s="215">
        <v>1020</v>
      </c>
      <c r="F8544" s="215">
        <v>1121</v>
      </c>
      <c r="G8544" s="215">
        <v>1004</v>
      </c>
      <c r="I8544" s="215" t="s">
        <v>10190</v>
      </c>
      <c r="J8544" s="215" t="s">
        <v>10191</v>
      </c>
      <c r="K8544" s="215" t="s">
        <v>8688</v>
      </c>
      <c r="L8544" s="215" t="s">
        <v>11340</v>
      </c>
      <c r="AD8544" s="216"/>
    </row>
    <row r="8545" spans="1:30" s="215" customFormat="1" x14ac:dyDescent="0.25">
      <c r="A8545" s="215" t="s">
        <v>160</v>
      </c>
      <c r="B8545" s="215">
        <v>6263</v>
      </c>
      <c r="C8545" s="215" t="s">
        <v>286</v>
      </c>
      <c r="D8545" s="215">
        <v>191957093</v>
      </c>
      <c r="E8545" s="215">
        <v>1020</v>
      </c>
      <c r="F8545" s="215">
        <v>1110</v>
      </c>
      <c r="G8545" s="215">
        <v>1004</v>
      </c>
      <c r="I8545" s="215" t="s">
        <v>10192</v>
      </c>
      <c r="J8545" s="215" t="s">
        <v>10193</v>
      </c>
      <c r="K8545" s="215" t="s">
        <v>8688</v>
      </c>
      <c r="L8545" s="215" t="s">
        <v>11635</v>
      </c>
      <c r="AD8545" s="216"/>
    </row>
    <row r="8546" spans="1:30" s="215" customFormat="1" x14ac:dyDescent="0.25">
      <c r="A8546" s="215" t="s">
        <v>160</v>
      </c>
      <c r="B8546" s="215">
        <v>6263</v>
      </c>
      <c r="C8546" s="215" t="s">
        <v>286</v>
      </c>
      <c r="D8546" s="215">
        <v>191957094</v>
      </c>
      <c r="E8546" s="215">
        <v>1020</v>
      </c>
      <c r="F8546" s="215">
        <v>1110</v>
      </c>
      <c r="G8546" s="215">
        <v>1004</v>
      </c>
      <c r="I8546" s="215" t="s">
        <v>10194</v>
      </c>
      <c r="J8546" s="215" t="s">
        <v>10195</v>
      </c>
      <c r="K8546" s="215" t="s">
        <v>8688</v>
      </c>
      <c r="L8546" s="215" t="s">
        <v>11636</v>
      </c>
      <c r="AD8546" s="216"/>
    </row>
    <row r="8547" spans="1:30" s="215" customFormat="1" x14ac:dyDescent="0.25">
      <c r="A8547" s="215" t="s">
        <v>160</v>
      </c>
      <c r="B8547" s="215">
        <v>6263</v>
      </c>
      <c r="C8547" s="215" t="s">
        <v>286</v>
      </c>
      <c r="D8547" s="215">
        <v>191957096</v>
      </c>
      <c r="E8547" s="215">
        <v>1020</v>
      </c>
      <c r="F8547" s="215">
        <v>1110</v>
      </c>
      <c r="G8547" s="215">
        <v>1004</v>
      </c>
      <c r="I8547" s="215" t="s">
        <v>10196</v>
      </c>
      <c r="J8547" s="215" t="s">
        <v>10197</v>
      </c>
      <c r="K8547" s="215" t="s">
        <v>8688</v>
      </c>
      <c r="L8547" s="215" t="s">
        <v>24602</v>
      </c>
      <c r="AD8547" s="216"/>
    </row>
    <row r="8548" spans="1:30" s="215" customFormat="1" x14ac:dyDescent="0.25">
      <c r="A8548" s="215" t="s">
        <v>160</v>
      </c>
      <c r="B8548" s="215">
        <v>6263</v>
      </c>
      <c r="C8548" s="215" t="s">
        <v>286</v>
      </c>
      <c r="D8548" s="215">
        <v>191957104</v>
      </c>
      <c r="E8548" s="215">
        <v>1020</v>
      </c>
      <c r="F8548" s="215">
        <v>1110</v>
      </c>
      <c r="G8548" s="215">
        <v>1004</v>
      </c>
      <c r="I8548" s="215" t="s">
        <v>10198</v>
      </c>
      <c r="J8548" s="215" t="s">
        <v>10199</v>
      </c>
      <c r="K8548" s="215" t="s">
        <v>8688</v>
      </c>
      <c r="L8548" s="215" t="s">
        <v>11341</v>
      </c>
      <c r="AD8548" s="216"/>
    </row>
    <row r="8549" spans="1:30" s="215" customFormat="1" x14ac:dyDescent="0.25">
      <c r="A8549" s="215" t="s">
        <v>160</v>
      </c>
      <c r="B8549" s="215">
        <v>6263</v>
      </c>
      <c r="C8549" s="215" t="s">
        <v>286</v>
      </c>
      <c r="D8549" s="215">
        <v>191957109</v>
      </c>
      <c r="E8549" s="215">
        <v>1020</v>
      </c>
      <c r="F8549" s="215">
        <v>1110</v>
      </c>
      <c r="G8549" s="215">
        <v>1004</v>
      </c>
      <c r="I8549" s="215" t="s">
        <v>10200</v>
      </c>
      <c r="J8549" s="215" t="s">
        <v>10201</v>
      </c>
      <c r="K8549" s="215" t="s">
        <v>8688</v>
      </c>
      <c r="L8549" s="215" t="s">
        <v>11342</v>
      </c>
      <c r="AD8549" s="216"/>
    </row>
    <row r="8550" spans="1:30" s="215" customFormat="1" x14ac:dyDescent="0.25">
      <c r="A8550" s="215" t="s">
        <v>160</v>
      </c>
      <c r="B8550" s="215">
        <v>6263</v>
      </c>
      <c r="C8550" s="215" t="s">
        <v>286</v>
      </c>
      <c r="D8550" s="215">
        <v>191964494</v>
      </c>
      <c r="E8550" s="215">
        <v>1020</v>
      </c>
      <c r="F8550" s="215">
        <v>1110</v>
      </c>
      <c r="G8550" s="215">
        <v>1004</v>
      </c>
      <c r="I8550" s="215" t="s">
        <v>10202</v>
      </c>
      <c r="J8550" s="215" t="s">
        <v>10203</v>
      </c>
      <c r="K8550" s="215" t="s">
        <v>8688</v>
      </c>
      <c r="L8550" s="215" t="s">
        <v>11343</v>
      </c>
      <c r="AD8550" s="216"/>
    </row>
    <row r="8551" spans="1:30" s="215" customFormat="1" x14ac:dyDescent="0.25">
      <c r="A8551" s="215" t="s">
        <v>160</v>
      </c>
      <c r="B8551" s="215">
        <v>6263</v>
      </c>
      <c r="C8551" s="215" t="s">
        <v>286</v>
      </c>
      <c r="D8551" s="215">
        <v>191964501</v>
      </c>
      <c r="E8551" s="215">
        <v>1060</v>
      </c>
      <c r="F8551" s="215">
        <v>1242</v>
      </c>
      <c r="G8551" s="215">
        <v>1004</v>
      </c>
      <c r="I8551" s="215" t="s">
        <v>10202</v>
      </c>
      <c r="J8551" s="215" t="s">
        <v>10203</v>
      </c>
      <c r="K8551" s="215" t="s">
        <v>8688</v>
      </c>
      <c r="L8551" s="215" t="s">
        <v>11344</v>
      </c>
      <c r="AD8551" s="216"/>
    </row>
    <row r="8552" spans="1:30" s="215" customFormat="1" x14ac:dyDescent="0.25">
      <c r="A8552" s="215" t="s">
        <v>160</v>
      </c>
      <c r="B8552" s="215">
        <v>6263</v>
      </c>
      <c r="C8552" s="215" t="s">
        <v>286</v>
      </c>
      <c r="D8552" s="215">
        <v>191966638</v>
      </c>
      <c r="E8552" s="215">
        <v>1060</v>
      </c>
      <c r="F8552" s="215">
        <v>1242</v>
      </c>
      <c r="G8552" s="215">
        <v>1004</v>
      </c>
      <c r="I8552" s="215" t="s">
        <v>8571</v>
      </c>
      <c r="J8552" s="215" t="s">
        <v>8572</v>
      </c>
      <c r="K8552" s="215" t="s">
        <v>328</v>
      </c>
      <c r="L8552" s="215" t="s">
        <v>7318</v>
      </c>
      <c r="AD8552" s="216"/>
    </row>
    <row r="8553" spans="1:30" s="215" customFormat="1" x14ac:dyDescent="0.25">
      <c r="A8553" s="215" t="s">
        <v>160</v>
      </c>
      <c r="B8553" s="215">
        <v>6263</v>
      </c>
      <c r="C8553" s="215" t="s">
        <v>286</v>
      </c>
      <c r="D8553" s="215">
        <v>191967065</v>
      </c>
      <c r="E8553" s="215">
        <v>1060</v>
      </c>
      <c r="F8553" s="215">
        <v>1110</v>
      </c>
      <c r="G8553" s="215">
        <v>1004</v>
      </c>
      <c r="I8553" s="215" t="s">
        <v>4527</v>
      </c>
      <c r="J8553" s="215" t="s">
        <v>4528</v>
      </c>
      <c r="K8553" s="215" t="s">
        <v>328</v>
      </c>
      <c r="L8553" s="215" t="s">
        <v>7317</v>
      </c>
      <c r="AD8553" s="216"/>
    </row>
    <row r="8554" spans="1:30" s="215" customFormat="1" x14ac:dyDescent="0.25">
      <c r="A8554" s="215" t="s">
        <v>160</v>
      </c>
      <c r="B8554" s="215">
        <v>6263</v>
      </c>
      <c r="C8554" s="215" t="s">
        <v>286</v>
      </c>
      <c r="D8554" s="215">
        <v>191971580</v>
      </c>
      <c r="E8554" s="215">
        <v>1060</v>
      </c>
      <c r="F8554" s="215">
        <v>1242</v>
      </c>
      <c r="G8554" s="215">
        <v>1003</v>
      </c>
      <c r="I8554" s="215" t="s">
        <v>10204</v>
      </c>
      <c r="J8554" s="215" t="s">
        <v>10205</v>
      </c>
      <c r="K8554" s="215" t="s">
        <v>8688</v>
      </c>
      <c r="L8554" s="215" t="s">
        <v>11345</v>
      </c>
      <c r="AD8554" s="216"/>
    </row>
    <row r="8555" spans="1:30" s="215" customFormat="1" x14ac:dyDescent="0.25">
      <c r="A8555" s="215" t="s">
        <v>160</v>
      </c>
      <c r="B8555" s="215">
        <v>6263</v>
      </c>
      <c r="C8555" s="215" t="s">
        <v>286</v>
      </c>
      <c r="D8555" s="215">
        <v>191971590</v>
      </c>
      <c r="E8555" s="215">
        <v>1020</v>
      </c>
      <c r="F8555" s="215">
        <v>1121</v>
      </c>
      <c r="G8555" s="215">
        <v>1003</v>
      </c>
      <c r="I8555" s="215" t="s">
        <v>10206</v>
      </c>
      <c r="J8555" s="215" t="s">
        <v>10207</v>
      </c>
      <c r="K8555" s="215" t="s">
        <v>8688</v>
      </c>
      <c r="L8555" s="215" t="s">
        <v>11346</v>
      </c>
      <c r="AD8555" s="216"/>
    </row>
    <row r="8556" spans="1:30" s="215" customFormat="1" x14ac:dyDescent="0.25">
      <c r="A8556" s="215" t="s">
        <v>160</v>
      </c>
      <c r="B8556" s="215">
        <v>6263</v>
      </c>
      <c r="C8556" s="215" t="s">
        <v>286</v>
      </c>
      <c r="D8556" s="215">
        <v>191971597</v>
      </c>
      <c r="E8556" s="215">
        <v>1020</v>
      </c>
      <c r="F8556" s="215">
        <v>1121</v>
      </c>
      <c r="G8556" s="215">
        <v>1004</v>
      </c>
      <c r="I8556" s="215" t="s">
        <v>10208</v>
      </c>
      <c r="J8556" s="215" t="s">
        <v>10209</v>
      </c>
      <c r="K8556" s="215" t="s">
        <v>8688</v>
      </c>
      <c r="L8556" s="215" t="s">
        <v>29270</v>
      </c>
      <c r="AD8556" s="216"/>
    </row>
    <row r="8557" spans="1:30" s="215" customFormat="1" x14ac:dyDescent="0.25">
      <c r="A8557" s="215" t="s">
        <v>160</v>
      </c>
      <c r="B8557" s="215">
        <v>6263</v>
      </c>
      <c r="C8557" s="215" t="s">
        <v>286</v>
      </c>
      <c r="D8557" s="215">
        <v>191971614</v>
      </c>
      <c r="E8557" s="215">
        <v>1020</v>
      </c>
      <c r="F8557" s="215">
        <v>1121</v>
      </c>
      <c r="G8557" s="215">
        <v>1004</v>
      </c>
      <c r="I8557" s="215" t="s">
        <v>10210</v>
      </c>
      <c r="J8557" s="215" t="s">
        <v>10211</v>
      </c>
      <c r="K8557" s="215" t="s">
        <v>8688</v>
      </c>
      <c r="L8557" s="215" t="s">
        <v>29271</v>
      </c>
      <c r="AD8557" s="216"/>
    </row>
    <row r="8558" spans="1:30" s="215" customFormat="1" x14ac:dyDescent="0.25">
      <c r="A8558" s="215" t="s">
        <v>160</v>
      </c>
      <c r="B8558" s="215">
        <v>6263</v>
      </c>
      <c r="C8558" s="215" t="s">
        <v>286</v>
      </c>
      <c r="D8558" s="215">
        <v>191971615</v>
      </c>
      <c r="E8558" s="215">
        <v>1020</v>
      </c>
      <c r="F8558" s="215">
        <v>1110</v>
      </c>
      <c r="G8558" s="215">
        <v>1004</v>
      </c>
      <c r="I8558" s="215" t="s">
        <v>10212</v>
      </c>
      <c r="J8558" s="215" t="s">
        <v>10213</v>
      </c>
      <c r="K8558" s="215" t="s">
        <v>8688</v>
      </c>
      <c r="L8558" s="215" t="s">
        <v>11347</v>
      </c>
      <c r="AD8558" s="216"/>
    </row>
    <row r="8559" spans="1:30" s="215" customFormat="1" x14ac:dyDescent="0.25">
      <c r="A8559" s="215" t="s">
        <v>160</v>
      </c>
      <c r="B8559" s="215">
        <v>6263</v>
      </c>
      <c r="C8559" s="215" t="s">
        <v>286</v>
      </c>
      <c r="D8559" s="215">
        <v>191971636</v>
      </c>
      <c r="E8559" s="215">
        <v>1020</v>
      </c>
      <c r="F8559" s="215">
        <v>1110</v>
      </c>
      <c r="G8559" s="215">
        <v>1003</v>
      </c>
      <c r="I8559" s="215" t="s">
        <v>10214</v>
      </c>
      <c r="J8559" s="215" t="s">
        <v>10215</v>
      </c>
      <c r="K8559" s="215" t="s">
        <v>8688</v>
      </c>
      <c r="L8559" s="215" t="s">
        <v>11348</v>
      </c>
      <c r="AD8559" s="216"/>
    </row>
    <row r="8560" spans="1:30" s="215" customFormat="1" x14ac:dyDescent="0.25">
      <c r="A8560" s="215" t="s">
        <v>160</v>
      </c>
      <c r="B8560" s="215">
        <v>6263</v>
      </c>
      <c r="C8560" s="215" t="s">
        <v>286</v>
      </c>
      <c r="D8560" s="215">
        <v>191971651</v>
      </c>
      <c r="E8560" s="215">
        <v>1020</v>
      </c>
      <c r="F8560" s="215">
        <v>1110</v>
      </c>
      <c r="G8560" s="215">
        <v>1004</v>
      </c>
      <c r="I8560" s="215" t="s">
        <v>10216</v>
      </c>
      <c r="J8560" s="215" t="s">
        <v>10217</v>
      </c>
      <c r="K8560" s="215" t="s">
        <v>8688</v>
      </c>
      <c r="L8560" s="215" t="s">
        <v>11349</v>
      </c>
      <c r="AD8560" s="216"/>
    </row>
    <row r="8561" spans="1:30" s="215" customFormat="1" x14ac:dyDescent="0.25">
      <c r="A8561" s="215" t="s">
        <v>160</v>
      </c>
      <c r="B8561" s="215">
        <v>6263</v>
      </c>
      <c r="C8561" s="215" t="s">
        <v>286</v>
      </c>
      <c r="D8561" s="215">
        <v>191971704</v>
      </c>
      <c r="E8561" s="215">
        <v>1020</v>
      </c>
      <c r="F8561" s="215">
        <v>1110</v>
      </c>
      <c r="G8561" s="215">
        <v>1004</v>
      </c>
      <c r="I8561" s="215" t="s">
        <v>10218</v>
      </c>
      <c r="J8561" s="215" t="s">
        <v>10219</v>
      </c>
      <c r="K8561" s="215" t="s">
        <v>8688</v>
      </c>
      <c r="L8561" s="215" t="s">
        <v>26112</v>
      </c>
      <c r="AD8561" s="216"/>
    </row>
    <row r="8562" spans="1:30" s="215" customFormat="1" x14ac:dyDescent="0.25">
      <c r="A8562" s="215" t="s">
        <v>160</v>
      </c>
      <c r="B8562" s="215">
        <v>6263</v>
      </c>
      <c r="C8562" s="215" t="s">
        <v>286</v>
      </c>
      <c r="D8562" s="215">
        <v>191971710</v>
      </c>
      <c r="E8562" s="215">
        <v>1020</v>
      </c>
      <c r="F8562" s="215">
        <v>1110</v>
      </c>
      <c r="G8562" s="215">
        <v>1004</v>
      </c>
      <c r="I8562" s="215" t="s">
        <v>10220</v>
      </c>
      <c r="J8562" s="215" t="s">
        <v>10221</v>
      </c>
      <c r="K8562" s="215" t="s">
        <v>8688</v>
      </c>
      <c r="L8562" s="215" t="s">
        <v>11350</v>
      </c>
      <c r="AD8562" s="216"/>
    </row>
    <row r="8563" spans="1:30" s="215" customFormat="1" x14ac:dyDescent="0.25">
      <c r="A8563" s="215" t="s">
        <v>160</v>
      </c>
      <c r="B8563" s="215">
        <v>6263</v>
      </c>
      <c r="C8563" s="215" t="s">
        <v>286</v>
      </c>
      <c r="D8563" s="215">
        <v>191971720</v>
      </c>
      <c r="E8563" s="215">
        <v>1020</v>
      </c>
      <c r="F8563" s="215">
        <v>1110</v>
      </c>
      <c r="G8563" s="215">
        <v>1004</v>
      </c>
      <c r="I8563" s="215" t="s">
        <v>10222</v>
      </c>
      <c r="J8563" s="215" t="s">
        <v>10223</v>
      </c>
      <c r="K8563" s="215" t="s">
        <v>8688</v>
      </c>
      <c r="L8563" s="215" t="s">
        <v>11351</v>
      </c>
      <c r="AD8563" s="216"/>
    </row>
    <row r="8564" spans="1:30" s="215" customFormat="1" x14ac:dyDescent="0.25">
      <c r="A8564" s="215" t="s">
        <v>160</v>
      </c>
      <c r="B8564" s="215">
        <v>6263</v>
      </c>
      <c r="C8564" s="215" t="s">
        <v>286</v>
      </c>
      <c r="D8564" s="215">
        <v>191971726</v>
      </c>
      <c r="E8564" s="215">
        <v>1060</v>
      </c>
      <c r="F8564" s="215">
        <v>1242</v>
      </c>
      <c r="G8564" s="215">
        <v>1004</v>
      </c>
      <c r="I8564" s="215" t="s">
        <v>10224</v>
      </c>
      <c r="J8564" s="215" t="s">
        <v>10225</v>
      </c>
      <c r="K8564" s="215" t="s">
        <v>8688</v>
      </c>
      <c r="L8564" s="215" t="s">
        <v>11352</v>
      </c>
      <c r="AD8564" s="216"/>
    </row>
    <row r="8565" spans="1:30" s="215" customFormat="1" x14ac:dyDescent="0.25">
      <c r="A8565" s="215" t="s">
        <v>160</v>
      </c>
      <c r="B8565" s="215">
        <v>6263</v>
      </c>
      <c r="C8565" s="215" t="s">
        <v>286</v>
      </c>
      <c r="D8565" s="215">
        <v>191971731</v>
      </c>
      <c r="E8565" s="215">
        <v>1060</v>
      </c>
      <c r="F8565" s="215">
        <v>1242</v>
      </c>
      <c r="G8565" s="215">
        <v>1004</v>
      </c>
      <c r="I8565" s="215" t="s">
        <v>10226</v>
      </c>
      <c r="J8565" s="215" t="s">
        <v>10227</v>
      </c>
      <c r="K8565" s="215" t="s">
        <v>8688</v>
      </c>
      <c r="L8565" s="215" t="s">
        <v>11353</v>
      </c>
      <c r="AD8565" s="216"/>
    </row>
    <row r="8566" spans="1:30" s="215" customFormat="1" x14ac:dyDescent="0.25">
      <c r="A8566" s="215" t="s">
        <v>160</v>
      </c>
      <c r="B8566" s="215">
        <v>6263</v>
      </c>
      <c r="C8566" s="215" t="s">
        <v>286</v>
      </c>
      <c r="D8566" s="215">
        <v>191980241</v>
      </c>
      <c r="E8566" s="215">
        <v>1020</v>
      </c>
      <c r="F8566" s="215">
        <v>1110</v>
      </c>
      <c r="G8566" s="215">
        <v>1003</v>
      </c>
      <c r="I8566" s="215" t="s">
        <v>10228</v>
      </c>
      <c r="J8566" s="215" t="s">
        <v>10229</v>
      </c>
      <c r="K8566" s="215" t="s">
        <v>8688</v>
      </c>
      <c r="L8566" s="215" t="s">
        <v>11354</v>
      </c>
      <c r="AD8566" s="216"/>
    </row>
    <row r="8567" spans="1:30" s="215" customFormat="1" x14ac:dyDescent="0.25">
      <c r="A8567" s="215" t="s">
        <v>160</v>
      </c>
      <c r="B8567" s="215">
        <v>6263</v>
      </c>
      <c r="C8567" s="215" t="s">
        <v>286</v>
      </c>
      <c r="D8567" s="215">
        <v>191980434</v>
      </c>
      <c r="E8567" s="215">
        <v>1020</v>
      </c>
      <c r="F8567" s="215">
        <v>1110</v>
      </c>
      <c r="G8567" s="215">
        <v>1003</v>
      </c>
      <c r="I8567" s="215" t="s">
        <v>10230</v>
      </c>
      <c r="J8567" s="215" t="s">
        <v>10231</v>
      </c>
      <c r="K8567" s="215" t="s">
        <v>8688</v>
      </c>
      <c r="L8567" s="215" t="s">
        <v>11355</v>
      </c>
      <c r="AD8567" s="216"/>
    </row>
    <row r="8568" spans="1:30" s="215" customFormat="1" x14ac:dyDescent="0.25">
      <c r="A8568" s="215" t="s">
        <v>160</v>
      </c>
      <c r="B8568" s="215">
        <v>6263</v>
      </c>
      <c r="C8568" s="215" t="s">
        <v>286</v>
      </c>
      <c r="D8568" s="215">
        <v>191980438</v>
      </c>
      <c r="E8568" s="215">
        <v>1020</v>
      </c>
      <c r="F8568" s="215">
        <v>1110</v>
      </c>
      <c r="G8568" s="215">
        <v>1003</v>
      </c>
      <c r="I8568" s="215" t="s">
        <v>10232</v>
      </c>
      <c r="J8568" s="215" t="s">
        <v>10233</v>
      </c>
      <c r="K8568" s="215" t="s">
        <v>8688</v>
      </c>
      <c r="L8568" s="215" t="s">
        <v>11356</v>
      </c>
      <c r="AD8568" s="216"/>
    </row>
    <row r="8569" spans="1:30" s="215" customFormat="1" x14ac:dyDescent="0.25">
      <c r="A8569" s="215" t="s">
        <v>160</v>
      </c>
      <c r="B8569" s="215">
        <v>6263</v>
      </c>
      <c r="C8569" s="215" t="s">
        <v>286</v>
      </c>
      <c r="D8569" s="215">
        <v>191980478</v>
      </c>
      <c r="E8569" s="215">
        <v>1020</v>
      </c>
      <c r="F8569" s="215">
        <v>1121</v>
      </c>
      <c r="G8569" s="215">
        <v>1003</v>
      </c>
      <c r="I8569" s="215" t="s">
        <v>10234</v>
      </c>
      <c r="J8569" s="215" t="s">
        <v>10235</v>
      </c>
      <c r="K8569" s="215" t="s">
        <v>8688</v>
      </c>
      <c r="L8569" s="215" t="s">
        <v>11357</v>
      </c>
      <c r="AD8569" s="216"/>
    </row>
    <row r="8570" spans="1:30" s="215" customFormat="1" x14ac:dyDescent="0.25">
      <c r="A8570" s="215" t="s">
        <v>160</v>
      </c>
      <c r="B8570" s="215">
        <v>6263</v>
      </c>
      <c r="C8570" s="215" t="s">
        <v>286</v>
      </c>
      <c r="D8570" s="215">
        <v>191980515</v>
      </c>
      <c r="E8570" s="215">
        <v>1020</v>
      </c>
      <c r="F8570" s="215">
        <v>1110</v>
      </c>
      <c r="G8570" s="215">
        <v>1004</v>
      </c>
      <c r="I8570" s="215" t="s">
        <v>10236</v>
      </c>
      <c r="J8570" s="215" t="s">
        <v>10237</v>
      </c>
      <c r="K8570" s="215" t="s">
        <v>8688</v>
      </c>
      <c r="L8570" s="215" t="s">
        <v>26210</v>
      </c>
      <c r="AD8570" s="216"/>
    </row>
    <row r="8571" spans="1:30" s="215" customFormat="1" x14ac:dyDescent="0.25">
      <c r="A8571" s="215" t="s">
        <v>160</v>
      </c>
      <c r="B8571" s="215">
        <v>6263</v>
      </c>
      <c r="C8571" s="215" t="s">
        <v>286</v>
      </c>
      <c r="D8571" s="215">
        <v>191980521</v>
      </c>
      <c r="E8571" s="215">
        <v>1020</v>
      </c>
      <c r="F8571" s="215">
        <v>1110</v>
      </c>
      <c r="G8571" s="215">
        <v>1004</v>
      </c>
      <c r="I8571" s="215" t="s">
        <v>10238</v>
      </c>
      <c r="J8571" s="215" t="s">
        <v>10239</v>
      </c>
      <c r="K8571" s="215" t="s">
        <v>8688</v>
      </c>
      <c r="L8571" s="215" t="s">
        <v>24259</v>
      </c>
      <c r="AD8571" s="216"/>
    </row>
    <row r="8572" spans="1:30" s="215" customFormat="1" x14ac:dyDescent="0.25">
      <c r="A8572" s="215" t="s">
        <v>160</v>
      </c>
      <c r="B8572" s="215">
        <v>6263</v>
      </c>
      <c r="C8572" s="215" t="s">
        <v>286</v>
      </c>
      <c r="D8572" s="215">
        <v>191980925</v>
      </c>
      <c r="E8572" s="215">
        <v>1020</v>
      </c>
      <c r="F8572" s="215">
        <v>1110</v>
      </c>
      <c r="G8572" s="215">
        <v>1004</v>
      </c>
      <c r="I8572" s="215" t="s">
        <v>26178</v>
      </c>
      <c r="J8572" s="215" t="s">
        <v>26179</v>
      </c>
      <c r="K8572" s="215" t="s">
        <v>8688</v>
      </c>
      <c r="L8572" s="215" t="s">
        <v>26211</v>
      </c>
      <c r="AD8572" s="216"/>
    </row>
    <row r="8573" spans="1:30" s="215" customFormat="1" x14ac:dyDescent="0.25">
      <c r="A8573" s="215" t="s">
        <v>160</v>
      </c>
      <c r="B8573" s="215">
        <v>6263</v>
      </c>
      <c r="C8573" s="215" t="s">
        <v>286</v>
      </c>
      <c r="D8573" s="215">
        <v>191980931</v>
      </c>
      <c r="E8573" s="215">
        <v>1020</v>
      </c>
      <c r="F8573" s="215">
        <v>1110</v>
      </c>
      <c r="G8573" s="215">
        <v>1004</v>
      </c>
      <c r="I8573" s="215" t="s">
        <v>10240</v>
      </c>
      <c r="J8573" s="215" t="s">
        <v>10241</v>
      </c>
      <c r="K8573" s="215" t="s">
        <v>8688</v>
      </c>
      <c r="L8573" s="215" t="s">
        <v>26212</v>
      </c>
      <c r="AD8573" s="216"/>
    </row>
    <row r="8574" spans="1:30" s="215" customFormat="1" x14ac:dyDescent="0.25">
      <c r="A8574" s="215" t="s">
        <v>160</v>
      </c>
      <c r="B8574" s="215">
        <v>6263</v>
      </c>
      <c r="C8574" s="215" t="s">
        <v>286</v>
      </c>
      <c r="D8574" s="215">
        <v>191988125</v>
      </c>
      <c r="E8574" s="215">
        <v>1060</v>
      </c>
      <c r="F8574" s="215">
        <v>1242</v>
      </c>
      <c r="G8574" s="215">
        <v>1004</v>
      </c>
      <c r="I8574" s="215" t="s">
        <v>10242</v>
      </c>
      <c r="J8574" s="215" t="s">
        <v>10243</v>
      </c>
      <c r="K8574" s="215" t="s">
        <v>8688</v>
      </c>
      <c r="L8574" s="215" t="s">
        <v>11358</v>
      </c>
      <c r="AD8574" s="216"/>
    </row>
    <row r="8575" spans="1:30" s="215" customFormat="1" x14ac:dyDescent="0.25">
      <c r="A8575" s="215" t="s">
        <v>160</v>
      </c>
      <c r="B8575" s="215">
        <v>6263</v>
      </c>
      <c r="C8575" s="215" t="s">
        <v>286</v>
      </c>
      <c r="D8575" s="215">
        <v>191992360</v>
      </c>
      <c r="E8575" s="215">
        <v>1020</v>
      </c>
      <c r="F8575" s="215">
        <v>1110</v>
      </c>
      <c r="G8575" s="215">
        <v>1004</v>
      </c>
      <c r="I8575" s="215" t="s">
        <v>10244</v>
      </c>
      <c r="J8575" s="215" t="s">
        <v>10245</v>
      </c>
      <c r="K8575" s="215" t="s">
        <v>8688</v>
      </c>
      <c r="L8575" s="215" t="s">
        <v>11359</v>
      </c>
      <c r="AD8575" s="216"/>
    </row>
    <row r="8576" spans="1:30" s="215" customFormat="1" x14ac:dyDescent="0.25">
      <c r="A8576" s="215" t="s">
        <v>160</v>
      </c>
      <c r="B8576" s="215">
        <v>6263</v>
      </c>
      <c r="C8576" s="215" t="s">
        <v>286</v>
      </c>
      <c r="D8576" s="215">
        <v>191993623</v>
      </c>
      <c r="E8576" s="215">
        <v>1020</v>
      </c>
      <c r="F8576" s="215">
        <v>1110</v>
      </c>
      <c r="G8576" s="215">
        <v>1003</v>
      </c>
      <c r="I8576" s="215" t="s">
        <v>10246</v>
      </c>
      <c r="J8576" s="215" t="s">
        <v>10247</v>
      </c>
      <c r="K8576" s="215" t="s">
        <v>8688</v>
      </c>
      <c r="L8576" s="215" t="s">
        <v>11360</v>
      </c>
      <c r="AD8576" s="216"/>
    </row>
    <row r="8577" spans="1:30" s="215" customFormat="1" x14ac:dyDescent="0.25">
      <c r="A8577" s="215" t="s">
        <v>160</v>
      </c>
      <c r="B8577" s="215">
        <v>6263</v>
      </c>
      <c r="C8577" s="215" t="s">
        <v>286</v>
      </c>
      <c r="D8577" s="215">
        <v>191998604</v>
      </c>
      <c r="E8577" s="215">
        <v>1020</v>
      </c>
      <c r="F8577" s="215">
        <v>1121</v>
      </c>
      <c r="G8577" s="215">
        <v>1003</v>
      </c>
      <c r="I8577" s="215" t="s">
        <v>10248</v>
      </c>
      <c r="J8577" s="215" t="s">
        <v>10249</v>
      </c>
      <c r="K8577" s="215" t="s">
        <v>8688</v>
      </c>
      <c r="L8577" s="215" t="s">
        <v>11361</v>
      </c>
      <c r="AD8577" s="216"/>
    </row>
    <row r="8578" spans="1:30" s="215" customFormat="1" x14ac:dyDescent="0.25">
      <c r="A8578" s="215" t="s">
        <v>160</v>
      </c>
      <c r="B8578" s="215">
        <v>6263</v>
      </c>
      <c r="C8578" s="215" t="s">
        <v>286</v>
      </c>
      <c r="D8578" s="215">
        <v>192000423</v>
      </c>
      <c r="E8578" s="215">
        <v>1020</v>
      </c>
      <c r="F8578" s="215">
        <v>1110</v>
      </c>
      <c r="G8578" s="215">
        <v>1003</v>
      </c>
      <c r="I8578" s="215" t="s">
        <v>24722</v>
      </c>
      <c r="J8578" s="215" t="s">
        <v>24723</v>
      </c>
      <c r="K8578" s="215" t="s">
        <v>8688</v>
      </c>
      <c r="L8578" s="215" t="s">
        <v>24770</v>
      </c>
      <c r="AD8578" s="216"/>
    </row>
    <row r="8579" spans="1:30" s="215" customFormat="1" x14ac:dyDescent="0.25">
      <c r="A8579" s="215" t="s">
        <v>160</v>
      </c>
      <c r="B8579" s="215">
        <v>6263</v>
      </c>
      <c r="C8579" s="215" t="s">
        <v>286</v>
      </c>
      <c r="D8579" s="215">
        <v>192000431</v>
      </c>
      <c r="E8579" s="215">
        <v>1020</v>
      </c>
      <c r="F8579" s="215">
        <v>1121</v>
      </c>
      <c r="G8579" s="215">
        <v>1003</v>
      </c>
      <c r="I8579" s="215" t="s">
        <v>24724</v>
      </c>
      <c r="J8579" s="215" t="s">
        <v>24725</v>
      </c>
      <c r="K8579" s="215" t="s">
        <v>8688</v>
      </c>
      <c r="L8579" s="215" t="s">
        <v>24771</v>
      </c>
      <c r="AD8579" s="216"/>
    </row>
    <row r="8580" spans="1:30" s="215" customFormat="1" x14ac:dyDescent="0.25">
      <c r="A8580" s="215" t="s">
        <v>160</v>
      </c>
      <c r="B8580" s="215">
        <v>6263</v>
      </c>
      <c r="C8580" s="215" t="s">
        <v>286</v>
      </c>
      <c r="D8580" s="215">
        <v>192000526</v>
      </c>
      <c r="E8580" s="215">
        <v>1060</v>
      </c>
      <c r="F8580" s="215">
        <v>1242</v>
      </c>
      <c r="G8580" s="215">
        <v>1004</v>
      </c>
      <c r="I8580" s="215" t="s">
        <v>10250</v>
      </c>
      <c r="J8580" s="215" t="s">
        <v>10251</v>
      </c>
      <c r="K8580" s="215" t="s">
        <v>8688</v>
      </c>
      <c r="L8580" s="215" t="s">
        <v>11362</v>
      </c>
      <c r="AD8580" s="216"/>
    </row>
    <row r="8581" spans="1:30" s="215" customFormat="1" x14ac:dyDescent="0.25">
      <c r="A8581" s="215" t="s">
        <v>160</v>
      </c>
      <c r="B8581" s="215">
        <v>6263</v>
      </c>
      <c r="C8581" s="215" t="s">
        <v>286</v>
      </c>
      <c r="D8581" s="215">
        <v>192000529</v>
      </c>
      <c r="E8581" s="215">
        <v>1060</v>
      </c>
      <c r="F8581" s="215">
        <v>1242</v>
      </c>
      <c r="G8581" s="215">
        <v>1004</v>
      </c>
      <c r="I8581" s="215" t="s">
        <v>10252</v>
      </c>
      <c r="J8581" s="215" t="s">
        <v>10253</v>
      </c>
      <c r="K8581" s="215" t="s">
        <v>8688</v>
      </c>
      <c r="L8581" s="215" t="s">
        <v>11363</v>
      </c>
      <c r="AD8581" s="216"/>
    </row>
    <row r="8582" spans="1:30" s="215" customFormat="1" x14ac:dyDescent="0.25">
      <c r="A8582" s="215" t="s">
        <v>160</v>
      </c>
      <c r="B8582" s="215">
        <v>6263</v>
      </c>
      <c r="C8582" s="215" t="s">
        <v>286</v>
      </c>
      <c r="D8582" s="215">
        <v>192000570</v>
      </c>
      <c r="E8582" s="215">
        <v>1060</v>
      </c>
      <c r="F8582" s="215">
        <v>1242</v>
      </c>
      <c r="G8582" s="215">
        <v>1004</v>
      </c>
      <c r="I8582" s="215" t="s">
        <v>10254</v>
      </c>
      <c r="J8582" s="215" t="s">
        <v>10255</v>
      </c>
      <c r="K8582" s="215" t="s">
        <v>8688</v>
      </c>
      <c r="L8582" s="215" t="s">
        <v>11364</v>
      </c>
      <c r="AD8582" s="216"/>
    </row>
    <row r="8583" spans="1:30" s="215" customFormat="1" x14ac:dyDescent="0.25">
      <c r="A8583" s="215" t="s">
        <v>160</v>
      </c>
      <c r="B8583" s="215">
        <v>6263</v>
      </c>
      <c r="C8583" s="215" t="s">
        <v>286</v>
      </c>
      <c r="D8583" s="215">
        <v>192000648</v>
      </c>
      <c r="E8583" s="215">
        <v>1060</v>
      </c>
      <c r="F8583" s="215">
        <v>1242</v>
      </c>
      <c r="G8583" s="215">
        <v>1004</v>
      </c>
      <c r="I8583" s="215" t="s">
        <v>10256</v>
      </c>
      <c r="J8583" s="215" t="s">
        <v>10257</v>
      </c>
      <c r="K8583" s="215" t="s">
        <v>8688</v>
      </c>
      <c r="L8583" s="215" t="s">
        <v>24410</v>
      </c>
      <c r="AD8583" s="216"/>
    </row>
    <row r="8584" spans="1:30" s="215" customFormat="1" x14ac:dyDescent="0.25">
      <c r="A8584" s="215" t="s">
        <v>160</v>
      </c>
      <c r="B8584" s="215">
        <v>6263</v>
      </c>
      <c r="C8584" s="215" t="s">
        <v>286</v>
      </c>
      <c r="D8584" s="215">
        <v>192000770</v>
      </c>
      <c r="E8584" s="215">
        <v>1060</v>
      </c>
      <c r="F8584" s="215">
        <v>1242</v>
      </c>
      <c r="G8584" s="215">
        <v>1004</v>
      </c>
      <c r="I8584" s="215" t="s">
        <v>10258</v>
      </c>
      <c r="J8584" s="215" t="s">
        <v>10259</v>
      </c>
      <c r="K8584" s="215" t="s">
        <v>8688</v>
      </c>
      <c r="L8584" s="215" t="s">
        <v>11365</v>
      </c>
      <c r="AD8584" s="216"/>
    </row>
    <row r="8585" spans="1:30" s="215" customFormat="1" x14ac:dyDescent="0.25">
      <c r="A8585" s="215" t="s">
        <v>160</v>
      </c>
      <c r="B8585" s="215">
        <v>6263</v>
      </c>
      <c r="C8585" s="215" t="s">
        <v>286</v>
      </c>
      <c r="D8585" s="215">
        <v>192005325</v>
      </c>
      <c r="E8585" s="215">
        <v>1020</v>
      </c>
      <c r="F8585" s="215">
        <v>1110</v>
      </c>
      <c r="G8585" s="215">
        <v>1003</v>
      </c>
      <c r="I8585" s="215" t="s">
        <v>11910</v>
      </c>
      <c r="J8585" s="215" t="s">
        <v>11911</v>
      </c>
      <c r="K8585" s="215" t="s">
        <v>8688</v>
      </c>
      <c r="L8585" s="215" t="s">
        <v>11925</v>
      </c>
      <c r="AD8585" s="216"/>
    </row>
    <row r="8586" spans="1:30" s="215" customFormat="1" x14ac:dyDescent="0.25">
      <c r="A8586" s="215" t="s">
        <v>160</v>
      </c>
      <c r="B8586" s="215">
        <v>6263</v>
      </c>
      <c r="C8586" s="215" t="s">
        <v>286</v>
      </c>
      <c r="D8586" s="215">
        <v>192005350</v>
      </c>
      <c r="E8586" s="215">
        <v>1020</v>
      </c>
      <c r="F8586" s="215">
        <v>1110</v>
      </c>
      <c r="G8586" s="215">
        <v>1004</v>
      </c>
      <c r="I8586" s="215" t="s">
        <v>11825</v>
      </c>
      <c r="J8586" s="215" t="s">
        <v>11826</v>
      </c>
      <c r="K8586" s="215" t="s">
        <v>8688</v>
      </c>
      <c r="L8586" s="215" t="s">
        <v>29134</v>
      </c>
      <c r="AD8586" s="216"/>
    </row>
    <row r="8587" spans="1:30" s="215" customFormat="1" x14ac:dyDescent="0.25">
      <c r="A8587" s="215" t="s">
        <v>160</v>
      </c>
      <c r="B8587" s="215">
        <v>6263</v>
      </c>
      <c r="C8587" s="215" t="s">
        <v>286</v>
      </c>
      <c r="D8587" s="215">
        <v>192005354</v>
      </c>
      <c r="E8587" s="215">
        <v>1060</v>
      </c>
      <c r="F8587" s="215">
        <v>1242</v>
      </c>
      <c r="G8587" s="215">
        <v>1003</v>
      </c>
      <c r="I8587" s="215" t="s">
        <v>29103</v>
      </c>
      <c r="J8587" s="215" t="s">
        <v>29104</v>
      </c>
      <c r="K8587" s="215" t="s">
        <v>8688</v>
      </c>
      <c r="L8587" s="215" t="s">
        <v>29135</v>
      </c>
      <c r="AD8587" s="216"/>
    </row>
    <row r="8588" spans="1:30" s="215" customFormat="1" x14ac:dyDescent="0.25">
      <c r="A8588" s="215" t="s">
        <v>160</v>
      </c>
      <c r="B8588" s="215">
        <v>6263</v>
      </c>
      <c r="C8588" s="215" t="s">
        <v>286</v>
      </c>
      <c r="D8588" s="215">
        <v>192005358</v>
      </c>
      <c r="E8588" s="215">
        <v>1020</v>
      </c>
      <c r="F8588" s="215">
        <v>1110</v>
      </c>
      <c r="G8588" s="215">
        <v>1003</v>
      </c>
      <c r="I8588" s="215" t="s">
        <v>11912</v>
      </c>
      <c r="J8588" s="215" t="s">
        <v>11913</v>
      </c>
      <c r="K8588" s="215" t="s">
        <v>8688</v>
      </c>
      <c r="L8588" s="215" t="s">
        <v>11926</v>
      </c>
      <c r="AD8588" s="216"/>
    </row>
    <row r="8589" spans="1:30" s="215" customFormat="1" x14ac:dyDescent="0.25">
      <c r="A8589" s="215" t="s">
        <v>160</v>
      </c>
      <c r="B8589" s="215">
        <v>6263</v>
      </c>
      <c r="C8589" s="215" t="s">
        <v>286</v>
      </c>
      <c r="D8589" s="215">
        <v>192005385</v>
      </c>
      <c r="E8589" s="215">
        <v>1020</v>
      </c>
      <c r="F8589" s="215">
        <v>1110</v>
      </c>
      <c r="G8589" s="215">
        <v>1003</v>
      </c>
      <c r="I8589" s="215" t="s">
        <v>27121</v>
      </c>
      <c r="J8589" s="215" t="s">
        <v>27122</v>
      </c>
      <c r="K8589" s="215" t="s">
        <v>8688</v>
      </c>
      <c r="L8589" s="215" t="s">
        <v>27182</v>
      </c>
      <c r="AD8589" s="216"/>
    </row>
    <row r="8590" spans="1:30" s="215" customFormat="1" x14ac:dyDescent="0.25">
      <c r="A8590" s="215" t="s">
        <v>160</v>
      </c>
      <c r="B8590" s="215">
        <v>6263</v>
      </c>
      <c r="C8590" s="215" t="s">
        <v>286</v>
      </c>
      <c r="D8590" s="215">
        <v>192005391</v>
      </c>
      <c r="E8590" s="215">
        <v>1020</v>
      </c>
      <c r="F8590" s="215">
        <v>1110</v>
      </c>
      <c r="G8590" s="215">
        <v>1003</v>
      </c>
      <c r="I8590" s="215" t="s">
        <v>27123</v>
      </c>
      <c r="J8590" s="215" t="s">
        <v>27124</v>
      </c>
      <c r="K8590" s="215" t="s">
        <v>8688</v>
      </c>
      <c r="L8590" s="215" t="s">
        <v>27183</v>
      </c>
      <c r="AD8590" s="216"/>
    </row>
    <row r="8591" spans="1:30" s="215" customFormat="1" x14ac:dyDescent="0.25">
      <c r="A8591" s="215" t="s">
        <v>160</v>
      </c>
      <c r="B8591" s="215">
        <v>6263</v>
      </c>
      <c r="C8591" s="215" t="s">
        <v>286</v>
      </c>
      <c r="D8591" s="215">
        <v>192005392</v>
      </c>
      <c r="E8591" s="215">
        <v>1020</v>
      </c>
      <c r="F8591" s="215">
        <v>1110</v>
      </c>
      <c r="G8591" s="215">
        <v>1003</v>
      </c>
      <c r="I8591" s="215" t="s">
        <v>27125</v>
      </c>
      <c r="J8591" s="215" t="s">
        <v>27126</v>
      </c>
      <c r="K8591" s="215" t="s">
        <v>8688</v>
      </c>
      <c r="L8591" s="215" t="s">
        <v>27184</v>
      </c>
      <c r="AD8591" s="216"/>
    </row>
    <row r="8592" spans="1:30" s="215" customFormat="1" x14ac:dyDescent="0.25">
      <c r="A8592" s="215" t="s">
        <v>160</v>
      </c>
      <c r="B8592" s="215">
        <v>6263</v>
      </c>
      <c r="C8592" s="215" t="s">
        <v>286</v>
      </c>
      <c r="D8592" s="215">
        <v>192005550</v>
      </c>
      <c r="E8592" s="215">
        <v>1020</v>
      </c>
      <c r="F8592" s="215">
        <v>1121</v>
      </c>
      <c r="G8592" s="215">
        <v>1004</v>
      </c>
      <c r="I8592" s="215" t="s">
        <v>11663</v>
      </c>
      <c r="J8592" s="215" t="s">
        <v>11664</v>
      </c>
      <c r="K8592" s="215" t="s">
        <v>8688</v>
      </c>
      <c r="L8592" s="215" t="s">
        <v>27185</v>
      </c>
      <c r="AD8592" s="216"/>
    </row>
    <row r="8593" spans="1:30" s="215" customFormat="1" x14ac:dyDescent="0.25">
      <c r="A8593" s="215" t="s">
        <v>160</v>
      </c>
      <c r="B8593" s="215">
        <v>6263</v>
      </c>
      <c r="C8593" s="215" t="s">
        <v>286</v>
      </c>
      <c r="D8593" s="215">
        <v>192010074</v>
      </c>
      <c r="E8593" s="215">
        <v>1020</v>
      </c>
      <c r="F8593" s="215">
        <v>1110</v>
      </c>
      <c r="G8593" s="215">
        <v>1004</v>
      </c>
      <c r="I8593" s="215" t="s">
        <v>28701</v>
      </c>
      <c r="J8593" s="215" t="s">
        <v>28702</v>
      </c>
      <c r="K8593" s="215" t="s">
        <v>8688</v>
      </c>
      <c r="L8593" s="215" t="s">
        <v>28756</v>
      </c>
      <c r="AD8593" s="216"/>
    </row>
    <row r="8594" spans="1:30" s="215" customFormat="1" x14ac:dyDescent="0.25">
      <c r="A8594" s="215" t="s">
        <v>160</v>
      </c>
      <c r="B8594" s="215">
        <v>6263</v>
      </c>
      <c r="C8594" s="215" t="s">
        <v>286</v>
      </c>
      <c r="D8594" s="215">
        <v>192010370</v>
      </c>
      <c r="E8594" s="215">
        <v>1020</v>
      </c>
      <c r="F8594" s="215">
        <v>1110</v>
      </c>
      <c r="G8594" s="215">
        <v>1003</v>
      </c>
      <c r="I8594" s="215" t="s">
        <v>11865</v>
      </c>
      <c r="J8594" s="215" t="s">
        <v>11866</v>
      </c>
      <c r="K8594" s="215" t="s">
        <v>8688</v>
      </c>
      <c r="L8594" s="215" t="s">
        <v>11878</v>
      </c>
      <c r="AD8594" s="216"/>
    </row>
    <row r="8595" spans="1:30" s="215" customFormat="1" x14ac:dyDescent="0.25">
      <c r="A8595" s="215" t="s">
        <v>160</v>
      </c>
      <c r="B8595" s="215">
        <v>6263</v>
      </c>
      <c r="C8595" s="215" t="s">
        <v>286</v>
      </c>
      <c r="D8595" s="215">
        <v>192014219</v>
      </c>
      <c r="E8595" s="215">
        <v>1020</v>
      </c>
      <c r="F8595" s="215">
        <v>1121</v>
      </c>
      <c r="G8595" s="215">
        <v>1003</v>
      </c>
      <c r="I8595" s="215" t="s">
        <v>11977</v>
      </c>
      <c r="J8595" s="215" t="s">
        <v>11978</v>
      </c>
      <c r="K8595" s="215" t="s">
        <v>8688</v>
      </c>
      <c r="L8595" s="215" t="s">
        <v>11985</v>
      </c>
      <c r="AD8595" s="216"/>
    </row>
    <row r="8596" spans="1:30" s="215" customFormat="1" x14ac:dyDescent="0.25">
      <c r="A8596" s="215" t="s">
        <v>160</v>
      </c>
      <c r="B8596" s="215">
        <v>6263</v>
      </c>
      <c r="C8596" s="215" t="s">
        <v>286</v>
      </c>
      <c r="D8596" s="215">
        <v>192014222</v>
      </c>
      <c r="E8596" s="215">
        <v>1020</v>
      </c>
      <c r="F8596" s="215">
        <v>1121</v>
      </c>
      <c r="G8596" s="215">
        <v>1003</v>
      </c>
      <c r="I8596" s="215" t="s">
        <v>11979</v>
      </c>
      <c r="J8596" s="215" t="s">
        <v>11980</v>
      </c>
      <c r="K8596" s="215" t="s">
        <v>8688</v>
      </c>
      <c r="L8596" s="215" t="s">
        <v>11986</v>
      </c>
      <c r="AD8596" s="216"/>
    </row>
    <row r="8597" spans="1:30" s="215" customFormat="1" x14ac:dyDescent="0.25">
      <c r="A8597" s="215" t="s">
        <v>160</v>
      </c>
      <c r="B8597" s="215">
        <v>6263</v>
      </c>
      <c r="C8597" s="215" t="s">
        <v>286</v>
      </c>
      <c r="D8597" s="215">
        <v>192015062</v>
      </c>
      <c r="E8597" s="215">
        <v>1020</v>
      </c>
      <c r="F8597" s="215">
        <v>1110</v>
      </c>
      <c r="G8597" s="215">
        <v>1003</v>
      </c>
      <c r="I8597" s="215" t="s">
        <v>24726</v>
      </c>
      <c r="J8597" s="215" t="s">
        <v>24727</v>
      </c>
      <c r="K8597" s="215" t="s">
        <v>8688</v>
      </c>
      <c r="L8597" s="215" t="s">
        <v>24772</v>
      </c>
      <c r="AD8597" s="216"/>
    </row>
    <row r="8598" spans="1:30" s="215" customFormat="1" x14ac:dyDescent="0.25">
      <c r="A8598" s="215" t="s">
        <v>160</v>
      </c>
      <c r="B8598" s="215">
        <v>6263</v>
      </c>
      <c r="C8598" s="215" t="s">
        <v>286</v>
      </c>
      <c r="D8598" s="215">
        <v>192015178</v>
      </c>
      <c r="E8598" s="215">
        <v>1060</v>
      </c>
      <c r="F8598" s="215">
        <v>1242</v>
      </c>
      <c r="G8598" s="215">
        <v>1004</v>
      </c>
      <c r="I8598" s="215" t="s">
        <v>26285</v>
      </c>
      <c r="J8598" s="215" t="s">
        <v>26286</v>
      </c>
      <c r="K8598" s="215" t="s">
        <v>8688</v>
      </c>
      <c r="L8598" s="215" t="s">
        <v>26313</v>
      </c>
      <c r="AD8598" s="216"/>
    </row>
    <row r="8599" spans="1:30" s="215" customFormat="1" x14ac:dyDescent="0.25">
      <c r="A8599" s="215" t="s">
        <v>160</v>
      </c>
      <c r="B8599" s="215">
        <v>6263</v>
      </c>
      <c r="C8599" s="215" t="s">
        <v>286</v>
      </c>
      <c r="D8599" s="215">
        <v>192015180</v>
      </c>
      <c r="E8599" s="215">
        <v>1060</v>
      </c>
      <c r="F8599" s="215">
        <v>1242</v>
      </c>
      <c r="G8599" s="215">
        <v>1004</v>
      </c>
      <c r="I8599" s="215" t="s">
        <v>26287</v>
      </c>
      <c r="J8599" s="215" t="s">
        <v>26288</v>
      </c>
      <c r="K8599" s="215" t="s">
        <v>8688</v>
      </c>
      <c r="L8599" s="215" t="s">
        <v>26314</v>
      </c>
      <c r="AD8599" s="216"/>
    </row>
    <row r="8600" spans="1:30" s="215" customFormat="1" x14ac:dyDescent="0.25">
      <c r="A8600" s="215" t="s">
        <v>160</v>
      </c>
      <c r="B8600" s="215">
        <v>6263</v>
      </c>
      <c r="C8600" s="215" t="s">
        <v>286</v>
      </c>
      <c r="D8600" s="215">
        <v>192016448</v>
      </c>
      <c r="E8600" s="215">
        <v>1020</v>
      </c>
      <c r="F8600" s="215">
        <v>1121</v>
      </c>
      <c r="G8600" s="215">
        <v>1003</v>
      </c>
      <c r="I8600" s="215" t="s">
        <v>27256</v>
      </c>
      <c r="J8600" s="215" t="s">
        <v>27257</v>
      </c>
      <c r="K8600" s="215" t="s">
        <v>8688</v>
      </c>
      <c r="L8600" s="215" t="s">
        <v>27308</v>
      </c>
      <c r="AD8600" s="216"/>
    </row>
    <row r="8601" spans="1:30" s="215" customFormat="1" x14ac:dyDescent="0.25">
      <c r="A8601" s="215" t="s">
        <v>160</v>
      </c>
      <c r="B8601" s="215">
        <v>6263</v>
      </c>
      <c r="C8601" s="215" t="s">
        <v>286</v>
      </c>
      <c r="D8601" s="215">
        <v>192016453</v>
      </c>
      <c r="E8601" s="215">
        <v>1020</v>
      </c>
      <c r="F8601" s="215">
        <v>1121</v>
      </c>
      <c r="G8601" s="215">
        <v>1003</v>
      </c>
      <c r="I8601" s="215" t="s">
        <v>27258</v>
      </c>
      <c r="J8601" s="215" t="s">
        <v>27259</v>
      </c>
      <c r="K8601" s="215" t="s">
        <v>8688</v>
      </c>
      <c r="L8601" s="215" t="s">
        <v>27309</v>
      </c>
      <c r="AD8601" s="216"/>
    </row>
    <row r="8602" spans="1:30" s="215" customFormat="1" x14ac:dyDescent="0.25">
      <c r="A8602" s="215" t="s">
        <v>160</v>
      </c>
      <c r="B8602" s="215">
        <v>6263</v>
      </c>
      <c r="C8602" s="215" t="s">
        <v>286</v>
      </c>
      <c r="D8602" s="215">
        <v>192020608</v>
      </c>
      <c r="E8602" s="215">
        <v>1020</v>
      </c>
      <c r="F8602" s="215">
        <v>1121</v>
      </c>
      <c r="G8602" s="215">
        <v>1003</v>
      </c>
      <c r="I8602" s="215" t="s">
        <v>28824</v>
      </c>
      <c r="J8602" s="215" t="s">
        <v>28825</v>
      </c>
      <c r="K8602" s="215" t="s">
        <v>8688</v>
      </c>
      <c r="L8602" s="215" t="s">
        <v>26247</v>
      </c>
      <c r="AD8602" s="216"/>
    </row>
    <row r="8603" spans="1:30" s="215" customFormat="1" x14ac:dyDescent="0.25">
      <c r="A8603" s="215" t="s">
        <v>160</v>
      </c>
      <c r="B8603" s="215">
        <v>6263</v>
      </c>
      <c r="C8603" s="215" t="s">
        <v>286</v>
      </c>
      <c r="D8603" s="215">
        <v>192022266</v>
      </c>
      <c r="E8603" s="215">
        <v>1060</v>
      </c>
      <c r="F8603" s="215">
        <v>1242</v>
      </c>
      <c r="G8603" s="215">
        <v>1004</v>
      </c>
      <c r="I8603" s="215" t="s">
        <v>31882</v>
      </c>
      <c r="J8603" s="215" t="s">
        <v>31883</v>
      </c>
      <c r="K8603" s="215" t="s">
        <v>8688</v>
      </c>
      <c r="L8603" s="215" t="s">
        <v>31972</v>
      </c>
      <c r="AD8603" s="216"/>
    </row>
    <row r="8604" spans="1:30" s="215" customFormat="1" x14ac:dyDescent="0.25">
      <c r="A8604" s="215" t="s">
        <v>160</v>
      </c>
      <c r="B8604" s="215">
        <v>6263</v>
      </c>
      <c r="C8604" s="215" t="s">
        <v>286</v>
      </c>
      <c r="D8604" s="215">
        <v>192022268</v>
      </c>
      <c r="E8604" s="215">
        <v>1060</v>
      </c>
      <c r="F8604" s="215">
        <v>1242</v>
      </c>
      <c r="G8604" s="215">
        <v>1004</v>
      </c>
      <c r="I8604" s="215" t="s">
        <v>26999</v>
      </c>
      <c r="J8604" s="215" t="s">
        <v>27000</v>
      </c>
      <c r="K8604" s="215" t="s">
        <v>8688</v>
      </c>
      <c r="L8604" s="215" t="s">
        <v>27037</v>
      </c>
      <c r="AD8604" s="216"/>
    </row>
    <row r="8605" spans="1:30" s="215" customFormat="1" x14ac:dyDescent="0.25">
      <c r="A8605" s="215" t="s">
        <v>160</v>
      </c>
      <c r="B8605" s="215">
        <v>6263</v>
      </c>
      <c r="C8605" s="215" t="s">
        <v>286</v>
      </c>
      <c r="D8605" s="215">
        <v>192033916</v>
      </c>
      <c r="E8605" s="215">
        <v>1060</v>
      </c>
      <c r="F8605" s="215">
        <v>1242</v>
      </c>
      <c r="G8605" s="215">
        <v>1003</v>
      </c>
      <c r="I8605" s="215" t="s">
        <v>27001</v>
      </c>
      <c r="J8605" s="215" t="s">
        <v>27002</v>
      </c>
      <c r="K8605" s="215" t="s">
        <v>8688</v>
      </c>
      <c r="L8605" s="215" t="s">
        <v>27038</v>
      </c>
      <c r="AD8605" s="216"/>
    </row>
    <row r="8606" spans="1:30" s="215" customFormat="1" x14ac:dyDescent="0.25">
      <c r="A8606" s="215" t="s">
        <v>160</v>
      </c>
      <c r="B8606" s="215">
        <v>6263</v>
      </c>
      <c r="C8606" s="215" t="s">
        <v>286</v>
      </c>
      <c r="D8606" s="215">
        <v>192033937</v>
      </c>
      <c r="E8606" s="215">
        <v>1060</v>
      </c>
      <c r="F8606" s="215">
        <v>1242</v>
      </c>
      <c r="G8606" s="215">
        <v>1004</v>
      </c>
      <c r="I8606" s="215" t="s">
        <v>27003</v>
      </c>
      <c r="J8606" s="215" t="s">
        <v>27004</v>
      </c>
      <c r="K8606" s="215" t="s">
        <v>328</v>
      </c>
      <c r="L8606" s="215" t="s">
        <v>27011</v>
      </c>
      <c r="AD8606" s="216"/>
    </row>
    <row r="8607" spans="1:30" s="215" customFormat="1" x14ac:dyDescent="0.25">
      <c r="A8607" s="215" t="s">
        <v>160</v>
      </c>
      <c r="B8607" s="215">
        <v>6263</v>
      </c>
      <c r="C8607" s="215" t="s">
        <v>286</v>
      </c>
      <c r="D8607" s="215">
        <v>192038824</v>
      </c>
      <c r="E8607" s="215">
        <v>1060</v>
      </c>
      <c r="F8607" s="215">
        <v>1242</v>
      </c>
      <c r="G8607" s="215">
        <v>1004</v>
      </c>
      <c r="I8607" s="215" t="s">
        <v>28252</v>
      </c>
      <c r="J8607" s="215" t="s">
        <v>28253</v>
      </c>
      <c r="K8607" s="215" t="s">
        <v>8688</v>
      </c>
      <c r="L8607" s="215" t="s">
        <v>28294</v>
      </c>
      <c r="AD8607" s="216"/>
    </row>
    <row r="8608" spans="1:30" s="215" customFormat="1" x14ac:dyDescent="0.25">
      <c r="A8608" s="215" t="s">
        <v>160</v>
      </c>
      <c r="B8608" s="215">
        <v>6263</v>
      </c>
      <c r="C8608" s="215" t="s">
        <v>286</v>
      </c>
      <c r="D8608" s="215">
        <v>192038975</v>
      </c>
      <c r="E8608" s="215">
        <v>1060</v>
      </c>
      <c r="F8608" s="215">
        <v>1242</v>
      </c>
      <c r="G8608" s="215">
        <v>1004</v>
      </c>
      <c r="I8608" s="215" t="s">
        <v>28254</v>
      </c>
      <c r="J8608" s="215" t="s">
        <v>28255</v>
      </c>
      <c r="K8608" s="215" t="s">
        <v>8688</v>
      </c>
      <c r="L8608" s="215" t="s">
        <v>28295</v>
      </c>
      <c r="AD8608" s="216"/>
    </row>
    <row r="8609" spans="1:30" s="215" customFormat="1" x14ac:dyDescent="0.25">
      <c r="A8609" s="215" t="s">
        <v>160</v>
      </c>
      <c r="B8609" s="215">
        <v>6263</v>
      </c>
      <c r="C8609" s="215" t="s">
        <v>286</v>
      </c>
      <c r="D8609" s="215">
        <v>192039776</v>
      </c>
      <c r="E8609" s="215">
        <v>1060</v>
      </c>
      <c r="F8609" s="215">
        <v>1242</v>
      </c>
      <c r="G8609" s="215">
        <v>1004</v>
      </c>
      <c r="I8609" s="215" t="s">
        <v>28399</v>
      </c>
      <c r="J8609" s="215" t="s">
        <v>28400</v>
      </c>
      <c r="K8609" s="215" t="s">
        <v>8688</v>
      </c>
      <c r="L8609" s="215" t="s">
        <v>28434</v>
      </c>
      <c r="AD8609" s="216"/>
    </row>
    <row r="8610" spans="1:30" s="215" customFormat="1" x14ac:dyDescent="0.25">
      <c r="A8610" s="215" t="s">
        <v>160</v>
      </c>
      <c r="B8610" s="215">
        <v>6263</v>
      </c>
      <c r="C8610" s="215" t="s">
        <v>286</v>
      </c>
      <c r="D8610" s="215">
        <v>192039876</v>
      </c>
      <c r="E8610" s="215">
        <v>1060</v>
      </c>
      <c r="F8610" s="215">
        <v>1242</v>
      </c>
      <c r="G8610" s="215">
        <v>1004</v>
      </c>
      <c r="I8610" s="215" t="s">
        <v>28401</v>
      </c>
      <c r="J8610" s="215" t="s">
        <v>28402</v>
      </c>
      <c r="K8610" s="215" t="s">
        <v>8688</v>
      </c>
      <c r="L8610" s="215" t="s">
        <v>28435</v>
      </c>
      <c r="AD8610" s="216"/>
    </row>
    <row r="8611" spans="1:30" s="215" customFormat="1" x14ac:dyDescent="0.25">
      <c r="A8611" s="215" t="s">
        <v>160</v>
      </c>
      <c r="B8611" s="215">
        <v>6263</v>
      </c>
      <c r="C8611" s="215" t="s">
        <v>286</v>
      </c>
      <c r="D8611" s="215">
        <v>192046515</v>
      </c>
      <c r="E8611" s="215">
        <v>1060</v>
      </c>
      <c r="F8611" s="215">
        <v>1242</v>
      </c>
      <c r="G8611" s="215">
        <v>1004</v>
      </c>
      <c r="I8611" s="215" t="s">
        <v>29105</v>
      </c>
      <c r="J8611" s="215" t="s">
        <v>29106</v>
      </c>
      <c r="K8611" s="215" t="s">
        <v>8688</v>
      </c>
      <c r="L8611" s="215" t="s">
        <v>29136</v>
      </c>
      <c r="AD8611" s="216"/>
    </row>
    <row r="8612" spans="1:30" s="215" customFormat="1" x14ac:dyDescent="0.25">
      <c r="A8612" s="215" t="s">
        <v>160</v>
      </c>
      <c r="B8612" s="215">
        <v>6263</v>
      </c>
      <c r="C8612" s="215" t="s">
        <v>286</v>
      </c>
      <c r="D8612" s="215">
        <v>192047433</v>
      </c>
      <c r="E8612" s="215">
        <v>1060</v>
      </c>
      <c r="F8612" s="215">
        <v>1242</v>
      </c>
      <c r="G8612" s="215">
        <v>1004</v>
      </c>
      <c r="I8612" s="215" t="s">
        <v>29240</v>
      </c>
      <c r="J8612" s="215" t="s">
        <v>29241</v>
      </c>
      <c r="K8612" s="215" t="s">
        <v>8688</v>
      </c>
      <c r="L8612" s="215" t="s">
        <v>29272</v>
      </c>
      <c r="AD8612" s="216"/>
    </row>
    <row r="8613" spans="1:30" s="215" customFormat="1" x14ac:dyDescent="0.25">
      <c r="A8613" s="215" t="s">
        <v>160</v>
      </c>
      <c r="B8613" s="215">
        <v>6263</v>
      </c>
      <c r="C8613" s="215" t="s">
        <v>286</v>
      </c>
      <c r="D8613" s="215">
        <v>192047564</v>
      </c>
      <c r="E8613" s="215">
        <v>1060</v>
      </c>
      <c r="F8613" s="215">
        <v>1242</v>
      </c>
      <c r="G8613" s="215">
        <v>1004</v>
      </c>
      <c r="I8613" s="215" t="s">
        <v>29242</v>
      </c>
      <c r="J8613" s="215" t="s">
        <v>29243</v>
      </c>
      <c r="K8613" s="215" t="s">
        <v>8688</v>
      </c>
      <c r="L8613" s="215" t="s">
        <v>29273</v>
      </c>
      <c r="AD8613" s="216"/>
    </row>
    <row r="8614" spans="1:30" s="215" customFormat="1" x14ac:dyDescent="0.25">
      <c r="A8614" s="215" t="s">
        <v>160</v>
      </c>
      <c r="B8614" s="215">
        <v>6263</v>
      </c>
      <c r="C8614" s="215" t="s">
        <v>286</v>
      </c>
      <c r="D8614" s="215">
        <v>192047594</v>
      </c>
      <c r="E8614" s="215">
        <v>1060</v>
      </c>
      <c r="F8614" s="215">
        <v>1242</v>
      </c>
      <c r="G8614" s="215">
        <v>1004</v>
      </c>
      <c r="I8614" s="215" t="s">
        <v>29244</v>
      </c>
      <c r="J8614" s="215" t="s">
        <v>29245</v>
      </c>
      <c r="K8614" s="215" t="s">
        <v>8688</v>
      </c>
      <c r="L8614" s="215" t="s">
        <v>29274</v>
      </c>
      <c r="AD8614" s="216"/>
    </row>
    <row r="8615" spans="1:30" s="215" customFormat="1" x14ac:dyDescent="0.25">
      <c r="A8615" s="215" t="s">
        <v>160</v>
      </c>
      <c r="B8615" s="215">
        <v>6263</v>
      </c>
      <c r="C8615" s="215" t="s">
        <v>286</v>
      </c>
      <c r="D8615" s="215">
        <v>192047595</v>
      </c>
      <c r="E8615" s="215">
        <v>1060</v>
      </c>
      <c r="F8615" s="215">
        <v>1242</v>
      </c>
      <c r="G8615" s="215">
        <v>1004</v>
      </c>
      <c r="I8615" s="215" t="s">
        <v>29246</v>
      </c>
      <c r="J8615" s="215" t="s">
        <v>29247</v>
      </c>
      <c r="K8615" s="215" t="s">
        <v>8688</v>
      </c>
      <c r="L8615" s="215" t="s">
        <v>29275</v>
      </c>
      <c r="AD8615" s="216"/>
    </row>
    <row r="8616" spans="1:30" s="215" customFormat="1" x14ac:dyDescent="0.25">
      <c r="A8616" s="215" t="s">
        <v>160</v>
      </c>
      <c r="B8616" s="215">
        <v>6263</v>
      </c>
      <c r="C8616" s="215" t="s">
        <v>286</v>
      </c>
      <c r="D8616" s="215">
        <v>192047597</v>
      </c>
      <c r="E8616" s="215">
        <v>1060</v>
      </c>
      <c r="F8616" s="215">
        <v>1242</v>
      </c>
      <c r="G8616" s="215">
        <v>1004</v>
      </c>
      <c r="I8616" s="215" t="s">
        <v>29248</v>
      </c>
      <c r="J8616" s="215" t="s">
        <v>29249</v>
      </c>
      <c r="K8616" s="215" t="s">
        <v>8688</v>
      </c>
      <c r="L8616" s="215" t="s">
        <v>29276</v>
      </c>
      <c r="AD8616" s="216"/>
    </row>
    <row r="8617" spans="1:30" s="215" customFormat="1" x14ac:dyDescent="0.25">
      <c r="A8617" s="215" t="s">
        <v>160</v>
      </c>
      <c r="B8617" s="215">
        <v>6263</v>
      </c>
      <c r="C8617" s="215" t="s">
        <v>286</v>
      </c>
      <c r="D8617" s="215">
        <v>192047934</v>
      </c>
      <c r="E8617" s="215">
        <v>1060</v>
      </c>
      <c r="F8617" s="215">
        <v>1242</v>
      </c>
      <c r="G8617" s="215">
        <v>1004</v>
      </c>
      <c r="I8617" s="215" t="s">
        <v>29309</v>
      </c>
      <c r="J8617" s="215" t="s">
        <v>29310</v>
      </c>
      <c r="K8617" s="215" t="s">
        <v>8688</v>
      </c>
      <c r="L8617" s="215" t="s">
        <v>29340</v>
      </c>
      <c r="AD8617" s="216"/>
    </row>
    <row r="8618" spans="1:30" s="215" customFormat="1" x14ac:dyDescent="0.25">
      <c r="A8618" s="215" t="s">
        <v>160</v>
      </c>
      <c r="B8618" s="215">
        <v>6263</v>
      </c>
      <c r="C8618" s="215" t="s">
        <v>286</v>
      </c>
      <c r="D8618" s="215">
        <v>192047977</v>
      </c>
      <c r="E8618" s="215">
        <v>1060</v>
      </c>
      <c r="F8618" s="215">
        <v>1242</v>
      </c>
      <c r="G8618" s="215">
        <v>1004</v>
      </c>
      <c r="I8618" s="215" t="s">
        <v>29311</v>
      </c>
      <c r="J8618" s="215" t="s">
        <v>29312</v>
      </c>
      <c r="K8618" s="215" t="s">
        <v>8688</v>
      </c>
      <c r="L8618" s="215" t="s">
        <v>29341</v>
      </c>
      <c r="AD8618" s="216"/>
    </row>
    <row r="8619" spans="1:30" s="215" customFormat="1" x14ac:dyDescent="0.25">
      <c r="A8619" s="215" t="s">
        <v>160</v>
      </c>
      <c r="B8619" s="215">
        <v>6263</v>
      </c>
      <c r="C8619" s="215" t="s">
        <v>286</v>
      </c>
      <c r="D8619" s="215">
        <v>192048134</v>
      </c>
      <c r="E8619" s="215">
        <v>1060</v>
      </c>
      <c r="F8619" s="215">
        <v>1242</v>
      </c>
      <c r="G8619" s="215">
        <v>1004</v>
      </c>
      <c r="I8619" s="215" t="s">
        <v>29313</v>
      </c>
      <c r="J8619" s="215" t="s">
        <v>29314</v>
      </c>
      <c r="K8619" s="215" t="s">
        <v>8688</v>
      </c>
      <c r="L8619" s="215" t="s">
        <v>29342</v>
      </c>
      <c r="AD8619" s="216"/>
    </row>
    <row r="8620" spans="1:30" s="215" customFormat="1" x14ac:dyDescent="0.25">
      <c r="A8620" s="215" t="s">
        <v>160</v>
      </c>
      <c r="B8620" s="215">
        <v>6263</v>
      </c>
      <c r="C8620" s="215" t="s">
        <v>286</v>
      </c>
      <c r="D8620" s="215">
        <v>192049609</v>
      </c>
      <c r="E8620" s="215">
        <v>1020</v>
      </c>
      <c r="F8620" s="215">
        <v>1122</v>
      </c>
      <c r="G8620" s="215">
        <v>1004</v>
      </c>
      <c r="I8620" s="215" t="s">
        <v>31307</v>
      </c>
      <c r="J8620" s="215" t="s">
        <v>31308</v>
      </c>
      <c r="K8620" s="215" t="s">
        <v>8688</v>
      </c>
      <c r="L8620" s="215" t="s">
        <v>31357</v>
      </c>
      <c r="AD8620" s="216"/>
    </row>
    <row r="8621" spans="1:30" s="215" customFormat="1" x14ac:dyDescent="0.25">
      <c r="A8621" s="215" t="s">
        <v>160</v>
      </c>
      <c r="B8621" s="215">
        <v>6265</v>
      </c>
      <c r="C8621" s="215" t="s">
        <v>287</v>
      </c>
      <c r="D8621" s="215">
        <v>952356</v>
      </c>
      <c r="E8621" s="215">
        <v>1020</v>
      </c>
      <c r="F8621" s="215">
        <v>1110</v>
      </c>
      <c r="G8621" s="215">
        <v>1004</v>
      </c>
      <c r="I8621" s="215" t="s">
        <v>18175</v>
      </c>
      <c r="J8621" s="215" t="s">
        <v>18176</v>
      </c>
      <c r="K8621" s="215" t="s">
        <v>8688</v>
      </c>
      <c r="L8621" s="215" t="s">
        <v>22351</v>
      </c>
      <c r="AD8621" s="216"/>
    </row>
    <row r="8622" spans="1:30" s="215" customFormat="1" x14ac:dyDescent="0.25">
      <c r="A8622" s="215" t="s">
        <v>160</v>
      </c>
      <c r="B8622" s="215">
        <v>6265</v>
      </c>
      <c r="C8622" s="215" t="s">
        <v>287</v>
      </c>
      <c r="D8622" s="215">
        <v>191652805</v>
      </c>
      <c r="E8622" s="215">
        <v>1020</v>
      </c>
      <c r="F8622" s="215">
        <v>1110</v>
      </c>
      <c r="G8622" s="215">
        <v>1003</v>
      </c>
      <c r="I8622" s="215" t="s">
        <v>18177</v>
      </c>
      <c r="J8622" s="215" t="s">
        <v>18178</v>
      </c>
      <c r="K8622" s="215" t="s">
        <v>8741</v>
      </c>
      <c r="L8622" s="215" t="s">
        <v>23393</v>
      </c>
      <c r="AD8622" s="216"/>
    </row>
    <row r="8623" spans="1:30" s="215" customFormat="1" x14ac:dyDescent="0.25">
      <c r="A8623" s="215" t="s">
        <v>160</v>
      </c>
      <c r="B8623" s="215">
        <v>6265</v>
      </c>
      <c r="C8623" s="215" t="s">
        <v>287</v>
      </c>
      <c r="D8623" s="215">
        <v>191704903</v>
      </c>
      <c r="E8623" s="215">
        <v>1020</v>
      </c>
      <c r="F8623" s="215">
        <v>1110</v>
      </c>
      <c r="G8623" s="215">
        <v>1004</v>
      </c>
      <c r="I8623" s="215" t="s">
        <v>18179</v>
      </c>
      <c r="J8623" s="215" t="s">
        <v>18180</v>
      </c>
      <c r="K8623" s="215" t="s">
        <v>8688</v>
      </c>
      <c r="L8623" s="215" t="s">
        <v>22352</v>
      </c>
      <c r="AD8623" s="216"/>
    </row>
    <row r="8624" spans="1:30" s="215" customFormat="1" x14ac:dyDescent="0.25">
      <c r="A8624" s="215" t="s">
        <v>160</v>
      </c>
      <c r="B8624" s="215">
        <v>6265</v>
      </c>
      <c r="C8624" s="215" t="s">
        <v>287</v>
      </c>
      <c r="D8624" s="215">
        <v>191803974</v>
      </c>
      <c r="E8624" s="215">
        <v>1020</v>
      </c>
      <c r="F8624" s="215">
        <v>1110</v>
      </c>
      <c r="G8624" s="215">
        <v>1004</v>
      </c>
      <c r="I8624" s="215" t="s">
        <v>18181</v>
      </c>
      <c r="J8624" s="215" t="s">
        <v>18182</v>
      </c>
      <c r="K8624" s="215" t="s">
        <v>8688</v>
      </c>
      <c r="L8624" s="215" t="s">
        <v>22353</v>
      </c>
      <c r="AD8624" s="216"/>
    </row>
    <row r="8625" spans="1:30" s="215" customFormat="1" x14ac:dyDescent="0.25">
      <c r="A8625" s="215" t="s">
        <v>160</v>
      </c>
      <c r="B8625" s="215">
        <v>6265</v>
      </c>
      <c r="C8625" s="215" t="s">
        <v>287</v>
      </c>
      <c r="D8625" s="215">
        <v>191821915</v>
      </c>
      <c r="E8625" s="215">
        <v>1020</v>
      </c>
      <c r="F8625" s="215">
        <v>1110</v>
      </c>
      <c r="G8625" s="215">
        <v>1004</v>
      </c>
      <c r="I8625" s="215" t="s">
        <v>18183</v>
      </c>
      <c r="J8625" s="215" t="s">
        <v>18184</v>
      </c>
      <c r="K8625" s="215" t="s">
        <v>8741</v>
      </c>
      <c r="L8625" s="215" t="s">
        <v>23394</v>
      </c>
      <c r="AD8625" s="216"/>
    </row>
    <row r="8626" spans="1:30" s="215" customFormat="1" x14ac:dyDescent="0.25">
      <c r="A8626" s="215" t="s">
        <v>160</v>
      </c>
      <c r="B8626" s="215">
        <v>6265</v>
      </c>
      <c r="C8626" s="215" t="s">
        <v>287</v>
      </c>
      <c r="D8626" s="215">
        <v>191846405</v>
      </c>
      <c r="E8626" s="215">
        <v>1020</v>
      </c>
      <c r="F8626" s="215">
        <v>1110</v>
      </c>
      <c r="G8626" s="215">
        <v>1004</v>
      </c>
      <c r="I8626" s="215" t="s">
        <v>18185</v>
      </c>
      <c r="J8626" s="215" t="s">
        <v>18186</v>
      </c>
      <c r="K8626" s="215" t="s">
        <v>8688</v>
      </c>
      <c r="L8626" s="215" t="s">
        <v>22354</v>
      </c>
      <c r="AD8626" s="216"/>
    </row>
    <row r="8627" spans="1:30" s="215" customFormat="1" x14ac:dyDescent="0.25">
      <c r="A8627" s="215" t="s">
        <v>160</v>
      </c>
      <c r="B8627" s="215">
        <v>6265</v>
      </c>
      <c r="C8627" s="215" t="s">
        <v>287</v>
      </c>
      <c r="D8627" s="215">
        <v>191850373</v>
      </c>
      <c r="E8627" s="215">
        <v>1020</v>
      </c>
      <c r="F8627" s="215">
        <v>1121</v>
      </c>
      <c r="G8627" s="215">
        <v>1004</v>
      </c>
      <c r="I8627" s="215" t="s">
        <v>25086</v>
      </c>
      <c r="J8627" s="215" t="s">
        <v>25087</v>
      </c>
      <c r="K8627" s="215" t="s">
        <v>8688</v>
      </c>
      <c r="L8627" s="215" t="s">
        <v>25122</v>
      </c>
      <c r="AD8627" s="216"/>
    </row>
    <row r="8628" spans="1:30" s="215" customFormat="1" x14ac:dyDescent="0.25">
      <c r="A8628" s="215" t="s">
        <v>160</v>
      </c>
      <c r="B8628" s="215">
        <v>6265</v>
      </c>
      <c r="C8628" s="215" t="s">
        <v>287</v>
      </c>
      <c r="D8628" s="215">
        <v>191853351</v>
      </c>
      <c r="E8628" s="215">
        <v>1020</v>
      </c>
      <c r="F8628" s="215">
        <v>1110</v>
      </c>
      <c r="G8628" s="215">
        <v>1004</v>
      </c>
      <c r="I8628" s="215" t="s">
        <v>18187</v>
      </c>
      <c r="J8628" s="215" t="s">
        <v>18188</v>
      </c>
      <c r="K8628" s="215" t="s">
        <v>8688</v>
      </c>
      <c r="L8628" s="215" t="s">
        <v>22355</v>
      </c>
      <c r="AD8628" s="216"/>
    </row>
    <row r="8629" spans="1:30" s="215" customFormat="1" x14ac:dyDescent="0.25">
      <c r="A8629" s="215" t="s">
        <v>160</v>
      </c>
      <c r="B8629" s="215">
        <v>6265</v>
      </c>
      <c r="C8629" s="215" t="s">
        <v>287</v>
      </c>
      <c r="D8629" s="215">
        <v>191856383</v>
      </c>
      <c r="E8629" s="215">
        <v>1020</v>
      </c>
      <c r="F8629" s="215">
        <v>1122</v>
      </c>
      <c r="G8629" s="215">
        <v>1004</v>
      </c>
      <c r="I8629" s="215" t="s">
        <v>18189</v>
      </c>
      <c r="J8629" s="215" t="s">
        <v>18190</v>
      </c>
      <c r="K8629" s="215" t="s">
        <v>8688</v>
      </c>
      <c r="L8629" s="215" t="s">
        <v>22356</v>
      </c>
      <c r="AD8629" s="216"/>
    </row>
    <row r="8630" spans="1:30" s="215" customFormat="1" x14ac:dyDescent="0.25">
      <c r="A8630" s="215" t="s">
        <v>160</v>
      </c>
      <c r="B8630" s="215">
        <v>6265</v>
      </c>
      <c r="C8630" s="215" t="s">
        <v>287</v>
      </c>
      <c r="D8630" s="215">
        <v>191859668</v>
      </c>
      <c r="E8630" s="215">
        <v>1020</v>
      </c>
      <c r="F8630" s="215">
        <v>1110</v>
      </c>
      <c r="G8630" s="215">
        <v>1004</v>
      </c>
      <c r="I8630" s="215" t="s">
        <v>18191</v>
      </c>
      <c r="J8630" s="215" t="s">
        <v>18192</v>
      </c>
      <c r="K8630" s="215" t="s">
        <v>8688</v>
      </c>
      <c r="L8630" s="215" t="s">
        <v>22357</v>
      </c>
      <c r="AD8630" s="216"/>
    </row>
    <row r="8631" spans="1:30" s="215" customFormat="1" x14ac:dyDescent="0.25">
      <c r="A8631" s="215" t="s">
        <v>160</v>
      </c>
      <c r="B8631" s="215">
        <v>6265</v>
      </c>
      <c r="C8631" s="215" t="s">
        <v>287</v>
      </c>
      <c r="D8631" s="215">
        <v>191865696</v>
      </c>
      <c r="E8631" s="215">
        <v>1020</v>
      </c>
      <c r="F8631" s="215">
        <v>1110</v>
      </c>
      <c r="G8631" s="215">
        <v>1004</v>
      </c>
      <c r="I8631" s="215" t="s">
        <v>18193</v>
      </c>
      <c r="J8631" s="215" t="s">
        <v>18194</v>
      </c>
      <c r="K8631" s="215" t="s">
        <v>8688</v>
      </c>
      <c r="L8631" s="215" t="s">
        <v>22358</v>
      </c>
      <c r="AD8631" s="216"/>
    </row>
    <row r="8632" spans="1:30" s="215" customFormat="1" x14ac:dyDescent="0.25">
      <c r="A8632" s="215" t="s">
        <v>160</v>
      </c>
      <c r="B8632" s="215">
        <v>6265</v>
      </c>
      <c r="C8632" s="215" t="s">
        <v>287</v>
      </c>
      <c r="D8632" s="215">
        <v>191876593</v>
      </c>
      <c r="E8632" s="215">
        <v>1020</v>
      </c>
      <c r="F8632" s="215">
        <v>1110</v>
      </c>
      <c r="G8632" s="215">
        <v>1004</v>
      </c>
      <c r="I8632" s="215" t="s">
        <v>27127</v>
      </c>
      <c r="J8632" s="215" t="s">
        <v>27128</v>
      </c>
      <c r="K8632" s="215" t="s">
        <v>8688</v>
      </c>
      <c r="L8632" s="215" t="s">
        <v>27186</v>
      </c>
      <c r="AD8632" s="216"/>
    </row>
    <row r="8633" spans="1:30" s="215" customFormat="1" x14ac:dyDescent="0.25">
      <c r="A8633" s="215" t="s">
        <v>160</v>
      </c>
      <c r="B8633" s="215">
        <v>6265</v>
      </c>
      <c r="C8633" s="215" t="s">
        <v>287</v>
      </c>
      <c r="D8633" s="215">
        <v>191907999</v>
      </c>
      <c r="E8633" s="215">
        <v>1020</v>
      </c>
      <c r="F8633" s="215">
        <v>1110</v>
      </c>
      <c r="G8633" s="215">
        <v>1004</v>
      </c>
      <c r="I8633" s="215" t="s">
        <v>18195</v>
      </c>
      <c r="J8633" s="215" t="s">
        <v>18196</v>
      </c>
      <c r="K8633" s="215" t="s">
        <v>8741</v>
      </c>
      <c r="L8633" s="215" t="s">
        <v>23395</v>
      </c>
      <c r="AD8633" s="216"/>
    </row>
    <row r="8634" spans="1:30" s="215" customFormat="1" x14ac:dyDescent="0.25">
      <c r="A8634" s="215" t="s">
        <v>160</v>
      </c>
      <c r="B8634" s="215">
        <v>6265</v>
      </c>
      <c r="C8634" s="215" t="s">
        <v>287</v>
      </c>
      <c r="D8634" s="215">
        <v>191914529</v>
      </c>
      <c r="E8634" s="215">
        <v>1020</v>
      </c>
      <c r="F8634" s="215">
        <v>1110</v>
      </c>
      <c r="G8634" s="215">
        <v>1004</v>
      </c>
      <c r="I8634" s="215" t="s">
        <v>26636</v>
      </c>
      <c r="J8634" s="215" t="s">
        <v>26637</v>
      </c>
      <c r="K8634" s="215" t="s">
        <v>328</v>
      </c>
      <c r="L8634" s="215" t="s">
        <v>26660</v>
      </c>
      <c r="AD8634" s="216"/>
    </row>
    <row r="8635" spans="1:30" s="215" customFormat="1" x14ac:dyDescent="0.25">
      <c r="A8635" s="215" t="s">
        <v>160</v>
      </c>
      <c r="B8635" s="215">
        <v>6265</v>
      </c>
      <c r="C8635" s="215" t="s">
        <v>287</v>
      </c>
      <c r="D8635" s="215">
        <v>191947465</v>
      </c>
      <c r="E8635" s="215">
        <v>1060</v>
      </c>
      <c r="F8635" s="215">
        <v>1251</v>
      </c>
      <c r="G8635" s="215">
        <v>1004</v>
      </c>
      <c r="I8635" s="215" t="s">
        <v>18197</v>
      </c>
      <c r="J8635" s="215" t="s">
        <v>18198</v>
      </c>
      <c r="K8635" s="215" t="s">
        <v>8688</v>
      </c>
      <c r="L8635" s="215" t="s">
        <v>22359</v>
      </c>
      <c r="AD8635" s="216"/>
    </row>
    <row r="8636" spans="1:30" s="215" customFormat="1" x14ac:dyDescent="0.25">
      <c r="A8636" s="215" t="s">
        <v>160</v>
      </c>
      <c r="B8636" s="215">
        <v>6265</v>
      </c>
      <c r="C8636" s="215" t="s">
        <v>287</v>
      </c>
      <c r="D8636" s="215">
        <v>191948425</v>
      </c>
      <c r="E8636" s="215">
        <v>1020</v>
      </c>
      <c r="F8636" s="215">
        <v>1122</v>
      </c>
      <c r="G8636" s="215">
        <v>1004</v>
      </c>
      <c r="I8636" s="215" t="s">
        <v>18199</v>
      </c>
      <c r="J8636" s="215" t="s">
        <v>18200</v>
      </c>
      <c r="K8636" s="215" t="s">
        <v>8688</v>
      </c>
      <c r="L8636" s="215" t="s">
        <v>22360</v>
      </c>
      <c r="AD8636" s="216"/>
    </row>
    <row r="8637" spans="1:30" s="215" customFormat="1" x14ac:dyDescent="0.25">
      <c r="A8637" s="215" t="s">
        <v>160</v>
      </c>
      <c r="B8637" s="215">
        <v>6265</v>
      </c>
      <c r="C8637" s="215" t="s">
        <v>287</v>
      </c>
      <c r="D8637" s="215">
        <v>191950513</v>
      </c>
      <c r="E8637" s="215">
        <v>1020</v>
      </c>
      <c r="F8637" s="215">
        <v>1122</v>
      </c>
      <c r="G8637" s="215">
        <v>1004</v>
      </c>
      <c r="I8637" s="215" t="s">
        <v>18201</v>
      </c>
      <c r="J8637" s="215" t="s">
        <v>18202</v>
      </c>
      <c r="K8637" s="215" t="s">
        <v>8688</v>
      </c>
      <c r="L8637" s="215" t="s">
        <v>22361</v>
      </c>
      <c r="AD8637" s="216"/>
    </row>
    <row r="8638" spans="1:30" s="215" customFormat="1" x14ac:dyDescent="0.25">
      <c r="A8638" s="215" t="s">
        <v>160</v>
      </c>
      <c r="B8638" s="215">
        <v>6265</v>
      </c>
      <c r="C8638" s="215" t="s">
        <v>287</v>
      </c>
      <c r="D8638" s="215">
        <v>191961801</v>
      </c>
      <c r="E8638" s="215">
        <v>1020</v>
      </c>
      <c r="F8638" s="215">
        <v>1110</v>
      </c>
      <c r="G8638" s="215">
        <v>1004</v>
      </c>
      <c r="I8638" s="215" t="s">
        <v>25088</v>
      </c>
      <c r="J8638" s="215" t="s">
        <v>25089</v>
      </c>
      <c r="K8638" s="215" t="s">
        <v>8688</v>
      </c>
      <c r="L8638" s="215" t="s">
        <v>25123</v>
      </c>
      <c r="AD8638" s="216"/>
    </row>
    <row r="8639" spans="1:30" s="215" customFormat="1" x14ac:dyDescent="0.25">
      <c r="A8639" s="215" t="s">
        <v>160</v>
      </c>
      <c r="B8639" s="215">
        <v>6265</v>
      </c>
      <c r="C8639" s="215" t="s">
        <v>287</v>
      </c>
      <c r="D8639" s="215">
        <v>191962825</v>
      </c>
      <c r="E8639" s="215">
        <v>1020</v>
      </c>
      <c r="F8639" s="215">
        <v>1110</v>
      </c>
      <c r="G8639" s="215">
        <v>1004</v>
      </c>
      <c r="I8639" s="215" t="s">
        <v>18203</v>
      </c>
      <c r="J8639" s="215" t="s">
        <v>18204</v>
      </c>
      <c r="K8639" s="215" t="s">
        <v>8688</v>
      </c>
      <c r="L8639" s="215" t="s">
        <v>22362</v>
      </c>
      <c r="AD8639" s="216"/>
    </row>
    <row r="8640" spans="1:30" s="215" customFormat="1" x14ac:dyDescent="0.25">
      <c r="A8640" s="215" t="s">
        <v>160</v>
      </c>
      <c r="B8640" s="215">
        <v>6265</v>
      </c>
      <c r="C8640" s="215" t="s">
        <v>287</v>
      </c>
      <c r="D8640" s="215">
        <v>191969249</v>
      </c>
      <c r="E8640" s="215">
        <v>1020</v>
      </c>
      <c r="F8640" s="215">
        <v>1122</v>
      </c>
      <c r="G8640" s="215">
        <v>1004</v>
      </c>
      <c r="I8640" s="215" t="s">
        <v>29035</v>
      </c>
      <c r="J8640" s="215" t="s">
        <v>29036</v>
      </c>
      <c r="K8640" s="215" t="s">
        <v>8688</v>
      </c>
      <c r="L8640" s="215" t="s">
        <v>29065</v>
      </c>
      <c r="AD8640" s="216"/>
    </row>
    <row r="8641" spans="1:30" s="215" customFormat="1" x14ac:dyDescent="0.25">
      <c r="A8641" s="215" t="s">
        <v>160</v>
      </c>
      <c r="B8641" s="215">
        <v>6265</v>
      </c>
      <c r="C8641" s="215" t="s">
        <v>287</v>
      </c>
      <c r="D8641" s="215">
        <v>191969557</v>
      </c>
      <c r="E8641" s="215">
        <v>1020</v>
      </c>
      <c r="F8641" s="215">
        <v>1110</v>
      </c>
      <c r="G8641" s="215">
        <v>1004</v>
      </c>
      <c r="I8641" s="215" t="s">
        <v>18205</v>
      </c>
      <c r="J8641" s="215" t="s">
        <v>18206</v>
      </c>
      <c r="K8641" s="215" t="s">
        <v>8688</v>
      </c>
      <c r="L8641" s="215" t="s">
        <v>22363</v>
      </c>
      <c r="AD8641" s="216"/>
    </row>
    <row r="8642" spans="1:30" s="215" customFormat="1" x14ac:dyDescent="0.25">
      <c r="A8642" s="215" t="s">
        <v>160</v>
      </c>
      <c r="B8642" s="215">
        <v>6265</v>
      </c>
      <c r="C8642" s="215" t="s">
        <v>287</v>
      </c>
      <c r="D8642" s="215">
        <v>191974064</v>
      </c>
      <c r="E8642" s="215">
        <v>1020</v>
      </c>
      <c r="F8642" s="215">
        <v>1110</v>
      </c>
      <c r="G8642" s="215">
        <v>1004</v>
      </c>
      <c r="I8642" s="215" t="s">
        <v>18207</v>
      </c>
      <c r="J8642" s="215" t="s">
        <v>18208</v>
      </c>
      <c r="K8642" s="215" t="s">
        <v>8741</v>
      </c>
      <c r="L8642" s="215" t="s">
        <v>23396</v>
      </c>
      <c r="AD8642" s="216"/>
    </row>
    <row r="8643" spans="1:30" s="215" customFormat="1" x14ac:dyDescent="0.25">
      <c r="A8643" s="215" t="s">
        <v>160</v>
      </c>
      <c r="B8643" s="215">
        <v>6265</v>
      </c>
      <c r="C8643" s="215" t="s">
        <v>287</v>
      </c>
      <c r="D8643" s="215">
        <v>191975438</v>
      </c>
      <c r="E8643" s="215">
        <v>1020</v>
      </c>
      <c r="F8643" s="215">
        <v>1121</v>
      </c>
      <c r="G8643" s="215">
        <v>1004</v>
      </c>
      <c r="I8643" s="215" t="s">
        <v>23844</v>
      </c>
      <c r="J8643" s="215" t="s">
        <v>23845</v>
      </c>
      <c r="K8643" s="215" t="s">
        <v>8688</v>
      </c>
      <c r="L8643" s="215" t="s">
        <v>23866</v>
      </c>
      <c r="AD8643" s="216"/>
    </row>
    <row r="8644" spans="1:30" s="215" customFormat="1" x14ac:dyDescent="0.25">
      <c r="A8644" s="215" t="s">
        <v>160</v>
      </c>
      <c r="B8644" s="215">
        <v>6265</v>
      </c>
      <c r="C8644" s="215" t="s">
        <v>287</v>
      </c>
      <c r="D8644" s="215">
        <v>191975580</v>
      </c>
      <c r="E8644" s="215">
        <v>1020</v>
      </c>
      <c r="F8644" s="215">
        <v>1110</v>
      </c>
      <c r="G8644" s="215">
        <v>1004</v>
      </c>
      <c r="I8644" s="215" t="s">
        <v>27129</v>
      </c>
      <c r="J8644" s="215" t="s">
        <v>27130</v>
      </c>
      <c r="K8644" s="215" t="s">
        <v>8688</v>
      </c>
      <c r="L8644" s="215" t="s">
        <v>27187</v>
      </c>
      <c r="AD8644" s="216"/>
    </row>
    <row r="8645" spans="1:30" s="215" customFormat="1" x14ac:dyDescent="0.25">
      <c r="A8645" s="215" t="s">
        <v>160</v>
      </c>
      <c r="B8645" s="215">
        <v>6265</v>
      </c>
      <c r="C8645" s="215" t="s">
        <v>287</v>
      </c>
      <c r="D8645" s="215">
        <v>191977043</v>
      </c>
      <c r="E8645" s="215">
        <v>1020</v>
      </c>
      <c r="F8645" s="215">
        <v>1110</v>
      </c>
      <c r="G8645" s="215">
        <v>1004</v>
      </c>
      <c r="I8645" s="215" t="s">
        <v>18209</v>
      </c>
      <c r="J8645" s="215" t="s">
        <v>18210</v>
      </c>
      <c r="K8645" s="215" t="s">
        <v>8688</v>
      </c>
      <c r="L8645" s="215" t="s">
        <v>22364</v>
      </c>
      <c r="AD8645" s="216"/>
    </row>
    <row r="8646" spans="1:30" s="215" customFormat="1" x14ac:dyDescent="0.25">
      <c r="A8646" s="215" t="s">
        <v>160</v>
      </c>
      <c r="B8646" s="215">
        <v>6265</v>
      </c>
      <c r="C8646" s="215" t="s">
        <v>287</v>
      </c>
      <c r="D8646" s="215">
        <v>191983098</v>
      </c>
      <c r="E8646" s="215">
        <v>1020</v>
      </c>
      <c r="F8646" s="215">
        <v>1110</v>
      </c>
      <c r="G8646" s="215">
        <v>1004</v>
      </c>
      <c r="I8646" s="215" t="s">
        <v>28703</v>
      </c>
      <c r="J8646" s="215" t="s">
        <v>28704</v>
      </c>
      <c r="K8646" s="215" t="s">
        <v>8688</v>
      </c>
      <c r="L8646" s="215" t="s">
        <v>28757</v>
      </c>
      <c r="AD8646" s="216"/>
    </row>
    <row r="8647" spans="1:30" s="215" customFormat="1" x14ac:dyDescent="0.25">
      <c r="A8647" s="215" t="s">
        <v>160</v>
      </c>
      <c r="B8647" s="215">
        <v>6265</v>
      </c>
      <c r="C8647" s="215" t="s">
        <v>287</v>
      </c>
      <c r="D8647" s="215">
        <v>191985502</v>
      </c>
      <c r="E8647" s="215">
        <v>1020</v>
      </c>
      <c r="F8647" s="215">
        <v>1122</v>
      </c>
      <c r="G8647" s="215">
        <v>1004</v>
      </c>
      <c r="I8647" s="215" t="s">
        <v>31457</v>
      </c>
      <c r="J8647" s="215" t="s">
        <v>31458</v>
      </c>
      <c r="K8647" s="215" t="s">
        <v>8688</v>
      </c>
      <c r="L8647" s="215" t="s">
        <v>31513</v>
      </c>
      <c r="AD8647" s="216"/>
    </row>
    <row r="8648" spans="1:30" s="215" customFormat="1" x14ac:dyDescent="0.25">
      <c r="A8648" s="215" t="s">
        <v>160</v>
      </c>
      <c r="B8648" s="215">
        <v>6265</v>
      </c>
      <c r="C8648" s="215" t="s">
        <v>287</v>
      </c>
      <c r="D8648" s="215">
        <v>191998084</v>
      </c>
      <c r="E8648" s="215">
        <v>1020</v>
      </c>
      <c r="F8648" s="215">
        <v>1110</v>
      </c>
      <c r="G8648" s="215">
        <v>1004</v>
      </c>
      <c r="I8648" s="215" t="s">
        <v>28705</v>
      </c>
      <c r="J8648" s="215" t="s">
        <v>28706</v>
      </c>
      <c r="K8648" s="215" t="s">
        <v>8688</v>
      </c>
      <c r="L8648" s="215" t="s">
        <v>28758</v>
      </c>
      <c r="AD8648" s="216"/>
    </row>
    <row r="8649" spans="1:30" s="215" customFormat="1" x14ac:dyDescent="0.25">
      <c r="A8649" s="215" t="s">
        <v>160</v>
      </c>
      <c r="B8649" s="215">
        <v>6265</v>
      </c>
      <c r="C8649" s="215" t="s">
        <v>287</v>
      </c>
      <c r="D8649" s="215">
        <v>191998279</v>
      </c>
      <c r="E8649" s="215">
        <v>1060</v>
      </c>
      <c r="F8649" s="215">
        <v>1230</v>
      </c>
      <c r="G8649" s="215">
        <v>1004</v>
      </c>
      <c r="I8649" s="215" t="s">
        <v>29174</v>
      </c>
      <c r="J8649" s="215" t="s">
        <v>29175</v>
      </c>
      <c r="K8649" s="215" t="s">
        <v>8688</v>
      </c>
      <c r="L8649" s="215" t="s">
        <v>29190</v>
      </c>
      <c r="AD8649" s="216"/>
    </row>
    <row r="8650" spans="1:30" s="215" customFormat="1" x14ac:dyDescent="0.25">
      <c r="A8650" s="215" t="s">
        <v>160</v>
      </c>
      <c r="B8650" s="215">
        <v>6265</v>
      </c>
      <c r="C8650" s="215" t="s">
        <v>287</v>
      </c>
      <c r="D8650" s="215">
        <v>192000664</v>
      </c>
      <c r="E8650" s="215">
        <v>1060</v>
      </c>
      <c r="F8650" s="215">
        <v>1274</v>
      </c>
      <c r="G8650" s="215">
        <v>1004</v>
      </c>
      <c r="I8650" s="215" t="s">
        <v>18211</v>
      </c>
      <c r="J8650" s="215" t="s">
        <v>18212</v>
      </c>
      <c r="K8650" s="215" t="s">
        <v>8741</v>
      </c>
      <c r="L8650" s="215" t="s">
        <v>23397</v>
      </c>
      <c r="AD8650" s="216"/>
    </row>
    <row r="8651" spans="1:30" s="215" customFormat="1" x14ac:dyDescent="0.25">
      <c r="A8651" s="215" t="s">
        <v>160</v>
      </c>
      <c r="B8651" s="215">
        <v>6265</v>
      </c>
      <c r="C8651" s="215" t="s">
        <v>287</v>
      </c>
      <c r="D8651" s="215">
        <v>192001800</v>
      </c>
      <c r="E8651" s="215">
        <v>1020</v>
      </c>
      <c r="F8651" s="215">
        <v>1110</v>
      </c>
      <c r="G8651" s="215">
        <v>1004</v>
      </c>
      <c r="I8651" s="215" t="s">
        <v>28707</v>
      </c>
      <c r="J8651" s="215" t="s">
        <v>28708</v>
      </c>
      <c r="K8651" s="215" t="s">
        <v>8688</v>
      </c>
      <c r="L8651" s="215" t="s">
        <v>28759</v>
      </c>
      <c r="AD8651" s="216"/>
    </row>
    <row r="8652" spans="1:30" s="215" customFormat="1" x14ac:dyDescent="0.25">
      <c r="A8652" s="215" t="s">
        <v>160</v>
      </c>
      <c r="B8652" s="215">
        <v>6265</v>
      </c>
      <c r="C8652" s="215" t="s">
        <v>287</v>
      </c>
      <c r="D8652" s="215">
        <v>192003111</v>
      </c>
      <c r="E8652" s="215">
        <v>1020</v>
      </c>
      <c r="F8652" s="215">
        <v>1110</v>
      </c>
      <c r="G8652" s="215">
        <v>1004</v>
      </c>
      <c r="I8652" s="215" t="s">
        <v>28709</v>
      </c>
      <c r="J8652" s="215" t="s">
        <v>28710</v>
      </c>
      <c r="K8652" s="215" t="s">
        <v>8688</v>
      </c>
      <c r="L8652" s="215" t="s">
        <v>28760</v>
      </c>
      <c r="AD8652" s="216"/>
    </row>
    <row r="8653" spans="1:30" s="215" customFormat="1" x14ac:dyDescent="0.25">
      <c r="A8653" s="215" t="s">
        <v>160</v>
      </c>
      <c r="B8653" s="215">
        <v>6265</v>
      </c>
      <c r="C8653" s="215" t="s">
        <v>287</v>
      </c>
      <c r="D8653" s="215">
        <v>192004032</v>
      </c>
      <c r="E8653" s="215">
        <v>1020</v>
      </c>
      <c r="F8653" s="215">
        <v>1110</v>
      </c>
      <c r="G8653" s="215">
        <v>1004</v>
      </c>
      <c r="I8653" s="215" t="s">
        <v>29107</v>
      </c>
      <c r="J8653" s="215" t="s">
        <v>29108</v>
      </c>
      <c r="K8653" s="215" t="s">
        <v>8688</v>
      </c>
      <c r="L8653" s="215" t="s">
        <v>29137</v>
      </c>
      <c r="AD8653" s="216"/>
    </row>
    <row r="8654" spans="1:30" s="215" customFormat="1" x14ac:dyDescent="0.25">
      <c r="A8654" s="215" t="s">
        <v>160</v>
      </c>
      <c r="B8654" s="215">
        <v>6265</v>
      </c>
      <c r="C8654" s="215" t="s">
        <v>287</v>
      </c>
      <c r="D8654" s="215">
        <v>192011108</v>
      </c>
      <c r="E8654" s="215">
        <v>1060</v>
      </c>
      <c r="F8654" s="215">
        <v>1242</v>
      </c>
      <c r="G8654" s="215">
        <v>1004</v>
      </c>
      <c r="I8654" s="215" t="s">
        <v>18213</v>
      </c>
      <c r="J8654" s="215" t="s">
        <v>18214</v>
      </c>
      <c r="K8654" s="215" t="s">
        <v>8688</v>
      </c>
      <c r="L8654" s="215" t="s">
        <v>22365</v>
      </c>
      <c r="AD8654" s="216"/>
    </row>
    <row r="8655" spans="1:30" s="215" customFormat="1" x14ac:dyDescent="0.25">
      <c r="A8655" s="215" t="s">
        <v>160</v>
      </c>
      <c r="B8655" s="215">
        <v>6265</v>
      </c>
      <c r="C8655" s="215" t="s">
        <v>287</v>
      </c>
      <c r="D8655" s="215">
        <v>192011110</v>
      </c>
      <c r="E8655" s="215">
        <v>1060</v>
      </c>
      <c r="F8655" s="215">
        <v>1274</v>
      </c>
      <c r="G8655" s="215">
        <v>1004</v>
      </c>
      <c r="I8655" s="215" t="s">
        <v>18215</v>
      </c>
      <c r="J8655" s="215" t="s">
        <v>18216</v>
      </c>
      <c r="K8655" s="215" t="s">
        <v>8688</v>
      </c>
      <c r="L8655" s="215" t="s">
        <v>22366</v>
      </c>
      <c r="AD8655" s="216"/>
    </row>
    <row r="8656" spans="1:30" s="215" customFormat="1" x14ac:dyDescent="0.25">
      <c r="A8656" s="215" t="s">
        <v>160</v>
      </c>
      <c r="B8656" s="215">
        <v>6265</v>
      </c>
      <c r="C8656" s="215" t="s">
        <v>287</v>
      </c>
      <c r="D8656" s="215">
        <v>192015221</v>
      </c>
      <c r="E8656" s="215">
        <v>1020</v>
      </c>
      <c r="F8656" s="215">
        <v>1110</v>
      </c>
      <c r="G8656" s="215">
        <v>1004</v>
      </c>
      <c r="I8656" s="215" t="s">
        <v>29037</v>
      </c>
      <c r="J8656" s="215" t="s">
        <v>29038</v>
      </c>
      <c r="K8656" s="215" t="s">
        <v>8688</v>
      </c>
      <c r="L8656" s="215" t="s">
        <v>29066</v>
      </c>
      <c r="AD8656" s="216"/>
    </row>
    <row r="8657" spans="1:30" s="215" customFormat="1" x14ac:dyDescent="0.25">
      <c r="A8657" s="215" t="s">
        <v>160</v>
      </c>
      <c r="B8657" s="215">
        <v>6265</v>
      </c>
      <c r="C8657" s="215" t="s">
        <v>287</v>
      </c>
      <c r="D8657" s="215">
        <v>192018548</v>
      </c>
      <c r="E8657" s="215">
        <v>1020</v>
      </c>
      <c r="F8657" s="215">
        <v>1110</v>
      </c>
      <c r="G8657" s="215">
        <v>1004</v>
      </c>
      <c r="I8657" s="215" t="s">
        <v>23846</v>
      </c>
      <c r="J8657" s="215" t="s">
        <v>23847</v>
      </c>
      <c r="K8657" s="215" t="s">
        <v>8741</v>
      </c>
      <c r="L8657" s="215" t="s">
        <v>23869</v>
      </c>
      <c r="AD8657" s="216"/>
    </row>
    <row r="8658" spans="1:30" s="215" customFormat="1" x14ac:dyDescent="0.25">
      <c r="A8658" s="215" t="s">
        <v>160</v>
      </c>
      <c r="B8658" s="215">
        <v>6265</v>
      </c>
      <c r="C8658" s="215" t="s">
        <v>287</v>
      </c>
      <c r="D8658" s="215">
        <v>192019599</v>
      </c>
      <c r="E8658" s="215">
        <v>1060</v>
      </c>
      <c r="F8658" s="215">
        <v>1274</v>
      </c>
      <c r="G8658" s="215">
        <v>1004</v>
      </c>
      <c r="I8658" s="215" t="s">
        <v>24359</v>
      </c>
      <c r="J8658" s="215" t="s">
        <v>24360</v>
      </c>
      <c r="K8658" s="215" t="s">
        <v>8688</v>
      </c>
      <c r="L8658" s="215" t="s">
        <v>24411</v>
      </c>
      <c r="AD8658" s="216"/>
    </row>
    <row r="8659" spans="1:30" s="215" customFormat="1" x14ac:dyDescent="0.25">
      <c r="A8659" s="215" t="s">
        <v>160</v>
      </c>
      <c r="B8659" s="215">
        <v>6265</v>
      </c>
      <c r="C8659" s="215" t="s">
        <v>287</v>
      </c>
      <c r="D8659" s="215">
        <v>192019619</v>
      </c>
      <c r="E8659" s="215">
        <v>1060</v>
      </c>
      <c r="F8659" s="215">
        <v>1274</v>
      </c>
      <c r="G8659" s="215">
        <v>1004</v>
      </c>
      <c r="I8659" s="215" t="s">
        <v>24361</v>
      </c>
      <c r="J8659" s="215" t="s">
        <v>24362</v>
      </c>
      <c r="K8659" s="215" t="s">
        <v>8688</v>
      </c>
      <c r="L8659" s="215" t="s">
        <v>24412</v>
      </c>
      <c r="AD8659" s="216"/>
    </row>
    <row r="8660" spans="1:30" s="215" customFormat="1" x14ac:dyDescent="0.25">
      <c r="A8660" s="215" t="s">
        <v>160</v>
      </c>
      <c r="B8660" s="215">
        <v>6265</v>
      </c>
      <c r="C8660" s="215" t="s">
        <v>287</v>
      </c>
      <c r="D8660" s="215">
        <v>192023652</v>
      </c>
      <c r="E8660" s="215">
        <v>1060</v>
      </c>
      <c r="F8660" s="215">
        <v>1274</v>
      </c>
      <c r="G8660" s="215">
        <v>1004</v>
      </c>
      <c r="I8660" s="215" t="s">
        <v>24873</v>
      </c>
      <c r="J8660" s="215" t="s">
        <v>24874</v>
      </c>
      <c r="K8660" s="215" t="s">
        <v>8688</v>
      </c>
      <c r="L8660" s="215" t="s">
        <v>24937</v>
      </c>
      <c r="AD8660" s="216"/>
    </row>
    <row r="8661" spans="1:30" s="215" customFormat="1" x14ac:dyDescent="0.25">
      <c r="A8661" s="215" t="s">
        <v>160</v>
      </c>
      <c r="B8661" s="215">
        <v>6265</v>
      </c>
      <c r="C8661" s="215" t="s">
        <v>287</v>
      </c>
      <c r="D8661" s="215">
        <v>192023680</v>
      </c>
      <c r="E8661" s="215">
        <v>1060</v>
      </c>
      <c r="F8661" s="215">
        <v>1242</v>
      </c>
      <c r="G8661" s="215">
        <v>1004</v>
      </c>
      <c r="I8661" s="215" t="s">
        <v>24875</v>
      </c>
      <c r="J8661" s="215" t="s">
        <v>24876</v>
      </c>
      <c r="K8661" s="215" t="s">
        <v>8688</v>
      </c>
      <c r="L8661" s="215" t="s">
        <v>24938</v>
      </c>
      <c r="AD8661" s="216"/>
    </row>
    <row r="8662" spans="1:30" s="215" customFormat="1" x14ac:dyDescent="0.25">
      <c r="A8662" s="215" t="s">
        <v>160</v>
      </c>
      <c r="B8662" s="215">
        <v>6265</v>
      </c>
      <c r="C8662" s="215" t="s">
        <v>287</v>
      </c>
      <c r="D8662" s="215">
        <v>192023697</v>
      </c>
      <c r="E8662" s="215">
        <v>1060</v>
      </c>
      <c r="F8662" s="215">
        <v>1274</v>
      </c>
      <c r="G8662" s="215">
        <v>1004</v>
      </c>
      <c r="I8662" s="215" t="s">
        <v>24877</v>
      </c>
      <c r="J8662" s="215" t="s">
        <v>24878</v>
      </c>
      <c r="K8662" s="215" t="s">
        <v>8688</v>
      </c>
      <c r="L8662" s="215" t="s">
        <v>24939</v>
      </c>
      <c r="AD8662" s="216"/>
    </row>
    <row r="8663" spans="1:30" s="215" customFormat="1" x14ac:dyDescent="0.25">
      <c r="A8663" s="215" t="s">
        <v>160</v>
      </c>
      <c r="B8663" s="215">
        <v>6265</v>
      </c>
      <c r="C8663" s="215" t="s">
        <v>287</v>
      </c>
      <c r="D8663" s="215">
        <v>192023698</v>
      </c>
      <c r="E8663" s="215">
        <v>1060</v>
      </c>
      <c r="F8663" s="215">
        <v>1242</v>
      </c>
      <c r="G8663" s="215">
        <v>1004</v>
      </c>
      <c r="I8663" s="215" t="s">
        <v>24879</v>
      </c>
      <c r="J8663" s="215" t="s">
        <v>24880</v>
      </c>
      <c r="K8663" s="215" t="s">
        <v>8688</v>
      </c>
      <c r="L8663" s="215" t="s">
        <v>24940</v>
      </c>
      <c r="AD8663" s="216"/>
    </row>
    <row r="8664" spans="1:30" s="215" customFormat="1" x14ac:dyDescent="0.25">
      <c r="A8664" s="215" t="s">
        <v>160</v>
      </c>
      <c r="B8664" s="215">
        <v>6265</v>
      </c>
      <c r="C8664" s="215" t="s">
        <v>287</v>
      </c>
      <c r="D8664" s="215">
        <v>192031512</v>
      </c>
      <c r="E8664" s="215">
        <v>1060</v>
      </c>
      <c r="F8664" s="215">
        <v>1274</v>
      </c>
      <c r="G8664" s="215">
        <v>1004</v>
      </c>
      <c r="I8664" s="215" t="s">
        <v>26638</v>
      </c>
      <c r="J8664" s="215" t="s">
        <v>26639</v>
      </c>
      <c r="K8664" s="215" t="s">
        <v>8688</v>
      </c>
      <c r="L8664" s="215" t="s">
        <v>26814</v>
      </c>
      <c r="AD8664" s="216"/>
    </row>
    <row r="8665" spans="1:30" s="215" customFormat="1" x14ac:dyDescent="0.25">
      <c r="A8665" s="215" t="s">
        <v>160</v>
      </c>
      <c r="B8665" s="215">
        <v>6265</v>
      </c>
      <c r="C8665" s="215" t="s">
        <v>287</v>
      </c>
      <c r="D8665" s="215">
        <v>192031516</v>
      </c>
      <c r="E8665" s="215">
        <v>1060</v>
      </c>
      <c r="F8665" s="215">
        <v>1242</v>
      </c>
      <c r="G8665" s="215">
        <v>1004</v>
      </c>
      <c r="I8665" s="215" t="s">
        <v>26640</v>
      </c>
      <c r="J8665" s="215" t="s">
        <v>26641</v>
      </c>
      <c r="K8665" s="215" t="s">
        <v>8688</v>
      </c>
      <c r="L8665" s="215" t="s">
        <v>26815</v>
      </c>
      <c r="AD8665" s="216"/>
    </row>
    <row r="8666" spans="1:30" s="215" customFormat="1" x14ac:dyDescent="0.25">
      <c r="A8666" s="215" t="s">
        <v>160</v>
      </c>
      <c r="B8666" s="215">
        <v>6265</v>
      </c>
      <c r="C8666" s="215" t="s">
        <v>287</v>
      </c>
      <c r="D8666" s="215">
        <v>192031533</v>
      </c>
      <c r="E8666" s="215">
        <v>1060</v>
      </c>
      <c r="F8666" s="215">
        <v>1274</v>
      </c>
      <c r="G8666" s="215">
        <v>1004</v>
      </c>
      <c r="I8666" s="215" t="s">
        <v>26642</v>
      </c>
      <c r="J8666" s="215" t="s">
        <v>26643</v>
      </c>
      <c r="K8666" s="215" t="s">
        <v>8688</v>
      </c>
      <c r="L8666" s="215" t="s">
        <v>26816</v>
      </c>
      <c r="AD8666" s="216"/>
    </row>
    <row r="8667" spans="1:30" s="215" customFormat="1" x14ac:dyDescent="0.25">
      <c r="A8667" s="215" t="s">
        <v>160</v>
      </c>
      <c r="B8667" s="215">
        <v>6265</v>
      </c>
      <c r="C8667" s="215" t="s">
        <v>287</v>
      </c>
      <c r="D8667" s="215">
        <v>192031555</v>
      </c>
      <c r="E8667" s="215">
        <v>1060</v>
      </c>
      <c r="F8667" s="215">
        <v>1271</v>
      </c>
      <c r="G8667" s="215">
        <v>1004</v>
      </c>
      <c r="I8667" s="215" t="s">
        <v>26644</v>
      </c>
      <c r="J8667" s="215" t="s">
        <v>26645</v>
      </c>
      <c r="K8667" s="215" t="s">
        <v>8688</v>
      </c>
      <c r="L8667" s="215" t="s">
        <v>26817</v>
      </c>
      <c r="AD8667" s="216"/>
    </row>
    <row r="8668" spans="1:30" s="215" customFormat="1" x14ac:dyDescent="0.25">
      <c r="A8668" s="215" t="s">
        <v>160</v>
      </c>
      <c r="B8668" s="215">
        <v>6265</v>
      </c>
      <c r="C8668" s="215" t="s">
        <v>287</v>
      </c>
      <c r="D8668" s="215">
        <v>192031560</v>
      </c>
      <c r="E8668" s="215">
        <v>1060</v>
      </c>
      <c r="F8668" s="215">
        <v>1242</v>
      </c>
      <c r="G8668" s="215">
        <v>1004</v>
      </c>
      <c r="I8668" s="215" t="s">
        <v>26646</v>
      </c>
      <c r="J8668" s="215" t="s">
        <v>26647</v>
      </c>
      <c r="K8668" s="215" t="s">
        <v>8688</v>
      </c>
      <c r="L8668" s="215" t="s">
        <v>26818</v>
      </c>
      <c r="AD8668" s="216"/>
    </row>
    <row r="8669" spans="1:30" s="215" customFormat="1" x14ac:dyDescent="0.25">
      <c r="A8669" s="215" t="s">
        <v>160</v>
      </c>
      <c r="B8669" s="215">
        <v>6265</v>
      </c>
      <c r="C8669" s="215" t="s">
        <v>287</v>
      </c>
      <c r="D8669" s="215">
        <v>192031563</v>
      </c>
      <c r="E8669" s="215">
        <v>1060</v>
      </c>
      <c r="F8669" s="215">
        <v>1242</v>
      </c>
      <c r="G8669" s="215">
        <v>1004</v>
      </c>
      <c r="I8669" s="215" t="s">
        <v>26648</v>
      </c>
      <c r="J8669" s="215" t="s">
        <v>26649</v>
      </c>
      <c r="K8669" s="215" t="s">
        <v>8688</v>
      </c>
      <c r="L8669" s="215" t="s">
        <v>26819</v>
      </c>
      <c r="AD8669" s="216"/>
    </row>
    <row r="8670" spans="1:30" s="215" customFormat="1" x14ac:dyDescent="0.25">
      <c r="A8670" s="215" t="s">
        <v>160</v>
      </c>
      <c r="B8670" s="215">
        <v>6265</v>
      </c>
      <c r="C8670" s="215" t="s">
        <v>287</v>
      </c>
      <c r="D8670" s="215">
        <v>192031570</v>
      </c>
      <c r="E8670" s="215">
        <v>1060</v>
      </c>
      <c r="F8670" s="215">
        <v>1110</v>
      </c>
      <c r="G8670" s="215">
        <v>1004</v>
      </c>
      <c r="I8670" s="215" t="s">
        <v>26650</v>
      </c>
      <c r="J8670" s="215" t="s">
        <v>26651</v>
      </c>
      <c r="K8670" s="215" t="s">
        <v>328</v>
      </c>
      <c r="L8670" s="215" t="s">
        <v>26660</v>
      </c>
      <c r="AD8670" s="216"/>
    </row>
    <row r="8671" spans="1:30" s="215" customFormat="1" x14ac:dyDescent="0.25">
      <c r="A8671" s="215" t="s">
        <v>160</v>
      </c>
      <c r="B8671" s="215">
        <v>6265</v>
      </c>
      <c r="C8671" s="215" t="s">
        <v>287</v>
      </c>
      <c r="D8671" s="215">
        <v>192031571</v>
      </c>
      <c r="E8671" s="215">
        <v>1060</v>
      </c>
      <c r="F8671" s="215">
        <v>1242</v>
      </c>
      <c r="G8671" s="215">
        <v>1004</v>
      </c>
      <c r="I8671" s="215" t="s">
        <v>26652</v>
      </c>
      <c r="J8671" s="215" t="s">
        <v>26653</v>
      </c>
      <c r="K8671" s="215" t="s">
        <v>8741</v>
      </c>
      <c r="L8671" s="215" t="s">
        <v>26821</v>
      </c>
      <c r="AD8671" s="216"/>
    </row>
    <row r="8672" spans="1:30" s="215" customFormat="1" x14ac:dyDescent="0.25">
      <c r="A8672" s="215" t="s">
        <v>160</v>
      </c>
      <c r="B8672" s="215">
        <v>6265</v>
      </c>
      <c r="C8672" s="215" t="s">
        <v>287</v>
      </c>
      <c r="D8672" s="215">
        <v>192035075</v>
      </c>
      <c r="E8672" s="215">
        <v>1020</v>
      </c>
      <c r="F8672" s="215">
        <v>1122</v>
      </c>
      <c r="G8672" s="215">
        <v>1003</v>
      </c>
      <c r="I8672" s="215" t="s">
        <v>27131</v>
      </c>
      <c r="J8672" s="215" t="s">
        <v>27132</v>
      </c>
      <c r="K8672" s="215" t="s">
        <v>8688</v>
      </c>
      <c r="L8672" s="215" t="s">
        <v>27188</v>
      </c>
      <c r="AD8672" s="216"/>
    </row>
    <row r="8673" spans="1:30" s="215" customFormat="1" x14ac:dyDescent="0.25">
      <c r="A8673" s="215" t="s">
        <v>160</v>
      </c>
      <c r="B8673" s="215">
        <v>6265</v>
      </c>
      <c r="C8673" s="215" t="s">
        <v>287</v>
      </c>
      <c r="D8673" s="215">
        <v>192035654</v>
      </c>
      <c r="E8673" s="215">
        <v>1020</v>
      </c>
      <c r="F8673" s="215">
        <v>1122</v>
      </c>
      <c r="G8673" s="215">
        <v>1003</v>
      </c>
      <c r="I8673" s="215" t="s">
        <v>27260</v>
      </c>
      <c r="J8673" s="215" t="s">
        <v>27261</v>
      </c>
      <c r="K8673" s="215" t="s">
        <v>8688</v>
      </c>
      <c r="L8673" s="215" t="s">
        <v>27310</v>
      </c>
      <c r="AD8673" s="216"/>
    </row>
    <row r="8674" spans="1:30" s="215" customFormat="1" x14ac:dyDescent="0.25">
      <c r="A8674" s="215" t="s">
        <v>160</v>
      </c>
      <c r="B8674" s="215">
        <v>6265</v>
      </c>
      <c r="C8674" s="215" t="s">
        <v>287</v>
      </c>
      <c r="D8674" s="215">
        <v>192036328</v>
      </c>
      <c r="E8674" s="215">
        <v>1020</v>
      </c>
      <c r="F8674" s="215">
        <v>1110</v>
      </c>
      <c r="G8674" s="215">
        <v>1003</v>
      </c>
      <c r="I8674" s="215" t="s">
        <v>27939</v>
      </c>
      <c r="J8674" s="215" t="s">
        <v>27940</v>
      </c>
      <c r="K8674" s="215" t="s">
        <v>8688</v>
      </c>
      <c r="L8674" s="215" t="s">
        <v>28056</v>
      </c>
      <c r="AD8674" s="216"/>
    </row>
    <row r="8675" spans="1:30" s="215" customFormat="1" x14ac:dyDescent="0.25">
      <c r="A8675" s="215" t="s">
        <v>160</v>
      </c>
      <c r="B8675" s="215">
        <v>6265</v>
      </c>
      <c r="C8675" s="215" t="s">
        <v>287</v>
      </c>
      <c r="D8675" s="215">
        <v>192043731</v>
      </c>
      <c r="E8675" s="215">
        <v>1030</v>
      </c>
      <c r="F8675" s="215">
        <v>1110</v>
      </c>
      <c r="G8675" s="215">
        <v>1004</v>
      </c>
      <c r="I8675" s="215" t="s">
        <v>28774</v>
      </c>
      <c r="J8675" s="215" t="s">
        <v>28775</v>
      </c>
      <c r="K8675" s="215" t="s">
        <v>8741</v>
      </c>
      <c r="L8675" s="215" t="s">
        <v>28784</v>
      </c>
      <c r="AD8675" s="216"/>
    </row>
    <row r="8676" spans="1:30" s="215" customFormat="1" x14ac:dyDescent="0.25">
      <c r="A8676" s="215" t="s">
        <v>160</v>
      </c>
      <c r="B8676" s="215">
        <v>6265</v>
      </c>
      <c r="C8676" s="215" t="s">
        <v>287</v>
      </c>
      <c r="D8676" s="215">
        <v>192045461</v>
      </c>
      <c r="E8676" s="215">
        <v>1020</v>
      </c>
      <c r="F8676" s="215">
        <v>1110</v>
      </c>
      <c r="G8676" s="215">
        <v>1004</v>
      </c>
      <c r="I8676" s="215" t="s">
        <v>29039</v>
      </c>
      <c r="J8676" s="215" t="s">
        <v>29040</v>
      </c>
      <c r="K8676" s="215" t="s">
        <v>8741</v>
      </c>
      <c r="L8676" s="215" t="s">
        <v>29069</v>
      </c>
      <c r="AD8676" s="216"/>
    </row>
    <row r="8677" spans="1:30" s="215" customFormat="1" x14ac:dyDescent="0.25">
      <c r="A8677" s="215" t="s">
        <v>160</v>
      </c>
      <c r="B8677" s="215">
        <v>6265</v>
      </c>
      <c r="C8677" s="215" t="s">
        <v>287</v>
      </c>
      <c r="D8677" s="215">
        <v>192046728</v>
      </c>
      <c r="E8677" s="215">
        <v>1060</v>
      </c>
      <c r="F8677" s="215">
        <v>1274</v>
      </c>
      <c r="G8677" s="215">
        <v>1004</v>
      </c>
      <c r="I8677" s="215" t="s">
        <v>29109</v>
      </c>
      <c r="J8677" s="215" t="s">
        <v>29110</v>
      </c>
      <c r="K8677" s="215" t="s">
        <v>8688</v>
      </c>
      <c r="L8677" s="215" t="s">
        <v>29138</v>
      </c>
      <c r="AD8677" s="216"/>
    </row>
    <row r="8678" spans="1:30" s="215" customFormat="1" x14ac:dyDescent="0.25">
      <c r="A8678" s="215" t="s">
        <v>160</v>
      </c>
      <c r="B8678" s="215">
        <v>6265</v>
      </c>
      <c r="C8678" s="215" t="s">
        <v>287</v>
      </c>
      <c r="D8678" s="215">
        <v>192046730</v>
      </c>
      <c r="E8678" s="215">
        <v>1060</v>
      </c>
      <c r="F8678" s="215">
        <v>1274</v>
      </c>
      <c r="G8678" s="215">
        <v>1004</v>
      </c>
      <c r="I8678" s="215" t="s">
        <v>29111</v>
      </c>
      <c r="J8678" s="215" t="s">
        <v>29112</v>
      </c>
      <c r="K8678" s="215" t="s">
        <v>8688</v>
      </c>
      <c r="L8678" s="215" t="s">
        <v>29139</v>
      </c>
      <c r="AD8678" s="216"/>
    </row>
    <row r="8679" spans="1:30" s="215" customFormat="1" x14ac:dyDescent="0.25">
      <c r="A8679" s="215" t="s">
        <v>160</v>
      </c>
      <c r="B8679" s="215">
        <v>6265</v>
      </c>
      <c r="C8679" s="215" t="s">
        <v>287</v>
      </c>
      <c r="D8679" s="215">
        <v>192046732</v>
      </c>
      <c r="E8679" s="215">
        <v>1060</v>
      </c>
      <c r="F8679" s="215">
        <v>1242</v>
      </c>
      <c r="G8679" s="215">
        <v>1004</v>
      </c>
      <c r="I8679" s="215" t="s">
        <v>29113</v>
      </c>
      <c r="J8679" s="215" t="s">
        <v>29114</v>
      </c>
      <c r="K8679" s="215" t="s">
        <v>8688</v>
      </c>
      <c r="L8679" s="215" t="s">
        <v>29140</v>
      </c>
      <c r="AD8679" s="216"/>
    </row>
    <row r="8680" spans="1:30" s="215" customFormat="1" x14ac:dyDescent="0.25">
      <c r="A8680" s="215" t="s">
        <v>160</v>
      </c>
      <c r="B8680" s="215">
        <v>6265</v>
      </c>
      <c r="C8680" s="215" t="s">
        <v>287</v>
      </c>
      <c r="D8680" s="215">
        <v>192046740</v>
      </c>
      <c r="E8680" s="215">
        <v>1060</v>
      </c>
      <c r="F8680" s="215">
        <v>1274</v>
      </c>
      <c r="G8680" s="215">
        <v>1004</v>
      </c>
      <c r="I8680" s="215" t="s">
        <v>29115</v>
      </c>
      <c r="J8680" s="215" t="s">
        <v>29116</v>
      </c>
      <c r="K8680" s="215" t="s">
        <v>8688</v>
      </c>
      <c r="L8680" s="215" t="s">
        <v>29141</v>
      </c>
      <c r="AD8680" s="216"/>
    </row>
    <row r="8681" spans="1:30" s="215" customFormat="1" x14ac:dyDescent="0.25">
      <c r="A8681" s="215" t="s">
        <v>160</v>
      </c>
      <c r="B8681" s="215">
        <v>6265</v>
      </c>
      <c r="C8681" s="215" t="s">
        <v>287</v>
      </c>
      <c r="D8681" s="215">
        <v>192046752</v>
      </c>
      <c r="E8681" s="215">
        <v>1060</v>
      </c>
      <c r="F8681" s="215">
        <v>1274</v>
      </c>
      <c r="G8681" s="215">
        <v>1004</v>
      </c>
      <c r="I8681" s="215" t="s">
        <v>29117</v>
      </c>
      <c r="J8681" s="215" t="s">
        <v>29118</v>
      </c>
      <c r="K8681" s="215" t="s">
        <v>8688</v>
      </c>
      <c r="L8681" s="215" t="s">
        <v>29142</v>
      </c>
      <c r="AD8681" s="216"/>
    </row>
    <row r="8682" spans="1:30" s="215" customFormat="1" x14ac:dyDescent="0.25">
      <c r="A8682" s="215" t="s">
        <v>160</v>
      </c>
      <c r="B8682" s="215">
        <v>6265</v>
      </c>
      <c r="C8682" s="215" t="s">
        <v>287</v>
      </c>
      <c r="D8682" s="215">
        <v>192047921</v>
      </c>
      <c r="E8682" s="215">
        <v>1040</v>
      </c>
      <c r="F8682" s="215">
        <v>1271</v>
      </c>
      <c r="G8682" s="215">
        <v>1004</v>
      </c>
      <c r="I8682" s="215" t="s">
        <v>29315</v>
      </c>
      <c r="J8682" s="215" t="s">
        <v>29316</v>
      </c>
      <c r="K8682" s="215" t="s">
        <v>8688</v>
      </c>
      <c r="L8682" s="215" t="s">
        <v>29343</v>
      </c>
      <c r="AD8682" s="216"/>
    </row>
    <row r="8683" spans="1:30" s="215" customFormat="1" x14ac:dyDescent="0.25">
      <c r="A8683" s="215" t="s">
        <v>160</v>
      </c>
      <c r="B8683" s="215">
        <v>6266</v>
      </c>
      <c r="C8683" s="215" t="s">
        <v>288</v>
      </c>
      <c r="D8683" s="215">
        <v>908034</v>
      </c>
      <c r="E8683" s="215">
        <v>1020</v>
      </c>
      <c r="F8683" s="215">
        <v>1271</v>
      </c>
      <c r="G8683" s="215">
        <v>1004</v>
      </c>
      <c r="I8683" s="215" t="s">
        <v>6664</v>
      </c>
      <c r="J8683" s="215" t="s">
        <v>6665</v>
      </c>
      <c r="K8683" s="215" t="s">
        <v>328</v>
      </c>
      <c r="L8683" s="215" t="s">
        <v>7321</v>
      </c>
      <c r="AD8683" s="216"/>
    </row>
    <row r="8684" spans="1:30" s="215" customFormat="1" x14ac:dyDescent="0.25">
      <c r="A8684" s="215" t="s">
        <v>160</v>
      </c>
      <c r="B8684" s="215">
        <v>6266</v>
      </c>
      <c r="C8684" s="215" t="s">
        <v>288</v>
      </c>
      <c r="D8684" s="215">
        <v>908061</v>
      </c>
      <c r="E8684" s="215">
        <v>1020</v>
      </c>
      <c r="F8684" s="215">
        <v>1110</v>
      </c>
      <c r="G8684" s="215">
        <v>1004</v>
      </c>
      <c r="I8684" s="215" t="s">
        <v>6666</v>
      </c>
      <c r="J8684" s="215" t="s">
        <v>6667</v>
      </c>
      <c r="K8684" s="215" t="s">
        <v>328</v>
      </c>
      <c r="L8684" s="215" t="s">
        <v>7322</v>
      </c>
      <c r="AD8684" s="216"/>
    </row>
    <row r="8685" spans="1:30" s="215" customFormat="1" x14ac:dyDescent="0.25">
      <c r="A8685" s="215" t="s">
        <v>160</v>
      </c>
      <c r="B8685" s="215">
        <v>6266</v>
      </c>
      <c r="C8685" s="215" t="s">
        <v>288</v>
      </c>
      <c r="D8685" s="215">
        <v>908063</v>
      </c>
      <c r="E8685" s="215">
        <v>1020</v>
      </c>
      <c r="F8685" s="215">
        <v>1110</v>
      </c>
      <c r="G8685" s="215">
        <v>1004</v>
      </c>
      <c r="I8685" s="215" t="s">
        <v>4529</v>
      </c>
      <c r="J8685" s="215" t="s">
        <v>4530</v>
      </c>
      <c r="K8685" s="215" t="s">
        <v>328</v>
      </c>
      <c r="L8685" s="215" t="s">
        <v>7322</v>
      </c>
      <c r="AD8685" s="216"/>
    </row>
    <row r="8686" spans="1:30" s="215" customFormat="1" x14ac:dyDescent="0.25">
      <c r="A8686" s="215" t="s">
        <v>160</v>
      </c>
      <c r="B8686" s="215">
        <v>6266</v>
      </c>
      <c r="C8686" s="215" t="s">
        <v>288</v>
      </c>
      <c r="D8686" s="215">
        <v>908064</v>
      </c>
      <c r="E8686" s="215">
        <v>1040</v>
      </c>
      <c r="F8686" s="215">
        <v>1110</v>
      </c>
      <c r="G8686" s="215">
        <v>1004</v>
      </c>
      <c r="I8686" s="215" t="s">
        <v>4531</v>
      </c>
      <c r="J8686" s="215" t="s">
        <v>4532</v>
      </c>
      <c r="K8686" s="215" t="s">
        <v>328</v>
      </c>
      <c r="L8686" s="215" t="s">
        <v>7322</v>
      </c>
      <c r="AD8686" s="216"/>
    </row>
    <row r="8687" spans="1:30" s="215" customFormat="1" x14ac:dyDescent="0.25">
      <c r="A8687" s="215" t="s">
        <v>160</v>
      </c>
      <c r="B8687" s="215">
        <v>6266</v>
      </c>
      <c r="C8687" s="215" t="s">
        <v>288</v>
      </c>
      <c r="D8687" s="215">
        <v>908102</v>
      </c>
      <c r="E8687" s="215">
        <v>1020</v>
      </c>
      <c r="F8687" s="215">
        <v>1121</v>
      </c>
      <c r="G8687" s="215">
        <v>1004</v>
      </c>
      <c r="I8687" s="215" t="s">
        <v>6668</v>
      </c>
      <c r="J8687" s="215" t="s">
        <v>6669</v>
      </c>
      <c r="K8687" s="215" t="s">
        <v>328</v>
      </c>
      <c r="L8687" s="215" t="s">
        <v>7323</v>
      </c>
      <c r="AD8687" s="216"/>
    </row>
    <row r="8688" spans="1:30" s="215" customFormat="1" x14ac:dyDescent="0.25">
      <c r="A8688" s="215" t="s">
        <v>160</v>
      </c>
      <c r="B8688" s="215">
        <v>6266</v>
      </c>
      <c r="C8688" s="215" t="s">
        <v>288</v>
      </c>
      <c r="D8688" s="215">
        <v>908103</v>
      </c>
      <c r="E8688" s="215">
        <v>1020</v>
      </c>
      <c r="F8688" s="215">
        <v>1121</v>
      </c>
      <c r="G8688" s="215">
        <v>1004</v>
      </c>
      <c r="I8688" s="215" t="s">
        <v>4533</v>
      </c>
      <c r="J8688" s="215" t="s">
        <v>4534</v>
      </c>
      <c r="K8688" s="215" t="s">
        <v>328</v>
      </c>
      <c r="L8688" s="215" t="s">
        <v>7323</v>
      </c>
      <c r="AD8688" s="216"/>
    </row>
    <row r="8689" spans="1:30" s="215" customFormat="1" x14ac:dyDescent="0.25">
      <c r="A8689" s="215" t="s">
        <v>160</v>
      </c>
      <c r="B8689" s="215">
        <v>6266</v>
      </c>
      <c r="C8689" s="215" t="s">
        <v>288</v>
      </c>
      <c r="D8689" s="215">
        <v>908268</v>
      </c>
      <c r="E8689" s="215">
        <v>1030</v>
      </c>
      <c r="F8689" s="215">
        <v>1122</v>
      </c>
      <c r="G8689" s="215">
        <v>1004</v>
      </c>
      <c r="I8689" s="215" t="s">
        <v>4535</v>
      </c>
      <c r="J8689" s="215" t="s">
        <v>4536</v>
      </c>
      <c r="K8689" s="215" t="s">
        <v>328</v>
      </c>
      <c r="L8689" s="215" t="s">
        <v>7324</v>
      </c>
      <c r="AD8689" s="216"/>
    </row>
    <row r="8690" spans="1:30" s="215" customFormat="1" x14ac:dyDescent="0.25">
      <c r="A8690" s="215" t="s">
        <v>160</v>
      </c>
      <c r="B8690" s="215">
        <v>6266</v>
      </c>
      <c r="C8690" s="215" t="s">
        <v>288</v>
      </c>
      <c r="D8690" s="215">
        <v>908269</v>
      </c>
      <c r="E8690" s="215">
        <v>1030</v>
      </c>
      <c r="F8690" s="215">
        <v>1122</v>
      </c>
      <c r="G8690" s="215">
        <v>1004</v>
      </c>
      <c r="I8690" s="215" t="s">
        <v>6670</v>
      </c>
      <c r="J8690" s="215" t="s">
        <v>6671</v>
      </c>
      <c r="K8690" s="215" t="s">
        <v>328</v>
      </c>
      <c r="L8690" s="215" t="s">
        <v>7325</v>
      </c>
      <c r="AD8690" s="216"/>
    </row>
    <row r="8691" spans="1:30" s="215" customFormat="1" x14ac:dyDescent="0.25">
      <c r="A8691" s="215" t="s">
        <v>160</v>
      </c>
      <c r="B8691" s="215">
        <v>6266</v>
      </c>
      <c r="C8691" s="215" t="s">
        <v>288</v>
      </c>
      <c r="D8691" s="215">
        <v>908270</v>
      </c>
      <c r="E8691" s="215">
        <v>1030</v>
      </c>
      <c r="F8691" s="215">
        <v>1122</v>
      </c>
      <c r="G8691" s="215">
        <v>1004</v>
      </c>
      <c r="I8691" s="215" t="s">
        <v>6672</v>
      </c>
      <c r="J8691" s="215" t="s">
        <v>6673</v>
      </c>
      <c r="K8691" s="215" t="s">
        <v>328</v>
      </c>
      <c r="L8691" s="215" t="s">
        <v>7324</v>
      </c>
      <c r="AD8691" s="216"/>
    </row>
    <row r="8692" spans="1:30" s="215" customFormat="1" x14ac:dyDescent="0.25">
      <c r="A8692" s="215" t="s">
        <v>160</v>
      </c>
      <c r="B8692" s="215">
        <v>6266</v>
      </c>
      <c r="C8692" s="215" t="s">
        <v>288</v>
      </c>
      <c r="D8692" s="215">
        <v>950887</v>
      </c>
      <c r="E8692" s="215">
        <v>1020</v>
      </c>
      <c r="F8692" s="215">
        <v>1271</v>
      </c>
      <c r="G8692" s="215">
        <v>1004</v>
      </c>
      <c r="I8692" s="215" t="s">
        <v>4537</v>
      </c>
      <c r="J8692" s="215" t="s">
        <v>4538</v>
      </c>
      <c r="K8692" s="215" t="s">
        <v>328</v>
      </c>
      <c r="L8692" s="215" t="s">
        <v>6087</v>
      </c>
      <c r="AD8692" s="216"/>
    </row>
    <row r="8693" spans="1:30" s="215" customFormat="1" x14ac:dyDescent="0.25">
      <c r="A8693" s="215" t="s">
        <v>160</v>
      </c>
      <c r="B8693" s="215">
        <v>6266</v>
      </c>
      <c r="C8693" s="215" t="s">
        <v>288</v>
      </c>
      <c r="D8693" s="215">
        <v>950918</v>
      </c>
      <c r="E8693" s="215">
        <v>1040</v>
      </c>
      <c r="F8693" s="215">
        <v>1130</v>
      </c>
      <c r="G8693" s="215">
        <v>1004</v>
      </c>
      <c r="I8693" s="215" t="s">
        <v>6674</v>
      </c>
      <c r="J8693" s="215" t="s">
        <v>6675</v>
      </c>
      <c r="K8693" s="215" t="s">
        <v>328</v>
      </c>
      <c r="L8693" s="215" t="s">
        <v>7326</v>
      </c>
      <c r="AD8693" s="216"/>
    </row>
    <row r="8694" spans="1:30" s="215" customFormat="1" x14ac:dyDescent="0.25">
      <c r="A8694" s="215" t="s">
        <v>160</v>
      </c>
      <c r="B8694" s="215">
        <v>6266</v>
      </c>
      <c r="C8694" s="215" t="s">
        <v>288</v>
      </c>
      <c r="D8694" s="215">
        <v>950931</v>
      </c>
      <c r="E8694" s="215">
        <v>1030</v>
      </c>
      <c r="F8694" s="215">
        <v>1110</v>
      </c>
      <c r="G8694" s="215">
        <v>1004</v>
      </c>
      <c r="I8694" s="215" t="s">
        <v>6676</v>
      </c>
      <c r="J8694" s="215" t="s">
        <v>6677</v>
      </c>
      <c r="K8694" s="215" t="s">
        <v>328</v>
      </c>
      <c r="L8694" s="215" t="s">
        <v>7327</v>
      </c>
      <c r="AD8694" s="216"/>
    </row>
    <row r="8695" spans="1:30" s="215" customFormat="1" x14ac:dyDescent="0.25">
      <c r="A8695" s="215" t="s">
        <v>160</v>
      </c>
      <c r="B8695" s="215">
        <v>6266</v>
      </c>
      <c r="C8695" s="215" t="s">
        <v>288</v>
      </c>
      <c r="D8695" s="215">
        <v>950932</v>
      </c>
      <c r="E8695" s="215">
        <v>1020</v>
      </c>
      <c r="F8695" s="215">
        <v>1110</v>
      </c>
      <c r="G8695" s="215">
        <v>1004</v>
      </c>
      <c r="I8695" s="215" t="s">
        <v>4539</v>
      </c>
      <c r="J8695" s="215" t="s">
        <v>4540</v>
      </c>
      <c r="K8695" s="215" t="s">
        <v>328</v>
      </c>
      <c r="L8695" s="215" t="s">
        <v>7327</v>
      </c>
      <c r="AD8695" s="216"/>
    </row>
    <row r="8696" spans="1:30" s="215" customFormat="1" x14ac:dyDescent="0.25">
      <c r="A8696" s="215" t="s">
        <v>160</v>
      </c>
      <c r="B8696" s="215">
        <v>6266</v>
      </c>
      <c r="C8696" s="215" t="s">
        <v>288</v>
      </c>
      <c r="D8696" s="215">
        <v>951018</v>
      </c>
      <c r="E8696" s="215">
        <v>1020</v>
      </c>
      <c r="F8696" s="215">
        <v>1242</v>
      </c>
      <c r="G8696" s="215">
        <v>1004</v>
      </c>
      <c r="I8696" s="215" t="s">
        <v>6678</v>
      </c>
      <c r="J8696" s="215" t="s">
        <v>6679</v>
      </c>
      <c r="K8696" s="215" t="s">
        <v>328</v>
      </c>
      <c r="L8696" s="215" t="s">
        <v>7328</v>
      </c>
      <c r="AD8696" s="216"/>
    </row>
    <row r="8697" spans="1:30" s="215" customFormat="1" x14ac:dyDescent="0.25">
      <c r="A8697" s="215" t="s">
        <v>160</v>
      </c>
      <c r="B8697" s="215">
        <v>6266</v>
      </c>
      <c r="C8697" s="215" t="s">
        <v>288</v>
      </c>
      <c r="D8697" s="215">
        <v>951126</v>
      </c>
      <c r="E8697" s="215">
        <v>1020</v>
      </c>
      <c r="F8697" s="215">
        <v>1110</v>
      </c>
      <c r="G8697" s="215">
        <v>1004</v>
      </c>
      <c r="I8697" s="215" t="s">
        <v>4541</v>
      </c>
      <c r="J8697" s="215" t="s">
        <v>4542</v>
      </c>
      <c r="K8697" s="215" t="s">
        <v>328</v>
      </c>
      <c r="L8697" s="215" t="s">
        <v>7329</v>
      </c>
      <c r="AD8697" s="216"/>
    </row>
    <row r="8698" spans="1:30" s="215" customFormat="1" x14ac:dyDescent="0.25">
      <c r="A8698" s="215" t="s">
        <v>160</v>
      </c>
      <c r="B8698" s="215">
        <v>6266</v>
      </c>
      <c r="C8698" s="215" t="s">
        <v>288</v>
      </c>
      <c r="D8698" s="215">
        <v>951127</v>
      </c>
      <c r="E8698" s="215">
        <v>1020</v>
      </c>
      <c r="F8698" s="215">
        <v>1110</v>
      </c>
      <c r="G8698" s="215">
        <v>1004</v>
      </c>
      <c r="I8698" s="215" t="s">
        <v>6680</v>
      </c>
      <c r="J8698" s="215" t="s">
        <v>6681</v>
      </c>
      <c r="K8698" s="215" t="s">
        <v>328</v>
      </c>
      <c r="L8698" s="215" t="s">
        <v>7329</v>
      </c>
      <c r="AD8698" s="216"/>
    </row>
    <row r="8699" spans="1:30" s="215" customFormat="1" x14ac:dyDescent="0.25">
      <c r="A8699" s="215" t="s">
        <v>160</v>
      </c>
      <c r="B8699" s="215">
        <v>6266</v>
      </c>
      <c r="C8699" s="215" t="s">
        <v>288</v>
      </c>
      <c r="D8699" s="215">
        <v>951164</v>
      </c>
      <c r="E8699" s="215">
        <v>1020</v>
      </c>
      <c r="F8699" s="215">
        <v>1110</v>
      </c>
      <c r="G8699" s="215">
        <v>1004</v>
      </c>
      <c r="I8699" s="215" t="s">
        <v>6682</v>
      </c>
      <c r="J8699" s="215" t="s">
        <v>6683</v>
      </c>
      <c r="K8699" s="215" t="s">
        <v>328</v>
      </c>
      <c r="L8699" s="215" t="s">
        <v>7330</v>
      </c>
      <c r="AD8699" s="216"/>
    </row>
    <row r="8700" spans="1:30" s="215" customFormat="1" x14ac:dyDescent="0.25">
      <c r="A8700" s="215" t="s">
        <v>160</v>
      </c>
      <c r="B8700" s="215">
        <v>6266</v>
      </c>
      <c r="C8700" s="215" t="s">
        <v>288</v>
      </c>
      <c r="D8700" s="215">
        <v>952486</v>
      </c>
      <c r="E8700" s="215">
        <v>1030</v>
      </c>
      <c r="F8700" s="215">
        <v>1121</v>
      </c>
      <c r="G8700" s="215">
        <v>1004</v>
      </c>
      <c r="I8700" s="215" t="s">
        <v>18217</v>
      </c>
      <c r="J8700" s="215" t="s">
        <v>18218</v>
      </c>
      <c r="K8700" s="215" t="s">
        <v>8741</v>
      </c>
      <c r="L8700" s="215" t="s">
        <v>23398</v>
      </c>
      <c r="AD8700" s="216"/>
    </row>
    <row r="8701" spans="1:30" s="215" customFormat="1" x14ac:dyDescent="0.25">
      <c r="A8701" s="215" t="s">
        <v>160</v>
      </c>
      <c r="B8701" s="215">
        <v>6266</v>
      </c>
      <c r="C8701" s="215" t="s">
        <v>288</v>
      </c>
      <c r="D8701" s="215">
        <v>952488</v>
      </c>
      <c r="E8701" s="215">
        <v>1020</v>
      </c>
      <c r="F8701" s="215">
        <v>1110</v>
      </c>
      <c r="G8701" s="215">
        <v>1004</v>
      </c>
      <c r="I8701" s="215" t="s">
        <v>18219</v>
      </c>
      <c r="J8701" s="215" t="s">
        <v>18220</v>
      </c>
      <c r="K8701" s="215" t="s">
        <v>8741</v>
      </c>
      <c r="L8701" s="215" t="s">
        <v>23399</v>
      </c>
      <c r="AD8701" s="216"/>
    </row>
    <row r="8702" spans="1:30" s="215" customFormat="1" x14ac:dyDescent="0.25">
      <c r="A8702" s="215" t="s">
        <v>160</v>
      </c>
      <c r="B8702" s="215">
        <v>6266</v>
      </c>
      <c r="C8702" s="215" t="s">
        <v>288</v>
      </c>
      <c r="D8702" s="215">
        <v>952528</v>
      </c>
      <c r="E8702" s="215">
        <v>1020</v>
      </c>
      <c r="F8702" s="215">
        <v>1110</v>
      </c>
      <c r="G8702" s="215">
        <v>1004</v>
      </c>
      <c r="I8702" s="215" t="s">
        <v>18221</v>
      </c>
      <c r="J8702" s="215" t="s">
        <v>18222</v>
      </c>
      <c r="K8702" s="215" t="s">
        <v>8741</v>
      </c>
      <c r="L8702" s="215" t="s">
        <v>23400</v>
      </c>
      <c r="AD8702" s="216"/>
    </row>
    <row r="8703" spans="1:30" s="215" customFormat="1" x14ac:dyDescent="0.25">
      <c r="A8703" s="215" t="s">
        <v>160</v>
      </c>
      <c r="B8703" s="215">
        <v>6266</v>
      </c>
      <c r="C8703" s="215" t="s">
        <v>288</v>
      </c>
      <c r="D8703" s="215">
        <v>952538</v>
      </c>
      <c r="E8703" s="215">
        <v>1020</v>
      </c>
      <c r="F8703" s="215">
        <v>1122</v>
      </c>
      <c r="G8703" s="215">
        <v>1004</v>
      </c>
      <c r="I8703" s="215" t="s">
        <v>18223</v>
      </c>
      <c r="J8703" s="215" t="s">
        <v>18224</v>
      </c>
      <c r="K8703" s="215" t="s">
        <v>8741</v>
      </c>
      <c r="L8703" s="215" t="s">
        <v>23401</v>
      </c>
      <c r="AD8703" s="216"/>
    </row>
    <row r="8704" spans="1:30" s="215" customFormat="1" x14ac:dyDescent="0.25">
      <c r="A8704" s="215" t="s">
        <v>160</v>
      </c>
      <c r="B8704" s="215">
        <v>6266</v>
      </c>
      <c r="C8704" s="215" t="s">
        <v>288</v>
      </c>
      <c r="D8704" s="215">
        <v>952545</v>
      </c>
      <c r="E8704" s="215">
        <v>1020</v>
      </c>
      <c r="F8704" s="215">
        <v>1110</v>
      </c>
      <c r="G8704" s="215">
        <v>1004</v>
      </c>
      <c r="I8704" s="215" t="s">
        <v>18225</v>
      </c>
      <c r="J8704" s="215" t="s">
        <v>18226</v>
      </c>
      <c r="K8704" s="215" t="s">
        <v>8741</v>
      </c>
      <c r="L8704" s="215" t="s">
        <v>23402</v>
      </c>
      <c r="AD8704" s="216"/>
    </row>
    <row r="8705" spans="1:30" s="215" customFormat="1" x14ac:dyDescent="0.25">
      <c r="A8705" s="215" t="s">
        <v>160</v>
      </c>
      <c r="B8705" s="215">
        <v>6266</v>
      </c>
      <c r="C8705" s="215" t="s">
        <v>288</v>
      </c>
      <c r="D8705" s="215">
        <v>952554</v>
      </c>
      <c r="E8705" s="215">
        <v>1020</v>
      </c>
      <c r="F8705" s="215">
        <v>1110</v>
      </c>
      <c r="G8705" s="215">
        <v>1004</v>
      </c>
      <c r="I8705" s="215" t="s">
        <v>18227</v>
      </c>
      <c r="J8705" s="215" t="s">
        <v>18228</v>
      </c>
      <c r="K8705" s="215" t="s">
        <v>8741</v>
      </c>
      <c r="L8705" s="215" t="s">
        <v>23403</v>
      </c>
      <c r="AD8705" s="216"/>
    </row>
    <row r="8706" spans="1:30" s="215" customFormat="1" x14ac:dyDescent="0.25">
      <c r="A8706" s="215" t="s">
        <v>160</v>
      </c>
      <c r="B8706" s="215">
        <v>6266</v>
      </c>
      <c r="C8706" s="215" t="s">
        <v>288</v>
      </c>
      <c r="D8706" s="215">
        <v>952591</v>
      </c>
      <c r="E8706" s="215">
        <v>1020</v>
      </c>
      <c r="F8706" s="215">
        <v>1110</v>
      </c>
      <c r="G8706" s="215">
        <v>1004</v>
      </c>
      <c r="I8706" s="215" t="s">
        <v>18229</v>
      </c>
      <c r="J8706" s="215" t="s">
        <v>18230</v>
      </c>
      <c r="K8706" s="215" t="s">
        <v>8741</v>
      </c>
      <c r="L8706" s="215" t="s">
        <v>23403</v>
      </c>
      <c r="AD8706" s="216"/>
    </row>
    <row r="8707" spans="1:30" s="215" customFormat="1" x14ac:dyDescent="0.25">
      <c r="A8707" s="215" t="s">
        <v>160</v>
      </c>
      <c r="B8707" s="215">
        <v>6266</v>
      </c>
      <c r="C8707" s="215" t="s">
        <v>288</v>
      </c>
      <c r="D8707" s="215">
        <v>952592</v>
      </c>
      <c r="E8707" s="215">
        <v>1020</v>
      </c>
      <c r="F8707" s="215">
        <v>1110</v>
      </c>
      <c r="G8707" s="215">
        <v>1004</v>
      </c>
      <c r="I8707" s="215" t="s">
        <v>18231</v>
      </c>
      <c r="J8707" s="215" t="s">
        <v>18232</v>
      </c>
      <c r="K8707" s="215" t="s">
        <v>8741</v>
      </c>
      <c r="L8707" s="215" t="s">
        <v>23403</v>
      </c>
      <c r="AD8707" s="216"/>
    </row>
    <row r="8708" spans="1:30" s="215" customFormat="1" x14ac:dyDescent="0.25">
      <c r="A8708" s="215" t="s">
        <v>160</v>
      </c>
      <c r="B8708" s="215">
        <v>6266</v>
      </c>
      <c r="C8708" s="215" t="s">
        <v>288</v>
      </c>
      <c r="D8708" s="215">
        <v>952643</v>
      </c>
      <c r="E8708" s="215">
        <v>1020</v>
      </c>
      <c r="F8708" s="215">
        <v>1110</v>
      </c>
      <c r="G8708" s="215">
        <v>1004</v>
      </c>
      <c r="I8708" s="215" t="s">
        <v>18233</v>
      </c>
      <c r="J8708" s="215" t="s">
        <v>18234</v>
      </c>
      <c r="K8708" s="215" t="s">
        <v>8741</v>
      </c>
      <c r="L8708" s="215" t="s">
        <v>23404</v>
      </c>
      <c r="AD8708" s="216"/>
    </row>
    <row r="8709" spans="1:30" s="215" customFormat="1" x14ac:dyDescent="0.25">
      <c r="A8709" s="215" t="s">
        <v>160</v>
      </c>
      <c r="B8709" s="215">
        <v>6266</v>
      </c>
      <c r="C8709" s="215" t="s">
        <v>288</v>
      </c>
      <c r="D8709" s="215">
        <v>952644</v>
      </c>
      <c r="E8709" s="215">
        <v>1020</v>
      </c>
      <c r="F8709" s="215">
        <v>1110</v>
      </c>
      <c r="G8709" s="215">
        <v>1004</v>
      </c>
      <c r="I8709" s="215" t="s">
        <v>18235</v>
      </c>
      <c r="J8709" s="215" t="s">
        <v>18236</v>
      </c>
      <c r="K8709" s="215" t="s">
        <v>8741</v>
      </c>
      <c r="L8709" s="215" t="s">
        <v>23404</v>
      </c>
      <c r="AD8709" s="216"/>
    </row>
    <row r="8710" spans="1:30" s="215" customFormat="1" x14ac:dyDescent="0.25">
      <c r="A8710" s="215" t="s">
        <v>160</v>
      </c>
      <c r="B8710" s="215">
        <v>6266</v>
      </c>
      <c r="C8710" s="215" t="s">
        <v>288</v>
      </c>
      <c r="D8710" s="215">
        <v>952690</v>
      </c>
      <c r="E8710" s="215">
        <v>1020</v>
      </c>
      <c r="F8710" s="215">
        <v>1122</v>
      </c>
      <c r="G8710" s="215">
        <v>1004</v>
      </c>
      <c r="I8710" s="215" t="s">
        <v>6684</v>
      </c>
      <c r="J8710" s="215" t="s">
        <v>6685</v>
      </c>
      <c r="K8710" s="215" t="s">
        <v>328</v>
      </c>
      <c r="L8710" s="215" t="s">
        <v>7331</v>
      </c>
      <c r="AD8710" s="216"/>
    </row>
    <row r="8711" spans="1:30" s="215" customFormat="1" x14ac:dyDescent="0.25">
      <c r="A8711" s="215" t="s">
        <v>160</v>
      </c>
      <c r="B8711" s="215">
        <v>6266</v>
      </c>
      <c r="C8711" s="215" t="s">
        <v>288</v>
      </c>
      <c r="D8711" s="215">
        <v>952693</v>
      </c>
      <c r="E8711" s="215">
        <v>1020</v>
      </c>
      <c r="F8711" s="215">
        <v>1121</v>
      </c>
      <c r="G8711" s="215">
        <v>1004</v>
      </c>
      <c r="I8711" s="215" t="s">
        <v>4543</v>
      </c>
      <c r="J8711" s="215" t="s">
        <v>4544</v>
      </c>
      <c r="K8711" s="215" t="s">
        <v>328</v>
      </c>
      <c r="L8711" s="215" t="s">
        <v>7332</v>
      </c>
      <c r="AD8711" s="216"/>
    </row>
    <row r="8712" spans="1:30" s="215" customFormat="1" x14ac:dyDescent="0.25">
      <c r="A8712" s="215" t="s">
        <v>160</v>
      </c>
      <c r="B8712" s="215">
        <v>6266</v>
      </c>
      <c r="C8712" s="215" t="s">
        <v>288</v>
      </c>
      <c r="D8712" s="215">
        <v>952694</v>
      </c>
      <c r="E8712" s="215">
        <v>1020</v>
      </c>
      <c r="F8712" s="215">
        <v>1121</v>
      </c>
      <c r="G8712" s="215">
        <v>1004</v>
      </c>
      <c r="I8712" s="215" t="s">
        <v>6686</v>
      </c>
      <c r="J8712" s="215" t="s">
        <v>6687</v>
      </c>
      <c r="K8712" s="215" t="s">
        <v>328</v>
      </c>
      <c r="L8712" s="215" t="s">
        <v>7332</v>
      </c>
      <c r="AD8712" s="216"/>
    </row>
    <row r="8713" spans="1:30" s="215" customFormat="1" x14ac:dyDescent="0.25">
      <c r="A8713" s="215" t="s">
        <v>160</v>
      </c>
      <c r="B8713" s="215">
        <v>6266</v>
      </c>
      <c r="C8713" s="215" t="s">
        <v>288</v>
      </c>
      <c r="D8713" s="215">
        <v>952695</v>
      </c>
      <c r="E8713" s="215">
        <v>1020</v>
      </c>
      <c r="F8713" s="215">
        <v>1122</v>
      </c>
      <c r="G8713" s="215">
        <v>1004</v>
      </c>
      <c r="I8713" s="215" t="s">
        <v>4545</v>
      </c>
      <c r="J8713" s="215" t="s">
        <v>4546</v>
      </c>
      <c r="K8713" s="215" t="s">
        <v>328</v>
      </c>
      <c r="L8713" s="215" t="s">
        <v>7333</v>
      </c>
      <c r="AD8713" s="216"/>
    </row>
    <row r="8714" spans="1:30" s="215" customFormat="1" x14ac:dyDescent="0.25">
      <c r="A8714" s="215" t="s">
        <v>160</v>
      </c>
      <c r="B8714" s="215">
        <v>6266</v>
      </c>
      <c r="C8714" s="215" t="s">
        <v>288</v>
      </c>
      <c r="D8714" s="215">
        <v>952696</v>
      </c>
      <c r="E8714" s="215">
        <v>1020</v>
      </c>
      <c r="F8714" s="215">
        <v>1122</v>
      </c>
      <c r="G8714" s="215">
        <v>1004</v>
      </c>
      <c r="I8714" s="215" t="s">
        <v>4547</v>
      </c>
      <c r="J8714" s="215" t="s">
        <v>4548</v>
      </c>
      <c r="K8714" s="215" t="s">
        <v>328</v>
      </c>
      <c r="L8714" s="215" t="s">
        <v>7334</v>
      </c>
      <c r="AD8714" s="216"/>
    </row>
    <row r="8715" spans="1:30" s="215" customFormat="1" x14ac:dyDescent="0.25">
      <c r="A8715" s="215" t="s">
        <v>160</v>
      </c>
      <c r="B8715" s="215">
        <v>6266</v>
      </c>
      <c r="C8715" s="215" t="s">
        <v>288</v>
      </c>
      <c r="D8715" s="215">
        <v>952697</v>
      </c>
      <c r="E8715" s="215">
        <v>1020</v>
      </c>
      <c r="F8715" s="215">
        <v>1122</v>
      </c>
      <c r="G8715" s="215">
        <v>1004</v>
      </c>
      <c r="I8715" s="215" t="s">
        <v>6688</v>
      </c>
      <c r="J8715" s="215" t="s">
        <v>6689</v>
      </c>
      <c r="K8715" s="215" t="s">
        <v>328</v>
      </c>
      <c r="L8715" s="215" t="s">
        <v>7334</v>
      </c>
      <c r="AD8715" s="216"/>
    </row>
    <row r="8716" spans="1:30" s="215" customFormat="1" x14ac:dyDescent="0.25">
      <c r="A8716" s="215" t="s">
        <v>160</v>
      </c>
      <c r="B8716" s="215">
        <v>6266</v>
      </c>
      <c r="C8716" s="215" t="s">
        <v>288</v>
      </c>
      <c r="D8716" s="215">
        <v>952698</v>
      </c>
      <c r="E8716" s="215">
        <v>1020</v>
      </c>
      <c r="F8716" s="215">
        <v>1110</v>
      </c>
      <c r="G8716" s="215">
        <v>1004</v>
      </c>
      <c r="I8716" s="215" t="s">
        <v>4549</v>
      </c>
      <c r="J8716" s="215" t="s">
        <v>4550</v>
      </c>
      <c r="K8716" s="215" t="s">
        <v>328</v>
      </c>
      <c r="L8716" s="215" t="s">
        <v>7335</v>
      </c>
      <c r="AD8716" s="216"/>
    </row>
    <row r="8717" spans="1:30" s="215" customFormat="1" x14ac:dyDescent="0.25">
      <c r="A8717" s="215" t="s">
        <v>160</v>
      </c>
      <c r="B8717" s="215">
        <v>6266</v>
      </c>
      <c r="C8717" s="215" t="s">
        <v>288</v>
      </c>
      <c r="D8717" s="215">
        <v>952699</v>
      </c>
      <c r="E8717" s="215">
        <v>1020</v>
      </c>
      <c r="F8717" s="215">
        <v>1110</v>
      </c>
      <c r="G8717" s="215">
        <v>1004</v>
      </c>
      <c r="I8717" s="215" t="s">
        <v>4551</v>
      </c>
      <c r="J8717" s="215" t="s">
        <v>4552</v>
      </c>
      <c r="K8717" s="215" t="s">
        <v>328</v>
      </c>
      <c r="L8717" s="215" t="s">
        <v>7336</v>
      </c>
      <c r="AD8717" s="216"/>
    </row>
    <row r="8718" spans="1:30" s="215" customFormat="1" x14ac:dyDescent="0.25">
      <c r="A8718" s="215" t="s">
        <v>160</v>
      </c>
      <c r="B8718" s="215">
        <v>6266</v>
      </c>
      <c r="C8718" s="215" t="s">
        <v>288</v>
      </c>
      <c r="D8718" s="215">
        <v>952700</v>
      </c>
      <c r="E8718" s="215">
        <v>1020</v>
      </c>
      <c r="F8718" s="215">
        <v>1110</v>
      </c>
      <c r="G8718" s="215">
        <v>1004</v>
      </c>
      <c r="I8718" s="215" t="s">
        <v>6690</v>
      </c>
      <c r="J8718" s="215" t="s">
        <v>6691</v>
      </c>
      <c r="K8718" s="215" t="s">
        <v>328</v>
      </c>
      <c r="L8718" s="215" t="s">
        <v>7336</v>
      </c>
      <c r="AD8718" s="216"/>
    </row>
    <row r="8719" spans="1:30" s="215" customFormat="1" x14ac:dyDescent="0.25">
      <c r="A8719" s="215" t="s">
        <v>160</v>
      </c>
      <c r="B8719" s="215">
        <v>6266</v>
      </c>
      <c r="C8719" s="215" t="s">
        <v>288</v>
      </c>
      <c r="D8719" s="215">
        <v>952701</v>
      </c>
      <c r="E8719" s="215">
        <v>1020</v>
      </c>
      <c r="F8719" s="215">
        <v>1121</v>
      </c>
      <c r="G8719" s="215">
        <v>1004</v>
      </c>
      <c r="I8719" s="215" t="s">
        <v>4553</v>
      </c>
      <c r="J8719" s="215" t="s">
        <v>4554</v>
      </c>
      <c r="K8719" s="215" t="s">
        <v>328</v>
      </c>
      <c r="L8719" s="215" t="s">
        <v>7337</v>
      </c>
      <c r="AD8719" s="216"/>
    </row>
    <row r="8720" spans="1:30" s="215" customFormat="1" x14ac:dyDescent="0.25">
      <c r="A8720" s="215" t="s">
        <v>160</v>
      </c>
      <c r="B8720" s="215">
        <v>6266</v>
      </c>
      <c r="C8720" s="215" t="s">
        <v>288</v>
      </c>
      <c r="D8720" s="215">
        <v>952702</v>
      </c>
      <c r="E8720" s="215">
        <v>1020</v>
      </c>
      <c r="F8720" s="215">
        <v>1121</v>
      </c>
      <c r="G8720" s="215">
        <v>1004</v>
      </c>
      <c r="I8720" s="215" t="s">
        <v>6692</v>
      </c>
      <c r="J8720" s="215" t="s">
        <v>6693</v>
      </c>
      <c r="K8720" s="215" t="s">
        <v>328</v>
      </c>
      <c r="L8720" s="215" t="s">
        <v>7337</v>
      </c>
      <c r="AD8720" s="216"/>
    </row>
    <row r="8721" spans="1:30" s="215" customFormat="1" x14ac:dyDescent="0.25">
      <c r="A8721" s="215" t="s">
        <v>160</v>
      </c>
      <c r="B8721" s="215">
        <v>6266</v>
      </c>
      <c r="C8721" s="215" t="s">
        <v>288</v>
      </c>
      <c r="D8721" s="215">
        <v>952710</v>
      </c>
      <c r="E8721" s="215">
        <v>1020</v>
      </c>
      <c r="F8721" s="215">
        <v>1122</v>
      </c>
      <c r="G8721" s="215">
        <v>1004</v>
      </c>
      <c r="I8721" s="215" t="s">
        <v>6694</v>
      </c>
      <c r="J8721" s="215" t="s">
        <v>6695</v>
      </c>
      <c r="K8721" s="215" t="s">
        <v>328</v>
      </c>
      <c r="L8721" s="215" t="s">
        <v>7333</v>
      </c>
      <c r="AD8721" s="216"/>
    </row>
    <row r="8722" spans="1:30" s="215" customFormat="1" x14ac:dyDescent="0.25">
      <c r="A8722" s="215" t="s">
        <v>160</v>
      </c>
      <c r="B8722" s="215">
        <v>6266</v>
      </c>
      <c r="C8722" s="215" t="s">
        <v>288</v>
      </c>
      <c r="D8722" s="215">
        <v>952712</v>
      </c>
      <c r="E8722" s="215">
        <v>1020</v>
      </c>
      <c r="F8722" s="215">
        <v>1110</v>
      </c>
      <c r="G8722" s="215">
        <v>1004</v>
      </c>
      <c r="I8722" s="215" t="s">
        <v>6696</v>
      </c>
      <c r="J8722" s="215" t="s">
        <v>6697</v>
      </c>
      <c r="K8722" s="215" t="s">
        <v>328</v>
      </c>
      <c r="L8722" s="215" t="s">
        <v>7338</v>
      </c>
      <c r="AD8722" s="216"/>
    </row>
    <row r="8723" spans="1:30" s="215" customFormat="1" x14ac:dyDescent="0.25">
      <c r="A8723" s="215" t="s">
        <v>160</v>
      </c>
      <c r="B8723" s="215">
        <v>6266</v>
      </c>
      <c r="C8723" s="215" t="s">
        <v>288</v>
      </c>
      <c r="D8723" s="215">
        <v>952714</v>
      </c>
      <c r="E8723" s="215">
        <v>1020</v>
      </c>
      <c r="F8723" s="215">
        <v>1110</v>
      </c>
      <c r="G8723" s="215">
        <v>1004</v>
      </c>
      <c r="I8723" s="215" t="s">
        <v>4555</v>
      </c>
      <c r="J8723" s="215" t="s">
        <v>4556</v>
      </c>
      <c r="K8723" s="215" t="s">
        <v>328</v>
      </c>
      <c r="L8723" s="215" t="s">
        <v>7339</v>
      </c>
      <c r="AD8723" s="216"/>
    </row>
    <row r="8724" spans="1:30" s="215" customFormat="1" x14ac:dyDescent="0.25">
      <c r="A8724" s="215" t="s">
        <v>160</v>
      </c>
      <c r="B8724" s="215">
        <v>6266</v>
      </c>
      <c r="C8724" s="215" t="s">
        <v>288</v>
      </c>
      <c r="D8724" s="215">
        <v>952715</v>
      </c>
      <c r="E8724" s="215">
        <v>1020</v>
      </c>
      <c r="F8724" s="215">
        <v>1110</v>
      </c>
      <c r="G8724" s="215">
        <v>1004</v>
      </c>
      <c r="I8724" s="215" t="s">
        <v>6698</v>
      </c>
      <c r="J8724" s="215" t="s">
        <v>6699</v>
      </c>
      <c r="K8724" s="215" t="s">
        <v>328</v>
      </c>
      <c r="L8724" s="215" t="s">
        <v>7339</v>
      </c>
      <c r="AD8724" s="216"/>
    </row>
    <row r="8725" spans="1:30" s="215" customFormat="1" x14ac:dyDescent="0.25">
      <c r="A8725" s="215" t="s">
        <v>160</v>
      </c>
      <c r="B8725" s="215">
        <v>6266</v>
      </c>
      <c r="C8725" s="215" t="s">
        <v>288</v>
      </c>
      <c r="D8725" s="215">
        <v>952716</v>
      </c>
      <c r="E8725" s="215">
        <v>1020</v>
      </c>
      <c r="F8725" s="215">
        <v>1110</v>
      </c>
      <c r="G8725" s="215">
        <v>1004</v>
      </c>
      <c r="I8725" s="215" t="s">
        <v>4557</v>
      </c>
      <c r="J8725" s="215" t="s">
        <v>4558</v>
      </c>
      <c r="K8725" s="215" t="s">
        <v>328</v>
      </c>
      <c r="L8725" s="215" t="s">
        <v>7339</v>
      </c>
      <c r="AD8725" s="216"/>
    </row>
    <row r="8726" spans="1:30" s="215" customFormat="1" x14ac:dyDescent="0.25">
      <c r="A8726" s="215" t="s">
        <v>160</v>
      </c>
      <c r="B8726" s="215">
        <v>6266</v>
      </c>
      <c r="C8726" s="215" t="s">
        <v>288</v>
      </c>
      <c r="D8726" s="215">
        <v>952717</v>
      </c>
      <c r="E8726" s="215">
        <v>1020</v>
      </c>
      <c r="F8726" s="215">
        <v>1110</v>
      </c>
      <c r="G8726" s="215">
        <v>1004</v>
      </c>
      <c r="I8726" s="215" t="s">
        <v>6700</v>
      </c>
      <c r="J8726" s="215" t="s">
        <v>6701</v>
      </c>
      <c r="K8726" s="215" t="s">
        <v>328</v>
      </c>
      <c r="L8726" s="215" t="s">
        <v>7335</v>
      </c>
      <c r="AD8726" s="216"/>
    </row>
    <row r="8727" spans="1:30" s="215" customFormat="1" x14ac:dyDescent="0.25">
      <c r="A8727" s="215" t="s">
        <v>160</v>
      </c>
      <c r="B8727" s="215">
        <v>6266</v>
      </c>
      <c r="C8727" s="215" t="s">
        <v>288</v>
      </c>
      <c r="D8727" s="215">
        <v>952719</v>
      </c>
      <c r="E8727" s="215">
        <v>1020</v>
      </c>
      <c r="F8727" s="215">
        <v>1121</v>
      </c>
      <c r="G8727" s="215">
        <v>1004</v>
      </c>
      <c r="I8727" s="215" t="s">
        <v>4559</v>
      </c>
      <c r="J8727" s="215" t="s">
        <v>4560</v>
      </c>
      <c r="K8727" s="215" t="s">
        <v>328</v>
      </c>
      <c r="L8727" s="215" t="s">
        <v>7340</v>
      </c>
      <c r="AD8727" s="216"/>
    </row>
    <row r="8728" spans="1:30" s="215" customFormat="1" x14ac:dyDescent="0.25">
      <c r="A8728" s="215" t="s">
        <v>160</v>
      </c>
      <c r="B8728" s="215">
        <v>6266</v>
      </c>
      <c r="C8728" s="215" t="s">
        <v>288</v>
      </c>
      <c r="D8728" s="215">
        <v>952720</v>
      </c>
      <c r="E8728" s="215">
        <v>1020</v>
      </c>
      <c r="F8728" s="215">
        <v>1122</v>
      </c>
      <c r="G8728" s="215">
        <v>1004</v>
      </c>
      <c r="I8728" s="215" t="s">
        <v>4561</v>
      </c>
      <c r="J8728" s="215" t="s">
        <v>4562</v>
      </c>
      <c r="K8728" s="215" t="s">
        <v>328</v>
      </c>
      <c r="L8728" s="215" t="s">
        <v>7334</v>
      </c>
      <c r="AD8728" s="216"/>
    </row>
    <row r="8729" spans="1:30" s="215" customFormat="1" x14ac:dyDescent="0.25">
      <c r="A8729" s="215" t="s">
        <v>160</v>
      </c>
      <c r="B8729" s="215">
        <v>6266</v>
      </c>
      <c r="C8729" s="215" t="s">
        <v>288</v>
      </c>
      <c r="D8729" s="215">
        <v>952721</v>
      </c>
      <c r="E8729" s="215">
        <v>1020</v>
      </c>
      <c r="F8729" s="215">
        <v>1121</v>
      </c>
      <c r="G8729" s="215">
        <v>1004</v>
      </c>
      <c r="I8729" s="215" t="s">
        <v>6702</v>
      </c>
      <c r="J8729" s="215" t="s">
        <v>6703</v>
      </c>
      <c r="K8729" s="215" t="s">
        <v>328</v>
      </c>
      <c r="L8729" s="215" t="s">
        <v>7340</v>
      </c>
      <c r="AD8729" s="216"/>
    </row>
    <row r="8730" spans="1:30" s="215" customFormat="1" x14ac:dyDescent="0.25">
      <c r="A8730" s="215" t="s">
        <v>160</v>
      </c>
      <c r="B8730" s="215">
        <v>6266</v>
      </c>
      <c r="C8730" s="215" t="s">
        <v>288</v>
      </c>
      <c r="D8730" s="215">
        <v>952725</v>
      </c>
      <c r="E8730" s="215">
        <v>1020</v>
      </c>
      <c r="F8730" s="215">
        <v>1110</v>
      </c>
      <c r="G8730" s="215">
        <v>1004</v>
      </c>
      <c r="I8730" s="215" t="s">
        <v>4563</v>
      </c>
      <c r="J8730" s="215" t="s">
        <v>4564</v>
      </c>
      <c r="K8730" s="215" t="s">
        <v>328</v>
      </c>
      <c r="L8730" s="215" t="s">
        <v>7341</v>
      </c>
      <c r="AD8730" s="216"/>
    </row>
    <row r="8731" spans="1:30" s="215" customFormat="1" x14ac:dyDescent="0.25">
      <c r="A8731" s="215" t="s">
        <v>160</v>
      </c>
      <c r="B8731" s="215">
        <v>6266</v>
      </c>
      <c r="C8731" s="215" t="s">
        <v>288</v>
      </c>
      <c r="D8731" s="215">
        <v>952746</v>
      </c>
      <c r="E8731" s="215">
        <v>1020</v>
      </c>
      <c r="F8731" s="215">
        <v>1122</v>
      </c>
      <c r="G8731" s="215">
        <v>1004</v>
      </c>
      <c r="I8731" s="215" t="s">
        <v>6704</v>
      </c>
      <c r="J8731" s="215" t="s">
        <v>6705</v>
      </c>
      <c r="K8731" s="215" t="s">
        <v>328</v>
      </c>
      <c r="L8731" s="215" t="s">
        <v>7342</v>
      </c>
      <c r="AD8731" s="216"/>
    </row>
    <row r="8732" spans="1:30" s="215" customFormat="1" x14ac:dyDescent="0.25">
      <c r="A8732" s="215" t="s">
        <v>160</v>
      </c>
      <c r="B8732" s="215">
        <v>6266</v>
      </c>
      <c r="C8732" s="215" t="s">
        <v>288</v>
      </c>
      <c r="D8732" s="215">
        <v>952765</v>
      </c>
      <c r="E8732" s="215">
        <v>1020</v>
      </c>
      <c r="F8732" s="215">
        <v>1121</v>
      </c>
      <c r="G8732" s="215">
        <v>1004</v>
      </c>
      <c r="I8732" s="215" t="s">
        <v>4565</v>
      </c>
      <c r="J8732" s="215" t="s">
        <v>4566</v>
      </c>
      <c r="K8732" s="215" t="s">
        <v>328</v>
      </c>
      <c r="L8732" s="215" t="s">
        <v>7343</v>
      </c>
      <c r="AD8732" s="216"/>
    </row>
    <row r="8733" spans="1:30" s="215" customFormat="1" x14ac:dyDescent="0.25">
      <c r="A8733" s="215" t="s">
        <v>160</v>
      </c>
      <c r="B8733" s="215">
        <v>6266</v>
      </c>
      <c r="C8733" s="215" t="s">
        <v>288</v>
      </c>
      <c r="D8733" s="215">
        <v>952766</v>
      </c>
      <c r="E8733" s="215">
        <v>1020</v>
      </c>
      <c r="F8733" s="215">
        <v>1122</v>
      </c>
      <c r="G8733" s="215">
        <v>1004</v>
      </c>
      <c r="I8733" s="215" t="s">
        <v>4567</v>
      </c>
      <c r="J8733" s="215" t="s">
        <v>4568</v>
      </c>
      <c r="K8733" s="215" t="s">
        <v>328</v>
      </c>
      <c r="L8733" s="215" t="s">
        <v>7344</v>
      </c>
      <c r="AD8733" s="216"/>
    </row>
    <row r="8734" spans="1:30" s="215" customFormat="1" x14ac:dyDescent="0.25">
      <c r="A8734" s="215" t="s">
        <v>160</v>
      </c>
      <c r="B8734" s="215">
        <v>6266</v>
      </c>
      <c r="C8734" s="215" t="s">
        <v>288</v>
      </c>
      <c r="D8734" s="215">
        <v>952767</v>
      </c>
      <c r="E8734" s="215">
        <v>1020</v>
      </c>
      <c r="F8734" s="215">
        <v>1122</v>
      </c>
      <c r="G8734" s="215">
        <v>1004</v>
      </c>
      <c r="I8734" s="215" t="s">
        <v>6706</v>
      </c>
      <c r="J8734" s="215" t="s">
        <v>6707</v>
      </c>
      <c r="K8734" s="215" t="s">
        <v>328</v>
      </c>
      <c r="L8734" s="215" t="s">
        <v>7344</v>
      </c>
      <c r="AD8734" s="216"/>
    </row>
    <row r="8735" spans="1:30" s="215" customFormat="1" x14ac:dyDescent="0.25">
      <c r="A8735" s="215" t="s">
        <v>160</v>
      </c>
      <c r="B8735" s="215">
        <v>6266</v>
      </c>
      <c r="C8735" s="215" t="s">
        <v>288</v>
      </c>
      <c r="D8735" s="215">
        <v>952773</v>
      </c>
      <c r="E8735" s="215">
        <v>1020</v>
      </c>
      <c r="F8735" s="215">
        <v>1110</v>
      </c>
      <c r="G8735" s="215">
        <v>1004</v>
      </c>
      <c r="I8735" s="215" t="s">
        <v>4569</v>
      </c>
      <c r="J8735" s="215" t="s">
        <v>4570</v>
      </c>
      <c r="K8735" s="215" t="s">
        <v>328</v>
      </c>
      <c r="L8735" s="215" t="s">
        <v>7345</v>
      </c>
      <c r="AD8735" s="216"/>
    </row>
    <row r="8736" spans="1:30" s="215" customFormat="1" x14ac:dyDescent="0.25">
      <c r="A8736" s="215" t="s">
        <v>160</v>
      </c>
      <c r="B8736" s="215">
        <v>6266</v>
      </c>
      <c r="C8736" s="215" t="s">
        <v>288</v>
      </c>
      <c r="D8736" s="215">
        <v>952774</v>
      </c>
      <c r="E8736" s="215">
        <v>1020</v>
      </c>
      <c r="F8736" s="215">
        <v>1110</v>
      </c>
      <c r="G8736" s="215">
        <v>1004</v>
      </c>
      <c r="I8736" s="215" t="s">
        <v>6708</v>
      </c>
      <c r="J8736" s="215" t="s">
        <v>6709</v>
      </c>
      <c r="K8736" s="215" t="s">
        <v>328</v>
      </c>
      <c r="L8736" s="215" t="s">
        <v>7346</v>
      </c>
      <c r="AD8736" s="216"/>
    </row>
    <row r="8737" spans="1:30" s="215" customFormat="1" x14ac:dyDescent="0.25">
      <c r="A8737" s="215" t="s">
        <v>160</v>
      </c>
      <c r="B8737" s="215">
        <v>6266</v>
      </c>
      <c r="C8737" s="215" t="s">
        <v>288</v>
      </c>
      <c r="D8737" s="215">
        <v>952775</v>
      </c>
      <c r="E8737" s="215">
        <v>1030</v>
      </c>
      <c r="F8737" s="215">
        <v>1110</v>
      </c>
      <c r="G8737" s="215">
        <v>1004</v>
      </c>
      <c r="I8737" s="215" t="s">
        <v>4571</v>
      </c>
      <c r="J8737" s="215" t="s">
        <v>4572</v>
      </c>
      <c r="K8737" s="215" t="s">
        <v>328</v>
      </c>
      <c r="L8737" s="215" t="s">
        <v>7346</v>
      </c>
      <c r="AD8737" s="216"/>
    </row>
    <row r="8738" spans="1:30" s="215" customFormat="1" x14ac:dyDescent="0.25">
      <c r="A8738" s="215" t="s">
        <v>160</v>
      </c>
      <c r="B8738" s="215">
        <v>6266</v>
      </c>
      <c r="C8738" s="215" t="s">
        <v>288</v>
      </c>
      <c r="D8738" s="215">
        <v>952776</v>
      </c>
      <c r="E8738" s="215">
        <v>1020</v>
      </c>
      <c r="F8738" s="215">
        <v>1110</v>
      </c>
      <c r="G8738" s="215">
        <v>1004</v>
      </c>
      <c r="I8738" s="215" t="s">
        <v>6710</v>
      </c>
      <c r="J8738" s="215" t="s">
        <v>6711</v>
      </c>
      <c r="K8738" s="215" t="s">
        <v>328</v>
      </c>
      <c r="L8738" s="215" t="s">
        <v>7345</v>
      </c>
      <c r="AD8738" s="216"/>
    </row>
    <row r="8739" spans="1:30" s="215" customFormat="1" x14ac:dyDescent="0.25">
      <c r="A8739" s="215" t="s">
        <v>160</v>
      </c>
      <c r="B8739" s="215">
        <v>6266</v>
      </c>
      <c r="C8739" s="215" t="s">
        <v>288</v>
      </c>
      <c r="D8739" s="215">
        <v>952782</v>
      </c>
      <c r="E8739" s="215">
        <v>1020</v>
      </c>
      <c r="F8739" s="215">
        <v>1110</v>
      </c>
      <c r="G8739" s="215">
        <v>1004</v>
      </c>
      <c r="I8739" s="215" t="s">
        <v>6712</v>
      </c>
      <c r="J8739" s="215" t="s">
        <v>6713</v>
      </c>
      <c r="K8739" s="215" t="s">
        <v>328</v>
      </c>
      <c r="L8739" s="215" t="s">
        <v>7347</v>
      </c>
      <c r="AD8739" s="216"/>
    </row>
    <row r="8740" spans="1:30" s="215" customFormat="1" x14ac:dyDescent="0.25">
      <c r="A8740" s="215" t="s">
        <v>160</v>
      </c>
      <c r="B8740" s="215">
        <v>6266</v>
      </c>
      <c r="C8740" s="215" t="s">
        <v>288</v>
      </c>
      <c r="D8740" s="215">
        <v>952787</v>
      </c>
      <c r="E8740" s="215">
        <v>1020</v>
      </c>
      <c r="F8740" s="215">
        <v>1122</v>
      </c>
      <c r="G8740" s="215">
        <v>1004</v>
      </c>
      <c r="I8740" s="215" t="s">
        <v>4573</v>
      </c>
      <c r="J8740" s="215" t="s">
        <v>4574</v>
      </c>
      <c r="K8740" s="215" t="s">
        <v>328</v>
      </c>
      <c r="L8740" s="215" t="s">
        <v>7348</v>
      </c>
      <c r="AD8740" s="216"/>
    </row>
    <row r="8741" spans="1:30" s="215" customFormat="1" x14ac:dyDescent="0.25">
      <c r="A8741" s="215" t="s">
        <v>160</v>
      </c>
      <c r="B8741" s="215">
        <v>6266</v>
      </c>
      <c r="C8741" s="215" t="s">
        <v>288</v>
      </c>
      <c r="D8741" s="215">
        <v>952790</v>
      </c>
      <c r="E8741" s="215">
        <v>1020</v>
      </c>
      <c r="F8741" s="215">
        <v>1110</v>
      </c>
      <c r="G8741" s="215">
        <v>1004</v>
      </c>
      <c r="I8741" s="215" t="s">
        <v>6714</v>
      </c>
      <c r="J8741" s="215" t="s">
        <v>6715</v>
      </c>
      <c r="K8741" s="215" t="s">
        <v>328</v>
      </c>
      <c r="L8741" s="215" t="s">
        <v>7349</v>
      </c>
      <c r="AD8741" s="216"/>
    </row>
    <row r="8742" spans="1:30" s="215" customFormat="1" x14ac:dyDescent="0.25">
      <c r="A8742" s="215" t="s">
        <v>160</v>
      </c>
      <c r="B8742" s="215">
        <v>6266</v>
      </c>
      <c r="C8742" s="215" t="s">
        <v>288</v>
      </c>
      <c r="D8742" s="215">
        <v>952813</v>
      </c>
      <c r="E8742" s="215">
        <v>1020</v>
      </c>
      <c r="F8742" s="215">
        <v>1122</v>
      </c>
      <c r="G8742" s="215">
        <v>1004</v>
      </c>
      <c r="I8742" s="215" t="s">
        <v>6716</v>
      </c>
      <c r="J8742" s="215" t="s">
        <v>6717</v>
      </c>
      <c r="K8742" s="215" t="s">
        <v>328</v>
      </c>
      <c r="L8742" s="215" t="s">
        <v>7348</v>
      </c>
      <c r="AD8742" s="216"/>
    </row>
    <row r="8743" spans="1:30" s="215" customFormat="1" x14ac:dyDescent="0.25">
      <c r="A8743" s="215" t="s">
        <v>160</v>
      </c>
      <c r="B8743" s="215">
        <v>6266</v>
      </c>
      <c r="C8743" s="215" t="s">
        <v>288</v>
      </c>
      <c r="D8743" s="215">
        <v>952815</v>
      </c>
      <c r="E8743" s="215">
        <v>1020</v>
      </c>
      <c r="F8743" s="215">
        <v>1122</v>
      </c>
      <c r="G8743" s="215">
        <v>1004</v>
      </c>
      <c r="I8743" s="215" t="s">
        <v>6718</v>
      </c>
      <c r="J8743" s="215" t="s">
        <v>6719</v>
      </c>
      <c r="K8743" s="215" t="s">
        <v>328</v>
      </c>
      <c r="L8743" s="215" t="s">
        <v>7350</v>
      </c>
      <c r="AD8743" s="216"/>
    </row>
    <row r="8744" spans="1:30" s="215" customFormat="1" x14ac:dyDescent="0.25">
      <c r="A8744" s="215" t="s">
        <v>160</v>
      </c>
      <c r="B8744" s="215">
        <v>6266</v>
      </c>
      <c r="C8744" s="215" t="s">
        <v>288</v>
      </c>
      <c r="D8744" s="215">
        <v>952819</v>
      </c>
      <c r="E8744" s="215">
        <v>1020</v>
      </c>
      <c r="F8744" s="215">
        <v>1121</v>
      </c>
      <c r="G8744" s="215">
        <v>1004</v>
      </c>
      <c r="I8744" s="215" t="s">
        <v>6720</v>
      </c>
      <c r="J8744" s="215" t="s">
        <v>6721</v>
      </c>
      <c r="K8744" s="215" t="s">
        <v>328</v>
      </c>
      <c r="L8744" s="215" t="s">
        <v>7351</v>
      </c>
      <c r="AD8744" s="216"/>
    </row>
    <row r="8745" spans="1:30" s="215" customFormat="1" x14ac:dyDescent="0.25">
      <c r="A8745" s="215" t="s">
        <v>160</v>
      </c>
      <c r="B8745" s="215">
        <v>6266</v>
      </c>
      <c r="C8745" s="215" t="s">
        <v>288</v>
      </c>
      <c r="D8745" s="215">
        <v>952822</v>
      </c>
      <c r="E8745" s="215">
        <v>1020</v>
      </c>
      <c r="F8745" s="215">
        <v>1110</v>
      </c>
      <c r="G8745" s="215">
        <v>1004</v>
      </c>
      <c r="I8745" s="215" t="s">
        <v>6722</v>
      </c>
      <c r="J8745" s="215" t="s">
        <v>6723</v>
      </c>
      <c r="K8745" s="215" t="s">
        <v>328</v>
      </c>
      <c r="L8745" s="215" t="s">
        <v>7352</v>
      </c>
      <c r="AD8745" s="216"/>
    </row>
    <row r="8746" spans="1:30" s="215" customFormat="1" x14ac:dyDescent="0.25">
      <c r="A8746" s="215" t="s">
        <v>160</v>
      </c>
      <c r="B8746" s="215">
        <v>6266</v>
      </c>
      <c r="C8746" s="215" t="s">
        <v>288</v>
      </c>
      <c r="D8746" s="215">
        <v>952834</v>
      </c>
      <c r="E8746" s="215">
        <v>1020</v>
      </c>
      <c r="F8746" s="215">
        <v>1121</v>
      </c>
      <c r="G8746" s="215">
        <v>1004</v>
      </c>
      <c r="I8746" s="215" t="s">
        <v>6724</v>
      </c>
      <c r="J8746" s="215" t="s">
        <v>6725</v>
      </c>
      <c r="K8746" s="215" t="s">
        <v>328</v>
      </c>
      <c r="L8746" s="215" t="s">
        <v>7353</v>
      </c>
      <c r="AD8746" s="216"/>
    </row>
    <row r="8747" spans="1:30" s="215" customFormat="1" x14ac:dyDescent="0.25">
      <c r="A8747" s="215" t="s">
        <v>160</v>
      </c>
      <c r="B8747" s="215">
        <v>6266</v>
      </c>
      <c r="C8747" s="215" t="s">
        <v>288</v>
      </c>
      <c r="D8747" s="215">
        <v>952836</v>
      </c>
      <c r="E8747" s="215">
        <v>1020</v>
      </c>
      <c r="F8747" s="215">
        <v>1122</v>
      </c>
      <c r="G8747" s="215">
        <v>1004</v>
      </c>
      <c r="I8747" s="215" t="s">
        <v>6726</v>
      </c>
      <c r="J8747" s="215" t="s">
        <v>6727</v>
      </c>
      <c r="K8747" s="215" t="s">
        <v>328</v>
      </c>
      <c r="L8747" s="215" t="s">
        <v>7354</v>
      </c>
      <c r="AD8747" s="216"/>
    </row>
    <row r="8748" spans="1:30" s="215" customFormat="1" x14ac:dyDescent="0.25">
      <c r="A8748" s="215" t="s">
        <v>160</v>
      </c>
      <c r="B8748" s="215">
        <v>6266</v>
      </c>
      <c r="C8748" s="215" t="s">
        <v>288</v>
      </c>
      <c r="D8748" s="215">
        <v>952842</v>
      </c>
      <c r="E8748" s="215">
        <v>1020</v>
      </c>
      <c r="F8748" s="215">
        <v>1122</v>
      </c>
      <c r="G8748" s="215">
        <v>1004</v>
      </c>
      <c r="I8748" s="215" t="s">
        <v>6728</v>
      </c>
      <c r="J8748" s="215" t="s">
        <v>6729</v>
      </c>
      <c r="K8748" s="215" t="s">
        <v>328</v>
      </c>
      <c r="L8748" s="215" t="s">
        <v>7355</v>
      </c>
      <c r="AD8748" s="216"/>
    </row>
    <row r="8749" spans="1:30" s="215" customFormat="1" x14ac:dyDescent="0.25">
      <c r="A8749" s="215" t="s">
        <v>160</v>
      </c>
      <c r="B8749" s="215">
        <v>6266</v>
      </c>
      <c r="C8749" s="215" t="s">
        <v>288</v>
      </c>
      <c r="D8749" s="215">
        <v>952864</v>
      </c>
      <c r="E8749" s="215">
        <v>1020</v>
      </c>
      <c r="F8749" s="215">
        <v>1110</v>
      </c>
      <c r="G8749" s="215">
        <v>1004</v>
      </c>
      <c r="I8749" s="215" t="s">
        <v>4575</v>
      </c>
      <c r="J8749" s="215" t="s">
        <v>4576</v>
      </c>
      <c r="K8749" s="215" t="s">
        <v>328</v>
      </c>
      <c r="L8749" s="215" t="s">
        <v>7356</v>
      </c>
      <c r="AD8749" s="216"/>
    </row>
    <row r="8750" spans="1:30" s="215" customFormat="1" x14ac:dyDescent="0.25">
      <c r="A8750" s="215" t="s">
        <v>160</v>
      </c>
      <c r="B8750" s="215">
        <v>6266</v>
      </c>
      <c r="C8750" s="215" t="s">
        <v>288</v>
      </c>
      <c r="D8750" s="215">
        <v>952865</v>
      </c>
      <c r="E8750" s="215">
        <v>1020</v>
      </c>
      <c r="F8750" s="215">
        <v>1110</v>
      </c>
      <c r="G8750" s="215">
        <v>1004</v>
      </c>
      <c r="I8750" s="215" t="s">
        <v>6730</v>
      </c>
      <c r="J8750" s="215" t="s">
        <v>6731</v>
      </c>
      <c r="K8750" s="215" t="s">
        <v>328</v>
      </c>
      <c r="L8750" s="215" t="s">
        <v>7356</v>
      </c>
      <c r="AD8750" s="216"/>
    </row>
    <row r="8751" spans="1:30" s="215" customFormat="1" x14ac:dyDescent="0.25">
      <c r="A8751" s="215" t="s">
        <v>160</v>
      </c>
      <c r="B8751" s="215">
        <v>6266</v>
      </c>
      <c r="C8751" s="215" t="s">
        <v>288</v>
      </c>
      <c r="D8751" s="215">
        <v>952895</v>
      </c>
      <c r="E8751" s="215">
        <v>1020</v>
      </c>
      <c r="F8751" s="215">
        <v>1110</v>
      </c>
      <c r="G8751" s="215">
        <v>1004</v>
      </c>
      <c r="I8751" s="215" t="s">
        <v>4577</v>
      </c>
      <c r="J8751" s="215" t="s">
        <v>4578</v>
      </c>
      <c r="K8751" s="215" t="s">
        <v>328</v>
      </c>
      <c r="L8751" s="215" t="s">
        <v>7357</v>
      </c>
      <c r="AD8751" s="216"/>
    </row>
    <row r="8752" spans="1:30" s="215" customFormat="1" x14ac:dyDescent="0.25">
      <c r="A8752" s="215" t="s">
        <v>160</v>
      </c>
      <c r="B8752" s="215">
        <v>6266</v>
      </c>
      <c r="C8752" s="215" t="s">
        <v>288</v>
      </c>
      <c r="D8752" s="215">
        <v>952896</v>
      </c>
      <c r="E8752" s="215">
        <v>1030</v>
      </c>
      <c r="F8752" s="215">
        <v>1110</v>
      </c>
      <c r="G8752" s="215">
        <v>1004</v>
      </c>
      <c r="I8752" s="215" t="s">
        <v>6732</v>
      </c>
      <c r="J8752" s="215" t="s">
        <v>6733</v>
      </c>
      <c r="K8752" s="215" t="s">
        <v>328</v>
      </c>
      <c r="L8752" s="215" t="s">
        <v>7357</v>
      </c>
      <c r="AD8752" s="216"/>
    </row>
    <row r="8753" spans="1:30" s="215" customFormat="1" x14ac:dyDescent="0.25">
      <c r="A8753" s="215" t="s">
        <v>160</v>
      </c>
      <c r="B8753" s="215">
        <v>6266</v>
      </c>
      <c r="C8753" s="215" t="s">
        <v>288</v>
      </c>
      <c r="D8753" s="215">
        <v>952912</v>
      </c>
      <c r="E8753" s="215">
        <v>1020</v>
      </c>
      <c r="F8753" s="215">
        <v>1122</v>
      </c>
      <c r="G8753" s="215">
        <v>1004</v>
      </c>
      <c r="I8753" s="215" t="s">
        <v>4579</v>
      </c>
      <c r="J8753" s="215" t="s">
        <v>4580</v>
      </c>
      <c r="K8753" s="215" t="s">
        <v>328</v>
      </c>
      <c r="L8753" s="215" t="s">
        <v>7358</v>
      </c>
      <c r="AD8753" s="216"/>
    </row>
    <row r="8754" spans="1:30" s="215" customFormat="1" x14ac:dyDescent="0.25">
      <c r="A8754" s="215" t="s">
        <v>160</v>
      </c>
      <c r="B8754" s="215">
        <v>6266</v>
      </c>
      <c r="C8754" s="215" t="s">
        <v>288</v>
      </c>
      <c r="D8754" s="215">
        <v>952913</v>
      </c>
      <c r="E8754" s="215">
        <v>1020</v>
      </c>
      <c r="F8754" s="215">
        <v>1122</v>
      </c>
      <c r="G8754" s="215">
        <v>1004</v>
      </c>
      <c r="I8754" s="215" t="s">
        <v>6734</v>
      </c>
      <c r="J8754" s="215" t="s">
        <v>6735</v>
      </c>
      <c r="K8754" s="215" t="s">
        <v>328</v>
      </c>
      <c r="L8754" s="215" t="s">
        <v>7358</v>
      </c>
      <c r="AD8754" s="216"/>
    </row>
    <row r="8755" spans="1:30" s="215" customFormat="1" x14ac:dyDescent="0.25">
      <c r="A8755" s="215" t="s">
        <v>160</v>
      </c>
      <c r="B8755" s="215">
        <v>6266</v>
      </c>
      <c r="C8755" s="215" t="s">
        <v>288</v>
      </c>
      <c r="D8755" s="215">
        <v>952914</v>
      </c>
      <c r="E8755" s="215">
        <v>1060</v>
      </c>
      <c r="F8755" s="215">
        <v>1252</v>
      </c>
      <c r="G8755" s="215">
        <v>1004</v>
      </c>
      <c r="I8755" s="215" t="s">
        <v>6736</v>
      </c>
      <c r="J8755" s="215" t="s">
        <v>6737</v>
      </c>
      <c r="K8755" s="215" t="s">
        <v>328</v>
      </c>
      <c r="L8755" s="215" t="s">
        <v>7359</v>
      </c>
      <c r="AD8755" s="216"/>
    </row>
    <row r="8756" spans="1:30" s="215" customFormat="1" x14ac:dyDescent="0.25">
      <c r="A8756" s="215" t="s">
        <v>160</v>
      </c>
      <c r="B8756" s="215">
        <v>6266</v>
      </c>
      <c r="C8756" s="215" t="s">
        <v>288</v>
      </c>
      <c r="D8756" s="215">
        <v>952915</v>
      </c>
      <c r="E8756" s="215">
        <v>1020</v>
      </c>
      <c r="F8756" s="215">
        <v>1122</v>
      </c>
      <c r="G8756" s="215">
        <v>1004</v>
      </c>
      <c r="I8756" s="215" t="s">
        <v>4581</v>
      </c>
      <c r="J8756" s="215" t="s">
        <v>4582</v>
      </c>
      <c r="K8756" s="215" t="s">
        <v>328</v>
      </c>
      <c r="L8756" s="215" t="s">
        <v>7360</v>
      </c>
      <c r="AD8756" s="216"/>
    </row>
    <row r="8757" spans="1:30" s="215" customFormat="1" x14ac:dyDescent="0.25">
      <c r="A8757" s="215" t="s">
        <v>160</v>
      </c>
      <c r="B8757" s="215">
        <v>6266</v>
      </c>
      <c r="C8757" s="215" t="s">
        <v>288</v>
      </c>
      <c r="D8757" s="215">
        <v>952918</v>
      </c>
      <c r="E8757" s="215">
        <v>1020</v>
      </c>
      <c r="F8757" s="215">
        <v>1122</v>
      </c>
      <c r="G8757" s="215">
        <v>1004</v>
      </c>
      <c r="I8757" s="215" t="s">
        <v>6738</v>
      </c>
      <c r="J8757" s="215" t="s">
        <v>6739</v>
      </c>
      <c r="K8757" s="215" t="s">
        <v>328</v>
      </c>
      <c r="L8757" s="215" t="s">
        <v>7360</v>
      </c>
      <c r="AD8757" s="216"/>
    </row>
    <row r="8758" spans="1:30" s="215" customFormat="1" x14ac:dyDescent="0.25">
      <c r="A8758" s="215" t="s">
        <v>160</v>
      </c>
      <c r="B8758" s="215">
        <v>6266</v>
      </c>
      <c r="C8758" s="215" t="s">
        <v>288</v>
      </c>
      <c r="D8758" s="215">
        <v>952929</v>
      </c>
      <c r="E8758" s="215">
        <v>1020</v>
      </c>
      <c r="F8758" s="215">
        <v>1121</v>
      </c>
      <c r="G8758" s="215">
        <v>1004</v>
      </c>
      <c r="I8758" s="215" t="s">
        <v>6740</v>
      </c>
      <c r="J8758" s="215" t="s">
        <v>6741</v>
      </c>
      <c r="K8758" s="215" t="s">
        <v>328</v>
      </c>
      <c r="L8758" s="215" t="s">
        <v>7361</v>
      </c>
      <c r="AD8758" s="216"/>
    </row>
    <row r="8759" spans="1:30" s="215" customFormat="1" x14ac:dyDescent="0.25">
      <c r="A8759" s="215" t="s">
        <v>160</v>
      </c>
      <c r="B8759" s="215">
        <v>6266</v>
      </c>
      <c r="C8759" s="215" t="s">
        <v>288</v>
      </c>
      <c r="D8759" s="215">
        <v>952937</v>
      </c>
      <c r="E8759" s="215">
        <v>1020</v>
      </c>
      <c r="F8759" s="215">
        <v>1121</v>
      </c>
      <c r="G8759" s="215">
        <v>1004</v>
      </c>
      <c r="I8759" s="215" t="s">
        <v>4583</v>
      </c>
      <c r="J8759" s="215" t="s">
        <v>4584</v>
      </c>
      <c r="K8759" s="215" t="s">
        <v>328</v>
      </c>
      <c r="L8759" s="215" t="s">
        <v>7362</v>
      </c>
      <c r="AD8759" s="216"/>
    </row>
    <row r="8760" spans="1:30" s="215" customFormat="1" x14ac:dyDescent="0.25">
      <c r="A8760" s="215" t="s">
        <v>160</v>
      </c>
      <c r="B8760" s="215">
        <v>6266</v>
      </c>
      <c r="C8760" s="215" t="s">
        <v>288</v>
      </c>
      <c r="D8760" s="215">
        <v>952938</v>
      </c>
      <c r="E8760" s="215">
        <v>1020</v>
      </c>
      <c r="F8760" s="215">
        <v>1121</v>
      </c>
      <c r="G8760" s="215">
        <v>1004</v>
      </c>
      <c r="I8760" s="215" t="s">
        <v>6742</v>
      </c>
      <c r="J8760" s="215" t="s">
        <v>6743</v>
      </c>
      <c r="K8760" s="215" t="s">
        <v>328</v>
      </c>
      <c r="L8760" s="215" t="s">
        <v>7362</v>
      </c>
      <c r="AD8760" s="216"/>
    </row>
    <row r="8761" spans="1:30" s="215" customFormat="1" x14ac:dyDescent="0.25">
      <c r="A8761" s="215" t="s">
        <v>160</v>
      </c>
      <c r="B8761" s="215">
        <v>6266</v>
      </c>
      <c r="C8761" s="215" t="s">
        <v>288</v>
      </c>
      <c r="D8761" s="215">
        <v>952939</v>
      </c>
      <c r="E8761" s="215">
        <v>1020</v>
      </c>
      <c r="F8761" s="215">
        <v>1110</v>
      </c>
      <c r="G8761" s="215">
        <v>1004</v>
      </c>
      <c r="I8761" s="215" t="s">
        <v>6744</v>
      </c>
      <c r="J8761" s="215" t="s">
        <v>6745</v>
      </c>
      <c r="K8761" s="215" t="s">
        <v>328</v>
      </c>
      <c r="L8761" s="215" t="s">
        <v>7363</v>
      </c>
      <c r="AD8761" s="216"/>
    </row>
    <row r="8762" spans="1:30" s="215" customFormat="1" x14ac:dyDescent="0.25">
      <c r="A8762" s="215" t="s">
        <v>160</v>
      </c>
      <c r="B8762" s="215">
        <v>6266</v>
      </c>
      <c r="C8762" s="215" t="s">
        <v>288</v>
      </c>
      <c r="D8762" s="215">
        <v>952940</v>
      </c>
      <c r="E8762" s="215">
        <v>1020</v>
      </c>
      <c r="F8762" s="215">
        <v>1110</v>
      </c>
      <c r="G8762" s="215">
        <v>1004</v>
      </c>
      <c r="I8762" s="215" t="s">
        <v>4585</v>
      </c>
      <c r="J8762" s="215" t="s">
        <v>4586</v>
      </c>
      <c r="K8762" s="215" t="s">
        <v>328</v>
      </c>
      <c r="L8762" s="215" t="s">
        <v>7363</v>
      </c>
      <c r="AD8762" s="216"/>
    </row>
    <row r="8763" spans="1:30" s="215" customFormat="1" x14ac:dyDescent="0.25">
      <c r="A8763" s="215" t="s">
        <v>160</v>
      </c>
      <c r="B8763" s="215">
        <v>6266</v>
      </c>
      <c r="C8763" s="215" t="s">
        <v>288</v>
      </c>
      <c r="D8763" s="215">
        <v>952944</v>
      </c>
      <c r="E8763" s="215">
        <v>1020</v>
      </c>
      <c r="F8763" s="215">
        <v>1110</v>
      </c>
      <c r="G8763" s="215">
        <v>1004</v>
      </c>
      <c r="I8763" s="215" t="s">
        <v>6746</v>
      </c>
      <c r="J8763" s="215" t="s">
        <v>6747</v>
      </c>
      <c r="K8763" s="215" t="s">
        <v>328</v>
      </c>
      <c r="L8763" s="215" t="s">
        <v>7364</v>
      </c>
      <c r="AD8763" s="216"/>
    </row>
    <row r="8764" spans="1:30" s="215" customFormat="1" x14ac:dyDescent="0.25">
      <c r="A8764" s="215" t="s">
        <v>160</v>
      </c>
      <c r="B8764" s="215">
        <v>6266</v>
      </c>
      <c r="C8764" s="215" t="s">
        <v>288</v>
      </c>
      <c r="D8764" s="215">
        <v>952945</v>
      </c>
      <c r="E8764" s="215">
        <v>1020</v>
      </c>
      <c r="F8764" s="215">
        <v>1110</v>
      </c>
      <c r="G8764" s="215">
        <v>1004</v>
      </c>
      <c r="I8764" s="215" t="s">
        <v>4587</v>
      </c>
      <c r="J8764" s="215" t="s">
        <v>4588</v>
      </c>
      <c r="K8764" s="215" t="s">
        <v>328</v>
      </c>
      <c r="L8764" s="215" t="s">
        <v>7364</v>
      </c>
      <c r="AD8764" s="216"/>
    </row>
    <row r="8765" spans="1:30" s="215" customFormat="1" x14ac:dyDescent="0.25">
      <c r="A8765" s="215" t="s">
        <v>160</v>
      </c>
      <c r="B8765" s="215">
        <v>6266</v>
      </c>
      <c r="C8765" s="215" t="s">
        <v>288</v>
      </c>
      <c r="D8765" s="215">
        <v>952949</v>
      </c>
      <c r="E8765" s="215">
        <v>1020</v>
      </c>
      <c r="F8765" s="215">
        <v>1110</v>
      </c>
      <c r="G8765" s="215">
        <v>1004</v>
      </c>
      <c r="I8765" s="215" t="s">
        <v>4589</v>
      </c>
      <c r="J8765" s="215" t="s">
        <v>4590</v>
      </c>
      <c r="K8765" s="215" t="s">
        <v>328</v>
      </c>
      <c r="L8765" s="215" t="s">
        <v>7365</v>
      </c>
      <c r="AD8765" s="216"/>
    </row>
    <row r="8766" spans="1:30" s="215" customFormat="1" x14ac:dyDescent="0.25">
      <c r="A8766" s="215" t="s">
        <v>160</v>
      </c>
      <c r="B8766" s="215">
        <v>6266</v>
      </c>
      <c r="C8766" s="215" t="s">
        <v>288</v>
      </c>
      <c r="D8766" s="215">
        <v>952950</v>
      </c>
      <c r="E8766" s="215">
        <v>1020</v>
      </c>
      <c r="F8766" s="215">
        <v>1110</v>
      </c>
      <c r="G8766" s="215">
        <v>1004</v>
      </c>
      <c r="I8766" s="215" t="s">
        <v>4591</v>
      </c>
      <c r="J8766" s="215" t="s">
        <v>4592</v>
      </c>
      <c r="K8766" s="215" t="s">
        <v>328</v>
      </c>
      <c r="L8766" s="215" t="s">
        <v>7366</v>
      </c>
      <c r="AD8766" s="216"/>
    </row>
    <row r="8767" spans="1:30" s="215" customFormat="1" x14ac:dyDescent="0.25">
      <c r="A8767" s="215" t="s">
        <v>160</v>
      </c>
      <c r="B8767" s="215">
        <v>6266</v>
      </c>
      <c r="C8767" s="215" t="s">
        <v>288</v>
      </c>
      <c r="D8767" s="215">
        <v>952952</v>
      </c>
      <c r="E8767" s="215">
        <v>1020</v>
      </c>
      <c r="F8767" s="215">
        <v>1110</v>
      </c>
      <c r="G8767" s="215">
        <v>1004</v>
      </c>
      <c r="I8767" s="215" t="s">
        <v>4593</v>
      </c>
      <c r="J8767" s="215" t="s">
        <v>4594</v>
      </c>
      <c r="K8767" s="215" t="s">
        <v>328</v>
      </c>
      <c r="L8767" s="215" t="s">
        <v>7367</v>
      </c>
      <c r="AD8767" s="216"/>
    </row>
    <row r="8768" spans="1:30" s="215" customFormat="1" x14ac:dyDescent="0.25">
      <c r="A8768" s="215" t="s">
        <v>160</v>
      </c>
      <c r="B8768" s="215">
        <v>6266</v>
      </c>
      <c r="C8768" s="215" t="s">
        <v>288</v>
      </c>
      <c r="D8768" s="215">
        <v>952953</v>
      </c>
      <c r="E8768" s="215">
        <v>1020</v>
      </c>
      <c r="F8768" s="215">
        <v>1110</v>
      </c>
      <c r="G8768" s="215">
        <v>1004</v>
      </c>
      <c r="I8768" s="215" t="s">
        <v>6748</v>
      </c>
      <c r="J8768" s="215" t="s">
        <v>6749</v>
      </c>
      <c r="K8768" s="215" t="s">
        <v>328</v>
      </c>
      <c r="L8768" s="215" t="s">
        <v>7367</v>
      </c>
      <c r="AD8768" s="216"/>
    </row>
    <row r="8769" spans="1:30" s="215" customFormat="1" x14ac:dyDescent="0.25">
      <c r="A8769" s="215" t="s">
        <v>160</v>
      </c>
      <c r="B8769" s="215">
        <v>6266</v>
      </c>
      <c r="C8769" s="215" t="s">
        <v>288</v>
      </c>
      <c r="D8769" s="215">
        <v>952955</v>
      </c>
      <c r="E8769" s="215">
        <v>1020</v>
      </c>
      <c r="F8769" s="215">
        <v>1121</v>
      </c>
      <c r="G8769" s="215">
        <v>1004</v>
      </c>
      <c r="I8769" s="215" t="s">
        <v>4595</v>
      </c>
      <c r="J8769" s="215" t="s">
        <v>4596</v>
      </c>
      <c r="K8769" s="215" t="s">
        <v>328</v>
      </c>
      <c r="L8769" s="215" t="s">
        <v>7368</v>
      </c>
      <c r="AD8769" s="216"/>
    </row>
    <row r="8770" spans="1:30" s="215" customFormat="1" x14ac:dyDescent="0.25">
      <c r="A8770" s="215" t="s">
        <v>160</v>
      </c>
      <c r="B8770" s="215">
        <v>6266</v>
      </c>
      <c r="C8770" s="215" t="s">
        <v>288</v>
      </c>
      <c r="D8770" s="215">
        <v>952956</v>
      </c>
      <c r="E8770" s="215">
        <v>1020</v>
      </c>
      <c r="F8770" s="215">
        <v>1121</v>
      </c>
      <c r="G8770" s="215">
        <v>1004</v>
      </c>
      <c r="I8770" s="215" t="s">
        <v>6750</v>
      </c>
      <c r="J8770" s="215" t="s">
        <v>6751</v>
      </c>
      <c r="K8770" s="215" t="s">
        <v>328</v>
      </c>
      <c r="L8770" s="215" t="s">
        <v>7368</v>
      </c>
      <c r="AD8770" s="216"/>
    </row>
    <row r="8771" spans="1:30" s="215" customFormat="1" x14ac:dyDescent="0.25">
      <c r="A8771" s="215" t="s">
        <v>160</v>
      </c>
      <c r="B8771" s="215">
        <v>6266</v>
      </c>
      <c r="C8771" s="215" t="s">
        <v>288</v>
      </c>
      <c r="D8771" s="215">
        <v>952962</v>
      </c>
      <c r="E8771" s="215">
        <v>1020</v>
      </c>
      <c r="F8771" s="215">
        <v>1110</v>
      </c>
      <c r="G8771" s="215">
        <v>1004</v>
      </c>
      <c r="I8771" s="215" t="s">
        <v>6752</v>
      </c>
      <c r="J8771" s="215" t="s">
        <v>6753</v>
      </c>
      <c r="K8771" s="215" t="s">
        <v>328</v>
      </c>
      <c r="L8771" s="215" t="s">
        <v>7369</v>
      </c>
      <c r="AD8771" s="216"/>
    </row>
    <row r="8772" spans="1:30" s="215" customFormat="1" x14ac:dyDescent="0.25">
      <c r="A8772" s="215" t="s">
        <v>160</v>
      </c>
      <c r="B8772" s="215">
        <v>6266</v>
      </c>
      <c r="C8772" s="215" t="s">
        <v>288</v>
      </c>
      <c r="D8772" s="215">
        <v>952977</v>
      </c>
      <c r="E8772" s="215">
        <v>1020</v>
      </c>
      <c r="F8772" s="215">
        <v>1110</v>
      </c>
      <c r="G8772" s="215">
        <v>1004</v>
      </c>
      <c r="I8772" s="215" t="s">
        <v>4597</v>
      </c>
      <c r="J8772" s="215" t="s">
        <v>4598</v>
      </c>
      <c r="K8772" s="215" t="s">
        <v>328</v>
      </c>
      <c r="L8772" s="215" t="s">
        <v>7370</v>
      </c>
      <c r="AD8772" s="216"/>
    </row>
    <row r="8773" spans="1:30" s="215" customFormat="1" x14ac:dyDescent="0.25">
      <c r="A8773" s="215" t="s">
        <v>160</v>
      </c>
      <c r="B8773" s="215">
        <v>6266</v>
      </c>
      <c r="C8773" s="215" t="s">
        <v>288</v>
      </c>
      <c r="D8773" s="215">
        <v>952978</v>
      </c>
      <c r="E8773" s="215">
        <v>1020</v>
      </c>
      <c r="F8773" s="215">
        <v>1110</v>
      </c>
      <c r="G8773" s="215">
        <v>1004</v>
      </c>
      <c r="I8773" s="215" t="s">
        <v>6754</v>
      </c>
      <c r="J8773" s="215" t="s">
        <v>6755</v>
      </c>
      <c r="K8773" s="215" t="s">
        <v>328</v>
      </c>
      <c r="L8773" s="215" t="s">
        <v>7370</v>
      </c>
      <c r="AD8773" s="216"/>
    </row>
    <row r="8774" spans="1:30" s="215" customFormat="1" x14ac:dyDescent="0.25">
      <c r="A8774" s="215" t="s">
        <v>160</v>
      </c>
      <c r="B8774" s="215">
        <v>6266</v>
      </c>
      <c r="C8774" s="215" t="s">
        <v>288</v>
      </c>
      <c r="D8774" s="215">
        <v>952979</v>
      </c>
      <c r="E8774" s="215">
        <v>1020</v>
      </c>
      <c r="F8774" s="215">
        <v>1122</v>
      </c>
      <c r="G8774" s="215">
        <v>1004</v>
      </c>
      <c r="I8774" s="215" t="s">
        <v>6756</v>
      </c>
      <c r="J8774" s="215" t="s">
        <v>6757</v>
      </c>
      <c r="K8774" s="215" t="s">
        <v>328</v>
      </c>
      <c r="L8774" s="215" t="s">
        <v>7371</v>
      </c>
      <c r="AD8774" s="216"/>
    </row>
    <row r="8775" spans="1:30" s="215" customFormat="1" x14ac:dyDescent="0.25">
      <c r="A8775" s="215" t="s">
        <v>160</v>
      </c>
      <c r="B8775" s="215">
        <v>6266</v>
      </c>
      <c r="C8775" s="215" t="s">
        <v>288</v>
      </c>
      <c r="D8775" s="215">
        <v>952984</v>
      </c>
      <c r="E8775" s="215">
        <v>1020</v>
      </c>
      <c r="F8775" s="215">
        <v>1122</v>
      </c>
      <c r="G8775" s="215">
        <v>1004</v>
      </c>
      <c r="I8775" s="215" t="s">
        <v>4599</v>
      </c>
      <c r="J8775" s="215" t="s">
        <v>4600</v>
      </c>
      <c r="K8775" s="215" t="s">
        <v>328</v>
      </c>
      <c r="L8775" s="215" t="s">
        <v>7372</v>
      </c>
      <c r="AD8775" s="216"/>
    </row>
    <row r="8776" spans="1:30" s="215" customFormat="1" x14ac:dyDescent="0.25">
      <c r="A8776" s="215" t="s">
        <v>160</v>
      </c>
      <c r="B8776" s="215">
        <v>6266</v>
      </c>
      <c r="C8776" s="215" t="s">
        <v>288</v>
      </c>
      <c r="D8776" s="215">
        <v>952985</v>
      </c>
      <c r="E8776" s="215">
        <v>1020</v>
      </c>
      <c r="F8776" s="215">
        <v>1122</v>
      </c>
      <c r="G8776" s="215">
        <v>1004</v>
      </c>
      <c r="I8776" s="215" t="s">
        <v>6758</v>
      </c>
      <c r="J8776" s="215" t="s">
        <v>6759</v>
      </c>
      <c r="K8776" s="215" t="s">
        <v>328</v>
      </c>
      <c r="L8776" s="215" t="s">
        <v>7372</v>
      </c>
      <c r="AD8776" s="216"/>
    </row>
    <row r="8777" spans="1:30" s="215" customFormat="1" x14ac:dyDescent="0.25">
      <c r="A8777" s="215" t="s">
        <v>160</v>
      </c>
      <c r="B8777" s="215">
        <v>6266</v>
      </c>
      <c r="C8777" s="215" t="s">
        <v>288</v>
      </c>
      <c r="D8777" s="215">
        <v>952986</v>
      </c>
      <c r="E8777" s="215">
        <v>1020</v>
      </c>
      <c r="F8777" s="215">
        <v>1122</v>
      </c>
      <c r="G8777" s="215">
        <v>1004</v>
      </c>
      <c r="I8777" s="215" t="s">
        <v>6760</v>
      </c>
      <c r="J8777" s="215" t="s">
        <v>6761</v>
      </c>
      <c r="K8777" s="215" t="s">
        <v>328</v>
      </c>
      <c r="L8777" s="215" t="s">
        <v>7373</v>
      </c>
      <c r="AD8777" s="216"/>
    </row>
    <row r="8778" spans="1:30" s="215" customFormat="1" x14ac:dyDescent="0.25">
      <c r="A8778" s="215" t="s">
        <v>160</v>
      </c>
      <c r="B8778" s="215">
        <v>6266</v>
      </c>
      <c r="C8778" s="215" t="s">
        <v>288</v>
      </c>
      <c r="D8778" s="215">
        <v>952988</v>
      </c>
      <c r="E8778" s="215">
        <v>1020</v>
      </c>
      <c r="F8778" s="215">
        <v>1122</v>
      </c>
      <c r="G8778" s="215">
        <v>1004</v>
      </c>
      <c r="I8778" s="215" t="s">
        <v>4779</v>
      </c>
      <c r="J8778" s="215" t="s">
        <v>4780</v>
      </c>
      <c r="K8778" s="215" t="s">
        <v>328</v>
      </c>
      <c r="L8778" s="215" t="s">
        <v>7374</v>
      </c>
      <c r="AD8778" s="216"/>
    </row>
    <row r="8779" spans="1:30" s="215" customFormat="1" x14ac:dyDescent="0.25">
      <c r="A8779" s="215" t="s">
        <v>160</v>
      </c>
      <c r="B8779" s="215">
        <v>6266</v>
      </c>
      <c r="C8779" s="215" t="s">
        <v>288</v>
      </c>
      <c r="D8779" s="215">
        <v>953091</v>
      </c>
      <c r="E8779" s="215">
        <v>1020</v>
      </c>
      <c r="F8779" s="215">
        <v>1122</v>
      </c>
      <c r="G8779" s="215">
        <v>1004</v>
      </c>
      <c r="I8779" s="215" t="s">
        <v>18237</v>
      </c>
      <c r="J8779" s="215" t="s">
        <v>18238</v>
      </c>
      <c r="K8779" s="215" t="s">
        <v>8741</v>
      </c>
      <c r="L8779" s="215" t="s">
        <v>23405</v>
      </c>
      <c r="AD8779" s="216"/>
    </row>
    <row r="8780" spans="1:30" s="215" customFormat="1" x14ac:dyDescent="0.25">
      <c r="A8780" s="215" t="s">
        <v>160</v>
      </c>
      <c r="B8780" s="215">
        <v>6266</v>
      </c>
      <c r="C8780" s="215" t="s">
        <v>288</v>
      </c>
      <c r="D8780" s="215">
        <v>953094</v>
      </c>
      <c r="E8780" s="215">
        <v>1020</v>
      </c>
      <c r="F8780" s="215">
        <v>1122</v>
      </c>
      <c r="G8780" s="215">
        <v>1004</v>
      </c>
      <c r="I8780" s="215" t="s">
        <v>18239</v>
      </c>
      <c r="J8780" s="215" t="s">
        <v>18240</v>
      </c>
      <c r="K8780" s="215" t="s">
        <v>8741</v>
      </c>
      <c r="L8780" s="215" t="s">
        <v>23406</v>
      </c>
      <c r="AD8780" s="216"/>
    </row>
    <row r="8781" spans="1:30" s="215" customFormat="1" x14ac:dyDescent="0.25">
      <c r="A8781" s="215" t="s">
        <v>160</v>
      </c>
      <c r="B8781" s="215">
        <v>6266</v>
      </c>
      <c r="C8781" s="215" t="s">
        <v>288</v>
      </c>
      <c r="D8781" s="215">
        <v>953102</v>
      </c>
      <c r="E8781" s="215">
        <v>1020</v>
      </c>
      <c r="F8781" s="215">
        <v>1122</v>
      </c>
      <c r="G8781" s="215">
        <v>1004</v>
      </c>
      <c r="I8781" s="215" t="s">
        <v>18241</v>
      </c>
      <c r="J8781" s="215" t="s">
        <v>18242</v>
      </c>
      <c r="K8781" s="215" t="s">
        <v>8741</v>
      </c>
      <c r="L8781" s="215" t="s">
        <v>23407</v>
      </c>
      <c r="AD8781" s="216"/>
    </row>
    <row r="8782" spans="1:30" s="215" customFormat="1" x14ac:dyDescent="0.25">
      <c r="A8782" s="215" t="s">
        <v>160</v>
      </c>
      <c r="B8782" s="215">
        <v>6266</v>
      </c>
      <c r="C8782" s="215" t="s">
        <v>288</v>
      </c>
      <c r="D8782" s="215">
        <v>953104</v>
      </c>
      <c r="E8782" s="215">
        <v>1020</v>
      </c>
      <c r="F8782" s="215">
        <v>1122</v>
      </c>
      <c r="G8782" s="215">
        <v>1004</v>
      </c>
      <c r="I8782" s="215" t="s">
        <v>18243</v>
      </c>
      <c r="J8782" s="215" t="s">
        <v>18244</v>
      </c>
      <c r="K8782" s="215" t="s">
        <v>8741</v>
      </c>
      <c r="L8782" s="215" t="s">
        <v>23408</v>
      </c>
      <c r="AD8782" s="216"/>
    </row>
    <row r="8783" spans="1:30" s="215" customFormat="1" x14ac:dyDescent="0.25">
      <c r="A8783" s="215" t="s">
        <v>160</v>
      </c>
      <c r="B8783" s="215">
        <v>6266</v>
      </c>
      <c r="C8783" s="215" t="s">
        <v>288</v>
      </c>
      <c r="D8783" s="215">
        <v>953105</v>
      </c>
      <c r="E8783" s="215">
        <v>1020</v>
      </c>
      <c r="F8783" s="215">
        <v>1122</v>
      </c>
      <c r="G8783" s="215">
        <v>1004</v>
      </c>
      <c r="I8783" s="215" t="s">
        <v>18245</v>
      </c>
      <c r="J8783" s="215" t="s">
        <v>18246</v>
      </c>
      <c r="K8783" s="215" t="s">
        <v>8741</v>
      </c>
      <c r="L8783" s="215" t="s">
        <v>23409</v>
      </c>
      <c r="AD8783" s="216"/>
    </row>
    <row r="8784" spans="1:30" s="215" customFormat="1" x14ac:dyDescent="0.25">
      <c r="A8784" s="215" t="s">
        <v>160</v>
      </c>
      <c r="B8784" s="215">
        <v>6266</v>
      </c>
      <c r="C8784" s="215" t="s">
        <v>288</v>
      </c>
      <c r="D8784" s="215">
        <v>953106</v>
      </c>
      <c r="E8784" s="215">
        <v>1020</v>
      </c>
      <c r="F8784" s="215">
        <v>1122</v>
      </c>
      <c r="G8784" s="215">
        <v>1004</v>
      </c>
      <c r="I8784" s="215" t="s">
        <v>18247</v>
      </c>
      <c r="J8784" s="215" t="s">
        <v>18248</v>
      </c>
      <c r="K8784" s="215" t="s">
        <v>8741</v>
      </c>
      <c r="L8784" s="215" t="s">
        <v>23409</v>
      </c>
      <c r="AD8784" s="216"/>
    </row>
    <row r="8785" spans="1:30" s="215" customFormat="1" x14ac:dyDescent="0.25">
      <c r="A8785" s="215" t="s">
        <v>160</v>
      </c>
      <c r="B8785" s="215">
        <v>6266</v>
      </c>
      <c r="C8785" s="215" t="s">
        <v>288</v>
      </c>
      <c r="D8785" s="215">
        <v>953107</v>
      </c>
      <c r="E8785" s="215">
        <v>1020</v>
      </c>
      <c r="F8785" s="215">
        <v>1122</v>
      </c>
      <c r="G8785" s="215">
        <v>1004</v>
      </c>
      <c r="I8785" s="215" t="s">
        <v>18249</v>
      </c>
      <c r="J8785" s="215" t="s">
        <v>18250</v>
      </c>
      <c r="K8785" s="215" t="s">
        <v>8741</v>
      </c>
      <c r="L8785" s="215" t="s">
        <v>23409</v>
      </c>
      <c r="AD8785" s="216"/>
    </row>
    <row r="8786" spans="1:30" s="215" customFormat="1" x14ac:dyDescent="0.25">
      <c r="A8786" s="215" t="s">
        <v>160</v>
      </c>
      <c r="B8786" s="215">
        <v>6266</v>
      </c>
      <c r="C8786" s="215" t="s">
        <v>288</v>
      </c>
      <c r="D8786" s="215">
        <v>953117</v>
      </c>
      <c r="E8786" s="215">
        <v>1030</v>
      </c>
      <c r="F8786" s="215">
        <v>1122</v>
      </c>
      <c r="G8786" s="215">
        <v>1004</v>
      </c>
      <c r="I8786" s="215" t="s">
        <v>18251</v>
      </c>
      <c r="J8786" s="215" t="s">
        <v>18252</v>
      </c>
      <c r="K8786" s="215" t="s">
        <v>8741</v>
      </c>
      <c r="L8786" s="215" t="s">
        <v>23410</v>
      </c>
      <c r="AD8786" s="216"/>
    </row>
    <row r="8787" spans="1:30" s="215" customFormat="1" x14ac:dyDescent="0.25">
      <c r="A8787" s="215" t="s">
        <v>160</v>
      </c>
      <c r="B8787" s="215">
        <v>6266</v>
      </c>
      <c r="C8787" s="215" t="s">
        <v>288</v>
      </c>
      <c r="D8787" s="215">
        <v>953123</v>
      </c>
      <c r="E8787" s="215">
        <v>1020</v>
      </c>
      <c r="F8787" s="215">
        <v>1122</v>
      </c>
      <c r="G8787" s="215">
        <v>1004</v>
      </c>
      <c r="I8787" s="215" t="s">
        <v>18253</v>
      </c>
      <c r="J8787" s="215" t="s">
        <v>18254</v>
      </c>
      <c r="K8787" s="215" t="s">
        <v>8741</v>
      </c>
      <c r="L8787" s="215" t="s">
        <v>23411</v>
      </c>
      <c r="AD8787" s="216"/>
    </row>
    <row r="8788" spans="1:30" s="215" customFormat="1" x14ac:dyDescent="0.25">
      <c r="A8788" s="215" t="s">
        <v>160</v>
      </c>
      <c r="B8788" s="215">
        <v>6266</v>
      </c>
      <c r="C8788" s="215" t="s">
        <v>288</v>
      </c>
      <c r="D8788" s="215">
        <v>953126</v>
      </c>
      <c r="E8788" s="215">
        <v>1020</v>
      </c>
      <c r="F8788" s="215">
        <v>1122</v>
      </c>
      <c r="G8788" s="215">
        <v>1004</v>
      </c>
      <c r="I8788" s="215" t="s">
        <v>18255</v>
      </c>
      <c r="J8788" s="215" t="s">
        <v>18256</v>
      </c>
      <c r="K8788" s="215" t="s">
        <v>8741</v>
      </c>
      <c r="L8788" s="215" t="s">
        <v>23412</v>
      </c>
      <c r="AD8788" s="216"/>
    </row>
    <row r="8789" spans="1:30" s="215" customFormat="1" x14ac:dyDescent="0.25">
      <c r="A8789" s="215" t="s">
        <v>160</v>
      </c>
      <c r="B8789" s="215">
        <v>6266</v>
      </c>
      <c r="C8789" s="215" t="s">
        <v>288</v>
      </c>
      <c r="D8789" s="215">
        <v>953128</v>
      </c>
      <c r="E8789" s="215">
        <v>1020</v>
      </c>
      <c r="F8789" s="215">
        <v>1122</v>
      </c>
      <c r="G8789" s="215">
        <v>1004</v>
      </c>
      <c r="I8789" s="215" t="s">
        <v>18257</v>
      </c>
      <c r="J8789" s="215" t="s">
        <v>18258</v>
      </c>
      <c r="K8789" s="215" t="s">
        <v>8741</v>
      </c>
      <c r="L8789" s="215" t="s">
        <v>23413</v>
      </c>
      <c r="AD8789" s="216"/>
    </row>
    <row r="8790" spans="1:30" s="215" customFormat="1" x14ac:dyDescent="0.25">
      <c r="A8790" s="215" t="s">
        <v>160</v>
      </c>
      <c r="B8790" s="215">
        <v>6266</v>
      </c>
      <c r="C8790" s="215" t="s">
        <v>288</v>
      </c>
      <c r="D8790" s="215">
        <v>953129</v>
      </c>
      <c r="E8790" s="215">
        <v>1020</v>
      </c>
      <c r="F8790" s="215">
        <v>1122</v>
      </c>
      <c r="G8790" s="215">
        <v>1004</v>
      </c>
      <c r="I8790" s="215" t="s">
        <v>18259</v>
      </c>
      <c r="J8790" s="215" t="s">
        <v>18260</v>
      </c>
      <c r="K8790" s="215" t="s">
        <v>8741</v>
      </c>
      <c r="L8790" s="215" t="s">
        <v>23414</v>
      </c>
      <c r="AD8790" s="216"/>
    </row>
    <row r="8791" spans="1:30" s="215" customFormat="1" x14ac:dyDescent="0.25">
      <c r="A8791" s="215" t="s">
        <v>160</v>
      </c>
      <c r="B8791" s="215">
        <v>6266</v>
      </c>
      <c r="C8791" s="215" t="s">
        <v>288</v>
      </c>
      <c r="D8791" s="215">
        <v>953130</v>
      </c>
      <c r="E8791" s="215">
        <v>1020</v>
      </c>
      <c r="F8791" s="215">
        <v>1122</v>
      </c>
      <c r="G8791" s="215">
        <v>1004</v>
      </c>
      <c r="I8791" s="215" t="s">
        <v>18261</v>
      </c>
      <c r="J8791" s="215" t="s">
        <v>18262</v>
      </c>
      <c r="K8791" s="215" t="s">
        <v>8741</v>
      </c>
      <c r="L8791" s="215" t="s">
        <v>23414</v>
      </c>
      <c r="AD8791" s="216"/>
    </row>
    <row r="8792" spans="1:30" s="215" customFormat="1" x14ac:dyDescent="0.25">
      <c r="A8792" s="215" t="s">
        <v>160</v>
      </c>
      <c r="B8792" s="215">
        <v>6266</v>
      </c>
      <c r="C8792" s="215" t="s">
        <v>288</v>
      </c>
      <c r="D8792" s="215">
        <v>953133</v>
      </c>
      <c r="E8792" s="215">
        <v>1020</v>
      </c>
      <c r="F8792" s="215">
        <v>1122</v>
      </c>
      <c r="G8792" s="215">
        <v>1004</v>
      </c>
      <c r="I8792" s="215" t="s">
        <v>18263</v>
      </c>
      <c r="J8792" s="215" t="s">
        <v>18264</v>
      </c>
      <c r="K8792" s="215" t="s">
        <v>8741</v>
      </c>
      <c r="L8792" s="215" t="s">
        <v>23415</v>
      </c>
      <c r="AD8792" s="216"/>
    </row>
    <row r="8793" spans="1:30" s="215" customFormat="1" x14ac:dyDescent="0.25">
      <c r="A8793" s="215" t="s">
        <v>160</v>
      </c>
      <c r="B8793" s="215">
        <v>6266</v>
      </c>
      <c r="C8793" s="215" t="s">
        <v>288</v>
      </c>
      <c r="D8793" s="215">
        <v>953134</v>
      </c>
      <c r="E8793" s="215">
        <v>1020</v>
      </c>
      <c r="F8793" s="215">
        <v>1122</v>
      </c>
      <c r="G8793" s="215">
        <v>1004</v>
      </c>
      <c r="I8793" s="215" t="s">
        <v>18265</v>
      </c>
      <c r="J8793" s="215" t="s">
        <v>18266</v>
      </c>
      <c r="K8793" s="215" t="s">
        <v>8741</v>
      </c>
      <c r="L8793" s="215" t="s">
        <v>23415</v>
      </c>
      <c r="AD8793" s="216"/>
    </row>
    <row r="8794" spans="1:30" s="215" customFormat="1" x14ac:dyDescent="0.25">
      <c r="A8794" s="215" t="s">
        <v>160</v>
      </c>
      <c r="B8794" s="215">
        <v>6266</v>
      </c>
      <c r="C8794" s="215" t="s">
        <v>288</v>
      </c>
      <c r="D8794" s="215">
        <v>953138</v>
      </c>
      <c r="E8794" s="215">
        <v>1020</v>
      </c>
      <c r="F8794" s="215">
        <v>1122</v>
      </c>
      <c r="G8794" s="215">
        <v>1004</v>
      </c>
      <c r="I8794" s="215" t="s">
        <v>18267</v>
      </c>
      <c r="J8794" s="215" t="s">
        <v>18268</v>
      </c>
      <c r="K8794" s="215" t="s">
        <v>8741</v>
      </c>
      <c r="L8794" s="215" t="s">
        <v>23416</v>
      </c>
      <c r="AD8794" s="216"/>
    </row>
    <row r="8795" spans="1:30" s="215" customFormat="1" x14ac:dyDescent="0.25">
      <c r="A8795" s="215" t="s">
        <v>160</v>
      </c>
      <c r="B8795" s="215">
        <v>6266</v>
      </c>
      <c r="C8795" s="215" t="s">
        <v>288</v>
      </c>
      <c r="D8795" s="215">
        <v>953139</v>
      </c>
      <c r="E8795" s="215">
        <v>1020</v>
      </c>
      <c r="F8795" s="215">
        <v>1122</v>
      </c>
      <c r="G8795" s="215">
        <v>1004</v>
      </c>
      <c r="I8795" s="215" t="s">
        <v>18269</v>
      </c>
      <c r="J8795" s="215" t="s">
        <v>18270</v>
      </c>
      <c r="K8795" s="215" t="s">
        <v>8741</v>
      </c>
      <c r="L8795" s="215" t="s">
        <v>23416</v>
      </c>
      <c r="AD8795" s="216"/>
    </row>
    <row r="8796" spans="1:30" s="215" customFormat="1" x14ac:dyDescent="0.25">
      <c r="A8796" s="215" t="s">
        <v>160</v>
      </c>
      <c r="B8796" s="215">
        <v>6266</v>
      </c>
      <c r="C8796" s="215" t="s">
        <v>288</v>
      </c>
      <c r="D8796" s="215">
        <v>953141</v>
      </c>
      <c r="E8796" s="215">
        <v>1020</v>
      </c>
      <c r="F8796" s="215">
        <v>1110</v>
      </c>
      <c r="G8796" s="215">
        <v>1004</v>
      </c>
      <c r="I8796" s="215" t="s">
        <v>18271</v>
      </c>
      <c r="J8796" s="215" t="s">
        <v>18272</v>
      </c>
      <c r="K8796" s="215" t="s">
        <v>8741</v>
      </c>
      <c r="L8796" s="215" t="s">
        <v>23417</v>
      </c>
      <c r="AD8796" s="216"/>
    </row>
    <row r="8797" spans="1:30" s="215" customFormat="1" x14ac:dyDescent="0.25">
      <c r="A8797" s="215" t="s">
        <v>160</v>
      </c>
      <c r="B8797" s="215">
        <v>6266</v>
      </c>
      <c r="C8797" s="215" t="s">
        <v>288</v>
      </c>
      <c r="D8797" s="215">
        <v>953142</v>
      </c>
      <c r="E8797" s="215">
        <v>1020</v>
      </c>
      <c r="F8797" s="215">
        <v>1110</v>
      </c>
      <c r="G8797" s="215">
        <v>1004</v>
      </c>
      <c r="I8797" s="215" t="s">
        <v>18273</v>
      </c>
      <c r="J8797" s="215" t="s">
        <v>18274</v>
      </c>
      <c r="K8797" s="215" t="s">
        <v>8741</v>
      </c>
      <c r="L8797" s="215" t="s">
        <v>23417</v>
      </c>
      <c r="AD8797" s="216"/>
    </row>
    <row r="8798" spans="1:30" s="215" customFormat="1" x14ac:dyDescent="0.25">
      <c r="A8798" s="215" t="s">
        <v>160</v>
      </c>
      <c r="B8798" s="215">
        <v>6266</v>
      </c>
      <c r="C8798" s="215" t="s">
        <v>288</v>
      </c>
      <c r="D8798" s="215">
        <v>953143</v>
      </c>
      <c r="E8798" s="215">
        <v>1020</v>
      </c>
      <c r="F8798" s="215">
        <v>1110</v>
      </c>
      <c r="G8798" s="215">
        <v>1004</v>
      </c>
      <c r="I8798" s="215" t="s">
        <v>18275</v>
      </c>
      <c r="J8798" s="215" t="s">
        <v>18276</v>
      </c>
      <c r="K8798" s="215" t="s">
        <v>8741</v>
      </c>
      <c r="L8798" s="215" t="s">
        <v>23417</v>
      </c>
      <c r="AD8798" s="216"/>
    </row>
    <row r="8799" spans="1:30" s="215" customFormat="1" x14ac:dyDescent="0.25">
      <c r="A8799" s="215" t="s">
        <v>160</v>
      </c>
      <c r="B8799" s="215">
        <v>6266</v>
      </c>
      <c r="C8799" s="215" t="s">
        <v>288</v>
      </c>
      <c r="D8799" s="215">
        <v>953145</v>
      </c>
      <c r="E8799" s="215">
        <v>1020</v>
      </c>
      <c r="F8799" s="215">
        <v>1110</v>
      </c>
      <c r="G8799" s="215">
        <v>1004</v>
      </c>
      <c r="I8799" s="215" t="s">
        <v>18277</v>
      </c>
      <c r="J8799" s="215" t="s">
        <v>18278</v>
      </c>
      <c r="K8799" s="215" t="s">
        <v>8741</v>
      </c>
      <c r="L8799" s="215" t="s">
        <v>23418</v>
      </c>
      <c r="AD8799" s="216"/>
    </row>
    <row r="8800" spans="1:30" s="215" customFormat="1" x14ac:dyDescent="0.25">
      <c r="A8800" s="215" t="s">
        <v>160</v>
      </c>
      <c r="B8800" s="215">
        <v>6266</v>
      </c>
      <c r="C8800" s="215" t="s">
        <v>288</v>
      </c>
      <c r="D8800" s="215">
        <v>953146</v>
      </c>
      <c r="E8800" s="215">
        <v>1020</v>
      </c>
      <c r="F8800" s="215">
        <v>1110</v>
      </c>
      <c r="G8800" s="215">
        <v>1004</v>
      </c>
      <c r="I8800" s="215" t="s">
        <v>18279</v>
      </c>
      <c r="J8800" s="215" t="s">
        <v>18280</v>
      </c>
      <c r="K8800" s="215" t="s">
        <v>8741</v>
      </c>
      <c r="L8800" s="215" t="s">
        <v>23418</v>
      </c>
      <c r="AD8800" s="216"/>
    </row>
    <row r="8801" spans="1:30" s="215" customFormat="1" x14ac:dyDescent="0.25">
      <c r="A8801" s="215" t="s">
        <v>160</v>
      </c>
      <c r="B8801" s="215">
        <v>6266</v>
      </c>
      <c r="C8801" s="215" t="s">
        <v>288</v>
      </c>
      <c r="D8801" s="215">
        <v>953147</v>
      </c>
      <c r="E8801" s="215">
        <v>1020</v>
      </c>
      <c r="F8801" s="215">
        <v>1110</v>
      </c>
      <c r="G8801" s="215">
        <v>1004</v>
      </c>
      <c r="I8801" s="215" t="s">
        <v>18281</v>
      </c>
      <c r="J8801" s="215" t="s">
        <v>18282</v>
      </c>
      <c r="K8801" s="215" t="s">
        <v>8741</v>
      </c>
      <c r="L8801" s="215" t="s">
        <v>23418</v>
      </c>
      <c r="AD8801" s="216"/>
    </row>
    <row r="8802" spans="1:30" s="215" customFormat="1" x14ac:dyDescent="0.25">
      <c r="A8802" s="215" t="s">
        <v>160</v>
      </c>
      <c r="B8802" s="215">
        <v>6266</v>
      </c>
      <c r="C8802" s="215" t="s">
        <v>288</v>
      </c>
      <c r="D8802" s="215">
        <v>953149</v>
      </c>
      <c r="E8802" s="215">
        <v>1020</v>
      </c>
      <c r="F8802" s="215">
        <v>1110</v>
      </c>
      <c r="G8802" s="215">
        <v>1004</v>
      </c>
      <c r="I8802" s="215" t="s">
        <v>18283</v>
      </c>
      <c r="J8802" s="215" t="s">
        <v>18284</v>
      </c>
      <c r="K8802" s="215" t="s">
        <v>8741</v>
      </c>
      <c r="L8802" s="215" t="s">
        <v>23419</v>
      </c>
      <c r="AD8802" s="216"/>
    </row>
    <row r="8803" spans="1:30" s="215" customFormat="1" x14ac:dyDescent="0.25">
      <c r="A8803" s="215" t="s">
        <v>160</v>
      </c>
      <c r="B8803" s="215">
        <v>6266</v>
      </c>
      <c r="C8803" s="215" t="s">
        <v>288</v>
      </c>
      <c r="D8803" s="215">
        <v>953150</v>
      </c>
      <c r="E8803" s="215">
        <v>1020</v>
      </c>
      <c r="F8803" s="215">
        <v>1110</v>
      </c>
      <c r="G8803" s="215">
        <v>1004</v>
      </c>
      <c r="I8803" s="215" t="s">
        <v>18285</v>
      </c>
      <c r="J8803" s="215" t="s">
        <v>18286</v>
      </c>
      <c r="K8803" s="215" t="s">
        <v>8741</v>
      </c>
      <c r="L8803" s="215" t="s">
        <v>23419</v>
      </c>
      <c r="AD8803" s="216"/>
    </row>
    <row r="8804" spans="1:30" s="215" customFormat="1" x14ac:dyDescent="0.25">
      <c r="A8804" s="215" t="s">
        <v>160</v>
      </c>
      <c r="B8804" s="215">
        <v>6266</v>
      </c>
      <c r="C8804" s="215" t="s">
        <v>288</v>
      </c>
      <c r="D8804" s="215">
        <v>953151</v>
      </c>
      <c r="E8804" s="215">
        <v>1020</v>
      </c>
      <c r="F8804" s="215">
        <v>1110</v>
      </c>
      <c r="G8804" s="215">
        <v>1004</v>
      </c>
      <c r="I8804" s="215" t="s">
        <v>18287</v>
      </c>
      <c r="J8804" s="215" t="s">
        <v>18288</v>
      </c>
      <c r="K8804" s="215" t="s">
        <v>8741</v>
      </c>
      <c r="L8804" s="215" t="s">
        <v>23419</v>
      </c>
      <c r="AD8804" s="216"/>
    </row>
    <row r="8805" spans="1:30" s="215" customFormat="1" x14ac:dyDescent="0.25">
      <c r="A8805" s="215" t="s">
        <v>160</v>
      </c>
      <c r="B8805" s="215">
        <v>6266</v>
      </c>
      <c r="C8805" s="215" t="s">
        <v>288</v>
      </c>
      <c r="D8805" s="215">
        <v>953153</v>
      </c>
      <c r="E8805" s="215">
        <v>1020</v>
      </c>
      <c r="F8805" s="215">
        <v>1110</v>
      </c>
      <c r="G8805" s="215">
        <v>1004</v>
      </c>
      <c r="I8805" s="215" t="s">
        <v>18289</v>
      </c>
      <c r="J8805" s="215" t="s">
        <v>18290</v>
      </c>
      <c r="K8805" s="215" t="s">
        <v>8741</v>
      </c>
      <c r="L8805" s="215" t="s">
        <v>23420</v>
      </c>
      <c r="AD8805" s="216"/>
    </row>
    <row r="8806" spans="1:30" s="215" customFormat="1" x14ac:dyDescent="0.25">
      <c r="A8806" s="215" t="s">
        <v>160</v>
      </c>
      <c r="B8806" s="215">
        <v>6266</v>
      </c>
      <c r="C8806" s="215" t="s">
        <v>288</v>
      </c>
      <c r="D8806" s="215">
        <v>953154</v>
      </c>
      <c r="E8806" s="215">
        <v>1020</v>
      </c>
      <c r="F8806" s="215">
        <v>1110</v>
      </c>
      <c r="G8806" s="215">
        <v>1004</v>
      </c>
      <c r="I8806" s="215" t="s">
        <v>18291</v>
      </c>
      <c r="J8806" s="215" t="s">
        <v>18292</v>
      </c>
      <c r="K8806" s="215" t="s">
        <v>8741</v>
      </c>
      <c r="L8806" s="215" t="s">
        <v>23420</v>
      </c>
      <c r="AD8806" s="216"/>
    </row>
    <row r="8807" spans="1:30" s="215" customFormat="1" x14ac:dyDescent="0.25">
      <c r="A8807" s="215" t="s">
        <v>160</v>
      </c>
      <c r="B8807" s="215">
        <v>6266</v>
      </c>
      <c r="C8807" s="215" t="s">
        <v>288</v>
      </c>
      <c r="D8807" s="215">
        <v>953155</v>
      </c>
      <c r="E8807" s="215">
        <v>1020</v>
      </c>
      <c r="F8807" s="215">
        <v>1110</v>
      </c>
      <c r="G8807" s="215">
        <v>1004</v>
      </c>
      <c r="I8807" s="215" t="s">
        <v>18293</v>
      </c>
      <c r="J8807" s="215" t="s">
        <v>18294</v>
      </c>
      <c r="K8807" s="215" t="s">
        <v>8741</v>
      </c>
      <c r="L8807" s="215" t="s">
        <v>23420</v>
      </c>
      <c r="AD8807" s="216"/>
    </row>
    <row r="8808" spans="1:30" s="215" customFormat="1" x14ac:dyDescent="0.25">
      <c r="A8808" s="215" t="s">
        <v>160</v>
      </c>
      <c r="B8808" s="215">
        <v>6266</v>
      </c>
      <c r="C8808" s="215" t="s">
        <v>288</v>
      </c>
      <c r="D8808" s="215">
        <v>953157</v>
      </c>
      <c r="E8808" s="215">
        <v>1020</v>
      </c>
      <c r="F8808" s="215">
        <v>1110</v>
      </c>
      <c r="G8808" s="215">
        <v>1004</v>
      </c>
      <c r="I8808" s="215" t="s">
        <v>18295</v>
      </c>
      <c r="J8808" s="215" t="s">
        <v>18296</v>
      </c>
      <c r="K8808" s="215" t="s">
        <v>8741</v>
      </c>
      <c r="L8808" s="215" t="s">
        <v>23421</v>
      </c>
      <c r="AD8808" s="216"/>
    </row>
    <row r="8809" spans="1:30" s="215" customFormat="1" x14ac:dyDescent="0.25">
      <c r="A8809" s="215" t="s">
        <v>160</v>
      </c>
      <c r="B8809" s="215">
        <v>6266</v>
      </c>
      <c r="C8809" s="215" t="s">
        <v>288</v>
      </c>
      <c r="D8809" s="215">
        <v>953158</v>
      </c>
      <c r="E8809" s="215">
        <v>1020</v>
      </c>
      <c r="F8809" s="215">
        <v>1110</v>
      </c>
      <c r="G8809" s="215">
        <v>1004</v>
      </c>
      <c r="I8809" s="215" t="s">
        <v>18297</v>
      </c>
      <c r="J8809" s="215" t="s">
        <v>18298</v>
      </c>
      <c r="K8809" s="215" t="s">
        <v>8741</v>
      </c>
      <c r="L8809" s="215" t="s">
        <v>23421</v>
      </c>
      <c r="AD8809" s="216"/>
    </row>
    <row r="8810" spans="1:30" s="215" customFormat="1" x14ac:dyDescent="0.25">
      <c r="A8810" s="215" t="s">
        <v>160</v>
      </c>
      <c r="B8810" s="215">
        <v>6266</v>
      </c>
      <c r="C8810" s="215" t="s">
        <v>288</v>
      </c>
      <c r="D8810" s="215">
        <v>953159</v>
      </c>
      <c r="E8810" s="215">
        <v>1020</v>
      </c>
      <c r="F8810" s="215">
        <v>1110</v>
      </c>
      <c r="G8810" s="215">
        <v>1004</v>
      </c>
      <c r="I8810" s="215" t="s">
        <v>18299</v>
      </c>
      <c r="J8810" s="215" t="s">
        <v>18300</v>
      </c>
      <c r="K8810" s="215" t="s">
        <v>8741</v>
      </c>
      <c r="L8810" s="215" t="s">
        <v>23421</v>
      </c>
      <c r="AD8810" s="216"/>
    </row>
    <row r="8811" spans="1:30" s="215" customFormat="1" x14ac:dyDescent="0.25">
      <c r="A8811" s="215" t="s">
        <v>160</v>
      </c>
      <c r="B8811" s="215">
        <v>6266</v>
      </c>
      <c r="C8811" s="215" t="s">
        <v>288</v>
      </c>
      <c r="D8811" s="215">
        <v>953161</v>
      </c>
      <c r="E8811" s="215">
        <v>1020</v>
      </c>
      <c r="F8811" s="215">
        <v>1110</v>
      </c>
      <c r="G8811" s="215">
        <v>1004</v>
      </c>
      <c r="I8811" s="215" t="s">
        <v>18301</v>
      </c>
      <c r="J8811" s="215" t="s">
        <v>18302</v>
      </c>
      <c r="K8811" s="215" t="s">
        <v>8741</v>
      </c>
      <c r="L8811" s="215" t="s">
        <v>23422</v>
      </c>
      <c r="AD8811" s="216"/>
    </row>
    <row r="8812" spans="1:30" s="215" customFormat="1" x14ac:dyDescent="0.25">
      <c r="A8812" s="215" t="s">
        <v>160</v>
      </c>
      <c r="B8812" s="215">
        <v>6266</v>
      </c>
      <c r="C8812" s="215" t="s">
        <v>288</v>
      </c>
      <c r="D8812" s="215">
        <v>953162</v>
      </c>
      <c r="E8812" s="215">
        <v>1020</v>
      </c>
      <c r="F8812" s="215">
        <v>1110</v>
      </c>
      <c r="G8812" s="215">
        <v>1004</v>
      </c>
      <c r="I8812" s="215" t="s">
        <v>18303</v>
      </c>
      <c r="J8812" s="215" t="s">
        <v>18304</v>
      </c>
      <c r="K8812" s="215" t="s">
        <v>8741</v>
      </c>
      <c r="L8812" s="215" t="s">
        <v>23422</v>
      </c>
      <c r="AD8812" s="216"/>
    </row>
    <row r="8813" spans="1:30" s="215" customFormat="1" x14ac:dyDescent="0.25">
      <c r="A8813" s="215" t="s">
        <v>160</v>
      </c>
      <c r="B8813" s="215">
        <v>6266</v>
      </c>
      <c r="C8813" s="215" t="s">
        <v>288</v>
      </c>
      <c r="D8813" s="215">
        <v>953163</v>
      </c>
      <c r="E8813" s="215">
        <v>1020</v>
      </c>
      <c r="F8813" s="215">
        <v>1110</v>
      </c>
      <c r="G8813" s="215">
        <v>1004</v>
      </c>
      <c r="I8813" s="215" t="s">
        <v>18305</v>
      </c>
      <c r="J8813" s="215" t="s">
        <v>18306</v>
      </c>
      <c r="K8813" s="215" t="s">
        <v>8741</v>
      </c>
      <c r="L8813" s="215" t="s">
        <v>23422</v>
      </c>
      <c r="AD8813" s="216"/>
    </row>
    <row r="8814" spans="1:30" s="215" customFormat="1" x14ac:dyDescent="0.25">
      <c r="A8814" s="215" t="s">
        <v>160</v>
      </c>
      <c r="B8814" s="215">
        <v>6266</v>
      </c>
      <c r="C8814" s="215" t="s">
        <v>288</v>
      </c>
      <c r="D8814" s="215">
        <v>953165</v>
      </c>
      <c r="E8814" s="215">
        <v>1020</v>
      </c>
      <c r="F8814" s="215">
        <v>1110</v>
      </c>
      <c r="G8814" s="215">
        <v>1004</v>
      </c>
      <c r="I8814" s="215" t="s">
        <v>18307</v>
      </c>
      <c r="J8814" s="215" t="s">
        <v>18308</v>
      </c>
      <c r="K8814" s="215" t="s">
        <v>8741</v>
      </c>
      <c r="L8814" s="215" t="s">
        <v>23423</v>
      </c>
      <c r="AD8814" s="216"/>
    </row>
    <row r="8815" spans="1:30" s="215" customFormat="1" x14ac:dyDescent="0.25">
      <c r="A8815" s="215" t="s">
        <v>160</v>
      </c>
      <c r="B8815" s="215">
        <v>6266</v>
      </c>
      <c r="C8815" s="215" t="s">
        <v>288</v>
      </c>
      <c r="D8815" s="215">
        <v>953166</v>
      </c>
      <c r="E8815" s="215">
        <v>1020</v>
      </c>
      <c r="F8815" s="215">
        <v>1110</v>
      </c>
      <c r="G8815" s="215">
        <v>1004</v>
      </c>
      <c r="I8815" s="215" t="s">
        <v>18309</v>
      </c>
      <c r="J8815" s="215" t="s">
        <v>18310</v>
      </c>
      <c r="K8815" s="215" t="s">
        <v>8741</v>
      </c>
      <c r="L8815" s="215" t="s">
        <v>23423</v>
      </c>
      <c r="AD8815" s="216"/>
    </row>
    <row r="8816" spans="1:30" s="215" customFormat="1" x14ac:dyDescent="0.25">
      <c r="A8816" s="215" t="s">
        <v>160</v>
      </c>
      <c r="B8816" s="215">
        <v>6266</v>
      </c>
      <c r="C8816" s="215" t="s">
        <v>288</v>
      </c>
      <c r="D8816" s="215">
        <v>953167</v>
      </c>
      <c r="E8816" s="215">
        <v>1020</v>
      </c>
      <c r="F8816" s="215">
        <v>1110</v>
      </c>
      <c r="G8816" s="215">
        <v>1004</v>
      </c>
      <c r="I8816" s="215" t="s">
        <v>18311</v>
      </c>
      <c r="J8816" s="215" t="s">
        <v>18312</v>
      </c>
      <c r="K8816" s="215" t="s">
        <v>8741</v>
      </c>
      <c r="L8816" s="215" t="s">
        <v>23423</v>
      </c>
      <c r="AD8816" s="216"/>
    </row>
    <row r="8817" spans="1:30" s="215" customFormat="1" x14ac:dyDescent="0.25">
      <c r="A8817" s="215" t="s">
        <v>160</v>
      </c>
      <c r="B8817" s="215">
        <v>6266</v>
      </c>
      <c r="C8817" s="215" t="s">
        <v>288</v>
      </c>
      <c r="D8817" s="215">
        <v>953169</v>
      </c>
      <c r="E8817" s="215">
        <v>1020</v>
      </c>
      <c r="F8817" s="215">
        <v>1110</v>
      </c>
      <c r="G8817" s="215">
        <v>1004</v>
      </c>
      <c r="I8817" s="215" t="s">
        <v>18313</v>
      </c>
      <c r="J8817" s="215" t="s">
        <v>18314</v>
      </c>
      <c r="K8817" s="215" t="s">
        <v>8741</v>
      </c>
      <c r="L8817" s="215" t="s">
        <v>23424</v>
      </c>
      <c r="AD8817" s="216"/>
    </row>
    <row r="8818" spans="1:30" s="215" customFormat="1" x14ac:dyDescent="0.25">
      <c r="A8818" s="215" t="s">
        <v>160</v>
      </c>
      <c r="B8818" s="215">
        <v>6266</v>
      </c>
      <c r="C8818" s="215" t="s">
        <v>288</v>
      </c>
      <c r="D8818" s="215">
        <v>953170</v>
      </c>
      <c r="E8818" s="215">
        <v>1020</v>
      </c>
      <c r="F8818" s="215">
        <v>1110</v>
      </c>
      <c r="G8818" s="215">
        <v>1004</v>
      </c>
      <c r="I8818" s="215" t="s">
        <v>18315</v>
      </c>
      <c r="J8818" s="215" t="s">
        <v>18316</v>
      </c>
      <c r="K8818" s="215" t="s">
        <v>8741</v>
      </c>
      <c r="L8818" s="215" t="s">
        <v>23424</v>
      </c>
      <c r="AD8818" s="216"/>
    </row>
    <row r="8819" spans="1:30" s="215" customFormat="1" x14ac:dyDescent="0.25">
      <c r="A8819" s="215" t="s">
        <v>160</v>
      </c>
      <c r="B8819" s="215">
        <v>6266</v>
      </c>
      <c r="C8819" s="215" t="s">
        <v>288</v>
      </c>
      <c r="D8819" s="215">
        <v>953171</v>
      </c>
      <c r="E8819" s="215">
        <v>1020</v>
      </c>
      <c r="F8819" s="215">
        <v>1110</v>
      </c>
      <c r="G8819" s="215">
        <v>1004</v>
      </c>
      <c r="I8819" s="215" t="s">
        <v>18317</v>
      </c>
      <c r="J8819" s="215" t="s">
        <v>18318</v>
      </c>
      <c r="K8819" s="215" t="s">
        <v>8741</v>
      </c>
      <c r="L8819" s="215" t="s">
        <v>23424</v>
      </c>
      <c r="AD8819" s="216"/>
    </row>
    <row r="8820" spans="1:30" s="215" customFormat="1" x14ac:dyDescent="0.25">
      <c r="A8820" s="215" t="s">
        <v>160</v>
      </c>
      <c r="B8820" s="215">
        <v>6266</v>
      </c>
      <c r="C8820" s="215" t="s">
        <v>288</v>
      </c>
      <c r="D8820" s="215">
        <v>953173</v>
      </c>
      <c r="E8820" s="215">
        <v>1020</v>
      </c>
      <c r="F8820" s="215">
        <v>1110</v>
      </c>
      <c r="G8820" s="215">
        <v>1004</v>
      </c>
      <c r="I8820" s="215" t="s">
        <v>18319</v>
      </c>
      <c r="J8820" s="215" t="s">
        <v>18320</v>
      </c>
      <c r="K8820" s="215" t="s">
        <v>8741</v>
      </c>
      <c r="L8820" s="215" t="s">
        <v>23425</v>
      </c>
      <c r="AD8820" s="216"/>
    </row>
    <row r="8821" spans="1:30" s="215" customFormat="1" x14ac:dyDescent="0.25">
      <c r="A8821" s="215" t="s">
        <v>160</v>
      </c>
      <c r="B8821" s="215">
        <v>6266</v>
      </c>
      <c r="C8821" s="215" t="s">
        <v>288</v>
      </c>
      <c r="D8821" s="215">
        <v>953174</v>
      </c>
      <c r="E8821" s="215">
        <v>1020</v>
      </c>
      <c r="F8821" s="215">
        <v>1110</v>
      </c>
      <c r="G8821" s="215">
        <v>1004</v>
      </c>
      <c r="I8821" s="215" t="s">
        <v>18321</v>
      </c>
      <c r="J8821" s="215" t="s">
        <v>18322</v>
      </c>
      <c r="K8821" s="215" t="s">
        <v>8741</v>
      </c>
      <c r="L8821" s="215" t="s">
        <v>23425</v>
      </c>
      <c r="AD8821" s="216"/>
    </row>
    <row r="8822" spans="1:30" s="215" customFormat="1" x14ac:dyDescent="0.25">
      <c r="A8822" s="215" t="s">
        <v>160</v>
      </c>
      <c r="B8822" s="215">
        <v>6266</v>
      </c>
      <c r="C8822" s="215" t="s">
        <v>288</v>
      </c>
      <c r="D8822" s="215">
        <v>953175</v>
      </c>
      <c r="E8822" s="215">
        <v>1020</v>
      </c>
      <c r="F8822" s="215">
        <v>1110</v>
      </c>
      <c r="G8822" s="215">
        <v>1004</v>
      </c>
      <c r="I8822" s="215" t="s">
        <v>18323</v>
      </c>
      <c r="J8822" s="215" t="s">
        <v>18324</v>
      </c>
      <c r="K8822" s="215" t="s">
        <v>8741</v>
      </c>
      <c r="L8822" s="215" t="s">
        <v>23425</v>
      </c>
      <c r="AD8822" s="216"/>
    </row>
    <row r="8823" spans="1:30" s="215" customFormat="1" x14ac:dyDescent="0.25">
      <c r="A8823" s="215" t="s">
        <v>160</v>
      </c>
      <c r="B8823" s="215">
        <v>6266</v>
      </c>
      <c r="C8823" s="215" t="s">
        <v>288</v>
      </c>
      <c r="D8823" s="215">
        <v>953177</v>
      </c>
      <c r="E8823" s="215">
        <v>1020</v>
      </c>
      <c r="F8823" s="215">
        <v>1110</v>
      </c>
      <c r="G8823" s="215">
        <v>1004</v>
      </c>
      <c r="I8823" s="215" t="s">
        <v>18325</v>
      </c>
      <c r="J8823" s="215" t="s">
        <v>18326</v>
      </c>
      <c r="K8823" s="215" t="s">
        <v>8741</v>
      </c>
      <c r="L8823" s="215" t="s">
        <v>23426</v>
      </c>
      <c r="AD8823" s="216"/>
    </row>
    <row r="8824" spans="1:30" s="215" customFormat="1" x14ac:dyDescent="0.25">
      <c r="A8824" s="215" t="s">
        <v>160</v>
      </c>
      <c r="B8824" s="215">
        <v>6266</v>
      </c>
      <c r="C8824" s="215" t="s">
        <v>288</v>
      </c>
      <c r="D8824" s="215">
        <v>953178</v>
      </c>
      <c r="E8824" s="215">
        <v>1020</v>
      </c>
      <c r="F8824" s="215">
        <v>1110</v>
      </c>
      <c r="G8824" s="215">
        <v>1004</v>
      </c>
      <c r="I8824" s="215" t="s">
        <v>18327</v>
      </c>
      <c r="J8824" s="215" t="s">
        <v>18328</v>
      </c>
      <c r="K8824" s="215" t="s">
        <v>8741</v>
      </c>
      <c r="L8824" s="215" t="s">
        <v>23426</v>
      </c>
      <c r="AD8824" s="216"/>
    </row>
    <row r="8825" spans="1:30" s="215" customFormat="1" x14ac:dyDescent="0.25">
      <c r="A8825" s="215" t="s">
        <v>160</v>
      </c>
      <c r="B8825" s="215">
        <v>6266</v>
      </c>
      <c r="C8825" s="215" t="s">
        <v>288</v>
      </c>
      <c r="D8825" s="215">
        <v>953180</v>
      </c>
      <c r="E8825" s="215">
        <v>1020</v>
      </c>
      <c r="F8825" s="215">
        <v>1110</v>
      </c>
      <c r="G8825" s="215">
        <v>1004</v>
      </c>
      <c r="I8825" s="215" t="s">
        <v>18329</v>
      </c>
      <c r="J8825" s="215" t="s">
        <v>18330</v>
      </c>
      <c r="K8825" s="215" t="s">
        <v>8741</v>
      </c>
      <c r="L8825" s="215" t="s">
        <v>23426</v>
      </c>
      <c r="AD8825" s="216"/>
    </row>
    <row r="8826" spans="1:30" s="215" customFormat="1" x14ac:dyDescent="0.25">
      <c r="A8826" s="215" t="s">
        <v>160</v>
      </c>
      <c r="B8826" s="215">
        <v>6266</v>
      </c>
      <c r="C8826" s="215" t="s">
        <v>288</v>
      </c>
      <c r="D8826" s="215">
        <v>953181</v>
      </c>
      <c r="E8826" s="215">
        <v>1020</v>
      </c>
      <c r="F8826" s="215">
        <v>1122</v>
      </c>
      <c r="G8826" s="215">
        <v>1004</v>
      </c>
      <c r="I8826" s="215" t="s">
        <v>18331</v>
      </c>
      <c r="J8826" s="215" t="s">
        <v>18332</v>
      </c>
      <c r="K8826" s="215" t="s">
        <v>8741</v>
      </c>
      <c r="L8826" s="215" t="s">
        <v>23427</v>
      </c>
      <c r="AD8826" s="216"/>
    </row>
    <row r="8827" spans="1:30" s="215" customFormat="1" x14ac:dyDescent="0.25">
      <c r="A8827" s="215" t="s">
        <v>160</v>
      </c>
      <c r="B8827" s="215">
        <v>6266</v>
      </c>
      <c r="C8827" s="215" t="s">
        <v>288</v>
      </c>
      <c r="D8827" s="215">
        <v>953182</v>
      </c>
      <c r="E8827" s="215">
        <v>1020</v>
      </c>
      <c r="F8827" s="215">
        <v>1122</v>
      </c>
      <c r="G8827" s="215">
        <v>1004</v>
      </c>
      <c r="I8827" s="215" t="s">
        <v>18333</v>
      </c>
      <c r="J8827" s="215" t="s">
        <v>18334</v>
      </c>
      <c r="K8827" s="215" t="s">
        <v>8741</v>
      </c>
      <c r="L8827" s="215" t="s">
        <v>23427</v>
      </c>
      <c r="AD8827" s="216"/>
    </row>
    <row r="8828" spans="1:30" s="215" customFormat="1" x14ac:dyDescent="0.25">
      <c r="A8828" s="215" t="s">
        <v>160</v>
      </c>
      <c r="B8828" s="215">
        <v>6266</v>
      </c>
      <c r="C8828" s="215" t="s">
        <v>288</v>
      </c>
      <c r="D8828" s="215">
        <v>953183</v>
      </c>
      <c r="E8828" s="215">
        <v>1020</v>
      </c>
      <c r="F8828" s="215">
        <v>1122</v>
      </c>
      <c r="G8828" s="215">
        <v>1004</v>
      </c>
      <c r="I8828" s="215" t="s">
        <v>18335</v>
      </c>
      <c r="J8828" s="215" t="s">
        <v>18336</v>
      </c>
      <c r="K8828" s="215" t="s">
        <v>8741</v>
      </c>
      <c r="L8828" s="215" t="s">
        <v>23427</v>
      </c>
      <c r="AD8828" s="216"/>
    </row>
    <row r="8829" spans="1:30" s="215" customFormat="1" x14ac:dyDescent="0.25">
      <c r="A8829" s="215" t="s">
        <v>160</v>
      </c>
      <c r="B8829" s="215">
        <v>6266</v>
      </c>
      <c r="C8829" s="215" t="s">
        <v>288</v>
      </c>
      <c r="D8829" s="215">
        <v>953184</v>
      </c>
      <c r="E8829" s="215">
        <v>1020</v>
      </c>
      <c r="F8829" s="215">
        <v>1122</v>
      </c>
      <c r="G8829" s="215">
        <v>1004</v>
      </c>
      <c r="I8829" s="215" t="s">
        <v>18337</v>
      </c>
      <c r="J8829" s="215" t="s">
        <v>18338</v>
      </c>
      <c r="K8829" s="215" t="s">
        <v>8741</v>
      </c>
      <c r="L8829" s="215" t="s">
        <v>23427</v>
      </c>
      <c r="AD8829" s="216"/>
    </row>
    <row r="8830" spans="1:30" s="215" customFormat="1" x14ac:dyDescent="0.25">
      <c r="A8830" s="215" t="s">
        <v>160</v>
      </c>
      <c r="B8830" s="215">
        <v>6266</v>
      </c>
      <c r="C8830" s="215" t="s">
        <v>288</v>
      </c>
      <c r="D8830" s="215">
        <v>953228</v>
      </c>
      <c r="E8830" s="215">
        <v>1030</v>
      </c>
      <c r="F8830" s="215">
        <v>1122</v>
      </c>
      <c r="G8830" s="215">
        <v>1004</v>
      </c>
      <c r="I8830" s="215" t="s">
        <v>18339</v>
      </c>
      <c r="J8830" s="215" t="s">
        <v>18340</v>
      </c>
      <c r="K8830" s="215" t="s">
        <v>8741</v>
      </c>
      <c r="L8830" s="215" t="s">
        <v>23428</v>
      </c>
      <c r="AD8830" s="216"/>
    </row>
    <row r="8831" spans="1:30" s="215" customFormat="1" x14ac:dyDescent="0.25">
      <c r="A8831" s="215" t="s">
        <v>160</v>
      </c>
      <c r="B8831" s="215">
        <v>6266</v>
      </c>
      <c r="C8831" s="215" t="s">
        <v>288</v>
      </c>
      <c r="D8831" s="215">
        <v>953291</v>
      </c>
      <c r="E8831" s="215">
        <v>1020</v>
      </c>
      <c r="F8831" s="215">
        <v>1122</v>
      </c>
      <c r="G8831" s="215">
        <v>1004</v>
      </c>
      <c r="I8831" s="215" t="s">
        <v>18341</v>
      </c>
      <c r="J8831" s="215" t="s">
        <v>18342</v>
      </c>
      <c r="K8831" s="215" t="s">
        <v>8741</v>
      </c>
      <c r="L8831" s="215" t="s">
        <v>23429</v>
      </c>
      <c r="AD8831" s="216"/>
    </row>
    <row r="8832" spans="1:30" s="215" customFormat="1" x14ac:dyDescent="0.25">
      <c r="A8832" s="215" t="s">
        <v>160</v>
      </c>
      <c r="B8832" s="215">
        <v>6266</v>
      </c>
      <c r="C8832" s="215" t="s">
        <v>288</v>
      </c>
      <c r="D8832" s="215">
        <v>953297</v>
      </c>
      <c r="E8832" s="215">
        <v>1030</v>
      </c>
      <c r="F8832" s="215">
        <v>1110</v>
      </c>
      <c r="G8832" s="215">
        <v>1004</v>
      </c>
      <c r="I8832" s="215" t="s">
        <v>18343</v>
      </c>
      <c r="J8832" s="215" t="s">
        <v>18344</v>
      </c>
      <c r="K8832" s="215" t="s">
        <v>8741</v>
      </c>
      <c r="L8832" s="215" t="s">
        <v>23430</v>
      </c>
      <c r="AD8832" s="216"/>
    </row>
    <row r="8833" spans="1:30" s="215" customFormat="1" x14ac:dyDescent="0.25">
      <c r="A8833" s="215" t="s">
        <v>160</v>
      </c>
      <c r="B8833" s="215">
        <v>6266</v>
      </c>
      <c r="C8833" s="215" t="s">
        <v>288</v>
      </c>
      <c r="D8833" s="215">
        <v>953304</v>
      </c>
      <c r="E8833" s="215">
        <v>1020</v>
      </c>
      <c r="F8833" s="215">
        <v>1121</v>
      </c>
      <c r="G8833" s="215">
        <v>1004</v>
      </c>
      <c r="I8833" s="215" t="s">
        <v>18345</v>
      </c>
      <c r="J8833" s="215" t="s">
        <v>18346</v>
      </c>
      <c r="K8833" s="215" t="s">
        <v>8741</v>
      </c>
      <c r="L8833" s="215" t="s">
        <v>23431</v>
      </c>
      <c r="AD8833" s="216"/>
    </row>
    <row r="8834" spans="1:30" s="215" customFormat="1" x14ac:dyDescent="0.25">
      <c r="A8834" s="215" t="s">
        <v>160</v>
      </c>
      <c r="B8834" s="215">
        <v>6266</v>
      </c>
      <c r="C8834" s="215" t="s">
        <v>288</v>
      </c>
      <c r="D8834" s="215">
        <v>953314</v>
      </c>
      <c r="E8834" s="215">
        <v>1060</v>
      </c>
      <c r="F8834" s="215">
        <v>1230</v>
      </c>
      <c r="G8834" s="215">
        <v>1004</v>
      </c>
      <c r="I8834" s="215" t="s">
        <v>4601</v>
      </c>
      <c r="J8834" s="215" t="s">
        <v>4602</v>
      </c>
      <c r="K8834" s="215" t="s">
        <v>328</v>
      </c>
      <c r="L8834" s="215" t="s">
        <v>7375</v>
      </c>
      <c r="AD8834" s="216"/>
    </row>
    <row r="8835" spans="1:30" s="215" customFormat="1" x14ac:dyDescent="0.25">
      <c r="A8835" s="215" t="s">
        <v>160</v>
      </c>
      <c r="B8835" s="215">
        <v>6266</v>
      </c>
      <c r="C8835" s="215" t="s">
        <v>288</v>
      </c>
      <c r="D8835" s="215">
        <v>953322</v>
      </c>
      <c r="E8835" s="215">
        <v>1060</v>
      </c>
      <c r="F8835" s="215">
        <v>1251</v>
      </c>
      <c r="G8835" s="215">
        <v>1004</v>
      </c>
      <c r="I8835" s="215" t="s">
        <v>6762</v>
      </c>
      <c r="J8835" s="215" t="s">
        <v>6763</v>
      </c>
      <c r="K8835" s="215" t="s">
        <v>328</v>
      </c>
      <c r="L8835" s="215" t="s">
        <v>7376</v>
      </c>
      <c r="AD8835" s="216"/>
    </row>
    <row r="8836" spans="1:30" s="215" customFormat="1" x14ac:dyDescent="0.25">
      <c r="A8836" s="215" t="s">
        <v>160</v>
      </c>
      <c r="B8836" s="215">
        <v>6266</v>
      </c>
      <c r="C8836" s="215" t="s">
        <v>288</v>
      </c>
      <c r="D8836" s="215">
        <v>953417</v>
      </c>
      <c r="E8836" s="215">
        <v>1020</v>
      </c>
      <c r="F8836" s="215">
        <v>1122</v>
      </c>
      <c r="G8836" s="215">
        <v>1004</v>
      </c>
      <c r="I8836" s="215" t="s">
        <v>18347</v>
      </c>
      <c r="J8836" s="215" t="s">
        <v>18348</v>
      </c>
      <c r="K8836" s="215" t="s">
        <v>8741</v>
      </c>
      <c r="L8836" s="215" t="s">
        <v>23432</v>
      </c>
      <c r="AD8836" s="216"/>
    </row>
    <row r="8837" spans="1:30" s="215" customFormat="1" x14ac:dyDescent="0.25">
      <c r="A8837" s="215" t="s">
        <v>160</v>
      </c>
      <c r="B8837" s="215">
        <v>6266</v>
      </c>
      <c r="C8837" s="215" t="s">
        <v>288</v>
      </c>
      <c r="D8837" s="215">
        <v>953418</v>
      </c>
      <c r="E8837" s="215">
        <v>1030</v>
      </c>
      <c r="F8837" s="215">
        <v>1122</v>
      </c>
      <c r="G8837" s="215">
        <v>1004</v>
      </c>
      <c r="I8837" s="215" t="s">
        <v>18349</v>
      </c>
      <c r="J8837" s="215" t="s">
        <v>18350</v>
      </c>
      <c r="K8837" s="215" t="s">
        <v>8741</v>
      </c>
      <c r="L8837" s="215" t="s">
        <v>23433</v>
      </c>
      <c r="AD8837" s="216"/>
    </row>
    <row r="8838" spans="1:30" s="215" customFormat="1" x14ac:dyDescent="0.25">
      <c r="A8838" s="215" t="s">
        <v>160</v>
      </c>
      <c r="B8838" s="215">
        <v>6266</v>
      </c>
      <c r="C8838" s="215" t="s">
        <v>288</v>
      </c>
      <c r="D8838" s="215">
        <v>953419</v>
      </c>
      <c r="E8838" s="215">
        <v>1030</v>
      </c>
      <c r="F8838" s="215">
        <v>1122</v>
      </c>
      <c r="G8838" s="215">
        <v>1004</v>
      </c>
      <c r="I8838" s="215" t="s">
        <v>18351</v>
      </c>
      <c r="J8838" s="215" t="s">
        <v>18352</v>
      </c>
      <c r="K8838" s="215" t="s">
        <v>8741</v>
      </c>
      <c r="L8838" s="215" t="s">
        <v>23433</v>
      </c>
      <c r="AD8838" s="216"/>
    </row>
    <row r="8839" spans="1:30" s="215" customFormat="1" x14ac:dyDescent="0.25">
      <c r="A8839" s="215" t="s">
        <v>160</v>
      </c>
      <c r="B8839" s="215">
        <v>6266</v>
      </c>
      <c r="C8839" s="215" t="s">
        <v>288</v>
      </c>
      <c r="D8839" s="215">
        <v>953443</v>
      </c>
      <c r="E8839" s="215">
        <v>1020</v>
      </c>
      <c r="F8839" s="215">
        <v>1122</v>
      </c>
      <c r="G8839" s="215">
        <v>1004</v>
      </c>
      <c r="I8839" s="215" t="s">
        <v>18353</v>
      </c>
      <c r="J8839" s="215" t="s">
        <v>18354</v>
      </c>
      <c r="K8839" s="215" t="s">
        <v>8741</v>
      </c>
      <c r="L8839" s="215" t="s">
        <v>23434</v>
      </c>
      <c r="AD8839" s="216"/>
    </row>
    <row r="8840" spans="1:30" s="215" customFormat="1" x14ac:dyDescent="0.25">
      <c r="A8840" s="215" t="s">
        <v>160</v>
      </c>
      <c r="B8840" s="215">
        <v>6266</v>
      </c>
      <c r="C8840" s="215" t="s">
        <v>288</v>
      </c>
      <c r="D8840" s="215">
        <v>953445</v>
      </c>
      <c r="E8840" s="215">
        <v>1020</v>
      </c>
      <c r="F8840" s="215">
        <v>1122</v>
      </c>
      <c r="G8840" s="215">
        <v>1004</v>
      </c>
      <c r="I8840" s="215" t="s">
        <v>18355</v>
      </c>
      <c r="J8840" s="215" t="s">
        <v>18356</v>
      </c>
      <c r="K8840" s="215" t="s">
        <v>8741</v>
      </c>
      <c r="L8840" s="215" t="s">
        <v>23435</v>
      </c>
      <c r="AD8840" s="216"/>
    </row>
    <row r="8841" spans="1:30" s="215" customFormat="1" x14ac:dyDescent="0.25">
      <c r="A8841" s="215" t="s">
        <v>160</v>
      </c>
      <c r="B8841" s="215">
        <v>6266</v>
      </c>
      <c r="C8841" s="215" t="s">
        <v>288</v>
      </c>
      <c r="D8841" s="215">
        <v>953464</v>
      </c>
      <c r="E8841" s="215">
        <v>1020</v>
      </c>
      <c r="F8841" s="215">
        <v>1122</v>
      </c>
      <c r="G8841" s="215">
        <v>1004</v>
      </c>
      <c r="I8841" s="215" t="s">
        <v>18357</v>
      </c>
      <c r="J8841" s="215" t="s">
        <v>18358</v>
      </c>
      <c r="K8841" s="215" t="s">
        <v>8741</v>
      </c>
      <c r="L8841" s="215" t="s">
        <v>23436</v>
      </c>
      <c r="AD8841" s="216"/>
    </row>
    <row r="8842" spans="1:30" s="215" customFormat="1" x14ac:dyDescent="0.25">
      <c r="A8842" s="215" t="s">
        <v>160</v>
      </c>
      <c r="B8842" s="215">
        <v>6266</v>
      </c>
      <c r="C8842" s="215" t="s">
        <v>288</v>
      </c>
      <c r="D8842" s="215">
        <v>953475</v>
      </c>
      <c r="E8842" s="215">
        <v>1020</v>
      </c>
      <c r="F8842" s="215">
        <v>1122</v>
      </c>
      <c r="G8842" s="215">
        <v>1004</v>
      </c>
      <c r="I8842" s="215" t="s">
        <v>18359</v>
      </c>
      <c r="J8842" s="215" t="s">
        <v>18360</v>
      </c>
      <c r="K8842" s="215" t="s">
        <v>8741</v>
      </c>
      <c r="L8842" s="215" t="s">
        <v>23437</v>
      </c>
      <c r="AD8842" s="216"/>
    </row>
    <row r="8843" spans="1:30" s="215" customFormat="1" x14ac:dyDescent="0.25">
      <c r="A8843" s="215" t="s">
        <v>160</v>
      </c>
      <c r="B8843" s="215">
        <v>6266</v>
      </c>
      <c r="C8843" s="215" t="s">
        <v>288</v>
      </c>
      <c r="D8843" s="215">
        <v>953482</v>
      </c>
      <c r="E8843" s="215">
        <v>1060</v>
      </c>
      <c r="F8843" s="215">
        <v>1230</v>
      </c>
      <c r="G8843" s="215">
        <v>1004</v>
      </c>
      <c r="I8843" s="215" t="s">
        <v>18361</v>
      </c>
      <c r="J8843" s="215" t="s">
        <v>18362</v>
      </c>
      <c r="K8843" s="215" t="s">
        <v>8741</v>
      </c>
      <c r="L8843" s="215" t="s">
        <v>23438</v>
      </c>
      <c r="AD8843" s="216"/>
    </row>
    <row r="8844" spans="1:30" s="215" customFormat="1" x14ac:dyDescent="0.25">
      <c r="A8844" s="215" t="s">
        <v>160</v>
      </c>
      <c r="B8844" s="215">
        <v>6266</v>
      </c>
      <c r="C8844" s="215" t="s">
        <v>288</v>
      </c>
      <c r="D8844" s="215">
        <v>953502</v>
      </c>
      <c r="E8844" s="215">
        <v>1020</v>
      </c>
      <c r="F8844" s="215">
        <v>1122</v>
      </c>
      <c r="G8844" s="215">
        <v>1004</v>
      </c>
      <c r="I8844" s="215" t="s">
        <v>18363</v>
      </c>
      <c r="J8844" s="215" t="s">
        <v>18364</v>
      </c>
      <c r="K8844" s="215" t="s">
        <v>8741</v>
      </c>
      <c r="L8844" s="215" t="s">
        <v>23439</v>
      </c>
      <c r="AD8844" s="216"/>
    </row>
    <row r="8845" spans="1:30" s="215" customFormat="1" x14ac:dyDescent="0.25">
      <c r="A8845" s="215" t="s">
        <v>160</v>
      </c>
      <c r="B8845" s="215">
        <v>6266</v>
      </c>
      <c r="C8845" s="215" t="s">
        <v>288</v>
      </c>
      <c r="D8845" s="215">
        <v>953505</v>
      </c>
      <c r="E8845" s="215">
        <v>1030</v>
      </c>
      <c r="F8845" s="215">
        <v>1122</v>
      </c>
      <c r="G8845" s="215">
        <v>1004</v>
      </c>
      <c r="I8845" s="215" t="s">
        <v>18365</v>
      </c>
      <c r="J8845" s="215" t="s">
        <v>18366</v>
      </c>
      <c r="K8845" s="215" t="s">
        <v>8741</v>
      </c>
      <c r="L8845" s="215" t="s">
        <v>23440</v>
      </c>
      <c r="AD8845" s="216"/>
    </row>
    <row r="8846" spans="1:30" s="215" customFormat="1" x14ac:dyDescent="0.25">
      <c r="A8846" s="215" t="s">
        <v>160</v>
      </c>
      <c r="B8846" s="215">
        <v>6266</v>
      </c>
      <c r="C8846" s="215" t="s">
        <v>288</v>
      </c>
      <c r="D8846" s="215">
        <v>953509</v>
      </c>
      <c r="E8846" s="215">
        <v>1020</v>
      </c>
      <c r="F8846" s="215">
        <v>1122</v>
      </c>
      <c r="G8846" s="215">
        <v>1004</v>
      </c>
      <c r="I8846" s="215" t="s">
        <v>18367</v>
      </c>
      <c r="J8846" s="215" t="s">
        <v>18368</v>
      </c>
      <c r="K8846" s="215" t="s">
        <v>8741</v>
      </c>
      <c r="L8846" s="215" t="s">
        <v>23441</v>
      </c>
      <c r="AD8846" s="216"/>
    </row>
    <row r="8847" spans="1:30" s="215" customFormat="1" x14ac:dyDescent="0.25">
      <c r="A8847" s="215" t="s">
        <v>160</v>
      </c>
      <c r="B8847" s="215">
        <v>6266</v>
      </c>
      <c r="C8847" s="215" t="s">
        <v>288</v>
      </c>
      <c r="D8847" s="215">
        <v>953513</v>
      </c>
      <c r="E8847" s="215">
        <v>1030</v>
      </c>
      <c r="F8847" s="215">
        <v>1122</v>
      </c>
      <c r="G8847" s="215">
        <v>1004</v>
      </c>
      <c r="I8847" s="215" t="s">
        <v>18369</v>
      </c>
      <c r="J8847" s="215" t="s">
        <v>18370</v>
      </c>
      <c r="K8847" s="215" t="s">
        <v>8741</v>
      </c>
      <c r="L8847" s="215" t="s">
        <v>23442</v>
      </c>
      <c r="AD8847" s="216"/>
    </row>
    <row r="8848" spans="1:30" s="215" customFormat="1" x14ac:dyDescent="0.25">
      <c r="A8848" s="215" t="s">
        <v>160</v>
      </c>
      <c r="B8848" s="215">
        <v>6266</v>
      </c>
      <c r="C8848" s="215" t="s">
        <v>288</v>
      </c>
      <c r="D8848" s="215">
        <v>953521</v>
      </c>
      <c r="E8848" s="215">
        <v>1030</v>
      </c>
      <c r="F8848" s="215">
        <v>1122</v>
      </c>
      <c r="G8848" s="215">
        <v>1004</v>
      </c>
      <c r="I8848" s="215" t="s">
        <v>18371</v>
      </c>
      <c r="J8848" s="215" t="s">
        <v>18372</v>
      </c>
      <c r="K8848" s="215" t="s">
        <v>8741</v>
      </c>
      <c r="L8848" s="215" t="s">
        <v>23443</v>
      </c>
      <c r="AD8848" s="216"/>
    </row>
    <row r="8849" spans="1:30" s="215" customFormat="1" x14ac:dyDescent="0.25">
      <c r="A8849" s="215" t="s">
        <v>160</v>
      </c>
      <c r="B8849" s="215">
        <v>6266</v>
      </c>
      <c r="C8849" s="215" t="s">
        <v>288</v>
      </c>
      <c r="D8849" s="215">
        <v>953522</v>
      </c>
      <c r="E8849" s="215">
        <v>1020</v>
      </c>
      <c r="F8849" s="215">
        <v>1122</v>
      </c>
      <c r="G8849" s="215">
        <v>1004</v>
      </c>
      <c r="I8849" s="215" t="s">
        <v>18373</v>
      </c>
      <c r="J8849" s="215" t="s">
        <v>18374</v>
      </c>
      <c r="K8849" s="215" t="s">
        <v>8741</v>
      </c>
      <c r="L8849" s="215" t="s">
        <v>23443</v>
      </c>
      <c r="AD8849" s="216"/>
    </row>
    <row r="8850" spans="1:30" s="215" customFormat="1" x14ac:dyDescent="0.25">
      <c r="A8850" s="215" t="s">
        <v>160</v>
      </c>
      <c r="B8850" s="215">
        <v>6266</v>
      </c>
      <c r="C8850" s="215" t="s">
        <v>288</v>
      </c>
      <c r="D8850" s="215">
        <v>953524</v>
      </c>
      <c r="E8850" s="215">
        <v>1030</v>
      </c>
      <c r="F8850" s="215">
        <v>1122</v>
      </c>
      <c r="G8850" s="215">
        <v>1004</v>
      </c>
      <c r="I8850" s="215" t="s">
        <v>18375</v>
      </c>
      <c r="J8850" s="215" t="s">
        <v>18376</v>
      </c>
      <c r="K8850" s="215" t="s">
        <v>8741</v>
      </c>
      <c r="L8850" s="215" t="s">
        <v>23444</v>
      </c>
      <c r="AD8850" s="216"/>
    </row>
    <row r="8851" spans="1:30" s="215" customFormat="1" x14ac:dyDescent="0.25">
      <c r="A8851" s="215" t="s">
        <v>160</v>
      </c>
      <c r="B8851" s="215">
        <v>6266</v>
      </c>
      <c r="C8851" s="215" t="s">
        <v>288</v>
      </c>
      <c r="D8851" s="215">
        <v>953543</v>
      </c>
      <c r="E8851" s="215">
        <v>1030</v>
      </c>
      <c r="F8851" s="215">
        <v>1122</v>
      </c>
      <c r="G8851" s="215">
        <v>1004</v>
      </c>
      <c r="I8851" s="215" t="s">
        <v>18377</v>
      </c>
      <c r="J8851" s="215" t="s">
        <v>18378</v>
      </c>
      <c r="K8851" s="215" t="s">
        <v>8741</v>
      </c>
      <c r="L8851" s="215" t="s">
        <v>23445</v>
      </c>
      <c r="AD8851" s="216"/>
    </row>
    <row r="8852" spans="1:30" s="215" customFormat="1" x14ac:dyDescent="0.25">
      <c r="A8852" s="215" t="s">
        <v>160</v>
      </c>
      <c r="B8852" s="215">
        <v>6266</v>
      </c>
      <c r="C8852" s="215" t="s">
        <v>288</v>
      </c>
      <c r="D8852" s="215">
        <v>953596</v>
      </c>
      <c r="E8852" s="215">
        <v>1020</v>
      </c>
      <c r="F8852" s="215">
        <v>1110</v>
      </c>
      <c r="G8852" s="215">
        <v>1004</v>
      </c>
      <c r="I8852" s="215" t="s">
        <v>18379</v>
      </c>
      <c r="J8852" s="215" t="s">
        <v>18380</v>
      </c>
      <c r="K8852" s="215" t="s">
        <v>8741</v>
      </c>
      <c r="L8852" s="215" t="s">
        <v>23446</v>
      </c>
      <c r="AD8852" s="216"/>
    </row>
    <row r="8853" spans="1:30" s="215" customFormat="1" x14ac:dyDescent="0.25">
      <c r="A8853" s="215" t="s">
        <v>160</v>
      </c>
      <c r="B8853" s="215">
        <v>6266</v>
      </c>
      <c r="C8853" s="215" t="s">
        <v>288</v>
      </c>
      <c r="D8853" s="215">
        <v>953597</v>
      </c>
      <c r="E8853" s="215">
        <v>1020</v>
      </c>
      <c r="F8853" s="215">
        <v>1110</v>
      </c>
      <c r="G8853" s="215">
        <v>1004</v>
      </c>
      <c r="I8853" s="215" t="s">
        <v>18381</v>
      </c>
      <c r="J8853" s="215" t="s">
        <v>18382</v>
      </c>
      <c r="K8853" s="215" t="s">
        <v>8741</v>
      </c>
      <c r="L8853" s="215" t="s">
        <v>23446</v>
      </c>
      <c r="AD8853" s="216"/>
    </row>
    <row r="8854" spans="1:30" s="215" customFormat="1" x14ac:dyDescent="0.25">
      <c r="A8854" s="215" t="s">
        <v>160</v>
      </c>
      <c r="B8854" s="215">
        <v>6266</v>
      </c>
      <c r="C8854" s="215" t="s">
        <v>288</v>
      </c>
      <c r="D8854" s="215">
        <v>953598</v>
      </c>
      <c r="E8854" s="215">
        <v>1020</v>
      </c>
      <c r="F8854" s="215">
        <v>1110</v>
      </c>
      <c r="G8854" s="215">
        <v>1004</v>
      </c>
      <c r="I8854" s="215" t="s">
        <v>18383</v>
      </c>
      <c r="J8854" s="215" t="s">
        <v>18384</v>
      </c>
      <c r="K8854" s="215" t="s">
        <v>8741</v>
      </c>
      <c r="L8854" s="215" t="s">
        <v>23446</v>
      </c>
      <c r="AD8854" s="216"/>
    </row>
    <row r="8855" spans="1:30" s="215" customFormat="1" x14ac:dyDescent="0.25">
      <c r="A8855" s="215" t="s">
        <v>160</v>
      </c>
      <c r="B8855" s="215">
        <v>6266</v>
      </c>
      <c r="C8855" s="215" t="s">
        <v>288</v>
      </c>
      <c r="D8855" s="215">
        <v>953599</v>
      </c>
      <c r="E8855" s="215">
        <v>1020</v>
      </c>
      <c r="F8855" s="215">
        <v>1110</v>
      </c>
      <c r="G8855" s="215">
        <v>1004</v>
      </c>
      <c r="I8855" s="215" t="s">
        <v>18385</v>
      </c>
      <c r="J8855" s="215" t="s">
        <v>18386</v>
      </c>
      <c r="K8855" s="215" t="s">
        <v>8741</v>
      </c>
      <c r="L8855" s="215" t="s">
        <v>23446</v>
      </c>
      <c r="AD8855" s="216"/>
    </row>
    <row r="8856" spans="1:30" s="215" customFormat="1" x14ac:dyDescent="0.25">
      <c r="A8856" s="215" t="s">
        <v>160</v>
      </c>
      <c r="B8856" s="215">
        <v>6266</v>
      </c>
      <c r="C8856" s="215" t="s">
        <v>288</v>
      </c>
      <c r="D8856" s="215">
        <v>953601</v>
      </c>
      <c r="E8856" s="215">
        <v>1020</v>
      </c>
      <c r="F8856" s="215">
        <v>1110</v>
      </c>
      <c r="G8856" s="215">
        <v>1004</v>
      </c>
      <c r="I8856" s="215" t="s">
        <v>18387</v>
      </c>
      <c r="J8856" s="215" t="s">
        <v>18388</v>
      </c>
      <c r="K8856" s="215" t="s">
        <v>8741</v>
      </c>
      <c r="L8856" s="215" t="s">
        <v>23446</v>
      </c>
      <c r="AD8856" s="216"/>
    </row>
    <row r="8857" spans="1:30" s="215" customFormat="1" x14ac:dyDescent="0.25">
      <c r="A8857" s="215" t="s">
        <v>160</v>
      </c>
      <c r="B8857" s="215">
        <v>6266</v>
      </c>
      <c r="C8857" s="215" t="s">
        <v>288</v>
      </c>
      <c r="D8857" s="215">
        <v>953622</v>
      </c>
      <c r="E8857" s="215">
        <v>1030</v>
      </c>
      <c r="F8857" s="215">
        <v>1122</v>
      </c>
      <c r="G8857" s="215">
        <v>1004</v>
      </c>
      <c r="I8857" s="215" t="s">
        <v>18389</v>
      </c>
      <c r="J8857" s="215" t="s">
        <v>18390</v>
      </c>
      <c r="K8857" s="215" t="s">
        <v>8741</v>
      </c>
      <c r="L8857" s="215" t="s">
        <v>23447</v>
      </c>
      <c r="AD8857" s="216"/>
    </row>
    <row r="8858" spans="1:30" s="215" customFormat="1" x14ac:dyDescent="0.25">
      <c r="A8858" s="215" t="s">
        <v>160</v>
      </c>
      <c r="B8858" s="215">
        <v>6266</v>
      </c>
      <c r="C8858" s="215" t="s">
        <v>288</v>
      </c>
      <c r="D8858" s="215">
        <v>953624</v>
      </c>
      <c r="E8858" s="215">
        <v>1020</v>
      </c>
      <c r="F8858" s="215">
        <v>1122</v>
      </c>
      <c r="G8858" s="215">
        <v>1004</v>
      </c>
      <c r="I8858" s="215" t="s">
        <v>18391</v>
      </c>
      <c r="J8858" s="215" t="s">
        <v>18392</v>
      </c>
      <c r="K8858" s="215" t="s">
        <v>8741</v>
      </c>
      <c r="L8858" s="215" t="s">
        <v>23448</v>
      </c>
      <c r="AD8858" s="216"/>
    </row>
    <row r="8859" spans="1:30" s="215" customFormat="1" x14ac:dyDescent="0.25">
      <c r="A8859" s="215" t="s">
        <v>160</v>
      </c>
      <c r="B8859" s="215">
        <v>6266</v>
      </c>
      <c r="C8859" s="215" t="s">
        <v>288</v>
      </c>
      <c r="D8859" s="215">
        <v>953640</v>
      </c>
      <c r="E8859" s="215">
        <v>1020</v>
      </c>
      <c r="F8859" s="215">
        <v>1122</v>
      </c>
      <c r="G8859" s="215">
        <v>1004</v>
      </c>
      <c r="I8859" s="215" t="s">
        <v>18393</v>
      </c>
      <c r="J8859" s="215" t="s">
        <v>18394</v>
      </c>
      <c r="K8859" s="215" t="s">
        <v>8741</v>
      </c>
      <c r="L8859" s="215" t="s">
        <v>23449</v>
      </c>
      <c r="AD8859" s="216"/>
    </row>
    <row r="8860" spans="1:30" s="215" customFormat="1" x14ac:dyDescent="0.25">
      <c r="A8860" s="215" t="s">
        <v>160</v>
      </c>
      <c r="B8860" s="215">
        <v>6266</v>
      </c>
      <c r="C8860" s="215" t="s">
        <v>288</v>
      </c>
      <c r="D8860" s="215">
        <v>953648</v>
      </c>
      <c r="E8860" s="215">
        <v>1020</v>
      </c>
      <c r="F8860" s="215">
        <v>1122</v>
      </c>
      <c r="G8860" s="215">
        <v>1004</v>
      </c>
      <c r="I8860" s="215" t="s">
        <v>18395</v>
      </c>
      <c r="J8860" s="215" t="s">
        <v>18396</v>
      </c>
      <c r="K8860" s="215" t="s">
        <v>8741</v>
      </c>
      <c r="L8860" s="215" t="s">
        <v>23450</v>
      </c>
      <c r="AD8860" s="216"/>
    </row>
    <row r="8861" spans="1:30" s="215" customFormat="1" x14ac:dyDescent="0.25">
      <c r="A8861" s="215" t="s">
        <v>160</v>
      </c>
      <c r="B8861" s="215">
        <v>6266</v>
      </c>
      <c r="C8861" s="215" t="s">
        <v>288</v>
      </c>
      <c r="D8861" s="215">
        <v>953681</v>
      </c>
      <c r="E8861" s="215">
        <v>1020</v>
      </c>
      <c r="F8861" s="215">
        <v>1122</v>
      </c>
      <c r="G8861" s="215">
        <v>1004</v>
      </c>
      <c r="I8861" s="215" t="s">
        <v>18397</v>
      </c>
      <c r="J8861" s="215" t="s">
        <v>18398</v>
      </c>
      <c r="K8861" s="215" t="s">
        <v>8741</v>
      </c>
      <c r="L8861" s="215" t="s">
        <v>23451</v>
      </c>
      <c r="AD8861" s="216"/>
    </row>
    <row r="8862" spans="1:30" s="215" customFormat="1" x14ac:dyDescent="0.25">
      <c r="A8862" s="215" t="s">
        <v>160</v>
      </c>
      <c r="B8862" s="215">
        <v>6266</v>
      </c>
      <c r="C8862" s="215" t="s">
        <v>288</v>
      </c>
      <c r="D8862" s="215">
        <v>953717</v>
      </c>
      <c r="E8862" s="215">
        <v>1020</v>
      </c>
      <c r="F8862" s="215">
        <v>1122</v>
      </c>
      <c r="G8862" s="215">
        <v>1004</v>
      </c>
      <c r="I8862" s="215" t="s">
        <v>18399</v>
      </c>
      <c r="J8862" s="215" t="s">
        <v>18400</v>
      </c>
      <c r="K8862" s="215" t="s">
        <v>8741</v>
      </c>
      <c r="L8862" s="215" t="s">
        <v>23452</v>
      </c>
      <c r="AD8862" s="216"/>
    </row>
    <row r="8863" spans="1:30" s="215" customFormat="1" x14ac:dyDescent="0.25">
      <c r="A8863" s="215" t="s">
        <v>160</v>
      </c>
      <c r="B8863" s="215">
        <v>6266</v>
      </c>
      <c r="C8863" s="215" t="s">
        <v>288</v>
      </c>
      <c r="D8863" s="215">
        <v>953718</v>
      </c>
      <c r="E8863" s="215">
        <v>1020</v>
      </c>
      <c r="F8863" s="215">
        <v>1122</v>
      </c>
      <c r="G8863" s="215">
        <v>1004</v>
      </c>
      <c r="I8863" s="215" t="s">
        <v>18401</v>
      </c>
      <c r="J8863" s="215" t="s">
        <v>18402</v>
      </c>
      <c r="K8863" s="215" t="s">
        <v>8741</v>
      </c>
      <c r="L8863" s="215" t="s">
        <v>23452</v>
      </c>
      <c r="AD8863" s="216"/>
    </row>
    <row r="8864" spans="1:30" s="215" customFormat="1" x14ac:dyDescent="0.25">
      <c r="A8864" s="215" t="s">
        <v>160</v>
      </c>
      <c r="B8864" s="215">
        <v>6266</v>
      </c>
      <c r="C8864" s="215" t="s">
        <v>288</v>
      </c>
      <c r="D8864" s="215">
        <v>953728</v>
      </c>
      <c r="E8864" s="215">
        <v>1020</v>
      </c>
      <c r="F8864" s="215">
        <v>1122</v>
      </c>
      <c r="G8864" s="215">
        <v>1004</v>
      </c>
      <c r="I8864" s="215" t="s">
        <v>18403</v>
      </c>
      <c r="J8864" s="215" t="s">
        <v>18404</v>
      </c>
      <c r="K8864" s="215" t="s">
        <v>8741</v>
      </c>
      <c r="L8864" s="215" t="s">
        <v>23453</v>
      </c>
      <c r="AD8864" s="216"/>
    </row>
    <row r="8865" spans="1:30" s="215" customFormat="1" x14ac:dyDescent="0.25">
      <c r="A8865" s="215" t="s">
        <v>160</v>
      </c>
      <c r="B8865" s="215">
        <v>6266</v>
      </c>
      <c r="C8865" s="215" t="s">
        <v>288</v>
      </c>
      <c r="D8865" s="215">
        <v>953729</v>
      </c>
      <c r="E8865" s="215">
        <v>1020</v>
      </c>
      <c r="F8865" s="215">
        <v>1122</v>
      </c>
      <c r="G8865" s="215">
        <v>1004</v>
      </c>
      <c r="I8865" s="215" t="s">
        <v>18405</v>
      </c>
      <c r="J8865" s="215" t="s">
        <v>18406</v>
      </c>
      <c r="K8865" s="215" t="s">
        <v>8741</v>
      </c>
      <c r="L8865" s="215" t="s">
        <v>23453</v>
      </c>
      <c r="AD8865" s="216"/>
    </row>
    <row r="8866" spans="1:30" s="215" customFormat="1" x14ac:dyDescent="0.25">
      <c r="A8866" s="215" t="s">
        <v>160</v>
      </c>
      <c r="B8866" s="215">
        <v>6266</v>
      </c>
      <c r="C8866" s="215" t="s">
        <v>288</v>
      </c>
      <c r="D8866" s="215">
        <v>953732</v>
      </c>
      <c r="E8866" s="215">
        <v>1020</v>
      </c>
      <c r="F8866" s="215">
        <v>1122</v>
      </c>
      <c r="G8866" s="215">
        <v>1004</v>
      </c>
      <c r="I8866" s="215" t="s">
        <v>18407</v>
      </c>
      <c r="J8866" s="215" t="s">
        <v>18408</v>
      </c>
      <c r="K8866" s="215" t="s">
        <v>8741</v>
      </c>
      <c r="L8866" s="215" t="s">
        <v>23454</v>
      </c>
      <c r="AD8866" s="216"/>
    </row>
    <row r="8867" spans="1:30" s="215" customFormat="1" x14ac:dyDescent="0.25">
      <c r="A8867" s="215" t="s">
        <v>160</v>
      </c>
      <c r="B8867" s="215">
        <v>6266</v>
      </c>
      <c r="C8867" s="215" t="s">
        <v>288</v>
      </c>
      <c r="D8867" s="215">
        <v>953733</v>
      </c>
      <c r="E8867" s="215">
        <v>1020</v>
      </c>
      <c r="F8867" s="215">
        <v>1122</v>
      </c>
      <c r="G8867" s="215">
        <v>1004</v>
      </c>
      <c r="I8867" s="215" t="s">
        <v>18409</v>
      </c>
      <c r="J8867" s="215" t="s">
        <v>18410</v>
      </c>
      <c r="K8867" s="215" t="s">
        <v>8741</v>
      </c>
      <c r="L8867" s="215" t="s">
        <v>23454</v>
      </c>
      <c r="AD8867" s="216"/>
    </row>
    <row r="8868" spans="1:30" s="215" customFormat="1" x14ac:dyDescent="0.25">
      <c r="A8868" s="215" t="s">
        <v>160</v>
      </c>
      <c r="B8868" s="215">
        <v>6266</v>
      </c>
      <c r="C8868" s="215" t="s">
        <v>288</v>
      </c>
      <c r="D8868" s="215">
        <v>953752</v>
      </c>
      <c r="E8868" s="215">
        <v>1020</v>
      </c>
      <c r="F8868" s="215">
        <v>1122</v>
      </c>
      <c r="G8868" s="215">
        <v>1004</v>
      </c>
      <c r="I8868" s="215" t="s">
        <v>18411</v>
      </c>
      <c r="J8868" s="215" t="s">
        <v>18412</v>
      </c>
      <c r="K8868" s="215" t="s">
        <v>8741</v>
      </c>
      <c r="L8868" s="215" t="s">
        <v>23455</v>
      </c>
      <c r="AD8868" s="216"/>
    </row>
    <row r="8869" spans="1:30" s="215" customFormat="1" x14ac:dyDescent="0.25">
      <c r="A8869" s="215" t="s">
        <v>160</v>
      </c>
      <c r="B8869" s="215">
        <v>6266</v>
      </c>
      <c r="C8869" s="215" t="s">
        <v>288</v>
      </c>
      <c r="D8869" s="215">
        <v>953754</v>
      </c>
      <c r="E8869" s="215">
        <v>1020</v>
      </c>
      <c r="F8869" s="215">
        <v>1122</v>
      </c>
      <c r="G8869" s="215">
        <v>1004</v>
      </c>
      <c r="I8869" s="215" t="s">
        <v>18413</v>
      </c>
      <c r="J8869" s="215" t="s">
        <v>18414</v>
      </c>
      <c r="K8869" s="215" t="s">
        <v>8741</v>
      </c>
      <c r="L8869" s="215" t="s">
        <v>23456</v>
      </c>
      <c r="AD8869" s="216"/>
    </row>
    <row r="8870" spans="1:30" s="215" customFormat="1" x14ac:dyDescent="0.25">
      <c r="A8870" s="215" t="s">
        <v>160</v>
      </c>
      <c r="B8870" s="215">
        <v>6266</v>
      </c>
      <c r="C8870" s="215" t="s">
        <v>288</v>
      </c>
      <c r="D8870" s="215">
        <v>953800</v>
      </c>
      <c r="E8870" s="215">
        <v>1040</v>
      </c>
      <c r="G8870" s="215">
        <v>1004</v>
      </c>
      <c r="I8870" s="215" t="s">
        <v>18415</v>
      </c>
      <c r="J8870" s="215" t="s">
        <v>18416</v>
      </c>
      <c r="K8870" s="215" t="s">
        <v>8741</v>
      </c>
      <c r="L8870" s="215" t="s">
        <v>23457</v>
      </c>
      <c r="AD8870" s="216"/>
    </row>
    <row r="8871" spans="1:30" s="215" customFormat="1" x14ac:dyDescent="0.25">
      <c r="A8871" s="215" t="s">
        <v>160</v>
      </c>
      <c r="B8871" s="215">
        <v>6266</v>
      </c>
      <c r="C8871" s="215" t="s">
        <v>288</v>
      </c>
      <c r="D8871" s="215">
        <v>953808</v>
      </c>
      <c r="E8871" s="215">
        <v>1020</v>
      </c>
      <c r="F8871" s="215">
        <v>1122</v>
      </c>
      <c r="G8871" s="215">
        <v>1004</v>
      </c>
      <c r="I8871" s="215" t="s">
        <v>18417</v>
      </c>
      <c r="J8871" s="215" t="s">
        <v>18418</v>
      </c>
      <c r="K8871" s="215" t="s">
        <v>8741</v>
      </c>
      <c r="L8871" s="215" t="s">
        <v>23458</v>
      </c>
      <c r="AD8871" s="216"/>
    </row>
    <row r="8872" spans="1:30" s="215" customFormat="1" x14ac:dyDescent="0.25">
      <c r="A8872" s="215" t="s">
        <v>160</v>
      </c>
      <c r="B8872" s="215">
        <v>6266</v>
      </c>
      <c r="C8872" s="215" t="s">
        <v>288</v>
      </c>
      <c r="D8872" s="215">
        <v>953831</v>
      </c>
      <c r="E8872" s="215">
        <v>1020</v>
      </c>
      <c r="F8872" s="215">
        <v>1122</v>
      </c>
      <c r="G8872" s="215">
        <v>1004</v>
      </c>
      <c r="I8872" s="215" t="s">
        <v>18419</v>
      </c>
      <c r="J8872" s="215" t="s">
        <v>18420</v>
      </c>
      <c r="K8872" s="215" t="s">
        <v>8741</v>
      </c>
      <c r="L8872" s="215" t="s">
        <v>23459</v>
      </c>
      <c r="AD8872" s="216"/>
    </row>
    <row r="8873" spans="1:30" s="215" customFormat="1" x14ac:dyDescent="0.25">
      <c r="A8873" s="215" t="s">
        <v>160</v>
      </c>
      <c r="B8873" s="215">
        <v>6266</v>
      </c>
      <c r="C8873" s="215" t="s">
        <v>288</v>
      </c>
      <c r="D8873" s="215">
        <v>953832</v>
      </c>
      <c r="E8873" s="215">
        <v>1020</v>
      </c>
      <c r="F8873" s="215">
        <v>1122</v>
      </c>
      <c r="G8873" s="215">
        <v>1004</v>
      </c>
      <c r="I8873" s="215" t="s">
        <v>18421</v>
      </c>
      <c r="J8873" s="215" t="s">
        <v>18422</v>
      </c>
      <c r="K8873" s="215" t="s">
        <v>8741</v>
      </c>
      <c r="L8873" s="215" t="s">
        <v>23459</v>
      </c>
      <c r="AD8873" s="216"/>
    </row>
    <row r="8874" spans="1:30" s="215" customFormat="1" x14ac:dyDescent="0.25">
      <c r="A8874" s="215" t="s">
        <v>160</v>
      </c>
      <c r="B8874" s="215">
        <v>6266</v>
      </c>
      <c r="C8874" s="215" t="s">
        <v>288</v>
      </c>
      <c r="D8874" s="215">
        <v>953833</v>
      </c>
      <c r="E8874" s="215">
        <v>1020</v>
      </c>
      <c r="F8874" s="215">
        <v>1122</v>
      </c>
      <c r="G8874" s="215">
        <v>1004</v>
      </c>
      <c r="I8874" s="215" t="s">
        <v>18423</v>
      </c>
      <c r="J8874" s="215" t="s">
        <v>18424</v>
      </c>
      <c r="K8874" s="215" t="s">
        <v>8741</v>
      </c>
      <c r="L8874" s="215" t="s">
        <v>23459</v>
      </c>
      <c r="AD8874" s="216"/>
    </row>
    <row r="8875" spans="1:30" s="215" customFormat="1" x14ac:dyDescent="0.25">
      <c r="A8875" s="215" t="s">
        <v>160</v>
      </c>
      <c r="B8875" s="215">
        <v>6266</v>
      </c>
      <c r="C8875" s="215" t="s">
        <v>288</v>
      </c>
      <c r="D8875" s="215">
        <v>953834</v>
      </c>
      <c r="E8875" s="215">
        <v>1020</v>
      </c>
      <c r="F8875" s="215">
        <v>1122</v>
      </c>
      <c r="G8875" s="215">
        <v>1004</v>
      </c>
      <c r="I8875" s="215" t="s">
        <v>18425</v>
      </c>
      <c r="J8875" s="215" t="s">
        <v>18426</v>
      </c>
      <c r="K8875" s="215" t="s">
        <v>8741</v>
      </c>
      <c r="L8875" s="215" t="s">
        <v>23460</v>
      </c>
      <c r="AD8875" s="216"/>
    </row>
    <row r="8876" spans="1:30" s="215" customFormat="1" x14ac:dyDescent="0.25">
      <c r="A8876" s="215" t="s">
        <v>160</v>
      </c>
      <c r="B8876" s="215">
        <v>6266</v>
      </c>
      <c r="C8876" s="215" t="s">
        <v>288</v>
      </c>
      <c r="D8876" s="215">
        <v>953835</v>
      </c>
      <c r="E8876" s="215">
        <v>1020</v>
      </c>
      <c r="F8876" s="215">
        <v>1122</v>
      </c>
      <c r="G8876" s="215">
        <v>1004</v>
      </c>
      <c r="I8876" s="215" t="s">
        <v>18427</v>
      </c>
      <c r="J8876" s="215" t="s">
        <v>18428</v>
      </c>
      <c r="K8876" s="215" t="s">
        <v>8741</v>
      </c>
      <c r="L8876" s="215" t="s">
        <v>23460</v>
      </c>
      <c r="AD8876" s="216"/>
    </row>
    <row r="8877" spans="1:30" s="215" customFormat="1" x14ac:dyDescent="0.25">
      <c r="A8877" s="215" t="s">
        <v>160</v>
      </c>
      <c r="B8877" s="215">
        <v>6266</v>
      </c>
      <c r="C8877" s="215" t="s">
        <v>288</v>
      </c>
      <c r="D8877" s="215">
        <v>953838</v>
      </c>
      <c r="E8877" s="215">
        <v>1020</v>
      </c>
      <c r="F8877" s="215">
        <v>1122</v>
      </c>
      <c r="G8877" s="215">
        <v>1004</v>
      </c>
      <c r="I8877" s="215" t="s">
        <v>18429</v>
      </c>
      <c r="J8877" s="215" t="s">
        <v>18430</v>
      </c>
      <c r="K8877" s="215" t="s">
        <v>8741</v>
      </c>
      <c r="L8877" s="215" t="s">
        <v>23461</v>
      </c>
      <c r="AD8877" s="216"/>
    </row>
    <row r="8878" spans="1:30" s="215" customFormat="1" x14ac:dyDescent="0.25">
      <c r="A8878" s="215" t="s">
        <v>160</v>
      </c>
      <c r="B8878" s="215">
        <v>6266</v>
      </c>
      <c r="C8878" s="215" t="s">
        <v>288</v>
      </c>
      <c r="D8878" s="215">
        <v>953851</v>
      </c>
      <c r="E8878" s="215">
        <v>1020</v>
      </c>
      <c r="F8878" s="215">
        <v>1122</v>
      </c>
      <c r="G8878" s="215">
        <v>1004</v>
      </c>
      <c r="I8878" s="215" t="s">
        <v>18431</v>
      </c>
      <c r="J8878" s="215" t="s">
        <v>18432</v>
      </c>
      <c r="K8878" s="215" t="s">
        <v>8741</v>
      </c>
      <c r="L8878" s="215" t="s">
        <v>23462</v>
      </c>
      <c r="AD8878" s="216"/>
    </row>
    <row r="8879" spans="1:30" s="215" customFormat="1" x14ac:dyDescent="0.25">
      <c r="A8879" s="215" t="s">
        <v>160</v>
      </c>
      <c r="B8879" s="215">
        <v>6266</v>
      </c>
      <c r="C8879" s="215" t="s">
        <v>288</v>
      </c>
      <c r="D8879" s="215">
        <v>953866</v>
      </c>
      <c r="E8879" s="215">
        <v>1030</v>
      </c>
      <c r="F8879" s="215">
        <v>1122</v>
      </c>
      <c r="G8879" s="215">
        <v>1004</v>
      </c>
      <c r="I8879" s="215" t="s">
        <v>18433</v>
      </c>
      <c r="J8879" s="215" t="s">
        <v>18434</v>
      </c>
      <c r="K8879" s="215" t="s">
        <v>8741</v>
      </c>
      <c r="L8879" s="215" t="s">
        <v>23463</v>
      </c>
      <c r="AD8879" s="216"/>
    </row>
    <row r="8880" spans="1:30" s="215" customFormat="1" x14ac:dyDescent="0.25">
      <c r="A8880" s="215" t="s">
        <v>160</v>
      </c>
      <c r="B8880" s="215">
        <v>6266</v>
      </c>
      <c r="C8880" s="215" t="s">
        <v>288</v>
      </c>
      <c r="D8880" s="215">
        <v>953877</v>
      </c>
      <c r="E8880" s="215">
        <v>1020</v>
      </c>
      <c r="F8880" s="215">
        <v>1122</v>
      </c>
      <c r="G8880" s="215">
        <v>1004</v>
      </c>
      <c r="I8880" s="215" t="s">
        <v>18435</v>
      </c>
      <c r="J8880" s="215" t="s">
        <v>18436</v>
      </c>
      <c r="K8880" s="215" t="s">
        <v>8741</v>
      </c>
      <c r="L8880" s="215" t="s">
        <v>23464</v>
      </c>
      <c r="AD8880" s="216"/>
    </row>
    <row r="8881" spans="1:30" s="215" customFormat="1" x14ac:dyDescent="0.25">
      <c r="A8881" s="215" t="s">
        <v>160</v>
      </c>
      <c r="B8881" s="215">
        <v>6266</v>
      </c>
      <c r="C8881" s="215" t="s">
        <v>288</v>
      </c>
      <c r="D8881" s="215">
        <v>953878</v>
      </c>
      <c r="E8881" s="215">
        <v>1020</v>
      </c>
      <c r="F8881" s="215">
        <v>1122</v>
      </c>
      <c r="G8881" s="215">
        <v>1004</v>
      </c>
      <c r="I8881" s="215" t="s">
        <v>18437</v>
      </c>
      <c r="J8881" s="215" t="s">
        <v>18438</v>
      </c>
      <c r="K8881" s="215" t="s">
        <v>8741</v>
      </c>
      <c r="L8881" s="215" t="s">
        <v>23464</v>
      </c>
      <c r="AD8881" s="216"/>
    </row>
    <row r="8882" spans="1:30" s="215" customFormat="1" x14ac:dyDescent="0.25">
      <c r="A8882" s="215" t="s">
        <v>160</v>
      </c>
      <c r="B8882" s="215">
        <v>6266</v>
      </c>
      <c r="C8882" s="215" t="s">
        <v>288</v>
      </c>
      <c r="D8882" s="215">
        <v>953896</v>
      </c>
      <c r="E8882" s="215">
        <v>1020</v>
      </c>
      <c r="F8882" s="215">
        <v>1122</v>
      </c>
      <c r="G8882" s="215">
        <v>1004</v>
      </c>
      <c r="I8882" s="215" t="s">
        <v>18439</v>
      </c>
      <c r="J8882" s="215" t="s">
        <v>18440</v>
      </c>
      <c r="K8882" s="215" t="s">
        <v>8741</v>
      </c>
      <c r="L8882" s="215" t="s">
        <v>23465</v>
      </c>
      <c r="AD8882" s="216"/>
    </row>
    <row r="8883" spans="1:30" s="215" customFormat="1" x14ac:dyDescent="0.25">
      <c r="A8883" s="215" t="s">
        <v>160</v>
      </c>
      <c r="B8883" s="215">
        <v>6266</v>
      </c>
      <c r="C8883" s="215" t="s">
        <v>288</v>
      </c>
      <c r="D8883" s="215">
        <v>953897</v>
      </c>
      <c r="E8883" s="215">
        <v>1020</v>
      </c>
      <c r="F8883" s="215">
        <v>1122</v>
      </c>
      <c r="G8883" s="215">
        <v>1004</v>
      </c>
      <c r="I8883" s="215" t="s">
        <v>18441</v>
      </c>
      <c r="J8883" s="215" t="s">
        <v>18442</v>
      </c>
      <c r="K8883" s="215" t="s">
        <v>8741</v>
      </c>
      <c r="L8883" s="215" t="s">
        <v>23465</v>
      </c>
      <c r="AD8883" s="216"/>
    </row>
    <row r="8884" spans="1:30" s="215" customFormat="1" x14ac:dyDescent="0.25">
      <c r="A8884" s="215" t="s">
        <v>160</v>
      </c>
      <c r="B8884" s="215">
        <v>6266</v>
      </c>
      <c r="C8884" s="215" t="s">
        <v>288</v>
      </c>
      <c r="D8884" s="215">
        <v>953934</v>
      </c>
      <c r="E8884" s="215">
        <v>1020</v>
      </c>
      <c r="F8884" s="215">
        <v>1122</v>
      </c>
      <c r="G8884" s="215">
        <v>1004</v>
      </c>
      <c r="I8884" s="215" t="s">
        <v>18443</v>
      </c>
      <c r="J8884" s="215" t="s">
        <v>18444</v>
      </c>
      <c r="K8884" s="215" t="s">
        <v>8741</v>
      </c>
      <c r="L8884" s="215" t="s">
        <v>23466</v>
      </c>
      <c r="AD8884" s="216"/>
    </row>
    <row r="8885" spans="1:30" s="215" customFormat="1" x14ac:dyDescent="0.25">
      <c r="A8885" s="215" t="s">
        <v>160</v>
      </c>
      <c r="B8885" s="215">
        <v>6266</v>
      </c>
      <c r="C8885" s="215" t="s">
        <v>288</v>
      </c>
      <c r="D8885" s="215">
        <v>953935</v>
      </c>
      <c r="E8885" s="215">
        <v>1020</v>
      </c>
      <c r="F8885" s="215">
        <v>1122</v>
      </c>
      <c r="G8885" s="215">
        <v>1004</v>
      </c>
      <c r="I8885" s="215" t="s">
        <v>18445</v>
      </c>
      <c r="J8885" s="215" t="s">
        <v>18446</v>
      </c>
      <c r="K8885" s="215" t="s">
        <v>8741</v>
      </c>
      <c r="L8885" s="215" t="s">
        <v>23467</v>
      </c>
      <c r="AD8885" s="216"/>
    </row>
    <row r="8886" spans="1:30" s="215" customFormat="1" x14ac:dyDescent="0.25">
      <c r="A8886" s="215" t="s">
        <v>160</v>
      </c>
      <c r="B8886" s="215">
        <v>6266</v>
      </c>
      <c r="C8886" s="215" t="s">
        <v>288</v>
      </c>
      <c r="D8886" s="215">
        <v>953975</v>
      </c>
      <c r="E8886" s="215">
        <v>1030</v>
      </c>
      <c r="F8886" s="215">
        <v>1122</v>
      </c>
      <c r="G8886" s="215">
        <v>1004</v>
      </c>
      <c r="I8886" s="215" t="s">
        <v>18447</v>
      </c>
      <c r="J8886" s="215" t="s">
        <v>18448</v>
      </c>
      <c r="K8886" s="215" t="s">
        <v>8741</v>
      </c>
      <c r="L8886" s="215" t="s">
        <v>23468</v>
      </c>
      <c r="AD8886" s="216"/>
    </row>
    <row r="8887" spans="1:30" s="215" customFormat="1" x14ac:dyDescent="0.25">
      <c r="A8887" s="215" t="s">
        <v>160</v>
      </c>
      <c r="B8887" s="215">
        <v>6266</v>
      </c>
      <c r="C8887" s="215" t="s">
        <v>288</v>
      </c>
      <c r="D8887" s="215">
        <v>953977</v>
      </c>
      <c r="E8887" s="215">
        <v>1020</v>
      </c>
      <c r="F8887" s="215">
        <v>1122</v>
      </c>
      <c r="G8887" s="215">
        <v>1004</v>
      </c>
      <c r="I8887" s="215" t="s">
        <v>18449</v>
      </c>
      <c r="J8887" s="215" t="s">
        <v>18450</v>
      </c>
      <c r="K8887" s="215" t="s">
        <v>8741</v>
      </c>
      <c r="L8887" s="215" t="s">
        <v>23469</v>
      </c>
      <c r="AD8887" s="216"/>
    </row>
    <row r="8888" spans="1:30" s="215" customFormat="1" x14ac:dyDescent="0.25">
      <c r="A8888" s="215" t="s">
        <v>160</v>
      </c>
      <c r="B8888" s="215">
        <v>6266</v>
      </c>
      <c r="C8888" s="215" t="s">
        <v>288</v>
      </c>
      <c r="D8888" s="215">
        <v>953978</v>
      </c>
      <c r="E8888" s="215">
        <v>1020</v>
      </c>
      <c r="F8888" s="215">
        <v>1122</v>
      </c>
      <c r="G8888" s="215">
        <v>1004</v>
      </c>
      <c r="I8888" s="215" t="s">
        <v>18451</v>
      </c>
      <c r="J8888" s="215" t="s">
        <v>18452</v>
      </c>
      <c r="K8888" s="215" t="s">
        <v>8741</v>
      </c>
      <c r="L8888" s="215" t="s">
        <v>23469</v>
      </c>
      <c r="AD8888" s="216"/>
    </row>
    <row r="8889" spans="1:30" s="215" customFormat="1" x14ac:dyDescent="0.25">
      <c r="A8889" s="215" t="s">
        <v>160</v>
      </c>
      <c r="B8889" s="215">
        <v>6266</v>
      </c>
      <c r="C8889" s="215" t="s">
        <v>288</v>
      </c>
      <c r="D8889" s="215">
        <v>953983</v>
      </c>
      <c r="E8889" s="215">
        <v>1020</v>
      </c>
      <c r="F8889" s="215">
        <v>1122</v>
      </c>
      <c r="G8889" s="215">
        <v>1004</v>
      </c>
      <c r="I8889" s="215" t="s">
        <v>18453</v>
      </c>
      <c r="J8889" s="215" t="s">
        <v>18454</v>
      </c>
      <c r="K8889" s="215" t="s">
        <v>8741</v>
      </c>
      <c r="L8889" s="215" t="s">
        <v>23470</v>
      </c>
      <c r="AD8889" s="216"/>
    </row>
    <row r="8890" spans="1:30" s="215" customFormat="1" x14ac:dyDescent="0.25">
      <c r="A8890" s="215" t="s">
        <v>160</v>
      </c>
      <c r="B8890" s="215">
        <v>6266</v>
      </c>
      <c r="C8890" s="215" t="s">
        <v>288</v>
      </c>
      <c r="D8890" s="215">
        <v>953985</v>
      </c>
      <c r="E8890" s="215">
        <v>1020</v>
      </c>
      <c r="F8890" s="215">
        <v>1122</v>
      </c>
      <c r="G8890" s="215">
        <v>1004</v>
      </c>
      <c r="I8890" s="215" t="s">
        <v>18455</v>
      </c>
      <c r="J8890" s="215" t="s">
        <v>18456</v>
      </c>
      <c r="K8890" s="215" t="s">
        <v>8741</v>
      </c>
      <c r="L8890" s="215" t="s">
        <v>23471</v>
      </c>
      <c r="AD8890" s="216"/>
    </row>
    <row r="8891" spans="1:30" s="215" customFormat="1" x14ac:dyDescent="0.25">
      <c r="A8891" s="215" t="s">
        <v>160</v>
      </c>
      <c r="B8891" s="215">
        <v>6266</v>
      </c>
      <c r="C8891" s="215" t="s">
        <v>288</v>
      </c>
      <c r="D8891" s="215">
        <v>953988</v>
      </c>
      <c r="E8891" s="215">
        <v>1020</v>
      </c>
      <c r="F8891" s="215">
        <v>1122</v>
      </c>
      <c r="G8891" s="215">
        <v>1004</v>
      </c>
      <c r="I8891" s="215" t="s">
        <v>18457</v>
      </c>
      <c r="J8891" s="215" t="s">
        <v>18458</v>
      </c>
      <c r="K8891" s="215" t="s">
        <v>8741</v>
      </c>
      <c r="L8891" s="215" t="s">
        <v>23472</v>
      </c>
      <c r="AD8891" s="216"/>
    </row>
    <row r="8892" spans="1:30" s="215" customFormat="1" x14ac:dyDescent="0.25">
      <c r="A8892" s="215" t="s">
        <v>160</v>
      </c>
      <c r="B8892" s="215">
        <v>6266</v>
      </c>
      <c r="C8892" s="215" t="s">
        <v>288</v>
      </c>
      <c r="D8892" s="215">
        <v>953989</v>
      </c>
      <c r="E8892" s="215">
        <v>1030</v>
      </c>
      <c r="F8892" s="215">
        <v>1122</v>
      </c>
      <c r="G8892" s="215">
        <v>1004</v>
      </c>
      <c r="I8892" s="215" t="s">
        <v>18459</v>
      </c>
      <c r="J8892" s="215" t="s">
        <v>18460</v>
      </c>
      <c r="K8892" s="215" t="s">
        <v>8741</v>
      </c>
      <c r="L8892" s="215" t="s">
        <v>23472</v>
      </c>
      <c r="AD8892" s="216"/>
    </row>
    <row r="8893" spans="1:30" s="215" customFormat="1" x14ac:dyDescent="0.25">
      <c r="A8893" s="215" t="s">
        <v>160</v>
      </c>
      <c r="B8893" s="215">
        <v>6266</v>
      </c>
      <c r="C8893" s="215" t="s">
        <v>288</v>
      </c>
      <c r="D8893" s="215">
        <v>953997</v>
      </c>
      <c r="E8893" s="215">
        <v>1020</v>
      </c>
      <c r="F8893" s="215">
        <v>1122</v>
      </c>
      <c r="G8893" s="215">
        <v>1004</v>
      </c>
      <c r="I8893" s="215" t="s">
        <v>18461</v>
      </c>
      <c r="J8893" s="215" t="s">
        <v>18462</v>
      </c>
      <c r="K8893" s="215" t="s">
        <v>8741</v>
      </c>
      <c r="L8893" s="215" t="s">
        <v>23473</v>
      </c>
      <c r="AD8893" s="216"/>
    </row>
    <row r="8894" spans="1:30" s="215" customFormat="1" x14ac:dyDescent="0.25">
      <c r="A8894" s="215" t="s">
        <v>160</v>
      </c>
      <c r="B8894" s="215">
        <v>6266</v>
      </c>
      <c r="C8894" s="215" t="s">
        <v>288</v>
      </c>
      <c r="D8894" s="215">
        <v>953999</v>
      </c>
      <c r="E8894" s="215">
        <v>1020</v>
      </c>
      <c r="F8894" s="215">
        <v>1122</v>
      </c>
      <c r="G8894" s="215">
        <v>1004</v>
      </c>
      <c r="I8894" s="215" t="s">
        <v>18463</v>
      </c>
      <c r="J8894" s="215" t="s">
        <v>18464</v>
      </c>
      <c r="K8894" s="215" t="s">
        <v>8741</v>
      </c>
      <c r="L8894" s="215" t="s">
        <v>23474</v>
      </c>
      <c r="AD8894" s="216"/>
    </row>
    <row r="8895" spans="1:30" s="215" customFormat="1" x14ac:dyDescent="0.25">
      <c r="A8895" s="215" t="s">
        <v>160</v>
      </c>
      <c r="B8895" s="215">
        <v>6266</v>
      </c>
      <c r="C8895" s="215" t="s">
        <v>288</v>
      </c>
      <c r="D8895" s="215">
        <v>954007</v>
      </c>
      <c r="E8895" s="215">
        <v>1020</v>
      </c>
      <c r="F8895" s="215">
        <v>1122</v>
      </c>
      <c r="G8895" s="215">
        <v>1004</v>
      </c>
      <c r="I8895" s="215" t="s">
        <v>18465</v>
      </c>
      <c r="J8895" s="215" t="s">
        <v>18466</v>
      </c>
      <c r="K8895" s="215" t="s">
        <v>8741</v>
      </c>
      <c r="L8895" s="215" t="s">
        <v>23475</v>
      </c>
      <c r="AD8895" s="216"/>
    </row>
    <row r="8896" spans="1:30" s="215" customFormat="1" x14ac:dyDescent="0.25">
      <c r="A8896" s="215" t="s">
        <v>160</v>
      </c>
      <c r="B8896" s="215">
        <v>6266</v>
      </c>
      <c r="C8896" s="215" t="s">
        <v>288</v>
      </c>
      <c r="D8896" s="215">
        <v>954018</v>
      </c>
      <c r="E8896" s="215">
        <v>1020</v>
      </c>
      <c r="F8896" s="215">
        <v>1122</v>
      </c>
      <c r="G8896" s="215">
        <v>1004</v>
      </c>
      <c r="I8896" s="215" t="s">
        <v>18467</v>
      </c>
      <c r="J8896" s="215" t="s">
        <v>18468</v>
      </c>
      <c r="K8896" s="215" t="s">
        <v>8741</v>
      </c>
      <c r="L8896" s="215" t="s">
        <v>23476</v>
      </c>
      <c r="AD8896" s="216"/>
    </row>
    <row r="8897" spans="1:30" s="215" customFormat="1" x14ac:dyDescent="0.25">
      <c r="A8897" s="215" t="s">
        <v>160</v>
      </c>
      <c r="B8897" s="215">
        <v>6266</v>
      </c>
      <c r="C8897" s="215" t="s">
        <v>288</v>
      </c>
      <c r="D8897" s="215">
        <v>954019</v>
      </c>
      <c r="E8897" s="215">
        <v>1020</v>
      </c>
      <c r="F8897" s="215">
        <v>1122</v>
      </c>
      <c r="G8897" s="215">
        <v>1004</v>
      </c>
      <c r="I8897" s="215" t="s">
        <v>18469</v>
      </c>
      <c r="J8897" s="215" t="s">
        <v>18470</v>
      </c>
      <c r="K8897" s="215" t="s">
        <v>8741</v>
      </c>
      <c r="L8897" s="215" t="s">
        <v>23476</v>
      </c>
      <c r="AD8897" s="216"/>
    </row>
    <row r="8898" spans="1:30" s="215" customFormat="1" x14ac:dyDescent="0.25">
      <c r="A8898" s="215" t="s">
        <v>160</v>
      </c>
      <c r="B8898" s="215">
        <v>6266</v>
      </c>
      <c r="C8898" s="215" t="s">
        <v>288</v>
      </c>
      <c r="D8898" s="215">
        <v>954021</v>
      </c>
      <c r="E8898" s="215">
        <v>1020</v>
      </c>
      <c r="F8898" s="215">
        <v>1122</v>
      </c>
      <c r="G8898" s="215">
        <v>1004</v>
      </c>
      <c r="I8898" s="215" t="s">
        <v>18471</v>
      </c>
      <c r="J8898" s="215" t="s">
        <v>18472</v>
      </c>
      <c r="K8898" s="215" t="s">
        <v>8741</v>
      </c>
      <c r="L8898" s="215" t="s">
        <v>23477</v>
      </c>
      <c r="AD8898" s="216"/>
    </row>
    <row r="8899" spans="1:30" s="215" customFormat="1" x14ac:dyDescent="0.25">
      <c r="A8899" s="215" t="s">
        <v>160</v>
      </c>
      <c r="B8899" s="215">
        <v>6266</v>
      </c>
      <c r="C8899" s="215" t="s">
        <v>288</v>
      </c>
      <c r="D8899" s="215">
        <v>954023</v>
      </c>
      <c r="E8899" s="215">
        <v>1020</v>
      </c>
      <c r="F8899" s="215">
        <v>1122</v>
      </c>
      <c r="G8899" s="215">
        <v>1004</v>
      </c>
      <c r="I8899" s="215" t="s">
        <v>18473</v>
      </c>
      <c r="J8899" s="215" t="s">
        <v>18474</v>
      </c>
      <c r="K8899" s="215" t="s">
        <v>8741</v>
      </c>
      <c r="L8899" s="215" t="s">
        <v>23478</v>
      </c>
      <c r="AD8899" s="216"/>
    </row>
    <row r="8900" spans="1:30" s="215" customFormat="1" x14ac:dyDescent="0.25">
      <c r="A8900" s="215" t="s">
        <v>160</v>
      </c>
      <c r="B8900" s="215">
        <v>6266</v>
      </c>
      <c r="C8900" s="215" t="s">
        <v>288</v>
      </c>
      <c r="D8900" s="215">
        <v>954030</v>
      </c>
      <c r="E8900" s="215">
        <v>1020</v>
      </c>
      <c r="F8900" s="215">
        <v>1122</v>
      </c>
      <c r="G8900" s="215">
        <v>1004</v>
      </c>
      <c r="I8900" s="215" t="s">
        <v>18475</v>
      </c>
      <c r="J8900" s="215" t="s">
        <v>18476</v>
      </c>
      <c r="K8900" s="215" t="s">
        <v>8741</v>
      </c>
      <c r="L8900" s="215" t="s">
        <v>23479</v>
      </c>
      <c r="AD8900" s="216"/>
    </row>
    <row r="8901" spans="1:30" s="215" customFormat="1" x14ac:dyDescent="0.25">
      <c r="A8901" s="215" t="s">
        <v>160</v>
      </c>
      <c r="B8901" s="215">
        <v>6266</v>
      </c>
      <c r="C8901" s="215" t="s">
        <v>288</v>
      </c>
      <c r="D8901" s="215">
        <v>954034</v>
      </c>
      <c r="E8901" s="215">
        <v>1020</v>
      </c>
      <c r="F8901" s="215">
        <v>1122</v>
      </c>
      <c r="G8901" s="215">
        <v>1004</v>
      </c>
      <c r="I8901" s="215" t="s">
        <v>18477</v>
      </c>
      <c r="J8901" s="215" t="s">
        <v>18478</v>
      </c>
      <c r="K8901" s="215" t="s">
        <v>8741</v>
      </c>
      <c r="L8901" s="215" t="s">
        <v>23480</v>
      </c>
      <c r="AD8901" s="216"/>
    </row>
    <row r="8902" spans="1:30" s="215" customFormat="1" x14ac:dyDescent="0.25">
      <c r="A8902" s="215" t="s">
        <v>160</v>
      </c>
      <c r="B8902" s="215">
        <v>6266</v>
      </c>
      <c r="C8902" s="215" t="s">
        <v>288</v>
      </c>
      <c r="D8902" s="215">
        <v>954076</v>
      </c>
      <c r="E8902" s="215">
        <v>1020</v>
      </c>
      <c r="F8902" s="215">
        <v>1121</v>
      </c>
      <c r="G8902" s="215">
        <v>1004</v>
      </c>
      <c r="I8902" s="215" t="s">
        <v>18479</v>
      </c>
      <c r="J8902" s="215" t="s">
        <v>18480</v>
      </c>
      <c r="K8902" s="215" t="s">
        <v>8741</v>
      </c>
      <c r="L8902" s="215" t="s">
        <v>23481</v>
      </c>
      <c r="AD8902" s="216"/>
    </row>
    <row r="8903" spans="1:30" s="215" customFormat="1" x14ac:dyDescent="0.25">
      <c r="A8903" s="215" t="s">
        <v>160</v>
      </c>
      <c r="B8903" s="215">
        <v>6266</v>
      </c>
      <c r="C8903" s="215" t="s">
        <v>288</v>
      </c>
      <c r="D8903" s="215">
        <v>954102</v>
      </c>
      <c r="E8903" s="215">
        <v>1020</v>
      </c>
      <c r="F8903" s="215">
        <v>1121</v>
      </c>
      <c r="G8903" s="215">
        <v>1004</v>
      </c>
      <c r="I8903" s="215" t="s">
        <v>18481</v>
      </c>
      <c r="J8903" s="215" t="s">
        <v>18482</v>
      </c>
      <c r="K8903" s="215" t="s">
        <v>8741</v>
      </c>
      <c r="L8903" s="215" t="s">
        <v>23482</v>
      </c>
      <c r="AD8903" s="216"/>
    </row>
    <row r="8904" spans="1:30" s="215" customFormat="1" x14ac:dyDescent="0.25">
      <c r="A8904" s="215" t="s">
        <v>160</v>
      </c>
      <c r="B8904" s="215">
        <v>6266</v>
      </c>
      <c r="C8904" s="215" t="s">
        <v>288</v>
      </c>
      <c r="D8904" s="215">
        <v>954118</v>
      </c>
      <c r="E8904" s="215">
        <v>1020</v>
      </c>
      <c r="F8904" s="215">
        <v>1110</v>
      </c>
      <c r="G8904" s="215">
        <v>1004</v>
      </c>
      <c r="I8904" s="215" t="s">
        <v>18483</v>
      </c>
      <c r="J8904" s="215" t="s">
        <v>18484</v>
      </c>
      <c r="K8904" s="215" t="s">
        <v>8741</v>
      </c>
      <c r="L8904" s="215" t="s">
        <v>23483</v>
      </c>
      <c r="AD8904" s="216"/>
    </row>
    <row r="8905" spans="1:30" s="215" customFormat="1" x14ac:dyDescent="0.25">
      <c r="A8905" s="215" t="s">
        <v>160</v>
      </c>
      <c r="B8905" s="215">
        <v>6266</v>
      </c>
      <c r="C8905" s="215" t="s">
        <v>288</v>
      </c>
      <c r="D8905" s="215">
        <v>954119</v>
      </c>
      <c r="E8905" s="215">
        <v>1020</v>
      </c>
      <c r="F8905" s="215">
        <v>1110</v>
      </c>
      <c r="G8905" s="215">
        <v>1004</v>
      </c>
      <c r="I8905" s="215" t="s">
        <v>18485</v>
      </c>
      <c r="J8905" s="215" t="s">
        <v>18486</v>
      </c>
      <c r="K8905" s="215" t="s">
        <v>8741</v>
      </c>
      <c r="L8905" s="215" t="s">
        <v>23483</v>
      </c>
      <c r="AD8905" s="216"/>
    </row>
    <row r="8906" spans="1:30" s="215" customFormat="1" x14ac:dyDescent="0.25">
      <c r="A8906" s="215" t="s">
        <v>160</v>
      </c>
      <c r="B8906" s="215">
        <v>6266</v>
      </c>
      <c r="C8906" s="215" t="s">
        <v>288</v>
      </c>
      <c r="D8906" s="215">
        <v>954121</v>
      </c>
      <c r="E8906" s="215">
        <v>1020</v>
      </c>
      <c r="F8906" s="215">
        <v>1110</v>
      </c>
      <c r="G8906" s="215">
        <v>1004</v>
      </c>
      <c r="I8906" s="215" t="s">
        <v>18487</v>
      </c>
      <c r="J8906" s="215" t="s">
        <v>18488</v>
      </c>
      <c r="K8906" s="215" t="s">
        <v>8741</v>
      </c>
      <c r="L8906" s="215" t="s">
        <v>23484</v>
      </c>
      <c r="AD8906" s="216"/>
    </row>
    <row r="8907" spans="1:30" s="215" customFormat="1" x14ac:dyDescent="0.25">
      <c r="A8907" s="215" t="s">
        <v>160</v>
      </c>
      <c r="B8907" s="215">
        <v>6266</v>
      </c>
      <c r="C8907" s="215" t="s">
        <v>288</v>
      </c>
      <c r="D8907" s="215">
        <v>954122</v>
      </c>
      <c r="E8907" s="215">
        <v>1020</v>
      </c>
      <c r="F8907" s="215">
        <v>1110</v>
      </c>
      <c r="G8907" s="215">
        <v>1004</v>
      </c>
      <c r="I8907" s="215" t="s">
        <v>18489</v>
      </c>
      <c r="J8907" s="215" t="s">
        <v>18490</v>
      </c>
      <c r="K8907" s="215" t="s">
        <v>8741</v>
      </c>
      <c r="L8907" s="215" t="s">
        <v>23484</v>
      </c>
      <c r="AD8907" s="216"/>
    </row>
    <row r="8908" spans="1:30" s="215" customFormat="1" x14ac:dyDescent="0.25">
      <c r="A8908" s="215" t="s">
        <v>160</v>
      </c>
      <c r="B8908" s="215">
        <v>6266</v>
      </c>
      <c r="C8908" s="215" t="s">
        <v>288</v>
      </c>
      <c r="D8908" s="215">
        <v>954123</v>
      </c>
      <c r="E8908" s="215">
        <v>1020</v>
      </c>
      <c r="F8908" s="215">
        <v>1110</v>
      </c>
      <c r="G8908" s="215">
        <v>1004</v>
      </c>
      <c r="I8908" s="215" t="s">
        <v>18491</v>
      </c>
      <c r="J8908" s="215" t="s">
        <v>18492</v>
      </c>
      <c r="K8908" s="215" t="s">
        <v>8741</v>
      </c>
      <c r="L8908" s="215" t="s">
        <v>23484</v>
      </c>
      <c r="AD8908" s="216"/>
    </row>
    <row r="8909" spans="1:30" s="215" customFormat="1" x14ac:dyDescent="0.25">
      <c r="A8909" s="215" t="s">
        <v>160</v>
      </c>
      <c r="B8909" s="215">
        <v>6266</v>
      </c>
      <c r="C8909" s="215" t="s">
        <v>288</v>
      </c>
      <c r="D8909" s="215">
        <v>954125</v>
      </c>
      <c r="E8909" s="215">
        <v>1020</v>
      </c>
      <c r="F8909" s="215">
        <v>1122</v>
      </c>
      <c r="G8909" s="215">
        <v>1004</v>
      </c>
      <c r="I8909" s="215" t="s">
        <v>18493</v>
      </c>
      <c r="J8909" s="215" t="s">
        <v>18494</v>
      </c>
      <c r="K8909" s="215" t="s">
        <v>8741</v>
      </c>
      <c r="L8909" s="215" t="s">
        <v>23485</v>
      </c>
      <c r="AD8909" s="216"/>
    </row>
    <row r="8910" spans="1:30" s="215" customFormat="1" x14ac:dyDescent="0.25">
      <c r="A8910" s="215" t="s">
        <v>160</v>
      </c>
      <c r="B8910" s="215">
        <v>6266</v>
      </c>
      <c r="C8910" s="215" t="s">
        <v>288</v>
      </c>
      <c r="D8910" s="215">
        <v>954129</v>
      </c>
      <c r="E8910" s="215">
        <v>1020</v>
      </c>
      <c r="F8910" s="215">
        <v>1122</v>
      </c>
      <c r="G8910" s="215">
        <v>1004</v>
      </c>
      <c r="I8910" s="215" t="s">
        <v>18495</v>
      </c>
      <c r="J8910" s="215" t="s">
        <v>18496</v>
      </c>
      <c r="K8910" s="215" t="s">
        <v>8741</v>
      </c>
      <c r="L8910" s="215" t="s">
        <v>23486</v>
      </c>
      <c r="AD8910" s="216"/>
    </row>
    <row r="8911" spans="1:30" s="215" customFormat="1" x14ac:dyDescent="0.25">
      <c r="A8911" s="215" t="s">
        <v>160</v>
      </c>
      <c r="B8911" s="215">
        <v>6266</v>
      </c>
      <c r="C8911" s="215" t="s">
        <v>288</v>
      </c>
      <c r="D8911" s="215">
        <v>954146</v>
      </c>
      <c r="E8911" s="215">
        <v>1020</v>
      </c>
      <c r="F8911" s="215">
        <v>1122</v>
      </c>
      <c r="G8911" s="215">
        <v>1004</v>
      </c>
      <c r="I8911" s="215" t="s">
        <v>18497</v>
      </c>
      <c r="J8911" s="215" t="s">
        <v>18498</v>
      </c>
      <c r="K8911" s="215" t="s">
        <v>8741</v>
      </c>
      <c r="L8911" s="215" t="s">
        <v>23487</v>
      </c>
      <c r="AD8911" s="216"/>
    </row>
    <row r="8912" spans="1:30" s="215" customFormat="1" x14ac:dyDescent="0.25">
      <c r="A8912" s="215" t="s">
        <v>160</v>
      </c>
      <c r="B8912" s="215">
        <v>6266</v>
      </c>
      <c r="C8912" s="215" t="s">
        <v>288</v>
      </c>
      <c r="D8912" s="215">
        <v>954151</v>
      </c>
      <c r="E8912" s="215">
        <v>1020</v>
      </c>
      <c r="F8912" s="215">
        <v>1110</v>
      </c>
      <c r="G8912" s="215">
        <v>1004</v>
      </c>
      <c r="I8912" s="215" t="s">
        <v>18499</v>
      </c>
      <c r="J8912" s="215" t="s">
        <v>18500</v>
      </c>
      <c r="K8912" s="215" t="s">
        <v>8741</v>
      </c>
      <c r="L8912" s="215" t="s">
        <v>23488</v>
      </c>
      <c r="AD8912" s="216"/>
    </row>
    <row r="8913" spans="1:30" s="215" customFormat="1" x14ac:dyDescent="0.25">
      <c r="A8913" s="215" t="s">
        <v>160</v>
      </c>
      <c r="B8913" s="215">
        <v>6266</v>
      </c>
      <c r="C8913" s="215" t="s">
        <v>288</v>
      </c>
      <c r="D8913" s="215">
        <v>954152</v>
      </c>
      <c r="E8913" s="215">
        <v>1020</v>
      </c>
      <c r="F8913" s="215">
        <v>1110</v>
      </c>
      <c r="G8913" s="215">
        <v>1004</v>
      </c>
      <c r="I8913" s="215" t="s">
        <v>18501</v>
      </c>
      <c r="J8913" s="215" t="s">
        <v>18502</v>
      </c>
      <c r="K8913" s="215" t="s">
        <v>8741</v>
      </c>
      <c r="L8913" s="215" t="s">
        <v>23489</v>
      </c>
      <c r="AD8913" s="216"/>
    </row>
    <row r="8914" spans="1:30" s="215" customFormat="1" x14ac:dyDescent="0.25">
      <c r="A8914" s="215" t="s">
        <v>160</v>
      </c>
      <c r="B8914" s="215">
        <v>6266</v>
      </c>
      <c r="C8914" s="215" t="s">
        <v>288</v>
      </c>
      <c r="D8914" s="215">
        <v>954159</v>
      </c>
      <c r="E8914" s="215">
        <v>1020</v>
      </c>
      <c r="F8914" s="215">
        <v>1122</v>
      </c>
      <c r="G8914" s="215">
        <v>1004</v>
      </c>
      <c r="I8914" s="215" t="s">
        <v>18503</v>
      </c>
      <c r="J8914" s="215" t="s">
        <v>18504</v>
      </c>
      <c r="K8914" s="215" t="s">
        <v>8741</v>
      </c>
      <c r="L8914" s="215" t="s">
        <v>23490</v>
      </c>
      <c r="AD8914" s="216"/>
    </row>
    <row r="8915" spans="1:30" s="215" customFormat="1" x14ac:dyDescent="0.25">
      <c r="A8915" s="215" t="s">
        <v>160</v>
      </c>
      <c r="B8915" s="215">
        <v>6266</v>
      </c>
      <c r="C8915" s="215" t="s">
        <v>288</v>
      </c>
      <c r="D8915" s="215">
        <v>954263</v>
      </c>
      <c r="E8915" s="215">
        <v>1040</v>
      </c>
      <c r="F8915" s="215">
        <v>1130</v>
      </c>
      <c r="G8915" s="215">
        <v>1004</v>
      </c>
      <c r="I8915" s="215" t="s">
        <v>18505</v>
      </c>
      <c r="J8915" s="215" t="s">
        <v>18506</v>
      </c>
      <c r="K8915" s="215" t="s">
        <v>8741</v>
      </c>
      <c r="L8915" s="215" t="s">
        <v>23491</v>
      </c>
      <c r="AD8915" s="216"/>
    </row>
    <row r="8916" spans="1:30" s="215" customFormat="1" x14ac:dyDescent="0.25">
      <c r="A8916" s="215" t="s">
        <v>160</v>
      </c>
      <c r="B8916" s="215">
        <v>6266</v>
      </c>
      <c r="C8916" s="215" t="s">
        <v>288</v>
      </c>
      <c r="D8916" s="215">
        <v>954284</v>
      </c>
      <c r="E8916" s="215">
        <v>1020</v>
      </c>
      <c r="F8916" s="215">
        <v>1122</v>
      </c>
      <c r="G8916" s="215">
        <v>1004</v>
      </c>
      <c r="I8916" s="215" t="s">
        <v>18507</v>
      </c>
      <c r="J8916" s="215" t="s">
        <v>18508</v>
      </c>
      <c r="K8916" s="215" t="s">
        <v>8741</v>
      </c>
      <c r="L8916" s="215" t="s">
        <v>23492</v>
      </c>
      <c r="AD8916" s="216"/>
    </row>
    <row r="8917" spans="1:30" s="215" customFormat="1" x14ac:dyDescent="0.25">
      <c r="A8917" s="215" t="s">
        <v>160</v>
      </c>
      <c r="B8917" s="215">
        <v>6266</v>
      </c>
      <c r="C8917" s="215" t="s">
        <v>288</v>
      </c>
      <c r="D8917" s="215">
        <v>954298</v>
      </c>
      <c r="E8917" s="215">
        <v>1030</v>
      </c>
      <c r="F8917" s="215">
        <v>1122</v>
      </c>
      <c r="G8917" s="215">
        <v>1004</v>
      </c>
      <c r="I8917" s="215" t="s">
        <v>18509</v>
      </c>
      <c r="J8917" s="215" t="s">
        <v>18510</v>
      </c>
      <c r="K8917" s="215" t="s">
        <v>8741</v>
      </c>
      <c r="L8917" s="215" t="s">
        <v>23493</v>
      </c>
      <c r="AD8917" s="216"/>
    </row>
    <row r="8918" spans="1:30" s="215" customFormat="1" x14ac:dyDescent="0.25">
      <c r="A8918" s="215" t="s">
        <v>160</v>
      </c>
      <c r="B8918" s="215">
        <v>6266</v>
      </c>
      <c r="C8918" s="215" t="s">
        <v>288</v>
      </c>
      <c r="D8918" s="215">
        <v>954303</v>
      </c>
      <c r="E8918" s="215">
        <v>1030</v>
      </c>
      <c r="F8918" s="215">
        <v>1122</v>
      </c>
      <c r="G8918" s="215">
        <v>1004</v>
      </c>
      <c r="I8918" s="215" t="s">
        <v>18511</v>
      </c>
      <c r="J8918" s="215" t="s">
        <v>18512</v>
      </c>
      <c r="K8918" s="215" t="s">
        <v>8741</v>
      </c>
      <c r="L8918" s="215" t="s">
        <v>23494</v>
      </c>
      <c r="AD8918" s="216"/>
    </row>
    <row r="8919" spans="1:30" s="215" customFormat="1" x14ac:dyDescent="0.25">
      <c r="A8919" s="215" t="s">
        <v>160</v>
      </c>
      <c r="B8919" s="215">
        <v>6266</v>
      </c>
      <c r="C8919" s="215" t="s">
        <v>288</v>
      </c>
      <c r="D8919" s="215">
        <v>954352</v>
      </c>
      <c r="E8919" s="215">
        <v>1040</v>
      </c>
      <c r="G8919" s="215">
        <v>1004</v>
      </c>
      <c r="I8919" s="215" t="s">
        <v>18513</v>
      </c>
      <c r="J8919" s="215" t="s">
        <v>18514</v>
      </c>
      <c r="K8919" s="215" t="s">
        <v>8741</v>
      </c>
      <c r="L8919" s="215" t="s">
        <v>23495</v>
      </c>
      <c r="AD8919" s="216"/>
    </row>
    <row r="8920" spans="1:30" s="215" customFormat="1" x14ac:dyDescent="0.25">
      <c r="A8920" s="215" t="s">
        <v>160</v>
      </c>
      <c r="B8920" s="215">
        <v>6266</v>
      </c>
      <c r="C8920" s="215" t="s">
        <v>288</v>
      </c>
      <c r="D8920" s="215">
        <v>954378</v>
      </c>
      <c r="E8920" s="215">
        <v>1020</v>
      </c>
      <c r="F8920" s="215">
        <v>1122</v>
      </c>
      <c r="G8920" s="215">
        <v>1004</v>
      </c>
      <c r="I8920" s="215" t="s">
        <v>18515</v>
      </c>
      <c r="J8920" s="215" t="s">
        <v>18516</v>
      </c>
      <c r="K8920" s="215" t="s">
        <v>8741</v>
      </c>
      <c r="L8920" s="215" t="s">
        <v>23496</v>
      </c>
      <c r="AD8920" s="216"/>
    </row>
    <row r="8921" spans="1:30" s="215" customFormat="1" x14ac:dyDescent="0.25">
      <c r="A8921" s="215" t="s">
        <v>160</v>
      </c>
      <c r="B8921" s="215">
        <v>6266</v>
      </c>
      <c r="C8921" s="215" t="s">
        <v>288</v>
      </c>
      <c r="D8921" s="215">
        <v>954380</v>
      </c>
      <c r="E8921" s="215">
        <v>1020</v>
      </c>
      <c r="F8921" s="215">
        <v>1122</v>
      </c>
      <c r="G8921" s="215">
        <v>1004</v>
      </c>
      <c r="I8921" s="215" t="s">
        <v>18517</v>
      </c>
      <c r="J8921" s="215" t="s">
        <v>18518</v>
      </c>
      <c r="K8921" s="215" t="s">
        <v>8741</v>
      </c>
      <c r="L8921" s="215" t="s">
        <v>23497</v>
      </c>
      <c r="AD8921" s="216"/>
    </row>
    <row r="8922" spans="1:30" s="215" customFormat="1" x14ac:dyDescent="0.25">
      <c r="A8922" s="215" t="s">
        <v>160</v>
      </c>
      <c r="B8922" s="215">
        <v>6266</v>
      </c>
      <c r="C8922" s="215" t="s">
        <v>288</v>
      </c>
      <c r="D8922" s="215">
        <v>954382</v>
      </c>
      <c r="E8922" s="215">
        <v>1020</v>
      </c>
      <c r="F8922" s="215">
        <v>1122</v>
      </c>
      <c r="G8922" s="215">
        <v>1004</v>
      </c>
      <c r="I8922" s="215" t="s">
        <v>18519</v>
      </c>
      <c r="J8922" s="215" t="s">
        <v>18520</v>
      </c>
      <c r="K8922" s="215" t="s">
        <v>8741</v>
      </c>
      <c r="L8922" s="215" t="s">
        <v>23498</v>
      </c>
      <c r="AD8922" s="216"/>
    </row>
    <row r="8923" spans="1:30" s="215" customFormat="1" x14ac:dyDescent="0.25">
      <c r="A8923" s="215" t="s">
        <v>160</v>
      </c>
      <c r="B8923" s="215">
        <v>6266</v>
      </c>
      <c r="C8923" s="215" t="s">
        <v>288</v>
      </c>
      <c r="D8923" s="215">
        <v>954391</v>
      </c>
      <c r="E8923" s="215">
        <v>1060</v>
      </c>
      <c r="F8923" s="215">
        <v>1220</v>
      </c>
      <c r="G8923" s="215">
        <v>1004</v>
      </c>
      <c r="I8923" s="215" t="s">
        <v>18521</v>
      </c>
      <c r="J8923" s="215" t="s">
        <v>18522</v>
      </c>
      <c r="K8923" s="215" t="s">
        <v>8741</v>
      </c>
      <c r="L8923" s="215" t="s">
        <v>23499</v>
      </c>
      <c r="AD8923" s="216"/>
    </row>
    <row r="8924" spans="1:30" s="215" customFormat="1" x14ac:dyDescent="0.25">
      <c r="A8924" s="215" t="s">
        <v>160</v>
      </c>
      <c r="B8924" s="215">
        <v>6266</v>
      </c>
      <c r="C8924" s="215" t="s">
        <v>288</v>
      </c>
      <c r="D8924" s="215">
        <v>954400</v>
      </c>
      <c r="E8924" s="215">
        <v>1020</v>
      </c>
      <c r="F8924" s="215">
        <v>1122</v>
      </c>
      <c r="G8924" s="215">
        <v>1004</v>
      </c>
      <c r="I8924" s="215" t="s">
        <v>18523</v>
      </c>
      <c r="J8924" s="215" t="s">
        <v>18524</v>
      </c>
      <c r="K8924" s="215" t="s">
        <v>8741</v>
      </c>
      <c r="L8924" s="215" t="s">
        <v>23500</v>
      </c>
      <c r="AD8924" s="216"/>
    </row>
    <row r="8925" spans="1:30" s="215" customFormat="1" x14ac:dyDescent="0.25">
      <c r="A8925" s="215" t="s">
        <v>160</v>
      </c>
      <c r="B8925" s="215">
        <v>6266</v>
      </c>
      <c r="C8925" s="215" t="s">
        <v>288</v>
      </c>
      <c r="D8925" s="215">
        <v>954402</v>
      </c>
      <c r="E8925" s="215">
        <v>1020</v>
      </c>
      <c r="F8925" s="215">
        <v>1122</v>
      </c>
      <c r="G8925" s="215">
        <v>1004</v>
      </c>
      <c r="I8925" s="215" t="s">
        <v>18525</v>
      </c>
      <c r="J8925" s="215" t="s">
        <v>18526</v>
      </c>
      <c r="K8925" s="215" t="s">
        <v>8741</v>
      </c>
      <c r="L8925" s="215" t="s">
        <v>23501</v>
      </c>
      <c r="AD8925" s="216"/>
    </row>
    <row r="8926" spans="1:30" s="215" customFormat="1" x14ac:dyDescent="0.25">
      <c r="A8926" s="215" t="s">
        <v>160</v>
      </c>
      <c r="B8926" s="215">
        <v>6266</v>
      </c>
      <c r="C8926" s="215" t="s">
        <v>288</v>
      </c>
      <c r="D8926" s="215">
        <v>954406</v>
      </c>
      <c r="E8926" s="215">
        <v>1020</v>
      </c>
      <c r="F8926" s="215">
        <v>1122</v>
      </c>
      <c r="G8926" s="215">
        <v>1004</v>
      </c>
      <c r="I8926" s="215" t="s">
        <v>18527</v>
      </c>
      <c r="J8926" s="215" t="s">
        <v>18528</v>
      </c>
      <c r="K8926" s="215" t="s">
        <v>8741</v>
      </c>
      <c r="L8926" s="215" t="s">
        <v>23502</v>
      </c>
      <c r="AD8926" s="216"/>
    </row>
    <row r="8927" spans="1:30" s="215" customFormat="1" x14ac:dyDescent="0.25">
      <c r="A8927" s="215" t="s">
        <v>160</v>
      </c>
      <c r="B8927" s="215">
        <v>6266</v>
      </c>
      <c r="C8927" s="215" t="s">
        <v>288</v>
      </c>
      <c r="D8927" s="215">
        <v>954411</v>
      </c>
      <c r="E8927" s="215">
        <v>1020</v>
      </c>
      <c r="F8927" s="215">
        <v>1122</v>
      </c>
      <c r="G8927" s="215">
        <v>1004</v>
      </c>
      <c r="I8927" s="215" t="s">
        <v>18529</v>
      </c>
      <c r="J8927" s="215" t="s">
        <v>18530</v>
      </c>
      <c r="K8927" s="215" t="s">
        <v>8741</v>
      </c>
      <c r="L8927" s="215" t="s">
        <v>23503</v>
      </c>
      <c r="AD8927" s="216"/>
    </row>
    <row r="8928" spans="1:30" s="215" customFormat="1" x14ac:dyDescent="0.25">
      <c r="A8928" s="215" t="s">
        <v>160</v>
      </c>
      <c r="B8928" s="215">
        <v>6266</v>
      </c>
      <c r="C8928" s="215" t="s">
        <v>288</v>
      </c>
      <c r="D8928" s="215">
        <v>954412</v>
      </c>
      <c r="E8928" s="215">
        <v>1020</v>
      </c>
      <c r="F8928" s="215">
        <v>1122</v>
      </c>
      <c r="G8928" s="215">
        <v>1004</v>
      </c>
      <c r="I8928" s="215" t="s">
        <v>18531</v>
      </c>
      <c r="J8928" s="215" t="s">
        <v>18532</v>
      </c>
      <c r="K8928" s="215" t="s">
        <v>8741</v>
      </c>
      <c r="L8928" s="215" t="s">
        <v>23503</v>
      </c>
      <c r="AD8928" s="216"/>
    </row>
    <row r="8929" spans="1:30" s="215" customFormat="1" x14ac:dyDescent="0.25">
      <c r="A8929" s="215" t="s">
        <v>160</v>
      </c>
      <c r="B8929" s="215">
        <v>6266</v>
      </c>
      <c r="C8929" s="215" t="s">
        <v>288</v>
      </c>
      <c r="D8929" s="215">
        <v>954421</v>
      </c>
      <c r="E8929" s="215">
        <v>1020</v>
      </c>
      <c r="F8929" s="215">
        <v>1122</v>
      </c>
      <c r="G8929" s="215">
        <v>1004</v>
      </c>
      <c r="I8929" s="215" t="s">
        <v>4603</v>
      </c>
      <c r="J8929" s="215" t="s">
        <v>4604</v>
      </c>
      <c r="K8929" s="215" t="s">
        <v>328</v>
      </c>
      <c r="L8929" s="215" t="s">
        <v>6152</v>
      </c>
      <c r="AD8929" s="216"/>
    </row>
    <row r="8930" spans="1:30" s="215" customFormat="1" x14ac:dyDescent="0.25">
      <c r="A8930" s="215" t="s">
        <v>160</v>
      </c>
      <c r="B8930" s="215">
        <v>6266</v>
      </c>
      <c r="C8930" s="215" t="s">
        <v>288</v>
      </c>
      <c r="D8930" s="215">
        <v>954422</v>
      </c>
      <c r="E8930" s="215">
        <v>1020</v>
      </c>
      <c r="F8930" s="215">
        <v>1122</v>
      </c>
      <c r="G8930" s="215">
        <v>1004</v>
      </c>
      <c r="I8930" s="215" t="s">
        <v>4605</v>
      </c>
      <c r="J8930" s="215" t="s">
        <v>4606</v>
      </c>
      <c r="K8930" s="215" t="s">
        <v>328</v>
      </c>
      <c r="L8930" s="215" t="s">
        <v>6153</v>
      </c>
      <c r="AD8930" s="216"/>
    </row>
    <row r="8931" spans="1:30" s="215" customFormat="1" x14ac:dyDescent="0.25">
      <c r="A8931" s="215" t="s">
        <v>160</v>
      </c>
      <c r="B8931" s="215">
        <v>6266</v>
      </c>
      <c r="C8931" s="215" t="s">
        <v>288</v>
      </c>
      <c r="D8931" s="215">
        <v>954423</v>
      </c>
      <c r="E8931" s="215">
        <v>1020</v>
      </c>
      <c r="F8931" s="215">
        <v>1122</v>
      </c>
      <c r="G8931" s="215">
        <v>1004</v>
      </c>
      <c r="I8931" s="215" t="s">
        <v>4607</v>
      </c>
      <c r="J8931" s="215" t="s">
        <v>4608</v>
      </c>
      <c r="K8931" s="215" t="s">
        <v>328</v>
      </c>
      <c r="L8931" s="215" t="s">
        <v>6154</v>
      </c>
      <c r="AD8931" s="216"/>
    </row>
    <row r="8932" spans="1:30" s="215" customFormat="1" x14ac:dyDescent="0.25">
      <c r="A8932" s="215" t="s">
        <v>160</v>
      </c>
      <c r="B8932" s="215">
        <v>6266</v>
      </c>
      <c r="C8932" s="215" t="s">
        <v>288</v>
      </c>
      <c r="D8932" s="215">
        <v>954427</v>
      </c>
      <c r="E8932" s="215">
        <v>1020</v>
      </c>
      <c r="F8932" s="215">
        <v>1122</v>
      </c>
      <c r="G8932" s="215">
        <v>1004</v>
      </c>
      <c r="I8932" s="215" t="s">
        <v>18533</v>
      </c>
      <c r="J8932" s="215" t="s">
        <v>18534</v>
      </c>
      <c r="K8932" s="215" t="s">
        <v>8741</v>
      </c>
      <c r="L8932" s="215" t="s">
        <v>23504</v>
      </c>
      <c r="AD8932" s="216"/>
    </row>
    <row r="8933" spans="1:30" s="215" customFormat="1" x14ac:dyDescent="0.25">
      <c r="A8933" s="215" t="s">
        <v>160</v>
      </c>
      <c r="B8933" s="215">
        <v>6266</v>
      </c>
      <c r="C8933" s="215" t="s">
        <v>288</v>
      </c>
      <c r="D8933" s="215">
        <v>954428</v>
      </c>
      <c r="E8933" s="215">
        <v>1020</v>
      </c>
      <c r="F8933" s="215">
        <v>1122</v>
      </c>
      <c r="G8933" s="215">
        <v>1004</v>
      </c>
      <c r="I8933" s="215" t="s">
        <v>18535</v>
      </c>
      <c r="J8933" s="215" t="s">
        <v>18536</v>
      </c>
      <c r="K8933" s="215" t="s">
        <v>8741</v>
      </c>
      <c r="L8933" s="215" t="s">
        <v>23504</v>
      </c>
      <c r="AD8933" s="216"/>
    </row>
    <row r="8934" spans="1:30" s="215" customFormat="1" x14ac:dyDescent="0.25">
      <c r="A8934" s="215" t="s">
        <v>160</v>
      </c>
      <c r="B8934" s="215">
        <v>6266</v>
      </c>
      <c r="C8934" s="215" t="s">
        <v>288</v>
      </c>
      <c r="D8934" s="215">
        <v>954442</v>
      </c>
      <c r="E8934" s="215">
        <v>1040</v>
      </c>
      <c r="G8934" s="215">
        <v>1004</v>
      </c>
      <c r="I8934" s="215" t="s">
        <v>18537</v>
      </c>
      <c r="J8934" s="215" t="s">
        <v>18538</v>
      </c>
      <c r="K8934" s="215" t="s">
        <v>8688</v>
      </c>
      <c r="L8934" s="215" t="s">
        <v>22367</v>
      </c>
      <c r="AD8934" s="216"/>
    </row>
    <row r="8935" spans="1:30" s="215" customFormat="1" x14ac:dyDescent="0.25">
      <c r="A8935" s="215" t="s">
        <v>160</v>
      </c>
      <c r="B8935" s="215">
        <v>6266</v>
      </c>
      <c r="C8935" s="215" t="s">
        <v>288</v>
      </c>
      <c r="D8935" s="215">
        <v>954457</v>
      </c>
      <c r="E8935" s="215">
        <v>1020</v>
      </c>
      <c r="F8935" s="215">
        <v>1122</v>
      </c>
      <c r="G8935" s="215">
        <v>1004</v>
      </c>
      <c r="I8935" s="215" t="s">
        <v>18539</v>
      </c>
      <c r="J8935" s="215" t="s">
        <v>18540</v>
      </c>
      <c r="K8935" s="215" t="s">
        <v>8741</v>
      </c>
      <c r="L8935" s="215" t="s">
        <v>23505</v>
      </c>
      <c r="AD8935" s="216"/>
    </row>
    <row r="8936" spans="1:30" s="215" customFormat="1" x14ac:dyDescent="0.25">
      <c r="A8936" s="215" t="s">
        <v>160</v>
      </c>
      <c r="B8936" s="215">
        <v>6266</v>
      </c>
      <c r="C8936" s="215" t="s">
        <v>288</v>
      </c>
      <c r="D8936" s="215">
        <v>954459</v>
      </c>
      <c r="E8936" s="215">
        <v>1020</v>
      </c>
      <c r="F8936" s="215">
        <v>1122</v>
      </c>
      <c r="G8936" s="215">
        <v>1004</v>
      </c>
      <c r="I8936" s="215" t="s">
        <v>18541</v>
      </c>
      <c r="J8936" s="215" t="s">
        <v>18542</v>
      </c>
      <c r="K8936" s="215" t="s">
        <v>8741</v>
      </c>
      <c r="L8936" s="215" t="s">
        <v>23506</v>
      </c>
      <c r="AD8936" s="216"/>
    </row>
    <row r="8937" spans="1:30" s="215" customFormat="1" x14ac:dyDescent="0.25">
      <c r="A8937" s="215" t="s">
        <v>160</v>
      </c>
      <c r="B8937" s="215">
        <v>6266</v>
      </c>
      <c r="C8937" s="215" t="s">
        <v>288</v>
      </c>
      <c r="D8937" s="215">
        <v>954460</v>
      </c>
      <c r="E8937" s="215">
        <v>1020</v>
      </c>
      <c r="F8937" s="215">
        <v>1122</v>
      </c>
      <c r="G8937" s="215">
        <v>1004</v>
      </c>
      <c r="I8937" s="215" t="s">
        <v>18543</v>
      </c>
      <c r="J8937" s="215" t="s">
        <v>18544</v>
      </c>
      <c r="K8937" s="215" t="s">
        <v>8741</v>
      </c>
      <c r="L8937" s="215" t="s">
        <v>23506</v>
      </c>
      <c r="AD8937" s="216"/>
    </row>
    <row r="8938" spans="1:30" s="215" customFormat="1" x14ac:dyDescent="0.25">
      <c r="A8938" s="215" t="s">
        <v>160</v>
      </c>
      <c r="B8938" s="215">
        <v>6266</v>
      </c>
      <c r="C8938" s="215" t="s">
        <v>288</v>
      </c>
      <c r="D8938" s="215">
        <v>954461</v>
      </c>
      <c r="E8938" s="215">
        <v>1020</v>
      </c>
      <c r="F8938" s="215">
        <v>1122</v>
      </c>
      <c r="G8938" s="215">
        <v>1004</v>
      </c>
      <c r="I8938" s="215" t="s">
        <v>18545</v>
      </c>
      <c r="J8938" s="215" t="s">
        <v>18546</v>
      </c>
      <c r="K8938" s="215" t="s">
        <v>8741</v>
      </c>
      <c r="L8938" s="215" t="s">
        <v>23506</v>
      </c>
      <c r="AD8938" s="216"/>
    </row>
    <row r="8939" spans="1:30" s="215" customFormat="1" x14ac:dyDescent="0.25">
      <c r="A8939" s="215" t="s">
        <v>160</v>
      </c>
      <c r="B8939" s="215">
        <v>6266</v>
      </c>
      <c r="C8939" s="215" t="s">
        <v>288</v>
      </c>
      <c r="D8939" s="215">
        <v>954465</v>
      </c>
      <c r="E8939" s="215">
        <v>1020</v>
      </c>
      <c r="F8939" s="215">
        <v>1122</v>
      </c>
      <c r="G8939" s="215">
        <v>1004</v>
      </c>
      <c r="I8939" s="215" t="s">
        <v>18547</v>
      </c>
      <c r="J8939" s="215" t="s">
        <v>18548</v>
      </c>
      <c r="K8939" s="215" t="s">
        <v>8741</v>
      </c>
      <c r="L8939" s="215" t="s">
        <v>23507</v>
      </c>
      <c r="AD8939" s="216"/>
    </row>
    <row r="8940" spans="1:30" s="215" customFormat="1" x14ac:dyDescent="0.25">
      <c r="A8940" s="215" t="s">
        <v>160</v>
      </c>
      <c r="B8940" s="215">
        <v>6266</v>
      </c>
      <c r="C8940" s="215" t="s">
        <v>288</v>
      </c>
      <c r="D8940" s="215">
        <v>954466</v>
      </c>
      <c r="E8940" s="215">
        <v>1020</v>
      </c>
      <c r="F8940" s="215">
        <v>1122</v>
      </c>
      <c r="G8940" s="215">
        <v>1004</v>
      </c>
      <c r="I8940" s="215" t="s">
        <v>18549</v>
      </c>
      <c r="J8940" s="215" t="s">
        <v>18550</v>
      </c>
      <c r="K8940" s="215" t="s">
        <v>8741</v>
      </c>
      <c r="L8940" s="215" t="s">
        <v>23507</v>
      </c>
      <c r="AD8940" s="216"/>
    </row>
    <row r="8941" spans="1:30" s="215" customFormat="1" x14ac:dyDescent="0.25">
      <c r="A8941" s="215" t="s">
        <v>160</v>
      </c>
      <c r="B8941" s="215">
        <v>6266</v>
      </c>
      <c r="C8941" s="215" t="s">
        <v>288</v>
      </c>
      <c r="D8941" s="215">
        <v>954478</v>
      </c>
      <c r="E8941" s="215">
        <v>1020</v>
      </c>
      <c r="F8941" s="215">
        <v>1121</v>
      </c>
      <c r="G8941" s="215">
        <v>1004</v>
      </c>
      <c r="I8941" s="215" t="s">
        <v>18551</v>
      </c>
      <c r="J8941" s="215" t="s">
        <v>18552</v>
      </c>
      <c r="K8941" s="215" t="s">
        <v>8741</v>
      </c>
      <c r="L8941" s="215" t="s">
        <v>23508</v>
      </c>
      <c r="AD8941" s="216"/>
    </row>
    <row r="8942" spans="1:30" s="215" customFormat="1" x14ac:dyDescent="0.25">
      <c r="A8942" s="215" t="s">
        <v>160</v>
      </c>
      <c r="B8942" s="215">
        <v>6266</v>
      </c>
      <c r="C8942" s="215" t="s">
        <v>288</v>
      </c>
      <c r="D8942" s="215">
        <v>954482</v>
      </c>
      <c r="E8942" s="215">
        <v>1020</v>
      </c>
      <c r="F8942" s="215">
        <v>1122</v>
      </c>
      <c r="G8942" s="215">
        <v>1004</v>
      </c>
      <c r="I8942" s="215" t="s">
        <v>18553</v>
      </c>
      <c r="J8942" s="215" t="s">
        <v>18554</v>
      </c>
      <c r="K8942" s="215" t="s">
        <v>8741</v>
      </c>
      <c r="L8942" s="215" t="s">
        <v>23509</v>
      </c>
      <c r="AD8942" s="216"/>
    </row>
    <row r="8943" spans="1:30" s="215" customFormat="1" x14ac:dyDescent="0.25">
      <c r="A8943" s="215" t="s">
        <v>160</v>
      </c>
      <c r="B8943" s="215">
        <v>6266</v>
      </c>
      <c r="C8943" s="215" t="s">
        <v>288</v>
      </c>
      <c r="D8943" s="215">
        <v>954501</v>
      </c>
      <c r="E8943" s="215">
        <v>1020</v>
      </c>
      <c r="F8943" s="215">
        <v>1122</v>
      </c>
      <c r="G8943" s="215">
        <v>1004</v>
      </c>
      <c r="I8943" s="215" t="s">
        <v>18555</v>
      </c>
      <c r="J8943" s="215" t="s">
        <v>18556</v>
      </c>
      <c r="K8943" s="215" t="s">
        <v>8741</v>
      </c>
      <c r="L8943" s="215" t="s">
        <v>23510</v>
      </c>
      <c r="AD8943" s="216"/>
    </row>
    <row r="8944" spans="1:30" s="215" customFormat="1" x14ac:dyDescent="0.25">
      <c r="A8944" s="215" t="s">
        <v>160</v>
      </c>
      <c r="B8944" s="215">
        <v>6266</v>
      </c>
      <c r="C8944" s="215" t="s">
        <v>288</v>
      </c>
      <c r="D8944" s="215">
        <v>954513</v>
      </c>
      <c r="E8944" s="215">
        <v>1030</v>
      </c>
      <c r="F8944" s="215">
        <v>1122</v>
      </c>
      <c r="G8944" s="215">
        <v>1004</v>
      </c>
      <c r="I8944" s="215" t="s">
        <v>18557</v>
      </c>
      <c r="J8944" s="215" t="s">
        <v>18558</v>
      </c>
      <c r="K8944" s="215" t="s">
        <v>8741</v>
      </c>
      <c r="L8944" s="215" t="s">
        <v>23511</v>
      </c>
      <c r="AD8944" s="216"/>
    </row>
    <row r="8945" spans="1:30" s="215" customFormat="1" x14ac:dyDescent="0.25">
      <c r="A8945" s="215" t="s">
        <v>160</v>
      </c>
      <c r="B8945" s="215">
        <v>6266</v>
      </c>
      <c r="C8945" s="215" t="s">
        <v>288</v>
      </c>
      <c r="D8945" s="215">
        <v>954514</v>
      </c>
      <c r="E8945" s="215">
        <v>1020</v>
      </c>
      <c r="F8945" s="215">
        <v>1122</v>
      </c>
      <c r="G8945" s="215">
        <v>1004</v>
      </c>
      <c r="I8945" s="215" t="s">
        <v>18559</v>
      </c>
      <c r="J8945" s="215" t="s">
        <v>18560</v>
      </c>
      <c r="K8945" s="215" t="s">
        <v>8741</v>
      </c>
      <c r="L8945" s="215" t="s">
        <v>23511</v>
      </c>
      <c r="AD8945" s="216"/>
    </row>
    <row r="8946" spans="1:30" s="215" customFormat="1" x14ac:dyDescent="0.25">
      <c r="A8946" s="215" t="s">
        <v>160</v>
      </c>
      <c r="B8946" s="215">
        <v>6266</v>
      </c>
      <c r="C8946" s="215" t="s">
        <v>288</v>
      </c>
      <c r="D8946" s="215">
        <v>954519</v>
      </c>
      <c r="E8946" s="215">
        <v>1020</v>
      </c>
      <c r="F8946" s="215">
        <v>1122</v>
      </c>
      <c r="G8946" s="215">
        <v>1004</v>
      </c>
      <c r="I8946" s="215" t="s">
        <v>18561</v>
      </c>
      <c r="J8946" s="215" t="s">
        <v>18562</v>
      </c>
      <c r="K8946" s="215" t="s">
        <v>8741</v>
      </c>
      <c r="L8946" s="215" t="s">
        <v>23512</v>
      </c>
      <c r="AD8946" s="216"/>
    </row>
    <row r="8947" spans="1:30" s="215" customFormat="1" x14ac:dyDescent="0.25">
      <c r="A8947" s="215" t="s">
        <v>160</v>
      </c>
      <c r="B8947" s="215">
        <v>6266</v>
      </c>
      <c r="C8947" s="215" t="s">
        <v>288</v>
      </c>
      <c r="D8947" s="215">
        <v>954522</v>
      </c>
      <c r="E8947" s="215">
        <v>1020</v>
      </c>
      <c r="F8947" s="215">
        <v>1122</v>
      </c>
      <c r="G8947" s="215">
        <v>1004</v>
      </c>
      <c r="I8947" s="215" t="s">
        <v>18563</v>
      </c>
      <c r="J8947" s="215" t="s">
        <v>18564</v>
      </c>
      <c r="K8947" s="215" t="s">
        <v>8741</v>
      </c>
      <c r="L8947" s="215" t="s">
        <v>23513</v>
      </c>
      <c r="AD8947" s="216"/>
    </row>
    <row r="8948" spans="1:30" s="215" customFormat="1" x14ac:dyDescent="0.25">
      <c r="A8948" s="215" t="s">
        <v>160</v>
      </c>
      <c r="B8948" s="215">
        <v>6266</v>
      </c>
      <c r="C8948" s="215" t="s">
        <v>288</v>
      </c>
      <c r="D8948" s="215">
        <v>954523</v>
      </c>
      <c r="E8948" s="215">
        <v>1020</v>
      </c>
      <c r="F8948" s="215">
        <v>1122</v>
      </c>
      <c r="G8948" s="215">
        <v>1004</v>
      </c>
      <c r="I8948" s="215" t="s">
        <v>18565</v>
      </c>
      <c r="J8948" s="215" t="s">
        <v>18566</v>
      </c>
      <c r="K8948" s="215" t="s">
        <v>8741</v>
      </c>
      <c r="L8948" s="215" t="s">
        <v>23514</v>
      </c>
      <c r="AD8948" s="216"/>
    </row>
    <row r="8949" spans="1:30" s="215" customFormat="1" x14ac:dyDescent="0.25">
      <c r="A8949" s="215" t="s">
        <v>160</v>
      </c>
      <c r="B8949" s="215">
        <v>6266</v>
      </c>
      <c r="C8949" s="215" t="s">
        <v>288</v>
      </c>
      <c r="D8949" s="215">
        <v>954528</v>
      </c>
      <c r="E8949" s="215">
        <v>1020</v>
      </c>
      <c r="F8949" s="215">
        <v>1122</v>
      </c>
      <c r="G8949" s="215">
        <v>1004</v>
      </c>
      <c r="I8949" s="215" t="s">
        <v>18567</v>
      </c>
      <c r="J8949" s="215" t="s">
        <v>18568</v>
      </c>
      <c r="K8949" s="215" t="s">
        <v>8741</v>
      </c>
      <c r="L8949" s="215" t="s">
        <v>23515</v>
      </c>
      <c r="AD8949" s="216"/>
    </row>
    <row r="8950" spans="1:30" s="215" customFormat="1" x14ac:dyDescent="0.25">
      <c r="A8950" s="215" t="s">
        <v>160</v>
      </c>
      <c r="B8950" s="215">
        <v>6266</v>
      </c>
      <c r="C8950" s="215" t="s">
        <v>288</v>
      </c>
      <c r="D8950" s="215">
        <v>954530</v>
      </c>
      <c r="E8950" s="215">
        <v>1020</v>
      </c>
      <c r="F8950" s="215">
        <v>1122</v>
      </c>
      <c r="G8950" s="215">
        <v>1004</v>
      </c>
      <c r="I8950" s="215" t="s">
        <v>18569</v>
      </c>
      <c r="J8950" s="215" t="s">
        <v>18570</v>
      </c>
      <c r="K8950" s="215" t="s">
        <v>8741</v>
      </c>
      <c r="L8950" s="215" t="s">
        <v>23516</v>
      </c>
      <c r="AD8950" s="216"/>
    </row>
    <row r="8951" spans="1:30" s="215" customFormat="1" x14ac:dyDescent="0.25">
      <c r="A8951" s="215" t="s">
        <v>160</v>
      </c>
      <c r="B8951" s="215">
        <v>6266</v>
      </c>
      <c r="C8951" s="215" t="s">
        <v>288</v>
      </c>
      <c r="D8951" s="215">
        <v>954534</v>
      </c>
      <c r="E8951" s="215">
        <v>1020</v>
      </c>
      <c r="F8951" s="215">
        <v>1122</v>
      </c>
      <c r="G8951" s="215">
        <v>1004</v>
      </c>
      <c r="I8951" s="215" t="s">
        <v>18571</v>
      </c>
      <c r="J8951" s="215" t="s">
        <v>18572</v>
      </c>
      <c r="K8951" s="215" t="s">
        <v>8741</v>
      </c>
      <c r="L8951" s="215" t="s">
        <v>23517</v>
      </c>
      <c r="AD8951" s="216"/>
    </row>
    <row r="8952" spans="1:30" s="215" customFormat="1" x14ac:dyDescent="0.25">
      <c r="A8952" s="215" t="s">
        <v>160</v>
      </c>
      <c r="B8952" s="215">
        <v>6266</v>
      </c>
      <c r="C8952" s="215" t="s">
        <v>288</v>
      </c>
      <c r="D8952" s="215">
        <v>954539</v>
      </c>
      <c r="E8952" s="215">
        <v>1020</v>
      </c>
      <c r="F8952" s="215">
        <v>1122</v>
      </c>
      <c r="G8952" s="215">
        <v>1004</v>
      </c>
      <c r="I8952" s="215" t="s">
        <v>18573</v>
      </c>
      <c r="J8952" s="215" t="s">
        <v>18574</v>
      </c>
      <c r="K8952" s="215" t="s">
        <v>8741</v>
      </c>
      <c r="L8952" s="215" t="s">
        <v>23518</v>
      </c>
      <c r="AD8952" s="216"/>
    </row>
    <row r="8953" spans="1:30" s="215" customFormat="1" x14ac:dyDescent="0.25">
      <c r="A8953" s="215" t="s">
        <v>160</v>
      </c>
      <c r="B8953" s="215">
        <v>6266</v>
      </c>
      <c r="C8953" s="215" t="s">
        <v>288</v>
      </c>
      <c r="D8953" s="215">
        <v>954543</v>
      </c>
      <c r="E8953" s="215">
        <v>1020</v>
      </c>
      <c r="F8953" s="215">
        <v>1122</v>
      </c>
      <c r="G8953" s="215">
        <v>1004</v>
      </c>
      <c r="I8953" s="215" t="s">
        <v>18575</v>
      </c>
      <c r="J8953" s="215" t="s">
        <v>18576</v>
      </c>
      <c r="K8953" s="215" t="s">
        <v>8741</v>
      </c>
      <c r="L8953" s="215" t="s">
        <v>23519</v>
      </c>
      <c r="AD8953" s="216"/>
    </row>
    <row r="8954" spans="1:30" s="215" customFormat="1" x14ac:dyDescent="0.25">
      <c r="A8954" s="215" t="s">
        <v>160</v>
      </c>
      <c r="B8954" s="215">
        <v>6266</v>
      </c>
      <c r="C8954" s="215" t="s">
        <v>288</v>
      </c>
      <c r="D8954" s="215">
        <v>954547</v>
      </c>
      <c r="E8954" s="215">
        <v>1020</v>
      </c>
      <c r="F8954" s="215">
        <v>1122</v>
      </c>
      <c r="G8954" s="215">
        <v>1004</v>
      </c>
      <c r="I8954" s="215" t="s">
        <v>18577</v>
      </c>
      <c r="J8954" s="215" t="s">
        <v>18578</v>
      </c>
      <c r="K8954" s="215" t="s">
        <v>8741</v>
      </c>
      <c r="L8954" s="215" t="s">
        <v>23520</v>
      </c>
      <c r="AD8954" s="216"/>
    </row>
    <row r="8955" spans="1:30" s="215" customFormat="1" x14ac:dyDescent="0.25">
      <c r="A8955" s="215" t="s">
        <v>160</v>
      </c>
      <c r="B8955" s="215">
        <v>6266</v>
      </c>
      <c r="C8955" s="215" t="s">
        <v>288</v>
      </c>
      <c r="D8955" s="215">
        <v>954549</v>
      </c>
      <c r="E8955" s="215">
        <v>1020</v>
      </c>
      <c r="F8955" s="215">
        <v>1122</v>
      </c>
      <c r="G8955" s="215">
        <v>1004</v>
      </c>
      <c r="I8955" s="215" t="s">
        <v>18579</v>
      </c>
      <c r="J8955" s="215" t="s">
        <v>18580</v>
      </c>
      <c r="K8955" s="215" t="s">
        <v>8741</v>
      </c>
      <c r="L8955" s="215" t="s">
        <v>23521</v>
      </c>
      <c r="AD8955" s="216"/>
    </row>
    <row r="8956" spans="1:30" s="215" customFormat="1" x14ac:dyDescent="0.25">
      <c r="A8956" s="215" t="s">
        <v>160</v>
      </c>
      <c r="B8956" s="215">
        <v>6266</v>
      </c>
      <c r="C8956" s="215" t="s">
        <v>288</v>
      </c>
      <c r="D8956" s="215">
        <v>954552</v>
      </c>
      <c r="E8956" s="215">
        <v>1020</v>
      </c>
      <c r="F8956" s="215">
        <v>1122</v>
      </c>
      <c r="G8956" s="215">
        <v>1004</v>
      </c>
      <c r="I8956" s="215" t="s">
        <v>18581</v>
      </c>
      <c r="J8956" s="215" t="s">
        <v>18582</v>
      </c>
      <c r="K8956" s="215" t="s">
        <v>8741</v>
      </c>
      <c r="L8956" s="215" t="s">
        <v>23522</v>
      </c>
      <c r="AD8956" s="216"/>
    </row>
    <row r="8957" spans="1:30" s="215" customFormat="1" x14ac:dyDescent="0.25">
      <c r="A8957" s="215" t="s">
        <v>160</v>
      </c>
      <c r="B8957" s="215">
        <v>6266</v>
      </c>
      <c r="C8957" s="215" t="s">
        <v>288</v>
      </c>
      <c r="D8957" s="215">
        <v>954555</v>
      </c>
      <c r="E8957" s="215">
        <v>1030</v>
      </c>
      <c r="F8957" s="215">
        <v>1122</v>
      </c>
      <c r="G8957" s="215">
        <v>1004</v>
      </c>
      <c r="I8957" s="215" t="s">
        <v>18583</v>
      </c>
      <c r="J8957" s="215" t="s">
        <v>18584</v>
      </c>
      <c r="K8957" s="215" t="s">
        <v>8741</v>
      </c>
      <c r="L8957" s="215" t="s">
        <v>23523</v>
      </c>
      <c r="AD8957" s="216"/>
    </row>
    <row r="8958" spans="1:30" s="215" customFormat="1" x14ac:dyDescent="0.25">
      <c r="A8958" s="215" t="s">
        <v>160</v>
      </c>
      <c r="B8958" s="215">
        <v>6266</v>
      </c>
      <c r="C8958" s="215" t="s">
        <v>288</v>
      </c>
      <c r="D8958" s="215">
        <v>954557</v>
      </c>
      <c r="E8958" s="215">
        <v>1030</v>
      </c>
      <c r="F8958" s="215">
        <v>1122</v>
      </c>
      <c r="G8958" s="215">
        <v>1004</v>
      </c>
      <c r="I8958" s="215" t="s">
        <v>18585</v>
      </c>
      <c r="J8958" s="215" t="s">
        <v>18586</v>
      </c>
      <c r="K8958" s="215" t="s">
        <v>8741</v>
      </c>
      <c r="L8958" s="215" t="s">
        <v>23524</v>
      </c>
      <c r="AD8958" s="216"/>
    </row>
    <row r="8959" spans="1:30" s="215" customFormat="1" x14ac:dyDescent="0.25">
      <c r="A8959" s="215" t="s">
        <v>160</v>
      </c>
      <c r="B8959" s="215">
        <v>6266</v>
      </c>
      <c r="C8959" s="215" t="s">
        <v>288</v>
      </c>
      <c r="D8959" s="215">
        <v>954558</v>
      </c>
      <c r="E8959" s="215">
        <v>1020</v>
      </c>
      <c r="F8959" s="215">
        <v>1122</v>
      </c>
      <c r="G8959" s="215">
        <v>1004</v>
      </c>
      <c r="I8959" s="215" t="s">
        <v>18587</v>
      </c>
      <c r="J8959" s="215" t="s">
        <v>18588</v>
      </c>
      <c r="K8959" s="215" t="s">
        <v>8741</v>
      </c>
      <c r="L8959" s="215" t="s">
        <v>23524</v>
      </c>
      <c r="AD8959" s="216"/>
    </row>
    <row r="8960" spans="1:30" s="215" customFormat="1" x14ac:dyDescent="0.25">
      <c r="A8960" s="215" t="s">
        <v>160</v>
      </c>
      <c r="B8960" s="215">
        <v>6266</v>
      </c>
      <c r="C8960" s="215" t="s">
        <v>288</v>
      </c>
      <c r="D8960" s="215">
        <v>954560</v>
      </c>
      <c r="E8960" s="215">
        <v>1020</v>
      </c>
      <c r="F8960" s="215">
        <v>1122</v>
      </c>
      <c r="G8960" s="215">
        <v>1004</v>
      </c>
      <c r="I8960" s="215" t="s">
        <v>18589</v>
      </c>
      <c r="J8960" s="215" t="s">
        <v>18590</v>
      </c>
      <c r="K8960" s="215" t="s">
        <v>8741</v>
      </c>
      <c r="L8960" s="215" t="s">
        <v>23525</v>
      </c>
      <c r="AD8960" s="216"/>
    </row>
    <row r="8961" spans="1:30" s="215" customFormat="1" x14ac:dyDescent="0.25">
      <c r="A8961" s="215" t="s">
        <v>160</v>
      </c>
      <c r="B8961" s="215">
        <v>6266</v>
      </c>
      <c r="C8961" s="215" t="s">
        <v>288</v>
      </c>
      <c r="D8961" s="215">
        <v>954565</v>
      </c>
      <c r="E8961" s="215">
        <v>1060</v>
      </c>
      <c r="F8961" s="215">
        <v>1263</v>
      </c>
      <c r="G8961" s="215">
        <v>1004</v>
      </c>
      <c r="I8961" s="215" t="s">
        <v>18591</v>
      </c>
      <c r="J8961" s="215" t="s">
        <v>18592</v>
      </c>
      <c r="K8961" s="215" t="s">
        <v>8741</v>
      </c>
      <c r="L8961" s="215" t="s">
        <v>23526</v>
      </c>
      <c r="AD8961" s="216"/>
    </row>
    <row r="8962" spans="1:30" s="215" customFormat="1" x14ac:dyDescent="0.25">
      <c r="A8962" s="215" t="s">
        <v>160</v>
      </c>
      <c r="B8962" s="215">
        <v>6266</v>
      </c>
      <c r="C8962" s="215" t="s">
        <v>288</v>
      </c>
      <c r="D8962" s="215">
        <v>954570</v>
      </c>
      <c r="E8962" s="215">
        <v>1020</v>
      </c>
      <c r="F8962" s="215">
        <v>1122</v>
      </c>
      <c r="G8962" s="215">
        <v>1004</v>
      </c>
      <c r="I8962" s="215" t="s">
        <v>18593</v>
      </c>
      <c r="J8962" s="215" t="s">
        <v>18594</v>
      </c>
      <c r="K8962" s="215" t="s">
        <v>8741</v>
      </c>
      <c r="L8962" s="215" t="s">
        <v>23527</v>
      </c>
      <c r="AD8962" s="216"/>
    </row>
    <row r="8963" spans="1:30" s="215" customFormat="1" x14ac:dyDescent="0.25">
      <c r="A8963" s="215" t="s">
        <v>160</v>
      </c>
      <c r="B8963" s="215">
        <v>6266</v>
      </c>
      <c r="C8963" s="215" t="s">
        <v>288</v>
      </c>
      <c r="D8963" s="215">
        <v>954573</v>
      </c>
      <c r="E8963" s="215">
        <v>1020</v>
      </c>
      <c r="F8963" s="215">
        <v>1122</v>
      </c>
      <c r="G8963" s="215">
        <v>1004</v>
      </c>
      <c r="I8963" s="215" t="s">
        <v>18595</v>
      </c>
      <c r="J8963" s="215" t="s">
        <v>18596</v>
      </c>
      <c r="K8963" s="215" t="s">
        <v>8741</v>
      </c>
      <c r="L8963" s="215" t="s">
        <v>23528</v>
      </c>
      <c r="AD8963" s="216"/>
    </row>
    <row r="8964" spans="1:30" s="215" customFormat="1" x14ac:dyDescent="0.25">
      <c r="A8964" s="215" t="s">
        <v>160</v>
      </c>
      <c r="B8964" s="215">
        <v>6266</v>
      </c>
      <c r="C8964" s="215" t="s">
        <v>288</v>
      </c>
      <c r="D8964" s="215">
        <v>954579</v>
      </c>
      <c r="E8964" s="215">
        <v>1020</v>
      </c>
      <c r="F8964" s="215">
        <v>1122</v>
      </c>
      <c r="G8964" s="215">
        <v>1004</v>
      </c>
      <c r="I8964" s="215" t="s">
        <v>18597</v>
      </c>
      <c r="J8964" s="215" t="s">
        <v>18598</v>
      </c>
      <c r="K8964" s="215" t="s">
        <v>8741</v>
      </c>
      <c r="L8964" s="215" t="s">
        <v>23529</v>
      </c>
      <c r="AD8964" s="216"/>
    </row>
    <row r="8965" spans="1:30" s="215" customFormat="1" x14ac:dyDescent="0.25">
      <c r="A8965" s="215" t="s">
        <v>160</v>
      </c>
      <c r="B8965" s="215">
        <v>6266</v>
      </c>
      <c r="C8965" s="215" t="s">
        <v>288</v>
      </c>
      <c r="D8965" s="215">
        <v>954582</v>
      </c>
      <c r="E8965" s="215">
        <v>1020</v>
      </c>
      <c r="F8965" s="215">
        <v>1122</v>
      </c>
      <c r="G8965" s="215">
        <v>1004</v>
      </c>
      <c r="I8965" s="215" t="s">
        <v>18599</v>
      </c>
      <c r="J8965" s="215" t="s">
        <v>18600</v>
      </c>
      <c r="K8965" s="215" t="s">
        <v>8741</v>
      </c>
      <c r="L8965" s="215" t="s">
        <v>23530</v>
      </c>
      <c r="AD8965" s="216"/>
    </row>
    <row r="8966" spans="1:30" s="215" customFormat="1" x14ac:dyDescent="0.25">
      <c r="A8966" s="215" t="s">
        <v>160</v>
      </c>
      <c r="B8966" s="215">
        <v>6266</v>
      </c>
      <c r="C8966" s="215" t="s">
        <v>288</v>
      </c>
      <c r="D8966" s="215">
        <v>954583</v>
      </c>
      <c r="E8966" s="215">
        <v>1020</v>
      </c>
      <c r="F8966" s="215">
        <v>1122</v>
      </c>
      <c r="G8966" s="215">
        <v>1004</v>
      </c>
      <c r="I8966" s="215" t="s">
        <v>18601</v>
      </c>
      <c r="J8966" s="215" t="s">
        <v>18602</v>
      </c>
      <c r="K8966" s="215" t="s">
        <v>8741</v>
      </c>
      <c r="L8966" s="215" t="s">
        <v>23530</v>
      </c>
      <c r="AD8966" s="216"/>
    </row>
    <row r="8967" spans="1:30" s="215" customFormat="1" x14ac:dyDescent="0.25">
      <c r="A8967" s="215" t="s">
        <v>160</v>
      </c>
      <c r="B8967" s="215">
        <v>6266</v>
      </c>
      <c r="C8967" s="215" t="s">
        <v>288</v>
      </c>
      <c r="D8967" s="215">
        <v>954585</v>
      </c>
      <c r="E8967" s="215">
        <v>1020</v>
      </c>
      <c r="F8967" s="215">
        <v>1122</v>
      </c>
      <c r="G8967" s="215">
        <v>1004</v>
      </c>
      <c r="I8967" s="215" t="s">
        <v>18603</v>
      </c>
      <c r="J8967" s="215" t="s">
        <v>18604</v>
      </c>
      <c r="K8967" s="215" t="s">
        <v>8741</v>
      </c>
      <c r="L8967" s="215" t="s">
        <v>23531</v>
      </c>
      <c r="AD8967" s="216"/>
    </row>
    <row r="8968" spans="1:30" s="215" customFormat="1" x14ac:dyDescent="0.25">
      <c r="A8968" s="215" t="s">
        <v>160</v>
      </c>
      <c r="B8968" s="215">
        <v>6266</v>
      </c>
      <c r="C8968" s="215" t="s">
        <v>288</v>
      </c>
      <c r="D8968" s="215">
        <v>954589</v>
      </c>
      <c r="E8968" s="215">
        <v>1020</v>
      </c>
      <c r="F8968" s="215">
        <v>1122</v>
      </c>
      <c r="G8968" s="215">
        <v>1004</v>
      </c>
      <c r="I8968" s="215" t="s">
        <v>18605</v>
      </c>
      <c r="J8968" s="215" t="s">
        <v>18606</v>
      </c>
      <c r="K8968" s="215" t="s">
        <v>8741</v>
      </c>
      <c r="L8968" s="215" t="s">
        <v>23532</v>
      </c>
      <c r="AD8968" s="216"/>
    </row>
    <row r="8969" spans="1:30" s="215" customFormat="1" x14ac:dyDescent="0.25">
      <c r="A8969" s="215" t="s">
        <v>160</v>
      </c>
      <c r="B8969" s="215">
        <v>6266</v>
      </c>
      <c r="C8969" s="215" t="s">
        <v>288</v>
      </c>
      <c r="D8969" s="215">
        <v>954591</v>
      </c>
      <c r="E8969" s="215">
        <v>1020</v>
      </c>
      <c r="F8969" s="215">
        <v>1122</v>
      </c>
      <c r="G8969" s="215">
        <v>1004</v>
      </c>
      <c r="I8969" s="215" t="s">
        <v>18607</v>
      </c>
      <c r="J8969" s="215" t="s">
        <v>18608</v>
      </c>
      <c r="K8969" s="215" t="s">
        <v>8741</v>
      </c>
      <c r="L8969" s="215" t="s">
        <v>23533</v>
      </c>
      <c r="AD8969" s="216"/>
    </row>
    <row r="8970" spans="1:30" s="215" customFormat="1" x14ac:dyDescent="0.25">
      <c r="A8970" s="215" t="s">
        <v>160</v>
      </c>
      <c r="B8970" s="215">
        <v>6266</v>
      </c>
      <c r="C8970" s="215" t="s">
        <v>288</v>
      </c>
      <c r="D8970" s="215">
        <v>954593</v>
      </c>
      <c r="E8970" s="215">
        <v>1020</v>
      </c>
      <c r="F8970" s="215">
        <v>1122</v>
      </c>
      <c r="G8970" s="215">
        <v>1004</v>
      </c>
      <c r="I8970" s="215" t="s">
        <v>18609</v>
      </c>
      <c r="J8970" s="215" t="s">
        <v>18610</v>
      </c>
      <c r="K8970" s="215" t="s">
        <v>8741</v>
      </c>
      <c r="L8970" s="215" t="s">
        <v>23534</v>
      </c>
      <c r="AD8970" s="216"/>
    </row>
    <row r="8971" spans="1:30" s="215" customFormat="1" x14ac:dyDescent="0.25">
      <c r="A8971" s="215" t="s">
        <v>160</v>
      </c>
      <c r="B8971" s="215">
        <v>6266</v>
      </c>
      <c r="C8971" s="215" t="s">
        <v>288</v>
      </c>
      <c r="D8971" s="215">
        <v>954596</v>
      </c>
      <c r="E8971" s="215">
        <v>1020</v>
      </c>
      <c r="F8971" s="215">
        <v>1122</v>
      </c>
      <c r="G8971" s="215">
        <v>1004</v>
      </c>
      <c r="I8971" s="215" t="s">
        <v>18611</v>
      </c>
      <c r="J8971" s="215" t="s">
        <v>18612</v>
      </c>
      <c r="K8971" s="215" t="s">
        <v>8741</v>
      </c>
      <c r="L8971" s="215" t="s">
        <v>23535</v>
      </c>
      <c r="AD8971" s="216"/>
    </row>
    <row r="8972" spans="1:30" s="215" customFormat="1" x14ac:dyDescent="0.25">
      <c r="A8972" s="215" t="s">
        <v>160</v>
      </c>
      <c r="B8972" s="215">
        <v>6266</v>
      </c>
      <c r="C8972" s="215" t="s">
        <v>288</v>
      </c>
      <c r="D8972" s="215">
        <v>954597</v>
      </c>
      <c r="E8972" s="215">
        <v>1020</v>
      </c>
      <c r="F8972" s="215">
        <v>1122</v>
      </c>
      <c r="G8972" s="215">
        <v>1004</v>
      </c>
      <c r="I8972" s="215" t="s">
        <v>18613</v>
      </c>
      <c r="J8972" s="215" t="s">
        <v>18614</v>
      </c>
      <c r="K8972" s="215" t="s">
        <v>8741</v>
      </c>
      <c r="L8972" s="215" t="s">
        <v>23535</v>
      </c>
      <c r="AD8972" s="216"/>
    </row>
    <row r="8973" spans="1:30" s="215" customFormat="1" x14ac:dyDescent="0.25">
      <c r="A8973" s="215" t="s">
        <v>160</v>
      </c>
      <c r="B8973" s="215">
        <v>6266</v>
      </c>
      <c r="C8973" s="215" t="s">
        <v>288</v>
      </c>
      <c r="D8973" s="215">
        <v>954599</v>
      </c>
      <c r="E8973" s="215">
        <v>1020</v>
      </c>
      <c r="F8973" s="215">
        <v>1122</v>
      </c>
      <c r="G8973" s="215">
        <v>1004</v>
      </c>
      <c r="I8973" s="215" t="s">
        <v>18615</v>
      </c>
      <c r="J8973" s="215" t="s">
        <v>18616</v>
      </c>
      <c r="K8973" s="215" t="s">
        <v>8741</v>
      </c>
      <c r="L8973" s="215" t="s">
        <v>23536</v>
      </c>
      <c r="AD8973" s="216"/>
    </row>
    <row r="8974" spans="1:30" s="215" customFormat="1" x14ac:dyDescent="0.25">
      <c r="A8974" s="215" t="s">
        <v>160</v>
      </c>
      <c r="B8974" s="215">
        <v>6266</v>
      </c>
      <c r="C8974" s="215" t="s">
        <v>288</v>
      </c>
      <c r="D8974" s="215">
        <v>954601</v>
      </c>
      <c r="E8974" s="215">
        <v>1020</v>
      </c>
      <c r="F8974" s="215">
        <v>1122</v>
      </c>
      <c r="G8974" s="215">
        <v>1004</v>
      </c>
      <c r="I8974" s="215" t="s">
        <v>4609</v>
      </c>
      <c r="J8974" s="215" t="s">
        <v>4610</v>
      </c>
      <c r="K8974" s="215" t="s">
        <v>328</v>
      </c>
      <c r="L8974" s="215" t="s">
        <v>6155</v>
      </c>
      <c r="AD8974" s="216"/>
    </row>
    <row r="8975" spans="1:30" s="215" customFormat="1" x14ac:dyDescent="0.25">
      <c r="A8975" s="215" t="s">
        <v>160</v>
      </c>
      <c r="B8975" s="215">
        <v>6266</v>
      </c>
      <c r="C8975" s="215" t="s">
        <v>288</v>
      </c>
      <c r="D8975" s="215">
        <v>954602</v>
      </c>
      <c r="E8975" s="215">
        <v>1020</v>
      </c>
      <c r="F8975" s="215">
        <v>1122</v>
      </c>
      <c r="G8975" s="215">
        <v>1004</v>
      </c>
      <c r="I8975" s="215" t="s">
        <v>4611</v>
      </c>
      <c r="J8975" s="215" t="s">
        <v>4612</v>
      </c>
      <c r="K8975" s="215" t="s">
        <v>328</v>
      </c>
      <c r="L8975" s="215" t="s">
        <v>6156</v>
      </c>
      <c r="AD8975" s="216"/>
    </row>
    <row r="8976" spans="1:30" s="215" customFormat="1" x14ac:dyDescent="0.25">
      <c r="A8976" s="215" t="s">
        <v>160</v>
      </c>
      <c r="B8976" s="215">
        <v>6266</v>
      </c>
      <c r="C8976" s="215" t="s">
        <v>288</v>
      </c>
      <c r="D8976" s="215">
        <v>954614</v>
      </c>
      <c r="E8976" s="215">
        <v>1020</v>
      </c>
      <c r="F8976" s="215">
        <v>1122</v>
      </c>
      <c r="G8976" s="215">
        <v>1004</v>
      </c>
      <c r="I8976" s="215" t="s">
        <v>18617</v>
      </c>
      <c r="J8976" s="215" t="s">
        <v>18618</v>
      </c>
      <c r="K8976" s="215" t="s">
        <v>8741</v>
      </c>
      <c r="L8976" s="215" t="s">
        <v>23537</v>
      </c>
      <c r="AD8976" s="216"/>
    </row>
    <row r="8977" spans="1:30" s="215" customFormat="1" x14ac:dyDescent="0.25">
      <c r="A8977" s="215" t="s">
        <v>160</v>
      </c>
      <c r="B8977" s="215">
        <v>6266</v>
      </c>
      <c r="C8977" s="215" t="s">
        <v>288</v>
      </c>
      <c r="D8977" s="215">
        <v>954626</v>
      </c>
      <c r="E8977" s="215">
        <v>1020</v>
      </c>
      <c r="F8977" s="215">
        <v>1121</v>
      </c>
      <c r="G8977" s="215">
        <v>1004</v>
      </c>
      <c r="I8977" s="215" t="s">
        <v>18619</v>
      </c>
      <c r="J8977" s="215" t="s">
        <v>18620</v>
      </c>
      <c r="K8977" s="215" t="s">
        <v>8688</v>
      </c>
      <c r="L8977" s="215" t="s">
        <v>22368</v>
      </c>
      <c r="AD8977" s="216"/>
    </row>
    <row r="8978" spans="1:30" s="215" customFormat="1" x14ac:dyDescent="0.25">
      <c r="A8978" s="215" t="s">
        <v>160</v>
      </c>
      <c r="B8978" s="215">
        <v>6266</v>
      </c>
      <c r="C8978" s="215" t="s">
        <v>288</v>
      </c>
      <c r="D8978" s="215">
        <v>954629</v>
      </c>
      <c r="E8978" s="215">
        <v>1030</v>
      </c>
      <c r="F8978" s="215">
        <v>1122</v>
      </c>
      <c r="G8978" s="215">
        <v>1004</v>
      </c>
      <c r="I8978" s="215" t="s">
        <v>18621</v>
      </c>
      <c r="J8978" s="215" t="s">
        <v>18622</v>
      </c>
      <c r="K8978" s="215" t="s">
        <v>8741</v>
      </c>
      <c r="L8978" s="215" t="s">
        <v>23538</v>
      </c>
      <c r="AD8978" s="216"/>
    </row>
    <row r="8979" spans="1:30" s="215" customFormat="1" x14ac:dyDescent="0.25">
      <c r="A8979" s="215" t="s">
        <v>160</v>
      </c>
      <c r="B8979" s="215">
        <v>6266</v>
      </c>
      <c r="C8979" s="215" t="s">
        <v>288</v>
      </c>
      <c r="D8979" s="215">
        <v>954634</v>
      </c>
      <c r="E8979" s="215">
        <v>1020</v>
      </c>
      <c r="F8979" s="215">
        <v>1122</v>
      </c>
      <c r="G8979" s="215">
        <v>1004</v>
      </c>
      <c r="I8979" s="215" t="s">
        <v>18623</v>
      </c>
      <c r="J8979" s="215" t="s">
        <v>18624</v>
      </c>
      <c r="K8979" s="215" t="s">
        <v>8741</v>
      </c>
      <c r="L8979" s="215" t="s">
        <v>23539</v>
      </c>
      <c r="AD8979" s="216"/>
    </row>
    <row r="8980" spans="1:30" s="215" customFormat="1" x14ac:dyDescent="0.25">
      <c r="A8980" s="215" t="s">
        <v>160</v>
      </c>
      <c r="B8980" s="215">
        <v>6266</v>
      </c>
      <c r="C8980" s="215" t="s">
        <v>288</v>
      </c>
      <c r="D8980" s="215">
        <v>954666</v>
      </c>
      <c r="E8980" s="215">
        <v>1020</v>
      </c>
      <c r="F8980" s="215">
        <v>1122</v>
      </c>
      <c r="G8980" s="215">
        <v>1004</v>
      </c>
      <c r="I8980" s="215" t="s">
        <v>18625</v>
      </c>
      <c r="J8980" s="215" t="s">
        <v>18626</v>
      </c>
      <c r="K8980" s="215" t="s">
        <v>8741</v>
      </c>
      <c r="L8980" s="215" t="s">
        <v>23540</v>
      </c>
      <c r="AD8980" s="216"/>
    </row>
    <row r="8981" spans="1:30" s="215" customFormat="1" x14ac:dyDescent="0.25">
      <c r="A8981" s="215" t="s">
        <v>160</v>
      </c>
      <c r="B8981" s="215">
        <v>6266</v>
      </c>
      <c r="C8981" s="215" t="s">
        <v>288</v>
      </c>
      <c r="D8981" s="215">
        <v>954672</v>
      </c>
      <c r="E8981" s="215">
        <v>1020</v>
      </c>
      <c r="F8981" s="215">
        <v>1122</v>
      </c>
      <c r="G8981" s="215">
        <v>1004</v>
      </c>
      <c r="I8981" s="215" t="s">
        <v>18627</v>
      </c>
      <c r="J8981" s="215" t="s">
        <v>18628</v>
      </c>
      <c r="K8981" s="215" t="s">
        <v>8741</v>
      </c>
      <c r="L8981" s="215" t="s">
        <v>23541</v>
      </c>
      <c r="AD8981" s="216"/>
    </row>
    <row r="8982" spans="1:30" s="215" customFormat="1" x14ac:dyDescent="0.25">
      <c r="A8982" s="215" t="s">
        <v>160</v>
      </c>
      <c r="B8982" s="215">
        <v>6266</v>
      </c>
      <c r="C8982" s="215" t="s">
        <v>288</v>
      </c>
      <c r="D8982" s="215">
        <v>954710</v>
      </c>
      <c r="E8982" s="215">
        <v>1020</v>
      </c>
      <c r="F8982" s="215">
        <v>1122</v>
      </c>
      <c r="G8982" s="215">
        <v>1004</v>
      </c>
      <c r="I8982" s="215" t="s">
        <v>18629</v>
      </c>
      <c r="J8982" s="215" t="s">
        <v>18630</v>
      </c>
      <c r="K8982" s="215" t="s">
        <v>8741</v>
      </c>
      <c r="L8982" s="215" t="s">
        <v>23542</v>
      </c>
      <c r="AD8982" s="216"/>
    </row>
    <row r="8983" spans="1:30" s="215" customFormat="1" x14ac:dyDescent="0.25">
      <c r="A8983" s="215" t="s">
        <v>160</v>
      </c>
      <c r="B8983" s="215">
        <v>6266</v>
      </c>
      <c r="C8983" s="215" t="s">
        <v>288</v>
      </c>
      <c r="D8983" s="215">
        <v>954711</v>
      </c>
      <c r="E8983" s="215">
        <v>1020</v>
      </c>
      <c r="F8983" s="215">
        <v>1122</v>
      </c>
      <c r="G8983" s="215">
        <v>1004</v>
      </c>
      <c r="I8983" s="215" t="s">
        <v>18631</v>
      </c>
      <c r="J8983" s="215" t="s">
        <v>18632</v>
      </c>
      <c r="K8983" s="215" t="s">
        <v>8741</v>
      </c>
      <c r="L8983" s="215" t="s">
        <v>23542</v>
      </c>
      <c r="AD8983" s="216"/>
    </row>
    <row r="8984" spans="1:30" s="215" customFormat="1" x14ac:dyDescent="0.25">
      <c r="A8984" s="215" t="s">
        <v>160</v>
      </c>
      <c r="B8984" s="215">
        <v>6266</v>
      </c>
      <c r="C8984" s="215" t="s">
        <v>288</v>
      </c>
      <c r="D8984" s="215">
        <v>954716</v>
      </c>
      <c r="E8984" s="215">
        <v>1030</v>
      </c>
      <c r="F8984" s="215">
        <v>1122</v>
      </c>
      <c r="G8984" s="215">
        <v>1004</v>
      </c>
      <c r="I8984" s="215" t="s">
        <v>18633</v>
      </c>
      <c r="J8984" s="215" t="s">
        <v>18634</v>
      </c>
      <c r="K8984" s="215" t="s">
        <v>8741</v>
      </c>
      <c r="L8984" s="215" t="s">
        <v>23543</v>
      </c>
      <c r="AD8984" s="216"/>
    </row>
    <row r="8985" spans="1:30" s="215" customFormat="1" x14ac:dyDescent="0.25">
      <c r="A8985" s="215" t="s">
        <v>160</v>
      </c>
      <c r="B8985" s="215">
        <v>6266</v>
      </c>
      <c r="C8985" s="215" t="s">
        <v>288</v>
      </c>
      <c r="D8985" s="215">
        <v>954719</v>
      </c>
      <c r="E8985" s="215">
        <v>1040</v>
      </c>
      <c r="G8985" s="215">
        <v>1004</v>
      </c>
      <c r="I8985" s="215" t="s">
        <v>18635</v>
      </c>
      <c r="J8985" s="215" t="s">
        <v>18636</v>
      </c>
      <c r="K8985" s="215" t="s">
        <v>8741</v>
      </c>
      <c r="L8985" s="215" t="s">
        <v>23544</v>
      </c>
      <c r="AD8985" s="216"/>
    </row>
    <row r="8986" spans="1:30" s="215" customFormat="1" x14ac:dyDescent="0.25">
      <c r="A8986" s="215" t="s">
        <v>160</v>
      </c>
      <c r="B8986" s="215">
        <v>6266</v>
      </c>
      <c r="C8986" s="215" t="s">
        <v>288</v>
      </c>
      <c r="D8986" s="215">
        <v>954729</v>
      </c>
      <c r="E8986" s="215">
        <v>1030</v>
      </c>
      <c r="F8986" s="215">
        <v>1122</v>
      </c>
      <c r="G8986" s="215">
        <v>1004</v>
      </c>
      <c r="I8986" s="215" t="s">
        <v>18637</v>
      </c>
      <c r="J8986" s="215" t="s">
        <v>18638</v>
      </c>
      <c r="K8986" s="215" t="s">
        <v>8741</v>
      </c>
      <c r="L8986" s="215" t="s">
        <v>23545</v>
      </c>
      <c r="AD8986" s="216"/>
    </row>
    <row r="8987" spans="1:30" s="215" customFormat="1" x14ac:dyDescent="0.25">
      <c r="A8987" s="215" t="s">
        <v>160</v>
      </c>
      <c r="B8987" s="215">
        <v>6266</v>
      </c>
      <c r="C8987" s="215" t="s">
        <v>288</v>
      </c>
      <c r="D8987" s="215">
        <v>954734</v>
      </c>
      <c r="E8987" s="215">
        <v>1030</v>
      </c>
      <c r="F8987" s="215">
        <v>1122</v>
      </c>
      <c r="G8987" s="215">
        <v>1004</v>
      </c>
      <c r="I8987" s="215" t="s">
        <v>18639</v>
      </c>
      <c r="J8987" s="215" t="s">
        <v>18640</v>
      </c>
      <c r="K8987" s="215" t="s">
        <v>8741</v>
      </c>
      <c r="L8987" s="215" t="s">
        <v>23546</v>
      </c>
      <c r="AD8987" s="216"/>
    </row>
    <row r="8988" spans="1:30" s="215" customFormat="1" x14ac:dyDescent="0.25">
      <c r="A8988" s="215" t="s">
        <v>160</v>
      </c>
      <c r="B8988" s="215">
        <v>6266</v>
      </c>
      <c r="C8988" s="215" t="s">
        <v>288</v>
      </c>
      <c r="D8988" s="215">
        <v>954736</v>
      </c>
      <c r="E8988" s="215">
        <v>1030</v>
      </c>
      <c r="F8988" s="215">
        <v>1122</v>
      </c>
      <c r="G8988" s="215">
        <v>1004</v>
      </c>
      <c r="I8988" s="215" t="s">
        <v>18641</v>
      </c>
      <c r="J8988" s="215" t="s">
        <v>18642</v>
      </c>
      <c r="K8988" s="215" t="s">
        <v>8741</v>
      </c>
      <c r="L8988" s="215" t="s">
        <v>23547</v>
      </c>
      <c r="AD8988" s="216"/>
    </row>
    <row r="8989" spans="1:30" s="215" customFormat="1" x14ac:dyDescent="0.25">
      <c r="A8989" s="215" t="s">
        <v>160</v>
      </c>
      <c r="B8989" s="215">
        <v>6266</v>
      </c>
      <c r="C8989" s="215" t="s">
        <v>288</v>
      </c>
      <c r="D8989" s="215">
        <v>954747</v>
      </c>
      <c r="E8989" s="215">
        <v>1030</v>
      </c>
      <c r="F8989" s="215">
        <v>1122</v>
      </c>
      <c r="G8989" s="215">
        <v>1004</v>
      </c>
      <c r="I8989" s="215" t="s">
        <v>18643</v>
      </c>
      <c r="J8989" s="215" t="s">
        <v>18644</v>
      </c>
      <c r="K8989" s="215" t="s">
        <v>8741</v>
      </c>
      <c r="L8989" s="215" t="s">
        <v>23548</v>
      </c>
      <c r="AD8989" s="216"/>
    </row>
    <row r="8990" spans="1:30" s="215" customFormat="1" x14ac:dyDescent="0.25">
      <c r="A8990" s="215" t="s">
        <v>160</v>
      </c>
      <c r="B8990" s="215">
        <v>6266</v>
      </c>
      <c r="C8990" s="215" t="s">
        <v>288</v>
      </c>
      <c r="D8990" s="215">
        <v>954753</v>
      </c>
      <c r="E8990" s="215">
        <v>1040</v>
      </c>
      <c r="G8990" s="215">
        <v>1004</v>
      </c>
      <c r="I8990" s="215" t="s">
        <v>18645</v>
      </c>
      <c r="J8990" s="215" t="s">
        <v>18646</v>
      </c>
      <c r="K8990" s="215" t="s">
        <v>8741</v>
      </c>
      <c r="L8990" s="215" t="s">
        <v>23549</v>
      </c>
      <c r="AD8990" s="216"/>
    </row>
    <row r="8991" spans="1:30" s="215" customFormat="1" x14ac:dyDescent="0.25">
      <c r="A8991" s="215" t="s">
        <v>160</v>
      </c>
      <c r="B8991" s="215">
        <v>6266</v>
      </c>
      <c r="C8991" s="215" t="s">
        <v>288</v>
      </c>
      <c r="D8991" s="215">
        <v>954754</v>
      </c>
      <c r="E8991" s="215">
        <v>1040</v>
      </c>
      <c r="F8991" s="215">
        <v>1230</v>
      </c>
      <c r="G8991" s="215">
        <v>1004</v>
      </c>
      <c r="I8991" s="215" t="s">
        <v>18647</v>
      </c>
      <c r="J8991" s="215" t="s">
        <v>18648</v>
      </c>
      <c r="K8991" s="215" t="s">
        <v>8741</v>
      </c>
      <c r="L8991" s="215" t="s">
        <v>23549</v>
      </c>
      <c r="AD8991" s="216"/>
    </row>
    <row r="8992" spans="1:30" s="215" customFormat="1" x14ac:dyDescent="0.25">
      <c r="A8992" s="215" t="s">
        <v>160</v>
      </c>
      <c r="B8992" s="215">
        <v>6266</v>
      </c>
      <c r="C8992" s="215" t="s">
        <v>288</v>
      </c>
      <c r="D8992" s="215">
        <v>954761</v>
      </c>
      <c r="E8992" s="215">
        <v>1020</v>
      </c>
      <c r="F8992" s="215">
        <v>1122</v>
      </c>
      <c r="G8992" s="215">
        <v>1004</v>
      </c>
      <c r="I8992" s="215" t="s">
        <v>18649</v>
      </c>
      <c r="J8992" s="215" t="s">
        <v>18650</v>
      </c>
      <c r="K8992" s="215" t="s">
        <v>8741</v>
      </c>
      <c r="L8992" s="215" t="s">
        <v>23550</v>
      </c>
      <c r="AD8992" s="216"/>
    </row>
    <row r="8993" spans="1:30" s="215" customFormat="1" x14ac:dyDescent="0.25">
      <c r="A8993" s="215" t="s">
        <v>160</v>
      </c>
      <c r="B8993" s="215">
        <v>6266</v>
      </c>
      <c r="C8993" s="215" t="s">
        <v>288</v>
      </c>
      <c r="D8993" s="215">
        <v>954774</v>
      </c>
      <c r="E8993" s="215">
        <v>1030</v>
      </c>
      <c r="F8993" s="215">
        <v>1122</v>
      </c>
      <c r="G8993" s="215">
        <v>1004</v>
      </c>
      <c r="I8993" s="215" t="s">
        <v>18651</v>
      </c>
      <c r="J8993" s="215" t="s">
        <v>18652</v>
      </c>
      <c r="K8993" s="215" t="s">
        <v>8741</v>
      </c>
      <c r="L8993" s="215" t="s">
        <v>23551</v>
      </c>
      <c r="AD8993" s="216"/>
    </row>
    <row r="8994" spans="1:30" s="215" customFormat="1" x14ac:dyDescent="0.25">
      <c r="A8994" s="215" t="s">
        <v>160</v>
      </c>
      <c r="B8994" s="215">
        <v>6266</v>
      </c>
      <c r="C8994" s="215" t="s">
        <v>288</v>
      </c>
      <c r="D8994" s="215">
        <v>954775</v>
      </c>
      <c r="E8994" s="215">
        <v>1020</v>
      </c>
      <c r="F8994" s="215">
        <v>1122</v>
      </c>
      <c r="G8994" s="215">
        <v>1004</v>
      </c>
      <c r="I8994" s="215" t="s">
        <v>18653</v>
      </c>
      <c r="J8994" s="215" t="s">
        <v>18654</v>
      </c>
      <c r="K8994" s="215" t="s">
        <v>8741</v>
      </c>
      <c r="L8994" s="215" t="s">
        <v>23552</v>
      </c>
      <c r="AD8994" s="216"/>
    </row>
    <row r="8995" spans="1:30" s="215" customFormat="1" x14ac:dyDescent="0.25">
      <c r="A8995" s="215" t="s">
        <v>160</v>
      </c>
      <c r="B8995" s="215">
        <v>6266</v>
      </c>
      <c r="C8995" s="215" t="s">
        <v>288</v>
      </c>
      <c r="D8995" s="215">
        <v>954779</v>
      </c>
      <c r="E8995" s="215">
        <v>1020</v>
      </c>
      <c r="F8995" s="215">
        <v>1122</v>
      </c>
      <c r="G8995" s="215">
        <v>1004</v>
      </c>
      <c r="I8995" s="215" t="s">
        <v>18655</v>
      </c>
      <c r="J8995" s="215" t="s">
        <v>18656</v>
      </c>
      <c r="K8995" s="215" t="s">
        <v>8741</v>
      </c>
      <c r="L8995" s="215" t="s">
        <v>23553</v>
      </c>
      <c r="AD8995" s="216"/>
    </row>
    <row r="8996" spans="1:30" s="215" customFormat="1" x14ac:dyDescent="0.25">
      <c r="A8996" s="215" t="s">
        <v>160</v>
      </c>
      <c r="B8996" s="215">
        <v>6266</v>
      </c>
      <c r="C8996" s="215" t="s">
        <v>288</v>
      </c>
      <c r="D8996" s="215">
        <v>954781</v>
      </c>
      <c r="E8996" s="215">
        <v>1030</v>
      </c>
      <c r="F8996" s="215">
        <v>1122</v>
      </c>
      <c r="G8996" s="215">
        <v>1004</v>
      </c>
      <c r="I8996" s="215" t="s">
        <v>18657</v>
      </c>
      <c r="J8996" s="215" t="s">
        <v>18658</v>
      </c>
      <c r="K8996" s="215" t="s">
        <v>8741</v>
      </c>
      <c r="L8996" s="215" t="s">
        <v>23554</v>
      </c>
      <c r="AD8996" s="216"/>
    </row>
    <row r="8997" spans="1:30" s="215" customFormat="1" x14ac:dyDescent="0.25">
      <c r="A8997" s="215" t="s">
        <v>160</v>
      </c>
      <c r="B8997" s="215">
        <v>6266</v>
      </c>
      <c r="C8997" s="215" t="s">
        <v>288</v>
      </c>
      <c r="D8997" s="215">
        <v>954783</v>
      </c>
      <c r="E8997" s="215">
        <v>1020</v>
      </c>
      <c r="F8997" s="215">
        <v>1122</v>
      </c>
      <c r="G8997" s="215">
        <v>1004</v>
      </c>
      <c r="I8997" s="215" t="s">
        <v>18659</v>
      </c>
      <c r="J8997" s="215" t="s">
        <v>18660</v>
      </c>
      <c r="K8997" s="215" t="s">
        <v>8741</v>
      </c>
      <c r="L8997" s="215" t="s">
        <v>23555</v>
      </c>
      <c r="AD8997" s="216"/>
    </row>
    <row r="8998" spans="1:30" s="215" customFormat="1" x14ac:dyDescent="0.25">
      <c r="A8998" s="215" t="s">
        <v>160</v>
      </c>
      <c r="B8998" s="215">
        <v>6266</v>
      </c>
      <c r="C8998" s="215" t="s">
        <v>288</v>
      </c>
      <c r="D8998" s="215">
        <v>954786</v>
      </c>
      <c r="E8998" s="215">
        <v>1020</v>
      </c>
      <c r="F8998" s="215">
        <v>1122</v>
      </c>
      <c r="G8998" s="215">
        <v>1004</v>
      </c>
      <c r="I8998" s="215" t="s">
        <v>18661</v>
      </c>
      <c r="J8998" s="215" t="s">
        <v>18662</v>
      </c>
      <c r="K8998" s="215" t="s">
        <v>8741</v>
      </c>
      <c r="L8998" s="215" t="s">
        <v>23556</v>
      </c>
      <c r="AD8998" s="216"/>
    </row>
    <row r="8999" spans="1:30" s="215" customFormat="1" x14ac:dyDescent="0.25">
      <c r="A8999" s="215" t="s">
        <v>160</v>
      </c>
      <c r="B8999" s="215">
        <v>6266</v>
      </c>
      <c r="C8999" s="215" t="s">
        <v>288</v>
      </c>
      <c r="D8999" s="215">
        <v>954787</v>
      </c>
      <c r="E8999" s="215">
        <v>1030</v>
      </c>
      <c r="F8999" s="215">
        <v>1122</v>
      </c>
      <c r="G8999" s="215">
        <v>1004</v>
      </c>
      <c r="I8999" s="215" t="s">
        <v>18663</v>
      </c>
      <c r="J8999" s="215" t="s">
        <v>18664</v>
      </c>
      <c r="K8999" s="215" t="s">
        <v>8741</v>
      </c>
      <c r="L8999" s="215" t="s">
        <v>23556</v>
      </c>
      <c r="AD8999" s="216"/>
    </row>
    <row r="9000" spans="1:30" s="215" customFormat="1" x14ac:dyDescent="0.25">
      <c r="A9000" s="215" t="s">
        <v>160</v>
      </c>
      <c r="B9000" s="215">
        <v>6266</v>
      </c>
      <c r="C9000" s="215" t="s">
        <v>288</v>
      </c>
      <c r="D9000" s="215">
        <v>954790</v>
      </c>
      <c r="E9000" s="215">
        <v>1020</v>
      </c>
      <c r="F9000" s="215">
        <v>1122</v>
      </c>
      <c r="G9000" s="215">
        <v>1004</v>
      </c>
      <c r="I9000" s="215" t="s">
        <v>18665</v>
      </c>
      <c r="J9000" s="215" t="s">
        <v>18666</v>
      </c>
      <c r="K9000" s="215" t="s">
        <v>8741</v>
      </c>
      <c r="L9000" s="215" t="s">
        <v>23557</v>
      </c>
      <c r="AD9000" s="216"/>
    </row>
    <row r="9001" spans="1:30" s="215" customFormat="1" x14ac:dyDescent="0.25">
      <c r="A9001" s="215" t="s">
        <v>160</v>
      </c>
      <c r="B9001" s="215">
        <v>6266</v>
      </c>
      <c r="C9001" s="215" t="s">
        <v>288</v>
      </c>
      <c r="D9001" s="215">
        <v>954791</v>
      </c>
      <c r="E9001" s="215">
        <v>1020</v>
      </c>
      <c r="F9001" s="215">
        <v>1122</v>
      </c>
      <c r="G9001" s="215">
        <v>1004</v>
      </c>
      <c r="I9001" s="215" t="s">
        <v>18667</v>
      </c>
      <c r="J9001" s="215" t="s">
        <v>18668</v>
      </c>
      <c r="K9001" s="215" t="s">
        <v>8741</v>
      </c>
      <c r="L9001" s="215" t="s">
        <v>23557</v>
      </c>
      <c r="AD9001" s="216"/>
    </row>
    <row r="9002" spans="1:30" s="215" customFormat="1" x14ac:dyDescent="0.25">
      <c r="A9002" s="215" t="s">
        <v>160</v>
      </c>
      <c r="B9002" s="215">
        <v>6266</v>
      </c>
      <c r="C9002" s="215" t="s">
        <v>288</v>
      </c>
      <c r="D9002" s="215">
        <v>954803</v>
      </c>
      <c r="E9002" s="215">
        <v>1020</v>
      </c>
      <c r="F9002" s="215">
        <v>1122</v>
      </c>
      <c r="G9002" s="215">
        <v>1004</v>
      </c>
      <c r="I9002" s="215" t="s">
        <v>18669</v>
      </c>
      <c r="J9002" s="215" t="s">
        <v>18670</v>
      </c>
      <c r="K9002" s="215" t="s">
        <v>8741</v>
      </c>
      <c r="L9002" s="215" t="s">
        <v>23558</v>
      </c>
      <c r="AD9002" s="216"/>
    </row>
    <row r="9003" spans="1:30" s="215" customFormat="1" x14ac:dyDescent="0.25">
      <c r="A9003" s="215" t="s">
        <v>160</v>
      </c>
      <c r="B9003" s="215">
        <v>6266</v>
      </c>
      <c r="C9003" s="215" t="s">
        <v>288</v>
      </c>
      <c r="D9003" s="215">
        <v>954804</v>
      </c>
      <c r="E9003" s="215">
        <v>1020</v>
      </c>
      <c r="F9003" s="215">
        <v>1122</v>
      </c>
      <c r="G9003" s="215">
        <v>1004</v>
      </c>
      <c r="I9003" s="215" t="s">
        <v>18671</v>
      </c>
      <c r="J9003" s="215" t="s">
        <v>18672</v>
      </c>
      <c r="K9003" s="215" t="s">
        <v>8741</v>
      </c>
      <c r="L9003" s="215" t="s">
        <v>23558</v>
      </c>
      <c r="AD9003" s="216"/>
    </row>
    <row r="9004" spans="1:30" s="215" customFormat="1" x14ac:dyDescent="0.25">
      <c r="A9004" s="215" t="s">
        <v>160</v>
      </c>
      <c r="B9004" s="215">
        <v>6266</v>
      </c>
      <c r="C9004" s="215" t="s">
        <v>288</v>
      </c>
      <c r="D9004" s="215">
        <v>954806</v>
      </c>
      <c r="E9004" s="215">
        <v>1030</v>
      </c>
      <c r="F9004" s="215">
        <v>1122</v>
      </c>
      <c r="G9004" s="215">
        <v>1004</v>
      </c>
      <c r="I9004" s="215" t="s">
        <v>18673</v>
      </c>
      <c r="J9004" s="215" t="s">
        <v>18674</v>
      </c>
      <c r="K9004" s="215" t="s">
        <v>8741</v>
      </c>
      <c r="L9004" s="215" t="s">
        <v>23559</v>
      </c>
      <c r="AD9004" s="216"/>
    </row>
    <row r="9005" spans="1:30" s="215" customFormat="1" x14ac:dyDescent="0.25">
      <c r="A9005" s="215" t="s">
        <v>160</v>
      </c>
      <c r="B9005" s="215">
        <v>6266</v>
      </c>
      <c r="C9005" s="215" t="s">
        <v>288</v>
      </c>
      <c r="D9005" s="215">
        <v>954823</v>
      </c>
      <c r="E9005" s="215">
        <v>1020</v>
      </c>
      <c r="F9005" s="215">
        <v>1122</v>
      </c>
      <c r="G9005" s="215">
        <v>1004</v>
      </c>
      <c r="I9005" s="215" t="s">
        <v>18675</v>
      </c>
      <c r="J9005" s="215" t="s">
        <v>18676</v>
      </c>
      <c r="K9005" s="215" t="s">
        <v>8741</v>
      </c>
      <c r="L9005" s="215" t="s">
        <v>23560</v>
      </c>
      <c r="AD9005" s="216"/>
    </row>
    <row r="9006" spans="1:30" s="215" customFormat="1" x14ac:dyDescent="0.25">
      <c r="A9006" s="215" t="s">
        <v>160</v>
      </c>
      <c r="B9006" s="215">
        <v>6266</v>
      </c>
      <c r="C9006" s="215" t="s">
        <v>288</v>
      </c>
      <c r="D9006" s="215">
        <v>954824</v>
      </c>
      <c r="E9006" s="215">
        <v>1020</v>
      </c>
      <c r="F9006" s="215">
        <v>1122</v>
      </c>
      <c r="G9006" s="215">
        <v>1004</v>
      </c>
      <c r="I9006" s="215" t="s">
        <v>18677</v>
      </c>
      <c r="J9006" s="215" t="s">
        <v>18678</v>
      </c>
      <c r="K9006" s="215" t="s">
        <v>8741</v>
      </c>
      <c r="L9006" s="215" t="s">
        <v>23560</v>
      </c>
      <c r="AD9006" s="216"/>
    </row>
    <row r="9007" spans="1:30" s="215" customFormat="1" x14ac:dyDescent="0.25">
      <c r="A9007" s="215" t="s">
        <v>160</v>
      </c>
      <c r="B9007" s="215">
        <v>6266</v>
      </c>
      <c r="C9007" s="215" t="s">
        <v>288</v>
      </c>
      <c r="D9007" s="215">
        <v>954826</v>
      </c>
      <c r="E9007" s="215">
        <v>1020</v>
      </c>
      <c r="F9007" s="215">
        <v>1122</v>
      </c>
      <c r="G9007" s="215">
        <v>1004</v>
      </c>
      <c r="I9007" s="215" t="s">
        <v>18679</v>
      </c>
      <c r="J9007" s="215" t="s">
        <v>18680</v>
      </c>
      <c r="K9007" s="215" t="s">
        <v>8741</v>
      </c>
      <c r="L9007" s="215" t="s">
        <v>23561</v>
      </c>
      <c r="AD9007" s="216"/>
    </row>
    <row r="9008" spans="1:30" s="215" customFormat="1" x14ac:dyDescent="0.25">
      <c r="A9008" s="215" t="s">
        <v>160</v>
      </c>
      <c r="B9008" s="215">
        <v>6266</v>
      </c>
      <c r="C9008" s="215" t="s">
        <v>288</v>
      </c>
      <c r="D9008" s="215">
        <v>954828</v>
      </c>
      <c r="E9008" s="215">
        <v>1020</v>
      </c>
      <c r="F9008" s="215">
        <v>1122</v>
      </c>
      <c r="G9008" s="215">
        <v>1004</v>
      </c>
      <c r="I9008" s="215" t="s">
        <v>18681</v>
      </c>
      <c r="J9008" s="215" t="s">
        <v>18682</v>
      </c>
      <c r="K9008" s="215" t="s">
        <v>8741</v>
      </c>
      <c r="L9008" s="215" t="s">
        <v>23562</v>
      </c>
      <c r="AD9008" s="216"/>
    </row>
    <row r="9009" spans="1:30" s="215" customFormat="1" x14ac:dyDescent="0.25">
      <c r="A9009" s="215" t="s">
        <v>160</v>
      </c>
      <c r="B9009" s="215">
        <v>6266</v>
      </c>
      <c r="C9009" s="215" t="s">
        <v>288</v>
      </c>
      <c r="D9009" s="215">
        <v>954832</v>
      </c>
      <c r="E9009" s="215">
        <v>1020</v>
      </c>
      <c r="F9009" s="215">
        <v>1122</v>
      </c>
      <c r="G9009" s="215">
        <v>1004</v>
      </c>
      <c r="I9009" s="215" t="s">
        <v>18683</v>
      </c>
      <c r="J9009" s="215" t="s">
        <v>18684</v>
      </c>
      <c r="K9009" s="215" t="s">
        <v>8741</v>
      </c>
      <c r="L9009" s="215" t="s">
        <v>23563</v>
      </c>
      <c r="AD9009" s="216"/>
    </row>
    <row r="9010" spans="1:30" s="215" customFormat="1" x14ac:dyDescent="0.25">
      <c r="A9010" s="215" t="s">
        <v>160</v>
      </c>
      <c r="B9010" s="215">
        <v>6266</v>
      </c>
      <c r="C9010" s="215" t="s">
        <v>288</v>
      </c>
      <c r="D9010" s="215">
        <v>954838</v>
      </c>
      <c r="E9010" s="215">
        <v>1020</v>
      </c>
      <c r="F9010" s="215">
        <v>1122</v>
      </c>
      <c r="G9010" s="215">
        <v>1004</v>
      </c>
      <c r="I9010" s="215" t="s">
        <v>18685</v>
      </c>
      <c r="J9010" s="215" t="s">
        <v>18686</v>
      </c>
      <c r="K9010" s="215" t="s">
        <v>8741</v>
      </c>
      <c r="L9010" s="215" t="s">
        <v>23564</v>
      </c>
      <c r="AD9010" s="216"/>
    </row>
    <row r="9011" spans="1:30" s="215" customFormat="1" x14ac:dyDescent="0.25">
      <c r="A9011" s="215" t="s">
        <v>160</v>
      </c>
      <c r="B9011" s="215">
        <v>6266</v>
      </c>
      <c r="C9011" s="215" t="s">
        <v>288</v>
      </c>
      <c r="D9011" s="215">
        <v>954840</v>
      </c>
      <c r="E9011" s="215">
        <v>1020</v>
      </c>
      <c r="F9011" s="215">
        <v>1122</v>
      </c>
      <c r="G9011" s="215">
        <v>1004</v>
      </c>
      <c r="I9011" s="215" t="s">
        <v>18687</v>
      </c>
      <c r="J9011" s="215" t="s">
        <v>18688</v>
      </c>
      <c r="K9011" s="215" t="s">
        <v>8741</v>
      </c>
      <c r="L9011" s="215" t="s">
        <v>23565</v>
      </c>
      <c r="AD9011" s="216"/>
    </row>
    <row r="9012" spans="1:30" s="215" customFormat="1" x14ac:dyDescent="0.25">
      <c r="A9012" s="215" t="s">
        <v>160</v>
      </c>
      <c r="B9012" s="215">
        <v>6266</v>
      </c>
      <c r="C9012" s="215" t="s">
        <v>288</v>
      </c>
      <c r="D9012" s="215">
        <v>954846</v>
      </c>
      <c r="E9012" s="215">
        <v>1030</v>
      </c>
      <c r="F9012" s="215">
        <v>1122</v>
      </c>
      <c r="G9012" s="215">
        <v>1004</v>
      </c>
      <c r="I9012" s="215" t="s">
        <v>18689</v>
      </c>
      <c r="J9012" s="215" t="s">
        <v>18690</v>
      </c>
      <c r="K9012" s="215" t="s">
        <v>8741</v>
      </c>
      <c r="L9012" s="215" t="s">
        <v>23566</v>
      </c>
      <c r="AD9012" s="216"/>
    </row>
    <row r="9013" spans="1:30" s="215" customFormat="1" x14ac:dyDescent="0.25">
      <c r="A9013" s="215" t="s">
        <v>160</v>
      </c>
      <c r="B9013" s="215">
        <v>6266</v>
      </c>
      <c r="C9013" s="215" t="s">
        <v>288</v>
      </c>
      <c r="D9013" s="215">
        <v>954852</v>
      </c>
      <c r="E9013" s="215">
        <v>1030</v>
      </c>
      <c r="F9013" s="215">
        <v>1122</v>
      </c>
      <c r="G9013" s="215">
        <v>1004</v>
      </c>
      <c r="I9013" s="215" t="s">
        <v>18691</v>
      </c>
      <c r="J9013" s="215" t="s">
        <v>18692</v>
      </c>
      <c r="K9013" s="215" t="s">
        <v>8741</v>
      </c>
      <c r="L9013" s="215" t="s">
        <v>23567</v>
      </c>
      <c r="AD9013" s="216"/>
    </row>
    <row r="9014" spans="1:30" s="215" customFormat="1" x14ac:dyDescent="0.25">
      <c r="A9014" s="215" t="s">
        <v>160</v>
      </c>
      <c r="B9014" s="215">
        <v>6266</v>
      </c>
      <c r="C9014" s="215" t="s">
        <v>288</v>
      </c>
      <c r="D9014" s="215">
        <v>954853</v>
      </c>
      <c r="E9014" s="215">
        <v>1030</v>
      </c>
      <c r="F9014" s="215">
        <v>1122</v>
      </c>
      <c r="G9014" s="215">
        <v>1004</v>
      </c>
      <c r="I9014" s="215" t="s">
        <v>18693</v>
      </c>
      <c r="J9014" s="215" t="s">
        <v>18694</v>
      </c>
      <c r="K9014" s="215" t="s">
        <v>8741</v>
      </c>
      <c r="L9014" s="215" t="s">
        <v>23567</v>
      </c>
      <c r="AD9014" s="216"/>
    </row>
    <row r="9015" spans="1:30" s="215" customFormat="1" x14ac:dyDescent="0.25">
      <c r="A9015" s="215" t="s">
        <v>160</v>
      </c>
      <c r="B9015" s="215">
        <v>6266</v>
      </c>
      <c r="C9015" s="215" t="s">
        <v>288</v>
      </c>
      <c r="D9015" s="215">
        <v>954854</v>
      </c>
      <c r="E9015" s="215">
        <v>1030</v>
      </c>
      <c r="F9015" s="215">
        <v>1122</v>
      </c>
      <c r="G9015" s="215">
        <v>1004</v>
      </c>
      <c r="I9015" s="215" t="s">
        <v>18695</v>
      </c>
      <c r="J9015" s="215" t="s">
        <v>18696</v>
      </c>
      <c r="K9015" s="215" t="s">
        <v>8741</v>
      </c>
      <c r="L9015" s="215" t="s">
        <v>23567</v>
      </c>
      <c r="AD9015" s="216"/>
    </row>
    <row r="9016" spans="1:30" s="215" customFormat="1" x14ac:dyDescent="0.25">
      <c r="A9016" s="215" t="s">
        <v>160</v>
      </c>
      <c r="B9016" s="215">
        <v>6266</v>
      </c>
      <c r="C9016" s="215" t="s">
        <v>288</v>
      </c>
      <c r="D9016" s="215">
        <v>954855</v>
      </c>
      <c r="E9016" s="215">
        <v>1030</v>
      </c>
      <c r="F9016" s="215">
        <v>1122</v>
      </c>
      <c r="G9016" s="215">
        <v>1004</v>
      </c>
      <c r="I9016" s="215" t="s">
        <v>18697</v>
      </c>
      <c r="J9016" s="215" t="s">
        <v>18698</v>
      </c>
      <c r="K9016" s="215" t="s">
        <v>8741</v>
      </c>
      <c r="L9016" s="215" t="s">
        <v>23568</v>
      </c>
      <c r="AD9016" s="216"/>
    </row>
    <row r="9017" spans="1:30" s="215" customFormat="1" x14ac:dyDescent="0.25">
      <c r="A9017" s="215" t="s">
        <v>160</v>
      </c>
      <c r="B9017" s="215">
        <v>6266</v>
      </c>
      <c r="C9017" s="215" t="s">
        <v>288</v>
      </c>
      <c r="D9017" s="215">
        <v>954859</v>
      </c>
      <c r="E9017" s="215">
        <v>1030</v>
      </c>
      <c r="F9017" s="215">
        <v>1122</v>
      </c>
      <c r="G9017" s="215">
        <v>1004</v>
      </c>
      <c r="I9017" s="215" t="s">
        <v>18699</v>
      </c>
      <c r="J9017" s="215" t="s">
        <v>18700</v>
      </c>
      <c r="K9017" s="215" t="s">
        <v>8741</v>
      </c>
      <c r="L9017" s="215" t="s">
        <v>23569</v>
      </c>
      <c r="AD9017" s="216"/>
    </row>
    <row r="9018" spans="1:30" s="215" customFormat="1" x14ac:dyDescent="0.25">
      <c r="A9018" s="215" t="s">
        <v>160</v>
      </c>
      <c r="B9018" s="215">
        <v>6266</v>
      </c>
      <c r="C9018" s="215" t="s">
        <v>288</v>
      </c>
      <c r="D9018" s="215">
        <v>954889</v>
      </c>
      <c r="E9018" s="215">
        <v>1040</v>
      </c>
      <c r="G9018" s="215">
        <v>1004</v>
      </c>
      <c r="I9018" s="215" t="s">
        <v>18701</v>
      </c>
      <c r="J9018" s="215" t="s">
        <v>18702</v>
      </c>
      <c r="K9018" s="215" t="s">
        <v>8741</v>
      </c>
      <c r="L9018" s="215" t="s">
        <v>23570</v>
      </c>
      <c r="AD9018" s="216"/>
    </row>
    <row r="9019" spans="1:30" s="215" customFormat="1" x14ac:dyDescent="0.25">
      <c r="A9019" s="215" t="s">
        <v>160</v>
      </c>
      <c r="B9019" s="215">
        <v>6266</v>
      </c>
      <c r="C9019" s="215" t="s">
        <v>288</v>
      </c>
      <c r="D9019" s="215">
        <v>954951</v>
      </c>
      <c r="E9019" s="215">
        <v>1020</v>
      </c>
      <c r="F9019" s="215">
        <v>1122</v>
      </c>
      <c r="G9019" s="215">
        <v>1004</v>
      </c>
      <c r="I9019" s="215" t="s">
        <v>18703</v>
      </c>
      <c r="J9019" s="215" t="s">
        <v>18704</v>
      </c>
      <c r="K9019" s="215" t="s">
        <v>8741</v>
      </c>
      <c r="L9019" s="215" t="s">
        <v>23571</v>
      </c>
      <c r="AD9019" s="216"/>
    </row>
    <row r="9020" spans="1:30" s="215" customFormat="1" x14ac:dyDescent="0.25">
      <c r="A9020" s="215" t="s">
        <v>160</v>
      </c>
      <c r="B9020" s="215">
        <v>6266</v>
      </c>
      <c r="C9020" s="215" t="s">
        <v>288</v>
      </c>
      <c r="D9020" s="215">
        <v>954992</v>
      </c>
      <c r="E9020" s="215">
        <v>1020</v>
      </c>
      <c r="F9020" s="215">
        <v>1121</v>
      </c>
      <c r="G9020" s="215">
        <v>1004</v>
      </c>
      <c r="I9020" s="215" t="s">
        <v>18705</v>
      </c>
      <c r="J9020" s="215" t="s">
        <v>18706</v>
      </c>
      <c r="K9020" s="215" t="s">
        <v>8741</v>
      </c>
      <c r="L9020" s="215" t="s">
        <v>23572</v>
      </c>
      <c r="AD9020" s="216"/>
    </row>
    <row r="9021" spans="1:30" s="215" customFormat="1" x14ac:dyDescent="0.25">
      <c r="A9021" s="215" t="s">
        <v>160</v>
      </c>
      <c r="B9021" s="215">
        <v>6266</v>
      </c>
      <c r="C9021" s="215" t="s">
        <v>288</v>
      </c>
      <c r="D9021" s="215">
        <v>954995</v>
      </c>
      <c r="E9021" s="215">
        <v>1020</v>
      </c>
      <c r="F9021" s="215">
        <v>1110</v>
      </c>
      <c r="G9021" s="215">
        <v>1004</v>
      </c>
      <c r="I9021" s="215" t="s">
        <v>18707</v>
      </c>
      <c r="J9021" s="215" t="s">
        <v>18708</v>
      </c>
      <c r="K9021" s="215" t="s">
        <v>8741</v>
      </c>
      <c r="L9021" s="215" t="s">
        <v>23573</v>
      </c>
      <c r="AD9021" s="216"/>
    </row>
    <row r="9022" spans="1:30" s="215" customFormat="1" x14ac:dyDescent="0.25">
      <c r="A9022" s="215" t="s">
        <v>160</v>
      </c>
      <c r="B9022" s="215">
        <v>6266</v>
      </c>
      <c r="C9022" s="215" t="s">
        <v>288</v>
      </c>
      <c r="D9022" s="215">
        <v>954996</v>
      </c>
      <c r="E9022" s="215">
        <v>1060</v>
      </c>
      <c r="F9022" s="215">
        <v>1230</v>
      </c>
      <c r="G9022" s="215">
        <v>1004</v>
      </c>
      <c r="I9022" s="215" t="s">
        <v>18709</v>
      </c>
      <c r="J9022" s="215" t="s">
        <v>18710</v>
      </c>
      <c r="K9022" s="215" t="s">
        <v>8741</v>
      </c>
      <c r="L9022" s="215" t="s">
        <v>23573</v>
      </c>
      <c r="AD9022" s="216"/>
    </row>
    <row r="9023" spans="1:30" s="215" customFormat="1" x14ac:dyDescent="0.25">
      <c r="A9023" s="215" t="s">
        <v>160</v>
      </c>
      <c r="B9023" s="215">
        <v>6266</v>
      </c>
      <c r="C9023" s="215" t="s">
        <v>288</v>
      </c>
      <c r="D9023" s="215">
        <v>954998</v>
      </c>
      <c r="E9023" s="215">
        <v>1020</v>
      </c>
      <c r="F9023" s="215">
        <v>1122</v>
      </c>
      <c r="G9023" s="215">
        <v>1004</v>
      </c>
      <c r="I9023" s="215" t="s">
        <v>18711</v>
      </c>
      <c r="J9023" s="215" t="s">
        <v>18712</v>
      </c>
      <c r="K9023" s="215" t="s">
        <v>8741</v>
      </c>
      <c r="L9023" s="215" t="s">
        <v>23574</v>
      </c>
      <c r="AD9023" s="216"/>
    </row>
    <row r="9024" spans="1:30" s="215" customFormat="1" x14ac:dyDescent="0.25">
      <c r="A9024" s="215" t="s">
        <v>160</v>
      </c>
      <c r="B9024" s="215">
        <v>6266</v>
      </c>
      <c r="C9024" s="215" t="s">
        <v>288</v>
      </c>
      <c r="D9024" s="215">
        <v>955008</v>
      </c>
      <c r="E9024" s="215">
        <v>1020</v>
      </c>
      <c r="F9024" s="215">
        <v>1122</v>
      </c>
      <c r="G9024" s="215">
        <v>1004</v>
      </c>
      <c r="I9024" s="215" t="s">
        <v>18713</v>
      </c>
      <c r="J9024" s="215" t="s">
        <v>18714</v>
      </c>
      <c r="K9024" s="215" t="s">
        <v>8741</v>
      </c>
      <c r="L9024" s="215" t="s">
        <v>23575</v>
      </c>
      <c r="AD9024" s="216"/>
    </row>
    <row r="9025" spans="1:30" s="215" customFormat="1" x14ac:dyDescent="0.25">
      <c r="A9025" s="215" t="s">
        <v>160</v>
      </c>
      <c r="B9025" s="215">
        <v>6266</v>
      </c>
      <c r="C9025" s="215" t="s">
        <v>288</v>
      </c>
      <c r="D9025" s="215">
        <v>955010</v>
      </c>
      <c r="E9025" s="215">
        <v>1030</v>
      </c>
      <c r="F9025" s="215">
        <v>1122</v>
      </c>
      <c r="G9025" s="215">
        <v>1004</v>
      </c>
      <c r="I9025" s="215" t="s">
        <v>18715</v>
      </c>
      <c r="J9025" s="215" t="s">
        <v>18716</v>
      </c>
      <c r="K9025" s="215" t="s">
        <v>8741</v>
      </c>
      <c r="L9025" s="215" t="s">
        <v>23575</v>
      </c>
      <c r="AD9025" s="216"/>
    </row>
    <row r="9026" spans="1:30" s="215" customFormat="1" x14ac:dyDescent="0.25">
      <c r="A9026" s="215" t="s">
        <v>160</v>
      </c>
      <c r="B9026" s="215">
        <v>6266</v>
      </c>
      <c r="C9026" s="215" t="s">
        <v>288</v>
      </c>
      <c r="D9026" s="215">
        <v>955011</v>
      </c>
      <c r="E9026" s="215">
        <v>1030</v>
      </c>
      <c r="F9026" s="215">
        <v>1122</v>
      </c>
      <c r="G9026" s="215">
        <v>1004</v>
      </c>
      <c r="I9026" s="215" t="s">
        <v>18717</v>
      </c>
      <c r="J9026" s="215" t="s">
        <v>18718</v>
      </c>
      <c r="K9026" s="215" t="s">
        <v>8741</v>
      </c>
      <c r="L9026" s="215" t="s">
        <v>23575</v>
      </c>
      <c r="AD9026" s="216"/>
    </row>
    <row r="9027" spans="1:30" s="215" customFormat="1" x14ac:dyDescent="0.25">
      <c r="A9027" s="215" t="s">
        <v>160</v>
      </c>
      <c r="B9027" s="215">
        <v>6266</v>
      </c>
      <c r="C9027" s="215" t="s">
        <v>288</v>
      </c>
      <c r="D9027" s="215">
        <v>955014</v>
      </c>
      <c r="E9027" s="215">
        <v>1030</v>
      </c>
      <c r="F9027" s="215">
        <v>1122</v>
      </c>
      <c r="G9027" s="215">
        <v>1004</v>
      </c>
      <c r="I9027" s="215" t="s">
        <v>18719</v>
      </c>
      <c r="J9027" s="215" t="s">
        <v>18720</v>
      </c>
      <c r="K9027" s="215" t="s">
        <v>8741</v>
      </c>
      <c r="L9027" s="215" t="s">
        <v>23576</v>
      </c>
      <c r="AD9027" s="216"/>
    </row>
    <row r="9028" spans="1:30" s="215" customFormat="1" x14ac:dyDescent="0.25">
      <c r="A9028" s="215" t="s">
        <v>160</v>
      </c>
      <c r="B9028" s="215">
        <v>6266</v>
      </c>
      <c r="C9028" s="215" t="s">
        <v>288</v>
      </c>
      <c r="D9028" s="215">
        <v>955030</v>
      </c>
      <c r="E9028" s="215">
        <v>1020</v>
      </c>
      <c r="F9028" s="215">
        <v>1122</v>
      </c>
      <c r="G9028" s="215">
        <v>1004</v>
      </c>
      <c r="I9028" s="215" t="s">
        <v>18721</v>
      </c>
      <c r="J9028" s="215" t="s">
        <v>18722</v>
      </c>
      <c r="K9028" s="215" t="s">
        <v>8741</v>
      </c>
      <c r="L9028" s="215" t="s">
        <v>23577</v>
      </c>
      <c r="AD9028" s="216"/>
    </row>
    <row r="9029" spans="1:30" s="215" customFormat="1" x14ac:dyDescent="0.25">
      <c r="A9029" s="215" t="s">
        <v>160</v>
      </c>
      <c r="B9029" s="215">
        <v>6266</v>
      </c>
      <c r="C9029" s="215" t="s">
        <v>288</v>
      </c>
      <c r="D9029" s="215">
        <v>955040</v>
      </c>
      <c r="E9029" s="215">
        <v>1020</v>
      </c>
      <c r="F9029" s="215">
        <v>1122</v>
      </c>
      <c r="G9029" s="215">
        <v>1004</v>
      </c>
      <c r="I9029" s="215" t="s">
        <v>18723</v>
      </c>
      <c r="J9029" s="215" t="s">
        <v>18724</v>
      </c>
      <c r="K9029" s="215" t="s">
        <v>8741</v>
      </c>
      <c r="L9029" s="215" t="s">
        <v>23578</v>
      </c>
      <c r="AD9029" s="216"/>
    </row>
    <row r="9030" spans="1:30" s="215" customFormat="1" x14ac:dyDescent="0.25">
      <c r="A9030" s="215" t="s">
        <v>160</v>
      </c>
      <c r="B9030" s="215">
        <v>6266</v>
      </c>
      <c r="C9030" s="215" t="s">
        <v>288</v>
      </c>
      <c r="D9030" s="215">
        <v>955050</v>
      </c>
      <c r="E9030" s="215">
        <v>1030</v>
      </c>
      <c r="F9030" s="215">
        <v>1122</v>
      </c>
      <c r="G9030" s="215">
        <v>1004</v>
      </c>
      <c r="I9030" s="215" t="s">
        <v>18725</v>
      </c>
      <c r="J9030" s="215" t="s">
        <v>18726</v>
      </c>
      <c r="K9030" s="215" t="s">
        <v>8741</v>
      </c>
      <c r="L9030" s="215" t="s">
        <v>23579</v>
      </c>
      <c r="AD9030" s="216"/>
    </row>
    <row r="9031" spans="1:30" s="215" customFormat="1" x14ac:dyDescent="0.25">
      <c r="A9031" s="215" t="s">
        <v>160</v>
      </c>
      <c r="B9031" s="215">
        <v>6266</v>
      </c>
      <c r="C9031" s="215" t="s">
        <v>288</v>
      </c>
      <c r="D9031" s="215">
        <v>955058</v>
      </c>
      <c r="E9031" s="215">
        <v>1040</v>
      </c>
      <c r="G9031" s="215">
        <v>1004</v>
      </c>
      <c r="I9031" s="215" t="s">
        <v>18727</v>
      </c>
      <c r="J9031" s="215" t="s">
        <v>18728</v>
      </c>
      <c r="K9031" s="215" t="s">
        <v>8741</v>
      </c>
      <c r="L9031" s="215" t="s">
        <v>23580</v>
      </c>
      <c r="AD9031" s="216"/>
    </row>
    <row r="9032" spans="1:30" s="215" customFormat="1" x14ac:dyDescent="0.25">
      <c r="A9032" s="215" t="s">
        <v>160</v>
      </c>
      <c r="B9032" s="215">
        <v>6266</v>
      </c>
      <c r="C9032" s="215" t="s">
        <v>288</v>
      </c>
      <c r="D9032" s="215">
        <v>955098</v>
      </c>
      <c r="E9032" s="215">
        <v>1020</v>
      </c>
      <c r="F9032" s="215">
        <v>1122</v>
      </c>
      <c r="G9032" s="215">
        <v>1004</v>
      </c>
      <c r="I9032" s="215" t="s">
        <v>18729</v>
      </c>
      <c r="J9032" s="215" t="s">
        <v>18730</v>
      </c>
      <c r="K9032" s="215" t="s">
        <v>8741</v>
      </c>
      <c r="L9032" s="215" t="s">
        <v>23581</v>
      </c>
      <c r="AD9032" s="216"/>
    </row>
    <row r="9033" spans="1:30" s="215" customFormat="1" x14ac:dyDescent="0.25">
      <c r="A9033" s="215" t="s">
        <v>160</v>
      </c>
      <c r="B9033" s="215">
        <v>6266</v>
      </c>
      <c r="C9033" s="215" t="s">
        <v>288</v>
      </c>
      <c r="D9033" s="215">
        <v>3107669</v>
      </c>
      <c r="E9033" s="215">
        <v>1020</v>
      </c>
      <c r="F9033" s="215">
        <v>1122</v>
      </c>
      <c r="G9033" s="215">
        <v>1004</v>
      </c>
      <c r="I9033" s="215" t="s">
        <v>4613</v>
      </c>
      <c r="J9033" s="215" t="s">
        <v>4614</v>
      </c>
      <c r="K9033" s="215" t="s">
        <v>328</v>
      </c>
      <c r="L9033" s="215" t="s">
        <v>7325</v>
      </c>
      <c r="AD9033" s="216"/>
    </row>
    <row r="9034" spans="1:30" s="215" customFormat="1" x14ac:dyDescent="0.25">
      <c r="A9034" s="215" t="s">
        <v>160</v>
      </c>
      <c r="B9034" s="215">
        <v>6266</v>
      </c>
      <c r="C9034" s="215" t="s">
        <v>288</v>
      </c>
      <c r="D9034" s="215">
        <v>3112644</v>
      </c>
      <c r="E9034" s="215">
        <v>1020</v>
      </c>
      <c r="F9034" s="215">
        <v>1110</v>
      </c>
      <c r="G9034" s="215">
        <v>1004</v>
      </c>
      <c r="I9034" s="215" t="s">
        <v>4615</v>
      </c>
      <c r="J9034" s="215" t="s">
        <v>4616</v>
      </c>
      <c r="K9034" s="215" t="s">
        <v>328</v>
      </c>
      <c r="L9034" s="215" t="s">
        <v>7329</v>
      </c>
      <c r="AD9034" s="216"/>
    </row>
    <row r="9035" spans="1:30" s="215" customFormat="1" x14ac:dyDescent="0.25">
      <c r="A9035" s="215" t="s">
        <v>160</v>
      </c>
      <c r="B9035" s="215">
        <v>6266</v>
      </c>
      <c r="C9035" s="215" t="s">
        <v>288</v>
      </c>
      <c r="D9035" s="215">
        <v>3112674</v>
      </c>
      <c r="E9035" s="215">
        <v>1020</v>
      </c>
      <c r="F9035" s="215">
        <v>1122</v>
      </c>
      <c r="G9035" s="215">
        <v>1004</v>
      </c>
      <c r="I9035" s="215" t="s">
        <v>4617</v>
      </c>
      <c r="J9035" s="215" t="s">
        <v>4618</v>
      </c>
      <c r="K9035" s="215" t="s">
        <v>328</v>
      </c>
      <c r="L9035" s="215" t="s">
        <v>7377</v>
      </c>
      <c r="AD9035" s="216"/>
    </row>
    <row r="9036" spans="1:30" s="215" customFormat="1" x14ac:dyDescent="0.25">
      <c r="A9036" s="215" t="s">
        <v>160</v>
      </c>
      <c r="B9036" s="215">
        <v>6266</v>
      </c>
      <c r="C9036" s="215" t="s">
        <v>288</v>
      </c>
      <c r="D9036" s="215">
        <v>3112675</v>
      </c>
      <c r="E9036" s="215">
        <v>1020</v>
      </c>
      <c r="F9036" s="215">
        <v>1122</v>
      </c>
      <c r="G9036" s="215">
        <v>1004</v>
      </c>
      <c r="I9036" s="215" t="s">
        <v>4617</v>
      </c>
      <c r="J9036" s="215" t="s">
        <v>4618</v>
      </c>
      <c r="K9036" s="215" t="s">
        <v>328</v>
      </c>
      <c r="L9036" s="215" t="s">
        <v>7377</v>
      </c>
      <c r="AD9036" s="216"/>
    </row>
    <row r="9037" spans="1:30" s="215" customFormat="1" x14ac:dyDescent="0.25">
      <c r="A9037" s="215" t="s">
        <v>160</v>
      </c>
      <c r="B9037" s="215">
        <v>6266</v>
      </c>
      <c r="C9037" s="215" t="s">
        <v>288</v>
      </c>
      <c r="D9037" s="215">
        <v>3113101</v>
      </c>
      <c r="E9037" s="215">
        <v>1020</v>
      </c>
      <c r="F9037" s="215">
        <v>1122</v>
      </c>
      <c r="G9037" s="215">
        <v>1004</v>
      </c>
      <c r="I9037" s="215" t="s">
        <v>18731</v>
      </c>
      <c r="J9037" s="215" t="s">
        <v>18732</v>
      </c>
      <c r="K9037" s="215" t="s">
        <v>8741</v>
      </c>
      <c r="L9037" s="215" t="s">
        <v>23582</v>
      </c>
      <c r="AD9037" s="216"/>
    </row>
    <row r="9038" spans="1:30" s="215" customFormat="1" x14ac:dyDescent="0.25">
      <c r="A9038" s="215" t="s">
        <v>160</v>
      </c>
      <c r="B9038" s="215">
        <v>6266</v>
      </c>
      <c r="C9038" s="215" t="s">
        <v>288</v>
      </c>
      <c r="D9038" s="215">
        <v>3113113</v>
      </c>
      <c r="E9038" s="215">
        <v>1020</v>
      </c>
      <c r="F9038" s="215">
        <v>1122</v>
      </c>
      <c r="G9038" s="215">
        <v>1004</v>
      </c>
      <c r="I9038" s="215" t="s">
        <v>4619</v>
      </c>
      <c r="J9038" s="215" t="s">
        <v>4620</v>
      </c>
      <c r="K9038" s="215" t="s">
        <v>328</v>
      </c>
      <c r="L9038" s="215" t="s">
        <v>6157</v>
      </c>
      <c r="AD9038" s="216"/>
    </row>
    <row r="9039" spans="1:30" s="215" customFormat="1" x14ac:dyDescent="0.25">
      <c r="A9039" s="215" t="s">
        <v>160</v>
      </c>
      <c r="B9039" s="215">
        <v>6266</v>
      </c>
      <c r="C9039" s="215" t="s">
        <v>288</v>
      </c>
      <c r="D9039" s="215">
        <v>3113114</v>
      </c>
      <c r="E9039" s="215">
        <v>1020</v>
      </c>
      <c r="F9039" s="215">
        <v>1122</v>
      </c>
      <c r="G9039" s="215">
        <v>1004</v>
      </c>
      <c r="I9039" s="215" t="s">
        <v>18733</v>
      </c>
      <c r="J9039" s="215" t="s">
        <v>18734</v>
      </c>
      <c r="K9039" s="215" t="s">
        <v>8741</v>
      </c>
      <c r="L9039" s="215" t="s">
        <v>23583</v>
      </c>
      <c r="AD9039" s="216"/>
    </row>
    <row r="9040" spans="1:30" s="215" customFormat="1" x14ac:dyDescent="0.25">
      <c r="A9040" s="215" t="s">
        <v>160</v>
      </c>
      <c r="B9040" s="215">
        <v>6266</v>
      </c>
      <c r="C9040" s="215" t="s">
        <v>288</v>
      </c>
      <c r="D9040" s="215">
        <v>3113128</v>
      </c>
      <c r="E9040" s="215">
        <v>1040</v>
      </c>
      <c r="G9040" s="215">
        <v>1004</v>
      </c>
      <c r="I9040" s="215" t="s">
        <v>18735</v>
      </c>
      <c r="J9040" s="215" t="s">
        <v>18736</v>
      </c>
      <c r="K9040" s="215" t="s">
        <v>8741</v>
      </c>
      <c r="L9040" s="215" t="s">
        <v>23584</v>
      </c>
      <c r="AD9040" s="216"/>
    </row>
    <row r="9041" spans="1:30" s="215" customFormat="1" x14ac:dyDescent="0.25">
      <c r="A9041" s="215" t="s">
        <v>160</v>
      </c>
      <c r="B9041" s="215">
        <v>6266</v>
      </c>
      <c r="C9041" s="215" t="s">
        <v>288</v>
      </c>
      <c r="D9041" s="215">
        <v>3113130</v>
      </c>
      <c r="E9041" s="215">
        <v>1030</v>
      </c>
      <c r="F9041" s="215">
        <v>1122</v>
      </c>
      <c r="G9041" s="215">
        <v>1004</v>
      </c>
      <c r="I9041" s="215" t="s">
        <v>18737</v>
      </c>
      <c r="J9041" s="215" t="s">
        <v>18738</v>
      </c>
      <c r="K9041" s="215" t="s">
        <v>8741</v>
      </c>
      <c r="L9041" s="215" t="s">
        <v>23585</v>
      </c>
      <c r="AD9041" s="216"/>
    </row>
    <row r="9042" spans="1:30" s="215" customFormat="1" x14ac:dyDescent="0.25">
      <c r="A9042" s="215" t="s">
        <v>160</v>
      </c>
      <c r="B9042" s="215">
        <v>6266</v>
      </c>
      <c r="C9042" s="215" t="s">
        <v>288</v>
      </c>
      <c r="D9042" s="215">
        <v>3113132</v>
      </c>
      <c r="E9042" s="215">
        <v>1040</v>
      </c>
      <c r="G9042" s="215">
        <v>1004</v>
      </c>
      <c r="I9042" s="215" t="s">
        <v>18739</v>
      </c>
      <c r="J9042" s="215" t="s">
        <v>18740</v>
      </c>
      <c r="K9042" s="215" t="s">
        <v>8741</v>
      </c>
      <c r="L9042" s="215" t="s">
        <v>23586</v>
      </c>
      <c r="AD9042" s="216"/>
    </row>
    <row r="9043" spans="1:30" s="215" customFormat="1" x14ac:dyDescent="0.25">
      <c r="A9043" s="215" t="s">
        <v>160</v>
      </c>
      <c r="B9043" s="215">
        <v>6266</v>
      </c>
      <c r="C9043" s="215" t="s">
        <v>288</v>
      </c>
      <c r="D9043" s="215">
        <v>3113137</v>
      </c>
      <c r="E9043" s="215">
        <v>1020</v>
      </c>
      <c r="F9043" s="215">
        <v>1122</v>
      </c>
      <c r="G9043" s="215">
        <v>1004</v>
      </c>
      <c r="I9043" s="215" t="s">
        <v>18741</v>
      </c>
      <c r="J9043" s="215" t="s">
        <v>18742</v>
      </c>
      <c r="K9043" s="215" t="s">
        <v>8741</v>
      </c>
      <c r="L9043" s="215" t="s">
        <v>23587</v>
      </c>
      <c r="AD9043" s="216"/>
    </row>
    <row r="9044" spans="1:30" s="215" customFormat="1" x14ac:dyDescent="0.25">
      <c r="A9044" s="215" t="s">
        <v>160</v>
      </c>
      <c r="B9044" s="215">
        <v>6266</v>
      </c>
      <c r="C9044" s="215" t="s">
        <v>288</v>
      </c>
      <c r="D9044" s="215">
        <v>3113139</v>
      </c>
      <c r="E9044" s="215">
        <v>1020</v>
      </c>
      <c r="F9044" s="215">
        <v>1122</v>
      </c>
      <c r="G9044" s="215">
        <v>1004</v>
      </c>
      <c r="I9044" s="215" t="s">
        <v>18743</v>
      </c>
      <c r="J9044" s="215" t="s">
        <v>18744</v>
      </c>
      <c r="K9044" s="215" t="s">
        <v>8741</v>
      </c>
      <c r="L9044" s="215" t="s">
        <v>23588</v>
      </c>
      <c r="AD9044" s="216"/>
    </row>
    <row r="9045" spans="1:30" s="215" customFormat="1" x14ac:dyDescent="0.25">
      <c r="A9045" s="215" t="s">
        <v>160</v>
      </c>
      <c r="B9045" s="215">
        <v>6266</v>
      </c>
      <c r="C9045" s="215" t="s">
        <v>288</v>
      </c>
      <c r="D9045" s="215">
        <v>3113147</v>
      </c>
      <c r="E9045" s="215">
        <v>1020</v>
      </c>
      <c r="F9045" s="215">
        <v>1122</v>
      </c>
      <c r="G9045" s="215">
        <v>1004</v>
      </c>
      <c r="I9045" s="215" t="s">
        <v>18745</v>
      </c>
      <c r="J9045" s="215" t="s">
        <v>18746</v>
      </c>
      <c r="K9045" s="215" t="s">
        <v>8741</v>
      </c>
      <c r="L9045" s="215" t="s">
        <v>23589</v>
      </c>
      <c r="AD9045" s="216"/>
    </row>
    <row r="9046" spans="1:30" s="215" customFormat="1" x14ac:dyDescent="0.25">
      <c r="A9046" s="215" t="s">
        <v>160</v>
      </c>
      <c r="B9046" s="215">
        <v>6266</v>
      </c>
      <c r="C9046" s="215" t="s">
        <v>288</v>
      </c>
      <c r="D9046" s="215">
        <v>3113149</v>
      </c>
      <c r="E9046" s="215">
        <v>1020</v>
      </c>
      <c r="F9046" s="215">
        <v>1122</v>
      </c>
      <c r="G9046" s="215">
        <v>1004</v>
      </c>
      <c r="I9046" s="215" t="s">
        <v>18747</v>
      </c>
      <c r="J9046" s="215" t="s">
        <v>18748</v>
      </c>
      <c r="K9046" s="215" t="s">
        <v>8741</v>
      </c>
      <c r="L9046" s="215" t="s">
        <v>23590</v>
      </c>
      <c r="AD9046" s="216"/>
    </row>
    <row r="9047" spans="1:30" s="215" customFormat="1" x14ac:dyDescent="0.25">
      <c r="A9047" s="215" t="s">
        <v>160</v>
      </c>
      <c r="B9047" s="215">
        <v>6266</v>
      </c>
      <c r="C9047" s="215" t="s">
        <v>288</v>
      </c>
      <c r="D9047" s="215">
        <v>3113155</v>
      </c>
      <c r="E9047" s="215">
        <v>1020</v>
      </c>
      <c r="F9047" s="215">
        <v>1122</v>
      </c>
      <c r="G9047" s="215">
        <v>1004</v>
      </c>
      <c r="I9047" s="215" t="s">
        <v>18749</v>
      </c>
      <c r="J9047" s="215" t="s">
        <v>18750</v>
      </c>
      <c r="K9047" s="215" t="s">
        <v>8741</v>
      </c>
      <c r="L9047" s="215" t="s">
        <v>23591</v>
      </c>
      <c r="AD9047" s="216"/>
    </row>
    <row r="9048" spans="1:30" s="215" customFormat="1" x14ac:dyDescent="0.25">
      <c r="A9048" s="215" t="s">
        <v>160</v>
      </c>
      <c r="B9048" s="215">
        <v>6266</v>
      </c>
      <c r="C9048" s="215" t="s">
        <v>288</v>
      </c>
      <c r="D9048" s="215">
        <v>3113161</v>
      </c>
      <c r="E9048" s="215">
        <v>1020</v>
      </c>
      <c r="F9048" s="215">
        <v>1110</v>
      </c>
      <c r="G9048" s="215">
        <v>1004</v>
      </c>
      <c r="I9048" s="215" t="s">
        <v>18751</v>
      </c>
      <c r="J9048" s="215" t="s">
        <v>18752</v>
      </c>
      <c r="K9048" s="215" t="s">
        <v>8741</v>
      </c>
      <c r="L9048" s="215" t="s">
        <v>23592</v>
      </c>
      <c r="AD9048" s="216"/>
    </row>
    <row r="9049" spans="1:30" s="215" customFormat="1" x14ac:dyDescent="0.25">
      <c r="A9049" s="215" t="s">
        <v>160</v>
      </c>
      <c r="B9049" s="215">
        <v>6266</v>
      </c>
      <c r="C9049" s="215" t="s">
        <v>288</v>
      </c>
      <c r="D9049" s="215">
        <v>3113163</v>
      </c>
      <c r="E9049" s="215">
        <v>1020</v>
      </c>
      <c r="F9049" s="215">
        <v>1110</v>
      </c>
      <c r="G9049" s="215">
        <v>1004</v>
      </c>
      <c r="I9049" s="215" t="s">
        <v>18753</v>
      </c>
      <c r="J9049" s="215" t="s">
        <v>18754</v>
      </c>
      <c r="K9049" s="215" t="s">
        <v>8741</v>
      </c>
      <c r="L9049" s="215" t="s">
        <v>23592</v>
      </c>
      <c r="AD9049" s="216"/>
    </row>
    <row r="9050" spans="1:30" s="215" customFormat="1" x14ac:dyDescent="0.25">
      <c r="A9050" s="215" t="s">
        <v>160</v>
      </c>
      <c r="B9050" s="215">
        <v>6266</v>
      </c>
      <c r="C9050" s="215" t="s">
        <v>288</v>
      </c>
      <c r="D9050" s="215">
        <v>3113179</v>
      </c>
      <c r="E9050" s="215">
        <v>1020</v>
      </c>
      <c r="F9050" s="215">
        <v>1122</v>
      </c>
      <c r="G9050" s="215">
        <v>1004</v>
      </c>
      <c r="I9050" s="215" t="s">
        <v>18755</v>
      </c>
      <c r="J9050" s="215" t="s">
        <v>18756</v>
      </c>
      <c r="K9050" s="215" t="s">
        <v>8741</v>
      </c>
      <c r="L9050" s="215" t="s">
        <v>23593</v>
      </c>
      <c r="AD9050" s="216"/>
    </row>
    <row r="9051" spans="1:30" s="215" customFormat="1" x14ac:dyDescent="0.25">
      <c r="A9051" s="215" t="s">
        <v>160</v>
      </c>
      <c r="B9051" s="215">
        <v>6266</v>
      </c>
      <c r="C9051" s="215" t="s">
        <v>288</v>
      </c>
      <c r="D9051" s="215">
        <v>3113181</v>
      </c>
      <c r="E9051" s="215">
        <v>1020</v>
      </c>
      <c r="F9051" s="215">
        <v>1110</v>
      </c>
      <c r="G9051" s="215">
        <v>1004</v>
      </c>
      <c r="I9051" s="215" t="s">
        <v>18757</v>
      </c>
      <c r="J9051" s="215" t="s">
        <v>18758</v>
      </c>
      <c r="K9051" s="215" t="s">
        <v>8741</v>
      </c>
      <c r="L9051" s="215" t="s">
        <v>23594</v>
      </c>
      <c r="AD9051" s="216"/>
    </row>
    <row r="9052" spans="1:30" s="215" customFormat="1" x14ac:dyDescent="0.25">
      <c r="A9052" s="215" t="s">
        <v>160</v>
      </c>
      <c r="B9052" s="215">
        <v>6266</v>
      </c>
      <c r="C9052" s="215" t="s">
        <v>288</v>
      </c>
      <c r="D9052" s="215">
        <v>3113182</v>
      </c>
      <c r="E9052" s="215">
        <v>1020</v>
      </c>
      <c r="F9052" s="215">
        <v>1110</v>
      </c>
      <c r="G9052" s="215">
        <v>1004</v>
      </c>
      <c r="I9052" s="215" t="s">
        <v>18759</v>
      </c>
      <c r="J9052" s="215" t="s">
        <v>18760</v>
      </c>
      <c r="K9052" s="215" t="s">
        <v>8741</v>
      </c>
      <c r="L9052" s="215" t="s">
        <v>23594</v>
      </c>
      <c r="AD9052" s="216"/>
    </row>
    <row r="9053" spans="1:30" s="215" customFormat="1" x14ac:dyDescent="0.25">
      <c r="A9053" s="215" t="s">
        <v>160</v>
      </c>
      <c r="B9053" s="215">
        <v>6266</v>
      </c>
      <c r="C9053" s="215" t="s">
        <v>288</v>
      </c>
      <c r="D9053" s="215">
        <v>3113183</v>
      </c>
      <c r="E9053" s="215">
        <v>1020</v>
      </c>
      <c r="F9053" s="215">
        <v>1110</v>
      </c>
      <c r="G9053" s="215">
        <v>1004</v>
      </c>
      <c r="I9053" s="215" t="s">
        <v>18761</v>
      </c>
      <c r="J9053" s="215" t="s">
        <v>18762</v>
      </c>
      <c r="K9053" s="215" t="s">
        <v>8741</v>
      </c>
      <c r="L9053" s="215" t="s">
        <v>23594</v>
      </c>
      <c r="AD9053" s="216"/>
    </row>
    <row r="9054" spans="1:30" s="215" customFormat="1" x14ac:dyDescent="0.25">
      <c r="A9054" s="215" t="s">
        <v>160</v>
      </c>
      <c r="B9054" s="215">
        <v>6266</v>
      </c>
      <c r="C9054" s="215" t="s">
        <v>288</v>
      </c>
      <c r="D9054" s="215">
        <v>3113184</v>
      </c>
      <c r="E9054" s="215">
        <v>1020</v>
      </c>
      <c r="F9054" s="215">
        <v>1110</v>
      </c>
      <c r="G9054" s="215">
        <v>1004</v>
      </c>
      <c r="I9054" s="215" t="s">
        <v>18763</v>
      </c>
      <c r="J9054" s="215" t="s">
        <v>18764</v>
      </c>
      <c r="K9054" s="215" t="s">
        <v>8741</v>
      </c>
      <c r="L9054" s="215" t="s">
        <v>23594</v>
      </c>
      <c r="AD9054" s="216"/>
    </row>
    <row r="9055" spans="1:30" s="215" customFormat="1" x14ac:dyDescent="0.25">
      <c r="A9055" s="215" t="s">
        <v>160</v>
      </c>
      <c r="B9055" s="215">
        <v>6266</v>
      </c>
      <c r="C9055" s="215" t="s">
        <v>288</v>
      </c>
      <c r="D9055" s="215">
        <v>3113185</v>
      </c>
      <c r="E9055" s="215">
        <v>1020</v>
      </c>
      <c r="F9055" s="215">
        <v>1110</v>
      </c>
      <c r="G9055" s="215">
        <v>1004</v>
      </c>
      <c r="I9055" s="215" t="s">
        <v>4621</v>
      </c>
      <c r="J9055" s="215" t="s">
        <v>4622</v>
      </c>
      <c r="K9055" s="215" t="s">
        <v>328</v>
      </c>
      <c r="L9055" s="215" t="s">
        <v>6163</v>
      </c>
      <c r="AD9055" s="216"/>
    </row>
    <row r="9056" spans="1:30" s="215" customFormat="1" x14ac:dyDescent="0.25">
      <c r="A9056" s="215" t="s">
        <v>160</v>
      </c>
      <c r="B9056" s="215">
        <v>6266</v>
      </c>
      <c r="C9056" s="215" t="s">
        <v>288</v>
      </c>
      <c r="D9056" s="215">
        <v>3113186</v>
      </c>
      <c r="E9056" s="215">
        <v>1020</v>
      </c>
      <c r="F9056" s="215">
        <v>1110</v>
      </c>
      <c r="G9056" s="215">
        <v>1004</v>
      </c>
      <c r="I9056" s="215" t="s">
        <v>4623</v>
      </c>
      <c r="J9056" s="215" t="s">
        <v>4624</v>
      </c>
      <c r="K9056" s="215" t="s">
        <v>328</v>
      </c>
      <c r="L9056" s="215" t="s">
        <v>6164</v>
      </c>
      <c r="AD9056" s="216"/>
    </row>
    <row r="9057" spans="1:30" s="215" customFormat="1" x14ac:dyDescent="0.25">
      <c r="A9057" s="215" t="s">
        <v>160</v>
      </c>
      <c r="B9057" s="215">
        <v>6266</v>
      </c>
      <c r="C9057" s="215" t="s">
        <v>288</v>
      </c>
      <c r="D9057" s="215">
        <v>3113187</v>
      </c>
      <c r="E9057" s="215">
        <v>1020</v>
      </c>
      <c r="F9057" s="215">
        <v>1110</v>
      </c>
      <c r="G9057" s="215">
        <v>1004</v>
      </c>
      <c r="I9057" s="215" t="s">
        <v>4625</v>
      </c>
      <c r="J9057" s="215" t="s">
        <v>4626</v>
      </c>
      <c r="K9057" s="215" t="s">
        <v>328</v>
      </c>
      <c r="L9057" s="215" t="s">
        <v>6165</v>
      </c>
      <c r="AD9057" s="216"/>
    </row>
    <row r="9058" spans="1:30" s="215" customFormat="1" x14ac:dyDescent="0.25">
      <c r="A9058" s="215" t="s">
        <v>160</v>
      </c>
      <c r="B9058" s="215">
        <v>6266</v>
      </c>
      <c r="C9058" s="215" t="s">
        <v>288</v>
      </c>
      <c r="D9058" s="215">
        <v>3113188</v>
      </c>
      <c r="E9058" s="215">
        <v>1020</v>
      </c>
      <c r="F9058" s="215">
        <v>1110</v>
      </c>
      <c r="G9058" s="215">
        <v>1004</v>
      </c>
      <c r="I9058" s="215" t="s">
        <v>4627</v>
      </c>
      <c r="J9058" s="215" t="s">
        <v>4628</v>
      </c>
      <c r="K9058" s="215" t="s">
        <v>328</v>
      </c>
      <c r="L9058" s="215" t="s">
        <v>6166</v>
      </c>
      <c r="AD9058" s="216"/>
    </row>
    <row r="9059" spans="1:30" s="215" customFormat="1" x14ac:dyDescent="0.25">
      <c r="A9059" s="215" t="s">
        <v>160</v>
      </c>
      <c r="B9059" s="215">
        <v>6266</v>
      </c>
      <c r="C9059" s="215" t="s">
        <v>288</v>
      </c>
      <c r="D9059" s="215">
        <v>3113189</v>
      </c>
      <c r="E9059" s="215">
        <v>1020</v>
      </c>
      <c r="F9059" s="215">
        <v>1110</v>
      </c>
      <c r="G9059" s="215">
        <v>1004</v>
      </c>
      <c r="I9059" s="215" t="s">
        <v>4629</v>
      </c>
      <c r="J9059" s="215" t="s">
        <v>4630</v>
      </c>
      <c r="K9059" s="215" t="s">
        <v>328</v>
      </c>
      <c r="L9059" s="215" t="s">
        <v>6167</v>
      </c>
      <c r="AD9059" s="216"/>
    </row>
    <row r="9060" spans="1:30" s="215" customFormat="1" x14ac:dyDescent="0.25">
      <c r="A9060" s="215" t="s">
        <v>160</v>
      </c>
      <c r="B9060" s="215">
        <v>6266</v>
      </c>
      <c r="C9060" s="215" t="s">
        <v>288</v>
      </c>
      <c r="D9060" s="215">
        <v>3113191</v>
      </c>
      <c r="E9060" s="215">
        <v>1020</v>
      </c>
      <c r="F9060" s="215">
        <v>1110</v>
      </c>
      <c r="G9060" s="215">
        <v>1004</v>
      </c>
      <c r="I9060" s="215" t="s">
        <v>18765</v>
      </c>
      <c r="J9060" s="215" t="s">
        <v>18766</v>
      </c>
      <c r="K9060" s="215" t="s">
        <v>8741</v>
      </c>
      <c r="L9060" s="215" t="s">
        <v>23595</v>
      </c>
      <c r="AD9060" s="216"/>
    </row>
    <row r="9061" spans="1:30" s="215" customFormat="1" x14ac:dyDescent="0.25">
      <c r="A9061" s="215" t="s">
        <v>160</v>
      </c>
      <c r="B9061" s="215">
        <v>6266</v>
      </c>
      <c r="C9061" s="215" t="s">
        <v>288</v>
      </c>
      <c r="D9061" s="215">
        <v>3113192</v>
      </c>
      <c r="E9061" s="215">
        <v>1020</v>
      </c>
      <c r="F9061" s="215">
        <v>1110</v>
      </c>
      <c r="G9061" s="215">
        <v>1004</v>
      </c>
      <c r="I9061" s="215" t="s">
        <v>18767</v>
      </c>
      <c r="J9061" s="215" t="s">
        <v>18768</v>
      </c>
      <c r="K9061" s="215" t="s">
        <v>8741</v>
      </c>
      <c r="L9061" s="215" t="s">
        <v>23595</v>
      </c>
      <c r="AD9061" s="216"/>
    </row>
    <row r="9062" spans="1:30" s="215" customFormat="1" x14ac:dyDescent="0.25">
      <c r="A9062" s="215" t="s">
        <v>160</v>
      </c>
      <c r="B9062" s="215">
        <v>6266</v>
      </c>
      <c r="C9062" s="215" t="s">
        <v>288</v>
      </c>
      <c r="D9062" s="215">
        <v>3113193</v>
      </c>
      <c r="E9062" s="215">
        <v>1020</v>
      </c>
      <c r="F9062" s="215">
        <v>1110</v>
      </c>
      <c r="G9062" s="215">
        <v>1004</v>
      </c>
      <c r="I9062" s="215" t="s">
        <v>18769</v>
      </c>
      <c r="J9062" s="215" t="s">
        <v>18770</v>
      </c>
      <c r="K9062" s="215" t="s">
        <v>8741</v>
      </c>
      <c r="L9062" s="215" t="s">
        <v>23595</v>
      </c>
      <c r="AD9062" s="216"/>
    </row>
    <row r="9063" spans="1:30" s="215" customFormat="1" x14ac:dyDescent="0.25">
      <c r="A9063" s="215" t="s">
        <v>160</v>
      </c>
      <c r="B9063" s="215">
        <v>6266</v>
      </c>
      <c r="C9063" s="215" t="s">
        <v>288</v>
      </c>
      <c r="D9063" s="215">
        <v>3113194</v>
      </c>
      <c r="E9063" s="215">
        <v>1020</v>
      </c>
      <c r="F9063" s="215">
        <v>1110</v>
      </c>
      <c r="G9063" s="215">
        <v>1004</v>
      </c>
      <c r="I9063" s="215" t="s">
        <v>18771</v>
      </c>
      <c r="J9063" s="215" t="s">
        <v>18772</v>
      </c>
      <c r="K9063" s="215" t="s">
        <v>8741</v>
      </c>
      <c r="L9063" s="215" t="s">
        <v>23595</v>
      </c>
      <c r="AD9063" s="216"/>
    </row>
    <row r="9064" spans="1:30" s="215" customFormat="1" x14ac:dyDescent="0.25">
      <c r="A9064" s="215" t="s">
        <v>160</v>
      </c>
      <c r="B9064" s="215">
        <v>6266</v>
      </c>
      <c r="C9064" s="215" t="s">
        <v>288</v>
      </c>
      <c r="D9064" s="215">
        <v>3113195</v>
      </c>
      <c r="E9064" s="215">
        <v>1020</v>
      </c>
      <c r="F9064" s="215">
        <v>1110</v>
      </c>
      <c r="G9064" s="215">
        <v>1004</v>
      </c>
      <c r="I9064" s="215" t="s">
        <v>18773</v>
      </c>
      <c r="J9064" s="215" t="s">
        <v>18774</v>
      </c>
      <c r="K9064" s="215" t="s">
        <v>8741</v>
      </c>
      <c r="L9064" s="215" t="s">
        <v>23595</v>
      </c>
      <c r="AD9064" s="216"/>
    </row>
    <row r="9065" spans="1:30" s="215" customFormat="1" x14ac:dyDescent="0.25">
      <c r="A9065" s="215" t="s">
        <v>160</v>
      </c>
      <c r="B9065" s="215">
        <v>6266</v>
      </c>
      <c r="C9065" s="215" t="s">
        <v>288</v>
      </c>
      <c r="D9065" s="215">
        <v>3113196</v>
      </c>
      <c r="E9065" s="215">
        <v>1020</v>
      </c>
      <c r="F9065" s="215">
        <v>1110</v>
      </c>
      <c r="G9065" s="215">
        <v>1004</v>
      </c>
      <c r="I9065" s="215" t="s">
        <v>18775</v>
      </c>
      <c r="J9065" s="215" t="s">
        <v>18776</v>
      </c>
      <c r="K9065" s="215" t="s">
        <v>8741</v>
      </c>
      <c r="L9065" s="215" t="s">
        <v>23595</v>
      </c>
      <c r="AD9065" s="216"/>
    </row>
    <row r="9066" spans="1:30" s="215" customFormat="1" x14ac:dyDescent="0.25">
      <c r="A9066" s="215" t="s">
        <v>160</v>
      </c>
      <c r="B9066" s="215">
        <v>6266</v>
      </c>
      <c r="C9066" s="215" t="s">
        <v>288</v>
      </c>
      <c r="D9066" s="215">
        <v>3113197</v>
      </c>
      <c r="E9066" s="215">
        <v>1020</v>
      </c>
      <c r="F9066" s="215">
        <v>1110</v>
      </c>
      <c r="G9066" s="215">
        <v>1004</v>
      </c>
      <c r="I9066" s="215" t="s">
        <v>18777</v>
      </c>
      <c r="J9066" s="215" t="s">
        <v>18778</v>
      </c>
      <c r="K9066" s="215" t="s">
        <v>8741</v>
      </c>
      <c r="L9066" s="215" t="s">
        <v>23595</v>
      </c>
      <c r="AD9066" s="216"/>
    </row>
    <row r="9067" spans="1:30" s="215" customFormat="1" x14ac:dyDescent="0.25">
      <c r="A9067" s="215" t="s">
        <v>160</v>
      </c>
      <c r="B9067" s="215">
        <v>6266</v>
      </c>
      <c r="C9067" s="215" t="s">
        <v>288</v>
      </c>
      <c r="D9067" s="215">
        <v>3113199</v>
      </c>
      <c r="E9067" s="215">
        <v>1020</v>
      </c>
      <c r="F9067" s="215">
        <v>1110</v>
      </c>
      <c r="G9067" s="215">
        <v>1004</v>
      </c>
      <c r="I9067" s="215" t="s">
        <v>18779</v>
      </c>
      <c r="J9067" s="215" t="s">
        <v>18780</v>
      </c>
      <c r="K9067" s="215" t="s">
        <v>8741</v>
      </c>
      <c r="L9067" s="215" t="s">
        <v>23596</v>
      </c>
      <c r="AD9067" s="216"/>
    </row>
    <row r="9068" spans="1:30" s="215" customFormat="1" x14ac:dyDescent="0.25">
      <c r="A9068" s="215" t="s">
        <v>160</v>
      </c>
      <c r="B9068" s="215">
        <v>6266</v>
      </c>
      <c r="C9068" s="215" t="s">
        <v>288</v>
      </c>
      <c r="D9068" s="215">
        <v>3113200</v>
      </c>
      <c r="E9068" s="215">
        <v>1020</v>
      </c>
      <c r="F9068" s="215">
        <v>1110</v>
      </c>
      <c r="G9068" s="215">
        <v>1004</v>
      </c>
      <c r="I9068" s="215" t="s">
        <v>18781</v>
      </c>
      <c r="J9068" s="215" t="s">
        <v>18782</v>
      </c>
      <c r="K9068" s="215" t="s">
        <v>8741</v>
      </c>
      <c r="L9068" s="215" t="s">
        <v>23596</v>
      </c>
      <c r="AD9068" s="216"/>
    </row>
    <row r="9069" spans="1:30" s="215" customFormat="1" x14ac:dyDescent="0.25">
      <c r="A9069" s="215" t="s">
        <v>160</v>
      </c>
      <c r="B9069" s="215">
        <v>6266</v>
      </c>
      <c r="C9069" s="215" t="s">
        <v>288</v>
      </c>
      <c r="D9069" s="215">
        <v>3113201</v>
      </c>
      <c r="E9069" s="215">
        <v>1020</v>
      </c>
      <c r="F9069" s="215">
        <v>1110</v>
      </c>
      <c r="G9069" s="215">
        <v>1004</v>
      </c>
      <c r="I9069" s="215" t="s">
        <v>18783</v>
      </c>
      <c r="J9069" s="215" t="s">
        <v>18784</v>
      </c>
      <c r="K9069" s="215" t="s">
        <v>8741</v>
      </c>
      <c r="L9069" s="215" t="s">
        <v>23596</v>
      </c>
      <c r="AD9069" s="216"/>
    </row>
    <row r="9070" spans="1:30" s="215" customFormat="1" x14ac:dyDescent="0.25">
      <c r="A9070" s="215" t="s">
        <v>160</v>
      </c>
      <c r="B9070" s="215">
        <v>6266</v>
      </c>
      <c r="C9070" s="215" t="s">
        <v>288</v>
      </c>
      <c r="D9070" s="215">
        <v>3113203</v>
      </c>
      <c r="E9070" s="215">
        <v>1020</v>
      </c>
      <c r="F9070" s="215">
        <v>1110</v>
      </c>
      <c r="G9070" s="215">
        <v>1004</v>
      </c>
      <c r="I9070" s="215" t="s">
        <v>18785</v>
      </c>
      <c r="J9070" s="215" t="s">
        <v>18786</v>
      </c>
      <c r="K9070" s="215" t="s">
        <v>8741</v>
      </c>
      <c r="L9070" s="215" t="s">
        <v>23597</v>
      </c>
      <c r="AD9070" s="216"/>
    </row>
    <row r="9071" spans="1:30" s="215" customFormat="1" x14ac:dyDescent="0.25">
      <c r="A9071" s="215" t="s">
        <v>160</v>
      </c>
      <c r="B9071" s="215">
        <v>6266</v>
      </c>
      <c r="C9071" s="215" t="s">
        <v>288</v>
      </c>
      <c r="D9071" s="215">
        <v>3113204</v>
      </c>
      <c r="E9071" s="215">
        <v>1020</v>
      </c>
      <c r="F9071" s="215">
        <v>1110</v>
      </c>
      <c r="G9071" s="215">
        <v>1004</v>
      </c>
      <c r="I9071" s="215" t="s">
        <v>18787</v>
      </c>
      <c r="J9071" s="215" t="s">
        <v>18788</v>
      </c>
      <c r="K9071" s="215" t="s">
        <v>8741</v>
      </c>
      <c r="L9071" s="215" t="s">
        <v>23597</v>
      </c>
      <c r="AD9071" s="216"/>
    </row>
    <row r="9072" spans="1:30" s="215" customFormat="1" x14ac:dyDescent="0.25">
      <c r="A9072" s="215" t="s">
        <v>160</v>
      </c>
      <c r="B9072" s="215">
        <v>6266</v>
      </c>
      <c r="C9072" s="215" t="s">
        <v>288</v>
      </c>
      <c r="D9072" s="215">
        <v>3113205</v>
      </c>
      <c r="E9072" s="215">
        <v>1020</v>
      </c>
      <c r="F9072" s="215">
        <v>1110</v>
      </c>
      <c r="G9072" s="215">
        <v>1004</v>
      </c>
      <c r="I9072" s="215" t="s">
        <v>18789</v>
      </c>
      <c r="J9072" s="215" t="s">
        <v>18790</v>
      </c>
      <c r="K9072" s="215" t="s">
        <v>8741</v>
      </c>
      <c r="L9072" s="215" t="s">
        <v>23597</v>
      </c>
      <c r="AD9072" s="216"/>
    </row>
    <row r="9073" spans="1:30" s="215" customFormat="1" x14ac:dyDescent="0.25">
      <c r="A9073" s="215" t="s">
        <v>160</v>
      </c>
      <c r="B9073" s="215">
        <v>6266</v>
      </c>
      <c r="C9073" s="215" t="s">
        <v>288</v>
      </c>
      <c r="D9073" s="215">
        <v>3113206</v>
      </c>
      <c r="E9073" s="215">
        <v>1020</v>
      </c>
      <c r="F9073" s="215">
        <v>1110</v>
      </c>
      <c r="G9073" s="215">
        <v>1004</v>
      </c>
      <c r="I9073" s="215" t="s">
        <v>18791</v>
      </c>
      <c r="J9073" s="215" t="s">
        <v>18792</v>
      </c>
      <c r="K9073" s="215" t="s">
        <v>8741</v>
      </c>
      <c r="L9073" s="215" t="s">
        <v>23597</v>
      </c>
      <c r="AD9073" s="216"/>
    </row>
    <row r="9074" spans="1:30" s="215" customFormat="1" x14ac:dyDescent="0.25">
      <c r="A9074" s="215" t="s">
        <v>160</v>
      </c>
      <c r="B9074" s="215">
        <v>6266</v>
      </c>
      <c r="C9074" s="215" t="s">
        <v>288</v>
      </c>
      <c r="D9074" s="215">
        <v>3113207</v>
      </c>
      <c r="E9074" s="215">
        <v>1020</v>
      </c>
      <c r="F9074" s="215">
        <v>1110</v>
      </c>
      <c r="G9074" s="215">
        <v>1004</v>
      </c>
      <c r="I9074" s="215" t="s">
        <v>18793</v>
      </c>
      <c r="J9074" s="215" t="s">
        <v>18794</v>
      </c>
      <c r="K9074" s="215" t="s">
        <v>8741</v>
      </c>
      <c r="L9074" s="215" t="s">
        <v>23597</v>
      </c>
      <c r="AD9074" s="216"/>
    </row>
    <row r="9075" spans="1:30" s="215" customFormat="1" x14ac:dyDescent="0.25">
      <c r="A9075" s="215" t="s">
        <v>160</v>
      </c>
      <c r="B9075" s="215">
        <v>6266</v>
      </c>
      <c r="C9075" s="215" t="s">
        <v>288</v>
      </c>
      <c r="D9075" s="215">
        <v>3113209</v>
      </c>
      <c r="E9075" s="215">
        <v>1020</v>
      </c>
      <c r="F9075" s="215">
        <v>1110</v>
      </c>
      <c r="G9075" s="215">
        <v>1004</v>
      </c>
      <c r="I9075" s="215" t="s">
        <v>18795</v>
      </c>
      <c r="J9075" s="215" t="s">
        <v>18796</v>
      </c>
      <c r="K9075" s="215" t="s">
        <v>8741</v>
      </c>
      <c r="L9075" s="215" t="s">
        <v>23598</v>
      </c>
      <c r="AD9075" s="216"/>
    </row>
    <row r="9076" spans="1:30" s="215" customFormat="1" x14ac:dyDescent="0.25">
      <c r="A9076" s="215" t="s">
        <v>160</v>
      </c>
      <c r="B9076" s="215">
        <v>6266</v>
      </c>
      <c r="C9076" s="215" t="s">
        <v>288</v>
      </c>
      <c r="D9076" s="215">
        <v>3113210</v>
      </c>
      <c r="E9076" s="215">
        <v>1020</v>
      </c>
      <c r="F9076" s="215">
        <v>1110</v>
      </c>
      <c r="G9076" s="215">
        <v>1004</v>
      </c>
      <c r="I9076" s="215" t="s">
        <v>18797</v>
      </c>
      <c r="J9076" s="215" t="s">
        <v>18798</v>
      </c>
      <c r="K9076" s="215" t="s">
        <v>8741</v>
      </c>
      <c r="L9076" s="215" t="s">
        <v>23598</v>
      </c>
      <c r="AD9076" s="216"/>
    </row>
    <row r="9077" spans="1:30" s="215" customFormat="1" x14ac:dyDescent="0.25">
      <c r="A9077" s="215" t="s">
        <v>160</v>
      </c>
      <c r="B9077" s="215">
        <v>6266</v>
      </c>
      <c r="C9077" s="215" t="s">
        <v>288</v>
      </c>
      <c r="D9077" s="215">
        <v>3113212</v>
      </c>
      <c r="E9077" s="215">
        <v>1020</v>
      </c>
      <c r="F9077" s="215">
        <v>1110</v>
      </c>
      <c r="G9077" s="215">
        <v>1004</v>
      </c>
      <c r="I9077" s="215" t="s">
        <v>18799</v>
      </c>
      <c r="J9077" s="215" t="s">
        <v>18800</v>
      </c>
      <c r="K9077" s="215" t="s">
        <v>8741</v>
      </c>
      <c r="L9077" s="215" t="s">
        <v>23598</v>
      </c>
      <c r="AD9077" s="216"/>
    </row>
    <row r="9078" spans="1:30" s="215" customFormat="1" x14ac:dyDescent="0.25">
      <c r="A9078" s="215" t="s">
        <v>160</v>
      </c>
      <c r="B9078" s="215">
        <v>6266</v>
      </c>
      <c r="C9078" s="215" t="s">
        <v>288</v>
      </c>
      <c r="D9078" s="215">
        <v>3113213</v>
      </c>
      <c r="E9078" s="215">
        <v>1020</v>
      </c>
      <c r="F9078" s="215">
        <v>1110</v>
      </c>
      <c r="G9078" s="215">
        <v>1004</v>
      </c>
      <c r="I9078" s="215" t="s">
        <v>18801</v>
      </c>
      <c r="J9078" s="215" t="s">
        <v>18802</v>
      </c>
      <c r="K9078" s="215" t="s">
        <v>8741</v>
      </c>
      <c r="L9078" s="215" t="s">
        <v>23598</v>
      </c>
      <c r="AD9078" s="216"/>
    </row>
    <row r="9079" spans="1:30" s="215" customFormat="1" x14ac:dyDescent="0.25">
      <c r="A9079" s="215" t="s">
        <v>160</v>
      </c>
      <c r="B9079" s="215">
        <v>6266</v>
      </c>
      <c r="C9079" s="215" t="s">
        <v>288</v>
      </c>
      <c r="D9079" s="215">
        <v>3113214</v>
      </c>
      <c r="E9079" s="215">
        <v>1020</v>
      </c>
      <c r="F9079" s="215">
        <v>1110</v>
      </c>
      <c r="G9079" s="215">
        <v>1004</v>
      </c>
      <c r="I9079" s="215" t="s">
        <v>18803</v>
      </c>
      <c r="J9079" s="215" t="s">
        <v>18804</v>
      </c>
      <c r="K9079" s="215" t="s">
        <v>8741</v>
      </c>
      <c r="L9079" s="215" t="s">
        <v>23598</v>
      </c>
      <c r="AD9079" s="216"/>
    </row>
    <row r="9080" spans="1:30" s="215" customFormat="1" x14ac:dyDescent="0.25">
      <c r="A9080" s="215" t="s">
        <v>160</v>
      </c>
      <c r="B9080" s="215">
        <v>6266</v>
      </c>
      <c r="C9080" s="215" t="s">
        <v>288</v>
      </c>
      <c r="D9080" s="215">
        <v>3113215</v>
      </c>
      <c r="E9080" s="215">
        <v>1020</v>
      </c>
      <c r="F9080" s="215">
        <v>1122</v>
      </c>
      <c r="G9080" s="215">
        <v>1004</v>
      </c>
      <c r="I9080" s="215" t="s">
        <v>18805</v>
      </c>
      <c r="J9080" s="215" t="s">
        <v>18806</v>
      </c>
      <c r="K9080" s="215" t="s">
        <v>8741</v>
      </c>
      <c r="L9080" s="215" t="s">
        <v>23599</v>
      </c>
      <c r="AD9080" s="216"/>
    </row>
    <row r="9081" spans="1:30" s="215" customFormat="1" x14ac:dyDescent="0.25">
      <c r="A9081" s="215" t="s">
        <v>160</v>
      </c>
      <c r="B9081" s="215">
        <v>6266</v>
      </c>
      <c r="C9081" s="215" t="s">
        <v>288</v>
      </c>
      <c r="D9081" s="215">
        <v>3113217</v>
      </c>
      <c r="E9081" s="215">
        <v>1020</v>
      </c>
      <c r="F9081" s="215">
        <v>1122</v>
      </c>
      <c r="G9081" s="215">
        <v>1004</v>
      </c>
      <c r="I9081" s="215" t="s">
        <v>18807</v>
      </c>
      <c r="J9081" s="215" t="s">
        <v>18808</v>
      </c>
      <c r="K9081" s="215" t="s">
        <v>8741</v>
      </c>
      <c r="L9081" s="215" t="s">
        <v>23600</v>
      </c>
      <c r="AD9081" s="216"/>
    </row>
    <row r="9082" spans="1:30" s="215" customFormat="1" x14ac:dyDescent="0.25">
      <c r="A9082" s="215" t="s">
        <v>160</v>
      </c>
      <c r="B9082" s="215">
        <v>6266</v>
      </c>
      <c r="C9082" s="215" t="s">
        <v>288</v>
      </c>
      <c r="D9082" s="215">
        <v>3113221</v>
      </c>
      <c r="E9082" s="215">
        <v>1020</v>
      </c>
      <c r="F9082" s="215">
        <v>1122</v>
      </c>
      <c r="G9082" s="215">
        <v>1004</v>
      </c>
      <c r="I9082" s="215" t="s">
        <v>18809</v>
      </c>
      <c r="J9082" s="215" t="s">
        <v>18810</v>
      </c>
      <c r="K9082" s="215" t="s">
        <v>8741</v>
      </c>
      <c r="L9082" s="215" t="s">
        <v>23601</v>
      </c>
      <c r="AD9082" s="216"/>
    </row>
    <row r="9083" spans="1:30" s="215" customFormat="1" x14ac:dyDescent="0.25">
      <c r="A9083" s="215" t="s">
        <v>160</v>
      </c>
      <c r="B9083" s="215">
        <v>6266</v>
      </c>
      <c r="C9083" s="215" t="s">
        <v>288</v>
      </c>
      <c r="D9083" s="215">
        <v>3113247</v>
      </c>
      <c r="E9083" s="215">
        <v>1020</v>
      </c>
      <c r="F9083" s="215">
        <v>1122</v>
      </c>
      <c r="G9083" s="215">
        <v>1004</v>
      </c>
      <c r="I9083" s="215" t="s">
        <v>18811</v>
      </c>
      <c r="J9083" s="215" t="s">
        <v>18812</v>
      </c>
      <c r="K9083" s="215" t="s">
        <v>8741</v>
      </c>
      <c r="L9083" s="215" t="s">
        <v>23602</v>
      </c>
      <c r="AD9083" s="216"/>
    </row>
    <row r="9084" spans="1:30" s="215" customFormat="1" x14ac:dyDescent="0.25">
      <c r="A9084" s="215" t="s">
        <v>160</v>
      </c>
      <c r="B9084" s="215">
        <v>6266</v>
      </c>
      <c r="C9084" s="215" t="s">
        <v>288</v>
      </c>
      <c r="D9084" s="215">
        <v>3113259</v>
      </c>
      <c r="E9084" s="215">
        <v>1020</v>
      </c>
      <c r="F9084" s="215">
        <v>1110</v>
      </c>
      <c r="G9084" s="215">
        <v>1004</v>
      </c>
      <c r="I9084" s="215" t="s">
        <v>18813</v>
      </c>
      <c r="J9084" s="215" t="s">
        <v>18814</v>
      </c>
      <c r="K9084" s="215" t="s">
        <v>8741</v>
      </c>
      <c r="L9084" s="215" t="s">
        <v>23488</v>
      </c>
      <c r="AD9084" s="216"/>
    </row>
    <row r="9085" spans="1:30" s="215" customFormat="1" x14ac:dyDescent="0.25">
      <c r="A9085" s="215" t="s">
        <v>160</v>
      </c>
      <c r="B9085" s="215">
        <v>6266</v>
      </c>
      <c r="C9085" s="215" t="s">
        <v>288</v>
      </c>
      <c r="D9085" s="215">
        <v>3113261</v>
      </c>
      <c r="E9085" s="215">
        <v>1020</v>
      </c>
      <c r="F9085" s="215">
        <v>1110</v>
      </c>
      <c r="G9085" s="215">
        <v>1004</v>
      </c>
      <c r="I9085" s="215" t="s">
        <v>18815</v>
      </c>
      <c r="J9085" s="215" t="s">
        <v>18816</v>
      </c>
      <c r="K9085" s="215" t="s">
        <v>8741</v>
      </c>
      <c r="L9085" s="215" t="s">
        <v>23489</v>
      </c>
      <c r="AD9085" s="216"/>
    </row>
    <row r="9086" spans="1:30" s="215" customFormat="1" x14ac:dyDescent="0.25">
      <c r="A9086" s="215" t="s">
        <v>160</v>
      </c>
      <c r="B9086" s="215">
        <v>6266</v>
      </c>
      <c r="C9086" s="215" t="s">
        <v>288</v>
      </c>
      <c r="D9086" s="215">
        <v>3113262</v>
      </c>
      <c r="E9086" s="215">
        <v>1020</v>
      </c>
      <c r="F9086" s="215">
        <v>1110</v>
      </c>
      <c r="G9086" s="215">
        <v>1004</v>
      </c>
      <c r="I9086" s="215" t="s">
        <v>18817</v>
      </c>
      <c r="J9086" s="215" t="s">
        <v>18818</v>
      </c>
      <c r="K9086" s="215" t="s">
        <v>8741</v>
      </c>
      <c r="L9086" s="215" t="s">
        <v>23489</v>
      </c>
      <c r="AD9086" s="216"/>
    </row>
    <row r="9087" spans="1:30" s="215" customFormat="1" x14ac:dyDescent="0.25">
      <c r="A9087" s="215" t="s">
        <v>160</v>
      </c>
      <c r="B9087" s="215">
        <v>6266</v>
      </c>
      <c r="C9087" s="215" t="s">
        <v>288</v>
      </c>
      <c r="D9087" s="215">
        <v>3113266</v>
      </c>
      <c r="E9087" s="215">
        <v>1020</v>
      </c>
      <c r="F9087" s="215">
        <v>1110</v>
      </c>
      <c r="G9087" s="215">
        <v>1004</v>
      </c>
      <c r="I9087" s="215" t="s">
        <v>18819</v>
      </c>
      <c r="J9087" s="215" t="s">
        <v>18820</v>
      </c>
      <c r="K9087" s="215" t="s">
        <v>8741</v>
      </c>
      <c r="L9087" s="215" t="s">
        <v>23603</v>
      </c>
      <c r="AD9087" s="216"/>
    </row>
    <row r="9088" spans="1:30" s="215" customFormat="1" x14ac:dyDescent="0.25">
      <c r="A9088" s="215" t="s">
        <v>160</v>
      </c>
      <c r="B9088" s="215">
        <v>6266</v>
      </c>
      <c r="C9088" s="215" t="s">
        <v>288</v>
      </c>
      <c r="D9088" s="215">
        <v>3113267</v>
      </c>
      <c r="E9088" s="215">
        <v>1020</v>
      </c>
      <c r="F9088" s="215">
        <v>1110</v>
      </c>
      <c r="G9088" s="215">
        <v>1004</v>
      </c>
      <c r="I9088" s="215" t="s">
        <v>18821</v>
      </c>
      <c r="J9088" s="215" t="s">
        <v>18822</v>
      </c>
      <c r="K9088" s="215" t="s">
        <v>8741</v>
      </c>
      <c r="L9088" s="215" t="s">
        <v>23603</v>
      </c>
      <c r="AD9088" s="216"/>
    </row>
    <row r="9089" spans="1:30" s="215" customFormat="1" x14ac:dyDescent="0.25">
      <c r="A9089" s="215" t="s">
        <v>160</v>
      </c>
      <c r="B9089" s="215">
        <v>6266</v>
      </c>
      <c r="C9089" s="215" t="s">
        <v>288</v>
      </c>
      <c r="D9089" s="215">
        <v>3113268</v>
      </c>
      <c r="E9089" s="215">
        <v>1020</v>
      </c>
      <c r="F9089" s="215">
        <v>1110</v>
      </c>
      <c r="G9089" s="215">
        <v>1004</v>
      </c>
      <c r="I9089" s="215" t="s">
        <v>18823</v>
      </c>
      <c r="J9089" s="215" t="s">
        <v>18824</v>
      </c>
      <c r="K9089" s="215" t="s">
        <v>8741</v>
      </c>
      <c r="L9089" s="215" t="s">
        <v>23603</v>
      </c>
      <c r="AD9089" s="216"/>
    </row>
    <row r="9090" spans="1:30" s="215" customFormat="1" x14ac:dyDescent="0.25">
      <c r="A9090" s="215" t="s">
        <v>160</v>
      </c>
      <c r="B9090" s="215">
        <v>6266</v>
      </c>
      <c r="C9090" s="215" t="s">
        <v>288</v>
      </c>
      <c r="D9090" s="215">
        <v>3113269</v>
      </c>
      <c r="E9090" s="215">
        <v>1020</v>
      </c>
      <c r="F9090" s="215">
        <v>1110</v>
      </c>
      <c r="G9090" s="215">
        <v>1004</v>
      </c>
      <c r="I9090" s="215" t="s">
        <v>18825</v>
      </c>
      <c r="J9090" s="215" t="s">
        <v>18826</v>
      </c>
      <c r="K9090" s="215" t="s">
        <v>8741</v>
      </c>
      <c r="L9090" s="215" t="s">
        <v>23603</v>
      </c>
      <c r="AD9090" s="216"/>
    </row>
    <row r="9091" spans="1:30" s="215" customFormat="1" x14ac:dyDescent="0.25">
      <c r="A9091" s="215" t="s">
        <v>160</v>
      </c>
      <c r="B9091" s="215">
        <v>6266</v>
      </c>
      <c r="C9091" s="215" t="s">
        <v>288</v>
      </c>
      <c r="D9091" s="215">
        <v>3113299</v>
      </c>
      <c r="E9091" s="215">
        <v>1020</v>
      </c>
      <c r="F9091" s="215">
        <v>1122</v>
      </c>
      <c r="G9091" s="215">
        <v>1004</v>
      </c>
      <c r="I9091" s="215" t="s">
        <v>4631</v>
      </c>
      <c r="J9091" s="215" t="s">
        <v>4632</v>
      </c>
      <c r="K9091" s="215" t="s">
        <v>328</v>
      </c>
      <c r="L9091" s="215" t="s">
        <v>7344</v>
      </c>
      <c r="AD9091" s="216"/>
    </row>
    <row r="9092" spans="1:30" s="215" customFormat="1" x14ac:dyDescent="0.25">
      <c r="A9092" s="215" t="s">
        <v>160</v>
      </c>
      <c r="B9092" s="215">
        <v>6266</v>
      </c>
      <c r="C9092" s="215" t="s">
        <v>288</v>
      </c>
      <c r="D9092" s="215">
        <v>3113300</v>
      </c>
      <c r="E9092" s="215">
        <v>1020</v>
      </c>
      <c r="F9092" s="215">
        <v>1110</v>
      </c>
      <c r="G9092" s="215">
        <v>1004</v>
      </c>
      <c r="I9092" s="215" t="s">
        <v>4633</v>
      </c>
      <c r="J9092" s="215" t="s">
        <v>4634</v>
      </c>
      <c r="K9092" s="215" t="s">
        <v>328</v>
      </c>
      <c r="L9092" s="215" t="s">
        <v>7345</v>
      </c>
      <c r="AD9092" s="216"/>
    </row>
    <row r="9093" spans="1:30" s="215" customFormat="1" x14ac:dyDescent="0.25">
      <c r="A9093" s="215" t="s">
        <v>160</v>
      </c>
      <c r="B9093" s="215">
        <v>6266</v>
      </c>
      <c r="C9093" s="215" t="s">
        <v>288</v>
      </c>
      <c r="D9093" s="215">
        <v>3113301</v>
      </c>
      <c r="E9093" s="215">
        <v>1020</v>
      </c>
      <c r="F9093" s="215">
        <v>1110</v>
      </c>
      <c r="G9093" s="215">
        <v>1004</v>
      </c>
      <c r="I9093" s="215" t="s">
        <v>4635</v>
      </c>
      <c r="J9093" s="215" t="s">
        <v>4636</v>
      </c>
      <c r="K9093" s="215" t="s">
        <v>328</v>
      </c>
      <c r="L9093" s="215" t="s">
        <v>7346</v>
      </c>
      <c r="AD9093" s="216"/>
    </row>
    <row r="9094" spans="1:30" s="215" customFormat="1" x14ac:dyDescent="0.25">
      <c r="A9094" s="215" t="s">
        <v>160</v>
      </c>
      <c r="B9094" s="215">
        <v>6266</v>
      </c>
      <c r="C9094" s="215" t="s">
        <v>288</v>
      </c>
      <c r="D9094" s="215">
        <v>3113306</v>
      </c>
      <c r="E9094" s="215">
        <v>1040</v>
      </c>
      <c r="F9094" s="215">
        <v>1122</v>
      </c>
      <c r="G9094" s="215">
        <v>1004</v>
      </c>
      <c r="I9094" s="215" t="s">
        <v>4637</v>
      </c>
      <c r="J9094" s="215" t="s">
        <v>4638</v>
      </c>
      <c r="K9094" s="215" t="s">
        <v>328</v>
      </c>
      <c r="L9094" s="215" t="s">
        <v>7344</v>
      </c>
      <c r="AD9094" s="216"/>
    </row>
    <row r="9095" spans="1:30" s="215" customFormat="1" x14ac:dyDescent="0.25">
      <c r="A9095" s="215" t="s">
        <v>160</v>
      </c>
      <c r="B9095" s="215">
        <v>6266</v>
      </c>
      <c r="C9095" s="215" t="s">
        <v>288</v>
      </c>
      <c r="D9095" s="215">
        <v>3113312</v>
      </c>
      <c r="E9095" s="215">
        <v>1020</v>
      </c>
      <c r="F9095" s="215">
        <v>1110</v>
      </c>
      <c r="G9095" s="215">
        <v>1004</v>
      </c>
      <c r="I9095" s="215" t="s">
        <v>4639</v>
      </c>
      <c r="J9095" s="215" t="s">
        <v>4640</v>
      </c>
      <c r="K9095" s="215" t="s">
        <v>328</v>
      </c>
      <c r="L9095" s="215" t="s">
        <v>7378</v>
      </c>
      <c r="AD9095" s="216"/>
    </row>
    <row r="9096" spans="1:30" s="215" customFormat="1" x14ac:dyDescent="0.25">
      <c r="A9096" s="215" t="s">
        <v>160</v>
      </c>
      <c r="B9096" s="215">
        <v>6266</v>
      </c>
      <c r="C9096" s="215" t="s">
        <v>288</v>
      </c>
      <c r="D9096" s="215">
        <v>3113314</v>
      </c>
      <c r="E9096" s="215">
        <v>1020</v>
      </c>
      <c r="F9096" s="215">
        <v>1110</v>
      </c>
      <c r="G9096" s="215">
        <v>1004</v>
      </c>
      <c r="I9096" s="215" t="s">
        <v>6764</v>
      </c>
      <c r="J9096" s="215" t="s">
        <v>6765</v>
      </c>
      <c r="K9096" s="215" t="s">
        <v>328</v>
      </c>
      <c r="L9096" s="215" t="s">
        <v>7378</v>
      </c>
      <c r="AD9096" s="216"/>
    </row>
    <row r="9097" spans="1:30" s="215" customFormat="1" x14ac:dyDescent="0.25">
      <c r="A9097" s="215" t="s">
        <v>160</v>
      </c>
      <c r="B9097" s="215">
        <v>6266</v>
      </c>
      <c r="C9097" s="215" t="s">
        <v>288</v>
      </c>
      <c r="D9097" s="215">
        <v>3113315</v>
      </c>
      <c r="E9097" s="215">
        <v>1020</v>
      </c>
      <c r="F9097" s="215">
        <v>1122</v>
      </c>
      <c r="G9097" s="215">
        <v>1004</v>
      </c>
      <c r="I9097" s="215" t="s">
        <v>4641</v>
      </c>
      <c r="J9097" s="215" t="s">
        <v>4642</v>
      </c>
      <c r="K9097" s="215" t="s">
        <v>328</v>
      </c>
      <c r="L9097" s="215" t="s">
        <v>7350</v>
      </c>
      <c r="AD9097" s="216"/>
    </row>
    <row r="9098" spans="1:30" s="215" customFormat="1" x14ac:dyDescent="0.25">
      <c r="A9098" s="215" t="s">
        <v>160</v>
      </c>
      <c r="B9098" s="215">
        <v>6266</v>
      </c>
      <c r="C9098" s="215" t="s">
        <v>288</v>
      </c>
      <c r="D9098" s="215">
        <v>3113365</v>
      </c>
      <c r="E9098" s="215">
        <v>1020</v>
      </c>
      <c r="F9098" s="215">
        <v>1122</v>
      </c>
      <c r="G9098" s="215">
        <v>1004</v>
      </c>
      <c r="I9098" s="215" t="s">
        <v>4643</v>
      </c>
      <c r="J9098" s="215" t="s">
        <v>4644</v>
      </c>
      <c r="K9098" s="215" t="s">
        <v>328</v>
      </c>
      <c r="L9098" s="215" t="s">
        <v>7379</v>
      </c>
      <c r="AD9098" s="216"/>
    </row>
    <row r="9099" spans="1:30" s="215" customFormat="1" x14ac:dyDescent="0.25">
      <c r="A9099" s="215" t="s">
        <v>160</v>
      </c>
      <c r="B9099" s="215">
        <v>6266</v>
      </c>
      <c r="C9099" s="215" t="s">
        <v>288</v>
      </c>
      <c r="D9099" s="215">
        <v>3113366</v>
      </c>
      <c r="E9099" s="215">
        <v>1020</v>
      </c>
      <c r="F9099" s="215">
        <v>1122</v>
      </c>
      <c r="G9099" s="215">
        <v>1004</v>
      </c>
      <c r="I9099" s="215" t="s">
        <v>4645</v>
      </c>
      <c r="J9099" s="215" t="s">
        <v>4646</v>
      </c>
      <c r="K9099" s="215" t="s">
        <v>328</v>
      </c>
      <c r="L9099" s="215" t="s">
        <v>7379</v>
      </c>
      <c r="AD9099" s="216"/>
    </row>
    <row r="9100" spans="1:30" s="215" customFormat="1" x14ac:dyDescent="0.25">
      <c r="A9100" s="215" t="s">
        <v>160</v>
      </c>
      <c r="B9100" s="215">
        <v>6266</v>
      </c>
      <c r="C9100" s="215" t="s">
        <v>288</v>
      </c>
      <c r="D9100" s="215">
        <v>3113367</v>
      </c>
      <c r="E9100" s="215">
        <v>1020</v>
      </c>
      <c r="F9100" s="215">
        <v>1122</v>
      </c>
      <c r="G9100" s="215">
        <v>1004</v>
      </c>
      <c r="I9100" s="215" t="s">
        <v>6766</v>
      </c>
      <c r="J9100" s="215" t="s">
        <v>6767</v>
      </c>
      <c r="K9100" s="215" t="s">
        <v>328</v>
      </c>
      <c r="L9100" s="215" t="s">
        <v>7379</v>
      </c>
      <c r="AD9100" s="216"/>
    </row>
    <row r="9101" spans="1:30" s="215" customFormat="1" x14ac:dyDescent="0.25">
      <c r="A9101" s="215" t="s">
        <v>160</v>
      </c>
      <c r="B9101" s="215">
        <v>6266</v>
      </c>
      <c r="C9101" s="215" t="s">
        <v>288</v>
      </c>
      <c r="D9101" s="215">
        <v>3113369</v>
      </c>
      <c r="E9101" s="215">
        <v>1020</v>
      </c>
      <c r="F9101" s="215">
        <v>1110</v>
      </c>
      <c r="G9101" s="215">
        <v>1004</v>
      </c>
      <c r="I9101" s="215" t="s">
        <v>6768</v>
      </c>
      <c r="J9101" s="215" t="s">
        <v>6769</v>
      </c>
      <c r="K9101" s="215" t="s">
        <v>328</v>
      </c>
      <c r="L9101" s="215" t="s">
        <v>7341</v>
      </c>
      <c r="AD9101" s="216"/>
    </row>
    <row r="9102" spans="1:30" s="215" customFormat="1" x14ac:dyDescent="0.25">
      <c r="A9102" s="215" t="s">
        <v>160</v>
      </c>
      <c r="B9102" s="215">
        <v>6266</v>
      </c>
      <c r="C9102" s="215" t="s">
        <v>288</v>
      </c>
      <c r="D9102" s="215">
        <v>3113376</v>
      </c>
      <c r="E9102" s="215">
        <v>1020</v>
      </c>
      <c r="F9102" s="215">
        <v>1122</v>
      </c>
      <c r="G9102" s="215">
        <v>1004</v>
      </c>
      <c r="I9102" s="215" t="s">
        <v>4647</v>
      </c>
      <c r="J9102" s="215" t="s">
        <v>4648</v>
      </c>
      <c r="K9102" s="215" t="s">
        <v>328</v>
      </c>
      <c r="L9102" s="215" t="s">
        <v>6052</v>
      </c>
      <c r="AD9102" s="216"/>
    </row>
    <row r="9103" spans="1:30" s="215" customFormat="1" x14ac:dyDescent="0.25">
      <c r="A9103" s="215" t="s">
        <v>160</v>
      </c>
      <c r="B9103" s="215">
        <v>6266</v>
      </c>
      <c r="C9103" s="215" t="s">
        <v>288</v>
      </c>
      <c r="D9103" s="215">
        <v>3113377</v>
      </c>
      <c r="E9103" s="215">
        <v>1020</v>
      </c>
      <c r="F9103" s="215">
        <v>1122</v>
      </c>
      <c r="G9103" s="215">
        <v>1004</v>
      </c>
      <c r="I9103" s="215" t="s">
        <v>4649</v>
      </c>
      <c r="J9103" s="215" t="s">
        <v>4650</v>
      </c>
      <c r="K9103" s="215" t="s">
        <v>328</v>
      </c>
      <c r="L9103" s="215" t="s">
        <v>6052</v>
      </c>
      <c r="AD9103" s="216"/>
    </row>
    <row r="9104" spans="1:30" s="215" customFormat="1" x14ac:dyDescent="0.25">
      <c r="A9104" s="215" t="s">
        <v>160</v>
      </c>
      <c r="B9104" s="215">
        <v>6266</v>
      </c>
      <c r="C9104" s="215" t="s">
        <v>288</v>
      </c>
      <c r="D9104" s="215">
        <v>3113380</v>
      </c>
      <c r="E9104" s="215">
        <v>1020</v>
      </c>
      <c r="F9104" s="215">
        <v>1122</v>
      </c>
      <c r="G9104" s="215">
        <v>1004</v>
      </c>
      <c r="I9104" s="215" t="s">
        <v>4651</v>
      </c>
      <c r="J9104" s="215" t="s">
        <v>4652</v>
      </c>
      <c r="K9104" s="215" t="s">
        <v>328</v>
      </c>
      <c r="L9104" s="215" t="s">
        <v>6053</v>
      </c>
      <c r="AD9104" s="216"/>
    </row>
    <row r="9105" spans="1:30" s="215" customFormat="1" x14ac:dyDescent="0.25">
      <c r="A9105" s="215" t="s">
        <v>160</v>
      </c>
      <c r="B9105" s="215">
        <v>6266</v>
      </c>
      <c r="C9105" s="215" t="s">
        <v>288</v>
      </c>
      <c r="D9105" s="215">
        <v>3113381</v>
      </c>
      <c r="E9105" s="215">
        <v>1020</v>
      </c>
      <c r="F9105" s="215">
        <v>1122</v>
      </c>
      <c r="G9105" s="215">
        <v>1004</v>
      </c>
      <c r="I9105" s="215" t="s">
        <v>4653</v>
      </c>
      <c r="J9105" s="215" t="s">
        <v>4654</v>
      </c>
      <c r="K9105" s="215" t="s">
        <v>328</v>
      </c>
      <c r="L9105" s="215" t="s">
        <v>6053</v>
      </c>
      <c r="AD9105" s="216"/>
    </row>
    <row r="9106" spans="1:30" s="215" customFormat="1" x14ac:dyDescent="0.25">
      <c r="A9106" s="215" t="s">
        <v>160</v>
      </c>
      <c r="B9106" s="215">
        <v>6266</v>
      </c>
      <c r="C9106" s="215" t="s">
        <v>288</v>
      </c>
      <c r="D9106" s="215">
        <v>3113382</v>
      </c>
      <c r="E9106" s="215">
        <v>1020</v>
      </c>
      <c r="F9106" s="215">
        <v>1122</v>
      </c>
      <c r="G9106" s="215">
        <v>1004</v>
      </c>
      <c r="I9106" s="215" t="s">
        <v>4655</v>
      </c>
      <c r="J9106" s="215" t="s">
        <v>4656</v>
      </c>
      <c r="K9106" s="215" t="s">
        <v>328</v>
      </c>
      <c r="L9106" s="215" t="s">
        <v>6053</v>
      </c>
      <c r="AD9106" s="216"/>
    </row>
    <row r="9107" spans="1:30" s="215" customFormat="1" x14ac:dyDescent="0.25">
      <c r="A9107" s="215" t="s">
        <v>160</v>
      </c>
      <c r="B9107" s="215">
        <v>6266</v>
      </c>
      <c r="C9107" s="215" t="s">
        <v>288</v>
      </c>
      <c r="D9107" s="215">
        <v>3113383</v>
      </c>
      <c r="E9107" s="215">
        <v>1020</v>
      </c>
      <c r="F9107" s="215">
        <v>1122</v>
      </c>
      <c r="G9107" s="215">
        <v>1004</v>
      </c>
      <c r="I9107" s="215" t="s">
        <v>4657</v>
      </c>
      <c r="J9107" s="215" t="s">
        <v>4658</v>
      </c>
      <c r="K9107" s="215" t="s">
        <v>328</v>
      </c>
      <c r="L9107" s="215" t="s">
        <v>6053</v>
      </c>
      <c r="AD9107" s="216"/>
    </row>
    <row r="9108" spans="1:30" s="215" customFormat="1" x14ac:dyDescent="0.25">
      <c r="A9108" s="215" t="s">
        <v>160</v>
      </c>
      <c r="B9108" s="215">
        <v>6266</v>
      </c>
      <c r="C9108" s="215" t="s">
        <v>288</v>
      </c>
      <c r="D9108" s="215">
        <v>3113387</v>
      </c>
      <c r="E9108" s="215">
        <v>1020</v>
      </c>
      <c r="F9108" s="215">
        <v>1122</v>
      </c>
      <c r="G9108" s="215">
        <v>1004</v>
      </c>
      <c r="I9108" s="215" t="s">
        <v>18827</v>
      </c>
      <c r="J9108" s="215" t="s">
        <v>18828</v>
      </c>
      <c r="K9108" s="215" t="s">
        <v>8741</v>
      </c>
      <c r="L9108" s="215" t="s">
        <v>23604</v>
      </c>
      <c r="AD9108" s="216"/>
    </row>
    <row r="9109" spans="1:30" s="215" customFormat="1" x14ac:dyDescent="0.25">
      <c r="A9109" s="215" t="s">
        <v>160</v>
      </c>
      <c r="B9109" s="215">
        <v>6266</v>
      </c>
      <c r="C9109" s="215" t="s">
        <v>288</v>
      </c>
      <c r="D9109" s="215">
        <v>3113390</v>
      </c>
      <c r="E9109" s="215">
        <v>1030</v>
      </c>
      <c r="F9109" s="215">
        <v>1122</v>
      </c>
      <c r="G9109" s="215">
        <v>1004</v>
      </c>
      <c r="I9109" s="215" t="s">
        <v>18829</v>
      </c>
      <c r="J9109" s="215" t="s">
        <v>18830</v>
      </c>
      <c r="K9109" s="215" t="s">
        <v>8741</v>
      </c>
      <c r="L9109" s="215" t="s">
        <v>23605</v>
      </c>
      <c r="AD9109" s="216"/>
    </row>
    <row r="9110" spans="1:30" s="215" customFormat="1" x14ac:dyDescent="0.25">
      <c r="A9110" s="215" t="s">
        <v>160</v>
      </c>
      <c r="B9110" s="215">
        <v>6266</v>
      </c>
      <c r="C9110" s="215" t="s">
        <v>288</v>
      </c>
      <c r="D9110" s="215">
        <v>3113391</v>
      </c>
      <c r="E9110" s="215">
        <v>1030</v>
      </c>
      <c r="F9110" s="215">
        <v>1122</v>
      </c>
      <c r="G9110" s="215">
        <v>1004</v>
      </c>
      <c r="I9110" s="215" t="s">
        <v>18831</v>
      </c>
      <c r="J9110" s="215" t="s">
        <v>18832</v>
      </c>
      <c r="K9110" s="215" t="s">
        <v>8741</v>
      </c>
      <c r="L9110" s="215" t="s">
        <v>23605</v>
      </c>
      <c r="AD9110" s="216"/>
    </row>
    <row r="9111" spans="1:30" s="215" customFormat="1" x14ac:dyDescent="0.25">
      <c r="A9111" s="215" t="s">
        <v>160</v>
      </c>
      <c r="B9111" s="215">
        <v>6266</v>
      </c>
      <c r="C9111" s="215" t="s">
        <v>288</v>
      </c>
      <c r="D9111" s="215">
        <v>3113393</v>
      </c>
      <c r="E9111" s="215">
        <v>1020</v>
      </c>
      <c r="F9111" s="215">
        <v>1122</v>
      </c>
      <c r="G9111" s="215">
        <v>1004</v>
      </c>
      <c r="I9111" s="215" t="s">
        <v>18833</v>
      </c>
      <c r="J9111" s="215" t="s">
        <v>18834</v>
      </c>
      <c r="K9111" s="215" t="s">
        <v>8741</v>
      </c>
      <c r="L9111" s="215" t="s">
        <v>23606</v>
      </c>
      <c r="AD9111" s="216"/>
    </row>
    <row r="9112" spans="1:30" s="215" customFormat="1" x14ac:dyDescent="0.25">
      <c r="A9112" s="215" t="s">
        <v>160</v>
      </c>
      <c r="B9112" s="215">
        <v>6266</v>
      </c>
      <c r="C9112" s="215" t="s">
        <v>288</v>
      </c>
      <c r="D9112" s="215">
        <v>3113411</v>
      </c>
      <c r="E9112" s="215">
        <v>1020</v>
      </c>
      <c r="F9112" s="215">
        <v>1110</v>
      </c>
      <c r="G9112" s="215">
        <v>1004</v>
      </c>
      <c r="I9112" s="215" t="s">
        <v>18835</v>
      </c>
      <c r="J9112" s="215" t="s">
        <v>18836</v>
      </c>
      <c r="K9112" s="215" t="s">
        <v>8741</v>
      </c>
      <c r="L9112" s="215" t="s">
        <v>23607</v>
      </c>
      <c r="AD9112" s="216"/>
    </row>
    <row r="9113" spans="1:30" s="215" customFormat="1" x14ac:dyDescent="0.25">
      <c r="A9113" s="215" t="s">
        <v>160</v>
      </c>
      <c r="B9113" s="215">
        <v>6266</v>
      </c>
      <c r="C9113" s="215" t="s">
        <v>288</v>
      </c>
      <c r="D9113" s="215">
        <v>3113425</v>
      </c>
      <c r="E9113" s="215">
        <v>1030</v>
      </c>
      <c r="F9113" s="215">
        <v>1122</v>
      </c>
      <c r="G9113" s="215">
        <v>1004</v>
      </c>
      <c r="I9113" s="215" t="s">
        <v>18837</v>
      </c>
      <c r="J9113" s="215" t="s">
        <v>18838</v>
      </c>
      <c r="K9113" s="215" t="s">
        <v>8741</v>
      </c>
      <c r="L9113" s="215" t="s">
        <v>23608</v>
      </c>
      <c r="AD9113" s="216"/>
    </row>
    <row r="9114" spans="1:30" s="215" customFormat="1" x14ac:dyDescent="0.25">
      <c r="A9114" s="215" t="s">
        <v>160</v>
      </c>
      <c r="B9114" s="215">
        <v>6266</v>
      </c>
      <c r="C9114" s="215" t="s">
        <v>288</v>
      </c>
      <c r="D9114" s="215">
        <v>3113449</v>
      </c>
      <c r="E9114" s="215">
        <v>1060</v>
      </c>
      <c r="F9114" s="215">
        <v>1271</v>
      </c>
      <c r="G9114" s="215">
        <v>1004</v>
      </c>
      <c r="I9114" s="215" t="s">
        <v>18839</v>
      </c>
      <c r="J9114" s="215" t="s">
        <v>18840</v>
      </c>
      <c r="K9114" s="215" t="s">
        <v>8688</v>
      </c>
      <c r="L9114" s="215" t="s">
        <v>22369</v>
      </c>
      <c r="AD9114" s="216"/>
    </row>
    <row r="9115" spans="1:30" s="215" customFormat="1" x14ac:dyDescent="0.25">
      <c r="A9115" s="215" t="s">
        <v>160</v>
      </c>
      <c r="B9115" s="215">
        <v>6266</v>
      </c>
      <c r="C9115" s="215" t="s">
        <v>288</v>
      </c>
      <c r="D9115" s="215">
        <v>3113451</v>
      </c>
      <c r="E9115" s="215">
        <v>1020</v>
      </c>
      <c r="F9115" s="215">
        <v>1122</v>
      </c>
      <c r="G9115" s="215">
        <v>1004</v>
      </c>
      <c r="I9115" s="215" t="s">
        <v>18841</v>
      </c>
      <c r="J9115" s="215" t="s">
        <v>18842</v>
      </c>
      <c r="K9115" s="215" t="s">
        <v>8741</v>
      </c>
      <c r="L9115" s="215" t="s">
        <v>23609</v>
      </c>
      <c r="AD9115" s="216"/>
    </row>
    <row r="9116" spans="1:30" s="215" customFormat="1" x14ac:dyDescent="0.25">
      <c r="A9116" s="215" t="s">
        <v>160</v>
      </c>
      <c r="B9116" s="215">
        <v>6266</v>
      </c>
      <c r="C9116" s="215" t="s">
        <v>288</v>
      </c>
      <c r="D9116" s="215">
        <v>3113452</v>
      </c>
      <c r="E9116" s="215">
        <v>1020</v>
      </c>
      <c r="F9116" s="215">
        <v>1122</v>
      </c>
      <c r="G9116" s="215">
        <v>1004</v>
      </c>
      <c r="I9116" s="215" t="s">
        <v>18843</v>
      </c>
      <c r="J9116" s="215" t="s">
        <v>18844</v>
      </c>
      <c r="K9116" s="215" t="s">
        <v>8741</v>
      </c>
      <c r="L9116" s="215" t="s">
        <v>23609</v>
      </c>
      <c r="AD9116" s="216"/>
    </row>
    <row r="9117" spans="1:30" s="215" customFormat="1" x14ac:dyDescent="0.25">
      <c r="A9117" s="215" t="s">
        <v>160</v>
      </c>
      <c r="B9117" s="215">
        <v>6266</v>
      </c>
      <c r="C9117" s="215" t="s">
        <v>288</v>
      </c>
      <c r="D9117" s="215">
        <v>3113453</v>
      </c>
      <c r="E9117" s="215">
        <v>1020</v>
      </c>
      <c r="F9117" s="215">
        <v>1122</v>
      </c>
      <c r="G9117" s="215">
        <v>1004</v>
      </c>
      <c r="I9117" s="215" t="s">
        <v>18845</v>
      </c>
      <c r="J9117" s="215" t="s">
        <v>18846</v>
      </c>
      <c r="K9117" s="215" t="s">
        <v>8741</v>
      </c>
      <c r="L9117" s="215" t="s">
        <v>23609</v>
      </c>
      <c r="AD9117" s="216"/>
    </row>
    <row r="9118" spans="1:30" s="215" customFormat="1" x14ac:dyDescent="0.25">
      <c r="A9118" s="215" t="s">
        <v>160</v>
      </c>
      <c r="B9118" s="215">
        <v>6266</v>
      </c>
      <c r="C9118" s="215" t="s">
        <v>288</v>
      </c>
      <c r="D9118" s="215">
        <v>3113465</v>
      </c>
      <c r="E9118" s="215">
        <v>1020</v>
      </c>
      <c r="F9118" s="215">
        <v>1122</v>
      </c>
      <c r="G9118" s="215">
        <v>1004</v>
      </c>
      <c r="I9118" s="215" t="s">
        <v>18847</v>
      </c>
      <c r="J9118" s="215" t="s">
        <v>18848</v>
      </c>
      <c r="K9118" s="215" t="s">
        <v>8741</v>
      </c>
      <c r="L9118" s="215" t="s">
        <v>23610</v>
      </c>
      <c r="AD9118" s="216"/>
    </row>
    <row r="9119" spans="1:30" s="215" customFormat="1" x14ac:dyDescent="0.25">
      <c r="A9119" s="215" t="s">
        <v>160</v>
      </c>
      <c r="B9119" s="215">
        <v>6266</v>
      </c>
      <c r="C9119" s="215" t="s">
        <v>288</v>
      </c>
      <c r="D9119" s="215">
        <v>3113477</v>
      </c>
      <c r="E9119" s="215">
        <v>1020</v>
      </c>
      <c r="F9119" s="215">
        <v>1110</v>
      </c>
      <c r="G9119" s="215">
        <v>1004</v>
      </c>
      <c r="I9119" s="215" t="s">
        <v>18849</v>
      </c>
      <c r="J9119" s="215" t="s">
        <v>18850</v>
      </c>
      <c r="K9119" s="215" t="s">
        <v>8741</v>
      </c>
      <c r="L9119" s="215" t="s">
        <v>23611</v>
      </c>
      <c r="AD9119" s="216"/>
    </row>
    <row r="9120" spans="1:30" s="215" customFormat="1" x14ac:dyDescent="0.25">
      <c r="A9120" s="215" t="s">
        <v>160</v>
      </c>
      <c r="B9120" s="215">
        <v>6266</v>
      </c>
      <c r="C9120" s="215" t="s">
        <v>288</v>
      </c>
      <c r="D9120" s="215">
        <v>3113478</v>
      </c>
      <c r="E9120" s="215">
        <v>1020</v>
      </c>
      <c r="F9120" s="215">
        <v>1110</v>
      </c>
      <c r="G9120" s="215">
        <v>1004</v>
      </c>
      <c r="I9120" s="215" t="s">
        <v>18851</v>
      </c>
      <c r="J9120" s="215" t="s">
        <v>18852</v>
      </c>
      <c r="K9120" s="215" t="s">
        <v>8741</v>
      </c>
      <c r="L9120" s="215" t="s">
        <v>23611</v>
      </c>
      <c r="AD9120" s="216"/>
    </row>
    <row r="9121" spans="1:30" s="215" customFormat="1" x14ac:dyDescent="0.25">
      <c r="A9121" s="215" t="s">
        <v>160</v>
      </c>
      <c r="B9121" s="215">
        <v>6266</v>
      </c>
      <c r="C9121" s="215" t="s">
        <v>288</v>
      </c>
      <c r="D9121" s="215">
        <v>3113479</v>
      </c>
      <c r="E9121" s="215">
        <v>1020</v>
      </c>
      <c r="F9121" s="215">
        <v>1110</v>
      </c>
      <c r="G9121" s="215">
        <v>1004</v>
      </c>
      <c r="I9121" s="215" t="s">
        <v>18853</v>
      </c>
      <c r="J9121" s="215" t="s">
        <v>18854</v>
      </c>
      <c r="K9121" s="215" t="s">
        <v>8741</v>
      </c>
      <c r="L9121" s="215" t="s">
        <v>23611</v>
      </c>
      <c r="AD9121" s="216"/>
    </row>
    <row r="9122" spans="1:30" s="215" customFormat="1" x14ac:dyDescent="0.25">
      <c r="A9122" s="215" t="s">
        <v>160</v>
      </c>
      <c r="B9122" s="215">
        <v>6266</v>
      </c>
      <c r="C9122" s="215" t="s">
        <v>288</v>
      </c>
      <c r="D9122" s="215">
        <v>3113485</v>
      </c>
      <c r="E9122" s="215">
        <v>1020</v>
      </c>
      <c r="F9122" s="215">
        <v>1122</v>
      </c>
      <c r="G9122" s="215">
        <v>1004</v>
      </c>
      <c r="I9122" s="215" t="s">
        <v>18855</v>
      </c>
      <c r="J9122" s="215" t="s">
        <v>18856</v>
      </c>
      <c r="K9122" s="215" t="s">
        <v>8741</v>
      </c>
      <c r="L9122" s="215" t="s">
        <v>23589</v>
      </c>
      <c r="AD9122" s="216"/>
    </row>
    <row r="9123" spans="1:30" s="215" customFormat="1" x14ac:dyDescent="0.25">
      <c r="A9123" s="215" t="s">
        <v>160</v>
      </c>
      <c r="B9123" s="215">
        <v>6266</v>
      </c>
      <c r="C9123" s="215" t="s">
        <v>288</v>
      </c>
      <c r="D9123" s="215">
        <v>3113490</v>
      </c>
      <c r="E9123" s="215">
        <v>1030</v>
      </c>
      <c r="F9123" s="215">
        <v>1110</v>
      </c>
      <c r="G9123" s="215">
        <v>1004</v>
      </c>
      <c r="I9123" s="215" t="s">
        <v>18857</v>
      </c>
      <c r="J9123" s="215" t="s">
        <v>18858</v>
      </c>
      <c r="K9123" s="215" t="s">
        <v>8741</v>
      </c>
      <c r="L9123" s="215" t="s">
        <v>23612</v>
      </c>
      <c r="AD9123" s="216"/>
    </row>
    <row r="9124" spans="1:30" s="215" customFormat="1" x14ac:dyDescent="0.25">
      <c r="A9124" s="215" t="s">
        <v>160</v>
      </c>
      <c r="B9124" s="215">
        <v>6266</v>
      </c>
      <c r="C9124" s="215" t="s">
        <v>288</v>
      </c>
      <c r="D9124" s="215">
        <v>3113495</v>
      </c>
      <c r="E9124" s="215">
        <v>1020</v>
      </c>
      <c r="F9124" s="215">
        <v>1121</v>
      </c>
      <c r="G9124" s="215">
        <v>1004</v>
      </c>
      <c r="I9124" s="215" t="s">
        <v>4659</v>
      </c>
      <c r="J9124" s="215" t="s">
        <v>4660</v>
      </c>
      <c r="K9124" s="215" t="s">
        <v>328</v>
      </c>
      <c r="L9124" s="215" t="s">
        <v>6168</v>
      </c>
      <c r="AD9124" s="216"/>
    </row>
    <row r="9125" spans="1:30" s="215" customFormat="1" x14ac:dyDescent="0.25">
      <c r="A9125" s="215" t="s">
        <v>160</v>
      </c>
      <c r="B9125" s="215">
        <v>6266</v>
      </c>
      <c r="C9125" s="215" t="s">
        <v>288</v>
      </c>
      <c r="D9125" s="215">
        <v>3113502</v>
      </c>
      <c r="E9125" s="215">
        <v>1020</v>
      </c>
      <c r="F9125" s="215">
        <v>1121</v>
      </c>
      <c r="G9125" s="215">
        <v>1004</v>
      </c>
      <c r="I9125" s="215" t="s">
        <v>4661</v>
      </c>
      <c r="J9125" s="215" t="s">
        <v>4662</v>
      </c>
      <c r="K9125" s="215" t="s">
        <v>328</v>
      </c>
      <c r="L9125" s="215" t="s">
        <v>7361</v>
      </c>
      <c r="AD9125" s="216"/>
    </row>
    <row r="9126" spans="1:30" s="215" customFormat="1" x14ac:dyDescent="0.25">
      <c r="A9126" s="215" t="s">
        <v>160</v>
      </c>
      <c r="B9126" s="215">
        <v>6266</v>
      </c>
      <c r="C9126" s="215" t="s">
        <v>288</v>
      </c>
      <c r="D9126" s="215">
        <v>3113503</v>
      </c>
      <c r="E9126" s="215">
        <v>1020</v>
      </c>
      <c r="F9126" s="215">
        <v>1110</v>
      </c>
      <c r="G9126" s="215">
        <v>1004</v>
      </c>
      <c r="I9126" s="215" t="s">
        <v>4663</v>
      </c>
      <c r="J9126" s="215" t="s">
        <v>4664</v>
      </c>
      <c r="K9126" s="215" t="s">
        <v>328</v>
      </c>
      <c r="L9126" s="215" t="s">
        <v>7347</v>
      </c>
      <c r="AD9126" s="216"/>
    </row>
    <row r="9127" spans="1:30" s="215" customFormat="1" x14ac:dyDescent="0.25">
      <c r="A9127" s="215" t="s">
        <v>160</v>
      </c>
      <c r="B9127" s="215">
        <v>6266</v>
      </c>
      <c r="C9127" s="215" t="s">
        <v>288</v>
      </c>
      <c r="D9127" s="215">
        <v>3113507</v>
      </c>
      <c r="E9127" s="215">
        <v>1060</v>
      </c>
      <c r="F9127" s="215">
        <v>1251</v>
      </c>
      <c r="G9127" s="215">
        <v>1004</v>
      </c>
      <c r="I9127" s="215" t="s">
        <v>18859</v>
      </c>
      <c r="J9127" s="215" t="s">
        <v>18860</v>
      </c>
      <c r="K9127" s="215" t="s">
        <v>8741</v>
      </c>
      <c r="L9127" s="215" t="s">
        <v>23613</v>
      </c>
      <c r="AD9127" s="216"/>
    </row>
    <row r="9128" spans="1:30" s="215" customFormat="1" x14ac:dyDescent="0.25">
      <c r="A9128" s="215" t="s">
        <v>160</v>
      </c>
      <c r="B9128" s="215">
        <v>6266</v>
      </c>
      <c r="C9128" s="215" t="s">
        <v>288</v>
      </c>
      <c r="D9128" s="215">
        <v>3113509</v>
      </c>
      <c r="E9128" s="215">
        <v>1020</v>
      </c>
      <c r="F9128" s="215">
        <v>1122</v>
      </c>
      <c r="G9128" s="215">
        <v>1004</v>
      </c>
      <c r="I9128" s="215" t="s">
        <v>4665</v>
      </c>
      <c r="J9128" s="215" t="s">
        <v>4666</v>
      </c>
      <c r="K9128" s="215" t="s">
        <v>328</v>
      </c>
      <c r="L9128" s="215" t="s">
        <v>7380</v>
      </c>
      <c r="AD9128" s="216"/>
    </row>
    <row r="9129" spans="1:30" s="215" customFormat="1" x14ac:dyDescent="0.25">
      <c r="A9129" s="215" t="s">
        <v>160</v>
      </c>
      <c r="B9129" s="215">
        <v>6266</v>
      </c>
      <c r="C9129" s="215" t="s">
        <v>288</v>
      </c>
      <c r="D9129" s="215">
        <v>3113510</v>
      </c>
      <c r="E9129" s="215">
        <v>1020</v>
      </c>
      <c r="F9129" s="215">
        <v>1122</v>
      </c>
      <c r="G9129" s="215">
        <v>1004</v>
      </c>
      <c r="I9129" s="215" t="s">
        <v>6770</v>
      </c>
      <c r="J9129" s="215" t="s">
        <v>6771</v>
      </c>
      <c r="K9129" s="215" t="s">
        <v>328</v>
      </c>
      <c r="L9129" s="215" t="s">
        <v>7380</v>
      </c>
      <c r="AD9129" s="216"/>
    </row>
    <row r="9130" spans="1:30" s="215" customFormat="1" x14ac:dyDescent="0.25">
      <c r="A9130" s="215" t="s">
        <v>160</v>
      </c>
      <c r="B9130" s="215">
        <v>6266</v>
      </c>
      <c r="C9130" s="215" t="s">
        <v>288</v>
      </c>
      <c r="D9130" s="215">
        <v>9016595</v>
      </c>
      <c r="E9130" s="215">
        <v>1060</v>
      </c>
      <c r="F9130" s="215">
        <v>1251</v>
      </c>
      <c r="G9130" s="215">
        <v>1004</v>
      </c>
      <c r="I9130" s="215" t="s">
        <v>6772</v>
      </c>
      <c r="J9130" s="215" t="s">
        <v>6773</v>
      </c>
      <c r="K9130" s="215" t="s">
        <v>328</v>
      </c>
      <c r="L9130" s="215" t="s">
        <v>7381</v>
      </c>
      <c r="AD9130" s="216"/>
    </row>
    <row r="9131" spans="1:30" s="215" customFormat="1" x14ac:dyDescent="0.25">
      <c r="A9131" s="215" t="s">
        <v>160</v>
      </c>
      <c r="B9131" s="215">
        <v>6266</v>
      </c>
      <c r="C9131" s="215" t="s">
        <v>288</v>
      </c>
      <c r="D9131" s="215">
        <v>9018248</v>
      </c>
      <c r="E9131" s="215">
        <v>1060</v>
      </c>
      <c r="F9131" s="215">
        <v>1220</v>
      </c>
      <c r="G9131" s="215">
        <v>1004</v>
      </c>
      <c r="I9131" s="215" t="s">
        <v>18861</v>
      </c>
      <c r="J9131" s="215" t="s">
        <v>18862</v>
      </c>
      <c r="K9131" s="215" t="s">
        <v>8741</v>
      </c>
      <c r="L9131" s="215" t="s">
        <v>23614</v>
      </c>
      <c r="AD9131" s="216"/>
    </row>
    <row r="9132" spans="1:30" s="215" customFormat="1" x14ac:dyDescent="0.25">
      <c r="A9132" s="215" t="s">
        <v>160</v>
      </c>
      <c r="B9132" s="215">
        <v>6266</v>
      </c>
      <c r="C9132" s="215" t="s">
        <v>288</v>
      </c>
      <c r="D9132" s="215">
        <v>9018251</v>
      </c>
      <c r="E9132" s="215">
        <v>1060</v>
      </c>
      <c r="G9132" s="215">
        <v>1004</v>
      </c>
      <c r="I9132" s="215" t="s">
        <v>18863</v>
      </c>
      <c r="J9132" s="215" t="s">
        <v>18864</v>
      </c>
      <c r="K9132" s="215" t="s">
        <v>8741</v>
      </c>
      <c r="L9132" s="215" t="s">
        <v>23549</v>
      </c>
      <c r="AD9132" s="216"/>
    </row>
    <row r="9133" spans="1:30" s="215" customFormat="1" x14ac:dyDescent="0.25">
      <c r="A9133" s="215" t="s">
        <v>160</v>
      </c>
      <c r="B9133" s="215">
        <v>6266</v>
      </c>
      <c r="C9133" s="215" t="s">
        <v>288</v>
      </c>
      <c r="D9133" s="215">
        <v>9018258</v>
      </c>
      <c r="E9133" s="215">
        <v>1060</v>
      </c>
      <c r="G9133" s="215">
        <v>1004</v>
      </c>
      <c r="I9133" s="215" t="s">
        <v>18865</v>
      </c>
      <c r="J9133" s="215" t="s">
        <v>18866</v>
      </c>
      <c r="K9133" s="215" t="s">
        <v>8741</v>
      </c>
      <c r="L9133" s="215" t="s">
        <v>23615</v>
      </c>
      <c r="AD9133" s="216"/>
    </row>
    <row r="9134" spans="1:30" s="215" customFormat="1" x14ac:dyDescent="0.25">
      <c r="A9134" s="215" t="s">
        <v>160</v>
      </c>
      <c r="B9134" s="215">
        <v>6266</v>
      </c>
      <c r="C9134" s="215" t="s">
        <v>288</v>
      </c>
      <c r="D9134" s="215">
        <v>9018263</v>
      </c>
      <c r="E9134" s="215">
        <v>1060</v>
      </c>
      <c r="F9134" s="215">
        <v>1220</v>
      </c>
      <c r="G9134" s="215">
        <v>1004</v>
      </c>
      <c r="I9134" s="215" t="s">
        <v>18867</v>
      </c>
      <c r="J9134" s="215" t="s">
        <v>18868</v>
      </c>
      <c r="K9134" s="215" t="s">
        <v>8741</v>
      </c>
      <c r="L9134" s="215" t="s">
        <v>23616</v>
      </c>
      <c r="AD9134" s="216"/>
    </row>
    <row r="9135" spans="1:30" s="215" customFormat="1" x14ac:dyDescent="0.25">
      <c r="A9135" s="215" t="s">
        <v>160</v>
      </c>
      <c r="B9135" s="215">
        <v>6266</v>
      </c>
      <c r="C9135" s="215" t="s">
        <v>288</v>
      </c>
      <c r="D9135" s="215">
        <v>9018264</v>
      </c>
      <c r="E9135" s="215">
        <v>1030</v>
      </c>
      <c r="F9135" s="215">
        <v>1122</v>
      </c>
      <c r="G9135" s="215">
        <v>1004</v>
      </c>
      <c r="I9135" s="215" t="s">
        <v>18869</v>
      </c>
      <c r="J9135" s="215" t="s">
        <v>18870</v>
      </c>
      <c r="K9135" s="215" t="s">
        <v>8741</v>
      </c>
      <c r="L9135" s="215" t="s">
        <v>23617</v>
      </c>
      <c r="AD9135" s="216"/>
    </row>
    <row r="9136" spans="1:30" s="215" customFormat="1" x14ac:dyDescent="0.25">
      <c r="A9136" s="215" t="s">
        <v>160</v>
      </c>
      <c r="B9136" s="215">
        <v>6266</v>
      </c>
      <c r="C9136" s="215" t="s">
        <v>288</v>
      </c>
      <c r="D9136" s="215">
        <v>9018265</v>
      </c>
      <c r="E9136" s="215">
        <v>1030</v>
      </c>
      <c r="F9136" s="215">
        <v>1122</v>
      </c>
      <c r="G9136" s="215">
        <v>1004</v>
      </c>
      <c r="I9136" s="215" t="s">
        <v>18871</v>
      </c>
      <c r="J9136" s="215" t="s">
        <v>18872</v>
      </c>
      <c r="K9136" s="215" t="s">
        <v>8741</v>
      </c>
      <c r="L9136" s="215" t="s">
        <v>23608</v>
      </c>
      <c r="AD9136" s="216"/>
    </row>
    <row r="9137" spans="1:30" s="215" customFormat="1" x14ac:dyDescent="0.25">
      <c r="A9137" s="215" t="s">
        <v>160</v>
      </c>
      <c r="B9137" s="215">
        <v>6266</v>
      </c>
      <c r="C9137" s="215" t="s">
        <v>288</v>
      </c>
      <c r="D9137" s="215">
        <v>9018270</v>
      </c>
      <c r="E9137" s="215">
        <v>1060</v>
      </c>
      <c r="G9137" s="215">
        <v>1004</v>
      </c>
      <c r="I9137" s="215" t="s">
        <v>18873</v>
      </c>
      <c r="J9137" s="215" t="s">
        <v>18874</v>
      </c>
      <c r="K9137" s="215" t="s">
        <v>8741</v>
      </c>
      <c r="L9137" s="215" t="s">
        <v>23618</v>
      </c>
      <c r="AD9137" s="216"/>
    </row>
    <row r="9138" spans="1:30" s="215" customFormat="1" x14ac:dyDescent="0.25">
      <c r="A9138" s="215" t="s">
        <v>160</v>
      </c>
      <c r="B9138" s="215">
        <v>6266</v>
      </c>
      <c r="C9138" s="215" t="s">
        <v>288</v>
      </c>
      <c r="D9138" s="215">
        <v>9018271</v>
      </c>
      <c r="E9138" s="215">
        <v>1060</v>
      </c>
      <c r="G9138" s="215">
        <v>1004</v>
      </c>
      <c r="I9138" s="215" t="s">
        <v>18875</v>
      </c>
      <c r="J9138" s="215" t="s">
        <v>18876</v>
      </c>
      <c r="K9138" s="215" t="s">
        <v>8741</v>
      </c>
      <c r="L9138" s="215" t="s">
        <v>23616</v>
      </c>
      <c r="AD9138" s="216"/>
    </row>
    <row r="9139" spans="1:30" s="215" customFormat="1" x14ac:dyDescent="0.25">
      <c r="A9139" s="215" t="s">
        <v>160</v>
      </c>
      <c r="B9139" s="215">
        <v>6266</v>
      </c>
      <c r="C9139" s="215" t="s">
        <v>288</v>
      </c>
      <c r="D9139" s="215">
        <v>9018274</v>
      </c>
      <c r="E9139" s="215">
        <v>1060</v>
      </c>
      <c r="G9139" s="215">
        <v>1004</v>
      </c>
      <c r="I9139" s="215" t="s">
        <v>18877</v>
      </c>
      <c r="J9139" s="215" t="s">
        <v>18878</v>
      </c>
      <c r="K9139" s="215" t="s">
        <v>8741</v>
      </c>
      <c r="L9139" s="215" t="s">
        <v>23619</v>
      </c>
      <c r="AD9139" s="216"/>
    </row>
    <row r="9140" spans="1:30" s="215" customFormat="1" x14ac:dyDescent="0.25">
      <c r="A9140" s="215" t="s">
        <v>160</v>
      </c>
      <c r="B9140" s="215">
        <v>6266</v>
      </c>
      <c r="C9140" s="215" t="s">
        <v>288</v>
      </c>
      <c r="D9140" s="215">
        <v>9018275</v>
      </c>
      <c r="E9140" s="215">
        <v>1030</v>
      </c>
      <c r="F9140" s="215">
        <v>1122</v>
      </c>
      <c r="G9140" s="215">
        <v>1004</v>
      </c>
      <c r="I9140" s="215" t="s">
        <v>18879</v>
      </c>
      <c r="J9140" s="215" t="s">
        <v>18880</v>
      </c>
      <c r="K9140" s="215" t="s">
        <v>8741</v>
      </c>
      <c r="L9140" s="215" t="s">
        <v>23620</v>
      </c>
      <c r="AD9140" s="216"/>
    </row>
    <row r="9141" spans="1:30" s="215" customFormat="1" x14ac:dyDescent="0.25">
      <c r="A9141" s="215" t="s">
        <v>160</v>
      </c>
      <c r="B9141" s="215">
        <v>6266</v>
      </c>
      <c r="C9141" s="215" t="s">
        <v>288</v>
      </c>
      <c r="D9141" s="215">
        <v>9018277</v>
      </c>
      <c r="E9141" s="215">
        <v>1060</v>
      </c>
      <c r="F9141" s="215">
        <v>1230</v>
      </c>
      <c r="G9141" s="215">
        <v>1004</v>
      </c>
      <c r="I9141" s="215" t="s">
        <v>18881</v>
      </c>
      <c r="J9141" s="215" t="s">
        <v>18882</v>
      </c>
      <c r="K9141" s="215" t="s">
        <v>8741</v>
      </c>
      <c r="L9141" s="215" t="s">
        <v>23621</v>
      </c>
      <c r="AD9141" s="216"/>
    </row>
    <row r="9142" spans="1:30" s="215" customFormat="1" x14ac:dyDescent="0.25">
      <c r="A9142" s="215" t="s">
        <v>160</v>
      </c>
      <c r="B9142" s="215">
        <v>6266</v>
      </c>
      <c r="C9142" s="215" t="s">
        <v>288</v>
      </c>
      <c r="D9142" s="215">
        <v>9018279</v>
      </c>
      <c r="E9142" s="215">
        <v>1060</v>
      </c>
      <c r="F9142" s="215">
        <v>1230</v>
      </c>
      <c r="G9142" s="215">
        <v>1004</v>
      </c>
      <c r="I9142" s="215" t="s">
        <v>18883</v>
      </c>
      <c r="J9142" s="215" t="s">
        <v>18884</v>
      </c>
      <c r="K9142" s="215" t="s">
        <v>8741</v>
      </c>
      <c r="L9142" s="215" t="s">
        <v>23622</v>
      </c>
      <c r="AD9142" s="216"/>
    </row>
    <row r="9143" spans="1:30" s="215" customFormat="1" x14ac:dyDescent="0.25">
      <c r="A9143" s="215" t="s">
        <v>160</v>
      </c>
      <c r="B9143" s="215">
        <v>6266</v>
      </c>
      <c r="C9143" s="215" t="s">
        <v>288</v>
      </c>
      <c r="D9143" s="215">
        <v>9018283</v>
      </c>
      <c r="E9143" s="215">
        <v>1060</v>
      </c>
      <c r="G9143" s="215">
        <v>1004</v>
      </c>
      <c r="I9143" s="215" t="s">
        <v>18885</v>
      </c>
      <c r="J9143" s="215" t="s">
        <v>18886</v>
      </c>
      <c r="K9143" s="215" t="s">
        <v>8741</v>
      </c>
      <c r="L9143" s="215" t="s">
        <v>23549</v>
      </c>
      <c r="AD9143" s="216"/>
    </row>
    <row r="9144" spans="1:30" s="215" customFormat="1" x14ac:dyDescent="0.25">
      <c r="A9144" s="215" t="s">
        <v>160</v>
      </c>
      <c r="B9144" s="215">
        <v>6266</v>
      </c>
      <c r="C9144" s="215" t="s">
        <v>288</v>
      </c>
      <c r="D9144" s="215">
        <v>9018291</v>
      </c>
      <c r="E9144" s="215">
        <v>1060</v>
      </c>
      <c r="F9144" s="215">
        <v>1220</v>
      </c>
      <c r="G9144" s="215">
        <v>1004</v>
      </c>
      <c r="I9144" s="215" t="s">
        <v>18887</v>
      </c>
      <c r="J9144" s="215" t="s">
        <v>18888</v>
      </c>
      <c r="K9144" s="215" t="s">
        <v>8741</v>
      </c>
      <c r="L9144" s="215" t="s">
        <v>23623</v>
      </c>
      <c r="AD9144" s="216"/>
    </row>
    <row r="9145" spans="1:30" s="215" customFormat="1" x14ac:dyDescent="0.25">
      <c r="A9145" s="215" t="s">
        <v>160</v>
      </c>
      <c r="B9145" s="215">
        <v>6266</v>
      </c>
      <c r="C9145" s="215" t="s">
        <v>288</v>
      </c>
      <c r="D9145" s="215">
        <v>9018293</v>
      </c>
      <c r="E9145" s="215">
        <v>1060</v>
      </c>
      <c r="G9145" s="215">
        <v>1004</v>
      </c>
      <c r="I9145" s="215" t="s">
        <v>18889</v>
      </c>
      <c r="J9145" s="215" t="s">
        <v>18890</v>
      </c>
      <c r="K9145" s="215" t="s">
        <v>8741</v>
      </c>
      <c r="L9145" s="215" t="s">
        <v>23608</v>
      </c>
      <c r="AD9145" s="216"/>
    </row>
    <row r="9146" spans="1:30" s="215" customFormat="1" x14ac:dyDescent="0.25">
      <c r="A9146" s="215" t="s">
        <v>160</v>
      </c>
      <c r="B9146" s="215">
        <v>6266</v>
      </c>
      <c r="C9146" s="215" t="s">
        <v>288</v>
      </c>
      <c r="D9146" s="215">
        <v>9025579</v>
      </c>
      <c r="E9146" s="215">
        <v>1060</v>
      </c>
      <c r="G9146" s="215">
        <v>1004</v>
      </c>
      <c r="I9146" s="215" t="s">
        <v>18891</v>
      </c>
      <c r="J9146" s="215" t="s">
        <v>18892</v>
      </c>
      <c r="K9146" s="215" t="s">
        <v>8688</v>
      </c>
      <c r="L9146" s="215" t="s">
        <v>22370</v>
      </c>
      <c r="AD9146" s="216"/>
    </row>
    <row r="9147" spans="1:30" s="215" customFormat="1" x14ac:dyDescent="0.25">
      <c r="A9147" s="215" t="s">
        <v>160</v>
      </c>
      <c r="B9147" s="215">
        <v>6266</v>
      </c>
      <c r="C9147" s="215" t="s">
        <v>288</v>
      </c>
      <c r="D9147" s="215">
        <v>9025586</v>
      </c>
      <c r="E9147" s="215">
        <v>1060</v>
      </c>
      <c r="F9147" s="215">
        <v>1251</v>
      </c>
      <c r="G9147" s="215">
        <v>1004</v>
      </c>
      <c r="I9147" s="215" t="s">
        <v>7616</v>
      </c>
      <c r="J9147" s="215" t="s">
        <v>7617</v>
      </c>
      <c r="K9147" s="215" t="s">
        <v>328</v>
      </c>
      <c r="L9147" s="215" t="s">
        <v>7625</v>
      </c>
      <c r="AD9147" s="216"/>
    </row>
    <row r="9148" spans="1:30" s="215" customFormat="1" x14ac:dyDescent="0.25">
      <c r="A9148" s="215" t="s">
        <v>160</v>
      </c>
      <c r="B9148" s="215">
        <v>6266</v>
      </c>
      <c r="C9148" s="215" t="s">
        <v>288</v>
      </c>
      <c r="D9148" s="215">
        <v>9025615</v>
      </c>
      <c r="E9148" s="215">
        <v>1030</v>
      </c>
      <c r="F9148" s="215">
        <v>1122</v>
      </c>
      <c r="G9148" s="215">
        <v>1004</v>
      </c>
      <c r="I9148" s="215" t="s">
        <v>18893</v>
      </c>
      <c r="J9148" s="215" t="s">
        <v>18894</v>
      </c>
      <c r="K9148" s="215" t="s">
        <v>8741</v>
      </c>
      <c r="L9148" s="215" t="s">
        <v>23588</v>
      </c>
      <c r="AD9148" s="216"/>
    </row>
    <row r="9149" spans="1:30" s="215" customFormat="1" x14ac:dyDescent="0.25">
      <c r="A9149" s="215" t="s">
        <v>160</v>
      </c>
      <c r="B9149" s="215">
        <v>6266</v>
      </c>
      <c r="C9149" s="215" t="s">
        <v>288</v>
      </c>
      <c r="D9149" s="215">
        <v>9025635</v>
      </c>
      <c r="E9149" s="215">
        <v>1060</v>
      </c>
      <c r="G9149" s="215">
        <v>1004</v>
      </c>
      <c r="I9149" s="215" t="s">
        <v>18895</v>
      </c>
      <c r="J9149" s="215" t="s">
        <v>18896</v>
      </c>
      <c r="K9149" s="215" t="s">
        <v>8741</v>
      </c>
      <c r="L9149" s="215" t="s">
        <v>23624</v>
      </c>
      <c r="AD9149" s="216"/>
    </row>
    <row r="9150" spans="1:30" s="215" customFormat="1" x14ac:dyDescent="0.25">
      <c r="A9150" s="215" t="s">
        <v>160</v>
      </c>
      <c r="B9150" s="215">
        <v>6266</v>
      </c>
      <c r="C9150" s="215" t="s">
        <v>288</v>
      </c>
      <c r="D9150" s="215">
        <v>9025645</v>
      </c>
      <c r="E9150" s="215">
        <v>1060</v>
      </c>
      <c r="G9150" s="215">
        <v>1004</v>
      </c>
      <c r="I9150" s="215" t="s">
        <v>18897</v>
      </c>
      <c r="J9150" s="215" t="s">
        <v>18898</v>
      </c>
      <c r="K9150" s="215" t="s">
        <v>8741</v>
      </c>
      <c r="L9150" s="215" t="s">
        <v>23625</v>
      </c>
      <c r="AD9150" s="216"/>
    </row>
    <row r="9151" spans="1:30" s="215" customFormat="1" x14ac:dyDescent="0.25">
      <c r="A9151" s="215" t="s">
        <v>160</v>
      </c>
      <c r="B9151" s="215">
        <v>6266</v>
      </c>
      <c r="C9151" s="215" t="s">
        <v>288</v>
      </c>
      <c r="D9151" s="215">
        <v>9025696</v>
      </c>
      <c r="E9151" s="215">
        <v>1060</v>
      </c>
      <c r="G9151" s="215">
        <v>1004</v>
      </c>
      <c r="I9151" s="215" t="s">
        <v>18899</v>
      </c>
      <c r="J9151" s="215" t="s">
        <v>18900</v>
      </c>
      <c r="K9151" s="215" t="s">
        <v>8741</v>
      </c>
      <c r="L9151" s="215" t="s">
        <v>23626</v>
      </c>
      <c r="AD9151" s="216"/>
    </row>
    <row r="9152" spans="1:30" s="215" customFormat="1" x14ac:dyDescent="0.25">
      <c r="A9152" s="215" t="s">
        <v>160</v>
      </c>
      <c r="B9152" s="215">
        <v>6266</v>
      </c>
      <c r="C9152" s="215" t="s">
        <v>288</v>
      </c>
      <c r="D9152" s="215">
        <v>9025698</v>
      </c>
      <c r="E9152" s="215">
        <v>1060</v>
      </c>
      <c r="F9152" s="215">
        <v>1220</v>
      </c>
      <c r="G9152" s="215">
        <v>1004</v>
      </c>
      <c r="I9152" s="215" t="s">
        <v>18901</v>
      </c>
      <c r="J9152" s="215" t="s">
        <v>18902</v>
      </c>
      <c r="K9152" s="215" t="s">
        <v>8741</v>
      </c>
      <c r="L9152" s="215" t="s">
        <v>23627</v>
      </c>
      <c r="AD9152" s="216"/>
    </row>
    <row r="9153" spans="1:30" s="215" customFormat="1" x14ac:dyDescent="0.25">
      <c r="A9153" s="215" t="s">
        <v>160</v>
      </c>
      <c r="B9153" s="215">
        <v>6266</v>
      </c>
      <c r="C9153" s="215" t="s">
        <v>288</v>
      </c>
      <c r="D9153" s="215">
        <v>9025710</v>
      </c>
      <c r="E9153" s="215">
        <v>1060</v>
      </c>
      <c r="G9153" s="215">
        <v>1004</v>
      </c>
      <c r="I9153" s="215" t="s">
        <v>18903</v>
      </c>
      <c r="J9153" s="215" t="s">
        <v>18904</v>
      </c>
      <c r="K9153" s="215" t="s">
        <v>8741</v>
      </c>
      <c r="L9153" s="215" t="s">
        <v>23628</v>
      </c>
      <c r="AD9153" s="216"/>
    </row>
    <row r="9154" spans="1:30" s="215" customFormat="1" x14ac:dyDescent="0.25">
      <c r="A9154" s="215" t="s">
        <v>160</v>
      </c>
      <c r="B9154" s="215">
        <v>6266</v>
      </c>
      <c r="C9154" s="215" t="s">
        <v>288</v>
      </c>
      <c r="D9154" s="215">
        <v>9025712</v>
      </c>
      <c r="E9154" s="215">
        <v>1030</v>
      </c>
      <c r="F9154" s="215">
        <v>1122</v>
      </c>
      <c r="G9154" s="215">
        <v>1004</v>
      </c>
      <c r="I9154" s="215" t="s">
        <v>18905</v>
      </c>
      <c r="J9154" s="215" t="s">
        <v>18906</v>
      </c>
      <c r="K9154" s="215" t="s">
        <v>8741</v>
      </c>
      <c r="L9154" s="215" t="s">
        <v>23608</v>
      </c>
      <c r="AD9154" s="216"/>
    </row>
    <row r="9155" spans="1:30" s="215" customFormat="1" x14ac:dyDescent="0.25">
      <c r="A9155" s="215" t="s">
        <v>160</v>
      </c>
      <c r="B9155" s="215">
        <v>6266</v>
      </c>
      <c r="C9155" s="215" t="s">
        <v>288</v>
      </c>
      <c r="D9155" s="215">
        <v>9025713</v>
      </c>
      <c r="E9155" s="215">
        <v>1060</v>
      </c>
      <c r="G9155" s="215">
        <v>1004</v>
      </c>
      <c r="I9155" s="215" t="s">
        <v>18907</v>
      </c>
      <c r="J9155" s="215" t="s">
        <v>18908</v>
      </c>
      <c r="K9155" s="215" t="s">
        <v>8741</v>
      </c>
      <c r="L9155" s="215" t="s">
        <v>23629</v>
      </c>
      <c r="AD9155" s="216"/>
    </row>
    <row r="9156" spans="1:30" s="215" customFormat="1" x14ac:dyDescent="0.25">
      <c r="A9156" s="215" t="s">
        <v>160</v>
      </c>
      <c r="B9156" s="215">
        <v>6266</v>
      </c>
      <c r="C9156" s="215" t="s">
        <v>288</v>
      </c>
      <c r="D9156" s="215">
        <v>9025741</v>
      </c>
      <c r="E9156" s="215">
        <v>1060</v>
      </c>
      <c r="F9156" s="215">
        <v>1110</v>
      </c>
      <c r="G9156" s="215">
        <v>1004</v>
      </c>
      <c r="I9156" s="215" t="s">
        <v>4667</v>
      </c>
      <c r="J9156" s="215" t="s">
        <v>4668</v>
      </c>
      <c r="K9156" s="215" t="s">
        <v>328</v>
      </c>
      <c r="L9156" s="215" t="s">
        <v>7369</v>
      </c>
      <c r="AD9156" s="216"/>
    </row>
    <row r="9157" spans="1:30" s="215" customFormat="1" x14ac:dyDescent="0.25">
      <c r="A9157" s="215" t="s">
        <v>160</v>
      </c>
      <c r="B9157" s="215">
        <v>6266</v>
      </c>
      <c r="C9157" s="215" t="s">
        <v>288</v>
      </c>
      <c r="D9157" s="215">
        <v>9025753</v>
      </c>
      <c r="E9157" s="215">
        <v>1060</v>
      </c>
      <c r="F9157" s="215">
        <v>1220</v>
      </c>
      <c r="G9157" s="215">
        <v>1004</v>
      </c>
      <c r="I9157" s="215" t="s">
        <v>18909</v>
      </c>
      <c r="J9157" s="215" t="s">
        <v>18910</v>
      </c>
      <c r="K9157" s="215" t="s">
        <v>8741</v>
      </c>
      <c r="L9157" s="215" t="s">
        <v>23630</v>
      </c>
      <c r="AD9157" s="216"/>
    </row>
    <row r="9158" spans="1:30" s="215" customFormat="1" x14ac:dyDescent="0.25">
      <c r="A9158" s="215" t="s">
        <v>160</v>
      </c>
      <c r="B9158" s="215">
        <v>6266</v>
      </c>
      <c r="C9158" s="215" t="s">
        <v>288</v>
      </c>
      <c r="D9158" s="215">
        <v>9025758</v>
      </c>
      <c r="E9158" s="215">
        <v>1060</v>
      </c>
      <c r="G9158" s="215">
        <v>1004</v>
      </c>
      <c r="I9158" s="215" t="s">
        <v>18911</v>
      </c>
      <c r="J9158" s="215" t="s">
        <v>18912</v>
      </c>
      <c r="K9158" s="215" t="s">
        <v>8741</v>
      </c>
      <c r="L9158" s="215" t="s">
        <v>23549</v>
      </c>
      <c r="AD9158" s="216"/>
    </row>
    <row r="9159" spans="1:30" s="215" customFormat="1" x14ac:dyDescent="0.25">
      <c r="A9159" s="215" t="s">
        <v>160</v>
      </c>
      <c r="B9159" s="215">
        <v>6266</v>
      </c>
      <c r="C9159" s="215" t="s">
        <v>288</v>
      </c>
      <c r="D9159" s="215">
        <v>9025786</v>
      </c>
      <c r="E9159" s="215">
        <v>1060</v>
      </c>
      <c r="G9159" s="215">
        <v>1004</v>
      </c>
      <c r="I9159" s="215" t="s">
        <v>18913</v>
      </c>
      <c r="J9159" s="215" t="s">
        <v>18914</v>
      </c>
      <c r="K9159" s="215" t="s">
        <v>8688</v>
      </c>
      <c r="L9159" s="215" t="s">
        <v>22371</v>
      </c>
      <c r="AD9159" s="216"/>
    </row>
    <row r="9160" spans="1:30" s="215" customFormat="1" x14ac:dyDescent="0.25">
      <c r="A9160" s="215" t="s">
        <v>160</v>
      </c>
      <c r="B9160" s="215">
        <v>6266</v>
      </c>
      <c r="C9160" s="215" t="s">
        <v>288</v>
      </c>
      <c r="D9160" s="215">
        <v>9025793</v>
      </c>
      <c r="E9160" s="215">
        <v>1060</v>
      </c>
      <c r="G9160" s="215">
        <v>1004</v>
      </c>
      <c r="I9160" s="215" t="s">
        <v>18915</v>
      </c>
      <c r="J9160" s="215" t="s">
        <v>18916</v>
      </c>
      <c r="K9160" s="215" t="s">
        <v>8741</v>
      </c>
      <c r="L9160" s="215" t="s">
        <v>23631</v>
      </c>
      <c r="AD9160" s="216"/>
    </row>
    <row r="9161" spans="1:30" s="215" customFormat="1" x14ac:dyDescent="0.25">
      <c r="A9161" s="215" t="s">
        <v>160</v>
      </c>
      <c r="B9161" s="215">
        <v>6266</v>
      </c>
      <c r="C9161" s="215" t="s">
        <v>288</v>
      </c>
      <c r="D9161" s="215">
        <v>9025815</v>
      </c>
      <c r="E9161" s="215">
        <v>1060</v>
      </c>
      <c r="G9161" s="215">
        <v>1004</v>
      </c>
      <c r="I9161" s="215" t="s">
        <v>18917</v>
      </c>
      <c r="J9161" s="215" t="s">
        <v>18918</v>
      </c>
      <c r="K9161" s="215" t="s">
        <v>8741</v>
      </c>
      <c r="L9161" s="215" t="s">
        <v>23632</v>
      </c>
      <c r="AD9161" s="216"/>
    </row>
    <row r="9162" spans="1:30" s="215" customFormat="1" x14ac:dyDescent="0.25">
      <c r="A9162" s="215" t="s">
        <v>160</v>
      </c>
      <c r="B9162" s="215">
        <v>6266</v>
      </c>
      <c r="C9162" s="215" t="s">
        <v>288</v>
      </c>
      <c r="D9162" s="215">
        <v>9025817</v>
      </c>
      <c r="E9162" s="215">
        <v>1060</v>
      </c>
      <c r="G9162" s="215">
        <v>1004</v>
      </c>
      <c r="I9162" s="215" t="s">
        <v>18919</v>
      </c>
      <c r="J9162" s="215" t="s">
        <v>18920</v>
      </c>
      <c r="K9162" s="215" t="s">
        <v>8741</v>
      </c>
      <c r="L9162" s="215" t="s">
        <v>23633</v>
      </c>
      <c r="AD9162" s="216"/>
    </row>
    <row r="9163" spans="1:30" s="215" customFormat="1" x14ac:dyDescent="0.25">
      <c r="A9163" s="215" t="s">
        <v>160</v>
      </c>
      <c r="B9163" s="215">
        <v>6266</v>
      </c>
      <c r="C9163" s="215" t="s">
        <v>288</v>
      </c>
      <c r="D9163" s="215">
        <v>9025821</v>
      </c>
      <c r="E9163" s="215">
        <v>1060</v>
      </c>
      <c r="G9163" s="215">
        <v>1004</v>
      </c>
      <c r="I9163" s="215" t="s">
        <v>18921</v>
      </c>
      <c r="J9163" s="215" t="s">
        <v>18922</v>
      </c>
      <c r="K9163" s="215" t="s">
        <v>8741</v>
      </c>
      <c r="L9163" s="215" t="s">
        <v>23567</v>
      </c>
      <c r="AD9163" s="216"/>
    </row>
    <row r="9164" spans="1:30" s="215" customFormat="1" x14ac:dyDescent="0.25">
      <c r="A9164" s="215" t="s">
        <v>160</v>
      </c>
      <c r="B9164" s="215">
        <v>6266</v>
      </c>
      <c r="C9164" s="215" t="s">
        <v>288</v>
      </c>
      <c r="D9164" s="215">
        <v>9025839</v>
      </c>
      <c r="E9164" s="215">
        <v>1040</v>
      </c>
      <c r="F9164" s="215">
        <v>1211</v>
      </c>
      <c r="G9164" s="215">
        <v>1004</v>
      </c>
      <c r="I9164" s="215" t="s">
        <v>18923</v>
      </c>
      <c r="J9164" s="215" t="s">
        <v>18924</v>
      </c>
      <c r="K9164" s="215" t="s">
        <v>8741</v>
      </c>
      <c r="L9164" s="215" t="s">
        <v>23610</v>
      </c>
      <c r="AD9164" s="216"/>
    </row>
    <row r="9165" spans="1:30" s="215" customFormat="1" x14ac:dyDescent="0.25">
      <c r="A9165" s="215" t="s">
        <v>160</v>
      </c>
      <c r="B9165" s="215">
        <v>6266</v>
      </c>
      <c r="C9165" s="215" t="s">
        <v>288</v>
      </c>
      <c r="D9165" s="215">
        <v>9025845</v>
      </c>
      <c r="E9165" s="215">
        <v>1020</v>
      </c>
      <c r="F9165" s="215">
        <v>1122</v>
      </c>
      <c r="G9165" s="215">
        <v>1004</v>
      </c>
      <c r="I9165" s="215" t="s">
        <v>4669</v>
      </c>
      <c r="J9165" s="215" t="s">
        <v>4670</v>
      </c>
      <c r="K9165" s="215" t="s">
        <v>328</v>
      </c>
      <c r="L9165" s="215" t="s">
        <v>7354</v>
      </c>
      <c r="AD9165" s="216"/>
    </row>
    <row r="9166" spans="1:30" s="215" customFormat="1" x14ac:dyDescent="0.25">
      <c r="A9166" s="215" t="s">
        <v>160</v>
      </c>
      <c r="B9166" s="215">
        <v>6266</v>
      </c>
      <c r="C9166" s="215" t="s">
        <v>288</v>
      </c>
      <c r="D9166" s="215">
        <v>9025850</v>
      </c>
      <c r="E9166" s="215">
        <v>1060</v>
      </c>
      <c r="F9166" s="215">
        <v>1252</v>
      </c>
      <c r="G9166" s="215">
        <v>1004</v>
      </c>
      <c r="I9166" s="215" t="s">
        <v>4671</v>
      </c>
      <c r="J9166" s="215" t="s">
        <v>4672</v>
      </c>
      <c r="K9166" s="215" t="s">
        <v>328</v>
      </c>
      <c r="L9166" s="215" t="s">
        <v>6169</v>
      </c>
      <c r="AD9166" s="216"/>
    </row>
    <row r="9167" spans="1:30" s="215" customFormat="1" x14ac:dyDescent="0.25">
      <c r="A9167" s="215" t="s">
        <v>160</v>
      </c>
      <c r="B9167" s="215">
        <v>6266</v>
      </c>
      <c r="C9167" s="215" t="s">
        <v>288</v>
      </c>
      <c r="D9167" s="215">
        <v>9030462</v>
      </c>
      <c r="E9167" s="215">
        <v>1060</v>
      </c>
      <c r="F9167" s="215">
        <v>1251</v>
      </c>
      <c r="G9167" s="215">
        <v>1004</v>
      </c>
      <c r="I9167" s="215" t="s">
        <v>4687</v>
      </c>
      <c r="J9167" s="215" t="s">
        <v>4688</v>
      </c>
      <c r="K9167" s="215" t="s">
        <v>328</v>
      </c>
      <c r="L9167" s="215" t="s">
        <v>7382</v>
      </c>
      <c r="AD9167" s="216"/>
    </row>
    <row r="9168" spans="1:30" s="215" customFormat="1" x14ac:dyDescent="0.25">
      <c r="A9168" s="215" t="s">
        <v>160</v>
      </c>
      <c r="B9168" s="215">
        <v>6266</v>
      </c>
      <c r="C9168" s="215" t="s">
        <v>288</v>
      </c>
      <c r="D9168" s="215">
        <v>9030464</v>
      </c>
      <c r="E9168" s="215">
        <v>1060</v>
      </c>
      <c r="F9168" s="215">
        <v>1265</v>
      </c>
      <c r="G9168" s="215">
        <v>1004</v>
      </c>
      <c r="I9168" s="215" t="s">
        <v>6774</v>
      </c>
      <c r="J9168" s="215" t="s">
        <v>6775</v>
      </c>
      <c r="K9168" s="215" t="s">
        <v>328</v>
      </c>
      <c r="L9168" s="215" t="s">
        <v>7383</v>
      </c>
      <c r="AD9168" s="216"/>
    </row>
    <row r="9169" spans="1:30" s="215" customFormat="1" x14ac:dyDescent="0.25">
      <c r="A9169" s="215" t="s">
        <v>160</v>
      </c>
      <c r="B9169" s="215">
        <v>6266</v>
      </c>
      <c r="C9169" s="215" t="s">
        <v>288</v>
      </c>
      <c r="D9169" s="215">
        <v>9032182</v>
      </c>
      <c r="E9169" s="215">
        <v>1020</v>
      </c>
      <c r="F9169" s="215">
        <v>1271</v>
      </c>
      <c r="G9169" s="215">
        <v>1004</v>
      </c>
      <c r="I9169" s="215" t="s">
        <v>4673</v>
      </c>
      <c r="J9169" s="215" t="s">
        <v>4674</v>
      </c>
      <c r="K9169" s="215" t="s">
        <v>328</v>
      </c>
      <c r="L9169" s="215" t="s">
        <v>7384</v>
      </c>
      <c r="AD9169" s="216"/>
    </row>
    <row r="9170" spans="1:30" s="215" customFormat="1" x14ac:dyDescent="0.25">
      <c r="A9170" s="215" t="s">
        <v>160</v>
      </c>
      <c r="B9170" s="215">
        <v>6266</v>
      </c>
      <c r="C9170" s="215" t="s">
        <v>288</v>
      </c>
      <c r="D9170" s="215">
        <v>9032189</v>
      </c>
      <c r="E9170" s="215">
        <v>1060</v>
      </c>
      <c r="F9170" s="215">
        <v>1252</v>
      </c>
      <c r="G9170" s="215">
        <v>1004</v>
      </c>
      <c r="I9170" s="215" t="s">
        <v>18925</v>
      </c>
      <c r="J9170" s="215" t="s">
        <v>18926</v>
      </c>
      <c r="K9170" s="215" t="s">
        <v>8688</v>
      </c>
      <c r="L9170" s="215" t="s">
        <v>22372</v>
      </c>
      <c r="AD9170" s="216"/>
    </row>
    <row r="9171" spans="1:30" s="215" customFormat="1" x14ac:dyDescent="0.25">
      <c r="A9171" s="215" t="s">
        <v>160</v>
      </c>
      <c r="B9171" s="215">
        <v>6266</v>
      </c>
      <c r="C9171" s="215" t="s">
        <v>288</v>
      </c>
      <c r="D9171" s="215">
        <v>9038729</v>
      </c>
      <c r="E9171" s="215">
        <v>1060</v>
      </c>
      <c r="F9171" s="215">
        <v>1271</v>
      </c>
      <c r="G9171" s="215">
        <v>1004</v>
      </c>
      <c r="I9171" s="215" t="s">
        <v>6776</v>
      </c>
      <c r="J9171" s="215" t="s">
        <v>6777</v>
      </c>
      <c r="K9171" s="215" t="s">
        <v>328</v>
      </c>
      <c r="L9171" s="215" t="s">
        <v>7385</v>
      </c>
      <c r="AD9171" s="216"/>
    </row>
    <row r="9172" spans="1:30" s="215" customFormat="1" x14ac:dyDescent="0.25">
      <c r="A9172" s="215" t="s">
        <v>160</v>
      </c>
      <c r="B9172" s="215">
        <v>6266</v>
      </c>
      <c r="C9172" s="215" t="s">
        <v>288</v>
      </c>
      <c r="D9172" s="215">
        <v>9038730</v>
      </c>
      <c r="E9172" s="215">
        <v>1040</v>
      </c>
      <c r="F9172" s="215">
        <v>1230</v>
      </c>
      <c r="G9172" s="215">
        <v>1004</v>
      </c>
      <c r="I9172" s="215" t="s">
        <v>18927</v>
      </c>
      <c r="J9172" s="215" t="s">
        <v>18928</v>
      </c>
      <c r="K9172" s="215" t="s">
        <v>8741</v>
      </c>
      <c r="L9172" s="215" t="s">
        <v>23634</v>
      </c>
      <c r="AD9172" s="216"/>
    </row>
    <row r="9173" spans="1:30" s="215" customFormat="1" x14ac:dyDescent="0.25">
      <c r="A9173" s="215" t="s">
        <v>160</v>
      </c>
      <c r="B9173" s="215">
        <v>6266</v>
      </c>
      <c r="C9173" s="215" t="s">
        <v>288</v>
      </c>
      <c r="D9173" s="215">
        <v>9038731</v>
      </c>
      <c r="E9173" s="215">
        <v>1060</v>
      </c>
      <c r="F9173" s="215">
        <v>1230</v>
      </c>
      <c r="G9173" s="215">
        <v>1004</v>
      </c>
      <c r="I9173" s="215" t="s">
        <v>18929</v>
      </c>
      <c r="J9173" s="215" t="s">
        <v>18930</v>
      </c>
      <c r="K9173" s="215" t="s">
        <v>8741</v>
      </c>
      <c r="L9173" s="215" t="s">
        <v>23635</v>
      </c>
      <c r="AD9173" s="216"/>
    </row>
    <row r="9174" spans="1:30" s="215" customFormat="1" x14ac:dyDescent="0.25">
      <c r="A9174" s="215" t="s">
        <v>160</v>
      </c>
      <c r="B9174" s="215">
        <v>6266</v>
      </c>
      <c r="C9174" s="215" t="s">
        <v>288</v>
      </c>
      <c r="D9174" s="215">
        <v>9040507</v>
      </c>
      <c r="E9174" s="215">
        <v>1020</v>
      </c>
      <c r="F9174" s="215">
        <v>1110</v>
      </c>
      <c r="G9174" s="215">
        <v>1004</v>
      </c>
      <c r="I9174" s="215" t="s">
        <v>6778</v>
      </c>
      <c r="J9174" s="215" t="s">
        <v>6779</v>
      </c>
      <c r="K9174" s="215" t="s">
        <v>328</v>
      </c>
      <c r="L9174" s="215" t="s">
        <v>7386</v>
      </c>
      <c r="AD9174" s="216"/>
    </row>
    <row r="9175" spans="1:30" s="215" customFormat="1" x14ac:dyDescent="0.25">
      <c r="A9175" s="215" t="s">
        <v>160</v>
      </c>
      <c r="B9175" s="215">
        <v>6266</v>
      </c>
      <c r="C9175" s="215" t="s">
        <v>288</v>
      </c>
      <c r="D9175" s="215">
        <v>9040541</v>
      </c>
      <c r="E9175" s="215">
        <v>1060</v>
      </c>
      <c r="F9175" s="215">
        <v>1251</v>
      </c>
      <c r="G9175" s="215">
        <v>1004</v>
      </c>
      <c r="I9175" s="215" t="s">
        <v>18931</v>
      </c>
      <c r="J9175" s="215" t="s">
        <v>18932</v>
      </c>
      <c r="K9175" s="215" t="s">
        <v>8741</v>
      </c>
      <c r="L9175" s="215" t="s">
        <v>23636</v>
      </c>
      <c r="AD9175" s="216"/>
    </row>
    <row r="9176" spans="1:30" s="215" customFormat="1" x14ac:dyDescent="0.25">
      <c r="A9176" s="215" t="s">
        <v>160</v>
      </c>
      <c r="B9176" s="215">
        <v>6266</v>
      </c>
      <c r="C9176" s="215" t="s">
        <v>288</v>
      </c>
      <c r="D9176" s="215">
        <v>9040553</v>
      </c>
      <c r="E9176" s="215">
        <v>1060</v>
      </c>
      <c r="F9176" s="215">
        <v>1230</v>
      </c>
      <c r="G9176" s="215">
        <v>1004</v>
      </c>
      <c r="I9176" s="215" t="s">
        <v>18933</v>
      </c>
      <c r="J9176" s="215" t="s">
        <v>18934</v>
      </c>
      <c r="K9176" s="215" t="s">
        <v>8741</v>
      </c>
      <c r="L9176" s="215" t="s">
        <v>23637</v>
      </c>
      <c r="AD9176" s="216"/>
    </row>
    <row r="9177" spans="1:30" s="215" customFormat="1" x14ac:dyDescent="0.25">
      <c r="A9177" s="215" t="s">
        <v>160</v>
      </c>
      <c r="B9177" s="215">
        <v>6266</v>
      </c>
      <c r="C9177" s="215" t="s">
        <v>288</v>
      </c>
      <c r="D9177" s="215">
        <v>9040558</v>
      </c>
      <c r="E9177" s="215">
        <v>1060</v>
      </c>
      <c r="G9177" s="215">
        <v>1004</v>
      </c>
      <c r="I9177" s="215" t="s">
        <v>18935</v>
      </c>
      <c r="J9177" s="215" t="s">
        <v>18936</v>
      </c>
      <c r="K9177" s="215" t="s">
        <v>8741</v>
      </c>
      <c r="L9177" s="215" t="s">
        <v>23638</v>
      </c>
      <c r="AD9177" s="216"/>
    </row>
    <row r="9178" spans="1:30" s="215" customFormat="1" x14ac:dyDescent="0.25">
      <c r="A9178" s="215" t="s">
        <v>160</v>
      </c>
      <c r="B9178" s="215">
        <v>6266</v>
      </c>
      <c r="C9178" s="215" t="s">
        <v>288</v>
      </c>
      <c r="D9178" s="215">
        <v>9040573</v>
      </c>
      <c r="E9178" s="215">
        <v>1030</v>
      </c>
      <c r="F9178" s="215">
        <v>1230</v>
      </c>
      <c r="G9178" s="215">
        <v>1004</v>
      </c>
      <c r="I9178" s="215" t="s">
        <v>6780</v>
      </c>
      <c r="J9178" s="215" t="s">
        <v>6781</v>
      </c>
      <c r="K9178" s="215" t="s">
        <v>328</v>
      </c>
      <c r="L9178" s="215" t="s">
        <v>7375</v>
      </c>
      <c r="AD9178" s="216"/>
    </row>
    <row r="9179" spans="1:30" s="215" customFormat="1" x14ac:dyDescent="0.25">
      <c r="A9179" s="215" t="s">
        <v>160</v>
      </c>
      <c r="B9179" s="215">
        <v>6266</v>
      </c>
      <c r="C9179" s="215" t="s">
        <v>288</v>
      </c>
      <c r="D9179" s="215">
        <v>9080423</v>
      </c>
      <c r="E9179" s="215">
        <v>1060</v>
      </c>
      <c r="G9179" s="215">
        <v>1004</v>
      </c>
      <c r="I9179" s="215" t="s">
        <v>18937</v>
      </c>
      <c r="J9179" s="215" t="s">
        <v>18938</v>
      </c>
      <c r="K9179" s="215" t="s">
        <v>8741</v>
      </c>
      <c r="L9179" s="215" t="s">
        <v>23639</v>
      </c>
      <c r="AD9179" s="216"/>
    </row>
    <row r="9180" spans="1:30" s="215" customFormat="1" x14ac:dyDescent="0.25">
      <c r="A9180" s="215" t="s">
        <v>160</v>
      </c>
      <c r="B9180" s="215">
        <v>6266</v>
      </c>
      <c r="C9180" s="215" t="s">
        <v>288</v>
      </c>
      <c r="D9180" s="215">
        <v>9080969</v>
      </c>
      <c r="E9180" s="215">
        <v>1060</v>
      </c>
      <c r="F9180" s="215">
        <v>1251</v>
      </c>
      <c r="G9180" s="215">
        <v>1004</v>
      </c>
      <c r="I9180" s="215" t="s">
        <v>4675</v>
      </c>
      <c r="J9180" s="215" t="s">
        <v>4676</v>
      </c>
      <c r="K9180" s="215" t="s">
        <v>328</v>
      </c>
      <c r="L9180" s="215" t="s">
        <v>7381</v>
      </c>
      <c r="AD9180" s="216"/>
    </row>
    <row r="9181" spans="1:30" s="215" customFormat="1" x14ac:dyDescent="0.25">
      <c r="A9181" s="215" t="s">
        <v>160</v>
      </c>
      <c r="B9181" s="215">
        <v>6266</v>
      </c>
      <c r="C9181" s="215" t="s">
        <v>288</v>
      </c>
      <c r="D9181" s="215">
        <v>11526904</v>
      </c>
      <c r="E9181" s="215">
        <v>1020</v>
      </c>
      <c r="F9181" s="215">
        <v>1110</v>
      </c>
      <c r="G9181" s="215">
        <v>1004</v>
      </c>
      <c r="I9181" s="215" t="s">
        <v>18939</v>
      </c>
      <c r="J9181" s="215" t="s">
        <v>18940</v>
      </c>
      <c r="K9181" s="215" t="s">
        <v>8741</v>
      </c>
      <c r="L9181" s="215" t="s">
        <v>23640</v>
      </c>
      <c r="AD9181" s="216"/>
    </row>
    <row r="9182" spans="1:30" s="215" customFormat="1" x14ac:dyDescent="0.25">
      <c r="A9182" s="215" t="s">
        <v>160</v>
      </c>
      <c r="B9182" s="215">
        <v>6266</v>
      </c>
      <c r="C9182" s="215" t="s">
        <v>288</v>
      </c>
      <c r="D9182" s="215">
        <v>90004992</v>
      </c>
      <c r="E9182" s="215">
        <v>1030</v>
      </c>
      <c r="F9182" s="215">
        <v>1122</v>
      </c>
      <c r="G9182" s="215">
        <v>1004</v>
      </c>
      <c r="I9182" s="215" t="s">
        <v>18941</v>
      </c>
      <c r="J9182" s="215" t="s">
        <v>18942</v>
      </c>
      <c r="K9182" s="215" t="s">
        <v>8741</v>
      </c>
      <c r="L9182" s="215" t="s">
        <v>23641</v>
      </c>
      <c r="AD9182" s="216"/>
    </row>
    <row r="9183" spans="1:30" s="215" customFormat="1" x14ac:dyDescent="0.25">
      <c r="A9183" s="215" t="s">
        <v>160</v>
      </c>
      <c r="B9183" s="215">
        <v>6266</v>
      </c>
      <c r="C9183" s="215" t="s">
        <v>288</v>
      </c>
      <c r="D9183" s="215">
        <v>101493292</v>
      </c>
      <c r="E9183" s="215">
        <v>1020</v>
      </c>
      <c r="F9183" s="215">
        <v>1110</v>
      </c>
      <c r="G9183" s="215">
        <v>1004</v>
      </c>
      <c r="I9183" s="215" t="s">
        <v>4677</v>
      </c>
      <c r="J9183" s="215" t="s">
        <v>4678</v>
      </c>
      <c r="K9183" s="215" t="s">
        <v>328</v>
      </c>
      <c r="L9183" s="215" t="s">
        <v>7387</v>
      </c>
      <c r="AD9183" s="216"/>
    </row>
    <row r="9184" spans="1:30" s="215" customFormat="1" x14ac:dyDescent="0.25">
      <c r="A9184" s="215" t="s">
        <v>160</v>
      </c>
      <c r="B9184" s="215">
        <v>6266</v>
      </c>
      <c r="C9184" s="215" t="s">
        <v>288</v>
      </c>
      <c r="D9184" s="215">
        <v>101493293</v>
      </c>
      <c r="E9184" s="215">
        <v>1020</v>
      </c>
      <c r="F9184" s="215">
        <v>1110</v>
      </c>
      <c r="G9184" s="215">
        <v>1004</v>
      </c>
      <c r="I9184" s="215" t="s">
        <v>6782</v>
      </c>
      <c r="J9184" s="215" t="s">
        <v>6783</v>
      </c>
      <c r="K9184" s="215" t="s">
        <v>328</v>
      </c>
      <c r="L9184" s="215" t="s">
        <v>7387</v>
      </c>
      <c r="AD9184" s="216"/>
    </row>
    <row r="9185" spans="1:30" s="215" customFormat="1" x14ac:dyDescent="0.25">
      <c r="A9185" s="215" t="s">
        <v>160</v>
      </c>
      <c r="B9185" s="215">
        <v>6266</v>
      </c>
      <c r="C9185" s="215" t="s">
        <v>288</v>
      </c>
      <c r="D9185" s="215">
        <v>101493299</v>
      </c>
      <c r="E9185" s="215">
        <v>1060</v>
      </c>
      <c r="F9185" s="215">
        <v>1252</v>
      </c>
      <c r="G9185" s="215">
        <v>1004</v>
      </c>
      <c r="I9185" s="215" t="s">
        <v>6784</v>
      </c>
      <c r="J9185" s="215" t="s">
        <v>6785</v>
      </c>
      <c r="K9185" s="215" t="s">
        <v>328</v>
      </c>
      <c r="L9185" s="215" t="s">
        <v>7388</v>
      </c>
      <c r="AD9185" s="216"/>
    </row>
    <row r="9186" spans="1:30" s="215" customFormat="1" x14ac:dyDescent="0.25">
      <c r="A9186" s="215" t="s">
        <v>160</v>
      </c>
      <c r="B9186" s="215">
        <v>6266</v>
      </c>
      <c r="C9186" s="215" t="s">
        <v>288</v>
      </c>
      <c r="D9186" s="215">
        <v>101515412</v>
      </c>
      <c r="E9186" s="215">
        <v>1020</v>
      </c>
      <c r="F9186" s="215">
        <v>1110</v>
      </c>
      <c r="G9186" s="215">
        <v>1004</v>
      </c>
      <c r="I9186" s="215" t="s">
        <v>18943</v>
      </c>
      <c r="J9186" s="215" t="s">
        <v>18944</v>
      </c>
      <c r="K9186" s="215" t="s">
        <v>8741</v>
      </c>
      <c r="L9186" s="215" t="s">
        <v>23642</v>
      </c>
      <c r="AD9186" s="216"/>
    </row>
    <row r="9187" spans="1:30" s="215" customFormat="1" x14ac:dyDescent="0.25">
      <c r="A9187" s="215" t="s">
        <v>160</v>
      </c>
      <c r="B9187" s="215">
        <v>6266</v>
      </c>
      <c r="C9187" s="215" t="s">
        <v>288</v>
      </c>
      <c r="D9187" s="215">
        <v>101515413</v>
      </c>
      <c r="E9187" s="215">
        <v>1020</v>
      </c>
      <c r="F9187" s="215">
        <v>1110</v>
      </c>
      <c r="G9187" s="215">
        <v>1004</v>
      </c>
      <c r="I9187" s="215" t="s">
        <v>18945</v>
      </c>
      <c r="J9187" s="215" t="s">
        <v>18946</v>
      </c>
      <c r="K9187" s="215" t="s">
        <v>8741</v>
      </c>
      <c r="L9187" s="215" t="s">
        <v>23642</v>
      </c>
      <c r="AD9187" s="216"/>
    </row>
    <row r="9188" spans="1:30" s="215" customFormat="1" x14ac:dyDescent="0.25">
      <c r="A9188" s="215" t="s">
        <v>160</v>
      </c>
      <c r="B9188" s="215">
        <v>6266</v>
      </c>
      <c r="C9188" s="215" t="s">
        <v>288</v>
      </c>
      <c r="D9188" s="215">
        <v>101515414</v>
      </c>
      <c r="E9188" s="215">
        <v>1020</v>
      </c>
      <c r="F9188" s="215">
        <v>1110</v>
      </c>
      <c r="G9188" s="215">
        <v>1004</v>
      </c>
      <c r="I9188" s="215" t="s">
        <v>18947</v>
      </c>
      <c r="J9188" s="215" t="s">
        <v>18948</v>
      </c>
      <c r="K9188" s="215" t="s">
        <v>8741</v>
      </c>
      <c r="L9188" s="215" t="s">
        <v>23642</v>
      </c>
      <c r="AD9188" s="216"/>
    </row>
    <row r="9189" spans="1:30" s="215" customFormat="1" x14ac:dyDescent="0.25">
      <c r="A9189" s="215" t="s">
        <v>160</v>
      </c>
      <c r="B9189" s="215">
        <v>6266</v>
      </c>
      <c r="C9189" s="215" t="s">
        <v>288</v>
      </c>
      <c r="D9189" s="215">
        <v>101515415</v>
      </c>
      <c r="E9189" s="215">
        <v>1020</v>
      </c>
      <c r="F9189" s="215">
        <v>1110</v>
      </c>
      <c r="G9189" s="215">
        <v>1004</v>
      </c>
      <c r="I9189" s="215" t="s">
        <v>18949</v>
      </c>
      <c r="J9189" s="215" t="s">
        <v>18950</v>
      </c>
      <c r="K9189" s="215" t="s">
        <v>8741</v>
      </c>
      <c r="L9189" s="215" t="s">
        <v>23642</v>
      </c>
      <c r="AD9189" s="216"/>
    </row>
    <row r="9190" spans="1:30" s="215" customFormat="1" x14ac:dyDescent="0.25">
      <c r="A9190" s="215" t="s">
        <v>160</v>
      </c>
      <c r="B9190" s="215">
        <v>6266</v>
      </c>
      <c r="C9190" s="215" t="s">
        <v>288</v>
      </c>
      <c r="D9190" s="215">
        <v>101515422</v>
      </c>
      <c r="E9190" s="215">
        <v>1020</v>
      </c>
      <c r="F9190" s="215">
        <v>1122</v>
      </c>
      <c r="G9190" s="215">
        <v>1004</v>
      </c>
      <c r="I9190" s="215" t="s">
        <v>18951</v>
      </c>
      <c r="J9190" s="215" t="s">
        <v>18952</v>
      </c>
      <c r="K9190" s="215" t="s">
        <v>8741</v>
      </c>
      <c r="L9190" s="215" t="s">
        <v>23643</v>
      </c>
      <c r="AD9190" s="216"/>
    </row>
    <row r="9191" spans="1:30" s="215" customFormat="1" x14ac:dyDescent="0.25">
      <c r="A9191" s="215" t="s">
        <v>160</v>
      </c>
      <c r="B9191" s="215">
        <v>6266</v>
      </c>
      <c r="C9191" s="215" t="s">
        <v>288</v>
      </c>
      <c r="D9191" s="215">
        <v>101515624</v>
      </c>
      <c r="E9191" s="215">
        <v>1020</v>
      </c>
      <c r="F9191" s="215">
        <v>1122</v>
      </c>
      <c r="G9191" s="215">
        <v>1004</v>
      </c>
      <c r="I9191" s="215" t="s">
        <v>18953</v>
      </c>
      <c r="J9191" s="215" t="s">
        <v>18954</v>
      </c>
      <c r="K9191" s="215" t="s">
        <v>8741</v>
      </c>
      <c r="L9191" s="215" t="s">
        <v>23401</v>
      </c>
      <c r="AD9191" s="216"/>
    </row>
    <row r="9192" spans="1:30" s="215" customFormat="1" x14ac:dyDescent="0.25">
      <c r="A9192" s="215" t="s">
        <v>160</v>
      </c>
      <c r="B9192" s="215">
        <v>6266</v>
      </c>
      <c r="C9192" s="215" t="s">
        <v>288</v>
      </c>
      <c r="D9192" s="215">
        <v>190004232</v>
      </c>
      <c r="E9192" s="215">
        <v>1020</v>
      </c>
      <c r="F9192" s="215">
        <v>1110</v>
      </c>
      <c r="G9192" s="215">
        <v>1004</v>
      </c>
      <c r="I9192" s="215" t="s">
        <v>18955</v>
      </c>
      <c r="J9192" s="215" t="s">
        <v>18956</v>
      </c>
      <c r="K9192" s="215" t="s">
        <v>8741</v>
      </c>
      <c r="L9192" s="215" t="s">
        <v>23644</v>
      </c>
      <c r="AD9192" s="216"/>
    </row>
    <row r="9193" spans="1:30" s="215" customFormat="1" x14ac:dyDescent="0.25">
      <c r="A9193" s="215" t="s">
        <v>160</v>
      </c>
      <c r="B9193" s="215">
        <v>6266</v>
      </c>
      <c r="C9193" s="215" t="s">
        <v>288</v>
      </c>
      <c r="D9193" s="215">
        <v>190004233</v>
      </c>
      <c r="E9193" s="215">
        <v>1020</v>
      </c>
      <c r="F9193" s="215">
        <v>1110</v>
      </c>
      <c r="G9193" s="215">
        <v>1004</v>
      </c>
      <c r="I9193" s="215" t="s">
        <v>18957</v>
      </c>
      <c r="J9193" s="215" t="s">
        <v>18958</v>
      </c>
      <c r="K9193" s="215" t="s">
        <v>8741</v>
      </c>
      <c r="L9193" s="215" t="s">
        <v>23644</v>
      </c>
      <c r="AD9193" s="216"/>
    </row>
    <row r="9194" spans="1:30" s="215" customFormat="1" x14ac:dyDescent="0.25">
      <c r="A9194" s="215" t="s">
        <v>160</v>
      </c>
      <c r="B9194" s="215">
        <v>6266</v>
      </c>
      <c r="C9194" s="215" t="s">
        <v>288</v>
      </c>
      <c r="D9194" s="215">
        <v>190004240</v>
      </c>
      <c r="E9194" s="215">
        <v>1020</v>
      </c>
      <c r="F9194" s="215">
        <v>1110</v>
      </c>
      <c r="G9194" s="215">
        <v>1004</v>
      </c>
      <c r="I9194" s="215" t="s">
        <v>18959</v>
      </c>
      <c r="J9194" s="215" t="s">
        <v>18960</v>
      </c>
      <c r="K9194" s="215" t="s">
        <v>8741</v>
      </c>
      <c r="L9194" s="215" t="s">
        <v>23644</v>
      </c>
      <c r="AD9194" s="216"/>
    </row>
    <row r="9195" spans="1:30" s="215" customFormat="1" x14ac:dyDescent="0.25">
      <c r="A9195" s="215" t="s">
        <v>160</v>
      </c>
      <c r="B9195" s="215">
        <v>6266</v>
      </c>
      <c r="C9195" s="215" t="s">
        <v>288</v>
      </c>
      <c r="D9195" s="215">
        <v>190004357</v>
      </c>
      <c r="E9195" s="215">
        <v>1020</v>
      </c>
      <c r="F9195" s="215">
        <v>1122</v>
      </c>
      <c r="G9195" s="215">
        <v>1004</v>
      </c>
      <c r="I9195" s="215" t="s">
        <v>18961</v>
      </c>
      <c r="J9195" s="215" t="s">
        <v>18962</v>
      </c>
      <c r="K9195" s="215" t="s">
        <v>8741</v>
      </c>
      <c r="L9195" s="215" t="s">
        <v>23645</v>
      </c>
      <c r="AD9195" s="216"/>
    </row>
    <row r="9196" spans="1:30" s="215" customFormat="1" x14ac:dyDescent="0.25">
      <c r="A9196" s="215" t="s">
        <v>160</v>
      </c>
      <c r="B9196" s="215">
        <v>6266</v>
      </c>
      <c r="C9196" s="215" t="s">
        <v>288</v>
      </c>
      <c r="D9196" s="215">
        <v>190004358</v>
      </c>
      <c r="E9196" s="215">
        <v>1020</v>
      </c>
      <c r="F9196" s="215">
        <v>1122</v>
      </c>
      <c r="G9196" s="215">
        <v>1004</v>
      </c>
      <c r="I9196" s="215" t="s">
        <v>18963</v>
      </c>
      <c r="J9196" s="215" t="s">
        <v>18964</v>
      </c>
      <c r="K9196" s="215" t="s">
        <v>8741</v>
      </c>
      <c r="L9196" s="215" t="s">
        <v>23645</v>
      </c>
      <c r="AD9196" s="216"/>
    </row>
    <row r="9197" spans="1:30" s="215" customFormat="1" x14ac:dyDescent="0.25">
      <c r="A9197" s="215" t="s">
        <v>160</v>
      </c>
      <c r="B9197" s="215">
        <v>6266</v>
      </c>
      <c r="C9197" s="215" t="s">
        <v>288</v>
      </c>
      <c r="D9197" s="215">
        <v>190020621</v>
      </c>
      <c r="E9197" s="215">
        <v>1020</v>
      </c>
      <c r="F9197" s="215">
        <v>1122</v>
      </c>
      <c r="G9197" s="215">
        <v>1004</v>
      </c>
      <c r="I9197" s="215" t="s">
        <v>4679</v>
      </c>
      <c r="J9197" s="215" t="s">
        <v>4680</v>
      </c>
      <c r="K9197" s="215" t="s">
        <v>328</v>
      </c>
      <c r="L9197" s="215" t="s">
        <v>6054</v>
      </c>
      <c r="AD9197" s="216"/>
    </row>
    <row r="9198" spans="1:30" s="215" customFormat="1" x14ac:dyDescent="0.25">
      <c r="A9198" s="215" t="s">
        <v>160</v>
      </c>
      <c r="B9198" s="215">
        <v>6266</v>
      </c>
      <c r="C9198" s="215" t="s">
        <v>288</v>
      </c>
      <c r="D9198" s="215">
        <v>190020622</v>
      </c>
      <c r="E9198" s="215">
        <v>1020</v>
      </c>
      <c r="F9198" s="215">
        <v>1122</v>
      </c>
      <c r="G9198" s="215">
        <v>1004</v>
      </c>
      <c r="I9198" s="215" t="s">
        <v>4681</v>
      </c>
      <c r="J9198" s="215" t="s">
        <v>4682</v>
      </c>
      <c r="K9198" s="215" t="s">
        <v>328</v>
      </c>
      <c r="L9198" s="215" t="s">
        <v>6158</v>
      </c>
      <c r="AD9198" s="216"/>
    </row>
    <row r="9199" spans="1:30" s="215" customFormat="1" x14ac:dyDescent="0.25">
      <c r="A9199" s="215" t="s">
        <v>160</v>
      </c>
      <c r="B9199" s="215">
        <v>6266</v>
      </c>
      <c r="C9199" s="215" t="s">
        <v>288</v>
      </c>
      <c r="D9199" s="215">
        <v>190022027</v>
      </c>
      <c r="E9199" s="215">
        <v>1060</v>
      </c>
      <c r="F9199" s="215">
        <v>1271</v>
      </c>
      <c r="G9199" s="215">
        <v>1004</v>
      </c>
      <c r="I9199" s="215" t="s">
        <v>18965</v>
      </c>
      <c r="J9199" s="215" t="s">
        <v>18966</v>
      </c>
      <c r="K9199" s="215" t="s">
        <v>8688</v>
      </c>
      <c r="L9199" s="215" t="s">
        <v>22373</v>
      </c>
      <c r="AD9199" s="216"/>
    </row>
    <row r="9200" spans="1:30" s="215" customFormat="1" x14ac:dyDescent="0.25">
      <c r="A9200" s="215" t="s">
        <v>160</v>
      </c>
      <c r="B9200" s="215">
        <v>6266</v>
      </c>
      <c r="C9200" s="215" t="s">
        <v>288</v>
      </c>
      <c r="D9200" s="215">
        <v>190046860</v>
      </c>
      <c r="E9200" s="215">
        <v>1020</v>
      </c>
      <c r="F9200" s="215">
        <v>1122</v>
      </c>
      <c r="G9200" s="215">
        <v>1004</v>
      </c>
      <c r="I9200" s="215" t="s">
        <v>18967</v>
      </c>
      <c r="J9200" s="215" t="s">
        <v>18968</v>
      </c>
      <c r="K9200" s="215" t="s">
        <v>8741</v>
      </c>
      <c r="L9200" s="215" t="s">
        <v>23646</v>
      </c>
      <c r="AD9200" s="216"/>
    </row>
    <row r="9201" spans="1:30" s="215" customFormat="1" x14ac:dyDescent="0.25">
      <c r="A9201" s="215" t="s">
        <v>160</v>
      </c>
      <c r="B9201" s="215">
        <v>6266</v>
      </c>
      <c r="C9201" s="215" t="s">
        <v>288</v>
      </c>
      <c r="D9201" s="215">
        <v>190046863</v>
      </c>
      <c r="E9201" s="215">
        <v>1020</v>
      </c>
      <c r="F9201" s="215">
        <v>1122</v>
      </c>
      <c r="G9201" s="215">
        <v>1004</v>
      </c>
      <c r="I9201" s="215" t="s">
        <v>18969</v>
      </c>
      <c r="J9201" s="215" t="s">
        <v>18970</v>
      </c>
      <c r="K9201" s="215" t="s">
        <v>8741</v>
      </c>
      <c r="L9201" s="215" t="s">
        <v>23647</v>
      </c>
      <c r="AD9201" s="216"/>
    </row>
    <row r="9202" spans="1:30" s="215" customFormat="1" x14ac:dyDescent="0.25">
      <c r="A9202" s="215" t="s">
        <v>160</v>
      </c>
      <c r="B9202" s="215">
        <v>6266</v>
      </c>
      <c r="C9202" s="215" t="s">
        <v>288</v>
      </c>
      <c r="D9202" s="215">
        <v>190054099</v>
      </c>
      <c r="E9202" s="215">
        <v>1060</v>
      </c>
      <c r="F9202" s="215">
        <v>1265</v>
      </c>
      <c r="G9202" s="215">
        <v>1004</v>
      </c>
      <c r="I9202" s="215" t="s">
        <v>4683</v>
      </c>
      <c r="J9202" s="215" t="s">
        <v>4684</v>
      </c>
      <c r="K9202" s="215" t="s">
        <v>328</v>
      </c>
      <c r="L9202" s="215" t="s">
        <v>7383</v>
      </c>
      <c r="AD9202" s="216"/>
    </row>
    <row r="9203" spans="1:30" s="215" customFormat="1" x14ac:dyDescent="0.25">
      <c r="A9203" s="215" t="s">
        <v>160</v>
      </c>
      <c r="B9203" s="215">
        <v>6266</v>
      </c>
      <c r="C9203" s="215" t="s">
        <v>288</v>
      </c>
      <c r="D9203" s="215">
        <v>190054114</v>
      </c>
      <c r="E9203" s="215">
        <v>1060</v>
      </c>
      <c r="F9203" s="215">
        <v>1242</v>
      </c>
      <c r="G9203" s="215">
        <v>1004</v>
      </c>
      <c r="I9203" s="215" t="s">
        <v>4685</v>
      </c>
      <c r="J9203" s="215" t="s">
        <v>4686</v>
      </c>
      <c r="K9203" s="215" t="s">
        <v>328</v>
      </c>
      <c r="L9203" s="215" t="s">
        <v>7328</v>
      </c>
      <c r="AD9203" s="216"/>
    </row>
    <row r="9204" spans="1:30" s="215" customFormat="1" x14ac:dyDescent="0.25">
      <c r="A9204" s="215" t="s">
        <v>160</v>
      </c>
      <c r="B9204" s="215">
        <v>6266</v>
      </c>
      <c r="C9204" s="215" t="s">
        <v>288</v>
      </c>
      <c r="D9204" s="215">
        <v>190055084</v>
      </c>
      <c r="E9204" s="215">
        <v>1060</v>
      </c>
      <c r="F9204" s="215">
        <v>1110</v>
      </c>
      <c r="G9204" s="215">
        <v>1004</v>
      </c>
      <c r="I9204" s="215" t="s">
        <v>6786</v>
      </c>
      <c r="J9204" s="215" t="s">
        <v>6787</v>
      </c>
      <c r="K9204" s="215" t="s">
        <v>328</v>
      </c>
      <c r="L9204" s="215" t="s">
        <v>7389</v>
      </c>
      <c r="AD9204" s="216"/>
    </row>
    <row r="9205" spans="1:30" s="215" customFormat="1" x14ac:dyDescent="0.25">
      <c r="A9205" s="215" t="s">
        <v>160</v>
      </c>
      <c r="B9205" s="215">
        <v>6266</v>
      </c>
      <c r="C9205" s="215" t="s">
        <v>288</v>
      </c>
      <c r="D9205" s="215">
        <v>190056554</v>
      </c>
      <c r="E9205" s="215">
        <v>1060</v>
      </c>
      <c r="F9205" s="215">
        <v>1110</v>
      </c>
      <c r="G9205" s="215">
        <v>1004</v>
      </c>
      <c r="I9205" s="215" t="s">
        <v>6788</v>
      </c>
      <c r="J9205" s="215" t="s">
        <v>6789</v>
      </c>
      <c r="K9205" s="215" t="s">
        <v>328</v>
      </c>
      <c r="L9205" s="215" t="s">
        <v>7390</v>
      </c>
      <c r="AD9205" s="216"/>
    </row>
    <row r="9206" spans="1:30" s="215" customFormat="1" x14ac:dyDescent="0.25">
      <c r="A9206" s="215" t="s">
        <v>160</v>
      </c>
      <c r="B9206" s="215">
        <v>6266</v>
      </c>
      <c r="C9206" s="215" t="s">
        <v>288</v>
      </c>
      <c r="D9206" s="215">
        <v>190056918</v>
      </c>
      <c r="E9206" s="215">
        <v>1060</v>
      </c>
      <c r="F9206" s="215">
        <v>1251</v>
      </c>
      <c r="G9206" s="215">
        <v>1004</v>
      </c>
      <c r="I9206" s="215" t="s">
        <v>4687</v>
      </c>
      <c r="J9206" s="215" t="s">
        <v>4688</v>
      </c>
      <c r="K9206" s="215" t="s">
        <v>328</v>
      </c>
      <c r="L9206" s="215" t="s">
        <v>7382</v>
      </c>
      <c r="AD9206" s="216"/>
    </row>
    <row r="9207" spans="1:30" s="215" customFormat="1" x14ac:dyDescent="0.25">
      <c r="A9207" s="215" t="s">
        <v>160</v>
      </c>
      <c r="B9207" s="215">
        <v>6266</v>
      </c>
      <c r="C9207" s="215" t="s">
        <v>288</v>
      </c>
      <c r="D9207" s="215">
        <v>190076835</v>
      </c>
      <c r="E9207" s="215">
        <v>1020</v>
      </c>
      <c r="F9207" s="215">
        <v>1122</v>
      </c>
      <c r="G9207" s="215">
        <v>1004</v>
      </c>
      <c r="I9207" s="215" t="s">
        <v>4689</v>
      </c>
      <c r="J9207" s="215" t="s">
        <v>4690</v>
      </c>
      <c r="K9207" s="215" t="s">
        <v>328</v>
      </c>
      <c r="L9207" s="215" t="s">
        <v>7373</v>
      </c>
      <c r="AD9207" s="216"/>
    </row>
    <row r="9208" spans="1:30" s="215" customFormat="1" x14ac:dyDescent="0.25">
      <c r="A9208" s="215" t="s">
        <v>160</v>
      </c>
      <c r="B9208" s="215">
        <v>6266</v>
      </c>
      <c r="C9208" s="215" t="s">
        <v>288</v>
      </c>
      <c r="D9208" s="215">
        <v>190076836</v>
      </c>
      <c r="E9208" s="215">
        <v>1020</v>
      </c>
      <c r="F9208" s="215">
        <v>1122</v>
      </c>
      <c r="G9208" s="215">
        <v>1004</v>
      </c>
      <c r="I9208" s="215" t="s">
        <v>18971</v>
      </c>
      <c r="J9208" s="215" t="s">
        <v>18972</v>
      </c>
      <c r="K9208" s="215" t="s">
        <v>8741</v>
      </c>
      <c r="L9208" s="215" t="s">
        <v>23648</v>
      </c>
      <c r="AD9208" s="216"/>
    </row>
    <row r="9209" spans="1:30" s="215" customFormat="1" x14ac:dyDescent="0.25">
      <c r="A9209" s="215" t="s">
        <v>160</v>
      </c>
      <c r="B9209" s="215">
        <v>6266</v>
      </c>
      <c r="C9209" s="215" t="s">
        <v>288</v>
      </c>
      <c r="D9209" s="215">
        <v>190076895</v>
      </c>
      <c r="E9209" s="215">
        <v>1060</v>
      </c>
      <c r="F9209" s="215">
        <v>1263</v>
      </c>
      <c r="G9209" s="215">
        <v>1004</v>
      </c>
      <c r="I9209" s="215" t="s">
        <v>18973</v>
      </c>
      <c r="J9209" s="215" t="s">
        <v>18974</v>
      </c>
      <c r="K9209" s="215" t="s">
        <v>8741</v>
      </c>
      <c r="L9209" s="215" t="s">
        <v>23649</v>
      </c>
      <c r="AD9209" s="216"/>
    </row>
    <row r="9210" spans="1:30" s="215" customFormat="1" x14ac:dyDescent="0.25">
      <c r="A9210" s="215" t="s">
        <v>160</v>
      </c>
      <c r="B9210" s="215">
        <v>6266</v>
      </c>
      <c r="C9210" s="215" t="s">
        <v>288</v>
      </c>
      <c r="D9210" s="215">
        <v>190097574</v>
      </c>
      <c r="E9210" s="215">
        <v>1020</v>
      </c>
      <c r="F9210" s="215">
        <v>1110</v>
      </c>
      <c r="G9210" s="215">
        <v>1004</v>
      </c>
      <c r="I9210" s="215" t="s">
        <v>18975</v>
      </c>
      <c r="J9210" s="215" t="s">
        <v>18976</v>
      </c>
      <c r="K9210" s="215" t="s">
        <v>8741</v>
      </c>
      <c r="L9210" s="215" t="s">
        <v>23650</v>
      </c>
      <c r="AD9210" s="216"/>
    </row>
    <row r="9211" spans="1:30" s="215" customFormat="1" x14ac:dyDescent="0.25">
      <c r="A9211" s="215" t="s">
        <v>160</v>
      </c>
      <c r="B9211" s="215">
        <v>6266</v>
      </c>
      <c r="C9211" s="215" t="s">
        <v>288</v>
      </c>
      <c r="D9211" s="215">
        <v>190097584</v>
      </c>
      <c r="E9211" s="215">
        <v>1020</v>
      </c>
      <c r="F9211" s="215">
        <v>1122</v>
      </c>
      <c r="G9211" s="215">
        <v>1004</v>
      </c>
      <c r="I9211" s="215" t="s">
        <v>18977</v>
      </c>
      <c r="J9211" s="215" t="s">
        <v>18978</v>
      </c>
      <c r="K9211" s="215" t="s">
        <v>8741</v>
      </c>
      <c r="L9211" s="215" t="s">
        <v>23643</v>
      </c>
      <c r="AD9211" s="216"/>
    </row>
    <row r="9212" spans="1:30" s="215" customFormat="1" x14ac:dyDescent="0.25">
      <c r="A9212" s="215" t="s">
        <v>160</v>
      </c>
      <c r="B9212" s="215">
        <v>6266</v>
      </c>
      <c r="C9212" s="215" t="s">
        <v>288</v>
      </c>
      <c r="D9212" s="215">
        <v>190100380</v>
      </c>
      <c r="E9212" s="215">
        <v>1060</v>
      </c>
      <c r="G9212" s="215">
        <v>1004</v>
      </c>
      <c r="I9212" s="215" t="s">
        <v>18979</v>
      </c>
      <c r="J9212" s="215" t="s">
        <v>18980</v>
      </c>
      <c r="K9212" s="215" t="s">
        <v>8741</v>
      </c>
      <c r="L9212" s="215" t="s">
        <v>23651</v>
      </c>
      <c r="AD9212" s="216"/>
    </row>
    <row r="9213" spans="1:30" s="215" customFormat="1" x14ac:dyDescent="0.25">
      <c r="A9213" s="215" t="s">
        <v>160</v>
      </c>
      <c r="B9213" s="215">
        <v>6266</v>
      </c>
      <c r="C9213" s="215" t="s">
        <v>288</v>
      </c>
      <c r="D9213" s="215">
        <v>190100479</v>
      </c>
      <c r="E9213" s="215">
        <v>1060</v>
      </c>
      <c r="G9213" s="215">
        <v>1004</v>
      </c>
      <c r="I9213" s="215" t="s">
        <v>18981</v>
      </c>
      <c r="J9213" s="215" t="s">
        <v>18982</v>
      </c>
      <c r="K9213" s="215" t="s">
        <v>8741</v>
      </c>
      <c r="L9213" s="215" t="s">
        <v>23652</v>
      </c>
      <c r="AD9213" s="216"/>
    </row>
    <row r="9214" spans="1:30" s="215" customFormat="1" x14ac:dyDescent="0.25">
      <c r="A9214" s="215" t="s">
        <v>160</v>
      </c>
      <c r="B9214" s="215">
        <v>6266</v>
      </c>
      <c r="C9214" s="215" t="s">
        <v>288</v>
      </c>
      <c r="D9214" s="215">
        <v>190100548</v>
      </c>
      <c r="E9214" s="215">
        <v>1060</v>
      </c>
      <c r="F9214" s="215">
        <v>1252</v>
      </c>
      <c r="G9214" s="215">
        <v>1004</v>
      </c>
      <c r="I9214" s="215" t="s">
        <v>4691</v>
      </c>
      <c r="J9214" s="215" t="s">
        <v>4692</v>
      </c>
      <c r="K9214" s="215" t="s">
        <v>328</v>
      </c>
      <c r="L9214" s="215" t="s">
        <v>7388</v>
      </c>
      <c r="AD9214" s="216"/>
    </row>
    <row r="9215" spans="1:30" s="215" customFormat="1" x14ac:dyDescent="0.25">
      <c r="A9215" s="215" t="s">
        <v>160</v>
      </c>
      <c r="B9215" s="215">
        <v>6266</v>
      </c>
      <c r="C9215" s="215" t="s">
        <v>288</v>
      </c>
      <c r="D9215" s="215">
        <v>190114202</v>
      </c>
      <c r="E9215" s="215">
        <v>1020</v>
      </c>
      <c r="F9215" s="215">
        <v>1122</v>
      </c>
      <c r="G9215" s="215">
        <v>1004</v>
      </c>
      <c r="I9215" s="215" t="s">
        <v>18983</v>
      </c>
      <c r="J9215" s="215" t="s">
        <v>18984</v>
      </c>
      <c r="K9215" s="215" t="s">
        <v>8741</v>
      </c>
      <c r="L9215" s="215" t="s">
        <v>23653</v>
      </c>
      <c r="AD9215" s="216"/>
    </row>
    <row r="9216" spans="1:30" s="215" customFormat="1" x14ac:dyDescent="0.25">
      <c r="A9216" s="215" t="s">
        <v>160</v>
      </c>
      <c r="B9216" s="215">
        <v>6266</v>
      </c>
      <c r="C9216" s="215" t="s">
        <v>288</v>
      </c>
      <c r="D9216" s="215">
        <v>190114487</v>
      </c>
      <c r="E9216" s="215">
        <v>1020</v>
      </c>
      <c r="F9216" s="215">
        <v>1122</v>
      </c>
      <c r="G9216" s="215">
        <v>1004</v>
      </c>
      <c r="I9216" s="215" t="s">
        <v>18985</v>
      </c>
      <c r="J9216" s="215" t="s">
        <v>18986</v>
      </c>
      <c r="K9216" s="215" t="s">
        <v>8741</v>
      </c>
      <c r="L9216" s="215" t="s">
        <v>23654</v>
      </c>
      <c r="AD9216" s="216"/>
    </row>
    <row r="9217" spans="1:30" s="215" customFormat="1" x14ac:dyDescent="0.25">
      <c r="A9217" s="215" t="s">
        <v>160</v>
      </c>
      <c r="B9217" s="215">
        <v>6266</v>
      </c>
      <c r="C9217" s="215" t="s">
        <v>288</v>
      </c>
      <c r="D9217" s="215">
        <v>190114555</v>
      </c>
      <c r="E9217" s="215">
        <v>1020</v>
      </c>
      <c r="F9217" s="215">
        <v>1122</v>
      </c>
      <c r="G9217" s="215">
        <v>1004</v>
      </c>
      <c r="I9217" s="215" t="s">
        <v>18987</v>
      </c>
      <c r="J9217" s="215" t="s">
        <v>18988</v>
      </c>
      <c r="K9217" s="215" t="s">
        <v>8741</v>
      </c>
      <c r="L9217" s="215" t="s">
        <v>23653</v>
      </c>
      <c r="AD9217" s="216"/>
    </row>
    <row r="9218" spans="1:30" s="215" customFormat="1" x14ac:dyDescent="0.25">
      <c r="A9218" s="215" t="s">
        <v>160</v>
      </c>
      <c r="B9218" s="215">
        <v>6266</v>
      </c>
      <c r="C9218" s="215" t="s">
        <v>288</v>
      </c>
      <c r="D9218" s="215">
        <v>190114562</v>
      </c>
      <c r="E9218" s="215">
        <v>1020</v>
      </c>
      <c r="F9218" s="215">
        <v>1122</v>
      </c>
      <c r="G9218" s="215">
        <v>1004</v>
      </c>
      <c r="I9218" s="215" t="s">
        <v>18989</v>
      </c>
      <c r="J9218" s="215" t="s">
        <v>18990</v>
      </c>
      <c r="K9218" s="215" t="s">
        <v>8741</v>
      </c>
      <c r="L9218" s="215" t="s">
        <v>23653</v>
      </c>
      <c r="AD9218" s="216"/>
    </row>
    <row r="9219" spans="1:30" s="215" customFormat="1" x14ac:dyDescent="0.25">
      <c r="A9219" s="215" t="s">
        <v>160</v>
      </c>
      <c r="B9219" s="215">
        <v>6266</v>
      </c>
      <c r="C9219" s="215" t="s">
        <v>288</v>
      </c>
      <c r="D9219" s="215">
        <v>190114760</v>
      </c>
      <c r="E9219" s="215">
        <v>1020</v>
      </c>
      <c r="F9219" s="215">
        <v>1122</v>
      </c>
      <c r="G9219" s="215">
        <v>1004</v>
      </c>
      <c r="I9219" s="215" t="s">
        <v>18991</v>
      </c>
      <c r="J9219" s="215" t="s">
        <v>18992</v>
      </c>
      <c r="K9219" s="215" t="s">
        <v>8741</v>
      </c>
      <c r="L9219" s="215" t="s">
        <v>23655</v>
      </c>
      <c r="AD9219" s="216"/>
    </row>
    <row r="9220" spans="1:30" s="215" customFormat="1" x14ac:dyDescent="0.25">
      <c r="A9220" s="215" t="s">
        <v>160</v>
      </c>
      <c r="B9220" s="215">
        <v>6266</v>
      </c>
      <c r="C9220" s="215" t="s">
        <v>288</v>
      </c>
      <c r="D9220" s="215">
        <v>190117176</v>
      </c>
      <c r="E9220" s="215">
        <v>1020</v>
      </c>
      <c r="F9220" s="215">
        <v>1110</v>
      </c>
      <c r="G9220" s="215">
        <v>1004</v>
      </c>
      <c r="I9220" s="215" t="s">
        <v>18993</v>
      </c>
      <c r="J9220" s="215" t="s">
        <v>18994</v>
      </c>
      <c r="K9220" s="215" t="s">
        <v>8741</v>
      </c>
      <c r="L9220" s="215" t="s">
        <v>23656</v>
      </c>
      <c r="AD9220" s="216"/>
    </row>
    <row r="9221" spans="1:30" s="215" customFormat="1" x14ac:dyDescent="0.25">
      <c r="A9221" s="215" t="s">
        <v>160</v>
      </c>
      <c r="B9221" s="215">
        <v>6266</v>
      </c>
      <c r="C9221" s="215" t="s">
        <v>288</v>
      </c>
      <c r="D9221" s="215">
        <v>190117180</v>
      </c>
      <c r="E9221" s="215">
        <v>1020</v>
      </c>
      <c r="F9221" s="215">
        <v>1110</v>
      </c>
      <c r="G9221" s="215">
        <v>1004</v>
      </c>
      <c r="I9221" s="215" t="s">
        <v>18995</v>
      </c>
      <c r="J9221" s="215" t="s">
        <v>18996</v>
      </c>
      <c r="K9221" s="215" t="s">
        <v>8741</v>
      </c>
      <c r="L9221" s="215" t="s">
        <v>23656</v>
      </c>
      <c r="AD9221" s="216"/>
    </row>
    <row r="9222" spans="1:30" s="215" customFormat="1" x14ac:dyDescent="0.25">
      <c r="A9222" s="215" t="s">
        <v>160</v>
      </c>
      <c r="B9222" s="215">
        <v>6266</v>
      </c>
      <c r="C9222" s="215" t="s">
        <v>288</v>
      </c>
      <c r="D9222" s="215">
        <v>190117192</v>
      </c>
      <c r="E9222" s="215">
        <v>1020</v>
      </c>
      <c r="F9222" s="215">
        <v>1110</v>
      </c>
      <c r="G9222" s="215">
        <v>1004</v>
      </c>
      <c r="I9222" s="215" t="s">
        <v>18997</v>
      </c>
      <c r="J9222" s="215" t="s">
        <v>18998</v>
      </c>
      <c r="K9222" s="215" t="s">
        <v>8741</v>
      </c>
      <c r="L9222" s="215" t="s">
        <v>23656</v>
      </c>
      <c r="AD9222" s="216"/>
    </row>
    <row r="9223" spans="1:30" s="215" customFormat="1" x14ac:dyDescent="0.25">
      <c r="A9223" s="215" t="s">
        <v>160</v>
      </c>
      <c r="B9223" s="215">
        <v>6266</v>
      </c>
      <c r="C9223" s="215" t="s">
        <v>288</v>
      </c>
      <c r="D9223" s="215">
        <v>190117202</v>
      </c>
      <c r="E9223" s="215">
        <v>1020</v>
      </c>
      <c r="F9223" s="215">
        <v>1110</v>
      </c>
      <c r="G9223" s="215">
        <v>1004</v>
      </c>
      <c r="I9223" s="215" t="s">
        <v>18999</v>
      </c>
      <c r="J9223" s="215" t="s">
        <v>19000</v>
      </c>
      <c r="K9223" s="215" t="s">
        <v>8741</v>
      </c>
      <c r="L9223" s="215" t="s">
        <v>23656</v>
      </c>
      <c r="AD9223" s="216"/>
    </row>
    <row r="9224" spans="1:30" s="215" customFormat="1" x14ac:dyDescent="0.25">
      <c r="A9224" s="215" t="s">
        <v>160</v>
      </c>
      <c r="B9224" s="215">
        <v>6266</v>
      </c>
      <c r="C9224" s="215" t="s">
        <v>288</v>
      </c>
      <c r="D9224" s="215">
        <v>190141925</v>
      </c>
      <c r="E9224" s="215">
        <v>1060</v>
      </c>
      <c r="F9224" s="215">
        <v>1262</v>
      </c>
      <c r="G9224" s="215">
        <v>1004</v>
      </c>
      <c r="I9224" s="215" t="s">
        <v>19001</v>
      </c>
      <c r="J9224" s="215" t="s">
        <v>19002</v>
      </c>
      <c r="K9224" s="215" t="s">
        <v>8741</v>
      </c>
      <c r="L9224" s="215" t="s">
        <v>23657</v>
      </c>
      <c r="AD9224" s="216"/>
    </row>
    <row r="9225" spans="1:30" s="215" customFormat="1" x14ac:dyDescent="0.25">
      <c r="A9225" s="215" t="s">
        <v>160</v>
      </c>
      <c r="B9225" s="215">
        <v>6266</v>
      </c>
      <c r="C9225" s="215" t="s">
        <v>288</v>
      </c>
      <c r="D9225" s="215">
        <v>190141959</v>
      </c>
      <c r="E9225" s="215">
        <v>1020</v>
      </c>
      <c r="F9225" s="215">
        <v>1122</v>
      </c>
      <c r="G9225" s="215">
        <v>1004</v>
      </c>
      <c r="I9225" s="215" t="s">
        <v>19003</v>
      </c>
      <c r="J9225" s="215" t="s">
        <v>19004</v>
      </c>
      <c r="K9225" s="215" t="s">
        <v>8741</v>
      </c>
      <c r="L9225" s="215" t="s">
        <v>23658</v>
      </c>
      <c r="AD9225" s="216"/>
    </row>
    <row r="9226" spans="1:30" s="215" customFormat="1" x14ac:dyDescent="0.25">
      <c r="A9226" s="215" t="s">
        <v>160</v>
      </c>
      <c r="B9226" s="215">
        <v>6266</v>
      </c>
      <c r="C9226" s="215" t="s">
        <v>288</v>
      </c>
      <c r="D9226" s="215">
        <v>190141975</v>
      </c>
      <c r="E9226" s="215">
        <v>1020</v>
      </c>
      <c r="F9226" s="215">
        <v>1122</v>
      </c>
      <c r="G9226" s="215">
        <v>1004</v>
      </c>
      <c r="I9226" s="215" t="s">
        <v>19005</v>
      </c>
      <c r="J9226" s="215" t="s">
        <v>19006</v>
      </c>
      <c r="K9226" s="215" t="s">
        <v>8741</v>
      </c>
      <c r="L9226" s="215" t="s">
        <v>23659</v>
      </c>
      <c r="AD9226" s="216"/>
    </row>
    <row r="9227" spans="1:30" s="215" customFormat="1" x14ac:dyDescent="0.25">
      <c r="A9227" s="215" t="s">
        <v>160</v>
      </c>
      <c r="B9227" s="215">
        <v>6266</v>
      </c>
      <c r="C9227" s="215" t="s">
        <v>288</v>
      </c>
      <c r="D9227" s="215">
        <v>190142043</v>
      </c>
      <c r="E9227" s="215">
        <v>1020</v>
      </c>
      <c r="F9227" s="215">
        <v>1122</v>
      </c>
      <c r="G9227" s="215">
        <v>1004</v>
      </c>
      <c r="I9227" s="215" t="s">
        <v>19007</v>
      </c>
      <c r="J9227" s="215" t="s">
        <v>19008</v>
      </c>
      <c r="K9227" s="215" t="s">
        <v>8741</v>
      </c>
      <c r="L9227" s="215" t="s">
        <v>23660</v>
      </c>
      <c r="AD9227" s="216"/>
    </row>
    <row r="9228" spans="1:30" s="215" customFormat="1" x14ac:dyDescent="0.25">
      <c r="A9228" s="215" t="s">
        <v>160</v>
      </c>
      <c r="B9228" s="215">
        <v>6266</v>
      </c>
      <c r="C9228" s="215" t="s">
        <v>288</v>
      </c>
      <c r="D9228" s="215">
        <v>190142101</v>
      </c>
      <c r="E9228" s="215">
        <v>1020</v>
      </c>
      <c r="F9228" s="215">
        <v>1122</v>
      </c>
      <c r="G9228" s="215">
        <v>1004</v>
      </c>
      <c r="I9228" s="215" t="s">
        <v>19009</v>
      </c>
      <c r="J9228" s="215" t="s">
        <v>19010</v>
      </c>
      <c r="K9228" s="215" t="s">
        <v>8741</v>
      </c>
      <c r="L9228" s="215" t="s">
        <v>23661</v>
      </c>
      <c r="AD9228" s="216"/>
    </row>
    <row r="9229" spans="1:30" s="215" customFormat="1" x14ac:dyDescent="0.25">
      <c r="A9229" s="215" t="s">
        <v>160</v>
      </c>
      <c r="B9229" s="215">
        <v>6266</v>
      </c>
      <c r="C9229" s="215" t="s">
        <v>288</v>
      </c>
      <c r="D9229" s="215">
        <v>190142130</v>
      </c>
      <c r="E9229" s="215">
        <v>1020</v>
      </c>
      <c r="F9229" s="215">
        <v>1110</v>
      </c>
      <c r="G9229" s="215">
        <v>1004</v>
      </c>
      <c r="I9229" s="215" t="s">
        <v>19011</v>
      </c>
      <c r="J9229" s="215" t="s">
        <v>19012</v>
      </c>
      <c r="K9229" s="215" t="s">
        <v>8741</v>
      </c>
      <c r="L9229" s="215" t="s">
        <v>23662</v>
      </c>
      <c r="AD9229" s="216"/>
    </row>
    <row r="9230" spans="1:30" s="215" customFormat="1" x14ac:dyDescent="0.25">
      <c r="A9230" s="215" t="s">
        <v>160</v>
      </c>
      <c r="B9230" s="215">
        <v>6266</v>
      </c>
      <c r="C9230" s="215" t="s">
        <v>288</v>
      </c>
      <c r="D9230" s="215">
        <v>190142132</v>
      </c>
      <c r="E9230" s="215">
        <v>1020</v>
      </c>
      <c r="F9230" s="215">
        <v>1110</v>
      </c>
      <c r="G9230" s="215">
        <v>1004</v>
      </c>
      <c r="I9230" s="215" t="s">
        <v>19013</v>
      </c>
      <c r="J9230" s="215" t="s">
        <v>19014</v>
      </c>
      <c r="K9230" s="215" t="s">
        <v>8741</v>
      </c>
      <c r="L9230" s="215" t="s">
        <v>23662</v>
      </c>
      <c r="AD9230" s="216"/>
    </row>
    <row r="9231" spans="1:30" s="215" customFormat="1" x14ac:dyDescent="0.25">
      <c r="A9231" s="215" t="s">
        <v>160</v>
      </c>
      <c r="B9231" s="215">
        <v>6266</v>
      </c>
      <c r="C9231" s="215" t="s">
        <v>288</v>
      </c>
      <c r="D9231" s="215">
        <v>190142133</v>
      </c>
      <c r="E9231" s="215">
        <v>1020</v>
      </c>
      <c r="F9231" s="215">
        <v>1110</v>
      </c>
      <c r="G9231" s="215">
        <v>1004</v>
      </c>
      <c r="I9231" s="215" t="s">
        <v>19015</v>
      </c>
      <c r="J9231" s="215" t="s">
        <v>19016</v>
      </c>
      <c r="K9231" s="215" t="s">
        <v>8741</v>
      </c>
      <c r="L9231" s="215" t="s">
        <v>23662</v>
      </c>
      <c r="AD9231" s="216"/>
    </row>
    <row r="9232" spans="1:30" s="215" customFormat="1" x14ac:dyDescent="0.25">
      <c r="A9232" s="215" t="s">
        <v>160</v>
      </c>
      <c r="B9232" s="215">
        <v>6266</v>
      </c>
      <c r="C9232" s="215" t="s">
        <v>288</v>
      </c>
      <c r="D9232" s="215">
        <v>190142168</v>
      </c>
      <c r="E9232" s="215">
        <v>1040</v>
      </c>
      <c r="G9232" s="215">
        <v>1004</v>
      </c>
      <c r="I9232" s="215" t="s">
        <v>19017</v>
      </c>
      <c r="J9232" s="215" t="s">
        <v>19018</v>
      </c>
      <c r="K9232" s="215" t="s">
        <v>8741</v>
      </c>
      <c r="L9232" s="215" t="s">
        <v>23663</v>
      </c>
      <c r="AD9232" s="216"/>
    </row>
    <row r="9233" spans="1:30" s="215" customFormat="1" x14ac:dyDescent="0.25">
      <c r="A9233" s="215" t="s">
        <v>160</v>
      </c>
      <c r="B9233" s="215">
        <v>6266</v>
      </c>
      <c r="C9233" s="215" t="s">
        <v>288</v>
      </c>
      <c r="D9233" s="215">
        <v>190142195</v>
      </c>
      <c r="E9233" s="215">
        <v>1020</v>
      </c>
      <c r="F9233" s="215">
        <v>1121</v>
      </c>
      <c r="G9233" s="215">
        <v>1004</v>
      </c>
      <c r="I9233" s="215" t="s">
        <v>19019</v>
      </c>
      <c r="J9233" s="215" t="s">
        <v>19020</v>
      </c>
      <c r="K9233" s="215" t="s">
        <v>8741</v>
      </c>
      <c r="L9233" s="215" t="s">
        <v>23664</v>
      </c>
      <c r="AD9233" s="216"/>
    </row>
    <row r="9234" spans="1:30" s="215" customFormat="1" x14ac:dyDescent="0.25">
      <c r="A9234" s="215" t="s">
        <v>160</v>
      </c>
      <c r="B9234" s="215">
        <v>6266</v>
      </c>
      <c r="C9234" s="215" t="s">
        <v>288</v>
      </c>
      <c r="D9234" s="215">
        <v>190142200</v>
      </c>
      <c r="E9234" s="215">
        <v>1020</v>
      </c>
      <c r="F9234" s="215">
        <v>1121</v>
      </c>
      <c r="G9234" s="215">
        <v>1004</v>
      </c>
      <c r="I9234" s="215" t="s">
        <v>19021</v>
      </c>
      <c r="J9234" s="215" t="s">
        <v>19022</v>
      </c>
      <c r="K9234" s="215" t="s">
        <v>8741</v>
      </c>
      <c r="L9234" s="215" t="s">
        <v>23665</v>
      </c>
      <c r="AD9234" s="216"/>
    </row>
    <row r="9235" spans="1:30" s="215" customFormat="1" x14ac:dyDescent="0.25">
      <c r="A9235" s="215" t="s">
        <v>160</v>
      </c>
      <c r="B9235" s="215">
        <v>6266</v>
      </c>
      <c r="C9235" s="215" t="s">
        <v>288</v>
      </c>
      <c r="D9235" s="215">
        <v>190142482</v>
      </c>
      <c r="E9235" s="215">
        <v>1080</v>
      </c>
      <c r="F9235" s="215">
        <v>1252</v>
      </c>
      <c r="G9235" s="215">
        <v>1004</v>
      </c>
      <c r="I9235" s="215" t="s">
        <v>28403</v>
      </c>
      <c r="J9235" s="215" t="s">
        <v>28404</v>
      </c>
      <c r="K9235" s="215" t="s">
        <v>8688</v>
      </c>
      <c r="L9235" s="215" t="s">
        <v>28436</v>
      </c>
      <c r="AD9235" s="216"/>
    </row>
    <row r="9236" spans="1:30" s="215" customFormat="1" x14ac:dyDescent="0.25">
      <c r="A9236" s="215" t="s">
        <v>160</v>
      </c>
      <c r="B9236" s="215">
        <v>6266</v>
      </c>
      <c r="C9236" s="215" t="s">
        <v>288</v>
      </c>
      <c r="D9236" s="215">
        <v>190142549</v>
      </c>
      <c r="E9236" s="215">
        <v>1020</v>
      </c>
      <c r="F9236" s="215">
        <v>1122</v>
      </c>
      <c r="G9236" s="215">
        <v>1004</v>
      </c>
      <c r="I9236" s="215" t="s">
        <v>4693</v>
      </c>
      <c r="J9236" s="215" t="s">
        <v>4694</v>
      </c>
      <c r="K9236" s="215" t="s">
        <v>328</v>
      </c>
      <c r="L9236" s="215" t="s">
        <v>5875</v>
      </c>
      <c r="AD9236" s="216"/>
    </row>
    <row r="9237" spans="1:30" s="215" customFormat="1" x14ac:dyDescent="0.25">
      <c r="A9237" s="215" t="s">
        <v>160</v>
      </c>
      <c r="B9237" s="215">
        <v>6266</v>
      </c>
      <c r="C9237" s="215" t="s">
        <v>288</v>
      </c>
      <c r="D9237" s="215">
        <v>190154653</v>
      </c>
      <c r="E9237" s="215">
        <v>1020</v>
      </c>
      <c r="F9237" s="215">
        <v>1122</v>
      </c>
      <c r="G9237" s="215">
        <v>1004</v>
      </c>
      <c r="I9237" s="215" t="s">
        <v>19023</v>
      </c>
      <c r="J9237" s="215" t="s">
        <v>19024</v>
      </c>
      <c r="K9237" s="215" t="s">
        <v>8741</v>
      </c>
      <c r="L9237" s="215" t="s">
        <v>23666</v>
      </c>
      <c r="AD9237" s="216"/>
    </row>
    <row r="9238" spans="1:30" s="215" customFormat="1" x14ac:dyDescent="0.25">
      <c r="A9238" s="215" t="s">
        <v>160</v>
      </c>
      <c r="B9238" s="215">
        <v>6266</v>
      </c>
      <c r="C9238" s="215" t="s">
        <v>288</v>
      </c>
      <c r="D9238" s="215">
        <v>190154669</v>
      </c>
      <c r="E9238" s="215">
        <v>1020</v>
      </c>
      <c r="F9238" s="215">
        <v>1122</v>
      </c>
      <c r="G9238" s="215">
        <v>1004</v>
      </c>
      <c r="I9238" s="215" t="s">
        <v>19025</v>
      </c>
      <c r="J9238" s="215" t="s">
        <v>19026</v>
      </c>
      <c r="K9238" s="215" t="s">
        <v>8741</v>
      </c>
      <c r="L9238" s="215" t="s">
        <v>23666</v>
      </c>
      <c r="AD9238" s="216"/>
    </row>
    <row r="9239" spans="1:30" s="215" customFormat="1" x14ac:dyDescent="0.25">
      <c r="A9239" s="215" t="s">
        <v>160</v>
      </c>
      <c r="B9239" s="215">
        <v>6266</v>
      </c>
      <c r="C9239" s="215" t="s">
        <v>288</v>
      </c>
      <c r="D9239" s="215">
        <v>190154692</v>
      </c>
      <c r="E9239" s="215">
        <v>1020</v>
      </c>
      <c r="F9239" s="215">
        <v>1122</v>
      </c>
      <c r="G9239" s="215">
        <v>1004</v>
      </c>
      <c r="I9239" s="215" t="s">
        <v>4695</v>
      </c>
      <c r="J9239" s="215" t="s">
        <v>4696</v>
      </c>
      <c r="K9239" s="215" t="s">
        <v>328</v>
      </c>
      <c r="L9239" s="215" t="s">
        <v>6055</v>
      </c>
      <c r="AD9239" s="216"/>
    </row>
    <row r="9240" spans="1:30" s="215" customFormat="1" x14ac:dyDescent="0.25">
      <c r="A9240" s="215" t="s">
        <v>160</v>
      </c>
      <c r="B9240" s="215">
        <v>6266</v>
      </c>
      <c r="C9240" s="215" t="s">
        <v>288</v>
      </c>
      <c r="D9240" s="215">
        <v>190154745</v>
      </c>
      <c r="E9240" s="215">
        <v>1020</v>
      </c>
      <c r="F9240" s="215">
        <v>1122</v>
      </c>
      <c r="G9240" s="215">
        <v>1004</v>
      </c>
      <c r="I9240" s="215" t="s">
        <v>4697</v>
      </c>
      <c r="J9240" s="215" t="s">
        <v>4698</v>
      </c>
      <c r="K9240" s="215" t="s">
        <v>328</v>
      </c>
      <c r="L9240" s="215" t="s">
        <v>6055</v>
      </c>
      <c r="AD9240" s="216"/>
    </row>
    <row r="9241" spans="1:30" s="215" customFormat="1" x14ac:dyDescent="0.25">
      <c r="A9241" s="215" t="s">
        <v>160</v>
      </c>
      <c r="B9241" s="215">
        <v>6266</v>
      </c>
      <c r="C9241" s="215" t="s">
        <v>288</v>
      </c>
      <c r="D9241" s="215">
        <v>190163178</v>
      </c>
      <c r="E9241" s="215">
        <v>1020</v>
      </c>
      <c r="F9241" s="215">
        <v>1122</v>
      </c>
      <c r="G9241" s="215">
        <v>1004</v>
      </c>
      <c r="I9241" s="215" t="s">
        <v>19027</v>
      </c>
      <c r="J9241" s="215" t="s">
        <v>19028</v>
      </c>
      <c r="K9241" s="215" t="s">
        <v>8741</v>
      </c>
      <c r="L9241" s="215" t="s">
        <v>23667</v>
      </c>
      <c r="AD9241" s="216"/>
    </row>
    <row r="9242" spans="1:30" s="215" customFormat="1" x14ac:dyDescent="0.25">
      <c r="A9242" s="215" t="s">
        <v>160</v>
      </c>
      <c r="B9242" s="215">
        <v>6266</v>
      </c>
      <c r="C9242" s="215" t="s">
        <v>288</v>
      </c>
      <c r="D9242" s="215">
        <v>190165483</v>
      </c>
      <c r="E9242" s="215">
        <v>1020</v>
      </c>
      <c r="F9242" s="215">
        <v>1110</v>
      </c>
      <c r="G9242" s="215">
        <v>1004</v>
      </c>
      <c r="I9242" s="215" t="s">
        <v>5777</v>
      </c>
      <c r="J9242" s="215" t="s">
        <v>5778</v>
      </c>
      <c r="K9242" s="215" t="s">
        <v>3252</v>
      </c>
      <c r="L9242" s="215" t="s">
        <v>30775</v>
      </c>
      <c r="AD9242" s="216"/>
    </row>
    <row r="9243" spans="1:30" s="215" customFormat="1" x14ac:dyDescent="0.25">
      <c r="A9243" s="215" t="s">
        <v>160</v>
      </c>
      <c r="B9243" s="215">
        <v>6266</v>
      </c>
      <c r="C9243" s="215" t="s">
        <v>288</v>
      </c>
      <c r="D9243" s="215">
        <v>190165520</v>
      </c>
      <c r="E9243" s="215">
        <v>1060</v>
      </c>
      <c r="F9243" s="215">
        <v>1251</v>
      </c>
      <c r="G9243" s="215">
        <v>1004</v>
      </c>
      <c r="I9243" s="215" t="s">
        <v>19029</v>
      </c>
      <c r="J9243" s="215" t="s">
        <v>19030</v>
      </c>
      <c r="K9243" s="215" t="s">
        <v>8741</v>
      </c>
      <c r="L9243" s="215" t="s">
        <v>23636</v>
      </c>
      <c r="AD9243" s="216"/>
    </row>
    <row r="9244" spans="1:30" s="215" customFormat="1" x14ac:dyDescent="0.25">
      <c r="A9244" s="215" t="s">
        <v>160</v>
      </c>
      <c r="B9244" s="215">
        <v>6266</v>
      </c>
      <c r="C9244" s="215" t="s">
        <v>288</v>
      </c>
      <c r="D9244" s="215">
        <v>190165538</v>
      </c>
      <c r="E9244" s="215">
        <v>1020</v>
      </c>
      <c r="F9244" s="215">
        <v>1110</v>
      </c>
      <c r="G9244" s="215">
        <v>1004</v>
      </c>
      <c r="I9244" s="215" t="s">
        <v>19031</v>
      </c>
      <c r="J9244" s="215" t="s">
        <v>19032</v>
      </c>
      <c r="K9244" s="215" t="s">
        <v>8741</v>
      </c>
      <c r="L9244" s="215" t="s">
        <v>23668</v>
      </c>
      <c r="AD9244" s="216"/>
    </row>
    <row r="9245" spans="1:30" s="215" customFormat="1" x14ac:dyDescent="0.25">
      <c r="A9245" s="215" t="s">
        <v>160</v>
      </c>
      <c r="B9245" s="215">
        <v>6266</v>
      </c>
      <c r="C9245" s="215" t="s">
        <v>288</v>
      </c>
      <c r="D9245" s="215">
        <v>190165542</v>
      </c>
      <c r="E9245" s="215">
        <v>1020</v>
      </c>
      <c r="F9245" s="215">
        <v>1122</v>
      </c>
      <c r="G9245" s="215">
        <v>1004</v>
      </c>
      <c r="I9245" s="215" t="s">
        <v>19033</v>
      </c>
      <c r="J9245" s="215" t="s">
        <v>19034</v>
      </c>
      <c r="K9245" s="215" t="s">
        <v>8741</v>
      </c>
      <c r="L9245" s="215" t="s">
        <v>23669</v>
      </c>
      <c r="AD9245" s="216"/>
    </row>
    <row r="9246" spans="1:30" s="215" customFormat="1" x14ac:dyDescent="0.25">
      <c r="A9246" s="215" t="s">
        <v>160</v>
      </c>
      <c r="B9246" s="215">
        <v>6266</v>
      </c>
      <c r="C9246" s="215" t="s">
        <v>288</v>
      </c>
      <c r="D9246" s="215">
        <v>190166363</v>
      </c>
      <c r="E9246" s="215">
        <v>1020</v>
      </c>
      <c r="F9246" s="215">
        <v>1110</v>
      </c>
      <c r="G9246" s="215">
        <v>1004</v>
      </c>
      <c r="I9246" s="215" t="s">
        <v>6790</v>
      </c>
      <c r="J9246" s="215" t="s">
        <v>6791</v>
      </c>
      <c r="K9246" s="215" t="s">
        <v>328</v>
      </c>
      <c r="L9246" s="215" t="s">
        <v>7391</v>
      </c>
      <c r="AD9246" s="216"/>
    </row>
    <row r="9247" spans="1:30" s="215" customFormat="1" x14ac:dyDescent="0.25">
      <c r="A9247" s="215" t="s">
        <v>160</v>
      </c>
      <c r="B9247" s="215">
        <v>6266</v>
      </c>
      <c r="C9247" s="215" t="s">
        <v>288</v>
      </c>
      <c r="D9247" s="215">
        <v>190166396</v>
      </c>
      <c r="E9247" s="215">
        <v>1020</v>
      </c>
      <c r="F9247" s="215">
        <v>1110</v>
      </c>
      <c r="G9247" s="215">
        <v>1004</v>
      </c>
      <c r="I9247" s="215" t="s">
        <v>19035</v>
      </c>
      <c r="J9247" s="215" t="s">
        <v>19036</v>
      </c>
      <c r="K9247" s="215" t="s">
        <v>8741</v>
      </c>
      <c r="L9247" s="215" t="s">
        <v>23670</v>
      </c>
      <c r="AD9247" s="216"/>
    </row>
    <row r="9248" spans="1:30" s="215" customFormat="1" x14ac:dyDescent="0.25">
      <c r="A9248" s="215" t="s">
        <v>160</v>
      </c>
      <c r="B9248" s="215">
        <v>6266</v>
      </c>
      <c r="C9248" s="215" t="s">
        <v>288</v>
      </c>
      <c r="D9248" s="215">
        <v>190167266</v>
      </c>
      <c r="E9248" s="215">
        <v>1020</v>
      </c>
      <c r="F9248" s="215">
        <v>1122</v>
      </c>
      <c r="G9248" s="215">
        <v>1004</v>
      </c>
      <c r="I9248" s="215" t="s">
        <v>19037</v>
      </c>
      <c r="J9248" s="215" t="s">
        <v>19038</v>
      </c>
      <c r="K9248" s="215" t="s">
        <v>8688</v>
      </c>
      <c r="L9248" s="215" t="s">
        <v>22374</v>
      </c>
      <c r="AD9248" s="216"/>
    </row>
    <row r="9249" spans="1:30" s="215" customFormat="1" x14ac:dyDescent="0.25">
      <c r="A9249" s="215" t="s">
        <v>160</v>
      </c>
      <c r="B9249" s="215">
        <v>6266</v>
      </c>
      <c r="C9249" s="215" t="s">
        <v>288</v>
      </c>
      <c r="D9249" s="215">
        <v>190167280</v>
      </c>
      <c r="E9249" s="215">
        <v>1020</v>
      </c>
      <c r="F9249" s="215">
        <v>1122</v>
      </c>
      <c r="G9249" s="215">
        <v>1004</v>
      </c>
      <c r="I9249" s="215" t="s">
        <v>19039</v>
      </c>
      <c r="J9249" s="215" t="s">
        <v>19040</v>
      </c>
      <c r="K9249" s="215" t="s">
        <v>8741</v>
      </c>
      <c r="L9249" s="215" t="s">
        <v>23671</v>
      </c>
      <c r="AD9249" s="216"/>
    </row>
    <row r="9250" spans="1:30" s="215" customFormat="1" x14ac:dyDescent="0.25">
      <c r="A9250" s="215" t="s">
        <v>160</v>
      </c>
      <c r="B9250" s="215">
        <v>6266</v>
      </c>
      <c r="C9250" s="215" t="s">
        <v>288</v>
      </c>
      <c r="D9250" s="215">
        <v>190168160</v>
      </c>
      <c r="E9250" s="215">
        <v>1020</v>
      </c>
      <c r="F9250" s="215">
        <v>1110</v>
      </c>
      <c r="G9250" s="215">
        <v>1004</v>
      </c>
      <c r="I9250" s="215" t="s">
        <v>19041</v>
      </c>
      <c r="J9250" s="215" t="s">
        <v>19042</v>
      </c>
      <c r="K9250" s="215" t="s">
        <v>8741</v>
      </c>
      <c r="L9250" s="215" t="s">
        <v>23672</v>
      </c>
      <c r="AD9250" s="216"/>
    </row>
    <row r="9251" spans="1:30" s="215" customFormat="1" x14ac:dyDescent="0.25">
      <c r="A9251" s="215" t="s">
        <v>160</v>
      </c>
      <c r="B9251" s="215">
        <v>6266</v>
      </c>
      <c r="C9251" s="215" t="s">
        <v>288</v>
      </c>
      <c r="D9251" s="215">
        <v>190168251</v>
      </c>
      <c r="E9251" s="215">
        <v>1020</v>
      </c>
      <c r="F9251" s="215">
        <v>1122</v>
      </c>
      <c r="G9251" s="215">
        <v>1004</v>
      </c>
      <c r="I9251" s="215" t="s">
        <v>19043</v>
      </c>
      <c r="J9251" s="215" t="s">
        <v>19044</v>
      </c>
      <c r="K9251" s="215" t="s">
        <v>8741</v>
      </c>
      <c r="L9251" s="215" t="s">
        <v>23673</v>
      </c>
      <c r="AD9251" s="216"/>
    </row>
    <row r="9252" spans="1:30" s="215" customFormat="1" x14ac:dyDescent="0.25">
      <c r="A9252" s="215" t="s">
        <v>160</v>
      </c>
      <c r="B9252" s="215">
        <v>6266</v>
      </c>
      <c r="C9252" s="215" t="s">
        <v>288</v>
      </c>
      <c r="D9252" s="215">
        <v>190168353</v>
      </c>
      <c r="E9252" s="215">
        <v>1020</v>
      </c>
      <c r="F9252" s="215">
        <v>1122</v>
      </c>
      <c r="G9252" s="215">
        <v>1004</v>
      </c>
      <c r="I9252" s="215" t="s">
        <v>19045</v>
      </c>
      <c r="J9252" s="215" t="s">
        <v>19046</v>
      </c>
      <c r="K9252" s="215" t="s">
        <v>8741</v>
      </c>
      <c r="L9252" s="215" t="s">
        <v>23674</v>
      </c>
      <c r="AD9252" s="216"/>
    </row>
    <row r="9253" spans="1:30" s="215" customFormat="1" x14ac:dyDescent="0.25">
      <c r="A9253" s="215" t="s">
        <v>160</v>
      </c>
      <c r="B9253" s="215">
        <v>6266</v>
      </c>
      <c r="C9253" s="215" t="s">
        <v>288</v>
      </c>
      <c r="D9253" s="215">
        <v>190169003</v>
      </c>
      <c r="E9253" s="215">
        <v>1020</v>
      </c>
      <c r="F9253" s="215">
        <v>1110</v>
      </c>
      <c r="G9253" s="215">
        <v>1004</v>
      </c>
      <c r="I9253" s="215" t="s">
        <v>19047</v>
      </c>
      <c r="J9253" s="215" t="s">
        <v>19048</v>
      </c>
      <c r="K9253" s="215" t="s">
        <v>8741</v>
      </c>
      <c r="L9253" s="215" t="s">
        <v>23640</v>
      </c>
      <c r="AD9253" s="216"/>
    </row>
    <row r="9254" spans="1:30" s="215" customFormat="1" x14ac:dyDescent="0.25">
      <c r="A9254" s="215" t="s">
        <v>160</v>
      </c>
      <c r="B9254" s="215">
        <v>6266</v>
      </c>
      <c r="C9254" s="215" t="s">
        <v>288</v>
      </c>
      <c r="D9254" s="215">
        <v>190169004</v>
      </c>
      <c r="E9254" s="215">
        <v>1020</v>
      </c>
      <c r="F9254" s="215">
        <v>1110</v>
      </c>
      <c r="G9254" s="215">
        <v>1004</v>
      </c>
      <c r="I9254" s="215" t="s">
        <v>19049</v>
      </c>
      <c r="J9254" s="215" t="s">
        <v>19050</v>
      </c>
      <c r="K9254" s="215" t="s">
        <v>8741</v>
      </c>
      <c r="L9254" s="215" t="s">
        <v>23640</v>
      </c>
      <c r="AD9254" s="216"/>
    </row>
    <row r="9255" spans="1:30" s="215" customFormat="1" x14ac:dyDescent="0.25">
      <c r="A9255" s="215" t="s">
        <v>160</v>
      </c>
      <c r="B9255" s="215">
        <v>6266</v>
      </c>
      <c r="C9255" s="215" t="s">
        <v>288</v>
      </c>
      <c r="D9255" s="215">
        <v>190169005</v>
      </c>
      <c r="E9255" s="215">
        <v>1020</v>
      </c>
      <c r="F9255" s="215">
        <v>1110</v>
      </c>
      <c r="G9255" s="215">
        <v>1004</v>
      </c>
      <c r="I9255" s="215" t="s">
        <v>19051</v>
      </c>
      <c r="J9255" s="215" t="s">
        <v>19052</v>
      </c>
      <c r="K9255" s="215" t="s">
        <v>8741</v>
      </c>
      <c r="L9255" s="215" t="s">
        <v>23640</v>
      </c>
      <c r="AD9255" s="216"/>
    </row>
    <row r="9256" spans="1:30" s="215" customFormat="1" x14ac:dyDescent="0.25">
      <c r="A9256" s="215" t="s">
        <v>160</v>
      </c>
      <c r="B9256" s="215">
        <v>6266</v>
      </c>
      <c r="C9256" s="215" t="s">
        <v>288</v>
      </c>
      <c r="D9256" s="215">
        <v>190171546</v>
      </c>
      <c r="E9256" s="215">
        <v>1020</v>
      </c>
      <c r="F9256" s="215">
        <v>1110</v>
      </c>
      <c r="G9256" s="215">
        <v>1004</v>
      </c>
      <c r="I9256" s="215" t="s">
        <v>19053</v>
      </c>
      <c r="J9256" s="215" t="s">
        <v>19054</v>
      </c>
      <c r="K9256" s="215" t="s">
        <v>8741</v>
      </c>
      <c r="L9256" s="215" t="s">
        <v>23675</v>
      </c>
      <c r="AD9256" s="216"/>
    </row>
    <row r="9257" spans="1:30" s="215" customFormat="1" x14ac:dyDescent="0.25">
      <c r="A9257" s="215" t="s">
        <v>160</v>
      </c>
      <c r="B9257" s="215">
        <v>6266</v>
      </c>
      <c r="C9257" s="215" t="s">
        <v>288</v>
      </c>
      <c r="D9257" s="215">
        <v>190171548</v>
      </c>
      <c r="E9257" s="215">
        <v>1020</v>
      </c>
      <c r="F9257" s="215">
        <v>1110</v>
      </c>
      <c r="G9257" s="215">
        <v>1004</v>
      </c>
      <c r="I9257" s="215" t="s">
        <v>19055</v>
      </c>
      <c r="J9257" s="215" t="s">
        <v>19056</v>
      </c>
      <c r="K9257" s="215" t="s">
        <v>8741</v>
      </c>
      <c r="L9257" s="215" t="s">
        <v>23675</v>
      </c>
      <c r="AD9257" s="216"/>
    </row>
    <row r="9258" spans="1:30" s="215" customFormat="1" x14ac:dyDescent="0.25">
      <c r="A9258" s="215" t="s">
        <v>160</v>
      </c>
      <c r="B9258" s="215">
        <v>6266</v>
      </c>
      <c r="C9258" s="215" t="s">
        <v>288</v>
      </c>
      <c r="D9258" s="215">
        <v>190171554</v>
      </c>
      <c r="E9258" s="215">
        <v>1020</v>
      </c>
      <c r="F9258" s="215">
        <v>1110</v>
      </c>
      <c r="G9258" s="215">
        <v>1004</v>
      </c>
      <c r="I9258" s="215" t="s">
        <v>19057</v>
      </c>
      <c r="J9258" s="215" t="s">
        <v>19058</v>
      </c>
      <c r="K9258" s="215" t="s">
        <v>8741</v>
      </c>
      <c r="L9258" s="215" t="s">
        <v>23675</v>
      </c>
      <c r="AD9258" s="216"/>
    </row>
    <row r="9259" spans="1:30" s="215" customFormat="1" x14ac:dyDescent="0.25">
      <c r="A9259" s="215" t="s">
        <v>160</v>
      </c>
      <c r="B9259" s="215">
        <v>6266</v>
      </c>
      <c r="C9259" s="215" t="s">
        <v>288</v>
      </c>
      <c r="D9259" s="215">
        <v>190171714</v>
      </c>
      <c r="E9259" s="215">
        <v>1020</v>
      </c>
      <c r="F9259" s="215">
        <v>1110</v>
      </c>
      <c r="G9259" s="215">
        <v>1004</v>
      </c>
      <c r="I9259" s="215" t="s">
        <v>19059</v>
      </c>
      <c r="J9259" s="215" t="s">
        <v>19060</v>
      </c>
      <c r="K9259" s="215" t="s">
        <v>8741</v>
      </c>
      <c r="L9259" s="215" t="s">
        <v>23676</v>
      </c>
      <c r="AD9259" s="216"/>
    </row>
    <row r="9260" spans="1:30" s="215" customFormat="1" x14ac:dyDescent="0.25">
      <c r="A9260" s="215" t="s">
        <v>160</v>
      </c>
      <c r="B9260" s="215">
        <v>6266</v>
      </c>
      <c r="C9260" s="215" t="s">
        <v>288</v>
      </c>
      <c r="D9260" s="215">
        <v>190171723</v>
      </c>
      <c r="E9260" s="215">
        <v>1020</v>
      </c>
      <c r="F9260" s="215">
        <v>1122</v>
      </c>
      <c r="G9260" s="215">
        <v>1004</v>
      </c>
      <c r="I9260" s="215" t="s">
        <v>19061</v>
      </c>
      <c r="J9260" s="215" t="s">
        <v>19062</v>
      </c>
      <c r="K9260" s="215" t="s">
        <v>8741</v>
      </c>
      <c r="L9260" s="215" t="s">
        <v>23677</v>
      </c>
      <c r="AD9260" s="216"/>
    </row>
    <row r="9261" spans="1:30" s="215" customFormat="1" x14ac:dyDescent="0.25">
      <c r="A9261" s="215" t="s">
        <v>160</v>
      </c>
      <c r="B9261" s="215">
        <v>6266</v>
      </c>
      <c r="C9261" s="215" t="s">
        <v>288</v>
      </c>
      <c r="D9261" s="215">
        <v>190174387</v>
      </c>
      <c r="E9261" s="215">
        <v>1020</v>
      </c>
      <c r="F9261" s="215">
        <v>1110</v>
      </c>
      <c r="G9261" s="215">
        <v>1004</v>
      </c>
      <c r="I9261" s="215" t="s">
        <v>4699</v>
      </c>
      <c r="J9261" s="215" t="s">
        <v>4700</v>
      </c>
      <c r="K9261" s="215" t="s">
        <v>328</v>
      </c>
      <c r="L9261" s="215" t="s">
        <v>7386</v>
      </c>
      <c r="AD9261" s="216"/>
    </row>
    <row r="9262" spans="1:30" s="215" customFormat="1" x14ac:dyDescent="0.25">
      <c r="A9262" s="215" t="s">
        <v>160</v>
      </c>
      <c r="B9262" s="215">
        <v>6266</v>
      </c>
      <c r="C9262" s="215" t="s">
        <v>288</v>
      </c>
      <c r="D9262" s="215">
        <v>190184228</v>
      </c>
      <c r="E9262" s="215">
        <v>1020</v>
      </c>
      <c r="F9262" s="215">
        <v>1122</v>
      </c>
      <c r="G9262" s="215">
        <v>1004</v>
      </c>
      <c r="I9262" s="215" t="s">
        <v>19063</v>
      </c>
      <c r="J9262" s="215" t="s">
        <v>19064</v>
      </c>
      <c r="K9262" s="215" t="s">
        <v>8741</v>
      </c>
      <c r="L9262" s="215" t="s">
        <v>23678</v>
      </c>
      <c r="AD9262" s="216"/>
    </row>
    <row r="9263" spans="1:30" s="215" customFormat="1" x14ac:dyDescent="0.25">
      <c r="A9263" s="215" t="s">
        <v>160</v>
      </c>
      <c r="B9263" s="215">
        <v>6266</v>
      </c>
      <c r="C9263" s="215" t="s">
        <v>288</v>
      </c>
      <c r="D9263" s="215">
        <v>190192252</v>
      </c>
      <c r="E9263" s="215">
        <v>1020</v>
      </c>
      <c r="F9263" s="215">
        <v>1122</v>
      </c>
      <c r="G9263" s="215">
        <v>1004</v>
      </c>
      <c r="I9263" s="215" t="s">
        <v>19065</v>
      </c>
      <c r="J9263" s="215" t="s">
        <v>19066</v>
      </c>
      <c r="K9263" s="215" t="s">
        <v>8741</v>
      </c>
      <c r="L9263" s="215" t="s">
        <v>23679</v>
      </c>
      <c r="AD9263" s="216"/>
    </row>
    <row r="9264" spans="1:30" s="215" customFormat="1" x14ac:dyDescent="0.25">
      <c r="A9264" s="215" t="s">
        <v>160</v>
      </c>
      <c r="B9264" s="215">
        <v>6266</v>
      </c>
      <c r="C9264" s="215" t="s">
        <v>288</v>
      </c>
      <c r="D9264" s="215">
        <v>190193191</v>
      </c>
      <c r="E9264" s="215">
        <v>1020</v>
      </c>
      <c r="F9264" s="215">
        <v>1110</v>
      </c>
      <c r="G9264" s="215">
        <v>1004</v>
      </c>
      <c r="I9264" s="215" t="s">
        <v>19067</v>
      </c>
      <c r="J9264" s="215" t="s">
        <v>19068</v>
      </c>
      <c r="K9264" s="215" t="s">
        <v>8741</v>
      </c>
      <c r="L9264" s="215" t="s">
        <v>23680</v>
      </c>
      <c r="AD9264" s="216"/>
    </row>
    <row r="9265" spans="1:30" s="215" customFormat="1" x14ac:dyDescent="0.25">
      <c r="A9265" s="215" t="s">
        <v>160</v>
      </c>
      <c r="B9265" s="215">
        <v>6266</v>
      </c>
      <c r="C9265" s="215" t="s">
        <v>288</v>
      </c>
      <c r="D9265" s="215">
        <v>190202628</v>
      </c>
      <c r="E9265" s="215">
        <v>1060</v>
      </c>
      <c r="F9265" s="215">
        <v>1252</v>
      </c>
      <c r="G9265" s="215">
        <v>1004</v>
      </c>
      <c r="I9265" s="215" t="s">
        <v>19069</v>
      </c>
      <c r="J9265" s="215" t="s">
        <v>19070</v>
      </c>
      <c r="K9265" s="215" t="s">
        <v>8688</v>
      </c>
      <c r="L9265" s="215" t="s">
        <v>22375</v>
      </c>
      <c r="AD9265" s="216"/>
    </row>
    <row r="9266" spans="1:30" s="215" customFormat="1" x14ac:dyDescent="0.25">
      <c r="A9266" s="215" t="s">
        <v>160</v>
      </c>
      <c r="B9266" s="215">
        <v>6266</v>
      </c>
      <c r="C9266" s="215" t="s">
        <v>288</v>
      </c>
      <c r="D9266" s="215">
        <v>190202702</v>
      </c>
      <c r="E9266" s="215">
        <v>1060</v>
      </c>
      <c r="F9266" s="215">
        <v>1271</v>
      </c>
      <c r="G9266" s="215">
        <v>1004</v>
      </c>
      <c r="I9266" s="215" t="s">
        <v>19071</v>
      </c>
      <c r="J9266" s="215" t="s">
        <v>19072</v>
      </c>
      <c r="K9266" s="215" t="s">
        <v>8688</v>
      </c>
      <c r="L9266" s="215" t="s">
        <v>22376</v>
      </c>
      <c r="AD9266" s="216"/>
    </row>
    <row r="9267" spans="1:30" s="215" customFormat="1" x14ac:dyDescent="0.25">
      <c r="A9267" s="215" t="s">
        <v>160</v>
      </c>
      <c r="B9267" s="215">
        <v>6266</v>
      </c>
      <c r="C9267" s="215" t="s">
        <v>288</v>
      </c>
      <c r="D9267" s="215">
        <v>190202705</v>
      </c>
      <c r="E9267" s="215">
        <v>1060</v>
      </c>
      <c r="F9267" s="215">
        <v>1263</v>
      </c>
      <c r="G9267" s="215">
        <v>1004</v>
      </c>
      <c r="I9267" s="215" t="s">
        <v>19073</v>
      </c>
      <c r="J9267" s="215" t="s">
        <v>19074</v>
      </c>
      <c r="K9267" s="215" t="s">
        <v>8688</v>
      </c>
      <c r="L9267" s="215" t="s">
        <v>22377</v>
      </c>
      <c r="AD9267" s="216"/>
    </row>
    <row r="9268" spans="1:30" s="215" customFormat="1" x14ac:dyDescent="0.25">
      <c r="A9268" s="215" t="s">
        <v>160</v>
      </c>
      <c r="B9268" s="215">
        <v>6266</v>
      </c>
      <c r="C9268" s="215" t="s">
        <v>288</v>
      </c>
      <c r="D9268" s="215">
        <v>190202753</v>
      </c>
      <c r="E9268" s="215">
        <v>1030</v>
      </c>
      <c r="F9268" s="215">
        <v>1110</v>
      </c>
      <c r="G9268" s="215">
        <v>1004</v>
      </c>
      <c r="I9268" s="215" t="s">
        <v>4701</v>
      </c>
      <c r="J9268" s="215" t="s">
        <v>4702</v>
      </c>
      <c r="K9268" s="215" t="s">
        <v>328</v>
      </c>
      <c r="L9268" s="215" t="s">
        <v>7352</v>
      </c>
      <c r="AD9268" s="216"/>
    </row>
    <row r="9269" spans="1:30" s="215" customFormat="1" x14ac:dyDescent="0.25">
      <c r="A9269" s="215" t="s">
        <v>160</v>
      </c>
      <c r="B9269" s="215">
        <v>6266</v>
      </c>
      <c r="C9269" s="215" t="s">
        <v>288</v>
      </c>
      <c r="D9269" s="215">
        <v>190202983</v>
      </c>
      <c r="E9269" s="215">
        <v>1020</v>
      </c>
      <c r="F9269" s="215">
        <v>1110</v>
      </c>
      <c r="G9269" s="215">
        <v>1004</v>
      </c>
      <c r="I9269" s="215" t="s">
        <v>19075</v>
      </c>
      <c r="J9269" s="215" t="s">
        <v>19076</v>
      </c>
      <c r="K9269" s="215" t="s">
        <v>8741</v>
      </c>
      <c r="L9269" s="215" t="s">
        <v>23681</v>
      </c>
      <c r="AD9269" s="216"/>
    </row>
    <row r="9270" spans="1:30" s="215" customFormat="1" x14ac:dyDescent="0.25">
      <c r="A9270" s="215" t="s">
        <v>160</v>
      </c>
      <c r="B9270" s="215">
        <v>6266</v>
      </c>
      <c r="C9270" s="215" t="s">
        <v>288</v>
      </c>
      <c r="D9270" s="215">
        <v>190203107</v>
      </c>
      <c r="E9270" s="215">
        <v>1060</v>
      </c>
      <c r="F9270" s="215">
        <v>1242</v>
      </c>
      <c r="G9270" s="215">
        <v>1004</v>
      </c>
      <c r="I9270" s="215" t="s">
        <v>19077</v>
      </c>
      <c r="J9270" s="215" t="s">
        <v>19078</v>
      </c>
      <c r="K9270" s="215" t="s">
        <v>8741</v>
      </c>
      <c r="L9270" s="215" t="s">
        <v>23428</v>
      </c>
      <c r="AD9270" s="216"/>
    </row>
    <row r="9271" spans="1:30" s="215" customFormat="1" x14ac:dyDescent="0.25">
      <c r="A9271" s="215" t="s">
        <v>160</v>
      </c>
      <c r="B9271" s="215">
        <v>6266</v>
      </c>
      <c r="C9271" s="215" t="s">
        <v>288</v>
      </c>
      <c r="D9271" s="215">
        <v>190203162</v>
      </c>
      <c r="E9271" s="215">
        <v>1060</v>
      </c>
      <c r="F9271" s="215">
        <v>1121</v>
      </c>
      <c r="G9271" s="215">
        <v>1004</v>
      </c>
      <c r="I9271" s="215" t="s">
        <v>6792</v>
      </c>
      <c r="J9271" s="215" t="s">
        <v>6793</v>
      </c>
      <c r="K9271" s="215" t="s">
        <v>328</v>
      </c>
      <c r="L9271" s="215" t="s">
        <v>7343</v>
      </c>
      <c r="AD9271" s="216"/>
    </row>
    <row r="9272" spans="1:30" s="215" customFormat="1" x14ac:dyDescent="0.25">
      <c r="A9272" s="215" t="s">
        <v>160</v>
      </c>
      <c r="B9272" s="215">
        <v>6266</v>
      </c>
      <c r="C9272" s="215" t="s">
        <v>288</v>
      </c>
      <c r="D9272" s="215">
        <v>190203163</v>
      </c>
      <c r="E9272" s="215">
        <v>1060</v>
      </c>
      <c r="F9272" s="215">
        <v>1110</v>
      </c>
      <c r="G9272" s="215">
        <v>1004</v>
      </c>
      <c r="I9272" s="215" t="s">
        <v>6794</v>
      </c>
      <c r="J9272" s="215" t="s">
        <v>6795</v>
      </c>
      <c r="K9272" s="215" t="s">
        <v>328</v>
      </c>
      <c r="L9272" s="215" t="s">
        <v>7365</v>
      </c>
      <c r="AD9272" s="216"/>
    </row>
    <row r="9273" spans="1:30" s="215" customFormat="1" x14ac:dyDescent="0.25">
      <c r="A9273" s="215" t="s">
        <v>160</v>
      </c>
      <c r="B9273" s="215">
        <v>6266</v>
      </c>
      <c r="C9273" s="215" t="s">
        <v>288</v>
      </c>
      <c r="D9273" s="215">
        <v>190203277</v>
      </c>
      <c r="E9273" s="215">
        <v>1020</v>
      </c>
      <c r="F9273" s="215">
        <v>1110</v>
      </c>
      <c r="G9273" s="215">
        <v>1004</v>
      </c>
      <c r="I9273" s="215" t="s">
        <v>19079</v>
      </c>
      <c r="J9273" s="215" t="s">
        <v>19080</v>
      </c>
      <c r="K9273" s="215" t="s">
        <v>8688</v>
      </c>
      <c r="L9273" s="215" t="s">
        <v>22378</v>
      </c>
      <c r="AD9273" s="216"/>
    </row>
    <row r="9274" spans="1:30" s="215" customFormat="1" x14ac:dyDescent="0.25">
      <c r="A9274" s="215" t="s">
        <v>160</v>
      </c>
      <c r="B9274" s="215">
        <v>6266</v>
      </c>
      <c r="C9274" s="215" t="s">
        <v>288</v>
      </c>
      <c r="D9274" s="215">
        <v>190203278</v>
      </c>
      <c r="E9274" s="215">
        <v>1020</v>
      </c>
      <c r="F9274" s="215">
        <v>1110</v>
      </c>
      <c r="G9274" s="215">
        <v>1004</v>
      </c>
      <c r="I9274" s="215" t="s">
        <v>19081</v>
      </c>
      <c r="J9274" s="215" t="s">
        <v>19082</v>
      </c>
      <c r="K9274" s="215" t="s">
        <v>8741</v>
      </c>
      <c r="L9274" s="215" t="s">
        <v>23682</v>
      </c>
      <c r="AD9274" s="216"/>
    </row>
    <row r="9275" spans="1:30" s="215" customFormat="1" x14ac:dyDescent="0.25">
      <c r="A9275" s="215" t="s">
        <v>160</v>
      </c>
      <c r="B9275" s="215">
        <v>6266</v>
      </c>
      <c r="C9275" s="215" t="s">
        <v>288</v>
      </c>
      <c r="D9275" s="215">
        <v>190203279</v>
      </c>
      <c r="E9275" s="215">
        <v>1020</v>
      </c>
      <c r="F9275" s="215">
        <v>1110</v>
      </c>
      <c r="G9275" s="215">
        <v>1004</v>
      </c>
      <c r="I9275" s="215" t="s">
        <v>19083</v>
      </c>
      <c r="J9275" s="215" t="s">
        <v>19084</v>
      </c>
      <c r="K9275" s="215" t="s">
        <v>8741</v>
      </c>
      <c r="L9275" s="215" t="s">
        <v>23682</v>
      </c>
      <c r="AD9275" s="216"/>
    </row>
    <row r="9276" spans="1:30" s="215" customFormat="1" x14ac:dyDescent="0.25">
      <c r="A9276" s="215" t="s">
        <v>160</v>
      </c>
      <c r="B9276" s="215">
        <v>6266</v>
      </c>
      <c r="C9276" s="215" t="s">
        <v>288</v>
      </c>
      <c r="D9276" s="215">
        <v>190203280</v>
      </c>
      <c r="E9276" s="215">
        <v>1020</v>
      </c>
      <c r="F9276" s="215">
        <v>1110</v>
      </c>
      <c r="G9276" s="215">
        <v>1004</v>
      </c>
      <c r="I9276" s="215" t="s">
        <v>19085</v>
      </c>
      <c r="J9276" s="215" t="s">
        <v>19086</v>
      </c>
      <c r="K9276" s="215" t="s">
        <v>8741</v>
      </c>
      <c r="L9276" s="215" t="s">
        <v>23682</v>
      </c>
      <c r="AD9276" s="216"/>
    </row>
    <row r="9277" spans="1:30" s="215" customFormat="1" x14ac:dyDescent="0.25">
      <c r="A9277" s="215" t="s">
        <v>160</v>
      </c>
      <c r="B9277" s="215">
        <v>6266</v>
      </c>
      <c r="C9277" s="215" t="s">
        <v>288</v>
      </c>
      <c r="D9277" s="215">
        <v>190203281</v>
      </c>
      <c r="E9277" s="215">
        <v>1020</v>
      </c>
      <c r="F9277" s="215">
        <v>1110</v>
      </c>
      <c r="G9277" s="215">
        <v>1004</v>
      </c>
      <c r="I9277" s="215" t="s">
        <v>19087</v>
      </c>
      <c r="J9277" s="215" t="s">
        <v>19088</v>
      </c>
      <c r="K9277" s="215" t="s">
        <v>8741</v>
      </c>
      <c r="L9277" s="215" t="s">
        <v>23682</v>
      </c>
      <c r="AD9277" s="216"/>
    </row>
    <row r="9278" spans="1:30" s="215" customFormat="1" x14ac:dyDescent="0.25">
      <c r="A9278" s="215" t="s">
        <v>160</v>
      </c>
      <c r="B9278" s="215">
        <v>6266</v>
      </c>
      <c r="C9278" s="215" t="s">
        <v>288</v>
      </c>
      <c r="D9278" s="215">
        <v>190203282</v>
      </c>
      <c r="E9278" s="215">
        <v>1020</v>
      </c>
      <c r="F9278" s="215">
        <v>1110</v>
      </c>
      <c r="G9278" s="215">
        <v>1004</v>
      </c>
      <c r="I9278" s="215" t="s">
        <v>19089</v>
      </c>
      <c r="J9278" s="215" t="s">
        <v>19090</v>
      </c>
      <c r="K9278" s="215" t="s">
        <v>8741</v>
      </c>
      <c r="L9278" s="215" t="s">
        <v>23682</v>
      </c>
      <c r="AD9278" s="216"/>
    </row>
    <row r="9279" spans="1:30" s="215" customFormat="1" x14ac:dyDescent="0.25">
      <c r="A9279" s="215" t="s">
        <v>160</v>
      </c>
      <c r="B9279" s="215">
        <v>6266</v>
      </c>
      <c r="C9279" s="215" t="s">
        <v>288</v>
      </c>
      <c r="D9279" s="215">
        <v>190203284</v>
      </c>
      <c r="E9279" s="215">
        <v>1020</v>
      </c>
      <c r="F9279" s="215">
        <v>1110</v>
      </c>
      <c r="G9279" s="215">
        <v>1004</v>
      </c>
      <c r="I9279" s="215" t="s">
        <v>19091</v>
      </c>
      <c r="J9279" s="215" t="s">
        <v>19092</v>
      </c>
      <c r="K9279" s="215" t="s">
        <v>8741</v>
      </c>
      <c r="L9279" s="215" t="s">
        <v>23682</v>
      </c>
      <c r="AD9279" s="216"/>
    </row>
    <row r="9280" spans="1:30" s="215" customFormat="1" x14ac:dyDescent="0.25">
      <c r="A9280" s="215" t="s">
        <v>160</v>
      </c>
      <c r="B9280" s="215">
        <v>6266</v>
      </c>
      <c r="C9280" s="215" t="s">
        <v>288</v>
      </c>
      <c r="D9280" s="215">
        <v>190203314</v>
      </c>
      <c r="E9280" s="215">
        <v>1060</v>
      </c>
      <c r="F9280" s="215">
        <v>1242</v>
      </c>
      <c r="G9280" s="215">
        <v>1004</v>
      </c>
      <c r="I9280" s="215" t="s">
        <v>4703</v>
      </c>
      <c r="J9280" s="215" t="s">
        <v>4704</v>
      </c>
      <c r="K9280" s="215" t="s">
        <v>328</v>
      </c>
      <c r="L9280" s="215" t="s">
        <v>6056</v>
      </c>
      <c r="AD9280" s="216"/>
    </row>
    <row r="9281" spans="1:30" s="215" customFormat="1" x14ac:dyDescent="0.25">
      <c r="A9281" s="215" t="s">
        <v>160</v>
      </c>
      <c r="B9281" s="215">
        <v>6266</v>
      </c>
      <c r="C9281" s="215" t="s">
        <v>288</v>
      </c>
      <c r="D9281" s="215">
        <v>190203324</v>
      </c>
      <c r="E9281" s="215">
        <v>1020</v>
      </c>
      <c r="F9281" s="215">
        <v>1110</v>
      </c>
      <c r="G9281" s="215">
        <v>1004</v>
      </c>
      <c r="I9281" s="215" t="s">
        <v>19093</v>
      </c>
      <c r="J9281" s="215" t="s">
        <v>19094</v>
      </c>
      <c r="K9281" s="215" t="s">
        <v>8741</v>
      </c>
      <c r="L9281" s="215" t="s">
        <v>23683</v>
      </c>
      <c r="AD9281" s="216"/>
    </row>
    <row r="9282" spans="1:30" s="215" customFormat="1" x14ac:dyDescent="0.25">
      <c r="A9282" s="215" t="s">
        <v>160</v>
      </c>
      <c r="B9282" s="215">
        <v>6266</v>
      </c>
      <c r="C9282" s="215" t="s">
        <v>288</v>
      </c>
      <c r="D9282" s="215">
        <v>190203326</v>
      </c>
      <c r="E9282" s="215">
        <v>1020</v>
      </c>
      <c r="F9282" s="215">
        <v>1110</v>
      </c>
      <c r="G9282" s="215">
        <v>1004</v>
      </c>
      <c r="I9282" s="215" t="s">
        <v>19095</v>
      </c>
      <c r="J9282" s="215" t="s">
        <v>19096</v>
      </c>
      <c r="K9282" s="215" t="s">
        <v>8741</v>
      </c>
      <c r="L9282" s="215" t="s">
        <v>23683</v>
      </c>
      <c r="AD9282" s="216"/>
    </row>
    <row r="9283" spans="1:30" s="215" customFormat="1" x14ac:dyDescent="0.25">
      <c r="A9283" s="215" t="s">
        <v>160</v>
      </c>
      <c r="B9283" s="215">
        <v>6266</v>
      </c>
      <c r="C9283" s="215" t="s">
        <v>288</v>
      </c>
      <c r="D9283" s="215">
        <v>190203327</v>
      </c>
      <c r="E9283" s="215">
        <v>1020</v>
      </c>
      <c r="F9283" s="215">
        <v>1110</v>
      </c>
      <c r="G9283" s="215">
        <v>1004</v>
      </c>
      <c r="I9283" s="215" t="s">
        <v>19097</v>
      </c>
      <c r="J9283" s="215" t="s">
        <v>19098</v>
      </c>
      <c r="K9283" s="215" t="s">
        <v>8741</v>
      </c>
      <c r="L9283" s="215" t="s">
        <v>23683</v>
      </c>
      <c r="AD9283" s="216"/>
    </row>
    <row r="9284" spans="1:30" s="215" customFormat="1" x14ac:dyDescent="0.25">
      <c r="A9284" s="215" t="s">
        <v>160</v>
      </c>
      <c r="B9284" s="215">
        <v>6266</v>
      </c>
      <c r="C9284" s="215" t="s">
        <v>288</v>
      </c>
      <c r="D9284" s="215">
        <v>190203364</v>
      </c>
      <c r="E9284" s="215">
        <v>1020</v>
      </c>
      <c r="F9284" s="215">
        <v>1110</v>
      </c>
      <c r="G9284" s="215">
        <v>1004</v>
      </c>
      <c r="I9284" s="215" t="s">
        <v>4705</v>
      </c>
      <c r="J9284" s="215" t="s">
        <v>4706</v>
      </c>
      <c r="K9284" s="215" t="s">
        <v>328</v>
      </c>
      <c r="L9284" s="215" t="s">
        <v>7338</v>
      </c>
      <c r="AD9284" s="216"/>
    </row>
    <row r="9285" spans="1:30" s="215" customFormat="1" x14ac:dyDescent="0.25">
      <c r="A9285" s="215" t="s">
        <v>160</v>
      </c>
      <c r="B9285" s="215">
        <v>6266</v>
      </c>
      <c r="C9285" s="215" t="s">
        <v>288</v>
      </c>
      <c r="D9285" s="215">
        <v>190203369</v>
      </c>
      <c r="E9285" s="215">
        <v>1030</v>
      </c>
      <c r="F9285" s="215">
        <v>1110</v>
      </c>
      <c r="G9285" s="215">
        <v>1004</v>
      </c>
      <c r="I9285" s="215" t="s">
        <v>6796</v>
      </c>
      <c r="J9285" s="215" t="s">
        <v>6797</v>
      </c>
      <c r="K9285" s="215" t="s">
        <v>328</v>
      </c>
      <c r="L9285" s="215" t="s">
        <v>7366</v>
      </c>
      <c r="AD9285" s="216"/>
    </row>
    <row r="9286" spans="1:30" s="215" customFormat="1" x14ac:dyDescent="0.25">
      <c r="A9286" s="215" t="s">
        <v>160</v>
      </c>
      <c r="B9286" s="215">
        <v>6266</v>
      </c>
      <c r="C9286" s="215" t="s">
        <v>288</v>
      </c>
      <c r="D9286" s="215">
        <v>190203430</v>
      </c>
      <c r="E9286" s="215">
        <v>1020</v>
      </c>
      <c r="F9286" s="215">
        <v>1110</v>
      </c>
      <c r="G9286" s="215">
        <v>1004</v>
      </c>
      <c r="I9286" s="215" t="s">
        <v>4707</v>
      </c>
      <c r="J9286" s="215" t="s">
        <v>4708</v>
      </c>
      <c r="K9286" s="215" t="s">
        <v>328</v>
      </c>
      <c r="L9286" s="215" t="s">
        <v>7392</v>
      </c>
      <c r="AD9286" s="216"/>
    </row>
    <row r="9287" spans="1:30" s="215" customFormat="1" x14ac:dyDescent="0.25">
      <c r="A9287" s="215" t="s">
        <v>160</v>
      </c>
      <c r="B9287" s="215">
        <v>6266</v>
      </c>
      <c r="C9287" s="215" t="s">
        <v>288</v>
      </c>
      <c r="D9287" s="215">
        <v>190203434</v>
      </c>
      <c r="E9287" s="215">
        <v>1020</v>
      </c>
      <c r="F9287" s="215">
        <v>1110</v>
      </c>
      <c r="G9287" s="215">
        <v>1004</v>
      </c>
      <c r="I9287" s="215" t="s">
        <v>6798</v>
      </c>
      <c r="J9287" s="215" t="s">
        <v>6799</v>
      </c>
      <c r="K9287" s="215" t="s">
        <v>328</v>
      </c>
      <c r="L9287" s="215" t="s">
        <v>7392</v>
      </c>
      <c r="AD9287" s="216"/>
    </row>
    <row r="9288" spans="1:30" s="215" customFormat="1" x14ac:dyDescent="0.25">
      <c r="A9288" s="215" t="s">
        <v>160</v>
      </c>
      <c r="B9288" s="215">
        <v>6266</v>
      </c>
      <c r="C9288" s="215" t="s">
        <v>288</v>
      </c>
      <c r="D9288" s="215">
        <v>190203562</v>
      </c>
      <c r="E9288" s="215">
        <v>1060</v>
      </c>
      <c r="F9288" s="215">
        <v>1265</v>
      </c>
      <c r="G9288" s="215">
        <v>1004</v>
      </c>
      <c r="I9288" s="215" t="s">
        <v>19099</v>
      </c>
      <c r="J9288" s="215" t="s">
        <v>19100</v>
      </c>
      <c r="K9288" s="215" t="s">
        <v>8688</v>
      </c>
      <c r="L9288" s="215" t="s">
        <v>22379</v>
      </c>
      <c r="AD9288" s="216"/>
    </row>
    <row r="9289" spans="1:30" s="215" customFormat="1" x14ac:dyDescent="0.25">
      <c r="A9289" s="215" t="s">
        <v>160</v>
      </c>
      <c r="B9289" s="215">
        <v>6266</v>
      </c>
      <c r="C9289" s="215" t="s">
        <v>288</v>
      </c>
      <c r="D9289" s="215">
        <v>190203853</v>
      </c>
      <c r="E9289" s="215">
        <v>1060</v>
      </c>
      <c r="F9289" s="215">
        <v>1261</v>
      </c>
      <c r="G9289" s="215">
        <v>1004</v>
      </c>
      <c r="I9289" s="215" t="s">
        <v>19101</v>
      </c>
      <c r="J9289" s="215" t="s">
        <v>19102</v>
      </c>
      <c r="K9289" s="215" t="s">
        <v>8688</v>
      </c>
      <c r="L9289" s="215" t="s">
        <v>22380</v>
      </c>
      <c r="AD9289" s="216"/>
    </row>
    <row r="9290" spans="1:30" s="215" customFormat="1" x14ac:dyDescent="0.25">
      <c r="A9290" s="215" t="s">
        <v>160</v>
      </c>
      <c r="B9290" s="215">
        <v>6266</v>
      </c>
      <c r="C9290" s="215" t="s">
        <v>288</v>
      </c>
      <c r="D9290" s="215">
        <v>190203864</v>
      </c>
      <c r="E9290" s="215">
        <v>1060</v>
      </c>
      <c r="F9290" s="215">
        <v>1271</v>
      </c>
      <c r="G9290" s="215">
        <v>1004</v>
      </c>
      <c r="I9290" s="215" t="s">
        <v>4709</v>
      </c>
      <c r="J9290" s="215" t="s">
        <v>4710</v>
      </c>
      <c r="K9290" s="215" t="s">
        <v>328</v>
      </c>
      <c r="L9290" s="215" t="s">
        <v>6057</v>
      </c>
      <c r="AD9290" s="216"/>
    </row>
    <row r="9291" spans="1:30" s="215" customFormat="1" x14ac:dyDescent="0.25">
      <c r="A9291" s="215" t="s">
        <v>160</v>
      </c>
      <c r="B9291" s="215">
        <v>6266</v>
      </c>
      <c r="C9291" s="215" t="s">
        <v>288</v>
      </c>
      <c r="D9291" s="215">
        <v>190203867</v>
      </c>
      <c r="E9291" s="215">
        <v>1060</v>
      </c>
      <c r="F9291" s="215">
        <v>1252</v>
      </c>
      <c r="G9291" s="215">
        <v>1004</v>
      </c>
      <c r="I9291" s="215" t="s">
        <v>19103</v>
      </c>
      <c r="J9291" s="215" t="s">
        <v>19104</v>
      </c>
      <c r="K9291" s="215" t="s">
        <v>8688</v>
      </c>
      <c r="L9291" s="215" t="s">
        <v>22381</v>
      </c>
      <c r="AD9291" s="216"/>
    </row>
    <row r="9292" spans="1:30" s="215" customFormat="1" x14ac:dyDescent="0.25">
      <c r="A9292" s="215" t="s">
        <v>160</v>
      </c>
      <c r="B9292" s="215">
        <v>6266</v>
      </c>
      <c r="C9292" s="215" t="s">
        <v>288</v>
      </c>
      <c r="D9292" s="215">
        <v>190203915</v>
      </c>
      <c r="E9292" s="215">
        <v>1040</v>
      </c>
      <c r="F9292" s="215">
        <v>1211</v>
      </c>
      <c r="G9292" s="215">
        <v>1004</v>
      </c>
      <c r="I9292" s="215" t="s">
        <v>19105</v>
      </c>
      <c r="J9292" s="215" t="s">
        <v>19106</v>
      </c>
      <c r="K9292" s="215" t="s">
        <v>8688</v>
      </c>
      <c r="L9292" s="215" t="s">
        <v>22382</v>
      </c>
      <c r="AD9292" s="216"/>
    </row>
    <row r="9293" spans="1:30" s="215" customFormat="1" x14ac:dyDescent="0.25">
      <c r="A9293" s="215" t="s">
        <v>160</v>
      </c>
      <c r="B9293" s="215">
        <v>6266</v>
      </c>
      <c r="C9293" s="215" t="s">
        <v>288</v>
      </c>
      <c r="D9293" s="215">
        <v>190204257</v>
      </c>
      <c r="E9293" s="215">
        <v>1020</v>
      </c>
      <c r="F9293" s="215">
        <v>1122</v>
      </c>
      <c r="G9293" s="215">
        <v>1004</v>
      </c>
      <c r="I9293" s="215" t="s">
        <v>4711</v>
      </c>
      <c r="J9293" s="215" t="s">
        <v>4712</v>
      </c>
      <c r="K9293" s="215" t="s">
        <v>328</v>
      </c>
      <c r="L9293" s="215" t="s">
        <v>7331</v>
      </c>
      <c r="AD9293" s="216"/>
    </row>
    <row r="9294" spans="1:30" s="215" customFormat="1" x14ac:dyDescent="0.25">
      <c r="A9294" s="215" t="s">
        <v>160</v>
      </c>
      <c r="B9294" s="215">
        <v>6266</v>
      </c>
      <c r="C9294" s="215" t="s">
        <v>288</v>
      </c>
      <c r="D9294" s="215">
        <v>190205528</v>
      </c>
      <c r="E9294" s="215">
        <v>1060</v>
      </c>
      <c r="F9294" s="215">
        <v>1252</v>
      </c>
      <c r="G9294" s="215">
        <v>1004</v>
      </c>
      <c r="I9294" s="215" t="s">
        <v>19107</v>
      </c>
      <c r="J9294" s="215" t="s">
        <v>19108</v>
      </c>
      <c r="K9294" s="215" t="s">
        <v>8688</v>
      </c>
      <c r="L9294" s="215" t="s">
        <v>22383</v>
      </c>
      <c r="AD9294" s="216"/>
    </row>
    <row r="9295" spans="1:30" s="215" customFormat="1" x14ac:dyDescent="0.25">
      <c r="A9295" s="215" t="s">
        <v>160</v>
      </c>
      <c r="B9295" s="215">
        <v>6266</v>
      </c>
      <c r="C9295" s="215" t="s">
        <v>288</v>
      </c>
      <c r="D9295" s="215">
        <v>190205531</v>
      </c>
      <c r="E9295" s="215">
        <v>1060</v>
      </c>
      <c r="F9295" s="215">
        <v>1271</v>
      </c>
      <c r="G9295" s="215">
        <v>1004</v>
      </c>
      <c r="I9295" s="215" t="s">
        <v>6800</v>
      </c>
      <c r="J9295" s="215" t="s">
        <v>6801</v>
      </c>
      <c r="K9295" s="215" t="s">
        <v>328</v>
      </c>
      <c r="L9295" s="215" t="s">
        <v>7393</v>
      </c>
      <c r="AD9295" s="216"/>
    </row>
    <row r="9296" spans="1:30" s="215" customFormat="1" x14ac:dyDescent="0.25">
      <c r="A9296" s="215" t="s">
        <v>160</v>
      </c>
      <c r="B9296" s="215">
        <v>6266</v>
      </c>
      <c r="C9296" s="215" t="s">
        <v>288</v>
      </c>
      <c r="D9296" s="215">
        <v>190205535</v>
      </c>
      <c r="E9296" s="215">
        <v>1060</v>
      </c>
      <c r="F9296" s="215">
        <v>1271</v>
      </c>
      <c r="G9296" s="215">
        <v>1004</v>
      </c>
      <c r="I9296" s="215" t="s">
        <v>6802</v>
      </c>
      <c r="J9296" s="215" t="s">
        <v>6803</v>
      </c>
      <c r="K9296" s="215" t="s">
        <v>328</v>
      </c>
      <c r="L9296" s="215" t="s">
        <v>7384</v>
      </c>
      <c r="AD9296" s="216"/>
    </row>
    <row r="9297" spans="1:30" s="215" customFormat="1" x14ac:dyDescent="0.25">
      <c r="A9297" s="215" t="s">
        <v>160</v>
      </c>
      <c r="B9297" s="215">
        <v>6266</v>
      </c>
      <c r="C9297" s="215" t="s">
        <v>288</v>
      </c>
      <c r="D9297" s="215">
        <v>190205538</v>
      </c>
      <c r="E9297" s="215">
        <v>1060</v>
      </c>
      <c r="F9297" s="215">
        <v>1271</v>
      </c>
      <c r="G9297" s="215">
        <v>1004</v>
      </c>
      <c r="I9297" s="215" t="s">
        <v>4713</v>
      </c>
      <c r="J9297" s="215" t="s">
        <v>4714</v>
      </c>
      <c r="K9297" s="215" t="s">
        <v>328</v>
      </c>
      <c r="L9297" s="215" t="s">
        <v>7394</v>
      </c>
      <c r="AD9297" s="216"/>
    </row>
    <row r="9298" spans="1:30" s="215" customFormat="1" x14ac:dyDescent="0.25">
      <c r="A9298" s="215" t="s">
        <v>160</v>
      </c>
      <c r="B9298" s="215">
        <v>6266</v>
      </c>
      <c r="C9298" s="215" t="s">
        <v>288</v>
      </c>
      <c r="D9298" s="215">
        <v>190205541</v>
      </c>
      <c r="E9298" s="215">
        <v>1060</v>
      </c>
      <c r="F9298" s="215">
        <v>1271</v>
      </c>
      <c r="G9298" s="215">
        <v>1004</v>
      </c>
      <c r="I9298" s="215" t="s">
        <v>4715</v>
      </c>
      <c r="J9298" s="215" t="s">
        <v>4716</v>
      </c>
      <c r="K9298" s="215" t="s">
        <v>328</v>
      </c>
      <c r="L9298" s="215" t="s">
        <v>7395</v>
      </c>
      <c r="AD9298" s="216"/>
    </row>
    <row r="9299" spans="1:30" s="215" customFormat="1" x14ac:dyDescent="0.25">
      <c r="A9299" s="215" t="s">
        <v>160</v>
      </c>
      <c r="B9299" s="215">
        <v>6266</v>
      </c>
      <c r="C9299" s="215" t="s">
        <v>288</v>
      </c>
      <c r="D9299" s="215">
        <v>190205542</v>
      </c>
      <c r="E9299" s="215">
        <v>1020</v>
      </c>
      <c r="F9299" s="215">
        <v>1271</v>
      </c>
      <c r="G9299" s="215">
        <v>1004</v>
      </c>
      <c r="I9299" s="215" t="s">
        <v>6804</v>
      </c>
      <c r="J9299" s="215" t="s">
        <v>6805</v>
      </c>
      <c r="K9299" s="215" t="s">
        <v>328</v>
      </c>
      <c r="L9299" s="215" t="s">
        <v>7395</v>
      </c>
      <c r="AD9299" s="216"/>
    </row>
    <row r="9300" spans="1:30" s="215" customFormat="1" x14ac:dyDescent="0.25">
      <c r="A9300" s="215" t="s">
        <v>160</v>
      </c>
      <c r="B9300" s="215">
        <v>6266</v>
      </c>
      <c r="C9300" s="215" t="s">
        <v>288</v>
      </c>
      <c r="D9300" s="215">
        <v>190205543</v>
      </c>
      <c r="E9300" s="215">
        <v>1060</v>
      </c>
      <c r="F9300" s="215">
        <v>1271</v>
      </c>
      <c r="G9300" s="215">
        <v>1004</v>
      </c>
      <c r="I9300" s="215" t="s">
        <v>4717</v>
      </c>
      <c r="J9300" s="215" t="s">
        <v>4718</v>
      </c>
      <c r="K9300" s="215" t="s">
        <v>328</v>
      </c>
      <c r="L9300" s="215" t="s">
        <v>7395</v>
      </c>
      <c r="AD9300" s="216"/>
    </row>
    <row r="9301" spans="1:30" s="215" customFormat="1" x14ac:dyDescent="0.25">
      <c r="A9301" s="215" t="s">
        <v>160</v>
      </c>
      <c r="B9301" s="215">
        <v>6266</v>
      </c>
      <c r="C9301" s="215" t="s">
        <v>288</v>
      </c>
      <c r="D9301" s="215">
        <v>190205544</v>
      </c>
      <c r="E9301" s="215">
        <v>1060</v>
      </c>
      <c r="F9301" s="215">
        <v>1271</v>
      </c>
      <c r="G9301" s="215">
        <v>1004</v>
      </c>
      <c r="I9301" s="215" t="s">
        <v>4719</v>
      </c>
      <c r="J9301" s="215" t="s">
        <v>4720</v>
      </c>
      <c r="K9301" s="215" t="s">
        <v>328</v>
      </c>
      <c r="L9301" s="215" t="s">
        <v>7395</v>
      </c>
      <c r="AD9301" s="216"/>
    </row>
    <row r="9302" spans="1:30" s="215" customFormat="1" x14ac:dyDescent="0.25">
      <c r="A9302" s="215" t="s">
        <v>160</v>
      </c>
      <c r="B9302" s="215">
        <v>6266</v>
      </c>
      <c r="C9302" s="215" t="s">
        <v>288</v>
      </c>
      <c r="D9302" s="215">
        <v>190205545</v>
      </c>
      <c r="E9302" s="215">
        <v>1060</v>
      </c>
      <c r="F9302" s="215">
        <v>1110</v>
      </c>
      <c r="G9302" s="215">
        <v>1004</v>
      </c>
      <c r="I9302" s="215" t="s">
        <v>4721</v>
      </c>
      <c r="J9302" s="215" t="s">
        <v>4722</v>
      </c>
      <c r="K9302" s="215" t="s">
        <v>328</v>
      </c>
      <c r="L9302" s="215" t="s">
        <v>7349</v>
      </c>
      <c r="AD9302" s="216"/>
    </row>
    <row r="9303" spans="1:30" s="215" customFormat="1" x14ac:dyDescent="0.25">
      <c r="A9303" s="215" t="s">
        <v>160</v>
      </c>
      <c r="B9303" s="215">
        <v>6266</v>
      </c>
      <c r="C9303" s="215" t="s">
        <v>288</v>
      </c>
      <c r="D9303" s="215">
        <v>190205549</v>
      </c>
      <c r="E9303" s="215">
        <v>1060</v>
      </c>
      <c r="F9303" s="215">
        <v>1110</v>
      </c>
      <c r="G9303" s="215">
        <v>1004</v>
      </c>
      <c r="I9303" s="215" t="s">
        <v>4723</v>
      </c>
      <c r="J9303" s="215" t="s">
        <v>4724</v>
      </c>
      <c r="K9303" s="215" t="s">
        <v>328</v>
      </c>
      <c r="L9303" s="215" t="s">
        <v>7391</v>
      </c>
      <c r="AD9303" s="216"/>
    </row>
    <row r="9304" spans="1:30" s="215" customFormat="1" x14ac:dyDescent="0.25">
      <c r="A9304" s="215" t="s">
        <v>160</v>
      </c>
      <c r="B9304" s="215">
        <v>6266</v>
      </c>
      <c r="C9304" s="215" t="s">
        <v>288</v>
      </c>
      <c r="D9304" s="215">
        <v>190205551</v>
      </c>
      <c r="E9304" s="215">
        <v>1060</v>
      </c>
      <c r="F9304" s="215">
        <v>1110</v>
      </c>
      <c r="G9304" s="215">
        <v>1004</v>
      </c>
      <c r="I9304" s="215" t="s">
        <v>4725</v>
      </c>
      <c r="J9304" s="215" t="s">
        <v>4726</v>
      </c>
      <c r="K9304" s="215" t="s">
        <v>328</v>
      </c>
      <c r="L9304" s="215" t="s">
        <v>7396</v>
      </c>
      <c r="AD9304" s="216"/>
    </row>
    <row r="9305" spans="1:30" s="215" customFormat="1" x14ac:dyDescent="0.25">
      <c r="A9305" s="215" t="s">
        <v>160</v>
      </c>
      <c r="B9305" s="215">
        <v>6266</v>
      </c>
      <c r="C9305" s="215" t="s">
        <v>288</v>
      </c>
      <c r="D9305" s="215">
        <v>190205553</v>
      </c>
      <c r="E9305" s="215">
        <v>1020</v>
      </c>
      <c r="F9305" s="215">
        <v>1110</v>
      </c>
      <c r="G9305" s="215">
        <v>1004</v>
      </c>
      <c r="I9305" s="215" t="s">
        <v>6806</v>
      </c>
      <c r="J9305" s="215" t="s">
        <v>6807</v>
      </c>
      <c r="K9305" s="215" t="s">
        <v>328</v>
      </c>
      <c r="L9305" s="215" t="s">
        <v>7396</v>
      </c>
      <c r="AD9305" s="216"/>
    </row>
    <row r="9306" spans="1:30" s="215" customFormat="1" x14ac:dyDescent="0.25">
      <c r="A9306" s="215" t="s">
        <v>160</v>
      </c>
      <c r="B9306" s="215">
        <v>6266</v>
      </c>
      <c r="C9306" s="215" t="s">
        <v>288</v>
      </c>
      <c r="D9306" s="215">
        <v>190205554</v>
      </c>
      <c r="E9306" s="215">
        <v>1060</v>
      </c>
      <c r="F9306" s="215">
        <v>1110</v>
      </c>
      <c r="G9306" s="215">
        <v>1004</v>
      </c>
      <c r="I9306" s="215" t="s">
        <v>4727</v>
      </c>
      <c r="J9306" s="215" t="s">
        <v>4728</v>
      </c>
      <c r="K9306" s="215" t="s">
        <v>328</v>
      </c>
      <c r="L9306" s="215" t="s">
        <v>7396</v>
      </c>
      <c r="AD9306" s="216"/>
    </row>
    <row r="9307" spans="1:30" s="215" customFormat="1" x14ac:dyDescent="0.25">
      <c r="A9307" s="215" t="s">
        <v>160</v>
      </c>
      <c r="B9307" s="215">
        <v>6266</v>
      </c>
      <c r="C9307" s="215" t="s">
        <v>288</v>
      </c>
      <c r="D9307" s="215">
        <v>190205566</v>
      </c>
      <c r="E9307" s="215">
        <v>1060</v>
      </c>
      <c r="F9307" s="215">
        <v>1274</v>
      </c>
      <c r="G9307" s="215">
        <v>1004</v>
      </c>
      <c r="I9307" s="215" t="s">
        <v>4729</v>
      </c>
      <c r="J9307" s="215" t="s">
        <v>4730</v>
      </c>
      <c r="K9307" s="215" t="s">
        <v>328</v>
      </c>
      <c r="L9307" s="215" t="s">
        <v>7397</v>
      </c>
      <c r="AD9307" s="216"/>
    </row>
    <row r="9308" spans="1:30" s="215" customFormat="1" x14ac:dyDescent="0.25">
      <c r="A9308" s="215" t="s">
        <v>160</v>
      </c>
      <c r="B9308" s="215">
        <v>6266</v>
      </c>
      <c r="C9308" s="215" t="s">
        <v>288</v>
      </c>
      <c r="D9308" s="215">
        <v>190205567</v>
      </c>
      <c r="E9308" s="215">
        <v>1060</v>
      </c>
      <c r="F9308" s="215">
        <v>1274</v>
      </c>
      <c r="G9308" s="215">
        <v>1004</v>
      </c>
      <c r="I9308" s="215" t="s">
        <v>6808</v>
      </c>
      <c r="J9308" s="215" t="s">
        <v>6809</v>
      </c>
      <c r="K9308" s="215" t="s">
        <v>328</v>
      </c>
      <c r="L9308" s="215" t="s">
        <v>7397</v>
      </c>
      <c r="AD9308" s="216"/>
    </row>
    <row r="9309" spans="1:30" s="215" customFormat="1" x14ac:dyDescent="0.25">
      <c r="A9309" s="215" t="s">
        <v>160</v>
      </c>
      <c r="B9309" s="215">
        <v>6266</v>
      </c>
      <c r="C9309" s="215" t="s">
        <v>288</v>
      </c>
      <c r="D9309" s="215">
        <v>190205569</v>
      </c>
      <c r="E9309" s="215">
        <v>1020</v>
      </c>
      <c r="F9309" s="215">
        <v>1122</v>
      </c>
      <c r="G9309" s="215">
        <v>1004</v>
      </c>
      <c r="I9309" s="215" t="s">
        <v>4731</v>
      </c>
      <c r="J9309" s="215" t="s">
        <v>4732</v>
      </c>
      <c r="K9309" s="215" t="s">
        <v>328</v>
      </c>
      <c r="L9309" s="215" t="s">
        <v>7334</v>
      </c>
      <c r="AD9309" s="216"/>
    </row>
    <row r="9310" spans="1:30" s="215" customFormat="1" x14ac:dyDescent="0.25">
      <c r="A9310" s="215" t="s">
        <v>160</v>
      </c>
      <c r="B9310" s="215">
        <v>6266</v>
      </c>
      <c r="C9310" s="215" t="s">
        <v>288</v>
      </c>
      <c r="D9310" s="215">
        <v>190205571</v>
      </c>
      <c r="E9310" s="215">
        <v>1020</v>
      </c>
      <c r="F9310" s="215">
        <v>1110</v>
      </c>
      <c r="G9310" s="215">
        <v>1004</v>
      </c>
      <c r="I9310" s="215" t="s">
        <v>4733</v>
      </c>
      <c r="J9310" s="215" t="s">
        <v>4734</v>
      </c>
      <c r="K9310" s="215" t="s">
        <v>328</v>
      </c>
      <c r="L9310" s="215" t="s">
        <v>7398</v>
      </c>
      <c r="AD9310" s="216"/>
    </row>
    <row r="9311" spans="1:30" s="215" customFormat="1" x14ac:dyDescent="0.25">
      <c r="A9311" s="215" t="s">
        <v>160</v>
      </c>
      <c r="B9311" s="215">
        <v>6266</v>
      </c>
      <c r="C9311" s="215" t="s">
        <v>288</v>
      </c>
      <c r="D9311" s="215">
        <v>190205575</v>
      </c>
      <c r="E9311" s="215">
        <v>1060</v>
      </c>
      <c r="F9311" s="215">
        <v>1110</v>
      </c>
      <c r="G9311" s="215">
        <v>1004</v>
      </c>
      <c r="I9311" s="215" t="s">
        <v>6810</v>
      </c>
      <c r="J9311" s="215" t="s">
        <v>6811</v>
      </c>
      <c r="K9311" s="215" t="s">
        <v>328</v>
      </c>
      <c r="L9311" s="215" t="s">
        <v>7398</v>
      </c>
      <c r="AD9311" s="216"/>
    </row>
    <row r="9312" spans="1:30" s="215" customFormat="1" x14ac:dyDescent="0.25">
      <c r="A9312" s="215" t="s">
        <v>160</v>
      </c>
      <c r="B9312" s="215">
        <v>6266</v>
      </c>
      <c r="C9312" s="215" t="s">
        <v>288</v>
      </c>
      <c r="D9312" s="215">
        <v>190205581</v>
      </c>
      <c r="E9312" s="215">
        <v>1060</v>
      </c>
      <c r="F9312" s="215">
        <v>1110</v>
      </c>
      <c r="G9312" s="215">
        <v>1004</v>
      </c>
      <c r="I9312" s="215" t="s">
        <v>4735</v>
      </c>
      <c r="J9312" s="215" t="s">
        <v>4736</v>
      </c>
      <c r="K9312" s="215" t="s">
        <v>328</v>
      </c>
      <c r="L9312" s="215" t="s">
        <v>7398</v>
      </c>
      <c r="AD9312" s="216"/>
    </row>
    <row r="9313" spans="1:30" s="215" customFormat="1" x14ac:dyDescent="0.25">
      <c r="A9313" s="215" t="s">
        <v>160</v>
      </c>
      <c r="B9313" s="215">
        <v>6266</v>
      </c>
      <c r="C9313" s="215" t="s">
        <v>288</v>
      </c>
      <c r="D9313" s="215">
        <v>190205583</v>
      </c>
      <c r="E9313" s="215">
        <v>1060</v>
      </c>
      <c r="F9313" s="215">
        <v>1110</v>
      </c>
      <c r="G9313" s="215">
        <v>1004</v>
      </c>
      <c r="I9313" s="215" t="s">
        <v>4737</v>
      </c>
      <c r="J9313" s="215" t="s">
        <v>4738</v>
      </c>
      <c r="K9313" s="215" t="s">
        <v>328</v>
      </c>
      <c r="L9313" s="215" t="s">
        <v>7398</v>
      </c>
      <c r="AD9313" s="216"/>
    </row>
    <row r="9314" spans="1:30" s="215" customFormat="1" x14ac:dyDescent="0.25">
      <c r="A9314" s="215" t="s">
        <v>160</v>
      </c>
      <c r="B9314" s="215">
        <v>6266</v>
      </c>
      <c r="C9314" s="215" t="s">
        <v>288</v>
      </c>
      <c r="D9314" s="215">
        <v>190205592</v>
      </c>
      <c r="E9314" s="215">
        <v>1060</v>
      </c>
      <c r="F9314" s="215">
        <v>1121</v>
      </c>
      <c r="G9314" s="215">
        <v>1004</v>
      </c>
      <c r="I9314" s="215" t="s">
        <v>4739</v>
      </c>
      <c r="J9314" s="215" t="s">
        <v>4740</v>
      </c>
      <c r="K9314" s="215" t="s">
        <v>328</v>
      </c>
      <c r="L9314" s="215" t="s">
        <v>7332</v>
      </c>
      <c r="AD9314" s="216"/>
    </row>
    <row r="9315" spans="1:30" s="215" customFormat="1" x14ac:dyDescent="0.25">
      <c r="A9315" s="215" t="s">
        <v>160</v>
      </c>
      <c r="B9315" s="215">
        <v>6266</v>
      </c>
      <c r="C9315" s="215" t="s">
        <v>288</v>
      </c>
      <c r="D9315" s="215">
        <v>190205599</v>
      </c>
      <c r="E9315" s="215">
        <v>1020</v>
      </c>
      <c r="F9315" s="215">
        <v>1122</v>
      </c>
      <c r="G9315" s="215">
        <v>1004</v>
      </c>
      <c r="I9315" s="215" t="s">
        <v>4741</v>
      </c>
      <c r="J9315" s="215" t="s">
        <v>4742</v>
      </c>
      <c r="K9315" s="215" t="s">
        <v>328</v>
      </c>
      <c r="L9315" s="215" t="s">
        <v>7334</v>
      </c>
      <c r="AD9315" s="216"/>
    </row>
    <row r="9316" spans="1:30" s="215" customFormat="1" x14ac:dyDescent="0.25">
      <c r="A9316" s="215" t="s">
        <v>160</v>
      </c>
      <c r="B9316" s="215">
        <v>6266</v>
      </c>
      <c r="C9316" s="215" t="s">
        <v>288</v>
      </c>
      <c r="D9316" s="215">
        <v>190205603</v>
      </c>
      <c r="E9316" s="215">
        <v>1060</v>
      </c>
      <c r="F9316" s="215">
        <v>1271</v>
      </c>
      <c r="G9316" s="215">
        <v>1004</v>
      </c>
      <c r="I9316" s="215" t="s">
        <v>19109</v>
      </c>
      <c r="J9316" s="215" t="s">
        <v>19110</v>
      </c>
      <c r="K9316" s="215" t="s">
        <v>8688</v>
      </c>
      <c r="L9316" s="215" t="s">
        <v>22384</v>
      </c>
      <c r="AD9316" s="216"/>
    </row>
    <row r="9317" spans="1:30" s="215" customFormat="1" x14ac:dyDescent="0.25">
      <c r="A9317" s="215" t="s">
        <v>160</v>
      </c>
      <c r="B9317" s="215">
        <v>6266</v>
      </c>
      <c r="C9317" s="215" t="s">
        <v>288</v>
      </c>
      <c r="D9317" s="215">
        <v>190205608</v>
      </c>
      <c r="E9317" s="215">
        <v>1060</v>
      </c>
      <c r="F9317" s="215">
        <v>1271</v>
      </c>
      <c r="G9317" s="215">
        <v>1004</v>
      </c>
      <c r="I9317" s="215" t="s">
        <v>4743</v>
      </c>
      <c r="J9317" s="215" t="s">
        <v>4744</v>
      </c>
      <c r="K9317" s="215" t="s">
        <v>328</v>
      </c>
      <c r="L9317" s="215" t="s">
        <v>7385</v>
      </c>
      <c r="AD9317" s="216"/>
    </row>
    <row r="9318" spans="1:30" s="215" customFormat="1" x14ac:dyDescent="0.25">
      <c r="A9318" s="215" t="s">
        <v>160</v>
      </c>
      <c r="B9318" s="215">
        <v>6266</v>
      </c>
      <c r="C9318" s="215" t="s">
        <v>288</v>
      </c>
      <c r="D9318" s="215">
        <v>190205745</v>
      </c>
      <c r="E9318" s="215">
        <v>1060</v>
      </c>
      <c r="F9318" s="215">
        <v>1263</v>
      </c>
      <c r="G9318" s="215">
        <v>1004</v>
      </c>
      <c r="I9318" s="215" t="s">
        <v>19111</v>
      </c>
      <c r="J9318" s="215" t="s">
        <v>19112</v>
      </c>
      <c r="K9318" s="215" t="s">
        <v>8741</v>
      </c>
      <c r="L9318" s="215" t="s">
        <v>23684</v>
      </c>
      <c r="AD9318" s="216"/>
    </row>
    <row r="9319" spans="1:30" s="215" customFormat="1" x14ac:dyDescent="0.25">
      <c r="A9319" s="215" t="s">
        <v>160</v>
      </c>
      <c r="B9319" s="215">
        <v>6266</v>
      </c>
      <c r="C9319" s="215" t="s">
        <v>288</v>
      </c>
      <c r="D9319" s="215">
        <v>190208351</v>
      </c>
      <c r="E9319" s="215">
        <v>1040</v>
      </c>
      <c r="G9319" s="215">
        <v>1004</v>
      </c>
      <c r="I9319" s="215" t="s">
        <v>19113</v>
      </c>
      <c r="J9319" s="215" t="s">
        <v>19114</v>
      </c>
      <c r="K9319" s="215" t="s">
        <v>8688</v>
      </c>
      <c r="L9319" s="215" t="s">
        <v>22385</v>
      </c>
      <c r="AD9319" s="216"/>
    </row>
    <row r="9320" spans="1:30" s="215" customFormat="1" x14ac:dyDescent="0.25">
      <c r="A9320" s="215" t="s">
        <v>160</v>
      </c>
      <c r="B9320" s="215">
        <v>6266</v>
      </c>
      <c r="C9320" s="215" t="s">
        <v>288</v>
      </c>
      <c r="D9320" s="215">
        <v>190211832</v>
      </c>
      <c r="E9320" s="215">
        <v>1020</v>
      </c>
      <c r="F9320" s="215">
        <v>1122</v>
      </c>
      <c r="G9320" s="215">
        <v>1004</v>
      </c>
      <c r="I9320" s="215" t="s">
        <v>19115</v>
      </c>
      <c r="J9320" s="215" t="s">
        <v>19116</v>
      </c>
      <c r="K9320" s="215" t="s">
        <v>8741</v>
      </c>
      <c r="L9320" s="215" t="s">
        <v>23685</v>
      </c>
      <c r="AD9320" s="216"/>
    </row>
    <row r="9321" spans="1:30" s="215" customFormat="1" x14ac:dyDescent="0.25">
      <c r="A9321" s="215" t="s">
        <v>160</v>
      </c>
      <c r="B9321" s="215">
        <v>6266</v>
      </c>
      <c r="C9321" s="215" t="s">
        <v>288</v>
      </c>
      <c r="D9321" s="215">
        <v>190211834</v>
      </c>
      <c r="E9321" s="215">
        <v>1020</v>
      </c>
      <c r="F9321" s="215">
        <v>1122</v>
      </c>
      <c r="G9321" s="215">
        <v>1004</v>
      </c>
      <c r="I9321" s="215" t="s">
        <v>19117</v>
      </c>
      <c r="J9321" s="215" t="s">
        <v>19118</v>
      </c>
      <c r="K9321" s="215" t="s">
        <v>8741</v>
      </c>
      <c r="L9321" s="215" t="s">
        <v>23685</v>
      </c>
      <c r="AD9321" s="216"/>
    </row>
    <row r="9322" spans="1:30" s="215" customFormat="1" x14ac:dyDescent="0.25">
      <c r="A9322" s="215" t="s">
        <v>160</v>
      </c>
      <c r="B9322" s="215">
        <v>6266</v>
      </c>
      <c r="C9322" s="215" t="s">
        <v>288</v>
      </c>
      <c r="D9322" s="215">
        <v>190211932</v>
      </c>
      <c r="E9322" s="215">
        <v>1020</v>
      </c>
      <c r="F9322" s="215">
        <v>1122</v>
      </c>
      <c r="G9322" s="215">
        <v>1004</v>
      </c>
      <c r="I9322" s="215" t="s">
        <v>4745</v>
      </c>
      <c r="J9322" s="215" t="s">
        <v>4746</v>
      </c>
      <c r="K9322" s="215" t="s">
        <v>328</v>
      </c>
      <c r="L9322" s="215" t="s">
        <v>6058</v>
      </c>
      <c r="AD9322" s="216"/>
    </row>
    <row r="9323" spans="1:30" s="215" customFormat="1" x14ac:dyDescent="0.25">
      <c r="A9323" s="215" t="s">
        <v>160</v>
      </c>
      <c r="B9323" s="215">
        <v>6266</v>
      </c>
      <c r="C9323" s="215" t="s">
        <v>288</v>
      </c>
      <c r="D9323" s="215">
        <v>190211955</v>
      </c>
      <c r="E9323" s="215">
        <v>1020</v>
      </c>
      <c r="F9323" s="215">
        <v>1122</v>
      </c>
      <c r="G9323" s="215">
        <v>1004</v>
      </c>
      <c r="I9323" s="215" t="s">
        <v>4747</v>
      </c>
      <c r="J9323" s="215" t="s">
        <v>4748</v>
      </c>
      <c r="K9323" s="215" t="s">
        <v>328</v>
      </c>
      <c r="L9323" s="215" t="s">
        <v>6058</v>
      </c>
      <c r="AD9323" s="216"/>
    </row>
    <row r="9324" spans="1:30" s="215" customFormat="1" x14ac:dyDescent="0.25">
      <c r="A9324" s="215" t="s">
        <v>160</v>
      </c>
      <c r="B9324" s="215">
        <v>6266</v>
      </c>
      <c r="C9324" s="215" t="s">
        <v>288</v>
      </c>
      <c r="D9324" s="215">
        <v>190211979</v>
      </c>
      <c r="E9324" s="215">
        <v>1020</v>
      </c>
      <c r="F9324" s="215">
        <v>1122</v>
      </c>
      <c r="G9324" s="215">
        <v>1004</v>
      </c>
      <c r="I9324" s="215" t="s">
        <v>19119</v>
      </c>
      <c r="J9324" s="215" t="s">
        <v>19120</v>
      </c>
      <c r="K9324" s="215" t="s">
        <v>8741</v>
      </c>
      <c r="L9324" s="215" t="s">
        <v>23686</v>
      </c>
      <c r="AD9324" s="216"/>
    </row>
    <row r="9325" spans="1:30" s="215" customFormat="1" x14ac:dyDescent="0.25">
      <c r="A9325" s="215" t="s">
        <v>160</v>
      </c>
      <c r="B9325" s="215">
        <v>6266</v>
      </c>
      <c r="C9325" s="215" t="s">
        <v>288</v>
      </c>
      <c r="D9325" s="215">
        <v>190212020</v>
      </c>
      <c r="E9325" s="215">
        <v>1020</v>
      </c>
      <c r="F9325" s="215">
        <v>1122</v>
      </c>
      <c r="G9325" s="215">
        <v>1004</v>
      </c>
      <c r="I9325" s="215" t="s">
        <v>19121</v>
      </c>
      <c r="J9325" s="215" t="s">
        <v>19122</v>
      </c>
      <c r="K9325" s="215" t="s">
        <v>8741</v>
      </c>
      <c r="L9325" s="215" t="s">
        <v>23687</v>
      </c>
      <c r="AD9325" s="216"/>
    </row>
    <row r="9326" spans="1:30" s="215" customFormat="1" x14ac:dyDescent="0.25">
      <c r="A9326" s="215" t="s">
        <v>160</v>
      </c>
      <c r="B9326" s="215">
        <v>6266</v>
      </c>
      <c r="C9326" s="215" t="s">
        <v>288</v>
      </c>
      <c r="D9326" s="215">
        <v>190212064</v>
      </c>
      <c r="E9326" s="215">
        <v>1020</v>
      </c>
      <c r="F9326" s="215">
        <v>1110</v>
      </c>
      <c r="G9326" s="215">
        <v>1004</v>
      </c>
      <c r="I9326" s="215" t="s">
        <v>19123</v>
      </c>
      <c r="J9326" s="215" t="s">
        <v>19124</v>
      </c>
      <c r="K9326" s="215" t="s">
        <v>8741</v>
      </c>
      <c r="L9326" s="215" t="s">
        <v>23688</v>
      </c>
      <c r="AD9326" s="216"/>
    </row>
    <row r="9327" spans="1:30" s="215" customFormat="1" x14ac:dyDescent="0.25">
      <c r="A9327" s="215" t="s">
        <v>160</v>
      </c>
      <c r="B9327" s="215">
        <v>6266</v>
      </c>
      <c r="C9327" s="215" t="s">
        <v>288</v>
      </c>
      <c r="D9327" s="215">
        <v>190212066</v>
      </c>
      <c r="E9327" s="215">
        <v>1020</v>
      </c>
      <c r="F9327" s="215">
        <v>1110</v>
      </c>
      <c r="G9327" s="215">
        <v>1004</v>
      </c>
      <c r="I9327" s="215" t="s">
        <v>19125</v>
      </c>
      <c r="J9327" s="215" t="s">
        <v>19126</v>
      </c>
      <c r="K9327" s="215" t="s">
        <v>8741</v>
      </c>
      <c r="L9327" s="215" t="s">
        <v>23688</v>
      </c>
      <c r="AD9327" s="216"/>
    </row>
    <row r="9328" spans="1:30" s="215" customFormat="1" x14ac:dyDescent="0.25">
      <c r="A9328" s="215" t="s">
        <v>160</v>
      </c>
      <c r="B9328" s="215">
        <v>6266</v>
      </c>
      <c r="C9328" s="215" t="s">
        <v>288</v>
      </c>
      <c r="D9328" s="215">
        <v>190216243</v>
      </c>
      <c r="E9328" s="215">
        <v>1030</v>
      </c>
      <c r="F9328" s="215">
        <v>1122</v>
      </c>
      <c r="G9328" s="215">
        <v>1004</v>
      </c>
      <c r="I9328" s="215" t="s">
        <v>19127</v>
      </c>
      <c r="J9328" s="215" t="s">
        <v>19128</v>
      </c>
      <c r="K9328" s="215" t="s">
        <v>8741</v>
      </c>
      <c r="L9328" s="215" t="s">
        <v>23689</v>
      </c>
      <c r="AD9328" s="216"/>
    </row>
    <row r="9329" spans="1:30" s="215" customFormat="1" x14ac:dyDescent="0.25">
      <c r="A9329" s="215" t="s">
        <v>160</v>
      </c>
      <c r="B9329" s="215">
        <v>6266</v>
      </c>
      <c r="C9329" s="215" t="s">
        <v>288</v>
      </c>
      <c r="D9329" s="215">
        <v>190218648</v>
      </c>
      <c r="E9329" s="215">
        <v>1020</v>
      </c>
      <c r="F9329" s="215">
        <v>1110</v>
      </c>
      <c r="G9329" s="215">
        <v>1004</v>
      </c>
      <c r="I9329" s="215" t="s">
        <v>4749</v>
      </c>
      <c r="J9329" s="215" t="s">
        <v>4750</v>
      </c>
      <c r="K9329" s="215" t="s">
        <v>328</v>
      </c>
      <c r="L9329" s="215" t="s">
        <v>7389</v>
      </c>
      <c r="AD9329" s="216"/>
    </row>
    <row r="9330" spans="1:30" s="215" customFormat="1" x14ac:dyDescent="0.25">
      <c r="A9330" s="215" t="s">
        <v>160</v>
      </c>
      <c r="B9330" s="215">
        <v>6266</v>
      </c>
      <c r="C9330" s="215" t="s">
        <v>288</v>
      </c>
      <c r="D9330" s="215">
        <v>190221268</v>
      </c>
      <c r="E9330" s="215">
        <v>1020</v>
      </c>
      <c r="F9330" s="215">
        <v>1110</v>
      </c>
      <c r="G9330" s="215">
        <v>1004</v>
      </c>
      <c r="I9330" s="215" t="s">
        <v>19129</v>
      </c>
      <c r="J9330" s="215" t="s">
        <v>19130</v>
      </c>
      <c r="K9330" s="215" t="s">
        <v>8741</v>
      </c>
      <c r="L9330" s="215" t="s">
        <v>23592</v>
      </c>
      <c r="AD9330" s="216"/>
    </row>
    <row r="9331" spans="1:30" s="215" customFormat="1" x14ac:dyDescent="0.25">
      <c r="A9331" s="215" t="s">
        <v>160</v>
      </c>
      <c r="B9331" s="215">
        <v>6266</v>
      </c>
      <c r="C9331" s="215" t="s">
        <v>288</v>
      </c>
      <c r="D9331" s="215">
        <v>190237252</v>
      </c>
      <c r="E9331" s="215">
        <v>1020</v>
      </c>
      <c r="F9331" s="215">
        <v>1122</v>
      </c>
      <c r="G9331" s="215">
        <v>1004</v>
      </c>
      <c r="I9331" s="215" t="s">
        <v>19131</v>
      </c>
      <c r="J9331" s="215" t="s">
        <v>19132</v>
      </c>
      <c r="K9331" s="215" t="s">
        <v>8741</v>
      </c>
      <c r="L9331" s="215" t="s">
        <v>23690</v>
      </c>
      <c r="AD9331" s="216"/>
    </row>
    <row r="9332" spans="1:30" s="215" customFormat="1" x14ac:dyDescent="0.25">
      <c r="A9332" s="215" t="s">
        <v>160</v>
      </c>
      <c r="B9332" s="215">
        <v>6266</v>
      </c>
      <c r="C9332" s="215" t="s">
        <v>288</v>
      </c>
      <c r="D9332" s="215">
        <v>190265728</v>
      </c>
      <c r="E9332" s="215">
        <v>1040</v>
      </c>
      <c r="G9332" s="215">
        <v>1004</v>
      </c>
      <c r="I9332" s="215" t="s">
        <v>19133</v>
      </c>
      <c r="J9332" s="215" t="s">
        <v>19134</v>
      </c>
      <c r="K9332" s="215" t="s">
        <v>8741</v>
      </c>
      <c r="L9332" s="215" t="s">
        <v>23691</v>
      </c>
      <c r="AD9332" s="216"/>
    </row>
    <row r="9333" spans="1:30" s="215" customFormat="1" x14ac:dyDescent="0.25">
      <c r="A9333" s="215" t="s">
        <v>160</v>
      </c>
      <c r="B9333" s="215">
        <v>6266</v>
      </c>
      <c r="C9333" s="215" t="s">
        <v>288</v>
      </c>
      <c r="D9333" s="215">
        <v>190274852</v>
      </c>
      <c r="E9333" s="215">
        <v>1020</v>
      </c>
      <c r="F9333" s="215">
        <v>1110</v>
      </c>
      <c r="G9333" s="215">
        <v>1004</v>
      </c>
      <c r="I9333" s="215" t="s">
        <v>19135</v>
      </c>
      <c r="J9333" s="215" t="s">
        <v>19136</v>
      </c>
      <c r="K9333" s="215" t="s">
        <v>8741</v>
      </c>
      <c r="L9333" s="215" t="s">
        <v>23692</v>
      </c>
      <c r="AD9333" s="216"/>
    </row>
    <row r="9334" spans="1:30" s="215" customFormat="1" x14ac:dyDescent="0.25">
      <c r="A9334" s="215" t="s">
        <v>160</v>
      </c>
      <c r="B9334" s="215">
        <v>6266</v>
      </c>
      <c r="C9334" s="215" t="s">
        <v>288</v>
      </c>
      <c r="D9334" s="215">
        <v>190274890</v>
      </c>
      <c r="E9334" s="215">
        <v>1060</v>
      </c>
      <c r="F9334" s="215">
        <v>1252</v>
      </c>
      <c r="G9334" s="215">
        <v>1004</v>
      </c>
      <c r="I9334" s="215" t="s">
        <v>19137</v>
      </c>
      <c r="J9334" s="215" t="s">
        <v>19138</v>
      </c>
      <c r="K9334" s="215" t="s">
        <v>8688</v>
      </c>
      <c r="L9334" s="215" t="s">
        <v>22386</v>
      </c>
      <c r="AD9334" s="216"/>
    </row>
    <row r="9335" spans="1:30" s="215" customFormat="1" x14ac:dyDescent="0.25">
      <c r="A9335" s="215" t="s">
        <v>160</v>
      </c>
      <c r="B9335" s="215">
        <v>6266</v>
      </c>
      <c r="C9335" s="215" t="s">
        <v>288</v>
      </c>
      <c r="D9335" s="215">
        <v>190274928</v>
      </c>
      <c r="E9335" s="215">
        <v>1040</v>
      </c>
      <c r="F9335" s="215">
        <v>1121</v>
      </c>
      <c r="G9335" s="215">
        <v>1004</v>
      </c>
      <c r="I9335" s="215" t="s">
        <v>4751</v>
      </c>
      <c r="J9335" s="215" t="s">
        <v>4752</v>
      </c>
      <c r="K9335" s="215" t="s">
        <v>328</v>
      </c>
      <c r="L9335" s="215" t="s">
        <v>6059</v>
      </c>
      <c r="AD9335" s="216"/>
    </row>
    <row r="9336" spans="1:30" s="215" customFormat="1" x14ac:dyDescent="0.25">
      <c r="A9336" s="215" t="s">
        <v>160</v>
      </c>
      <c r="B9336" s="215">
        <v>6266</v>
      </c>
      <c r="C9336" s="215" t="s">
        <v>288</v>
      </c>
      <c r="D9336" s="215">
        <v>190275088</v>
      </c>
      <c r="E9336" s="215">
        <v>1060</v>
      </c>
      <c r="F9336" s="215">
        <v>1252</v>
      </c>
      <c r="G9336" s="215">
        <v>1004</v>
      </c>
      <c r="I9336" s="215" t="s">
        <v>19139</v>
      </c>
      <c r="J9336" s="215" t="s">
        <v>19140</v>
      </c>
      <c r="K9336" s="215" t="s">
        <v>8688</v>
      </c>
      <c r="L9336" s="215" t="s">
        <v>22387</v>
      </c>
      <c r="AD9336" s="216"/>
    </row>
    <row r="9337" spans="1:30" s="215" customFormat="1" x14ac:dyDescent="0.25">
      <c r="A9337" s="215" t="s">
        <v>160</v>
      </c>
      <c r="B9337" s="215">
        <v>6266</v>
      </c>
      <c r="C9337" s="215" t="s">
        <v>288</v>
      </c>
      <c r="D9337" s="215">
        <v>190275288</v>
      </c>
      <c r="E9337" s="215">
        <v>1020</v>
      </c>
      <c r="F9337" s="215">
        <v>1122</v>
      </c>
      <c r="G9337" s="215">
        <v>1004</v>
      </c>
      <c r="I9337" s="215" t="s">
        <v>19141</v>
      </c>
      <c r="J9337" s="215" t="s">
        <v>19142</v>
      </c>
      <c r="K9337" s="215" t="s">
        <v>8688</v>
      </c>
      <c r="L9337" s="215" t="s">
        <v>22388</v>
      </c>
      <c r="AD9337" s="216"/>
    </row>
    <row r="9338" spans="1:30" s="215" customFormat="1" x14ac:dyDescent="0.25">
      <c r="A9338" s="215" t="s">
        <v>160</v>
      </c>
      <c r="B9338" s="215">
        <v>6266</v>
      </c>
      <c r="C9338" s="215" t="s">
        <v>288</v>
      </c>
      <c r="D9338" s="215">
        <v>190275469</v>
      </c>
      <c r="E9338" s="215">
        <v>1040</v>
      </c>
      <c r="G9338" s="215">
        <v>1004</v>
      </c>
      <c r="I9338" s="215" t="s">
        <v>19143</v>
      </c>
      <c r="J9338" s="215" t="s">
        <v>19144</v>
      </c>
      <c r="K9338" s="215" t="s">
        <v>8741</v>
      </c>
      <c r="L9338" s="215" t="s">
        <v>23693</v>
      </c>
      <c r="AD9338" s="216"/>
    </row>
    <row r="9339" spans="1:30" s="215" customFormat="1" x14ac:dyDescent="0.25">
      <c r="A9339" s="215" t="s">
        <v>160</v>
      </c>
      <c r="B9339" s="215">
        <v>6266</v>
      </c>
      <c r="C9339" s="215" t="s">
        <v>288</v>
      </c>
      <c r="D9339" s="215">
        <v>190303628</v>
      </c>
      <c r="E9339" s="215">
        <v>1060</v>
      </c>
      <c r="F9339" s="215">
        <v>1242</v>
      </c>
      <c r="G9339" s="215">
        <v>1004</v>
      </c>
      <c r="I9339" s="215" t="s">
        <v>19145</v>
      </c>
      <c r="J9339" s="215" t="s">
        <v>19146</v>
      </c>
      <c r="K9339" s="215" t="s">
        <v>8688</v>
      </c>
      <c r="L9339" s="215" t="s">
        <v>22389</v>
      </c>
      <c r="AD9339" s="216"/>
    </row>
    <row r="9340" spans="1:30" s="215" customFormat="1" x14ac:dyDescent="0.25">
      <c r="A9340" s="215" t="s">
        <v>160</v>
      </c>
      <c r="B9340" s="215">
        <v>6266</v>
      </c>
      <c r="C9340" s="215" t="s">
        <v>288</v>
      </c>
      <c r="D9340" s="215">
        <v>190329768</v>
      </c>
      <c r="E9340" s="215">
        <v>1020</v>
      </c>
      <c r="F9340" s="215">
        <v>1110</v>
      </c>
      <c r="G9340" s="215">
        <v>1004</v>
      </c>
      <c r="I9340" s="215" t="s">
        <v>4753</v>
      </c>
      <c r="J9340" s="215" t="s">
        <v>4754</v>
      </c>
      <c r="K9340" s="215" t="s">
        <v>328</v>
      </c>
      <c r="L9340" s="215" t="s">
        <v>7322</v>
      </c>
      <c r="AD9340" s="216"/>
    </row>
    <row r="9341" spans="1:30" s="215" customFormat="1" x14ac:dyDescent="0.25">
      <c r="A9341" s="215" t="s">
        <v>160</v>
      </c>
      <c r="B9341" s="215">
        <v>6266</v>
      </c>
      <c r="C9341" s="215" t="s">
        <v>288</v>
      </c>
      <c r="D9341" s="215">
        <v>190329771</v>
      </c>
      <c r="E9341" s="215">
        <v>1020</v>
      </c>
      <c r="F9341" s="215">
        <v>1110</v>
      </c>
      <c r="G9341" s="215">
        <v>1004</v>
      </c>
      <c r="I9341" s="215" t="s">
        <v>4755</v>
      </c>
      <c r="J9341" s="215" t="s">
        <v>4756</v>
      </c>
      <c r="K9341" s="215" t="s">
        <v>328</v>
      </c>
      <c r="L9341" s="215" t="s">
        <v>7322</v>
      </c>
      <c r="AD9341" s="216"/>
    </row>
    <row r="9342" spans="1:30" s="215" customFormat="1" x14ac:dyDescent="0.25">
      <c r="A9342" s="215" t="s">
        <v>160</v>
      </c>
      <c r="B9342" s="215">
        <v>6266</v>
      </c>
      <c r="C9342" s="215" t="s">
        <v>288</v>
      </c>
      <c r="D9342" s="215">
        <v>190329789</v>
      </c>
      <c r="E9342" s="215">
        <v>1020</v>
      </c>
      <c r="F9342" s="215">
        <v>1271</v>
      </c>
      <c r="G9342" s="215">
        <v>1004</v>
      </c>
      <c r="I9342" s="215" t="s">
        <v>6812</v>
      </c>
      <c r="J9342" s="215" t="s">
        <v>6813</v>
      </c>
      <c r="K9342" s="215" t="s">
        <v>328</v>
      </c>
      <c r="L9342" s="215" t="s">
        <v>7399</v>
      </c>
      <c r="AD9342" s="216"/>
    </row>
    <row r="9343" spans="1:30" s="215" customFormat="1" x14ac:dyDescent="0.25">
      <c r="A9343" s="215" t="s">
        <v>160</v>
      </c>
      <c r="B9343" s="215">
        <v>6266</v>
      </c>
      <c r="C9343" s="215" t="s">
        <v>288</v>
      </c>
      <c r="D9343" s="215">
        <v>190346449</v>
      </c>
      <c r="E9343" s="215">
        <v>1060</v>
      </c>
      <c r="F9343" s="215">
        <v>1252</v>
      </c>
      <c r="G9343" s="215">
        <v>1004</v>
      </c>
      <c r="I9343" s="215" t="s">
        <v>4757</v>
      </c>
      <c r="J9343" s="215" t="s">
        <v>4758</v>
      </c>
      <c r="K9343" s="215" t="s">
        <v>328</v>
      </c>
      <c r="L9343" s="215" t="s">
        <v>7359</v>
      </c>
      <c r="AD9343" s="216"/>
    </row>
    <row r="9344" spans="1:30" s="215" customFormat="1" x14ac:dyDescent="0.25">
      <c r="A9344" s="215" t="s">
        <v>160</v>
      </c>
      <c r="B9344" s="215">
        <v>6266</v>
      </c>
      <c r="C9344" s="215" t="s">
        <v>288</v>
      </c>
      <c r="D9344" s="215">
        <v>190346948</v>
      </c>
      <c r="E9344" s="215">
        <v>1060</v>
      </c>
      <c r="F9344" s="215">
        <v>1271</v>
      </c>
      <c r="G9344" s="215">
        <v>1004</v>
      </c>
      <c r="I9344" s="215" t="s">
        <v>19147</v>
      </c>
      <c r="J9344" s="215" t="s">
        <v>19148</v>
      </c>
      <c r="K9344" s="215" t="s">
        <v>8741</v>
      </c>
      <c r="L9344" s="215" t="s">
        <v>23694</v>
      </c>
      <c r="AD9344" s="216"/>
    </row>
    <row r="9345" spans="1:30" s="215" customFormat="1" x14ac:dyDescent="0.25">
      <c r="A9345" s="215" t="s">
        <v>160</v>
      </c>
      <c r="B9345" s="215">
        <v>6266</v>
      </c>
      <c r="C9345" s="215" t="s">
        <v>288</v>
      </c>
      <c r="D9345" s="215">
        <v>190347076</v>
      </c>
      <c r="E9345" s="215">
        <v>1060</v>
      </c>
      <c r="F9345" s="215">
        <v>1220</v>
      </c>
      <c r="G9345" s="215">
        <v>1004</v>
      </c>
      <c r="I9345" s="215" t="s">
        <v>19149</v>
      </c>
      <c r="J9345" s="215" t="s">
        <v>19150</v>
      </c>
      <c r="K9345" s="215" t="s">
        <v>8688</v>
      </c>
      <c r="L9345" s="215" t="s">
        <v>22390</v>
      </c>
      <c r="AD9345" s="216"/>
    </row>
    <row r="9346" spans="1:30" s="215" customFormat="1" x14ac:dyDescent="0.25">
      <c r="A9346" s="215" t="s">
        <v>160</v>
      </c>
      <c r="B9346" s="215">
        <v>6266</v>
      </c>
      <c r="C9346" s="215" t="s">
        <v>288</v>
      </c>
      <c r="D9346" s="215">
        <v>190347109</v>
      </c>
      <c r="E9346" s="215">
        <v>1040</v>
      </c>
      <c r="F9346" s="215">
        <v>1274</v>
      </c>
      <c r="G9346" s="215">
        <v>1004</v>
      </c>
      <c r="I9346" s="215" t="s">
        <v>4759</v>
      </c>
      <c r="J9346" s="215" t="s">
        <v>4760</v>
      </c>
      <c r="K9346" s="215" t="s">
        <v>328</v>
      </c>
      <c r="L9346" s="215" t="s">
        <v>7397</v>
      </c>
      <c r="AD9346" s="216"/>
    </row>
    <row r="9347" spans="1:30" s="215" customFormat="1" x14ac:dyDescent="0.25">
      <c r="A9347" s="215" t="s">
        <v>160</v>
      </c>
      <c r="B9347" s="215">
        <v>6266</v>
      </c>
      <c r="C9347" s="215" t="s">
        <v>288</v>
      </c>
      <c r="D9347" s="215">
        <v>190347148</v>
      </c>
      <c r="E9347" s="215">
        <v>1040</v>
      </c>
      <c r="F9347" s="215">
        <v>1121</v>
      </c>
      <c r="G9347" s="215">
        <v>1004</v>
      </c>
      <c r="I9347" s="215" t="s">
        <v>4761</v>
      </c>
      <c r="J9347" s="215" t="s">
        <v>4762</v>
      </c>
      <c r="K9347" s="215" t="s">
        <v>328</v>
      </c>
      <c r="L9347" s="215" t="s">
        <v>7351</v>
      </c>
      <c r="AD9347" s="216"/>
    </row>
    <row r="9348" spans="1:30" s="215" customFormat="1" x14ac:dyDescent="0.25">
      <c r="A9348" s="215" t="s">
        <v>160</v>
      </c>
      <c r="B9348" s="215">
        <v>6266</v>
      </c>
      <c r="C9348" s="215" t="s">
        <v>288</v>
      </c>
      <c r="D9348" s="215">
        <v>190360914</v>
      </c>
      <c r="E9348" s="215">
        <v>1020</v>
      </c>
      <c r="F9348" s="215">
        <v>1110</v>
      </c>
      <c r="G9348" s="215">
        <v>1004</v>
      </c>
      <c r="I9348" s="215" t="s">
        <v>19151</v>
      </c>
      <c r="J9348" s="215" t="s">
        <v>19152</v>
      </c>
      <c r="K9348" s="215" t="s">
        <v>8741</v>
      </c>
      <c r="L9348" s="215" t="s">
        <v>23695</v>
      </c>
      <c r="AD9348" s="216"/>
    </row>
    <row r="9349" spans="1:30" s="215" customFormat="1" x14ac:dyDescent="0.25">
      <c r="A9349" s="215" t="s">
        <v>160</v>
      </c>
      <c r="B9349" s="215">
        <v>6266</v>
      </c>
      <c r="C9349" s="215" t="s">
        <v>288</v>
      </c>
      <c r="D9349" s="215">
        <v>190360915</v>
      </c>
      <c r="E9349" s="215">
        <v>1020</v>
      </c>
      <c r="F9349" s="215">
        <v>1110</v>
      </c>
      <c r="G9349" s="215">
        <v>1004</v>
      </c>
      <c r="I9349" s="215" t="s">
        <v>19153</v>
      </c>
      <c r="J9349" s="215" t="s">
        <v>19154</v>
      </c>
      <c r="K9349" s="215" t="s">
        <v>8741</v>
      </c>
      <c r="L9349" s="215" t="s">
        <v>23695</v>
      </c>
      <c r="AD9349" s="216"/>
    </row>
    <row r="9350" spans="1:30" s="215" customFormat="1" x14ac:dyDescent="0.25">
      <c r="A9350" s="215" t="s">
        <v>160</v>
      </c>
      <c r="B9350" s="215">
        <v>6266</v>
      </c>
      <c r="C9350" s="215" t="s">
        <v>288</v>
      </c>
      <c r="D9350" s="215">
        <v>190360916</v>
      </c>
      <c r="E9350" s="215">
        <v>1020</v>
      </c>
      <c r="F9350" s="215">
        <v>1110</v>
      </c>
      <c r="G9350" s="215">
        <v>1004</v>
      </c>
      <c r="I9350" s="215" t="s">
        <v>19155</v>
      </c>
      <c r="J9350" s="215" t="s">
        <v>19156</v>
      </c>
      <c r="K9350" s="215" t="s">
        <v>8741</v>
      </c>
      <c r="L9350" s="215" t="s">
        <v>23695</v>
      </c>
      <c r="AD9350" s="216"/>
    </row>
    <row r="9351" spans="1:30" s="215" customFormat="1" x14ac:dyDescent="0.25">
      <c r="A9351" s="215" t="s">
        <v>160</v>
      </c>
      <c r="B9351" s="215">
        <v>6266</v>
      </c>
      <c r="C9351" s="215" t="s">
        <v>288</v>
      </c>
      <c r="D9351" s="215">
        <v>190364350</v>
      </c>
      <c r="E9351" s="215">
        <v>1060</v>
      </c>
      <c r="F9351" s="215">
        <v>1252</v>
      </c>
      <c r="G9351" s="215">
        <v>1004</v>
      </c>
      <c r="I9351" s="215" t="s">
        <v>19157</v>
      </c>
      <c r="J9351" s="215" t="s">
        <v>19158</v>
      </c>
      <c r="K9351" s="215" t="s">
        <v>8741</v>
      </c>
      <c r="L9351" s="215" t="s">
        <v>23696</v>
      </c>
      <c r="AD9351" s="216"/>
    </row>
    <row r="9352" spans="1:30" s="215" customFormat="1" x14ac:dyDescent="0.25">
      <c r="A9352" s="215" t="s">
        <v>160</v>
      </c>
      <c r="B9352" s="215">
        <v>6266</v>
      </c>
      <c r="C9352" s="215" t="s">
        <v>288</v>
      </c>
      <c r="D9352" s="215">
        <v>190364375</v>
      </c>
      <c r="E9352" s="215">
        <v>1020</v>
      </c>
      <c r="F9352" s="215">
        <v>1122</v>
      </c>
      <c r="G9352" s="215">
        <v>1004</v>
      </c>
      <c r="I9352" s="215" t="s">
        <v>4763</v>
      </c>
      <c r="J9352" s="215" t="s">
        <v>4764</v>
      </c>
      <c r="K9352" s="215" t="s">
        <v>328</v>
      </c>
      <c r="L9352" s="215" t="s">
        <v>7371</v>
      </c>
      <c r="AD9352" s="216"/>
    </row>
    <row r="9353" spans="1:30" s="215" customFormat="1" x14ac:dyDescent="0.25">
      <c r="A9353" s="215" t="s">
        <v>160</v>
      </c>
      <c r="B9353" s="215">
        <v>6266</v>
      </c>
      <c r="C9353" s="215" t="s">
        <v>288</v>
      </c>
      <c r="D9353" s="215">
        <v>190364492</v>
      </c>
      <c r="E9353" s="215">
        <v>1020</v>
      </c>
      <c r="F9353" s="215">
        <v>1122</v>
      </c>
      <c r="G9353" s="215">
        <v>1004</v>
      </c>
      <c r="I9353" s="215" t="s">
        <v>4765</v>
      </c>
      <c r="J9353" s="215" t="s">
        <v>4766</v>
      </c>
      <c r="K9353" s="215" t="s">
        <v>328</v>
      </c>
      <c r="L9353" s="215" t="s">
        <v>7333</v>
      </c>
      <c r="AD9353" s="216"/>
    </row>
    <row r="9354" spans="1:30" s="215" customFormat="1" x14ac:dyDescent="0.25">
      <c r="A9354" s="215" t="s">
        <v>160</v>
      </c>
      <c r="B9354" s="215">
        <v>6266</v>
      </c>
      <c r="C9354" s="215" t="s">
        <v>288</v>
      </c>
      <c r="D9354" s="215">
        <v>190364691</v>
      </c>
      <c r="E9354" s="215">
        <v>1020</v>
      </c>
      <c r="F9354" s="215">
        <v>1110</v>
      </c>
      <c r="G9354" s="215">
        <v>1004</v>
      </c>
      <c r="I9354" s="215" t="s">
        <v>4767</v>
      </c>
      <c r="J9354" s="215" t="s">
        <v>4768</v>
      </c>
      <c r="K9354" s="215" t="s">
        <v>328</v>
      </c>
      <c r="L9354" s="215" t="s">
        <v>7400</v>
      </c>
      <c r="AD9354" s="216"/>
    </row>
    <row r="9355" spans="1:30" s="215" customFormat="1" x14ac:dyDescent="0.25">
      <c r="A9355" s="215" t="s">
        <v>160</v>
      </c>
      <c r="B9355" s="215">
        <v>6266</v>
      </c>
      <c r="C9355" s="215" t="s">
        <v>288</v>
      </c>
      <c r="D9355" s="215">
        <v>190367035</v>
      </c>
      <c r="E9355" s="215">
        <v>1060</v>
      </c>
      <c r="F9355" s="215">
        <v>1230</v>
      </c>
      <c r="G9355" s="215">
        <v>1004</v>
      </c>
      <c r="I9355" s="215" t="s">
        <v>19159</v>
      </c>
      <c r="J9355" s="215" t="s">
        <v>19160</v>
      </c>
      <c r="K9355" s="215" t="s">
        <v>8741</v>
      </c>
      <c r="L9355" s="215" t="s">
        <v>23697</v>
      </c>
      <c r="AD9355" s="216"/>
    </row>
    <row r="9356" spans="1:30" s="215" customFormat="1" x14ac:dyDescent="0.25">
      <c r="A9356" s="215" t="s">
        <v>160</v>
      </c>
      <c r="B9356" s="215">
        <v>6266</v>
      </c>
      <c r="C9356" s="215" t="s">
        <v>288</v>
      </c>
      <c r="D9356" s="215">
        <v>190430068</v>
      </c>
      <c r="E9356" s="215">
        <v>1020</v>
      </c>
      <c r="F9356" s="215">
        <v>1110</v>
      </c>
      <c r="G9356" s="215">
        <v>1004</v>
      </c>
      <c r="I9356" s="215" t="s">
        <v>19161</v>
      </c>
      <c r="J9356" s="215" t="s">
        <v>19162</v>
      </c>
      <c r="K9356" s="215" t="s">
        <v>8688</v>
      </c>
      <c r="L9356" s="215" t="s">
        <v>22391</v>
      </c>
      <c r="AD9356" s="216"/>
    </row>
    <row r="9357" spans="1:30" s="215" customFormat="1" x14ac:dyDescent="0.25">
      <c r="A9357" s="215" t="s">
        <v>160</v>
      </c>
      <c r="B9357" s="215">
        <v>6266</v>
      </c>
      <c r="C9357" s="215" t="s">
        <v>288</v>
      </c>
      <c r="D9357" s="215">
        <v>190433208</v>
      </c>
      <c r="E9357" s="215">
        <v>1060</v>
      </c>
      <c r="G9357" s="215">
        <v>1004</v>
      </c>
      <c r="I9357" s="215" t="s">
        <v>6814</v>
      </c>
      <c r="J9357" s="215" t="s">
        <v>6815</v>
      </c>
      <c r="K9357" s="215" t="s">
        <v>328</v>
      </c>
      <c r="L9357" s="215" t="s">
        <v>7401</v>
      </c>
      <c r="AD9357" s="216"/>
    </row>
    <row r="9358" spans="1:30" s="215" customFormat="1" x14ac:dyDescent="0.25">
      <c r="A9358" s="215" t="s">
        <v>160</v>
      </c>
      <c r="B9358" s="215">
        <v>6266</v>
      </c>
      <c r="C9358" s="215" t="s">
        <v>288</v>
      </c>
      <c r="D9358" s="215">
        <v>190433228</v>
      </c>
      <c r="E9358" s="215">
        <v>1060</v>
      </c>
      <c r="G9358" s="215">
        <v>1004</v>
      </c>
      <c r="I9358" s="215" t="s">
        <v>4769</v>
      </c>
      <c r="J9358" s="215" t="s">
        <v>4770</v>
      </c>
      <c r="K9358" s="215" t="s">
        <v>328</v>
      </c>
      <c r="L9358" s="215" t="s">
        <v>7401</v>
      </c>
      <c r="AD9358" s="216"/>
    </row>
    <row r="9359" spans="1:30" s="215" customFormat="1" x14ac:dyDescent="0.25">
      <c r="A9359" s="215" t="s">
        <v>160</v>
      </c>
      <c r="B9359" s="215">
        <v>6266</v>
      </c>
      <c r="C9359" s="215" t="s">
        <v>288</v>
      </c>
      <c r="D9359" s="215">
        <v>190440709</v>
      </c>
      <c r="E9359" s="215">
        <v>1020</v>
      </c>
      <c r="F9359" s="215">
        <v>1110</v>
      </c>
      <c r="G9359" s="215">
        <v>1004</v>
      </c>
      <c r="I9359" s="215" t="s">
        <v>19163</v>
      </c>
      <c r="J9359" s="215" t="s">
        <v>19164</v>
      </c>
      <c r="K9359" s="215" t="s">
        <v>8741</v>
      </c>
      <c r="L9359" s="215" t="s">
        <v>23431</v>
      </c>
      <c r="AD9359" s="216"/>
    </row>
    <row r="9360" spans="1:30" s="215" customFormat="1" x14ac:dyDescent="0.25">
      <c r="A9360" s="215" t="s">
        <v>160</v>
      </c>
      <c r="B9360" s="215">
        <v>6266</v>
      </c>
      <c r="C9360" s="215" t="s">
        <v>288</v>
      </c>
      <c r="D9360" s="215">
        <v>190471349</v>
      </c>
      <c r="E9360" s="215">
        <v>1020</v>
      </c>
      <c r="F9360" s="215">
        <v>1110</v>
      </c>
      <c r="G9360" s="215">
        <v>1004</v>
      </c>
      <c r="I9360" s="215" t="s">
        <v>19165</v>
      </c>
      <c r="J9360" s="215" t="s">
        <v>19166</v>
      </c>
      <c r="K9360" s="215" t="s">
        <v>8741</v>
      </c>
      <c r="L9360" s="215" t="s">
        <v>23698</v>
      </c>
      <c r="AD9360" s="216"/>
    </row>
    <row r="9361" spans="1:30" s="215" customFormat="1" x14ac:dyDescent="0.25">
      <c r="A9361" s="215" t="s">
        <v>160</v>
      </c>
      <c r="B9361" s="215">
        <v>6266</v>
      </c>
      <c r="C9361" s="215" t="s">
        <v>288</v>
      </c>
      <c r="D9361" s="215">
        <v>190471350</v>
      </c>
      <c r="E9361" s="215">
        <v>1020</v>
      </c>
      <c r="F9361" s="215">
        <v>1110</v>
      </c>
      <c r="G9361" s="215">
        <v>1004</v>
      </c>
      <c r="I9361" s="215" t="s">
        <v>19167</v>
      </c>
      <c r="J9361" s="215" t="s">
        <v>19168</v>
      </c>
      <c r="K9361" s="215" t="s">
        <v>8741</v>
      </c>
      <c r="L9361" s="215" t="s">
        <v>23698</v>
      </c>
      <c r="AD9361" s="216"/>
    </row>
    <row r="9362" spans="1:30" s="215" customFormat="1" x14ac:dyDescent="0.25">
      <c r="A9362" s="215" t="s">
        <v>160</v>
      </c>
      <c r="B9362" s="215">
        <v>6266</v>
      </c>
      <c r="C9362" s="215" t="s">
        <v>288</v>
      </c>
      <c r="D9362" s="215">
        <v>190471351</v>
      </c>
      <c r="E9362" s="215">
        <v>1020</v>
      </c>
      <c r="F9362" s="215">
        <v>1110</v>
      </c>
      <c r="G9362" s="215">
        <v>1004</v>
      </c>
      <c r="I9362" s="215" t="s">
        <v>19169</v>
      </c>
      <c r="J9362" s="215" t="s">
        <v>19170</v>
      </c>
      <c r="K9362" s="215" t="s">
        <v>8741</v>
      </c>
      <c r="L9362" s="215" t="s">
        <v>23698</v>
      </c>
      <c r="AD9362" s="216"/>
    </row>
    <row r="9363" spans="1:30" s="215" customFormat="1" x14ac:dyDescent="0.25">
      <c r="A9363" s="215" t="s">
        <v>160</v>
      </c>
      <c r="B9363" s="215">
        <v>6266</v>
      </c>
      <c r="C9363" s="215" t="s">
        <v>288</v>
      </c>
      <c r="D9363" s="215">
        <v>190477496</v>
      </c>
      <c r="E9363" s="215">
        <v>1020</v>
      </c>
      <c r="F9363" s="215">
        <v>1122</v>
      </c>
      <c r="G9363" s="215">
        <v>1004</v>
      </c>
      <c r="I9363" s="215" t="s">
        <v>19171</v>
      </c>
      <c r="J9363" s="215" t="s">
        <v>19172</v>
      </c>
      <c r="K9363" s="215" t="s">
        <v>8741</v>
      </c>
      <c r="L9363" s="215" t="s">
        <v>23699</v>
      </c>
      <c r="AD9363" s="216"/>
    </row>
    <row r="9364" spans="1:30" s="215" customFormat="1" x14ac:dyDescent="0.25">
      <c r="A9364" s="215" t="s">
        <v>160</v>
      </c>
      <c r="B9364" s="215">
        <v>6266</v>
      </c>
      <c r="C9364" s="215" t="s">
        <v>288</v>
      </c>
      <c r="D9364" s="215">
        <v>190520568</v>
      </c>
      <c r="E9364" s="215">
        <v>1060</v>
      </c>
      <c r="F9364" s="215">
        <v>1242</v>
      </c>
      <c r="G9364" s="215">
        <v>1004</v>
      </c>
      <c r="I9364" s="215" t="s">
        <v>19173</v>
      </c>
      <c r="J9364" s="215" t="s">
        <v>19174</v>
      </c>
      <c r="K9364" s="215" t="s">
        <v>8688</v>
      </c>
      <c r="L9364" s="215" t="s">
        <v>22392</v>
      </c>
      <c r="AD9364" s="216"/>
    </row>
    <row r="9365" spans="1:30" s="215" customFormat="1" x14ac:dyDescent="0.25">
      <c r="A9365" s="215" t="s">
        <v>160</v>
      </c>
      <c r="B9365" s="215">
        <v>6266</v>
      </c>
      <c r="C9365" s="215" t="s">
        <v>288</v>
      </c>
      <c r="D9365" s="215">
        <v>190520808</v>
      </c>
      <c r="E9365" s="215">
        <v>1060</v>
      </c>
      <c r="F9365" s="215">
        <v>1252</v>
      </c>
      <c r="G9365" s="215">
        <v>1004</v>
      </c>
      <c r="I9365" s="215" t="s">
        <v>19175</v>
      </c>
      <c r="J9365" s="215" t="s">
        <v>19176</v>
      </c>
      <c r="K9365" s="215" t="s">
        <v>8741</v>
      </c>
      <c r="L9365" s="215" t="s">
        <v>23700</v>
      </c>
      <c r="AD9365" s="216"/>
    </row>
    <row r="9366" spans="1:30" s="215" customFormat="1" x14ac:dyDescent="0.25">
      <c r="A9366" s="215" t="s">
        <v>160</v>
      </c>
      <c r="B9366" s="215">
        <v>6266</v>
      </c>
      <c r="C9366" s="215" t="s">
        <v>288</v>
      </c>
      <c r="D9366" s="215">
        <v>190520969</v>
      </c>
      <c r="E9366" s="215">
        <v>1060</v>
      </c>
      <c r="F9366" s="215">
        <v>1242</v>
      </c>
      <c r="G9366" s="215">
        <v>1004</v>
      </c>
      <c r="I9366" s="215" t="s">
        <v>19177</v>
      </c>
      <c r="J9366" s="215" t="s">
        <v>19178</v>
      </c>
      <c r="K9366" s="215" t="s">
        <v>8741</v>
      </c>
      <c r="L9366" s="215" t="s">
        <v>23701</v>
      </c>
      <c r="AD9366" s="216"/>
    </row>
    <row r="9367" spans="1:30" s="215" customFormat="1" x14ac:dyDescent="0.25">
      <c r="A9367" s="215" t="s">
        <v>160</v>
      </c>
      <c r="B9367" s="215">
        <v>6266</v>
      </c>
      <c r="C9367" s="215" t="s">
        <v>288</v>
      </c>
      <c r="D9367" s="215">
        <v>190521048</v>
      </c>
      <c r="E9367" s="215">
        <v>1060</v>
      </c>
      <c r="F9367" s="215">
        <v>1271</v>
      </c>
      <c r="G9367" s="215">
        <v>1004</v>
      </c>
      <c r="I9367" s="215" t="s">
        <v>19179</v>
      </c>
      <c r="J9367" s="215" t="s">
        <v>19180</v>
      </c>
      <c r="K9367" s="215" t="s">
        <v>8741</v>
      </c>
      <c r="L9367" s="215" t="s">
        <v>23702</v>
      </c>
      <c r="AD9367" s="216"/>
    </row>
    <row r="9368" spans="1:30" s="215" customFormat="1" x14ac:dyDescent="0.25">
      <c r="A9368" s="215" t="s">
        <v>160</v>
      </c>
      <c r="B9368" s="215">
        <v>6266</v>
      </c>
      <c r="C9368" s="215" t="s">
        <v>288</v>
      </c>
      <c r="D9368" s="215">
        <v>190521189</v>
      </c>
      <c r="E9368" s="215">
        <v>1020</v>
      </c>
      <c r="F9368" s="215">
        <v>1110</v>
      </c>
      <c r="G9368" s="215">
        <v>1004</v>
      </c>
      <c r="I9368" s="215" t="s">
        <v>19181</v>
      </c>
      <c r="J9368" s="215" t="s">
        <v>19182</v>
      </c>
      <c r="K9368" s="215" t="s">
        <v>8741</v>
      </c>
      <c r="L9368" s="215" t="s">
        <v>23703</v>
      </c>
      <c r="AD9368" s="216"/>
    </row>
    <row r="9369" spans="1:30" s="215" customFormat="1" x14ac:dyDescent="0.25">
      <c r="A9369" s="215" t="s">
        <v>160</v>
      </c>
      <c r="B9369" s="215">
        <v>6266</v>
      </c>
      <c r="C9369" s="215" t="s">
        <v>288</v>
      </c>
      <c r="D9369" s="215">
        <v>190521374</v>
      </c>
      <c r="E9369" s="215">
        <v>1060</v>
      </c>
      <c r="F9369" s="215">
        <v>1271</v>
      </c>
      <c r="G9369" s="215">
        <v>1004</v>
      </c>
      <c r="I9369" s="215" t="s">
        <v>6816</v>
      </c>
      <c r="J9369" s="215" t="s">
        <v>6817</v>
      </c>
      <c r="K9369" s="215" t="s">
        <v>328</v>
      </c>
      <c r="L9369" s="215" t="s">
        <v>7394</v>
      </c>
      <c r="AD9369" s="216"/>
    </row>
    <row r="9370" spans="1:30" s="215" customFormat="1" x14ac:dyDescent="0.25">
      <c r="A9370" s="215" t="s">
        <v>160</v>
      </c>
      <c r="B9370" s="215">
        <v>6266</v>
      </c>
      <c r="C9370" s="215" t="s">
        <v>288</v>
      </c>
      <c r="D9370" s="215">
        <v>190521509</v>
      </c>
      <c r="E9370" s="215">
        <v>1020</v>
      </c>
      <c r="F9370" s="215">
        <v>1110</v>
      </c>
      <c r="G9370" s="215">
        <v>1004</v>
      </c>
      <c r="I9370" s="215" t="s">
        <v>4771</v>
      </c>
      <c r="J9370" s="215" t="s">
        <v>4772</v>
      </c>
      <c r="K9370" s="215" t="s">
        <v>328</v>
      </c>
      <c r="L9370" s="215" t="s">
        <v>7365</v>
      </c>
      <c r="AD9370" s="216"/>
    </row>
    <row r="9371" spans="1:30" s="215" customFormat="1" x14ac:dyDescent="0.25">
      <c r="A9371" s="215" t="s">
        <v>160</v>
      </c>
      <c r="B9371" s="215">
        <v>6266</v>
      </c>
      <c r="C9371" s="215" t="s">
        <v>288</v>
      </c>
      <c r="D9371" s="215">
        <v>190521512</v>
      </c>
      <c r="E9371" s="215">
        <v>1020</v>
      </c>
      <c r="F9371" s="215">
        <v>1110</v>
      </c>
      <c r="G9371" s="215">
        <v>1004</v>
      </c>
      <c r="I9371" s="215" t="s">
        <v>4773</v>
      </c>
      <c r="J9371" s="215" t="s">
        <v>4774</v>
      </c>
      <c r="K9371" s="215" t="s">
        <v>328</v>
      </c>
      <c r="L9371" s="215" t="s">
        <v>7365</v>
      </c>
      <c r="AD9371" s="216"/>
    </row>
    <row r="9372" spans="1:30" s="215" customFormat="1" x14ac:dyDescent="0.25">
      <c r="A9372" s="215" t="s">
        <v>160</v>
      </c>
      <c r="B9372" s="215">
        <v>6266</v>
      </c>
      <c r="C9372" s="215" t="s">
        <v>288</v>
      </c>
      <c r="D9372" s="215">
        <v>190521528</v>
      </c>
      <c r="E9372" s="215">
        <v>1040</v>
      </c>
      <c r="F9372" s="215">
        <v>1121</v>
      </c>
      <c r="G9372" s="215">
        <v>1004</v>
      </c>
      <c r="I9372" s="215" t="s">
        <v>4775</v>
      </c>
      <c r="J9372" s="215" t="s">
        <v>4776</v>
      </c>
      <c r="K9372" s="215" t="s">
        <v>328</v>
      </c>
      <c r="L9372" s="215" t="s">
        <v>7353</v>
      </c>
      <c r="AD9372" s="216"/>
    </row>
    <row r="9373" spans="1:30" s="215" customFormat="1" x14ac:dyDescent="0.25">
      <c r="A9373" s="215" t="s">
        <v>160</v>
      </c>
      <c r="B9373" s="215">
        <v>6266</v>
      </c>
      <c r="C9373" s="215" t="s">
        <v>288</v>
      </c>
      <c r="D9373" s="215">
        <v>190521588</v>
      </c>
      <c r="E9373" s="215">
        <v>1040</v>
      </c>
      <c r="F9373" s="215">
        <v>1122</v>
      </c>
      <c r="G9373" s="215">
        <v>1004</v>
      </c>
      <c r="I9373" s="215" t="s">
        <v>4777</v>
      </c>
      <c r="J9373" s="215" t="s">
        <v>4778</v>
      </c>
      <c r="K9373" s="215" t="s">
        <v>328</v>
      </c>
      <c r="L9373" s="215" t="s">
        <v>7342</v>
      </c>
      <c r="AD9373" s="216"/>
    </row>
    <row r="9374" spans="1:30" s="215" customFormat="1" x14ac:dyDescent="0.25">
      <c r="A9374" s="215" t="s">
        <v>160</v>
      </c>
      <c r="B9374" s="215">
        <v>6266</v>
      </c>
      <c r="C9374" s="215" t="s">
        <v>288</v>
      </c>
      <c r="D9374" s="215">
        <v>190526170</v>
      </c>
      <c r="E9374" s="215">
        <v>1020</v>
      </c>
      <c r="F9374" s="215">
        <v>1122</v>
      </c>
      <c r="G9374" s="215">
        <v>1004</v>
      </c>
      <c r="I9374" s="215" t="s">
        <v>19183</v>
      </c>
      <c r="J9374" s="215" t="s">
        <v>19184</v>
      </c>
      <c r="K9374" s="215" t="s">
        <v>8741</v>
      </c>
      <c r="L9374" s="215" t="s">
        <v>23591</v>
      </c>
      <c r="AD9374" s="216"/>
    </row>
    <row r="9375" spans="1:30" s="215" customFormat="1" x14ac:dyDescent="0.25">
      <c r="A9375" s="215" t="s">
        <v>160</v>
      </c>
      <c r="B9375" s="215">
        <v>6266</v>
      </c>
      <c r="C9375" s="215" t="s">
        <v>288</v>
      </c>
      <c r="D9375" s="215">
        <v>190546549</v>
      </c>
      <c r="E9375" s="215">
        <v>1060</v>
      </c>
      <c r="F9375" s="215">
        <v>1271</v>
      </c>
      <c r="G9375" s="215">
        <v>1004</v>
      </c>
      <c r="I9375" s="215" t="s">
        <v>19185</v>
      </c>
      <c r="J9375" s="215" t="s">
        <v>19186</v>
      </c>
      <c r="K9375" s="215" t="s">
        <v>8741</v>
      </c>
      <c r="L9375" s="215" t="s">
        <v>23612</v>
      </c>
      <c r="AD9375" s="216"/>
    </row>
    <row r="9376" spans="1:30" s="215" customFormat="1" x14ac:dyDescent="0.25">
      <c r="A9376" s="215" t="s">
        <v>160</v>
      </c>
      <c r="B9376" s="215">
        <v>6266</v>
      </c>
      <c r="C9376" s="215" t="s">
        <v>288</v>
      </c>
      <c r="D9376" s="215">
        <v>190547808</v>
      </c>
      <c r="E9376" s="215">
        <v>1060</v>
      </c>
      <c r="F9376" s="215">
        <v>1271</v>
      </c>
      <c r="G9376" s="215">
        <v>1004</v>
      </c>
      <c r="I9376" s="215" t="s">
        <v>19187</v>
      </c>
      <c r="J9376" s="215" t="s">
        <v>19188</v>
      </c>
      <c r="K9376" s="215" t="s">
        <v>8741</v>
      </c>
      <c r="L9376" s="215" t="s">
        <v>23612</v>
      </c>
      <c r="AD9376" s="216"/>
    </row>
    <row r="9377" spans="1:30" s="215" customFormat="1" x14ac:dyDescent="0.25">
      <c r="A9377" s="215" t="s">
        <v>160</v>
      </c>
      <c r="B9377" s="215">
        <v>6266</v>
      </c>
      <c r="C9377" s="215" t="s">
        <v>288</v>
      </c>
      <c r="D9377" s="215">
        <v>190587008</v>
      </c>
      <c r="E9377" s="215">
        <v>1020</v>
      </c>
      <c r="F9377" s="215">
        <v>1110</v>
      </c>
      <c r="G9377" s="215">
        <v>1004</v>
      </c>
      <c r="I9377" s="215" t="s">
        <v>19189</v>
      </c>
      <c r="J9377" s="215" t="s">
        <v>19190</v>
      </c>
      <c r="K9377" s="215" t="s">
        <v>8741</v>
      </c>
      <c r="L9377" s="215" t="s">
        <v>23704</v>
      </c>
      <c r="AD9377" s="216"/>
    </row>
    <row r="9378" spans="1:30" s="215" customFormat="1" x14ac:dyDescent="0.25">
      <c r="A9378" s="215" t="s">
        <v>160</v>
      </c>
      <c r="B9378" s="215">
        <v>6266</v>
      </c>
      <c r="C9378" s="215" t="s">
        <v>288</v>
      </c>
      <c r="D9378" s="215">
        <v>190587308</v>
      </c>
      <c r="E9378" s="215">
        <v>1020</v>
      </c>
      <c r="F9378" s="215">
        <v>1110</v>
      </c>
      <c r="G9378" s="215">
        <v>1004</v>
      </c>
      <c r="I9378" s="215" t="s">
        <v>19191</v>
      </c>
      <c r="J9378" s="215" t="s">
        <v>19192</v>
      </c>
      <c r="K9378" s="215" t="s">
        <v>8741</v>
      </c>
      <c r="L9378" s="215" t="s">
        <v>23704</v>
      </c>
      <c r="AD9378" s="216"/>
    </row>
    <row r="9379" spans="1:30" s="215" customFormat="1" x14ac:dyDescent="0.25">
      <c r="A9379" s="215" t="s">
        <v>160</v>
      </c>
      <c r="B9379" s="215">
        <v>6266</v>
      </c>
      <c r="C9379" s="215" t="s">
        <v>288</v>
      </c>
      <c r="D9379" s="215">
        <v>190587348</v>
      </c>
      <c r="E9379" s="215">
        <v>1020</v>
      </c>
      <c r="F9379" s="215">
        <v>1110</v>
      </c>
      <c r="G9379" s="215">
        <v>1004</v>
      </c>
      <c r="I9379" s="215" t="s">
        <v>19193</v>
      </c>
      <c r="J9379" s="215" t="s">
        <v>19194</v>
      </c>
      <c r="K9379" s="215" t="s">
        <v>8741</v>
      </c>
      <c r="L9379" s="215" t="s">
        <v>23704</v>
      </c>
      <c r="AD9379" s="216"/>
    </row>
    <row r="9380" spans="1:30" s="215" customFormat="1" x14ac:dyDescent="0.25">
      <c r="A9380" s="215" t="s">
        <v>160</v>
      </c>
      <c r="B9380" s="215">
        <v>6266</v>
      </c>
      <c r="C9380" s="215" t="s">
        <v>288</v>
      </c>
      <c r="D9380" s="215">
        <v>190587368</v>
      </c>
      <c r="E9380" s="215">
        <v>1020</v>
      </c>
      <c r="F9380" s="215">
        <v>1110</v>
      </c>
      <c r="G9380" s="215">
        <v>1004</v>
      </c>
      <c r="I9380" s="215" t="s">
        <v>19195</v>
      </c>
      <c r="J9380" s="215" t="s">
        <v>19196</v>
      </c>
      <c r="K9380" s="215" t="s">
        <v>8741</v>
      </c>
      <c r="L9380" s="215" t="s">
        <v>23704</v>
      </c>
      <c r="AD9380" s="216"/>
    </row>
    <row r="9381" spans="1:30" s="215" customFormat="1" x14ac:dyDescent="0.25">
      <c r="A9381" s="215" t="s">
        <v>160</v>
      </c>
      <c r="B9381" s="215">
        <v>6266</v>
      </c>
      <c r="C9381" s="215" t="s">
        <v>288</v>
      </c>
      <c r="D9381" s="215">
        <v>190606900</v>
      </c>
      <c r="E9381" s="215">
        <v>1020</v>
      </c>
      <c r="F9381" s="215">
        <v>1122</v>
      </c>
      <c r="G9381" s="215">
        <v>1004</v>
      </c>
      <c r="I9381" s="215" t="s">
        <v>19197</v>
      </c>
      <c r="J9381" s="215" t="s">
        <v>19198</v>
      </c>
      <c r="K9381" s="215" t="s">
        <v>8688</v>
      </c>
      <c r="L9381" s="215" t="s">
        <v>22393</v>
      </c>
      <c r="AD9381" s="216"/>
    </row>
    <row r="9382" spans="1:30" s="215" customFormat="1" x14ac:dyDescent="0.25">
      <c r="A9382" s="215" t="s">
        <v>160</v>
      </c>
      <c r="B9382" s="215">
        <v>6266</v>
      </c>
      <c r="C9382" s="215" t="s">
        <v>288</v>
      </c>
      <c r="D9382" s="215">
        <v>190606928</v>
      </c>
      <c r="E9382" s="215">
        <v>1020</v>
      </c>
      <c r="F9382" s="215">
        <v>1122</v>
      </c>
      <c r="G9382" s="215">
        <v>1004</v>
      </c>
      <c r="I9382" s="215" t="s">
        <v>19199</v>
      </c>
      <c r="J9382" s="215" t="s">
        <v>19200</v>
      </c>
      <c r="K9382" s="215" t="s">
        <v>8688</v>
      </c>
      <c r="L9382" s="215" t="s">
        <v>22394</v>
      </c>
      <c r="AD9382" s="216"/>
    </row>
    <row r="9383" spans="1:30" s="215" customFormat="1" x14ac:dyDescent="0.25">
      <c r="A9383" s="215" t="s">
        <v>160</v>
      </c>
      <c r="B9383" s="215">
        <v>6266</v>
      </c>
      <c r="C9383" s="215" t="s">
        <v>288</v>
      </c>
      <c r="D9383" s="215">
        <v>190610509</v>
      </c>
      <c r="E9383" s="215">
        <v>1020</v>
      </c>
      <c r="F9383" s="215">
        <v>1122</v>
      </c>
      <c r="G9383" s="215">
        <v>1004</v>
      </c>
      <c r="I9383" s="215" t="s">
        <v>4779</v>
      </c>
      <c r="J9383" s="215" t="s">
        <v>4780</v>
      </c>
      <c r="K9383" s="215" t="s">
        <v>328</v>
      </c>
      <c r="L9383" s="215" t="s">
        <v>7374</v>
      </c>
      <c r="AD9383" s="216"/>
    </row>
    <row r="9384" spans="1:30" s="215" customFormat="1" x14ac:dyDescent="0.25">
      <c r="A9384" s="215" t="s">
        <v>160</v>
      </c>
      <c r="B9384" s="215">
        <v>6266</v>
      </c>
      <c r="C9384" s="215" t="s">
        <v>288</v>
      </c>
      <c r="D9384" s="215">
        <v>190633549</v>
      </c>
      <c r="E9384" s="215">
        <v>1020</v>
      </c>
      <c r="F9384" s="215">
        <v>1110</v>
      </c>
      <c r="G9384" s="215">
        <v>1004</v>
      </c>
      <c r="I9384" s="215" t="s">
        <v>19201</v>
      </c>
      <c r="J9384" s="215" t="s">
        <v>19202</v>
      </c>
      <c r="K9384" s="215" t="s">
        <v>8741</v>
      </c>
      <c r="L9384" s="215" t="s">
        <v>23705</v>
      </c>
      <c r="AD9384" s="216"/>
    </row>
    <row r="9385" spans="1:30" s="215" customFormat="1" x14ac:dyDescent="0.25">
      <c r="A9385" s="215" t="s">
        <v>160</v>
      </c>
      <c r="B9385" s="215">
        <v>6266</v>
      </c>
      <c r="C9385" s="215" t="s">
        <v>288</v>
      </c>
      <c r="D9385" s="215">
        <v>190633551</v>
      </c>
      <c r="E9385" s="215">
        <v>1020</v>
      </c>
      <c r="F9385" s="215">
        <v>1110</v>
      </c>
      <c r="G9385" s="215">
        <v>1004</v>
      </c>
      <c r="I9385" s="215" t="s">
        <v>19203</v>
      </c>
      <c r="J9385" s="215" t="s">
        <v>19204</v>
      </c>
      <c r="K9385" s="215" t="s">
        <v>8741</v>
      </c>
      <c r="L9385" s="215" t="s">
        <v>23705</v>
      </c>
      <c r="AD9385" s="216"/>
    </row>
    <row r="9386" spans="1:30" s="215" customFormat="1" x14ac:dyDescent="0.25">
      <c r="A9386" s="215" t="s">
        <v>160</v>
      </c>
      <c r="B9386" s="215">
        <v>6266</v>
      </c>
      <c r="C9386" s="215" t="s">
        <v>288</v>
      </c>
      <c r="D9386" s="215">
        <v>190633589</v>
      </c>
      <c r="E9386" s="215">
        <v>1020</v>
      </c>
      <c r="F9386" s="215">
        <v>1110</v>
      </c>
      <c r="G9386" s="215">
        <v>1004</v>
      </c>
      <c r="I9386" s="215" t="s">
        <v>19205</v>
      </c>
      <c r="J9386" s="215" t="s">
        <v>19206</v>
      </c>
      <c r="K9386" s="215" t="s">
        <v>8741</v>
      </c>
      <c r="L9386" s="215" t="s">
        <v>23705</v>
      </c>
      <c r="AD9386" s="216"/>
    </row>
    <row r="9387" spans="1:30" s="215" customFormat="1" x14ac:dyDescent="0.25">
      <c r="A9387" s="215" t="s">
        <v>160</v>
      </c>
      <c r="B9387" s="215">
        <v>6266</v>
      </c>
      <c r="C9387" s="215" t="s">
        <v>288</v>
      </c>
      <c r="D9387" s="215">
        <v>190659856</v>
      </c>
      <c r="E9387" s="215">
        <v>1040</v>
      </c>
      <c r="F9387" s="215">
        <v>1251</v>
      </c>
      <c r="G9387" s="215">
        <v>1004</v>
      </c>
      <c r="I9387" s="215" t="s">
        <v>19207</v>
      </c>
      <c r="J9387" s="215" t="s">
        <v>19208</v>
      </c>
      <c r="K9387" s="215" t="s">
        <v>8688</v>
      </c>
      <c r="L9387" s="215" t="s">
        <v>22395</v>
      </c>
      <c r="AD9387" s="216"/>
    </row>
    <row r="9388" spans="1:30" s="215" customFormat="1" x14ac:dyDescent="0.25">
      <c r="A9388" s="215" t="s">
        <v>160</v>
      </c>
      <c r="B9388" s="215">
        <v>6266</v>
      </c>
      <c r="C9388" s="215" t="s">
        <v>288</v>
      </c>
      <c r="D9388" s="215">
        <v>190671428</v>
      </c>
      <c r="E9388" s="215">
        <v>1020</v>
      </c>
      <c r="F9388" s="215">
        <v>1122</v>
      </c>
      <c r="G9388" s="215">
        <v>1004</v>
      </c>
      <c r="I9388" s="215" t="s">
        <v>19209</v>
      </c>
      <c r="J9388" s="215" t="s">
        <v>19210</v>
      </c>
      <c r="K9388" s="215" t="s">
        <v>8741</v>
      </c>
      <c r="L9388" s="215" t="s">
        <v>23706</v>
      </c>
      <c r="AD9388" s="216"/>
    </row>
    <row r="9389" spans="1:30" s="215" customFormat="1" x14ac:dyDescent="0.25">
      <c r="A9389" s="215" t="s">
        <v>160</v>
      </c>
      <c r="B9389" s="215">
        <v>6266</v>
      </c>
      <c r="C9389" s="215" t="s">
        <v>288</v>
      </c>
      <c r="D9389" s="215">
        <v>190679789</v>
      </c>
      <c r="E9389" s="215">
        <v>1060</v>
      </c>
      <c r="F9389" s="215">
        <v>1242</v>
      </c>
      <c r="G9389" s="215">
        <v>1004</v>
      </c>
      <c r="I9389" s="215" t="s">
        <v>4781</v>
      </c>
      <c r="J9389" s="215" t="s">
        <v>4782</v>
      </c>
      <c r="K9389" s="215" t="s">
        <v>328</v>
      </c>
      <c r="L9389" s="215" t="s">
        <v>6056</v>
      </c>
      <c r="AD9389" s="216"/>
    </row>
    <row r="9390" spans="1:30" s="215" customFormat="1" x14ac:dyDescent="0.25">
      <c r="A9390" s="215" t="s">
        <v>160</v>
      </c>
      <c r="B9390" s="215">
        <v>6266</v>
      </c>
      <c r="C9390" s="215" t="s">
        <v>288</v>
      </c>
      <c r="D9390" s="215">
        <v>190689529</v>
      </c>
      <c r="E9390" s="215">
        <v>1020</v>
      </c>
      <c r="F9390" s="215">
        <v>1110</v>
      </c>
      <c r="G9390" s="215">
        <v>1004</v>
      </c>
      <c r="I9390" s="215" t="s">
        <v>19211</v>
      </c>
      <c r="J9390" s="215" t="s">
        <v>19212</v>
      </c>
      <c r="K9390" s="215" t="s">
        <v>8741</v>
      </c>
      <c r="L9390" s="215" t="s">
        <v>23707</v>
      </c>
      <c r="AD9390" s="216"/>
    </row>
    <row r="9391" spans="1:30" s="215" customFormat="1" x14ac:dyDescent="0.25">
      <c r="A9391" s="215" t="s">
        <v>160</v>
      </c>
      <c r="B9391" s="215">
        <v>6266</v>
      </c>
      <c r="C9391" s="215" t="s">
        <v>288</v>
      </c>
      <c r="D9391" s="215">
        <v>190692969</v>
      </c>
      <c r="E9391" s="215">
        <v>1020</v>
      </c>
      <c r="F9391" s="215">
        <v>1110</v>
      </c>
      <c r="G9391" s="215">
        <v>1004</v>
      </c>
      <c r="I9391" s="215" t="s">
        <v>19213</v>
      </c>
      <c r="J9391" s="215" t="s">
        <v>19214</v>
      </c>
      <c r="K9391" s="215" t="s">
        <v>8741</v>
      </c>
      <c r="L9391" s="215" t="s">
        <v>23708</v>
      </c>
      <c r="AD9391" s="216"/>
    </row>
    <row r="9392" spans="1:30" s="215" customFormat="1" x14ac:dyDescent="0.25">
      <c r="A9392" s="215" t="s">
        <v>160</v>
      </c>
      <c r="B9392" s="215">
        <v>6266</v>
      </c>
      <c r="C9392" s="215" t="s">
        <v>288</v>
      </c>
      <c r="D9392" s="215">
        <v>190692989</v>
      </c>
      <c r="E9392" s="215">
        <v>1020</v>
      </c>
      <c r="F9392" s="215">
        <v>1110</v>
      </c>
      <c r="G9392" s="215">
        <v>1004</v>
      </c>
      <c r="I9392" s="215" t="s">
        <v>19215</v>
      </c>
      <c r="J9392" s="215" t="s">
        <v>19216</v>
      </c>
      <c r="K9392" s="215" t="s">
        <v>8741</v>
      </c>
      <c r="L9392" s="215" t="s">
        <v>23708</v>
      </c>
      <c r="AD9392" s="216"/>
    </row>
    <row r="9393" spans="1:30" s="215" customFormat="1" x14ac:dyDescent="0.25">
      <c r="A9393" s="215" t="s">
        <v>160</v>
      </c>
      <c r="B9393" s="215">
        <v>6266</v>
      </c>
      <c r="C9393" s="215" t="s">
        <v>288</v>
      </c>
      <c r="D9393" s="215">
        <v>190695869</v>
      </c>
      <c r="E9393" s="215">
        <v>1060</v>
      </c>
      <c r="F9393" s="215">
        <v>1110</v>
      </c>
      <c r="G9393" s="215">
        <v>1004</v>
      </c>
      <c r="I9393" s="215" t="s">
        <v>6818</v>
      </c>
      <c r="J9393" s="215" t="s">
        <v>6819</v>
      </c>
      <c r="K9393" s="215" t="s">
        <v>328</v>
      </c>
      <c r="L9393" s="215" t="s">
        <v>7400</v>
      </c>
      <c r="AD9393" s="216"/>
    </row>
    <row r="9394" spans="1:30" s="215" customFormat="1" x14ac:dyDescent="0.25">
      <c r="A9394" s="215" t="s">
        <v>160</v>
      </c>
      <c r="B9394" s="215">
        <v>6266</v>
      </c>
      <c r="C9394" s="215" t="s">
        <v>288</v>
      </c>
      <c r="D9394" s="215">
        <v>190710131</v>
      </c>
      <c r="E9394" s="215">
        <v>1020</v>
      </c>
      <c r="F9394" s="215">
        <v>1122</v>
      </c>
      <c r="G9394" s="215">
        <v>1004</v>
      </c>
      <c r="I9394" s="215" t="s">
        <v>19217</v>
      </c>
      <c r="J9394" s="215" t="s">
        <v>19218</v>
      </c>
      <c r="K9394" s="215" t="s">
        <v>8741</v>
      </c>
      <c r="L9394" s="215" t="s">
        <v>23709</v>
      </c>
      <c r="AD9394" s="216"/>
    </row>
    <row r="9395" spans="1:30" s="215" customFormat="1" x14ac:dyDescent="0.25">
      <c r="A9395" s="215" t="s">
        <v>160</v>
      </c>
      <c r="B9395" s="215">
        <v>6266</v>
      </c>
      <c r="C9395" s="215" t="s">
        <v>288</v>
      </c>
      <c r="D9395" s="215">
        <v>190710189</v>
      </c>
      <c r="E9395" s="215">
        <v>1020</v>
      </c>
      <c r="F9395" s="215">
        <v>1122</v>
      </c>
      <c r="G9395" s="215">
        <v>1004</v>
      </c>
      <c r="I9395" s="215" t="s">
        <v>19219</v>
      </c>
      <c r="J9395" s="215" t="s">
        <v>19220</v>
      </c>
      <c r="K9395" s="215" t="s">
        <v>8741</v>
      </c>
      <c r="L9395" s="215" t="s">
        <v>23709</v>
      </c>
      <c r="AD9395" s="216"/>
    </row>
    <row r="9396" spans="1:30" s="215" customFormat="1" x14ac:dyDescent="0.25">
      <c r="A9396" s="215" t="s">
        <v>160</v>
      </c>
      <c r="B9396" s="215">
        <v>6266</v>
      </c>
      <c r="C9396" s="215" t="s">
        <v>288</v>
      </c>
      <c r="D9396" s="215">
        <v>190795749</v>
      </c>
      <c r="E9396" s="215">
        <v>1020</v>
      </c>
      <c r="F9396" s="215">
        <v>1122</v>
      </c>
      <c r="G9396" s="215">
        <v>1004</v>
      </c>
      <c r="I9396" s="215" t="s">
        <v>4783</v>
      </c>
      <c r="J9396" s="215" t="s">
        <v>4784</v>
      </c>
      <c r="K9396" s="215" t="s">
        <v>328</v>
      </c>
      <c r="L9396" s="215" t="s">
        <v>5875</v>
      </c>
      <c r="AD9396" s="216"/>
    </row>
    <row r="9397" spans="1:30" s="215" customFormat="1" x14ac:dyDescent="0.25">
      <c r="A9397" s="215" t="s">
        <v>160</v>
      </c>
      <c r="B9397" s="215">
        <v>6266</v>
      </c>
      <c r="C9397" s="215" t="s">
        <v>288</v>
      </c>
      <c r="D9397" s="215">
        <v>190796049</v>
      </c>
      <c r="E9397" s="215">
        <v>1020</v>
      </c>
      <c r="F9397" s="215">
        <v>1122</v>
      </c>
      <c r="G9397" s="215">
        <v>1004</v>
      </c>
      <c r="I9397" s="215" t="s">
        <v>4693</v>
      </c>
      <c r="J9397" s="215" t="s">
        <v>4694</v>
      </c>
      <c r="K9397" s="215" t="s">
        <v>328</v>
      </c>
      <c r="L9397" s="215" t="s">
        <v>5876</v>
      </c>
      <c r="AD9397" s="216"/>
    </row>
    <row r="9398" spans="1:30" s="215" customFormat="1" x14ac:dyDescent="0.25">
      <c r="A9398" s="215" t="s">
        <v>160</v>
      </c>
      <c r="B9398" s="215">
        <v>6266</v>
      </c>
      <c r="C9398" s="215" t="s">
        <v>288</v>
      </c>
      <c r="D9398" s="215">
        <v>190851029</v>
      </c>
      <c r="E9398" s="215">
        <v>1020</v>
      </c>
      <c r="F9398" s="215">
        <v>1110</v>
      </c>
      <c r="G9398" s="215">
        <v>1004</v>
      </c>
      <c r="I9398" s="215" t="s">
        <v>19221</v>
      </c>
      <c r="J9398" s="215" t="s">
        <v>19222</v>
      </c>
      <c r="K9398" s="215" t="s">
        <v>8741</v>
      </c>
      <c r="L9398" s="215" t="s">
        <v>23710</v>
      </c>
      <c r="AD9398" s="216"/>
    </row>
    <row r="9399" spans="1:30" s="215" customFormat="1" x14ac:dyDescent="0.25">
      <c r="A9399" s="215" t="s">
        <v>160</v>
      </c>
      <c r="B9399" s="215">
        <v>6266</v>
      </c>
      <c r="C9399" s="215" t="s">
        <v>288</v>
      </c>
      <c r="D9399" s="215">
        <v>190851110</v>
      </c>
      <c r="E9399" s="215">
        <v>1020</v>
      </c>
      <c r="F9399" s="215">
        <v>1110</v>
      </c>
      <c r="G9399" s="215">
        <v>1004</v>
      </c>
      <c r="I9399" s="215" t="s">
        <v>19223</v>
      </c>
      <c r="J9399" s="215" t="s">
        <v>19224</v>
      </c>
      <c r="K9399" s="215" t="s">
        <v>8741</v>
      </c>
      <c r="L9399" s="215" t="s">
        <v>23710</v>
      </c>
      <c r="AD9399" s="216"/>
    </row>
    <row r="9400" spans="1:30" s="215" customFormat="1" x14ac:dyDescent="0.25">
      <c r="A9400" s="215" t="s">
        <v>160</v>
      </c>
      <c r="B9400" s="215">
        <v>6266</v>
      </c>
      <c r="C9400" s="215" t="s">
        <v>288</v>
      </c>
      <c r="D9400" s="215">
        <v>190851149</v>
      </c>
      <c r="E9400" s="215">
        <v>1020</v>
      </c>
      <c r="F9400" s="215">
        <v>1110</v>
      </c>
      <c r="G9400" s="215">
        <v>1004</v>
      </c>
      <c r="I9400" s="215" t="s">
        <v>19225</v>
      </c>
      <c r="J9400" s="215" t="s">
        <v>19226</v>
      </c>
      <c r="K9400" s="215" t="s">
        <v>8741</v>
      </c>
      <c r="L9400" s="215" t="s">
        <v>23710</v>
      </c>
      <c r="AD9400" s="216"/>
    </row>
    <row r="9401" spans="1:30" s="215" customFormat="1" x14ac:dyDescent="0.25">
      <c r="A9401" s="215" t="s">
        <v>160</v>
      </c>
      <c r="B9401" s="215">
        <v>6266</v>
      </c>
      <c r="C9401" s="215" t="s">
        <v>288</v>
      </c>
      <c r="D9401" s="215">
        <v>190851189</v>
      </c>
      <c r="E9401" s="215">
        <v>1020</v>
      </c>
      <c r="F9401" s="215">
        <v>1110</v>
      </c>
      <c r="G9401" s="215">
        <v>1004</v>
      </c>
      <c r="I9401" s="215" t="s">
        <v>19227</v>
      </c>
      <c r="J9401" s="215" t="s">
        <v>19228</v>
      </c>
      <c r="K9401" s="215" t="s">
        <v>8741</v>
      </c>
      <c r="L9401" s="215" t="s">
        <v>23710</v>
      </c>
      <c r="AD9401" s="216"/>
    </row>
    <row r="9402" spans="1:30" s="215" customFormat="1" x14ac:dyDescent="0.25">
      <c r="A9402" s="215" t="s">
        <v>160</v>
      </c>
      <c r="B9402" s="215">
        <v>6266</v>
      </c>
      <c r="C9402" s="215" t="s">
        <v>288</v>
      </c>
      <c r="D9402" s="215">
        <v>190954589</v>
      </c>
      <c r="E9402" s="215">
        <v>1020</v>
      </c>
      <c r="F9402" s="215">
        <v>1242</v>
      </c>
      <c r="G9402" s="215">
        <v>1004</v>
      </c>
      <c r="I9402" s="215" t="s">
        <v>4785</v>
      </c>
      <c r="J9402" s="215" t="s">
        <v>4786</v>
      </c>
      <c r="K9402" s="215" t="s">
        <v>328</v>
      </c>
      <c r="L9402" s="215" t="s">
        <v>6060</v>
      </c>
      <c r="AD9402" s="216"/>
    </row>
    <row r="9403" spans="1:30" s="215" customFormat="1" x14ac:dyDescent="0.25">
      <c r="A9403" s="215" t="s">
        <v>160</v>
      </c>
      <c r="B9403" s="215">
        <v>6266</v>
      </c>
      <c r="C9403" s="215" t="s">
        <v>288</v>
      </c>
      <c r="D9403" s="215">
        <v>190980753</v>
      </c>
      <c r="E9403" s="215">
        <v>1020</v>
      </c>
      <c r="F9403" s="215">
        <v>1110</v>
      </c>
      <c r="G9403" s="215">
        <v>1004</v>
      </c>
      <c r="I9403" s="215" t="s">
        <v>4787</v>
      </c>
      <c r="J9403" s="215" t="s">
        <v>4788</v>
      </c>
      <c r="K9403" s="215" t="s">
        <v>328</v>
      </c>
      <c r="L9403" s="215" t="s">
        <v>6061</v>
      </c>
      <c r="AD9403" s="216"/>
    </row>
    <row r="9404" spans="1:30" s="215" customFormat="1" x14ac:dyDescent="0.25">
      <c r="A9404" s="215" t="s">
        <v>160</v>
      </c>
      <c r="B9404" s="215">
        <v>6266</v>
      </c>
      <c r="C9404" s="215" t="s">
        <v>288</v>
      </c>
      <c r="D9404" s="215">
        <v>190980870</v>
      </c>
      <c r="E9404" s="215">
        <v>1020</v>
      </c>
      <c r="F9404" s="215">
        <v>1110</v>
      </c>
      <c r="G9404" s="215">
        <v>1004</v>
      </c>
      <c r="I9404" s="215" t="s">
        <v>4789</v>
      </c>
      <c r="J9404" s="215" t="s">
        <v>4790</v>
      </c>
      <c r="K9404" s="215" t="s">
        <v>328</v>
      </c>
      <c r="L9404" s="215" t="s">
        <v>6061</v>
      </c>
      <c r="AD9404" s="216"/>
    </row>
    <row r="9405" spans="1:30" s="215" customFormat="1" x14ac:dyDescent="0.25">
      <c r="A9405" s="215" t="s">
        <v>160</v>
      </c>
      <c r="B9405" s="215">
        <v>6266</v>
      </c>
      <c r="C9405" s="215" t="s">
        <v>288</v>
      </c>
      <c r="D9405" s="215">
        <v>190980890</v>
      </c>
      <c r="E9405" s="215">
        <v>1020</v>
      </c>
      <c r="F9405" s="215">
        <v>1110</v>
      </c>
      <c r="G9405" s="215">
        <v>1004</v>
      </c>
      <c r="I9405" s="215" t="s">
        <v>4791</v>
      </c>
      <c r="J9405" s="215" t="s">
        <v>4792</v>
      </c>
      <c r="K9405" s="215" t="s">
        <v>328</v>
      </c>
      <c r="L9405" s="215" t="s">
        <v>6061</v>
      </c>
      <c r="AD9405" s="216"/>
    </row>
    <row r="9406" spans="1:30" s="215" customFormat="1" x14ac:dyDescent="0.25">
      <c r="A9406" s="215" t="s">
        <v>160</v>
      </c>
      <c r="B9406" s="215">
        <v>6266</v>
      </c>
      <c r="C9406" s="215" t="s">
        <v>288</v>
      </c>
      <c r="D9406" s="215">
        <v>190980970</v>
      </c>
      <c r="E9406" s="215">
        <v>1020</v>
      </c>
      <c r="F9406" s="215">
        <v>1110</v>
      </c>
      <c r="G9406" s="215">
        <v>1004</v>
      </c>
      <c r="I9406" s="215" t="s">
        <v>4793</v>
      </c>
      <c r="J9406" s="215" t="s">
        <v>4794</v>
      </c>
      <c r="K9406" s="215" t="s">
        <v>328</v>
      </c>
      <c r="L9406" s="215" t="s">
        <v>6062</v>
      </c>
      <c r="AD9406" s="216"/>
    </row>
    <row r="9407" spans="1:30" s="215" customFormat="1" x14ac:dyDescent="0.25">
      <c r="A9407" s="215" t="s">
        <v>160</v>
      </c>
      <c r="B9407" s="215">
        <v>6266</v>
      </c>
      <c r="C9407" s="215" t="s">
        <v>288</v>
      </c>
      <c r="D9407" s="215">
        <v>190980990</v>
      </c>
      <c r="E9407" s="215">
        <v>1020</v>
      </c>
      <c r="F9407" s="215">
        <v>1110</v>
      </c>
      <c r="G9407" s="215">
        <v>1004</v>
      </c>
      <c r="I9407" s="215" t="s">
        <v>19229</v>
      </c>
      <c r="J9407" s="215" t="s">
        <v>19230</v>
      </c>
      <c r="K9407" s="215" t="s">
        <v>8688</v>
      </c>
      <c r="L9407" s="215" t="s">
        <v>22396</v>
      </c>
      <c r="AD9407" s="216"/>
    </row>
    <row r="9408" spans="1:30" s="215" customFormat="1" x14ac:dyDescent="0.25">
      <c r="A9408" s="215" t="s">
        <v>160</v>
      </c>
      <c r="B9408" s="215">
        <v>6266</v>
      </c>
      <c r="C9408" s="215" t="s">
        <v>288</v>
      </c>
      <c r="D9408" s="215">
        <v>190981030</v>
      </c>
      <c r="E9408" s="215">
        <v>1020</v>
      </c>
      <c r="F9408" s="215">
        <v>1110</v>
      </c>
      <c r="G9408" s="215">
        <v>1004</v>
      </c>
      <c r="I9408" s="215" t="s">
        <v>19231</v>
      </c>
      <c r="J9408" s="215" t="s">
        <v>19232</v>
      </c>
      <c r="K9408" s="215" t="s">
        <v>8688</v>
      </c>
      <c r="L9408" s="215" t="s">
        <v>22397</v>
      </c>
      <c r="AD9408" s="216"/>
    </row>
    <row r="9409" spans="1:30" s="215" customFormat="1" x14ac:dyDescent="0.25">
      <c r="A9409" s="215" t="s">
        <v>160</v>
      </c>
      <c r="B9409" s="215">
        <v>6266</v>
      </c>
      <c r="C9409" s="215" t="s">
        <v>288</v>
      </c>
      <c r="D9409" s="215">
        <v>190981031</v>
      </c>
      <c r="E9409" s="215">
        <v>1020</v>
      </c>
      <c r="F9409" s="215">
        <v>1110</v>
      </c>
      <c r="G9409" s="215">
        <v>1004</v>
      </c>
      <c r="I9409" s="215" t="s">
        <v>19233</v>
      </c>
      <c r="J9409" s="215" t="s">
        <v>19234</v>
      </c>
      <c r="K9409" s="215" t="s">
        <v>8688</v>
      </c>
      <c r="L9409" s="215" t="s">
        <v>22398</v>
      </c>
      <c r="AD9409" s="216"/>
    </row>
    <row r="9410" spans="1:30" s="215" customFormat="1" x14ac:dyDescent="0.25">
      <c r="A9410" s="215" t="s">
        <v>160</v>
      </c>
      <c r="B9410" s="215">
        <v>6266</v>
      </c>
      <c r="C9410" s="215" t="s">
        <v>288</v>
      </c>
      <c r="D9410" s="215">
        <v>190981051</v>
      </c>
      <c r="E9410" s="215">
        <v>1020</v>
      </c>
      <c r="F9410" s="215">
        <v>1110</v>
      </c>
      <c r="G9410" s="215">
        <v>1004</v>
      </c>
      <c r="I9410" s="215" t="s">
        <v>19235</v>
      </c>
      <c r="J9410" s="215" t="s">
        <v>19236</v>
      </c>
      <c r="K9410" s="215" t="s">
        <v>8688</v>
      </c>
      <c r="L9410" s="215" t="s">
        <v>22399</v>
      </c>
      <c r="AD9410" s="216"/>
    </row>
    <row r="9411" spans="1:30" s="215" customFormat="1" x14ac:dyDescent="0.25">
      <c r="A9411" s="215" t="s">
        <v>160</v>
      </c>
      <c r="B9411" s="215">
        <v>6266</v>
      </c>
      <c r="C9411" s="215" t="s">
        <v>288</v>
      </c>
      <c r="D9411" s="215">
        <v>190981052</v>
      </c>
      <c r="E9411" s="215">
        <v>1020</v>
      </c>
      <c r="F9411" s="215">
        <v>1110</v>
      </c>
      <c r="G9411" s="215">
        <v>1004</v>
      </c>
      <c r="I9411" s="215" t="s">
        <v>4795</v>
      </c>
      <c r="J9411" s="215" t="s">
        <v>4796</v>
      </c>
      <c r="K9411" s="215" t="s">
        <v>328</v>
      </c>
      <c r="L9411" s="215" t="s">
        <v>6062</v>
      </c>
      <c r="AD9411" s="216"/>
    </row>
    <row r="9412" spans="1:30" s="215" customFormat="1" x14ac:dyDescent="0.25">
      <c r="A9412" s="215" t="s">
        <v>160</v>
      </c>
      <c r="B9412" s="215">
        <v>6266</v>
      </c>
      <c r="C9412" s="215" t="s">
        <v>288</v>
      </c>
      <c r="D9412" s="215">
        <v>190981091</v>
      </c>
      <c r="E9412" s="215">
        <v>1020</v>
      </c>
      <c r="F9412" s="215">
        <v>1110</v>
      </c>
      <c r="G9412" s="215">
        <v>1004</v>
      </c>
      <c r="I9412" s="215" t="s">
        <v>19237</v>
      </c>
      <c r="J9412" s="215" t="s">
        <v>19238</v>
      </c>
      <c r="K9412" s="215" t="s">
        <v>8688</v>
      </c>
      <c r="L9412" s="215" t="s">
        <v>22400</v>
      </c>
      <c r="AD9412" s="216"/>
    </row>
    <row r="9413" spans="1:30" s="215" customFormat="1" x14ac:dyDescent="0.25">
      <c r="A9413" s="215" t="s">
        <v>160</v>
      </c>
      <c r="B9413" s="215">
        <v>6266</v>
      </c>
      <c r="C9413" s="215" t="s">
        <v>288</v>
      </c>
      <c r="D9413" s="215">
        <v>190981110</v>
      </c>
      <c r="E9413" s="215">
        <v>1020</v>
      </c>
      <c r="F9413" s="215">
        <v>1110</v>
      </c>
      <c r="G9413" s="215">
        <v>1004</v>
      </c>
      <c r="I9413" s="215" t="s">
        <v>4797</v>
      </c>
      <c r="J9413" s="215" t="s">
        <v>4798</v>
      </c>
      <c r="K9413" s="215" t="s">
        <v>328</v>
      </c>
      <c r="L9413" s="215" t="s">
        <v>6063</v>
      </c>
      <c r="AD9413" s="216"/>
    </row>
    <row r="9414" spans="1:30" s="215" customFormat="1" x14ac:dyDescent="0.25">
      <c r="A9414" s="215" t="s">
        <v>160</v>
      </c>
      <c r="B9414" s="215">
        <v>6266</v>
      </c>
      <c r="C9414" s="215" t="s">
        <v>288</v>
      </c>
      <c r="D9414" s="215">
        <v>190981113</v>
      </c>
      <c r="E9414" s="215">
        <v>1020</v>
      </c>
      <c r="F9414" s="215">
        <v>1110</v>
      </c>
      <c r="G9414" s="215">
        <v>1004</v>
      </c>
      <c r="I9414" s="215" t="s">
        <v>4799</v>
      </c>
      <c r="J9414" s="215" t="s">
        <v>4800</v>
      </c>
      <c r="K9414" s="215" t="s">
        <v>328</v>
      </c>
      <c r="L9414" s="215" t="s">
        <v>6063</v>
      </c>
      <c r="AD9414" s="216"/>
    </row>
    <row r="9415" spans="1:30" s="215" customFormat="1" x14ac:dyDescent="0.25">
      <c r="A9415" s="215" t="s">
        <v>160</v>
      </c>
      <c r="B9415" s="215">
        <v>6266</v>
      </c>
      <c r="C9415" s="215" t="s">
        <v>288</v>
      </c>
      <c r="D9415" s="215">
        <v>190988151</v>
      </c>
      <c r="E9415" s="215">
        <v>1020</v>
      </c>
      <c r="F9415" s="215">
        <v>1122</v>
      </c>
      <c r="G9415" s="215">
        <v>1004</v>
      </c>
      <c r="I9415" s="215" t="s">
        <v>19239</v>
      </c>
      <c r="J9415" s="215" t="s">
        <v>19240</v>
      </c>
      <c r="K9415" s="215" t="s">
        <v>8741</v>
      </c>
      <c r="L9415" s="215" t="s">
        <v>23711</v>
      </c>
      <c r="AD9415" s="216"/>
    </row>
    <row r="9416" spans="1:30" s="215" customFormat="1" x14ac:dyDescent="0.25">
      <c r="A9416" s="215" t="s">
        <v>160</v>
      </c>
      <c r="B9416" s="215">
        <v>6266</v>
      </c>
      <c r="C9416" s="215" t="s">
        <v>288</v>
      </c>
      <c r="D9416" s="215">
        <v>190988691</v>
      </c>
      <c r="E9416" s="215">
        <v>1020</v>
      </c>
      <c r="F9416" s="215">
        <v>1110</v>
      </c>
      <c r="G9416" s="215">
        <v>1004</v>
      </c>
      <c r="I9416" s="215" t="s">
        <v>19241</v>
      </c>
      <c r="J9416" s="215" t="s">
        <v>19242</v>
      </c>
      <c r="K9416" s="215" t="s">
        <v>8741</v>
      </c>
      <c r="L9416" s="215" t="s">
        <v>23712</v>
      </c>
      <c r="AD9416" s="216"/>
    </row>
    <row r="9417" spans="1:30" s="215" customFormat="1" x14ac:dyDescent="0.25">
      <c r="A9417" s="215" t="s">
        <v>160</v>
      </c>
      <c r="B9417" s="215">
        <v>6266</v>
      </c>
      <c r="C9417" s="215" t="s">
        <v>288</v>
      </c>
      <c r="D9417" s="215">
        <v>190988696</v>
      </c>
      <c r="E9417" s="215">
        <v>1020</v>
      </c>
      <c r="F9417" s="215">
        <v>1110</v>
      </c>
      <c r="G9417" s="215">
        <v>1004</v>
      </c>
      <c r="I9417" s="215" t="s">
        <v>19243</v>
      </c>
      <c r="J9417" s="215" t="s">
        <v>19244</v>
      </c>
      <c r="K9417" s="215" t="s">
        <v>8741</v>
      </c>
      <c r="L9417" s="215" t="s">
        <v>23712</v>
      </c>
      <c r="AD9417" s="216"/>
    </row>
    <row r="9418" spans="1:30" s="215" customFormat="1" x14ac:dyDescent="0.25">
      <c r="A9418" s="215" t="s">
        <v>160</v>
      </c>
      <c r="B9418" s="215">
        <v>6266</v>
      </c>
      <c r="C9418" s="215" t="s">
        <v>288</v>
      </c>
      <c r="D9418" s="215">
        <v>190988714</v>
      </c>
      <c r="E9418" s="215">
        <v>1020</v>
      </c>
      <c r="F9418" s="215">
        <v>1110</v>
      </c>
      <c r="G9418" s="215">
        <v>1004</v>
      </c>
      <c r="I9418" s="215" t="s">
        <v>19245</v>
      </c>
      <c r="J9418" s="215" t="s">
        <v>19246</v>
      </c>
      <c r="K9418" s="215" t="s">
        <v>8741</v>
      </c>
      <c r="L9418" s="215" t="s">
        <v>23712</v>
      </c>
      <c r="AD9418" s="216"/>
    </row>
    <row r="9419" spans="1:30" s="215" customFormat="1" x14ac:dyDescent="0.25">
      <c r="A9419" s="215" t="s">
        <v>160</v>
      </c>
      <c r="B9419" s="215">
        <v>6266</v>
      </c>
      <c r="C9419" s="215" t="s">
        <v>288</v>
      </c>
      <c r="D9419" s="215">
        <v>190988731</v>
      </c>
      <c r="E9419" s="215">
        <v>1020</v>
      </c>
      <c r="F9419" s="215">
        <v>1110</v>
      </c>
      <c r="G9419" s="215">
        <v>1004</v>
      </c>
      <c r="I9419" s="215" t="s">
        <v>19247</v>
      </c>
      <c r="J9419" s="215" t="s">
        <v>19248</v>
      </c>
      <c r="K9419" s="215" t="s">
        <v>8741</v>
      </c>
      <c r="L9419" s="215" t="s">
        <v>23712</v>
      </c>
      <c r="AD9419" s="216"/>
    </row>
    <row r="9420" spans="1:30" s="215" customFormat="1" x14ac:dyDescent="0.25">
      <c r="A9420" s="215" t="s">
        <v>160</v>
      </c>
      <c r="B9420" s="215">
        <v>6266</v>
      </c>
      <c r="C9420" s="215" t="s">
        <v>288</v>
      </c>
      <c r="D9420" s="215">
        <v>190988734</v>
      </c>
      <c r="E9420" s="215">
        <v>1020</v>
      </c>
      <c r="F9420" s="215">
        <v>1110</v>
      </c>
      <c r="G9420" s="215">
        <v>1004</v>
      </c>
      <c r="I9420" s="215" t="s">
        <v>19249</v>
      </c>
      <c r="J9420" s="215" t="s">
        <v>19250</v>
      </c>
      <c r="K9420" s="215" t="s">
        <v>8741</v>
      </c>
      <c r="L9420" s="215" t="s">
        <v>23712</v>
      </c>
      <c r="AD9420" s="216"/>
    </row>
    <row r="9421" spans="1:30" s="215" customFormat="1" x14ac:dyDescent="0.25">
      <c r="A9421" s="215" t="s">
        <v>160</v>
      </c>
      <c r="B9421" s="215">
        <v>6266</v>
      </c>
      <c r="C9421" s="215" t="s">
        <v>288</v>
      </c>
      <c r="D9421" s="215">
        <v>190990371</v>
      </c>
      <c r="E9421" s="215">
        <v>1060</v>
      </c>
      <c r="G9421" s="215">
        <v>1004</v>
      </c>
      <c r="I9421" s="215" t="s">
        <v>19251</v>
      </c>
      <c r="J9421" s="215" t="s">
        <v>19252</v>
      </c>
      <c r="K9421" s="215" t="s">
        <v>8741</v>
      </c>
      <c r="L9421" s="215" t="s">
        <v>23713</v>
      </c>
      <c r="AD9421" s="216"/>
    </row>
    <row r="9422" spans="1:30" s="215" customFormat="1" x14ac:dyDescent="0.25">
      <c r="A9422" s="215" t="s">
        <v>160</v>
      </c>
      <c r="B9422" s="215">
        <v>6266</v>
      </c>
      <c r="C9422" s="215" t="s">
        <v>288</v>
      </c>
      <c r="D9422" s="215">
        <v>190995290</v>
      </c>
      <c r="E9422" s="215">
        <v>1020</v>
      </c>
      <c r="F9422" s="215">
        <v>1121</v>
      </c>
      <c r="G9422" s="215">
        <v>1004</v>
      </c>
      <c r="I9422" s="215" t="s">
        <v>19253</v>
      </c>
      <c r="J9422" s="215" t="s">
        <v>19254</v>
      </c>
      <c r="K9422" s="215" t="s">
        <v>8688</v>
      </c>
      <c r="L9422" s="215" t="s">
        <v>22401</v>
      </c>
      <c r="AD9422" s="216"/>
    </row>
    <row r="9423" spans="1:30" s="215" customFormat="1" x14ac:dyDescent="0.25">
      <c r="A9423" s="215" t="s">
        <v>160</v>
      </c>
      <c r="B9423" s="215">
        <v>6266</v>
      </c>
      <c r="C9423" s="215" t="s">
        <v>288</v>
      </c>
      <c r="D9423" s="215">
        <v>191019690</v>
      </c>
      <c r="E9423" s="215">
        <v>1060</v>
      </c>
      <c r="F9423" s="215">
        <v>1241</v>
      </c>
      <c r="G9423" s="215">
        <v>1004</v>
      </c>
      <c r="I9423" s="215" t="s">
        <v>6820</v>
      </c>
      <c r="J9423" s="215" t="s">
        <v>6821</v>
      </c>
      <c r="K9423" s="215" t="s">
        <v>328</v>
      </c>
      <c r="L9423" s="215" t="s">
        <v>7402</v>
      </c>
      <c r="AD9423" s="216"/>
    </row>
    <row r="9424" spans="1:30" s="215" customFormat="1" x14ac:dyDescent="0.25">
      <c r="A9424" s="215" t="s">
        <v>160</v>
      </c>
      <c r="B9424" s="215">
        <v>6266</v>
      </c>
      <c r="C9424" s="215" t="s">
        <v>288</v>
      </c>
      <c r="D9424" s="215">
        <v>191046616</v>
      </c>
      <c r="E9424" s="215">
        <v>1060</v>
      </c>
      <c r="F9424" s="215">
        <v>1241</v>
      </c>
      <c r="G9424" s="215">
        <v>1004</v>
      </c>
      <c r="I9424" s="215" t="s">
        <v>4801</v>
      </c>
      <c r="J9424" s="215" t="s">
        <v>4802</v>
      </c>
      <c r="K9424" s="215" t="s">
        <v>328</v>
      </c>
      <c r="L9424" s="215" t="s">
        <v>7402</v>
      </c>
      <c r="AD9424" s="216"/>
    </row>
    <row r="9425" spans="1:30" s="215" customFormat="1" x14ac:dyDescent="0.25">
      <c r="A9425" s="215" t="s">
        <v>160</v>
      </c>
      <c r="B9425" s="215">
        <v>6266</v>
      </c>
      <c r="C9425" s="215" t="s">
        <v>288</v>
      </c>
      <c r="D9425" s="215">
        <v>191046617</v>
      </c>
      <c r="E9425" s="215">
        <v>1060</v>
      </c>
      <c r="F9425" s="215">
        <v>1241</v>
      </c>
      <c r="G9425" s="215">
        <v>1004</v>
      </c>
      <c r="I9425" s="215" t="s">
        <v>4803</v>
      </c>
      <c r="J9425" s="215" t="s">
        <v>4804</v>
      </c>
      <c r="K9425" s="215" t="s">
        <v>328</v>
      </c>
      <c r="L9425" s="215" t="s">
        <v>7402</v>
      </c>
      <c r="AD9425" s="216"/>
    </row>
    <row r="9426" spans="1:30" s="215" customFormat="1" x14ac:dyDescent="0.25">
      <c r="A9426" s="215" t="s">
        <v>160</v>
      </c>
      <c r="B9426" s="215">
        <v>6266</v>
      </c>
      <c r="C9426" s="215" t="s">
        <v>288</v>
      </c>
      <c r="D9426" s="215">
        <v>191046618</v>
      </c>
      <c r="E9426" s="215">
        <v>1060</v>
      </c>
      <c r="F9426" s="215">
        <v>1241</v>
      </c>
      <c r="G9426" s="215">
        <v>1004</v>
      </c>
      <c r="I9426" s="215" t="s">
        <v>4805</v>
      </c>
      <c r="J9426" s="215" t="s">
        <v>4806</v>
      </c>
      <c r="K9426" s="215" t="s">
        <v>328</v>
      </c>
      <c r="L9426" s="215" t="s">
        <v>7402</v>
      </c>
      <c r="AD9426" s="216"/>
    </row>
    <row r="9427" spans="1:30" s="215" customFormat="1" x14ac:dyDescent="0.25">
      <c r="A9427" s="215" t="s">
        <v>160</v>
      </c>
      <c r="B9427" s="215">
        <v>6266</v>
      </c>
      <c r="C9427" s="215" t="s">
        <v>288</v>
      </c>
      <c r="D9427" s="215">
        <v>191046619</v>
      </c>
      <c r="E9427" s="215">
        <v>1060</v>
      </c>
      <c r="F9427" s="215">
        <v>1241</v>
      </c>
      <c r="G9427" s="215">
        <v>1004</v>
      </c>
      <c r="I9427" s="215" t="s">
        <v>4807</v>
      </c>
      <c r="J9427" s="215" t="s">
        <v>4808</v>
      </c>
      <c r="K9427" s="215" t="s">
        <v>328</v>
      </c>
      <c r="L9427" s="215" t="s">
        <v>7402</v>
      </c>
      <c r="AD9427" s="216"/>
    </row>
    <row r="9428" spans="1:30" s="215" customFormat="1" x14ac:dyDescent="0.25">
      <c r="A9428" s="215" t="s">
        <v>160</v>
      </c>
      <c r="B9428" s="215">
        <v>6266</v>
      </c>
      <c r="C9428" s="215" t="s">
        <v>288</v>
      </c>
      <c r="D9428" s="215">
        <v>191046620</v>
      </c>
      <c r="E9428" s="215">
        <v>1060</v>
      </c>
      <c r="F9428" s="215">
        <v>1241</v>
      </c>
      <c r="G9428" s="215">
        <v>1004</v>
      </c>
      <c r="I9428" s="215" t="s">
        <v>4809</v>
      </c>
      <c r="J9428" s="215" t="s">
        <v>4810</v>
      </c>
      <c r="K9428" s="215" t="s">
        <v>328</v>
      </c>
      <c r="L9428" s="215" t="s">
        <v>7402</v>
      </c>
      <c r="AD9428" s="216"/>
    </row>
    <row r="9429" spans="1:30" s="215" customFormat="1" x14ac:dyDescent="0.25">
      <c r="A9429" s="215" t="s">
        <v>160</v>
      </c>
      <c r="B9429" s="215">
        <v>6266</v>
      </c>
      <c r="C9429" s="215" t="s">
        <v>288</v>
      </c>
      <c r="D9429" s="215">
        <v>191046621</v>
      </c>
      <c r="E9429" s="215">
        <v>1060</v>
      </c>
      <c r="F9429" s="215">
        <v>1241</v>
      </c>
      <c r="G9429" s="215">
        <v>1004</v>
      </c>
      <c r="I9429" s="215" t="s">
        <v>4811</v>
      </c>
      <c r="J9429" s="215" t="s">
        <v>4812</v>
      </c>
      <c r="K9429" s="215" t="s">
        <v>328</v>
      </c>
      <c r="L9429" s="215" t="s">
        <v>7402</v>
      </c>
      <c r="AD9429" s="216"/>
    </row>
    <row r="9430" spans="1:30" s="215" customFormat="1" x14ac:dyDescent="0.25">
      <c r="A9430" s="215" t="s">
        <v>160</v>
      </c>
      <c r="B9430" s="215">
        <v>6266</v>
      </c>
      <c r="C9430" s="215" t="s">
        <v>288</v>
      </c>
      <c r="D9430" s="215">
        <v>191046622</v>
      </c>
      <c r="E9430" s="215">
        <v>1060</v>
      </c>
      <c r="F9430" s="215">
        <v>1241</v>
      </c>
      <c r="G9430" s="215">
        <v>1004</v>
      </c>
      <c r="I9430" s="215" t="s">
        <v>4813</v>
      </c>
      <c r="J9430" s="215" t="s">
        <v>4814</v>
      </c>
      <c r="K9430" s="215" t="s">
        <v>328</v>
      </c>
      <c r="L9430" s="215" t="s">
        <v>7402</v>
      </c>
      <c r="AD9430" s="216"/>
    </row>
    <row r="9431" spans="1:30" s="215" customFormat="1" x14ac:dyDescent="0.25">
      <c r="A9431" s="215" t="s">
        <v>160</v>
      </c>
      <c r="B9431" s="215">
        <v>6266</v>
      </c>
      <c r="C9431" s="215" t="s">
        <v>288</v>
      </c>
      <c r="D9431" s="215">
        <v>191046623</v>
      </c>
      <c r="E9431" s="215">
        <v>1060</v>
      </c>
      <c r="F9431" s="215">
        <v>1241</v>
      </c>
      <c r="G9431" s="215">
        <v>1004</v>
      </c>
      <c r="I9431" s="215" t="s">
        <v>4815</v>
      </c>
      <c r="J9431" s="215" t="s">
        <v>4816</v>
      </c>
      <c r="K9431" s="215" t="s">
        <v>328</v>
      </c>
      <c r="L9431" s="215" t="s">
        <v>7402</v>
      </c>
      <c r="AD9431" s="216"/>
    </row>
    <row r="9432" spans="1:30" s="215" customFormat="1" x14ac:dyDescent="0.25">
      <c r="A9432" s="215" t="s">
        <v>160</v>
      </c>
      <c r="B9432" s="215">
        <v>6266</v>
      </c>
      <c r="C9432" s="215" t="s">
        <v>288</v>
      </c>
      <c r="D9432" s="215">
        <v>191046624</v>
      </c>
      <c r="E9432" s="215">
        <v>1060</v>
      </c>
      <c r="F9432" s="215">
        <v>1241</v>
      </c>
      <c r="G9432" s="215">
        <v>1004</v>
      </c>
      <c r="I9432" s="215" t="s">
        <v>4817</v>
      </c>
      <c r="J9432" s="215" t="s">
        <v>4818</v>
      </c>
      <c r="K9432" s="215" t="s">
        <v>328</v>
      </c>
      <c r="L9432" s="215" t="s">
        <v>7402</v>
      </c>
      <c r="AD9432" s="216"/>
    </row>
    <row r="9433" spans="1:30" s="215" customFormat="1" x14ac:dyDescent="0.25">
      <c r="A9433" s="215" t="s">
        <v>160</v>
      </c>
      <c r="B9433" s="215">
        <v>6266</v>
      </c>
      <c r="C9433" s="215" t="s">
        <v>288</v>
      </c>
      <c r="D9433" s="215">
        <v>191046625</v>
      </c>
      <c r="E9433" s="215">
        <v>1060</v>
      </c>
      <c r="F9433" s="215">
        <v>1241</v>
      </c>
      <c r="G9433" s="215">
        <v>1004</v>
      </c>
      <c r="I9433" s="215" t="s">
        <v>4819</v>
      </c>
      <c r="J9433" s="215" t="s">
        <v>4820</v>
      </c>
      <c r="K9433" s="215" t="s">
        <v>328</v>
      </c>
      <c r="L9433" s="215" t="s">
        <v>7402</v>
      </c>
      <c r="AD9433" s="216"/>
    </row>
    <row r="9434" spans="1:30" s="215" customFormat="1" x14ac:dyDescent="0.25">
      <c r="A9434" s="215" t="s">
        <v>160</v>
      </c>
      <c r="B9434" s="215">
        <v>6266</v>
      </c>
      <c r="C9434" s="215" t="s">
        <v>288</v>
      </c>
      <c r="D9434" s="215">
        <v>191081851</v>
      </c>
      <c r="E9434" s="215">
        <v>1020</v>
      </c>
      <c r="F9434" s="215">
        <v>1122</v>
      </c>
      <c r="G9434" s="215">
        <v>1004</v>
      </c>
      <c r="I9434" s="215" t="s">
        <v>19255</v>
      </c>
      <c r="J9434" s="215" t="s">
        <v>19256</v>
      </c>
      <c r="K9434" s="215" t="s">
        <v>8741</v>
      </c>
      <c r="L9434" s="215" t="s">
        <v>23714</v>
      </c>
      <c r="AD9434" s="216"/>
    </row>
    <row r="9435" spans="1:30" s="215" customFormat="1" x14ac:dyDescent="0.25">
      <c r="A9435" s="215" t="s">
        <v>160</v>
      </c>
      <c r="B9435" s="215">
        <v>6266</v>
      </c>
      <c r="C9435" s="215" t="s">
        <v>288</v>
      </c>
      <c r="D9435" s="215">
        <v>191106291</v>
      </c>
      <c r="E9435" s="215">
        <v>1020</v>
      </c>
      <c r="F9435" s="215">
        <v>1122</v>
      </c>
      <c r="G9435" s="215">
        <v>1004</v>
      </c>
      <c r="I9435" s="215" t="s">
        <v>19257</v>
      </c>
      <c r="J9435" s="215" t="s">
        <v>19258</v>
      </c>
      <c r="K9435" s="215" t="s">
        <v>8741</v>
      </c>
      <c r="L9435" s="215" t="s">
        <v>23715</v>
      </c>
      <c r="AD9435" s="216"/>
    </row>
    <row r="9436" spans="1:30" s="215" customFormat="1" x14ac:dyDescent="0.25">
      <c r="A9436" s="215" t="s">
        <v>160</v>
      </c>
      <c r="B9436" s="215">
        <v>6266</v>
      </c>
      <c r="C9436" s="215" t="s">
        <v>288</v>
      </c>
      <c r="D9436" s="215">
        <v>191147911</v>
      </c>
      <c r="E9436" s="215">
        <v>1020</v>
      </c>
      <c r="F9436" s="215">
        <v>1122</v>
      </c>
      <c r="G9436" s="215">
        <v>1004</v>
      </c>
      <c r="I9436" s="215" t="s">
        <v>4821</v>
      </c>
      <c r="J9436" s="215" t="s">
        <v>4822</v>
      </c>
      <c r="K9436" s="215" t="s">
        <v>328</v>
      </c>
      <c r="L9436" s="215" t="s">
        <v>6064</v>
      </c>
      <c r="AD9436" s="216"/>
    </row>
    <row r="9437" spans="1:30" s="215" customFormat="1" x14ac:dyDescent="0.25">
      <c r="A9437" s="215" t="s">
        <v>160</v>
      </c>
      <c r="B9437" s="215">
        <v>6266</v>
      </c>
      <c r="C9437" s="215" t="s">
        <v>288</v>
      </c>
      <c r="D9437" s="215">
        <v>191147912</v>
      </c>
      <c r="E9437" s="215">
        <v>1020</v>
      </c>
      <c r="F9437" s="215">
        <v>1122</v>
      </c>
      <c r="G9437" s="215">
        <v>1004</v>
      </c>
      <c r="I9437" s="215" t="s">
        <v>4823</v>
      </c>
      <c r="J9437" s="215" t="s">
        <v>4824</v>
      </c>
      <c r="K9437" s="215" t="s">
        <v>328</v>
      </c>
      <c r="L9437" s="215" t="s">
        <v>6064</v>
      </c>
      <c r="AD9437" s="216"/>
    </row>
    <row r="9438" spans="1:30" s="215" customFormat="1" x14ac:dyDescent="0.25">
      <c r="A9438" s="215" t="s">
        <v>160</v>
      </c>
      <c r="B9438" s="215">
        <v>6266</v>
      </c>
      <c r="C9438" s="215" t="s">
        <v>288</v>
      </c>
      <c r="D9438" s="215">
        <v>191147913</v>
      </c>
      <c r="E9438" s="215">
        <v>1020</v>
      </c>
      <c r="F9438" s="215">
        <v>1122</v>
      </c>
      <c r="G9438" s="215">
        <v>1004</v>
      </c>
      <c r="I9438" s="215" t="s">
        <v>4825</v>
      </c>
      <c r="J9438" s="215" t="s">
        <v>4826</v>
      </c>
      <c r="K9438" s="215" t="s">
        <v>328</v>
      </c>
      <c r="L9438" s="215" t="s">
        <v>6065</v>
      </c>
      <c r="AD9438" s="216"/>
    </row>
    <row r="9439" spans="1:30" s="215" customFormat="1" x14ac:dyDescent="0.25">
      <c r="A9439" s="215" t="s">
        <v>160</v>
      </c>
      <c r="B9439" s="215">
        <v>6266</v>
      </c>
      <c r="C9439" s="215" t="s">
        <v>288</v>
      </c>
      <c r="D9439" s="215">
        <v>191147914</v>
      </c>
      <c r="E9439" s="215">
        <v>1020</v>
      </c>
      <c r="F9439" s="215">
        <v>1122</v>
      </c>
      <c r="G9439" s="215">
        <v>1004</v>
      </c>
      <c r="I9439" s="215" t="s">
        <v>4827</v>
      </c>
      <c r="J9439" s="215" t="s">
        <v>4828</v>
      </c>
      <c r="K9439" s="215" t="s">
        <v>328</v>
      </c>
      <c r="L9439" s="215" t="s">
        <v>6065</v>
      </c>
      <c r="AD9439" s="216"/>
    </row>
    <row r="9440" spans="1:30" s="215" customFormat="1" x14ac:dyDescent="0.25">
      <c r="A9440" s="215" t="s">
        <v>160</v>
      </c>
      <c r="B9440" s="215">
        <v>6266</v>
      </c>
      <c r="C9440" s="215" t="s">
        <v>288</v>
      </c>
      <c r="D9440" s="215">
        <v>191150732</v>
      </c>
      <c r="E9440" s="215">
        <v>1020</v>
      </c>
      <c r="F9440" s="215">
        <v>1122</v>
      </c>
      <c r="G9440" s="215">
        <v>1004</v>
      </c>
      <c r="I9440" s="215" t="s">
        <v>4829</v>
      </c>
      <c r="J9440" s="215" t="s">
        <v>4830</v>
      </c>
      <c r="K9440" s="215" t="s">
        <v>328</v>
      </c>
      <c r="L9440" s="215" t="s">
        <v>6130</v>
      </c>
      <c r="AD9440" s="216"/>
    </row>
    <row r="9441" spans="1:30" s="215" customFormat="1" x14ac:dyDescent="0.25">
      <c r="A9441" s="215" t="s">
        <v>160</v>
      </c>
      <c r="B9441" s="215">
        <v>6266</v>
      </c>
      <c r="C9441" s="215" t="s">
        <v>288</v>
      </c>
      <c r="D9441" s="215">
        <v>191150733</v>
      </c>
      <c r="E9441" s="215">
        <v>1020</v>
      </c>
      <c r="F9441" s="215">
        <v>1122</v>
      </c>
      <c r="G9441" s="215">
        <v>1004</v>
      </c>
      <c r="I9441" s="215" t="s">
        <v>4831</v>
      </c>
      <c r="J9441" s="215" t="s">
        <v>4832</v>
      </c>
      <c r="K9441" s="215" t="s">
        <v>328</v>
      </c>
      <c r="L9441" s="215" t="s">
        <v>6130</v>
      </c>
      <c r="AD9441" s="216"/>
    </row>
    <row r="9442" spans="1:30" s="215" customFormat="1" x14ac:dyDescent="0.25">
      <c r="A9442" s="215" t="s">
        <v>160</v>
      </c>
      <c r="B9442" s="215">
        <v>6266</v>
      </c>
      <c r="C9442" s="215" t="s">
        <v>288</v>
      </c>
      <c r="D9442" s="215">
        <v>191150734</v>
      </c>
      <c r="E9442" s="215">
        <v>1020</v>
      </c>
      <c r="F9442" s="215">
        <v>1122</v>
      </c>
      <c r="G9442" s="215">
        <v>1004</v>
      </c>
      <c r="I9442" s="215" t="s">
        <v>4833</v>
      </c>
      <c r="J9442" s="215" t="s">
        <v>4834</v>
      </c>
      <c r="K9442" s="215" t="s">
        <v>328</v>
      </c>
      <c r="L9442" s="215" t="s">
        <v>6130</v>
      </c>
      <c r="AD9442" s="216"/>
    </row>
    <row r="9443" spans="1:30" s="215" customFormat="1" x14ac:dyDescent="0.25">
      <c r="A9443" s="215" t="s">
        <v>160</v>
      </c>
      <c r="B9443" s="215">
        <v>6266</v>
      </c>
      <c r="C9443" s="215" t="s">
        <v>288</v>
      </c>
      <c r="D9443" s="215">
        <v>191181371</v>
      </c>
      <c r="E9443" s="215">
        <v>1020</v>
      </c>
      <c r="F9443" s="215">
        <v>1121</v>
      </c>
      <c r="G9443" s="215">
        <v>1004</v>
      </c>
      <c r="I9443" s="215" t="s">
        <v>19259</v>
      </c>
      <c r="J9443" s="215" t="s">
        <v>19260</v>
      </c>
      <c r="K9443" s="215" t="s">
        <v>8741</v>
      </c>
      <c r="L9443" s="215" t="s">
        <v>23716</v>
      </c>
      <c r="AD9443" s="216"/>
    </row>
    <row r="9444" spans="1:30" s="215" customFormat="1" x14ac:dyDescent="0.25">
      <c r="A9444" s="215" t="s">
        <v>160</v>
      </c>
      <c r="B9444" s="215">
        <v>6266</v>
      </c>
      <c r="C9444" s="215" t="s">
        <v>288</v>
      </c>
      <c r="D9444" s="215">
        <v>191197670</v>
      </c>
      <c r="E9444" s="215">
        <v>1060</v>
      </c>
      <c r="F9444" s="215">
        <v>1251</v>
      </c>
      <c r="G9444" s="215">
        <v>1004</v>
      </c>
      <c r="I9444" s="215" t="s">
        <v>19261</v>
      </c>
      <c r="J9444" s="215" t="s">
        <v>19262</v>
      </c>
      <c r="K9444" s="215" t="s">
        <v>8688</v>
      </c>
      <c r="L9444" s="215" t="s">
        <v>22402</v>
      </c>
      <c r="AD9444" s="216"/>
    </row>
    <row r="9445" spans="1:30" s="215" customFormat="1" x14ac:dyDescent="0.25">
      <c r="A9445" s="215" t="s">
        <v>160</v>
      </c>
      <c r="B9445" s="215">
        <v>6266</v>
      </c>
      <c r="C9445" s="215" t="s">
        <v>288</v>
      </c>
      <c r="D9445" s="215">
        <v>191197830</v>
      </c>
      <c r="E9445" s="215">
        <v>1020</v>
      </c>
      <c r="F9445" s="215">
        <v>1122</v>
      </c>
      <c r="G9445" s="215">
        <v>1004</v>
      </c>
      <c r="I9445" s="215" t="s">
        <v>4835</v>
      </c>
      <c r="J9445" s="215" t="s">
        <v>4836</v>
      </c>
      <c r="K9445" s="215" t="s">
        <v>328</v>
      </c>
      <c r="L9445" s="215" t="s">
        <v>6066</v>
      </c>
      <c r="AD9445" s="216"/>
    </row>
    <row r="9446" spans="1:30" s="215" customFormat="1" x14ac:dyDescent="0.25">
      <c r="A9446" s="215" t="s">
        <v>160</v>
      </c>
      <c r="B9446" s="215">
        <v>6266</v>
      </c>
      <c r="C9446" s="215" t="s">
        <v>288</v>
      </c>
      <c r="D9446" s="215">
        <v>191197910</v>
      </c>
      <c r="E9446" s="215">
        <v>1020</v>
      </c>
      <c r="F9446" s="215">
        <v>1122</v>
      </c>
      <c r="G9446" s="215">
        <v>1004</v>
      </c>
      <c r="I9446" s="215" t="s">
        <v>4837</v>
      </c>
      <c r="J9446" s="215" t="s">
        <v>4838</v>
      </c>
      <c r="K9446" s="215" t="s">
        <v>328</v>
      </c>
      <c r="L9446" s="215" t="s">
        <v>6066</v>
      </c>
      <c r="AD9446" s="216"/>
    </row>
    <row r="9447" spans="1:30" s="215" customFormat="1" x14ac:dyDescent="0.25">
      <c r="A9447" s="215" t="s">
        <v>160</v>
      </c>
      <c r="B9447" s="215">
        <v>6266</v>
      </c>
      <c r="C9447" s="215" t="s">
        <v>288</v>
      </c>
      <c r="D9447" s="215">
        <v>191200770</v>
      </c>
      <c r="E9447" s="215">
        <v>1020</v>
      </c>
      <c r="F9447" s="215">
        <v>1110</v>
      </c>
      <c r="G9447" s="215">
        <v>1004</v>
      </c>
      <c r="I9447" s="215" t="s">
        <v>4839</v>
      </c>
      <c r="J9447" s="215" t="s">
        <v>4840</v>
      </c>
      <c r="K9447" s="215" t="s">
        <v>328</v>
      </c>
      <c r="L9447" s="215" t="s">
        <v>7330</v>
      </c>
      <c r="AD9447" s="216"/>
    </row>
    <row r="9448" spans="1:30" s="215" customFormat="1" x14ac:dyDescent="0.25">
      <c r="A9448" s="215" t="s">
        <v>160</v>
      </c>
      <c r="B9448" s="215">
        <v>6266</v>
      </c>
      <c r="C9448" s="215" t="s">
        <v>288</v>
      </c>
      <c r="D9448" s="215">
        <v>191201810</v>
      </c>
      <c r="E9448" s="215">
        <v>1020</v>
      </c>
      <c r="F9448" s="215">
        <v>1110</v>
      </c>
      <c r="G9448" s="215">
        <v>1004</v>
      </c>
      <c r="I9448" s="215" t="s">
        <v>4841</v>
      </c>
      <c r="J9448" s="215" t="s">
        <v>4842</v>
      </c>
      <c r="K9448" s="215" t="s">
        <v>328</v>
      </c>
      <c r="L9448" s="215" t="s">
        <v>6067</v>
      </c>
      <c r="AD9448" s="216"/>
    </row>
    <row r="9449" spans="1:30" s="215" customFormat="1" x14ac:dyDescent="0.25">
      <c r="A9449" s="215" t="s">
        <v>160</v>
      </c>
      <c r="B9449" s="215">
        <v>6266</v>
      </c>
      <c r="C9449" s="215" t="s">
        <v>288</v>
      </c>
      <c r="D9449" s="215">
        <v>191201812</v>
      </c>
      <c r="E9449" s="215">
        <v>1020</v>
      </c>
      <c r="F9449" s="215">
        <v>1110</v>
      </c>
      <c r="G9449" s="215">
        <v>1004</v>
      </c>
      <c r="I9449" s="215" t="s">
        <v>4841</v>
      </c>
      <c r="J9449" s="215" t="s">
        <v>4842</v>
      </c>
      <c r="K9449" s="215" t="s">
        <v>328</v>
      </c>
      <c r="L9449" s="215" t="s">
        <v>6067</v>
      </c>
      <c r="AD9449" s="216"/>
    </row>
    <row r="9450" spans="1:30" s="215" customFormat="1" x14ac:dyDescent="0.25">
      <c r="A9450" s="215" t="s">
        <v>160</v>
      </c>
      <c r="B9450" s="215">
        <v>6266</v>
      </c>
      <c r="C9450" s="215" t="s">
        <v>288</v>
      </c>
      <c r="D9450" s="215">
        <v>191204972</v>
      </c>
      <c r="E9450" s="215">
        <v>1060</v>
      </c>
      <c r="G9450" s="215">
        <v>1004</v>
      </c>
      <c r="I9450" s="215" t="s">
        <v>19263</v>
      </c>
      <c r="J9450" s="215" t="s">
        <v>19264</v>
      </c>
      <c r="K9450" s="215" t="s">
        <v>8741</v>
      </c>
      <c r="L9450" s="215" t="s">
        <v>23717</v>
      </c>
      <c r="AD9450" s="216"/>
    </row>
    <row r="9451" spans="1:30" s="215" customFormat="1" x14ac:dyDescent="0.25">
      <c r="A9451" s="215" t="s">
        <v>160</v>
      </c>
      <c r="B9451" s="215">
        <v>6266</v>
      </c>
      <c r="C9451" s="215" t="s">
        <v>288</v>
      </c>
      <c r="D9451" s="215">
        <v>191204983</v>
      </c>
      <c r="E9451" s="215">
        <v>1060</v>
      </c>
      <c r="F9451" s="215">
        <v>1251</v>
      </c>
      <c r="G9451" s="215">
        <v>1004</v>
      </c>
      <c r="I9451" s="215" t="s">
        <v>19265</v>
      </c>
      <c r="J9451" s="215" t="s">
        <v>19266</v>
      </c>
      <c r="K9451" s="215" t="s">
        <v>8688</v>
      </c>
      <c r="L9451" s="215" t="s">
        <v>22403</v>
      </c>
      <c r="AD9451" s="216"/>
    </row>
    <row r="9452" spans="1:30" s="215" customFormat="1" x14ac:dyDescent="0.25">
      <c r="A9452" s="215" t="s">
        <v>160</v>
      </c>
      <c r="B9452" s="215">
        <v>6266</v>
      </c>
      <c r="C9452" s="215" t="s">
        <v>288</v>
      </c>
      <c r="D9452" s="215">
        <v>191210095</v>
      </c>
      <c r="E9452" s="215">
        <v>1020</v>
      </c>
      <c r="F9452" s="215">
        <v>1110</v>
      </c>
      <c r="G9452" s="215">
        <v>1004</v>
      </c>
      <c r="I9452" s="215" t="s">
        <v>4843</v>
      </c>
      <c r="J9452" s="215" t="s">
        <v>4844</v>
      </c>
      <c r="K9452" s="215" t="s">
        <v>328</v>
      </c>
      <c r="L9452" s="215" t="s">
        <v>6131</v>
      </c>
      <c r="AD9452" s="216"/>
    </row>
    <row r="9453" spans="1:30" s="215" customFormat="1" x14ac:dyDescent="0.25">
      <c r="A9453" s="215" t="s">
        <v>160</v>
      </c>
      <c r="B9453" s="215">
        <v>6266</v>
      </c>
      <c r="C9453" s="215" t="s">
        <v>288</v>
      </c>
      <c r="D9453" s="215">
        <v>191210096</v>
      </c>
      <c r="E9453" s="215">
        <v>1020</v>
      </c>
      <c r="F9453" s="215">
        <v>1110</v>
      </c>
      <c r="G9453" s="215">
        <v>1004</v>
      </c>
      <c r="I9453" s="215" t="s">
        <v>4845</v>
      </c>
      <c r="J9453" s="215" t="s">
        <v>4846</v>
      </c>
      <c r="K9453" s="215" t="s">
        <v>328</v>
      </c>
      <c r="L9453" s="215" t="s">
        <v>6131</v>
      </c>
      <c r="AD9453" s="216"/>
    </row>
    <row r="9454" spans="1:30" s="215" customFormat="1" x14ac:dyDescent="0.25">
      <c r="A9454" s="215" t="s">
        <v>160</v>
      </c>
      <c r="B9454" s="215">
        <v>6266</v>
      </c>
      <c r="C9454" s="215" t="s">
        <v>288</v>
      </c>
      <c r="D9454" s="215">
        <v>191210097</v>
      </c>
      <c r="E9454" s="215">
        <v>1020</v>
      </c>
      <c r="F9454" s="215">
        <v>1110</v>
      </c>
      <c r="G9454" s="215">
        <v>1004</v>
      </c>
      <c r="I9454" s="215" t="s">
        <v>4847</v>
      </c>
      <c r="J9454" s="215" t="s">
        <v>4848</v>
      </c>
      <c r="K9454" s="215" t="s">
        <v>328</v>
      </c>
      <c r="L9454" s="215" t="s">
        <v>6132</v>
      </c>
      <c r="AD9454" s="216"/>
    </row>
    <row r="9455" spans="1:30" s="215" customFormat="1" x14ac:dyDescent="0.25">
      <c r="A9455" s="215" t="s">
        <v>160</v>
      </c>
      <c r="B9455" s="215">
        <v>6266</v>
      </c>
      <c r="C9455" s="215" t="s">
        <v>288</v>
      </c>
      <c r="D9455" s="215">
        <v>191210098</v>
      </c>
      <c r="E9455" s="215">
        <v>1020</v>
      </c>
      <c r="F9455" s="215">
        <v>1110</v>
      </c>
      <c r="G9455" s="215">
        <v>1004</v>
      </c>
      <c r="I9455" s="215" t="s">
        <v>4849</v>
      </c>
      <c r="J9455" s="215" t="s">
        <v>4850</v>
      </c>
      <c r="K9455" s="215" t="s">
        <v>328</v>
      </c>
      <c r="L9455" s="215" t="s">
        <v>6132</v>
      </c>
      <c r="AD9455" s="216"/>
    </row>
    <row r="9456" spans="1:30" s="215" customFormat="1" x14ac:dyDescent="0.25">
      <c r="A9456" s="215" t="s">
        <v>160</v>
      </c>
      <c r="B9456" s="215">
        <v>6266</v>
      </c>
      <c r="C9456" s="215" t="s">
        <v>288</v>
      </c>
      <c r="D9456" s="215">
        <v>191210099</v>
      </c>
      <c r="E9456" s="215">
        <v>1020</v>
      </c>
      <c r="F9456" s="215">
        <v>1110</v>
      </c>
      <c r="G9456" s="215">
        <v>1004</v>
      </c>
      <c r="I9456" s="215" t="s">
        <v>4851</v>
      </c>
      <c r="J9456" s="215" t="s">
        <v>4852</v>
      </c>
      <c r="K9456" s="215" t="s">
        <v>328</v>
      </c>
      <c r="L9456" s="215" t="s">
        <v>6132</v>
      </c>
      <c r="AD9456" s="216"/>
    </row>
    <row r="9457" spans="1:30" s="215" customFormat="1" x14ac:dyDescent="0.25">
      <c r="A9457" s="215" t="s">
        <v>160</v>
      </c>
      <c r="B9457" s="215">
        <v>6266</v>
      </c>
      <c r="C9457" s="215" t="s">
        <v>288</v>
      </c>
      <c r="D9457" s="215">
        <v>191210110</v>
      </c>
      <c r="E9457" s="215">
        <v>1020</v>
      </c>
      <c r="F9457" s="215">
        <v>1110</v>
      </c>
      <c r="G9457" s="215">
        <v>1004</v>
      </c>
      <c r="I9457" s="215" t="s">
        <v>4853</v>
      </c>
      <c r="J9457" s="215" t="s">
        <v>4854</v>
      </c>
      <c r="K9457" s="215" t="s">
        <v>328</v>
      </c>
      <c r="L9457" s="215" t="s">
        <v>5877</v>
      </c>
      <c r="AD9457" s="216"/>
    </row>
    <row r="9458" spans="1:30" s="215" customFormat="1" x14ac:dyDescent="0.25">
      <c r="A9458" s="215" t="s">
        <v>160</v>
      </c>
      <c r="B9458" s="215">
        <v>6266</v>
      </c>
      <c r="C9458" s="215" t="s">
        <v>288</v>
      </c>
      <c r="D9458" s="215">
        <v>191210111</v>
      </c>
      <c r="E9458" s="215">
        <v>1020</v>
      </c>
      <c r="F9458" s="215">
        <v>1110</v>
      </c>
      <c r="G9458" s="215">
        <v>1004</v>
      </c>
      <c r="I9458" s="215" t="s">
        <v>4855</v>
      </c>
      <c r="J9458" s="215" t="s">
        <v>4856</v>
      </c>
      <c r="K9458" s="215" t="s">
        <v>328</v>
      </c>
      <c r="L9458" s="215" t="s">
        <v>6132</v>
      </c>
      <c r="AD9458" s="216"/>
    </row>
    <row r="9459" spans="1:30" s="215" customFormat="1" x14ac:dyDescent="0.25">
      <c r="A9459" s="215" t="s">
        <v>160</v>
      </c>
      <c r="B9459" s="215">
        <v>6266</v>
      </c>
      <c r="C9459" s="215" t="s">
        <v>288</v>
      </c>
      <c r="D9459" s="215">
        <v>191213930</v>
      </c>
      <c r="E9459" s="215">
        <v>1020</v>
      </c>
      <c r="F9459" s="215">
        <v>1110</v>
      </c>
      <c r="G9459" s="215">
        <v>1004</v>
      </c>
      <c r="I9459" s="215" t="s">
        <v>19267</v>
      </c>
      <c r="J9459" s="215" t="s">
        <v>19268</v>
      </c>
      <c r="K9459" s="215" t="s">
        <v>8688</v>
      </c>
      <c r="L9459" s="215" t="s">
        <v>22404</v>
      </c>
      <c r="AD9459" s="216"/>
    </row>
    <row r="9460" spans="1:30" s="215" customFormat="1" x14ac:dyDescent="0.25">
      <c r="A9460" s="215" t="s">
        <v>160</v>
      </c>
      <c r="B9460" s="215">
        <v>6266</v>
      </c>
      <c r="C9460" s="215" t="s">
        <v>288</v>
      </c>
      <c r="D9460" s="215">
        <v>191229430</v>
      </c>
      <c r="E9460" s="215">
        <v>1020</v>
      </c>
      <c r="F9460" s="215">
        <v>1110</v>
      </c>
      <c r="G9460" s="215">
        <v>1004</v>
      </c>
      <c r="I9460" s="215" t="s">
        <v>19269</v>
      </c>
      <c r="J9460" s="215" t="s">
        <v>19270</v>
      </c>
      <c r="K9460" s="215" t="s">
        <v>8688</v>
      </c>
      <c r="L9460" s="215" t="s">
        <v>22405</v>
      </c>
      <c r="AD9460" s="216"/>
    </row>
    <row r="9461" spans="1:30" s="215" customFormat="1" x14ac:dyDescent="0.25">
      <c r="A9461" s="215" t="s">
        <v>160</v>
      </c>
      <c r="B9461" s="215">
        <v>6266</v>
      </c>
      <c r="C9461" s="215" t="s">
        <v>288</v>
      </c>
      <c r="D9461" s="215">
        <v>191229435</v>
      </c>
      <c r="E9461" s="215">
        <v>1020</v>
      </c>
      <c r="F9461" s="215">
        <v>1122</v>
      </c>
      <c r="G9461" s="215">
        <v>1004</v>
      </c>
      <c r="I9461" s="215" t="s">
        <v>4857</v>
      </c>
      <c r="J9461" s="215" t="s">
        <v>4858</v>
      </c>
      <c r="K9461" s="215" t="s">
        <v>328</v>
      </c>
      <c r="L9461" s="215" t="s">
        <v>7403</v>
      </c>
      <c r="AD9461" s="216"/>
    </row>
    <row r="9462" spans="1:30" s="215" customFormat="1" x14ac:dyDescent="0.25">
      <c r="A9462" s="215" t="s">
        <v>160</v>
      </c>
      <c r="B9462" s="215">
        <v>6266</v>
      </c>
      <c r="C9462" s="215" t="s">
        <v>288</v>
      </c>
      <c r="D9462" s="215">
        <v>191229436</v>
      </c>
      <c r="E9462" s="215">
        <v>1020</v>
      </c>
      <c r="F9462" s="215">
        <v>1122</v>
      </c>
      <c r="G9462" s="215">
        <v>1004</v>
      </c>
      <c r="I9462" s="215" t="s">
        <v>6822</v>
      </c>
      <c r="J9462" s="215" t="s">
        <v>6823</v>
      </c>
      <c r="K9462" s="215" t="s">
        <v>328</v>
      </c>
      <c r="L9462" s="215" t="s">
        <v>7403</v>
      </c>
      <c r="AD9462" s="216"/>
    </row>
    <row r="9463" spans="1:30" s="215" customFormat="1" x14ac:dyDescent="0.25">
      <c r="A9463" s="215" t="s">
        <v>160</v>
      </c>
      <c r="B9463" s="215">
        <v>6266</v>
      </c>
      <c r="C9463" s="215" t="s">
        <v>288</v>
      </c>
      <c r="D9463" s="215">
        <v>191229591</v>
      </c>
      <c r="E9463" s="215">
        <v>1030</v>
      </c>
      <c r="F9463" s="215">
        <v>1122</v>
      </c>
      <c r="G9463" s="215">
        <v>1004</v>
      </c>
      <c r="I9463" s="215" t="s">
        <v>19271</v>
      </c>
      <c r="J9463" s="215" t="s">
        <v>19272</v>
      </c>
      <c r="K9463" s="215" t="s">
        <v>8688</v>
      </c>
      <c r="L9463" s="215" t="s">
        <v>22406</v>
      </c>
      <c r="AD9463" s="216"/>
    </row>
    <row r="9464" spans="1:30" s="215" customFormat="1" x14ac:dyDescent="0.25">
      <c r="A9464" s="215" t="s">
        <v>160</v>
      </c>
      <c r="B9464" s="215">
        <v>6266</v>
      </c>
      <c r="C9464" s="215" t="s">
        <v>288</v>
      </c>
      <c r="D9464" s="215">
        <v>191305051</v>
      </c>
      <c r="E9464" s="215">
        <v>1020</v>
      </c>
      <c r="F9464" s="215">
        <v>1110</v>
      </c>
      <c r="G9464" s="215">
        <v>1004</v>
      </c>
      <c r="I9464" s="215" t="s">
        <v>19273</v>
      </c>
      <c r="J9464" s="215" t="s">
        <v>19274</v>
      </c>
      <c r="K9464" s="215" t="s">
        <v>8688</v>
      </c>
      <c r="L9464" s="215" t="s">
        <v>22407</v>
      </c>
      <c r="AD9464" s="216"/>
    </row>
    <row r="9465" spans="1:30" s="215" customFormat="1" x14ac:dyDescent="0.25">
      <c r="A9465" s="215" t="s">
        <v>160</v>
      </c>
      <c r="B9465" s="215">
        <v>6266</v>
      </c>
      <c r="C9465" s="215" t="s">
        <v>288</v>
      </c>
      <c r="D9465" s="215">
        <v>191305053</v>
      </c>
      <c r="E9465" s="215">
        <v>1020</v>
      </c>
      <c r="F9465" s="215">
        <v>1110</v>
      </c>
      <c r="G9465" s="215">
        <v>1004</v>
      </c>
      <c r="I9465" s="215" t="s">
        <v>19275</v>
      </c>
      <c r="J9465" s="215" t="s">
        <v>19276</v>
      </c>
      <c r="K9465" s="215" t="s">
        <v>8688</v>
      </c>
      <c r="L9465" s="215" t="s">
        <v>22408</v>
      </c>
      <c r="AD9465" s="216"/>
    </row>
    <row r="9466" spans="1:30" s="215" customFormat="1" x14ac:dyDescent="0.25">
      <c r="A9466" s="215" t="s">
        <v>160</v>
      </c>
      <c r="B9466" s="215">
        <v>6266</v>
      </c>
      <c r="C9466" s="215" t="s">
        <v>288</v>
      </c>
      <c r="D9466" s="215">
        <v>191334190</v>
      </c>
      <c r="E9466" s="215">
        <v>1020</v>
      </c>
      <c r="F9466" s="215">
        <v>1110</v>
      </c>
      <c r="G9466" s="215">
        <v>1004</v>
      </c>
      <c r="I9466" s="215" t="s">
        <v>4859</v>
      </c>
      <c r="J9466" s="215" t="s">
        <v>4860</v>
      </c>
      <c r="K9466" s="215" t="s">
        <v>328</v>
      </c>
      <c r="L9466" s="215" t="s">
        <v>6068</v>
      </c>
      <c r="AD9466" s="216"/>
    </row>
    <row r="9467" spans="1:30" s="215" customFormat="1" x14ac:dyDescent="0.25">
      <c r="A9467" s="215" t="s">
        <v>160</v>
      </c>
      <c r="B9467" s="215">
        <v>6266</v>
      </c>
      <c r="C9467" s="215" t="s">
        <v>288</v>
      </c>
      <c r="D9467" s="215">
        <v>191336911</v>
      </c>
      <c r="E9467" s="215">
        <v>1020</v>
      </c>
      <c r="F9467" s="215">
        <v>1110</v>
      </c>
      <c r="G9467" s="215">
        <v>1004</v>
      </c>
      <c r="I9467" s="215" t="s">
        <v>4861</v>
      </c>
      <c r="J9467" s="215" t="s">
        <v>4862</v>
      </c>
      <c r="K9467" s="215" t="s">
        <v>328</v>
      </c>
      <c r="L9467" s="215" t="s">
        <v>6068</v>
      </c>
      <c r="AD9467" s="216"/>
    </row>
    <row r="9468" spans="1:30" s="215" customFormat="1" x14ac:dyDescent="0.25">
      <c r="A9468" s="215" t="s">
        <v>160</v>
      </c>
      <c r="B9468" s="215">
        <v>6266</v>
      </c>
      <c r="C9468" s="215" t="s">
        <v>288</v>
      </c>
      <c r="D9468" s="215">
        <v>191341011</v>
      </c>
      <c r="E9468" s="215">
        <v>1030</v>
      </c>
      <c r="F9468" s="215">
        <v>1122</v>
      </c>
      <c r="G9468" s="215">
        <v>1004</v>
      </c>
      <c r="I9468" s="215" t="s">
        <v>4863</v>
      </c>
      <c r="J9468" s="215" t="s">
        <v>4864</v>
      </c>
      <c r="K9468" s="215" t="s">
        <v>328</v>
      </c>
      <c r="L9468" s="215" t="s">
        <v>6069</v>
      </c>
      <c r="AD9468" s="216"/>
    </row>
    <row r="9469" spans="1:30" s="215" customFormat="1" x14ac:dyDescent="0.25">
      <c r="A9469" s="215" t="s">
        <v>160</v>
      </c>
      <c r="B9469" s="215">
        <v>6266</v>
      </c>
      <c r="C9469" s="215" t="s">
        <v>288</v>
      </c>
      <c r="D9469" s="215">
        <v>191341031</v>
      </c>
      <c r="E9469" s="215">
        <v>1030</v>
      </c>
      <c r="F9469" s="215">
        <v>1122</v>
      </c>
      <c r="G9469" s="215">
        <v>1004</v>
      </c>
      <c r="I9469" s="215" t="s">
        <v>4865</v>
      </c>
      <c r="J9469" s="215" t="s">
        <v>4866</v>
      </c>
      <c r="K9469" s="215" t="s">
        <v>328</v>
      </c>
      <c r="L9469" s="215" t="s">
        <v>6069</v>
      </c>
      <c r="AD9469" s="216"/>
    </row>
    <row r="9470" spans="1:30" s="215" customFormat="1" x14ac:dyDescent="0.25">
      <c r="A9470" s="215" t="s">
        <v>160</v>
      </c>
      <c r="B9470" s="215">
        <v>6266</v>
      </c>
      <c r="C9470" s="215" t="s">
        <v>288</v>
      </c>
      <c r="D9470" s="215">
        <v>191341051</v>
      </c>
      <c r="E9470" s="215">
        <v>1030</v>
      </c>
      <c r="F9470" s="215">
        <v>1122</v>
      </c>
      <c r="G9470" s="215">
        <v>1004</v>
      </c>
      <c r="I9470" s="215" t="s">
        <v>4867</v>
      </c>
      <c r="J9470" s="215" t="s">
        <v>4868</v>
      </c>
      <c r="K9470" s="215" t="s">
        <v>328</v>
      </c>
      <c r="L9470" s="215" t="s">
        <v>6069</v>
      </c>
      <c r="AD9470" s="216"/>
    </row>
    <row r="9471" spans="1:30" s="215" customFormat="1" x14ac:dyDescent="0.25">
      <c r="A9471" s="215" t="s">
        <v>160</v>
      </c>
      <c r="B9471" s="215">
        <v>6266</v>
      </c>
      <c r="C9471" s="215" t="s">
        <v>288</v>
      </c>
      <c r="D9471" s="215">
        <v>191341111</v>
      </c>
      <c r="E9471" s="215">
        <v>1030</v>
      </c>
      <c r="F9471" s="215">
        <v>1122</v>
      </c>
      <c r="G9471" s="215">
        <v>1004</v>
      </c>
      <c r="I9471" s="215" t="s">
        <v>4869</v>
      </c>
      <c r="J9471" s="215" t="s">
        <v>4870</v>
      </c>
      <c r="K9471" s="215" t="s">
        <v>328</v>
      </c>
      <c r="L9471" s="215" t="s">
        <v>6069</v>
      </c>
      <c r="AD9471" s="216"/>
    </row>
    <row r="9472" spans="1:30" s="215" customFormat="1" x14ac:dyDescent="0.25">
      <c r="A9472" s="215" t="s">
        <v>160</v>
      </c>
      <c r="B9472" s="215">
        <v>6266</v>
      </c>
      <c r="C9472" s="215" t="s">
        <v>288</v>
      </c>
      <c r="D9472" s="215">
        <v>191341310</v>
      </c>
      <c r="E9472" s="215">
        <v>1030</v>
      </c>
      <c r="F9472" s="215">
        <v>1122</v>
      </c>
      <c r="G9472" s="215">
        <v>1004</v>
      </c>
      <c r="I9472" s="215" t="s">
        <v>4871</v>
      </c>
      <c r="J9472" s="215" t="s">
        <v>4872</v>
      </c>
      <c r="K9472" s="215" t="s">
        <v>328</v>
      </c>
      <c r="L9472" s="215" t="s">
        <v>6069</v>
      </c>
      <c r="AD9472" s="216"/>
    </row>
    <row r="9473" spans="1:30" s="215" customFormat="1" x14ac:dyDescent="0.25">
      <c r="A9473" s="215" t="s">
        <v>160</v>
      </c>
      <c r="B9473" s="215">
        <v>6266</v>
      </c>
      <c r="C9473" s="215" t="s">
        <v>288</v>
      </c>
      <c r="D9473" s="215">
        <v>191341350</v>
      </c>
      <c r="E9473" s="215">
        <v>1030</v>
      </c>
      <c r="F9473" s="215">
        <v>1122</v>
      </c>
      <c r="G9473" s="215">
        <v>1004</v>
      </c>
      <c r="I9473" s="215" t="s">
        <v>4873</v>
      </c>
      <c r="J9473" s="215" t="s">
        <v>4874</v>
      </c>
      <c r="K9473" s="215" t="s">
        <v>328</v>
      </c>
      <c r="L9473" s="215" t="s">
        <v>6069</v>
      </c>
      <c r="AD9473" s="216"/>
    </row>
    <row r="9474" spans="1:30" s="215" customFormat="1" x14ac:dyDescent="0.25">
      <c r="A9474" s="215" t="s">
        <v>160</v>
      </c>
      <c r="B9474" s="215">
        <v>6266</v>
      </c>
      <c r="C9474" s="215" t="s">
        <v>288</v>
      </c>
      <c r="D9474" s="215">
        <v>191341430</v>
      </c>
      <c r="E9474" s="215">
        <v>1030</v>
      </c>
      <c r="F9474" s="215">
        <v>1122</v>
      </c>
      <c r="G9474" s="215">
        <v>1004</v>
      </c>
      <c r="I9474" s="215" t="s">
        <v>4875</v>
      </c>
      <c r="J9474" s="215" t="s">
        <v>4876</v>
      </c>
      <c r="K9474" s="215" t="s">
        <v>328</v>
      </c>
      <c r="L9474" s="215" t="s">
        <v>6069</v>
      </c>
      <c r="AD9474" s="216"/>
    </row>
    <row r="9475" spans="1:30" s="215" customFormat="1" x14ac:dyDescent="0.25">
      <c r="A9475" s="215" t="s">
        <v>160</v>
      </c>
      <c r="B9475" s="215">
        <v>6266</v>
      </c>
      <c r="C9475" s="215" t="s">
        <v>288</v>
      </c>
      <c r="D9475" s="215">
        <v>191341432</v>
      </c>
      <c r="E9475" s="215">
        <v>1030</v>
      </c>
      <c r="F9475" s="215">
        <v>1122</v>
      </c>
      <c r="G9475" s="215">
        <v>1004</v>
      </c>
      <c r="I9475" s="215" t="s">
        <v>4877</v>
      </c>
      <c r="J9475" s="215" t="s">
        <v>4878</v>
      </c>
      <c r="K9475" s="215" t="s">
        <v>328</v>
      </c>
      <c r="L9475" s="215" t="s">
        <v>6069</v>
      </c>
      <c r="AD9475" s="216"/>
    </row>
    <row r="9476" spans="1:30" s="215" customFormat="1" x14ac:dyDescent="0.25">
      <c r="A9476" s="215" t="s">
        <v>160</v>
      </c>
      <c r="B9476" s="215">
        <v>6266</v>
      </c>
      <c r="C9476" s="215" t="s">
        <v>288</v>
      </c>
      <c r="D9476" s="215">
        <v>191341510</v>
      </c>
      <c r="E9476" s="215">
        <v>1030</v>
      </c>
      <c r="F9476" s="215">
        <v>1122</v>
      </c>
      <c r="G9476" s="215">
        <v>1004</v>
      </c>
      <c r="I9476" s="215" t="s">
        <v>4879</v>
      </c>
      <c r="J9476" s="215" t="s">
        <v>4880</v>
      </c>
      <c r="K9476" s="215" t="s">
        <v>328</v>
      </c>
      <c r="L9476" s="215" t="s">
        <v>6069</v>
      </c>
      <c r="AD9476" s="216"/>
    </row>
    <row r="9477" spans="1:30" s="215" customFormat="1" x14ac:dyDescent="0.25">
      <c r="A9477" s="215" t="s">
        <v>160</v>
      </c>
      <c r="B9477" s="215">
        <v>6266</v>
      </c>
      <c r="C9477" s="215" t="s">
        <v>288</v>
      </c>
      <c r="D9477" s="215">
        <v>191345453</v>
      </c>
      <c r="E9477" s="215">
        <v>1030</v>
      </c>
      <c r="F9477" s="215">
        <v>1122</v>
      </c>
      <c r="G9477" s="215">
        <v>1004</v>
      </c>
      <c r="I9477" s="215" t="s">
        <v>4881</v>
      </c>
      <c r="J9477" s="215" t="s">
        <v>4882</v>
      </c>
      <c r="K9477" s="215" t="s">
        <v>328</v>
      </c>
      <c r="L9477" s="215" t="s">
        <v>6070</v>
      </c>
      <c r="AD9477" s="216"/>
    </row>
    <row r="9478" spans="1:30" s="215" customFormat="1" x14ac:dyDescent="0.25">
      <c r="A9478" s="215" t="s">
        <v>160</v>
      </c>
      <c r="B9478" s="215">
        <v>6266</v>
      </c>
      <c r="C9478" s="215" t="s">
        <v>288</v>
      </c>
      <c r="D9478" s="215">
        <v>191345454</v>
      </c>
      <c r="E9478" s="215">
        <v>1030</v>
      </c>
      <c r="F9478" s="215">
        <v>1122</v>
      </c>
      <c r="G9478" s="215">
        <v>1004</v>
      </c>
      <c r="I9478" s="215" t="s">
        <v>4883</v>
      </c>
      <c r="J9478" s="215" t="s">
        <v>4884</v>
      </c>
      <c r="K9478" s="215" t="s">
        <v>328</v>
      </c>
      <c r="L9478" s="215" t="s">
        <v>6070</v>
      </c>
      <c r="AD9478" s="216"/>
    </row>
    <row r="9479" spans="1:30" s="215" customFormat="1" x14ac:dyDescent="0.25">
      <c r="A9479" s="215" t="s">
        <v>160</v>
      </c>
      <c r="B9479" s="215">
        <v>6266</v>
      </c>
      <c r="C9479" s="215" t="s">
        <v>288</v>
      </c>
      <c r="D9479" s="215">
        <v>191345455</v>
      </c>
      <c r="E9479" s="215">
        <v>1030</v>
      </c>
      <c r="F9479" s="215">
        <v>1122</v>
      </c>
      <c r="G9479" s="215">
        <v>1004</v>
      </c>
      <c r="I9479" s="215" t="s">
        <v>4885</v>
      </c>
      <c r="J9479" s="215" t="s">
        <v>4886</v>
      </c>
      <c r="K9479" s="215" t="s">
        <v>328</v>
      </c>
      <c r="L9479" s="215" t="s">
        <v>6070</v>
      </c>
      <c r="AD9479" s="216"/>
    </row>
    <row r="9480" spans="1:30" s="215" customFormat="1" x14ac:dyDescent="0.25">
      <c r="A9480" s="215" t="s">
        <v>160</v>
      </c>
      <c r="B9480" s="215">
        <v>6266</v>
      </c>
      <c r="C9480" s="215" t="s">
        <v>288</v>
      </c>
      <c r="D9480" s="215">
        <v>191347414</v>
      </c>
      <c r="E9480" s="215">
        <v>1020</v>
      </c>
      <c r="F9480" s="215">
        <v>1122</v>
      </c>
      <c r="G9480" s="215">
        <v>1004</v>
      </c>
      <c r="I9480" s="215" t="s">
        <v>4887</v>
      </c>
      <c r="J9480" s="215" t="s">
        <v>4888</v>
      </c>
      <c r="K9480" s="215" t="s">
        <v>328</v>
      </c>
      <c r="L9480" s="215" t="s">
        <v>6133</v>
      </c>
      <c r="AD9480" s="216"/>
    </row>
    <row r="9481" spans="1:30" s="215" customFormat="1" x14ac:dyDescent="0.25">
      <c r="A9481" s="215" t="s">
        <v>160</v>
      </c>
      <c r="B9481" s="215">
        <v>6266</v>
      </c>
      <c r="C9481" s="215" t="s">
        <v>288</v>
      </c>
      <c r="D9481" s="215">
        <v>191347431</v>
      </c>
      <c r="E9481" s="215">
        <v>1020</v>
      </c>
      <c r="F9481" s="215">
        <v>1122</v>
      </c>
      <c r="G9481" s="215">
        <v>1004</v>
      </c>
      <c r="I9481" s="215" t="s">
        <v>4889</v>
      </c>
      <c r="J9481" s="215" t="s">
        <v>4890</v>
      </c>
      <c r="K9481" s="215" t="s">
        <v>328</v>
      </c>
      <c r="L9481" s="215" t="s">
        <v>6133</v>
      </c>
      <c r="AD9481" s="216"/>
    </row>
    <row r="9482" spans="1:30" s="215" customFormat="1" x14ac:dyDescent="0.25">
      <c r="A9482" s="215" t="s">
        <v>160</v>
      </c>
      <c r="B9482" s="215">
        <v>6266</v>
      </c>
      <c r="C9482" s="215" t="s">
        <v>288</v>
      </c>
      <c r="D9482" s="215">
        <v>191347432</v>
      </c>
      <c r="E9482" s="215">
        <v>1020</v>
      </c>
      <c r="F9482" s="215">
        <v>1122</v>
      </c>
      <c r="G9482" s="215">
        <v>1004</v>
      </c>
      <c r="I9482" s="215" t="s">
        <v>4891</v>
      </c>
      <c r="J9482" s="215" t="s">
        <v>4892</v>
      </c>
      <c r="K9482" s="215" t="s">
        <v>328</v>
      </c>
      <c r="L9482" s="215" t="s">
        <v>6133</v>
      </c>
      <c r="AD9482" s="216"/>
    </row>
    <row r="9483" spans="1:30" s="215" customFormat="1" x14ac:dyDescent="0.25">
      <c r="A9483" s="215" t="s">
        <v>160</v>
      </c>
      <c r="B9483" s="215">
        <v>6266</v>
      </c>
      <c r="C9483" s="215" t="s">
        <v>288</v>
      </c>
      <c r="D9483" s="215">
        <v>191347433</v>
      </c>
      <c r="E9483" s="215">
        <v>1020</v>
      </c>
      <c r="F9483" s="215">
        <v>1122</v>
      </c>
      <c r="G9483" s="215">
        <v>1004</v>
      </c>
      <c r="I9483" s="215" t="s">
        <v>4893</v>
      </c>
      <c r="J9483" s="215" t="s">
        <v>4894</v>
      </c>
      <c r="K9483" s="215" t="s">
        <v>328</v>
      </c>
      <c r="L9483" s="215" t="s">
        <v>6071</v>
      </c>
      <c r="AD9483" s="216"/>
    </row>
    <row r="9484" spans="1:30" s="215" customFormat="1" x14ac:dyDescent="0.25">
      <c r="A9484" s="215" t="s">
        <v>160</v>
      </c>
      <c r="B9484" s="215">
        <v>6266</v>
      </c>
      <c r="C9484" s="215" t="s">
        <v>288</v>
      </c>
      <c r="D9484" s="215">
        <v>191347434</v>
      </c>
      <c r="E9484" s="215">
        <v>1020</v>
      </c>
      <c r="F9484" s="215">
        <v>1122</v>
      </c>
      <c r="G9484" s="215">
        <v>1004</v>
      </c>
      <c r="I9484" s="215" t="s">
        <v>4895</v>
      </c>
      <c r="J9484" s="215" t="s">
        <v>4896</v>
      </c>
      <c r="K9484" s="215" t="s">
        <v>328</v>
      </c>
      <c r="L9484" s="215" t="s">
        <v>6071</v>
      </c>
      <c r="AD9484" s="216"/>
    </row>
    <row r="9485" spans="1:30" s="215" customFormat="1" x14ac:dyDescent="0.25">
      <c r="A9485" s="215" t="s">
        <v>160</v>
      </c>
      <c r="B9485" s="215">
        <v>6266</v>
      </c>
      <c r="C9485" s="215" t="s">
        <v>288</v>
      </c>
      <c r="D9485" s="215">
        <v>191347471</v>
      </c>
      <c r="E9485" s="215">
        <v>1020</v>
      </c>
      <c r="F9485" s="215">
        <v>1122</v>
      </c>
      <c r="G9485" s="215">
        <v>1004</v>
      </c>
      <c r="I9485" s="215" t="s">
        <v>4897</v>
      </c>
      <c r="J9485" s="215" t="s">
        <v>4898</v>
      </c>
      <c r="K9485" s="215" t="s">
        <v>328</v>
      </c>
      <c r="L9485" s="215" t="s">
        <v>6133</v>
      </c>
      <c r="AD9485" s="216"/>
    </row>
    <row r="9486" spans="1:30" s="215" customFormat="1" x14ac:dyDescent="0.25">
      <c r="A9486" s="215" t="s">
        <v>160</v>
      </c>
      <c r="B9486" s="215">
        <v>6266</v>
      </c>
      <c r="C9486" s="215" t="s">
        <v>288</v>
      </c>
      <c r="D9486" s="215">
        <v>191347670</v>
      </c>
      <c r="E9486" s="215">
        <v>1020</v>
      </c>
      <c r="F9486" s="215">
        <v>1122</v>
      </c>
      <c r="G9486" s="215">
        <v>1004</v>
      </c>
      <c r="I9486" s="215" t="s">
        <v>4899</v>
      </c>
      <c r="J9486" s="215" t="s">
        <v>4900</v>
      </c>
      <c r="K9486" s="215" t="s">
        <v>328</v>
      </c>
      <c r="L9486" s="215" t="s">
        <v>6134</v>
      </c>
      <c r="AD9486" s="216"/>
    </row>
    <row r="9487" spans="1:30" s="215" customFormat="1" x14ac:dyDescent="0.25">
      <c r="A9487" s="215" t="s">
        <v>160</v>
      </c>
      <c r="B9487" s="215">
        <v>6266</v>
      </c>
      <c r="C9487" s="215" t="s">
        <v>288</v>
      </c>
      <c r="D9487" s="215">
        <v>191347671</v>
      </c>
      <c r="E9487" s="215">
        <v>1020</v>
      </c>
      <c r="F9487" s="215">
        <v>1122</v>
      </c>
      <c r="G9487" s="215">
        <v>1004</v>
      </c>
      <c r="I9487" s="215" t="s">
        <v>4901</v>
      </c>
      <c r="J9487" s="215" t="s">
        <v>4902</v>
      </c>
      <c r="K9487" s="215" t="s">
        <v>328</v>
      </c>
      <c r="L9487" s="215" t="s">
        <v>6134</v>
      </c>
      <c r="AD9487" s="216"/>
    </row>
    <row r="9488" spans="1:30" s="215" customFormat="1" x14ac:dyDescent="0.25">
      <c r="A9488" s="215" t="s">
        <v>160</v>
      </c>
      <c r="B9488" s="215">
        <v>6266</v>
      </c>
      <c r="C9488" s="215" t="s">
        <v>288</v>
      </c>
      <c r="D9488" s="215">
        <v>191347672</v>
      </c>
      <c r="E9488" s="215">
        <v>1020</v>
      </c>
      <c r="F9488" s="215">
        <v>1122</v>
      </c>
      <c r="G9488" s="215">
        <v>1004</v>
      </c>
      <c r="I9488" s="215" t="s">
        <v>4903</v>
      </c>
      <c r="J9488" s="215" t="s">
        <v>4904</v>
      </c>
      <c r="K9488" s="215" t="s">
        <v>328</v>
      </c>
      <c r="L9488" s="215" t="s">
        <v>6134</v>
      </c>
      <c r="AD9488" s="216"/>
    </row>
    <row r="9489" spans="1:30" s="215" customFormat="1" x14ac:dyDescent="0.25">
      <c r="A9489" s="215" t="s">
        <v>160</v>
      </c>
      <c r="B9489" s="215">
        <v>6266</v>
      </c>
      <c r="C9489" s="215" t="s">
        <v>288</v>
      </c>
      <c r="D9489" s="215">
        <v>191347935</v>
      </c>
      <c r="E9489" s="215">
        <v>1060</v>
      </c>
      <c r="F9489" s="215">
        <v>1230</v>
      </c>
      <c r="G9489" s="215">
        <v>1004</v>
      </c>
      <c r="I9489" s="215" t="s">
        <v>19277</v>
      </c>
      <c r="J9489" s="215" t="s">
        <v>19278</v>
      </c>
      <c r="K9489" s="215" t="s">
        <v>8741</v>
      </c>
      <c r="L9489" s="215" t="s">
        <v>23718</v>
      </c>
      <c r="AD9489" s="216"/>
    </row>
    <row r="9490" spans="1:30" s="215" customFormat="1" x14ac:dyDescent="0.25">
      <c r="A9490" s="215" t="s">
        <v>160</v>
      </c>
      <c r="B9490" s="215">
        <v>6266</v>
      </c>
      <c r="C9490" s="215" t="s">
        <v>288</v>
      </c>
      <c r="D9490" s="215">
        <v>191348950</v>
      </c>
      <c r="E9490" s="215">
        <v>1020</v>
      </c>
      <c r="F9490" s="215">
        <v>1122</v>
      </c>
      <c r="G9490" s="215">
        <v>1004</v>
      </c>
      <c r="I9490" s="215" t="s">
        <v>4905</v>
      </c>
      <c r="J9490" s="215" t="s">
        <v>4906</v>
      </c>
      <c r="K9490" s="215" t="s">
        <v>328</v>
      </c>
      <c r="L9490" s="215" t="s">
        <v>7355</v>
      </c>
      <c r="AD9490" s="216"/>
    </row>
    <row r="9491" spans="1:30" s="215" customFormat="1" x14ac:dyDescent="0.25">
      <c r="A9491" s="215" t="s">
        <v>160</v>
      </c>
      <c r="B9491" s="215">
        <v>6266</v>
      </c>
      <c r="C9491" s="215" t="s">
        <v>288</v>
      </c>
      <c r="D9491" s="215">
        <v>191349130</v>
      </c>
      <c r="E9491" s="215">
        <v>1030</v>
      </c>
      <c r="F9491" s="215">
        <v>1122</v>
      </c>
      <c r="G9491" s="215">
        <v>1004</v>
      </c>
      <c r="I9491" s="215" t="s">
        <v>4907</v>
      </c>
      <c r="J9491" s="215" t="s">
        <v>4908</v>
      </c>
      <c r="K9491" s="215" t="s">
        <v>328</v>
      </c>
      <c r="L9491" s="215" t="s">
        <v>6072</v>
      </c>
      <c r="AD9491" s="216"/>
    </row>
    <row r="9492" spans="1:30" s="215" customFormat="1" x14ac:dyDescent="0.25">
      <c r="A9492" s="215" t="s">
        <v>160</v>
      </c>
      <c r="B9492" s="215">
        <v>6266</v>
      </c>
      <c r="C9492" s="215" t="s">
        <v>288</v>
      </c>
      <c r="D9492" s="215">
        <v>191349132</v>
      </c>
      <c r="E9492" s="215">
        <v>1030</v>
      </c>
      <c r="F9492" s="215">
        <v>1122</v>
      </c>
      <c r="G9492" s="215">
        <v>1004</v>
      </c>
      <c r="I9492" s="215" t="s">
        <v>4909</v>
      </c>
      <c r="J9492" s="215" t="s">
        <v>4910</v>
      </c>
      <c r="K9492" s="215" t="s">
        <v>328</v>
      </c>
      <c r="L9492" s="215" t="s">
        <v>6072</v>
      </c>
      <c r="AD9492" s="216"/>
    </row>
    <row r="9493" spans="1:30" s="215" customFormat="1" x14ac:dyDescent="0.25">
      <c r="A9493" s="215" t="s">
        <v>160</v>
      </c>
      <c r="B9493" s="215">
        <v>6266</v>
      </c>
      <c r="C9493" s="215" t="s">
        <v>288</v>
      </c>
      <c r="D9493" s="215">
        <v>191354030</v>
      </c>
      <c r="E9493" s="215">
        <v>1020</v>
      </c>
      <c r="F9493" s="215">
        <v>1122</v>
      </c>
      <c r="G9493" s="215">
        <v>1004</v>
      </c>
      <c r="I9493" s="215" t="s">
        <v>4911</v>
      </c>
      <c r="J9493" s="215" t="s">
        <v>4912</v>
      </c>
      <c r="K9493" s="215" t="s">
        <v>328</v>
      </c>
      <c r="L9493" s="215" t="s">
        <v>6135</v>
      </c>
      <c r="AD9493" s="216"/>
    </row>
    <row r="9494" spans="1:30" s="215" customFormat="1" x14ac:dyDescent="0.25">
      <c r="A9494" s="215" t="s">
        <v>160</v>
      </c>
      <c r="B9494" s="215">
        <v>6266</v>
      </c>
      <c r="C9494" s="215" t="s">
        <v>288</v>
      </c>
      <c r="D9494" s="215">
        <v>191354052</v>
      </c>
      <c r="E9494" s="215">
        <v>1020</v>
      </c>
      <c r="F9494" s="215">
        <v>1122</v>
      </c>
      <c r="G9494" s="215">
        <v>1004</v>
      </c>
      <c r="I9494" s="215" t="s">
        <v>4913</v>
      </c>
      <c r="J9494" s="215" t="s">
        <v>4914</v>
      </c>
      <c r="K9494" s="215" t="s">
        <v>328</v>
      </c>
      <c r="L9494" s="215" t="s">
        <v>6135</v>
      </c>
      <c r="AD9494" s="216"/>
    </row>
    <row r="9495" spans="1:30" s="215" customFormat="1" x14ac:dyDescent="0.25">
      <c r="A9495" s="215" t="s">
        <v>160</v>
      </c>
      <c r="B9495" s="215">
        <v>6266</v>
      </c>
      <c r="C9495" s="215" t="s">
        <v>288</v>
      </c>
      <c r="D9495" s="215">
        <v>191354070</v>
      </c>
      <c r="E9495" s="215">
        <v>1020</v>
      </c>
      <c r="F9495" s="215">
        <v>1122</v>
      </c>
      <c r="G9495" s="215">
        <v>1004</v>
      </c>
      <c r="I9495" s="215" t="s">
        <v>4915</v>
      </c>
      <c r="J9495" s="215" t="s">
        <v>4916</v>
      </c>
      <c r="K9495" s="215" t="s">
        <v>328</v>
      </c>
      <c r="L9495" s="215" t="s">
        <v>6135</v>
      </c>
      <c r="AD9495" s="216"/>
    </row>
    <row r="9496" spans="1:30" s="215" customFormat="1" x14ac:dyDescent="0.25">
      <c r="A9496" s="215" t="s">
        <v>160</v>
      </c>
      <c r="B9496" s="215">
        <v>6266</v>
      </c>
      <c r="C9496" s="215" t="s">
        <v>288</v>
      </c>
      <c r="D9496" s="215">
        <v>191354071</v>
      </c>
      <c r="E9496" s="215">
        <v>1020</v>
      </c>
      <c r="F9496" s="215">
        <v>1122</v>
      </c>
      <c r="G9496" s="215">
        <v>1004</v>
      </c>
      <c r="I9496" s="215" t="s">
        <v>4917</v>
      </c>
      <c r="J9496" s="215" t="s">
        <v>4918</v>
      </c>
      <c r="K9496" s="215" t="s">
        <v>328</v>
      </c>
      <c r="L9496" s="215" t="s">
        <v>6135</v>
      </c>
      <c r="AD9496" s="216"/>
    </row>
    <row r="9497" spans="1:30" s="215" customFormat="1" x14ac:dyDescent="0.25">
      <c r="A9497" s="215" t="s">
        <v>160</v>
      </c>
      <c r="B9497" s="215">
        <v>6266</v>
      </c>
      <c r="C9497" s="215" t="s">
        <v>288</v>
      </c>
      <c r="D9497" s="215">
        <v>191356170</v>
      </c>
      <c r="E9497" s="215">
        <v>1020</v>
      </c>
      <c r="F9497" s="215">
        <v>1271</v>
      </c>
      <c r="G9497" s="215">
        <v>1003</v>
      </c>
      <c r="I9497" s="215" t="s">
        <v>4919</v>
      </c>
      <c r="J9497" s="215" t="s">
        <v>4920</v>
      </c>
      <c r="K9497" s="215" t="s">
        <v>328</v>
      </c>
      <c r="L9497" s="215" t="s">
        <v>6073</v>
      </c>
      <c r="AD9497" s="216"/>
    </row>
    <row r="9498" spans="1:30" s="215" customFormat="1" x14ac:dyDescent="0.25">
      <c r="A9498" s="215" t="s">
        <v>160</v>
      </c>
      <c r="B9498" s="215">
        <v>6266</v>
      </c>
      <c r="C9498" s="215" t="s">
        <v>288</v>
      </c>
      <c r="D9498" s="215">
        <v>191376656</v>
      </c>
      <c r="E9498" s="215">
        <v>1030</v>
      </c>
      <c r="F9498" s="215">
        <v>1122</v>
      </c>
      <c r="G9498" s="215">
        <v>1004</v>
      </c>
      <c r="I9498" s="215" t="s">
        <v>19279</v>
      </c>
      <c r="J9498" s="215" t="s">
        <v>19280</v>
      </c>
      <c r="K9498" s="215" t="s">
        <v>8688</v>
      </c>
      <c r="L9498" s="215" t="s">
        <v>22409</v>
      </c>
      <c r="AD9498" s="216"/>
    </row>
    <row r="9499" spans="1:30" s="215" customFormat="1" x14ac:dyDescent="0.25">
      <c r="A9499" s="215" t="s">
        <v>160</v>
      </c>
      <c r="B9499" s="215">
        <v>6266</v>
      </c>
      <c r="C9499" s="215" t="s">
        <v>288</v>
      </c>
      <c r="D9499" s="215">
        <v>191377012</v>
      </c>
      <c r="E9499" s="215">
        <v>1030</v>
      </c>
      <c r="F9499" s="215">
        <v>1122</v>
      </c>
      <c r="G9499" s="215">
        <v>1004</v>
      </c>
      <c r="I9499" s="215" t="s">
        <v>4921</v>
      </c>
      <c r="J9499" s="215" t="s">
        <v>4922</v>
      </c>
      <c r="K9499" s="215" t="s">
        <v>328</v>
      </c>
      <c r="L9499" s="215" t="s">
        <v>6136</v>
      </c>
      <c r="AD9499" s="216"/>
    </row>
    <row r="9500" spans="1:30" s="215" customFormat="1" x14ac:dyDescent="0.25">
      <c r="A9500" s="215" t="s">
        <v>160</v>
      </c>
      <c r="B9500" s="215">
        <v>6266</v>
      </c>
      <c r="C9500" s="215" t="s">
        <v>288</v>
      </c>
      <c r="D9500" s="215">
        <v>191377030</v>
      </c>
      <c r="E9500" s="215">
        <v>1030</v>
      </c>
      <c r="F9500" s="215">
        <v>1122</v>
      </c>
      <c r="G9500" s="215">
        <v>1004</v>
      </c>
      <c r="I9500" s="215" t="s">
        <v>4923</v>
      </c>
      <c r="J9500" s="215" t="s">
        <v>4924</v>
      </c>
      <c r="K9500" s="215" t="s">
        <v>328</v>
      </c>
      <c r="L9500" s="215" t="s">
        <v>6136</v>
      </c>
      <c r="AD9500" s="216"/>
    </row>
    <row r="9501" spans="1:30" s="215" customFormat="1" x14ac:dyDescent="0.25">
      <c r="A9501" s="215" t="s">
        <v>160</v>
      </c>
      <c r="B9501" s="215">
        <v>6266</v>
      </c>
      <c r="C9501" s="215" t="s">
        <v>288</v>
      </c>
      <c r="D9501" s="215">
        <v>191377052</v>
      </c>
      <c r="E9501" s="215">
        <v>1030</v>
      </c>
      <c r="F9501" s="215">
        <v>1122</v>
      </c>
      <c r="G9501" s="215">
        <v>1004</v>
      </c>
      <c r="I9501" s="215" t="s">
        <v>4925</v>
      </c>
      <c r="J9501" s="215" t="s">
        <v>4926</v>
      </c>
      <c r="K9501" s="215" t="s">
        <v>328</v>
      </c>
      <c r="L9501" s="215" t="s">
        <v>6136</v>
      </c>
      <c r="AD9501" s="216"/>
    </row>
    <row r="9502" spans="1:30" s="215" customFormat="1" x14ac:dyDescent="0.25">
      <c r="A9502" s="215" t="s">
        <v>160</v>
      </c>
      <c r="B9502" s="215">
        <v>6266</v>
      </c>
      <c r="C9502" s="215" t="s">
        <v>288</v>
      </c>
      <c r="D9502" s="215">
        <v>191385030</v>
      </c>
      <c r="E9502" s="215">
        <v>1020</v>
      </c>
      <c r="F9502" s="215">
        <v>1122</v>
      </c>
      <c r="G9502" s="215">
        <v>1004</v>
      </c>
      <c r="I9502" s="215" t="s">
        <v>4927</v>
      </c>
      <c r="J9502" s="215" t="s">
        <v>4928</v>
      </c>
      <c r="K9502" s="215" t="s">
        <v>328</v>
      </c>
      <c r="L9502" s="215" t="s">
        <v>6137</v>
      </c>
      <c r="AD9502" s="216"/>
    </row>
    <row r="9503" spans="1:30" s="215" customFormat="1" x14ac:dyDescent="0.25">
      <c r="A9503" s="215" t="s">
        <v>160</v>
      </c>
      <c r="B9503" s="215">
        <v>6266</v>
      </c>
      <c r="C9503" s="215" t="s">
        <v>288</v>
      </c>
      <c r="D9503" s="215">
        <v>191385032</v>
      </c>
      <c r="E9503" s="215">
        <v>1020</v>
      </c>
      <c r="F9503" s="215">
        <v>1122</v>
      </c>
      <c r="G9503" s="215">
        <v>1004</v>
      </c>
      <c r="I9503" s="215" t="s">
        <v>4929</v>
      </c>
      <c r="J9503" s="215" t="s">
        <v>4930</v>
      </c>
      <c r="K9503" s="215" t="s">
        <v>328</v>
      </c>
      <c r="L9503" s="215" t="s">
        <v>6137</v>
      </c>
      <c r="AD9503" s="216"/>
    </row>
    <row r="9504" spans="1:30" s="215" customFormat="1" x14ac:dyDescent="0.25">
      <c r="A9504" s="215" t="s">
        <v>160</v>
      </c>
      <c r="B9504" s="215">
        <v>6266</v>
      </c>
      <c r="C9504" s="215" t="s">
        <v>288</v>
      </c>
      <c r="D9504" s="215">
        <v>191386431</v>
      </c>
      <c r="E9504" s="215">
        <v>1020</v>
      </c>
      <c r="F9504" s="215">
        <v>1122</v>
      </c>
      <c r="G9504" s="215">
        <v>1004</v>
      </c>
      <c r="I9504" s="215" t="s">
        <v>4931</v>
      </c>
      <c r="J9504" s="215" t="s">
        <v>4932</v>
      </c>
      <c r="K9504" s="215" t="s">
        <v>328</v>
      </c>
      <c r="L9504" s="215" t="s">
        <v>6138</v>
      </c>
      <c r="AD9504" s="216"/>
    </row>
    <row r="9505" spans="1:30" s="215" customFormat="1" x14ac:dyDescent="0.25">
      <c r="A9505" s="215" t="s">
        <v>160</v>
      </c>
      <c r="B9505" s="215">
        <v>6266</v>
      </c>
      <c r="C9505" s="215" t="s">
        <v>288</v>
      </c>
      <c r="D9505" s="215">
        <v>191386432</v>
      </c>
      <c r="E9505" s="215">
        <v>1020</v>
      </c>
      <c r="F9505" s="215">
        <v>1122</v>
      </c>
      <c r="G9505" s="215">
        <v>1004</v>
      </c>
      <c r="I9505" s="215" t="s">
        <v>4933</v>
      </c>
      <c r="J9505" s="215" t="s">
        <v>4934</v>
      </c>
      <c r="K9505" s="215" t="s">
        <v>328</v>
      </c>
      <c r="L9505" s="215" t="s">
        <v>6138</v>
      </c>
      <c r="AD9505" s="216"/>
    </row>
    <row r="9506" spans="1:30" s="215" customFormat="1" x14ac:dyDescent="0.25">
      <c r="A9506" s="215" t="s">
        <v>160</v>
      </c>
      <c r="B9506" s="215">
        <v>6266</v>
      </c>
      <c r="C9506" s="215" t="s">
        <v>288</v>
      </c>
      <c r="D9506" s="215">
        <v>191388551</v>
      </c>
      <c r="E9506" s="215">
        <v>1030</v>
      </c>
      <c r="F9506" s="215">
        <v>1122</v>
      </c>
      <c r="G9506" s="215">
        <v>1004</v>
      </c>
      <c r="I9506" s="215" t="s">
        <v>4935</v>
      </c>
      <c r="J9506" s="215" t="s">
        <v>4936</v>
      </c>
      <c r="K9506" s="215" t="s">
        <v>328</v>
      </c>
      <c r="L9506" s="215" t="s">
        <v>6074</v>
      </c>
      <c r="AD9506" s="216"/>
    </row>
    <row r="9507" spans="1:30" s="215" customFormat="1" x14ac:dyDescent="0.25">
      <c r="A9507" s="215" t="s">
        <v>160</v>
      </c>
      <c r="B9507" s="215">
        <v>6266</v>
      </c>
      <c r="C9507" s="215" t="s">
        <v>288</v>
      </c>
      <c r="D9507" s="215">
        <v>191388552</v>
      </c>
      <c r="E9507" s="215">
        <v>1030</v>
      </c>
      <c r="F9507" s="215">
        <v>1122</v>
      </c>
      <c r="G9507" s="215">
        <v>1004</v>
      </c>
      <c r="I9507" s="215" t="s">
        <v>4937</v>
      </c>
      <c r="J9507" s="215" t="s">
        <v>4938</v>
      </c>
      <c r="K9507" s="215" t="s">
        <v>328</v>
      </c>
      <c r="L9507" s="215" t="s">
        <v>6074</v>
      </c>
      <c r="AD9507" s="216"/>
    </row>
    <row r="9508" spans="1:30" s="215" customFormat="1" x14ac:dyDescent="0.25">
      <c r="A9508" s="215" t="s">
        <v>160</v>
      </c>
      <c r="B9508" s="215">
        <v>6266</v>
      </c>
      <c r="C9508" s="215" t="s">
        <v>288</v>
      </c>
      <c r="D9508" s="215">
        <v>191407110</v>
      </c>
      <c r="E9508" s="215">
        <v>1020</v>
      </c>
      <c r="F9508" s="215">
        <v>1122</v>
      </c>
      <c r="G9508" s="215">
        <v>1004</v>
      </c>
      <c r="I9508" s="215" t="s">
        <v>4939</v>
      </c>
      <c r="J9508" s="215" t="s">
        <v>4940</v>
      </c>
      <c r="K9508" s="215" t="s">
        <v>328</v>
      </c>
      <c r="L9508" s="215" t="s">
        <v>6139</v>
      </c>
      <c r="AD9508" s="216"/>
    </row>
    <row r="9509" spans="1:30" s="215" customFormat="1" x14ac:dyDescent="0.25">
      <c r="A9509" s="215" t="s">
        <v>160</v>
      </c>
      <c r="B9509" s="215">
        <v>6266</v>
      </c>
      <c r="C9509" s="215" t="s">
        <v>288</v>
      </c>
      <c r="D9509" s="215">
        <v>191407111</v>
      </c>
      <c r="E9509" s="215">
        <v>1020</v>
      </c>
      <c r="F9509" s="215">
        <v>1122</v>
      </c>
      <c r="G9509" s="215">
        <v>1004</v>
      </c>
      <c r="I9509" s="215" t="s">
        <v>4941</v>
      </c>
      <c r="J9509" s="215" t="s">
        <v>4942</v>
      </c>
      <c r="K9509" s="215" t="s">
        <v>328</v>
      </c>
      <c r="L9509" s="215" t="s">
        <v>6139</v>
      </c>
      <c r="AD9509" s="216"/>
    </row>
    <row r="9510" spans="1:30" s="215" customFormat="1" x14ac:dyDescent="0.25">
      <c r="A9510" s="215" t="s">
        <v>160</v>
      </c>
      <c r="B9510" s="215">
        <v>6266</v>
      </c>
      <c r="C9510" s="215" t="s">
        <v>288</v>
      </c>
      <c r="D9510" s="215">
        <v>191407112</v>
      </c>
      <c r="E9510" s="215">
        <v>1020</v>
      </c>
      <c r="F9510" s="215">
        <v>1122</v>
      </c>
      <c r="G9510" s="215">
        <v>1004</v>
      </c>
      <c r="I9510" s="215" t="s">
        <v>4943</v>
      </c>
      <c r="J9510" s="215" t="s">
        <v>4944</v>
      </c>
      <c r="K9510" s="215" t="s">
        <v>328</v>
      </c>
      <c r="L9510" s="215" t="s">
        <v>6139</v>
      </c>
      <c r="AD9510" s="216"/>
    </row>
    <row r="9511" spans="1:30" s="215" customFormat="1" x14ac:dyDescent="0.25">
      <c r="A9511" s="215" t="s">
        <v>160</v>
      </c>
      <c r="B9511" s="215">
        <v>6266</v>
      </c>
      <c r="C9511" s="215" t="s">
        <v>288</v>
      </c>
      <c r="D9511" s="215">
        <v>191428533</v>
      </c>
      <c r="E9511" s="215">
        <v>1020</v>
      </c>
      <c r="F9511" s="215">
        <v>1110</v>
      </c>
      <c r="G9511" s="215">
        <v>1004</v>
      </c>
      <c r="I9511" s="215" t="s">
        <v>4945</v>
      </c>
      <c r="J9511" s="215" t="s">
        <v>4946</v>
      </c>
      <c r="K9511" s="215" t="s">
        <v>328</v>
      </c>
      <c r="L9511" s="215" t="s">
        <v>6062</v>
      </c>
      <c r="AD9511" s="216"/>
    </row>
    <row r="9512" spans="1:30" s="215" customFormat="1" x14ac:dyDescent="0.25">
      <c r="A9512" s="215" t="s">
        <v>160</v>
      </c>
      <c r="B9512" s="215">
        <v>6266</v>
      </c>
      <c r="C9512" s="215" t="s">
        <v>288</v>
      </c>
      <c r="D9512" s="215">
        <v>191442175</v>
      </c>
      <c r="E9512" s="215">
        <v>1020</v>
      </c>
      <c r="F9512" s="215">
        <v>1122</v>
      </c>
      <c r="G9512" s="215">
        <v>1004</v>
      </c>
      <c r="I9512" s="215" t="s">
        <v>4947</v>
      </c>
      <c r="J9512" s="215" t="s">
        <v>4948</v>
      </c>
      <c r="K9512" s="215" t="s">
        <v>328</v>
      </c>
      <c r="L9512" s="215" t="s">
        <v>6140</v>
      </c>
      <c r="AD9512" s="216"/>
    </row>
    <row r="9513" spans="1:30" s="215" customFormat="1" x14ac:dyDescent="0.25">
      <c r="A9513" s="215" t="s">
        <v>160</v>
      </c>
      <c r="B9513" s="215">
        <v>6266</v>
      </c>
      <c r="C9513" s="215" t="s">
        <v>288</v>
      </c>
      <c r="D9513" s="215">
        <v>191442191</v>
      </c>
      <c r="E9513" s="215">
        <v>1020</v>
      </c>
      <c r="F9513" s="215">
        <v>1122</v>
      </c>
      <c r="G9513" s="215">
        <v>1004</v>
      </c>
      <c r="I9513" s="215" t="s">
        <v>4949</v>
      </c>
      <c r="J9513" s="215" t="s">
        <v>4950</v>
      </c>
      <c r="K9513" s="215" t="s">
        <v>328</v>
      </c>
      <c r="L9513" s="215" t="s">
        <v>6140</v>
      </c>
      <c r="AD9513" s="216"/>
    </row>
    <row r="9514" spans="1:30" s="215" customFormat="1" x14ac:dyDescent="0.25">
      <c r="A9514" s="215" t="s">
        <v>160</v>
      </c>
      <c r="B9514" s="215">
        <v>6266</v>
      </c>
      <c r="C9514" s="215" t="s">
        <v>288</v>
      </c>
      <c r="D9514" s="215">
        <v>191454210</v>
      </c>
      <c r="E9514" s="215">
        <v>1020</v>
      </c>
      <c r="F9514" s="215">
        <v>1122</v>
      </c>
      <c r="G9514" s="215">
        <v>1004</v>
      </c>
      <c r="I9514" s="215" t="s">
        <v>4951</v>
      </c>
      <c r="J9514" s="215" t="s">
        <v>4952</v>
      </c>
      <c r="K9514" s="215" t="s">
        <v>328</v>
      </c>
      <c r="L9514" s="215" t="s">
        <v>6075</v>
      </c>
      <c r="AD9514" s="216"/>
    </row>
    <row r="9515" spans="1:30" s="215" customFormat="1" x14ac:dyDescent="0.25">
      <c r="A9515" s="215" t="s">
        <v>160</v>
      </c>
      <c r="B9515" s="215">
        <v>6266</v>
      </c>
      <c r="C9515" s="215" t="s">
        <v>288</v>
      </c>
      <c r="D9515" s="215">
        <v>191454211</v>
      </c>
      <c r="E9515" s="215">
        <v>1020</v>
      </c>
      <c r="F9515" s="215">
        <v>1122</v>
      </c>
      <c r="G9515" s="215">
        <v>1004</v>
      </c>
      <c r="I9515" s="215" t="s">
        <v>4953</v>
      </c>
      <c r="J9515" s="215" t="s">
        <v>4954</v>
      </c>
      <c r="K9515" s="215" t="s">
        <v>328</v>
      </c>
      <c r="L9515" s="215" t="s">
        <v>6075</v>
      </c>
      <c r="AD9515" s="216"/>
    </row>
    <row r="9516" spans="1:30" s="215" customFormat="1" x14ac:dyDescent="0.25">
      <c r="A9516" s="215" t="s">
        <v>160</v>
      </c>
      <c r="B9516" s="215">
        <v>6266</v>
      </c>
      <c r="C9516" s="215" t="s">
        <v>288</v>
      </c>
      <c r="D9516" s="215">
        <v>191454212</v>
      </c>
      <c r="E9516" s="215">
        <v>1020</v>
      </c>
      <c r="F9516" s="215">
        <v>1122</v>
      </c>
      <c r="G9516" s="215">
        <v>1004</v>
      </c>
      <c r="I9516" s="215" t="s">
        <v>4955</v>
      </c>
      <c r="J9516" s="215" t="s">
        <v>4956</v>
      </c>
      <c r="K9516" s="215" t="s">
        <v>328</v>
      </c>
      <c r="L9516" s="215" t="s">
        <v>6075</v>
      </c>
      <c r="AD9516" s="216"/>
    </row>
    <row r="9517" spans="1:30" s="215" customFormat="1" x14ac:dyDescent="0.25">
      <c r="A9517" s="215" t="s">
        <v>160</v>
      </c>
      <c r="B9517" s="215">
        <v>6266</v>
      </c>
      <c r="C9517" s="215" t="s">
        <v>288</v>
      </c>
      <c r="D9517" s="215">
        <v>191458130</v>
      </c>
      <c r="E9517" s="215">
        <v>1020</v>
      </c>
      <c r="F9517" s="215">
        <v>1122</v>
      </c>
      <c r="G9517" s="215">
        <v>1004</v>
      </c>
      <c r="I9517" s="215" t="s">
        <v>4957</v>
      </c>
      <c r="J9517" s="215" t="s">
        <v>4958</v>
      </c>
      <c r="K9517" s="215" t="s">
        <v>328</v>
      </c>
      <c r="L9517" s="215" t="s">
        <v>6138</v>
      </c>
      <c r="AD9517" s="216"/>
    </row>
    <row r="9518" spans="1:30" s="215" customFormat="1" x14ac:dyDescent="0.25">
      <c r="A9518" s="215" t="s">
        <v>160</v>
      </c>
      <c r="B9518" s="215">
        <v>6266</v>
      </c>
      <c r="C9518" s="215" t="s">
        <v>288</v>
      </c>
      <c r="D9518" s="215">
        <v>191473875</v>
      </c>
      <c r="E9518" s="215">
        <v>1020</v>
      </c>
      <c r="F9518" s="215">
        <v>1122</v>
      </c>
      <c r="G9518" s="215">
        <v>1004</v>
      </c>
      <c r="I9518" s="215" t="s">
        <v>4959</v>
      </c>
      <c r="J9518" s="215" t="s">
        <v>4960</v>
      </c>
      <c r="K9518" s="215" t="s">
        <v>328</v>
      </c>
      <c r="L9518" s="215" t="s">
        <v>6141</v>
      </c>
      <c r="AD9518" s="216"/>
    </row>
    <row r="9519" spans="1:30" s="215" customFormat="1" x14ac:dyDescent="0.25">
      <c r="A9519" s="215" t="s">
        <v>160</v>
      </c>
      <c r="B9519" s="215">
        <v>6266</v>
      </c>
      <c r="C9519" s="215" t="s">
        <v>288</v>
      </c>
      <c r="D9519" s="215">
        <v>191473877</v>
      </c>
      <c r="E9519" s="215">
        <v>1020</v>
      </c>
      <c r="F9519" s="215">
        <v>1122</v>
      </c>
      <c r="G9519" s="215">
        <v>1004</v>
      </c>
      <c r="I9519" s="215" t="s">
        <v>4961</v>
      </c>
      <c r="J9519" s="215" t="s">
        <v>4962</v>
      </c>
      <c r="K9519" s="215" t="s">
        <v>328</v>
      </c>
      <c r="L9519" s="215" t="s">
        <v>6141</v>
      </c>
      <c r="AD9519" s="216"/>
    </row>
    <row r="9520" spans="1:30" s="215" customFormat="1" x14ac:dyDescent="0.25">
      <c r="A9520" s="215" t="s">
        <v>160</v>
      </c>
      <c r="B9520" s="215">
        <v>6266</v>
      </c>
      <c r="C9520" s="215" t="s">
        <v>288</v>
      </c>
      <c r="D9520" s="215">
        <v>191493731</v>
      </c>
      <c r="E9520" s="215">
        <v>1060</v>
      </c>
      <c r="F9520" s="215">
        <v>1264</v>
      </c>
      <c r="G9520" s="215">
        <v>1004</v>
      </c>
      <c r="I9520" s="215" t="s">
        <v>19281</v>
      </c>
      <c r="J9520" s="215" t="s">
        <v>19282</v>
      </c>
      <c r="K9520" s="215" t="s">
        <v>8741</v>
      </c>
      <c r="L9520" s="215" t="s">
        <v>23719</v>
      </c>
      <c r="AD9520" s="216"/>
    </row>
    <row r="9521" spans="1:30" s="215" customFormat="1" x14ac:dyDescent="0.25">
      <c r="A9521" s="215" t="s">
        <v>160</v>
      </c>
      <c r="B9521" s="215">
        <v>6266</v>
      </c>
      <c r="C9521" s="215" t="s">
        <v>288</v>
      </c>
      <c r="D9521" s="215">
        <v>191494252</v>
      </c>
      <c r="E9521" s="215">
        <v>1060</v>
      </c>
      <c r="F9521" s="215">
        <v>1230</v>
      </c>
      <c r="G9521" s="215">
        <v>1004</v>
      </c>
      <c r="I9521" s="215" t="s">
        <v>19283</v>
      </c>
      <c r="J9521" s="215" t="s">
        <v>19284</v>
      </c>
      <c r="K9521" s="215" t="s">
        <v>8741</v>
      </c>
      <c r="L9521" s="215" t="s">
        <v>23720</v>
      </c>
      <c r="AD9521" s="216"/>
    </row>
    <row r="9522" spans="1:30" s="215" customFormat="1" x14ac:dyDescent="0.25">
      <c r="A9522" s="215" t="s">
        <v>160</v>
      </c>
      <c r="B9522" s="215">
        <v>6266</v>
      </c>
      <c r="C9522" s="215" t="s">
        <v>288</v>
      </c>
      <c r="D9522" s="215">
        <v>191518811</v>
      </c>
      <c r="E9522" s="215">
        <v>1020</v>
      </c>
      <c r="F9522" s="215">
        <v>1130</v>
      </c>
      <c r="G9522" s="215">
        <v>1004</v>
      </c>
      <c r="I9522" s="215" t="s">
        <v>4963</v>
      </c>
      <c r="J9522" s="215" t="s">
        <v>4964</v>
      </c>
      <c r="K9522" s="215" t="s">
        <v>328</v>
      </c>
      <c r="L9522" s="215" t="s">
        <v>7326</v>
      </c>
      <c r="AD9522" s="216"/>
    </row>
    <row r="9523" spans="1:30" s="215" customFormat="1" x14ac:dyDescent="0.25">
      <c r="A9523" s="215" t="s">
        <v>160</v>
      </c>
      <c r="B9523" s="215">
        <v>6266</v>
      </c>
      <c r="C9523" s="215" t="s">
        <v>288</v>
      </c>
      <c r="D9523" s="215">
        <v>191562971</v>
      </c>
      <c r="E9523" s="215">
        <v>1020</v>
      </c>
      <c r="F9523" s="215">
        <v>1110</v>
      </c>
      <c r="G9523" s="215">
        <v>1004</v>
      </c>
      <c r="I9523" s="215" t="s">
        <v>4965</v>
      </c>
      <c r="J9523" s="215" t="s">
        <v>4966</v>
      </c>
      <c r="K9523" s="215" t="s">
        <v>328</v>
      </c>
      <c r="L9523" s="215" t="s">
        <v>6132</v>
      </c>
      <c r="AD9523" s="216"/>
    </row>
    <row r="9524" spans="1:30" s="215" customFormat="1" x14ac:dyDescent="0.25">
      <c r="A9524" s="215" t="s">
        <v>160</v>
      </c>
      <c r="B9524" s="215">
        <v>6266</v>
      </c>
      <c r="C9524" s="215" t="s">
        <v>288</v>
      </c>
      <c r="D9524" s="215">
        <v>191590573</v>
      </c>
      <c r="E9524" s="215">
        <v>1060</v>
      </c>
      <c r="F9524" s="215">
        <v>1230</v>
      </c>
      <c r="G9524" s="215">
        <v>1004</v>
      </c>
      <c r="I9524" s="215" t="s">
        <v>19285</v>
      </c>
      <c r="J9524" s="215" t="s">
        <v>19286</v>
      </c>
      <c r="K9524" s="215" t="s">
        <v>8741</v>
      </c>
      <c r="L9524" s="215" t="s">
        <v>23721</v>
      </c>
      <c r="AD9524" s="216"/>
    </row>
    <row r="9525" spans="1:30" s="215" customFormat="1" x14ac:dyDescent="0.25">
      <c r="A9525" s="215" t="s">
        <v>160</v>
      </c>
      <c r="B9525" s="215">
        <v>6266</v>
      </c>
      <c r="C9525" s="215" t="s">
        <v>288</v>
      </c>
      <c r="D9525" s="215">
        <v>191594271</v>
      </c>
      <c r="E9525" s="215">
        <v>1020</v>
      </c>
      <c r="F9525" s="215">
        <v>1110</v>
      </c>
      <c r="G9525" s="215">
        <v>1004</v>
      </c>
      <c r="I9525" s="215" t="s">
        <v>4967</v>
      </c>
      <c r="J9525" s="215" t="s">
        <v>4968</v>
      </c>
      <c r="K9525" s="215" t="s">
        <v>328</v>
      </c>
      <c r="L9525" s="215" t="s">
        <v>6076</v>
      </c>
      <c r="AD9525" s="216"/>
    </row>
    <row r="9526" spans="1:30" s="215" customFormat="1" x14ac:dyDescent="0.25">
      <c r="A9526" s="215" t="s">
        <v>160</v>
      </c>
      <c r="B9526" s="215">
        <v>6266</v>
      </c>
      <c r="C9526" s="215" t="s">
        <v>288</v>
      </c>
      <c r="D9526" s="215">
        <v>191594272</v>
      </c>
      <c r="E9526" s="215">
        <v>1020</v>
      </c>
      <c r="F9526" s="215">
        <v>1110</v>
      </c>
      <c r="G9526" s="215">
        <v>1004</v>
      </c>
      <c r="I9526" s="215" t="s">
        <v>4969</v>
      </c>
      <c r="J9526" s="215" t="s">
        <v>4970</v>
      </c>
      <c r="K9526" s="215" t="s">
        <v>328</v>
      </c>
      <c r="L9526" s="215" t="s">
        <v>6076</v>
      </c>
      <c r="AD9526" s="216"/>
    </row>
    <row r="9527" spans="1:30" s="215" customFormat="1" x14ac:dyDescent="0.25">
      <c r="A9527" s="215" t="s">
        <v>160</v>
      </c>
      <c r="B9527" s="215">
        <v>6266</v>
      </c>
      <c r="C9527" s="215" t="s">
        <v>288</v>
      </c>
      <c r="D9527" s="215">
        <v>191595681</v>
      </c>
      <c r="E9527" s="215">
        <v>1030</v>
      </c>
      <c r="F9527" s="215">
        <v>1122</v>
      </c>
      <c r="G9527" s="215">
        <v>1004</v>
      </c>
      <c r="I9527" s="215" t="s">
        <v>4971</v>
      </c>
      <c r="J9527" s="215" t="s">
        <v>4972</v>
      </c>
      <c r="K9527" s="215" t="s">
        <v>328</v>
      </c>
      <c r="L9527" s="215" t="s">
        <v>6142</v>
      </c>
      <c r="AD9527" s="216"/>
    </row>
    <row r="9528" spans="1:30" s="215" customFormat="1" x14ac:dyDescent="0.25">
      <c r="A9528" s="215" t="s">
        <v>160</v>
      </c>
      <c r="B9528" s="215">
        <v>6266</v>
      </c>
      <c r="C9528" s="215" t="s">
        <v>288</v>
      </c>
      <c r="D9528" s="215">
        <v>191595682</v>
      </c>
      <c r="E9528" s="215">
        <v>1030</v>
      </c>
      <c r="F9528" s="215">
        <v>1122</v>
      </c>
      <c r="G9528" s="215">
        <v>1004</v>
      </c>
      <c r="I9528" s="215" t="s">
        <v>4973</v>
      </c>
      <c r="J9528" s="215" t="s">
        <v>4974</v>
      </c>
      <c r="K9528" s="215" t="s">
        <v>328</v>
      </c>
      <c r="L9528" s="215" t="s">
        <v>6142</v>
      </c>
      <c r="AD9528" s="216"/>
    </row>
    <row r="9529" spans="1:30" s="215" customFormat="1" x14ac:dyDescent="0.25">
      <c r="A9529" s="215" t="s">
        <v>160</v>
      </c>
      <c r="B9529" s="215">
        <v>6266</v>
      </c>
      <c r="C9529" s="215" t="s">
        <v>288</v>
      </c>
      <c r="D9529" s="215">
        <v>191595684</v>
      </c>
      <c r="E9529" s="215">
        <v>1030</v>
      </c>
      <c r="F9529" s="215">
        <v>1122</v>
      </c>
      <c r="G9529" s="215">
        <v>1004</v>
      </c>
      <c r="I9529" s="215" t="s">
        <v>4975</v>
      </c>
      <c r="J9529" s="215" t="s">
        <v>4976</v>
      </c>
      <c r="K9529" s="215" t="s">
        <v>328</v>
      </c>
      <c r="L9529" s="215" t="s">
        <v>6142</v>
      </c>
      <c r="AD9529" s="216"/>
    </row>
    <row r="9530" spans="1:30" s="215" customFormat="1" x14ac:dyDescent="0.25">
      <c r="A9530" s="215" t="s">
        <v>160</v>
      </c>
      <c r="B9530" s="215">
        <v>6266</v>
      </c>
      <c r="C9530" s="215" t="s">
        <v>288</v>
      </c>
      <c r="D9530" s="215">
        <v>191595685</v>
      </c>
      <c r="E9530" s="215">
        <v>1030</v>
      </c>
      <c r="F9530" s="215">
        <v>1122</v>
      </c>
      <c r="G9530" s="215">
        <v>1004</v>
      </c>
      <c r="I9530" s="215" t="s">
        <v>4977</v>
      </c>
      <c r="J9530" s="215" t="s">
        <v>4978</v>
      </c>
      <c r="K9530" s="215" t="s">
        <v>328</v>
      </c>
      <c r="L9530" s="215" t="s">
        <v>6142</v>
      </c>
      <c r="AD9530" s="216"/>
    </row>
    <row r="9531" spans="1:30" s="215" customFormat="1" x14ac:dyDescent="0.25">
      <c r="A9531" s="215" t="s">
        <v>160</v>
      </c>
      <c r="B9531" s="215">
        <v>6266</v>
      </c>
      <c r="C9531" s="215" t="s">
        <v>288</v>
      </c>
      <c r="D9531" s="215">
        <v>191604391</v>
      </c>
      <c r="E9531" s="215">
        <v>1060</v>
      </c>
      <c r="F9531" s="215">
        <v>1251</v>
      </c>
      <c r="G9531" s="215">
        <v>1004</v>
      </c>
      <c r="I9531" s="215" t="s">
        <v>19287</v>
      </c>
      <c r="J9531" s="215" t="s">
        <v>19288</v>
      </c>
      <c r="K9531" s="215" t="s">
        <v>8688</v>
      </c>
      <c r="L9531" s="215" t="s">
        <v>22410</v>
      </c>
      <c r="AD9531" s="216"/>
    </row>
    <row r="9532" spans="1:30" s="215" customFormat="1" x14ac:dyDescent="0.25">
      <c r="A9532" s="215" t="s">
        <v>160</v>
      </c>
      <c r="B9532" s="215">
        <v>6266</v>
      </c>
      <c r="C9532" s="215" t="s">
        <v>288</v>
      </c>
      <c r="D9532" s="215">
        <v>191604456</v>
      </c>
      <c r="E9532" s="215">
        <v>1020</v>
      </c>
      <c r="F9532" s="215">
        <v>1110</v>
      </c>
      <c r="G9532" s="215">
        <v>1004</v>
      </c>
      <c r="I9532" s="215" t="s">
        <v>19289</v>
      </c>
      <c r="J9532" s="215" t="s">
        <v>19290</v>
      </c>
      <c r="K9532" s="215" t="s">
        <v>8688</v>
      </c>
      <c r="L9532" s="215" t="s">
        <v>22411</v>
      </c>
      <c r="AD9532" s="216"/>
    </row>
    <row r="9533" spans="1:30" s="215" customFormat="1" x14ac:dyDescent="0.25">
      <c r="A9533" s="215" t="s">
        <v>160</v>
      </c>
      <c r="B9533" s="215">
        <v>6266</v>
      </c>
      <c r="C9533" s="215" t="s">
        <v>288</v>
      </c>
      <c r="D9533" s="215">
        <v>191604457</v>
      </c>
      <c r="E9533" s="215">
        <v>1020</v>
      </c>
      <c r="F9533" s="215">
        <v>1110</v>
      </c>
      <c r="G9533" s="215">
        <v>1004</v>
      </c>
      <c r="I9533" s="215" t="s">
        <v>19291</v>
      </c>
      <c r="J9533" s="215" t="s">
        <v>19292</v>
      </c>
      <c r="K9533" s="215" t="s">
        <v>8688</v>
      </c>
      <c r="L9533" s="215" t="s">
        <v>22412</v>
      </c>
      <c r="AD9533" s="216"/>
    </row>
    <row r="9534" spans="1:30" s="215" customFormat="1" x14ac:dyDescent="0.25">
      <c r="A9534" s="215" t="s">
        <v>160</v>
      </c>
      <c r="B9534" s="215">
        <v>6266</v>
      </c>
      <c r="C9534" s="215" t="s">
        <v>288</v>
      </c>
      <c r="D9534" s="215">
        <v>191604458</v>
      </c>
      <c r="E9534" s="215">
        <v>1020</v>
      </c>
      <c r="F9534" s="215">
        <v>1110</v>
      </c>
      <c r="G9534" s="215">
        <v>1004</v>
      </c>
      <c r="I9534" s="215" t="s">
        <v>19293</v>
      </c>
      <c r="J9534" s="215" t="s">
        <v>19294</v>
      </c>
      <c r="K9534" s="215" t="s">
        <v>8688</v>
      </c>
      <c r="L9534" s="215" t="s">
        <v>22413</v>
      </c>
      <c r="AD9534" s="216"/>
    </row>
    <row r="9535" spans="1:30" s="215" customFormat="1" x14ac:dyDescent="0.25">
      <c r="A9535" s="215" t="s">
        <v>160</v>
      </c>
      <c r="B9535" s="215">
        <v>6266</v>
      </c>
      <c r="C9535" s="215" t="s">
        <v>288</v>
      </c>
      <c r="D9535" s="215">
        <v>191604459</v>
      </c>
      <c r="E9535" s="215">
        <v>1020</v>
      </c>
      <c r="F9535" s="215">
        <v>1110</v>
      </c>
      <c r="G9535" s="215">
        <v>1004</v>
      </c>
      <c r="I9535" s="215" t="s">
        <v>19295</v>
      </c>
      <c r="J9535" s="215" t="s">
        <v>19296</v>
      </c>
      <c r="K9535" s="215" t="s">
        <v>8688</v>
      </c>
      <c r="L9535" s="215" t="s">
        <v>22414</v>
      </c>
      <c r="AD9535" s="216"/>
    </row>
    <row r="9536" spans="1:30" s="215" customFormat="1" x14ac:dyDescent="0.25">
      <c r="A9536" s="215" t="s">
        <v>160</v>
      </c>
      <c r="B9536" s="215">
        <v>6266</v>
      </c>
      <c r="C9536" s="215" t="s">
        <v>288</v>
      </c>
      <c r="D9536" s="215">
        <v>191604460</v>
      </c>
      <c r="E9536" s="215">
        <v>1020</v>
      </c>
      <c r="F9536" s="215">
        <v>1110</v>
      </c>
      <c r="G9536" s="215">
        <v>1004</v>
      </c>
      <c r="I9536" s="215" t="s">
        <v>19297</v>
      </c>
      <c r="J9536" s="215" t="s">
        <v>19298</v>
      </c>
      <c r="K9536" s="215" t="s">
        <v>8688</v>
      </c>
      <c r="L9536" s="215" t="s">
        <v>22415</v>
      </c>
      <c r="AD9536" s="216"/>
    </row>
    <row r="9537" spans="1:30" s="215" customFormat="1" x14ac:dyDescent="0.25">
      <c r="A9537" s="215" t="s">
        <v>160</v>
      </c>
      <c r="B9537" s="215">
        <v>6266</v>
      </c>
      <c r="C9537" s="215" t="s">
        <v>288</v>
      </c>
      <c r="D9537" s="215">
        <v>191604461</v>
      </c>
      <c r="E9537" s="215">
        <v>1020</v>
      </c>
      <c r="F9537" s="215">
        <v>1110</v>
      </c>
      <c r="G9537" s="215">
        <v>1004</v>
      </c>
      <c r="I9537" s="215" t="s">
        <v>19299</v>
      </c>
      <c r="J9537" s="215" t="s">
        <v>19300</v>
      </c>
      <c r="K9537" s="215" t="s">
        <v>8688</v>
      </c>
      <c r="L9537" s="215" t="s">
        <v>22416</v>
      </c>
      <c r="AD9537" s="216"/>
    </row>
    <row r="9538" spans="1:30" s="215" customFormat="1" x14ac:dyDescent="0.25">
      <c r="A9538" s="215" t="s">
        <v>160</v>
      </c>
      <c r="B9538" s="215">
        <v>6266</v>
      </c>
      <c r="C9538" s="215" t="s">
        <v>288</v>
      </c>
      <c r="D9538" s="215">
        <v>191604462</v>
      </c>
      <c r="E9538" s="215">
        <v>1020</v>
      </c>
      <c r="F9538" s="215">
        <v>1110</v>
      </c>
      <c r="G9538" s="215">
        <v>1004</v>
      </c>
      <c r="I9538" s="215" t="s">
        <v>19301</v>
      </c>
      <c r="J9538" s="215" t="s">
        <v>19302</v>
      </c>
      <c r="K9538" s="215" t="s">
        <v>8688</v>
      </c>
      <c r="L9538" s="215" t="s">
        <v>22417</v>
      </c>
      <c r="AD9538" s="216"/>
    </row>
    <row r="9539" spans="1:30" s="215" customFormat="1" x14ac:dyDescent="0.25">
      <c r="A9539" s="215" t="s">
        <v>160</v>
      </c>
      <c r="B9539" s="215">
        <v>6266</v>
      </c>
      <c r="C9539" s="215" t="s">
        <v>288</v>
      </c>
      <c r="D9539" s="215">
        <v>191604839</v>
      </c>
      <c r="E9539" s="215">
        <v>1020</v>
      </c>
      <c r="F9539" s="215">
        <v>1110</v>
      </c>
      <c r="G9539" s="215">
        <v>1004</v>
      </c>
      <c r="I9539" s="215" t="s">
        <v>4979</v>
      </c>
      <c r="J9539" s="215" t="s">
        <v>4980</v>
      </c>
      <c r="K9539" s="215" t="s">
        <v>328</v>
      </c>
      <c r="L9539" s="215" t="s">
        <v>6077</v>
      </c>
      <c r="AD9539" s="216"/>
    </row>
    <row r="9540" spans="1:30" s="215" customFormat="1" x14ac:dyDescent="0.25">
      <c r="A9540" s="215" t="s">
        <v>160</v>
      </c>
      <c r="B9540" s="215">
        <v>6266</v>
      </c>
      <c r="C9540" s="215" t="s">
        <v>288</v>
      </c>
      <c r="D9540" s="215">
        <v>191604841</v>
      </c>
      <c r="E9540" s="215">
        <v>1020</v>
      </c>
      <c r="F9540" s="215">
        <v>1110</v>
      </c>
      <c r="G9540" s="215">
        <v>1004</v>
      </c>
      <c r="I9540" s="215" t="s">
        <v>4981</v>
      </c>
      <c r="J9540" s="215" t="s">
        <v>4982</v>
      </c>
      <c r="K9540" s="215" t="s">
        <v>328</v>
      </c>
      <c r="L9540" s="215" t="s">
        <v>6077</v>
      </c>
      <c r="AD9540" s="216"/>
    </row>
    <row r="9541" spans="1:30" s="215" customFormat="1" x14ac:dyDescent="0.25">
      <c r="A9541" s="215" t="s">
        <v>160</v>
      </c>
      <c r="B9541" s="215">
        <v>6266</v>
      </c>
      <c r="C9541" s="215" t="s">
        <v>288</v>
      </c>
      <c r="D9541" s="215">
        <v>191619036</v>
      </c>
      <c r="E9541" s="215">
        <v>1060</v>
      </c>
      <c r="F9541" s="215">
        <v>1122</v>
      </c>
      <c r="G9541" s="215">
        <v>1004</v>
      </c>
      <c r="I9541" s="215" t="s">
        <v>4983</v>
      </c>
      <c r="J9541" s="215" t="s">
        <v>4984</v>
      </c>
      <c r="K9541" s="215" t="s">
        <v>328</v>
      </c>
      <c r="L9541" s="215" t="s">
        <v>6078</v>
      </c>
      <c r="AD9541" s="216"/>
    </row>
    <row r="9542" spans="1:30" s="215" customFormat="1" x14ac:dyDescent="0.25">
      <c r="A9542" s="215" t="s">
        <v>160</v>
      </c>
      <c r="B9542" s="215">
        <v>6266</v>
      </c>
      <c r="C9542" s="215" t="s">
        <v>288</v>
      </c>
      <c r="D9542" s="215">
        <v>191619040</v>
      </c>
      <c r="E9542" s="215">
        <v>1020</v>
      </c>
      <c r="F9542" s="215">
        <v>1122</v>
      </c>
      <c r="G9542" s="215">
        <v>1004</v>
      </c>
      <c r="I9542" s="215" t="s">
        <v>4985</v>
      </c>
      <c r="J9542" s="215" t="s">
        <v>4986</v>
      </c>
      <c r="K9542" s="215" t="s">
        <v>328</v>
      </c>
      <c r="L9542" s="215" t="s">
        <v>6078</v>
      </c>
      <c r="AD9542" s="216"/>
    </row>
    <row r="9543" spans="1:30" s="215" customFormat="1" x14ac:dyDescent="0.25">
      <c r="A9543" s="215" t="s">
        <v>160</v>
      </c>
      <c r="B9543" s="215">
        <v>6266</v>
      </c>
      <c r="C9543" s="215" t="s">
        <v>288</v>
      </c>
      <c r="D9543" s="215">
        <v>191619041</v>
      </c>
      <c r="E9543" s="215">
        <v>1020</v>
      </c>
      <c r="F9543" s="215">
        <v>1122</v>
      </c>
      <c r="G9543" s="215">
        <v>1004</v>
      </c>
      <c r="I9543" s="215" t="s">
        <v>4987</v>
      </c>
      <c r="J9543" s="215" t="s">
        <v>4988</v>
      </c>
      <c r="K9543" s="215" t="s">
        <v>328</v>
      </c>
      <c r="L9543" s="215" t="s">
        <v>6078</v>
      </c>
      <c r="AD9543" s="216"/>
    </row>
    <row r="9544" spans="1:30" s="215" customFormat="1" x14ac:dyDescent="0.25">
      <c r="A9544" s="215" t="s">
        <v>160</v>
      </c>
      <c r="B9544" s="215">
        <v>6266</v>
      </c>
      <c r="C9544" s="215" t="s">
        <v>288</v>
      </c>
      <c r="D9544" s="215">
        <v>191619042</v>
      </c>
      <c r="E9544" s="215">
        <v>1020</v>
      </c>
      <c r="F9544" s="215">
        <v>1122</v>
      </c>
      <c r="G9544" s="215">
        <v>1004</v>
      </c>
      <c r="I9544" s="215" t="s">
        <v>4989</v>
      </c>
      <c r="J9544" s="215" t="s">
        <v>4990</v>
      </c>
      <c r="K9544" s="215" t="s">
        <v>328</v>
      </c>
      <c r="L9544" s="215" t="s">
        <v>6078</v>
      </c>
      <c r="AD9544" s="216"/>
    </row>
    <row r="9545" spans="1:30" s="215" customFormat="1" x14ac:dyDescent="0.25">
      <c r="A9545" s="215" t="s">
        <v>160</v>
      </c>
      <c r="B9545" s="215">
        <v>6266</v>
      </c>
      <c r="C9545" s="215" t="s">
        <v>288</v>
      </c>
      <c r="D9545" s="215">
        <v>191620552</v>
      </c>
      <c r="E9545" s="215">
        <v>1060</v>
      </c>
      <c r="F9545" s="215">
        <v>1271</v>
      </c>
      <c r="G9545" s="215">
        <v>1004</v>
      </c>
      <c r="I9545" s="215" t="s">
        <v>4991</v>
      </c>
      <c r="J9545" s="215" t="s">
        <v>4992</v>
      </c>
      <c r="K9545" s="215" t="s">
        <v>328</v>
      </c>
      <c r="L9545" s="215" t="s">
        <v>7394</v>
      </c>
      <c r="AD9545" s="216"/>
    </row>
    <row r="9546" spans="1:30" s="215" customFormat="1" x14ac:dyDescent="0.25">
      <c r="A9546" s="215" t="s">
        <v>160</v>
      </c>
      <c r="B9546" s="215">
        <v>6266</v>
      </c>
      <c r="C9546" s="215" t="s">
        <v>288</v>
      </c>
      <c r="D9546" s="215">
        <v>191631354</v>
      </c>
      <c r="E9546" s="215">
        <v>1060</v>
      </c>
      <c r="F9546" s="215">
        <v>1220</v>
      </c>
      <c r="G9546" s="215">
        <v>1004</v>
      </c>
      <c r="I9546" s="215" t="s">
        <v>19303</v>
      </c>
      <c r="J9546" s="215" t="s">
        <v>19304</v>
      </c>
      <c r="K9546" s="215" t="s">
        <v>8688</v>
      </c>
      <c r="L9546" s="215" t="s">
        <v>22418</v>
      </c>
      <c r="AD9546" s="216"/>
    </row>
    <row r="9547" spans="1:30" s="215" customFormat="1" x14ac:dyDescent="0.25">
      <c r="A9547" s="215" t="s">
        <v>160</v>
      </c>
      <c r="B9547" s="215">
        <v>6266</v>
      </c>
      <c r="C9547" s="215" t="s">
        <v>288</v>
      </c>
      <c r="D9547" s="215">
        <v>191633817</v>
      </c>
      <c r="E9547" s="215">
        <v>1030</v>
      </c>
      <c r="F9547" s="215">
        <v>1122</v>
      </c>
      <c r="G9547" s="215">
        <v>1004</v>
      </c>
      <c r="I9547" s="215" t="s">
        <v>19305</v>
      </c>
      <c r="J9547" s="215" t="s">
        <v>19306</v>
      </c>
      <c r="K9547" s="215" t="s">
        <v>8688</v>
      </c>
      <c r="L9547" s="215" t="s">
        <v>22419</v>
      </c>
      <c r="AD9547" s="216"/>
    </row>
    <row r="9548" spans="1:30" s="215" customFormat="1" x14ac:dyDescent="0.25">
      <c r="A9548" s="215" t="s">
        <v>160</v>
      </c>
      <c r="B9548" s="215">
        <v>6266</v>
      </c>
      <c r="C9548" s="215" t="s">
        <v>288</v>
      </c>
      <c r="D9548" s="215">
        <v>191634513</v>
      </c>
      <c r="E9548" s="215">
        <v>1020</v>
      </c>
      <c r="F9548" s="215">
        <v>1122</v>
      </c>
      <c r="G9548" s="215">
        <v>1004</v>
      </c>
      <c r="I9548" s="215" t="s">
        <v>19307</v>
      </c>
      <c r="J9548" s="215" t="s">
        <v>19308</v>
      </c>
      <c r="K9548" s="215" t="s">
        <v>8688</v>
      </c>
      <c r="L9548" s="215" t="s">
        <v>22420</v>
      </c>
      <c r="AD9548" s="216"/>
    </row>
    <row r="9549" spans="1:30" s="215" customFormat="1" x14ac:dyDescent="0.25">
      <c r="A9549" s="215" t="s">
        <v>160</v>
      </c>
      <c r="B9549" s="215">
        <v>6266</v>
      </c>
      <c r="C9549" s="215" t="s">
        <v>288</v>
      </c>
      <c r="D9549" s="215">
        <v>191642577</v>
      </c>
      <c r="E9549" s="215">
        <v>1020</v>
      </c>
      <c r="F9549" s="215">
        <v>1110</v>
      </c>
      <c r="G9549" s="215">
        <v>1004</v>
      </c>
      <c r="I9549" s="215" t="s">
        <v>19309</v>
      </c>
      <c r="J9549" s="215" t="s">
        <v>19310</v>
      </c>
      <c r="K9549" s="215" t="s">
        <v>8688</v>
      </c>
      <c r="L9549" s="215" t="s">
        <v>22421</v>
      </c>
      <c r="AD9549" s="216"/>
    </row>
    <row r="9550" spans="1:30" s="215" customFormat="1" x14ac:dyDescent="0.25">
      <c r="A9550" s="215" t="s">
        <v>160</v>
      </c>
      <c r="B9550" s="215">
        <v>6266</v>
      </c>
      <c r="C9550" s="215" t="s">
        <v>288</v>
      </c>
      <c r="D9550" s="215">
        <v>191642578</v>
      </c>
      <c r="E9550" s="215">
        <v>1020</v>
      </c>
      <c r="F9550" s="215">
        <v>1110</v>
      </c>
      <c r="G9550" s="215">
        <v>1004</v>
      </c>
      <c r="I9550" s="215" t="s">
        <v>19311</v>
      </c>
      <c r="J9550" s="215" t="s">
        <v>19312</v>
      </c>
      <c r="K9550" s="215" t="s">
        <v>8688</v>
      </c>
      <c r="L9550" s="215" t="s">
        <v>22422</v>
      </c>
      <c r="AD9550" s="216"/>
    </row>
    <row r="9551" spans="1:30" s="215" customFormat="1" x14ac:dyDescent="0.25">
      <c r="A9551" s="215" t="s">
        <v>160</v>
      </c>
      <c r="B9551" s="215">
        <v>6266</v>
      </c>
      <c r="C9551" s="215" t="s">
        <v>288</v>
      </c>
      <c r="D9551" s="215">
        <v>191649611</v>
      </c>
      <c r="E9551" s="215">
        <v>1020</v>
      </c>
      <c r="F9551" s="215">
        <v>1110</v>
      </c>
      <c r="G9551" s="215">
        <v>1004</v>
      </c>
      <c r="I9551" s="215" t="s">
        <v>24881</v>
      </c>
      <c r="J9551" s="215" t="s">
        <v>24882</v>
      </c>
      <c r="K9551" s="215" t="s">
        <v>8688</v>
      </c>
      <c r="L9551" s="215" t="s">
        <v>24941</v>
      </c>
      <c r="AD9551" s="216"/>
    </row>
    <row r="9552" spans="1:30" s="215" customFormat="1" x14ac:dyDescent="0.25">
      <c r="A9552" s="215" t="s">
        <v>160</v>
      </c>
      <c r="B9552" s="215">
        <v>6266</v>
      </c>
      <c r="C9552" s="215" t="s">
        <v>288</v>
      </c>
      <c r="D9552" s="215">
        <v>191649612</v>
      </c>
      <c r="E9552" s="215">
        <v>1020</v>
      </c>
      <c r="F9552" s="215">
        <v>1110</v>
      </c>
      <c r="G9552" s="215">
        <v>1004</v>
      </c>
      <c r="I9552" s="215" t="s">
        <v>24883</v>
      </c>
      <c r="J9552" s="215" t="s">
        <v>24884</v>
      </c>
      <c r="K9552" s="215" t="s">
        <v>8688</v>
      </c>
      <c r="L9552" s="215" t="s">
        <v>24942</v>
      </c>
      <c r="AD9552" s="216"/>
    </row>
    <row r="9553" spans="1:30" s="215" customFormat="1" x14ac:dyDescent="0.25">
      <c r="A9553" s="215" t="s">
        <v>160</v>
      </c>
      <c r="B9553" s="215">
        <v>6266</v>
      </c>
      <c r="C9553" s="215" t="s">
        <v>288</v>
      </c>
      <c r="D9553" s="215">
        <v>191649613</v>
      </c>
      <c r="E9553" s="215">
        <v>1020</v>
      </c>
      <c r="F9553" s="215">
        <v>1110</v>
      </c>
      <c r="G9553" s="215">
        <v>1004</v>
      </c>
      <c r="I9553" s="215" t="s">
        <v>19313</v>
      </c>
      <c r="J9553" s="215" t="s">
        <v>19314</v>
      </c>
      <c r="K9553" s="215" t="s">
        <v>8688</v>
      </c>
      <c r="L9553" s="215" t="s">
        <v>22423</v>
      </c>
      <c r="AD9553" s="216"/>
    </row>
    <row r="9554" spans="1:30" s="215" customFormat="1" x14ac:dyDescent="0.25">
      <c r="A9554" s="215" t="s">
        <v>160</v>
      </c>
      <c r="B9554" s="215">
        <v>6266</v>
      </c>
      <c r="C9554" s="215" t="s">
        <v>288</v>
      </c>
      <c r="D9554" s="215">
        <v>191649614</v>
      </c>
      <c r="E9554" s="215">
        <v>1020</v>
      </c>
      <c r="F9554" s="215">
        <v>1110</v>
      </c>
      <c r="G9554" s="215">
        <v>1004</v>
      </c>
      <c r="I9554" s="215" t="s">
        <v>19315</v>
      </c>
      <c r="J9554" s="215" t="s">
        <v>19316</v>
      </c>
      <c r="K9554" s="215" t="s">
        <v>8688</v>
      </c>
      <c r="L9554" s="215" t="s">
        <v>22424</v>
      </c>
      <c r="AD9554" s="216"/>
    </row>
    <row r="9555" spans="1:30" s="215" customFormat="1" x14ac:dyDescent="0.25">
      <c r="A9555" s="215" t="s">
        <v>160</v>
      </c>
      <c r="B9555" s="215">
        <v>6266</v>
      </c>
      <c r="C9555" s="215" t="s">
        <v>288</v>
      </c>
      <c r="D9555" s="215">
        <v>191650154</v>
      </c>
      <c r="E9555" s="215">
        <v>1020</v>
      </c>
      <c r="F9555" s="215">
        <v>1110</v>
      </c>
      <c r="G9555" s="215">
        <v>1003</v>
      </c>
      <c r="I9555" s="215" t="s">
        <v>4993</v>
      </c>
      <c r="J9555" s="215" t="s">
        <v>4994</v>
      </c>
      <c r="K9555" s="215" t="s">
        <v>328</v>
      </c>
      <c r="L9555" s="215" t="s">
        <v>6079</v>
      </c>
      <c r="AD9555" s="216"/>
    </row>
    <row r="9556" spans="1:30" s="215" customFormat="1" x14ac:dyDescent="0.25">
      <c r="A9556" s="215" t="s">
        <v>160</v>
      </c>
      <c r="B9556" s="215">
        <v>6266</v>
      </c>
      <c r="C9556" s="215" t="s">
        <v>288</v>
      </c>
      <c r="D9556" s="215">
        <v>191650155</v>
      </c>
      <c r="E9556" s="215">
        <v>1020</v>
      </c>
      <c r="F9556" s="215">
        <v>1110</v>
      </c>
      <c r="G9556" s="215">
        <v>1004</v>
      </c>
      <c r="I9556" s="215" t="s">
        <v>4995</v>
      </c>
      <c r="J9556" s="215" t="s">
        <v>4996</v>
      </c>
      <c r="K9556" s="215" t="s">
        <v>328</v>
      </c>
      <c r="L9556" s="215" t="s">
        <v>28779</v>
      </c>
      <c r="AD9556" s="216"/>
    </row>
    <row r="9557" spans="1:30" s="215" customFormat="1" x14ac:dyDescent="0.25">
      <c r="A9557" s="215" t="s">
        <v>160</v>
      </c>
      <c r="B9557" s="215">
        <v>6266</v>
      </c>
      <c r="C9557" s="215" t="s">
        <v>288</v>
      </c>
      <c r="D9557" s="215">
        <v>191650156</v>
      </c>
      <c r="E9557" s="215">
        <v>1020</v>
      </c>
      <c r="F9557" s="215">
        <v>1110</v>
      </c>
      <c r="G9557" s="215">
        <v>1004</v>
      </c>
      <c r="I9557" s="215" t="s">
        <v>4997</v>
      </c>
      <c r="J9557" s="215" t="s">
        <v>4998</v>
      </c>
      <c r="K9557" s="215" t="s">
        <v>328</v>
      </c>
      <c r="L9557" s="215" t="s">
        <v>28779</v>
      </c>
      <c r="AD9557" s="216"/>
    </row>
    <row r="9558" spans="1:30" s="215" customFormat="1" x14ac:dyDescent="0.25">
      <c r="A9558" s="215" t="s">
        <v>160</v>
      </c>
      <c r="B9558" s="215">
        <v>6266</v>
      </c>
      <c r="C9558" s="215" t="s">
        <v>288</v>
      </c>
      <c r="D9558" s="215">
        <v>191650157</v>
      </c>
      <c r="E9558" s="215">
        <v>1020</v>
      </c>
      <c r="F9558" s="215">
        <v>1110</v>
      </c>
      <c r="G9558" s="215">
        <v>1004</v>
      </c>
      <c r="I9558" s="215" t="s">
        <v>4999</v>
      </c>
      <c r="J9558" s="215" t="s">
        <v>5000</v>
      </c>
      <c r="K9558" s="215" t="s">
        <v>328</v>
      </c>
      <c r="L9558" s="215" t="s">
        <v>28780</v>
      </c>
      <c r="AD9558" s="216"/>
    </row>
    <row r="9559" spans="1:30" s="215" customFormat="1" x14ac:dyDescent="0.25">
      <c r="A9559" s="215" t="s">
        <v>160</v>
      </c>
      <c r="B9559" s="215">
        <v>6266</v>
      </c>
      <c r="C9559" s="215" t="s">
        <v>288</v>
      </c>
      <c r="D9559" s="215">
        <v>191650158</v>
      </c>
      <c r="E9559" s="215">
        <v>1020</v>
      </c>
      <c r="F9559" s="215">
        <v>1110</v>
      </c>
      <c r="G9559" s="215">
        <v>1004</v>
      </c>
      <c r="I9559" s="215" t="s">
        <v>5001</v>
      </c>
      <c r="J9559" s="215" t="s">
        <v>5002</v>
      </c>
      <c r="K9559" s="215" t="s">
        <v>328</v>
      </c>
      <c r="L9559" s="215" t="s">
        <v>28780</v>
      </c>
      <c r="AD9559" s="216"/>
    </row>
    <row r="9560" spans="1:30" s="215" customFormat="1" x14ac:dyDescent="0.25">
      <c r="A9560" s="215" t="s">
        <v>160</v>
      </c>
      <c r="B9560" s="215">
        <v>6266</v>
      </c>
      <c r="C9560" s="215" t="s">
        <v>288</v>
      </c>
      <c r="D9560" s="215">
        <v>191650159</v>
      </c>
      <c r="E9560" s="215">
        <v>1020</v>
      </c>
      <c r="F9560" s="215">
        <v>1110</v>
      </c>
      <c r="G9560" s="215">
        <v>1004</v>
      </c>
      <c r="I9560" s="215" t="s">
        <v>5003</v>
      </c>
      <c r="J9560" s="215" t="s">
        <v>5004</v>
      </c>
      <c r="K9560" s="215" t="s">
        <v>328</v>
      </c>
      <c r="L9560" s="215" t="s">
        <v>28780</v>
      </c>
      <c r="AD9560" s="216"/>
    </row>
    <row r="9561" spans="1:30" s="215" customFormat="1" x14ac:dyDescent="0.25">
      <c r="A9561" s="215" t="s">
        <v>160</v>
      </c>
      <c r="B9561" s="215">
        <v>6266</v>
      </c>
      <c r="C9561" s="215" t="s">
        <v>288</v>
      </c>
      <c r="D9561" s="215">
        <v>191652660</v>
      </c>
      <c r="E9561" s="215">
        <v>1020</v>
      </c>
      <c r="F9561" s="215">
        <v>1121</v>
      </c>
      <c r="G9561" s="215">
        <v>1004</v>
      </c>
      <c r="I9561" s="215" t="s">
        <v>27005</v>
      </c>
      <c r="J9561" s="215" t="s">
        <v>27006</v>
      </c>
      <c r="K9561" s="215" t="s">
        <v>8688</v>
      </c>
      <c r="L9561" s="215" t="s">
        <v>27039</v>
      </c>
      <c r="AD9561" s="216"/>
    </row>
    <row r="9562" spans="1:30" s="215" customFormat="1" x14ac:dyDescent="0.25">
      <c r="A9562" s="215" t="s">
        <v>160</v>
      </c>
      <c r="B9562" s="215">
        <v>6266</v>
      </c>
      <c r="C9562" s="215" t="s">
        <v>288</v>
      </c>
      <c r="D9562" s="215">
        <v>191652791</v>
      </c>
      <c r="E9562" s="215">
        <v>1040</v>
      </c>
      <c r="F9562" s="215">
        <v>1130</v>
      </c>
      <c r="G9562" s="215">
        <v>1004</v>
      </c>
      <c r="I9562" s="215" t="s">
        <v>19317</v>
      </c>
      <c r="J9562" s="215" t="s">
        <v>19318</v>
      </c>
      <c r="K9562" s="215" t="s">
        <v>8688</v>
      </c>
      <c r="L9562" s="215" t="s">
        <v>22425</v>
      </c>
      <c r="AD9562" s="216"/>
    </row>
    <row r="9563" spans="1:30" s="215" customFormat="1" x14ac:dyDescent="0.25">
      <c r="A9563" s="215" t="s">
        <v>160</v>
      </c>
      <c r="B9563" s="215">
        <v>6266</v>
      </c>
      <c r="C9563" s="215" t="s">
        <v>288</v>
      </c>
      <c r="D9563" s="215">
        <v>191652792</v>
      </c>
      <c r="E9563" s="215">
        <v>1020</v>
      </c>
      <c r="F9563" s="215">
        <v>1122</v>
      </c>
      <c r="G9563" s="215">
        <v>1004</v>
      </c>
      <c r="I9563" s="215" t="s">
        <v>19319</v>
      </c>
      <c r="J9563" s="215" t="s">
        <v>19320</v>
      </c>
      <c r="K9563" s="215" t="s">
        <v>8688</v>
      </c>
      <c r="L9563" s="215" t="s">
        <v>22426</v>
      </c>
      <c r="AD9563" s="216"/>
    </row>
    <row r="9564" spans="1:30" s="215" customFormat="1" x14ac:dyDescent="0.25">
      <c r="A9564" s="215" t="s">
        <v>160</v>
      </c>
      <c r="B9564" s="215">
        <v>6266</v>
      </c>
      <c r="C9564" s="215" t="s">
        <v>288</v>
      </c>
      <c r="D9564" s="215">
        <v>191652793</v>
      </c>
      <c r="E9564" s="215">
        <v>1040</v>
      </c>
      <c r="F9564" s="215">
        <v>1130</v>
      </c>
      <c r="G9564" s="215">
        <v>1004</v>
      </c>
      <c r="I9564" s="215" t="s">
        <v>19321</v>
      </c>
      <c r="J9564" s="215" t="s">
        <v>19322</v>
      </c>
      <c r="K9564" s="215" t="s">
        <v>8688</v>
      </c>
      <c r="L9564" s="215" t="s">
        <v>22427</v>
      </c>
      <c r="AD9564" s="216"/>
    </row>
    <row r="9565" spans="1:30" s="215" customFormat="1" x14ac:dyDescent="0.25">
      <c r="A9565" s="215" t="s">
        <v>160</v>
      </c>
      <c r="B9565" s="215">
        <v>6266</v>
      </c>
      <c r="C9565" s="215" t="s">
        <v>288</v>
      </c>
      <c r="D9565" s="215">
        <v>191661337</v>
      </c>
      <c r="E9565" s="215">
        <v>1060</v>
      </c>
      <c r="F9565" s="215">
        <v>1230</v>
      </c>
      <c r="G9565" s="215">
        <v>1004</v>
      </c>
      <c r="I9565" s="215" t="s">
        <v>19323</v>
      </c>
      <c r="J9565" s="215" t="s">
        <v>19324</v>
      </c>
      <c r="K9565" s="215" t="s">
        <v>8688</v>
      </c>
      <c r="L9565" s="215" t="s">
        <v>22428</v>
      </c>
      <c r="AD9565" s="216"/>
    </row>
    <row r="9566" spans="1:30" s="215" customFormat="1" x14ac:dyDescent="0.25">
      <c r="A9566" s="215" t="s">
        <v>160</v>
      </c>
      <c r="B9566" s="215">
        <v>6266</v>
      </c>
      <c r="C9566" s="215" t="s">
        <v>288</v>
      </c>
      <c r="D9566" s="215">
        <v>191662702</v>
      </c>
      <c r="E9566" s="215">
        <v>1060</v>
      </c>
      <c r="F9566" s="215">
        <v>1265</v>
      </c>
      <c r="G9566" s="215">
        <v>1004</v>
      </c>
      <c r="I9566" s="215" t="s">
        <v>19325</v>
      </c>
      <c r="J9566" s="215" t="s">
        <v>19326</v>
      </c>
      <c r="K9566" s="215" t="s">
        <v>8688</v>
      </c>
      <c r="L9566" s="215" t="s">
        <v>22429</v>
      </c>
      <c r="AD9566" s="216"/>
    </row>
    <row r="9567" spans="1:30" s="215" customFormat="1" x14ac:dyDescent="0.25">
      <c r="A9567" s="215" t="s">
        <v>160</v>
      </c>
      <c r="B9567" s="215">
        <v>6266</v>
      </c>
      <c r="C9567" s="215" t="s">
        <v>288</v>
      </c>
      <c r="D9567" s="215">
        <v>191663080</v>
      </c>
      <c r="E9567" s="215">
        <v>1020</v>
      </c>
      <c r="F9567" s="215">
        <v>1122</v>
      </c>
      <c r="G9567" s="215">
        <v>1004</v>
      </c>
      <c r="I9567" s="215" t="s">
        <v>5779</v>
      </c>
      <c r="J9567" s="215" t="s">
        <v>5780</v>
      </c>
      <c r="K9567" s="215" t="s">
        <v>328</v>
      </c>
      <c r="L9567" s="215" t="s">
        <v>6143</v>
      </c>
      <c r="AD9567" s="216"/>
    </row>
    <row r="9568" spans="1:30" s="215" customFormat="1" x14ac:dyDescent="0.25">
      <c r="A9568" s="215" t="s">
        <v>160</v>
      </c>
      <c r="B9568" s="215">
        <v>6266</v>
      </c>
      <c r="C9568" s="215" t="s">
        <v>288</v>
      </c>
      <c r="D9568" s="215">
        <v>191663081</v>
      </c>
      <c r="E9568" s="215">
        <v>1020</v>
      </c>
      <c r="F9568" s="215">
        <v>1122</v>
      </c>
      <c r="G9568" s="215">
        <v>1004</v>
      </c>
      <c r="I9568" s="215" t="s">
        <v>5781</v>
      </c>
      <c r="J9568" s="215" t="s">
        <v>5782</v>
      </c>
      <c r="K9568" s="215" t="s">
        <v>328</v>
      </c>
      <c r="L9568" s="215" t="s">
        <v>6143</v>
      </c>
      <c r="AD9568" s="216"/>
    </row>
    <row r="9569" spans="1:30" s="215" customFormat="1" x14ac:dyDescent="0.25">
      <c r="A9569" s="215" t="s">
        <v>160</v>
      </c>
      <c r="B9569" s="215">
        <v>6266</v>
      </c>
      <c r="C9569" s="215" t="s">
        <v>288</v>
      </c>
      <c r="D9569" s="215">
        <v>191663082</v>
      </c>
      <c r="E9569" s="215">
        <v>1020</v>
      </c>
      <c r="F9569" s="215">
        <v>1122</v>
      </c>
      <c r="G9569" s="215">
        <v>1004</v>
      </c>
      <c r="I9569" s="215" t="s">
        <v>5783</v>
      </c>
      <c r="J9569" s="215" t="s">
        <v>5784</v>
      </c>
      <c r="K9569" s="215" t="s">
        <v>328</v>
      </c>
      <c r="L9569" s="215" t="s">
        <v>6143</v>
      </c>
      <c r="AD9569" s="216"/>
    </row>
    <row r="9570" spans="1:30" s="215" customFormat="1" x14ac:dyDescent="0.25">
      <c r="A9570" s="215" t="s">
        <v>160</v>
      </c>
      <c r="B9570" s="215">
        <v>6266</v>
      </c>
      <c r="C9570" s="215" t="s">
        <v>288</v>
      </c>
      <c r="D9570" s="215">
        <v>191663294</v>
      </c>
      <c r="E9570" s="215">
        <v>1020</v>
      </c>
      <c r="F9570" s="215">
        <v>1110</v>
      </c>
      <c r="G9570" s="215">
        <v>1004</v>
      </c>
      <c r="I9570" s="215" t="s">
        <v>19327</v>
      </c>
      <c r="J9570" s="215" t="s">
        <v>19328</v>
      </c>
      <c r="K9570" s="215" t="s">
        <v>8688</v>
      </c>
      <c r="L9570" s="215" t="s">
        <v>22430</v>
      </c>
      <c r="AD9570" s="216"/>
    </row>
    <row r="9571" spans="1:30" s="215" customFormat="1" x14ac:dyDescent="0.25">
      <c r="A9571" s="215" t="s">
        <v>160</v>
      </c>
      <c r="B9571" s="215">
        <v>6266</v>
      </c>
      <c r="C9571" s="215" t="s">
        <v>288</v>
      </c>
      <c r="D9571" s="215">
        <v>191663315</v>
      </c>
      <c r="E9571" s="215">
        <v>1020</v>
      </c>
      <c r="F9571" s="215">
        <v>1110</v>
      </c>
      <c r="G9571" s="215">
        <v>1004</v>
      </c>
      <c r="I9571" s="215" t="s">
        <v>19329</v>
      </c>
      <c r="J9571" s="215" t="s">
        <v>19330</v>
      </c>
      <c r="K9571" s="215" t="s">
        <v>8688</v>
      </c>
      <c r="L9571" s="215" t="s">
        <v>22431</v>
      </c>
      <c r="AD9571" s="216"/>
    </row>
    <row r="9572" spans="1:30" s="215" customFormat="1" x14ac:dyDescent="0.25">
      <c r="A9572" s="215" t="s">
        <v>160</v>
      </c>
      <c r="B9572" s="215">
        <v>6266</v>
      </c>
      <c r="C9572" s="215" t="s">
        <v>288</v>
      </c>
      <c r="D9572" s="215">
        <v>191665200</v>
      </c>
      <c r="E9572" s="215">
        <v>1060</v>
      </c>
      <c r="F9572" s="215">
        <v>1251</v>
      </c>
      <c r="G9572" s="215">
        <v>1004</v>
      </c>
      <c r="I9572" s="215" t="s">
        <v>19331</v>
      </c>
      <c r="J9572" s="215" t="s">
        <v>19332</v>
      </c>
      <c r="K9572" s="215" t="s">
        <v>8688</v>
      </c>
      <c r="L9572" s="215" t="s">
        <v>22432</v>
      </c>
      <c r="AD9572" s="216"/>
    </row>
    <row r="9573" spans="1:30" s="215" customFormat="1" x14ac:dyDescent="0.25">
      <c r="A9573" s="215" t="s">
        <v>160</v>
      </c>
      <c r="B9573" s="215">
        <v>6266</v>
      </c>
      <c r="C9573" s="215" t="s">
        <v>288</v>
      </c>
      <c r="D9573" s="215">
        <v>191672254</v>
      </c>
      <c r="E9573" s="215">
        <v>1020</v>
      </c>
      <c r="F9573" s="215">
        <v>1110</v>
      </c>
      <c r="G9573" s="215">
        <v>1004</v>
      </c>
      <c r="I9573" s="215" t="s">
        <v>19333</v>
      </c>
      <c r="J9573" s="215" t="s">
        <v>19334</v>
      </c>
      <c r="K9573" s="215" t="s">
        <v>8688</v>
      </c>
      <c r="L9573" s="215" t="s">
        <v>22433</v>
      </c>
      <c r="AD9573" s="216"/>
    </row>
    <row r="9574" spans="1:30" s="215" customFormat="1" x14ac:dyDescent="0.25">
      <c r="A9574" s="215" t="s">
        <v>160</v>
      </c>
      <c r="B9574" s="215">
        <v>6266</v>
      </c>
      <c r="C9574" s="215" t="s">
        <v>288</v>
      </c>
      <c r="D9574" s="215">
        <v>191672255</v>
      </c>
      <c r="E9574" s="215">
        <v>1020</v>
      </c>
      <c r="F9574" s="215">
        <v>1110</v>
      </c>
      <c r="G9574" s="215">
        <v>1004</v>
      </c>
      <c r="I9574" s="215" t="s">
        <v>19335</v>
      </c>
      <c r="J9574" s="215" t="s">
        <v>19336</v>
      </c>
      <c r="K9574" s="215" t="s">
        <v>8688</v>
      </c>
      <c r="L9574" s="215" t="s">
        <v>22434</v>
      </c>
      <c r="AD9574" s="216"/>
    </row>
    <row r="9575" spans="1:30" s="215" customFormat="1" x14ac:dyDescent="0.25">
      <c r="A9575" s="215" t="s">
        <v>160</v>
      </c>
      <c r="B9575" s="215">
        <v>6266</v>
      </c>
      <c r="C9575" s="215" t="s">
        <v>288</v>
      </c>
      <c r="D9575" s="215">
        <v>191672256</v>
      </c>
      <c r="E9575" s="215">
        <v>1020</v>
      </c>
      <c r="F9575" s="215">
        <v>1110</v>
      </c>
      <c r="G9575" s="215">
        <v>1004</v>
      </c>
      <c r="I9575" s="215" t="s">
        <v>19337</v>
      </c>
      <c r="J9575" s="215" t="s">
        <v>19338</v>
      </c>
      <c r="K9575" s="215" t="s">
        <v>8688</v>
      </c>
      <c r="L9575" s="215" t="s">
        <v>22435</v>
      </c>
      <c r="AD9575" s="216"/>
    </row>
    <row r="9576" spans="1:30" s="215" customFormat="1" x14ac:dyDescent="0.25">
      <c r="A9576" s="215" t="s">
        <v>160</v>
      </c>
      <c r="B9576" s="215">
        <v>6266</v>
      </c>
      <c r="C9576" s="215" t="s">
        <v>288</v>
      </c>
      <c r="D9576" s="215">
        <v>191672257</v>
      </c>
      <c r="E9576" s="215">
        <v>1020</v>
      </c>
      <c r="F9576" s="215">
        <v>1110</v>
      </c>
      <c r="G9576" s="215">
        <v>1004</v>
      </c>
      <c r="I9576" s="215" t="s">
        <v>19339</v>
      </c>
      <c r="J9576" s="215" t="s">
        <v>19340</v>
      </c>
      <c r="K9576" s="215" t="s">
        <v>8688</v>
      </c>
      <c r="L9576" s="215" t="s">
        <v>22436</v>
      </c>
      <c r="AD9576" s="216"/>
    </row>
    <row r="9577" spans="1:30" s="215" customFormat="1" x14ac:dyDescent="0.25">
      <c r="A9577" s="215" t="s">
        <v>160</v>
      </c>
      <c r="B9577" s="215">
        <v>6266</v>
      </c>
      <c r="C9577" s="215" t="s">
        <v>288</v>
      </c>
      <c r="D9577" s="215">
        <v>191674477</v>
      </c>
      <c r="E9577" s="215">
        <v>1020</v>
      </c>
      <c r="F9577" s="215">
        <v>1122</v>
      </c>
      <c r="G9577" s="215">
        <v>1004</v>
      </c>
      <c r="I9577" s="215" t="s">
        <v>5785</v>
      </c>
      <c r="J9577" s="215" t="s">
        <v>5786</v>
      </c>
      <c r="K9577" s="215" t="s">
        <v>328</v>
      </c>
      <c r="L9577" s="215" t="s">
        <v>6144</v>
      </c>
      <c r="AD9577" s="216"/>
    </row>
    <row r="9578" spans="1:30" s="215" customFormat="1" x14ac:dyDescent="0.25">
      <c r="A9578" s="215" t="s">
        <v>160</v>
      </c>
      <c r="B9578" s="215">
        <v>6266</v>
      </c>
      <c r="C9578" s="215" t="s">
        <v>288</v>
      </c>
      <c r="D9578" s="215">
        <v>191674478</v>
      </c>
      <c r="E9578" s="215">
        <v>1020</v>
      </c>
      <c r="F9578" s="215">
        <v>1122</v>
      </c>
      <c r="G9578" s="215">
        <v>1004</v>
      </c>
      <c r="I9578" s="215" t="s">
        <v>5787</v>
      </c>
      <c r="J9578" s="215" t="s">
        <v>5788</v>
      </c>
      <c r="K9578" s="215" t="s">
        <v>328</v>
      </c>
      <c r="L9578" s="215" t="s">
        <v>6144</v>
      </c>
      <c r="AD9578" s="216"/>
    </row>
    <row r="9579" spans="1:30" s="215" customFormat="1" x14ac:dyDescent="0.25">
      <c r="A9579" s="215" t="s">
        <v>160</v>
      </c>
      <c r="B9579" s="215">
        <v>6266</v>
      </c>
      <c r="C9579" s="215" t="s">
        <v>288</v>
      </c>
      <c r="D9579" s="215">
        <v>191674479</v>
      </c>
      <c r="E9579" s="215">
        <v>1020</v>
      </c>
      <c r="F9579" s="215">
        <v>1122</v>
      </c>
      <c r="G9579" s="215">
        <v>1004</v>
      </c>
      <c r="I9579" s="215" t="s">
        <v>5005</v>
      </c>
      <c r="J9579" s="215" t="s">
        <v>5006</v>
      </c>
      <c r="K9579" s="215" t="s">
        <v>328</v>
      </c>
      <c r="L9579" s="215" t="s">
        <v>6170</v>
      </c>
      <c r="AD9579" s="216"/>
    </row>
    <row r="9580" spans="1:30" s="215" customFormat="1" x14ac:dyDescent="0.25">
      <c r="A9580" s="215" t="s">
        <v>160</v>
      </c>
      <c r="B9580" s="215">
        <v>6266</v>
      </c>
      <c r="C9580" s="215" t="s">
        <v>288</v>
      </c>
      <c r="D9580" s="215">
        <v>191674480</v>
      </c>
      <c r="E9580" s="215">
        <v>1020</v>
      </c>
      <c r="F9580" s="215">
        <v>1122</v>
      </c>
      <c r="G9580" s="215">
        <v>1004</v>
      </c>
      <c r="I9580" s="215" t="s">
        <v>5789</v>
      </c>
      <c r="J9580" s="215" t="s">
        <v>5790</v>
      </c>
      <c r="K9580" s="215" t="s">
        <v>328</v>
      </c>
      <c r="L9580" s="215" t="s">
        <v>6171</v>
      </c>
      <c r="AD9580" s="216"/>
    </row>
    <row r="9581" spans="1:30" s="215" customFormat="1" x14ac:dyDescent="0.25">
      <c r="A9581" s="215" t="s">
        <v>160</v>
      </c>
      <c r="B9581" s="215">
        <v>6266</v>
      </c>
      <c r="C9581" s="215" t="s">
        <v>288</v>
      </c>
      <c r="D9581" s="215">
        <v>191682151</v>
      </c>
      <c r="E9581" s="215">
        <v>1030</v>
      </c>
      <c r="F9581" s="215">
        <v>1122</v>
      </c>
      <c r="G9581" s="215">
        <v>1004</v>
      </c>
      <c r="I9581" s="215" t="s">
        <v>5007</v>
      </c>
      <c r="J9581" s="215" t="s">
        <v>5008</v>
      </c>
      <c r="K9581" s="215" t="s">
        <v>328</v>
      </c>
      <c r="L9581" s="215" t="s">
        <v>7480</v>
      </c>
      <c r="AD9581" s="216"/>
    </row>
    <row r="9582" spans="1:30" s="215" customFormat="1" x14ac:dyDescent="0.25">
      <c r="A9582" s="215" t="s">
        <v>160</v>
      </c>
      <c r="B9582" s="215">
        <v>6266</v>
      </c>
      <c r="C9582" s="215" t="s">
        <v>288</v>
      </c>
      <c r="D9582" s="215">
        <v>191682152</v>
      </c>
      <c r="E9582" s="215">
        <v>1030</v>
      </c>
      <c r="F9582" s="215">
        <v>1122</v>
      </c>
      <c r="G9582" s="215">
        <v>1004</v>
      </c>
      <c r="I9582" s="215" t="s">
        <v>5009</v>
      </c>
      <c r="J9582" s="215" t="s">
        <v>5010</v>
      </c>
      <c r="K9582" s="215" t="s">
        <v>328</v>
      </c>
      <c r="L9582" s="215" t="s">
        <v>7480</v>
      </c>
      <c r="AD9582" s="216"/>
    </row>
    <row r="9583" spans="1:30" s="215" customFormat="1" x14ac:dyDescent="0.25">
      <c r="A9583" s="215" t="s">
        <v>160</v>
      </c>
      <c r="B9583" s="215">
        <v>6266</v>
      </c>
      <c r="C9583" s="215" t="s">
        <v>288</v>
      </c>
      <c r="D9583" s="215">
        <v>191682153</v>
      </c>
      <c r="E9583" s="215">
        <v>1030</v>
      </c>
      <c r="F9583" s="215">
        <v>1122</v>
      </c>
      <c r="G9583" s="215">
        <v>1004</v>
      </c>
      <c r="I9583" s="215" t="s">
        <v>5011</v>
      </c>
      <c r="J9583" s="215" t="s">
        <v>5012</v>
      </c>
      <c r="K9583" s="215" t="s">
        <v>328</v>
      </c>
      <c r="L9583" s="215" t="s">
        <v>6145</v>
      </c>
      <c r="AD9583" s="216"/>
    </row>
    <row r="9584" spans="1:30" s="215" customFormat="1" x14ac:dyDescent="0.25">
      <c r="A9584" s="215" t="s">
        <v>160</v>
      </c>
      <c r="B9584" s="215">
        <v>6266</v>
      </c>
      <c r="C9584" s="215" t="s">
        <v>288</v>
      </c>
      <c r="D9584" s="215">
        <v>191682198</v>
      </c>
      <c r="E9584" s="215">
        <v>1060</v>
      </c>
      <c r="F9584" s="215">
        <v>1230</v>
      </c>
      <c r="G9584" s="215">
        <v>1004</v>
      </c>
      <c r="I9584" s="215" t="s">
        <v>19341</v>
      </c>
      <c r="J9584" s="215" t="s">
        <v>19342</v>
      </c>
      <c r="K9584" s="215" t="s">
        <v>8741</v>
      </c>
      <c r="L9584" s="215" t="s">
        <v>23722</v>
      </c>
      <c r="AD9584" s="216"/>
    </row>
    <row r="9585" spans="1:30" s="215" customFormat="1" x14ac:dyDescent="0.25">
      <c r="A9585" s="215" t="s">
        <v>160</v>
      </c>
      <c r="B9585" s="215">
        <v>6266</v>
      </c>
      <c r="C9585" s="215" t="s">
        <v>288</v>
      </c>
      <c r="D9585" s="215">
        <v>191682396</v>
      </c>
      <c r="E9585" s="215">
        <v>1040</v>
      </c>
      <c r="F9585" s="215">
        <v>1130</v>
      </c>
      <c r="G9585" s="215">
        <v>1004</v>
      </c>
      <c r="I9585" s="215" t="s">
        <v>19343</v>
      </c>
      <c r="J9585" s="215" t="s">
        <v>19344</v>
      </c>
      <c r="K9585" s="215" t="s">
        <v>8688</v>
      </c>
      <c r="L9585" s="215" t="s">
        <v>22437</v>
      </c>
      <c r="AD9585" s="216"/>
    </row>
    <row r="9586" spans="1:30" s="215" customFormat="1" x14ac:dyDescent="0.25">
      <c r="A9586" s="215" t="s">
        <v>160</v>
      </c>
      <c r="B9586" s="215">
        <v>6266</v>
      </c>
      <c r="C9586" s="215" t="s">
        <v>288</v>
      </c>
      <c r="D9586" s="215">
        <v>191682458</v>
      </c>
      <c r="E9586" s="215">
        <v>1060</v>
      </c>
      <c r="F9586" s="215">
        <v>1252</v>
      </c>
      <c r="G9586" s="215">
        <v>1004</v>
      </c>
      <c r="I9586" s="215" t="s">
        <v>19345</v>
      </c>
      <c r="J9586" s="215" t="s">
        <v>19346</v>
      </c>
      <c r="K9586" s="215" t="s">
        <v>8741</v>
      </c>
      <c r="L9586" s="215" t="s">
        <v>23723</v>
      </c>
      <c r="AD9586" s="216"/>
    </row>
    <row r="9587" spans="1:30" s="215" customFormat="1" x14ac:dyDescent="0.25">
      <c r="A9587" s="215" t="s">
        <v>160</v>
      </c>
      <c r="B9587" s="215">
        <v>6266</v>
      </c>
      <c r="C9587" s="215" t="s">
        <v>288</v>
      </c>
      <c r="D9587" s="215">
        <v>191684018</v>
      </c>
      <c r="E9587" s="215">
        <v>1020</v>
      </c>
      <c r="F9587" s="215">
        <v>1122</v>
      </c>
      <c r="G9587" s="215">
        <v>1004</v>
      </c>
      <c r="I9587" s="215" t="s">
        <v>5013</v>
      </c>
      <c r="J9587" s="215" t="s">
        <v>5014</v>
      </c>
      <c r="K9587" s="215" t="s">
        <v>328</v>
      </c>
      <c r="L9587" s="215" t="s">
        <v>6146</v>
      </c>
      <c r="AD9587" s="216"/>
    </row>
    <row r="9588" spans="1:30" s="215" customFormat="1" x14ac:dyDescent="0.25">
      <c r="A9588" s="215" t="s">
        <v>160</v>
      </c>
      <c r="B9588" s="215">
        <v>6266</v>
      </c>
      <c r="C9588" s="215" t="s">
        <v>288</v>
      </c>
      <c r="D9588" s="215">
        <v>191684019</v>
      </c>
      <c r="E9588" s="215">
        <v>1020</v>
      </c>
      <c r="F9588" s="215">
        <v>1122</v>
      </c>
      <c r="G9588" s="215">
        <v>1004</v>
      </c>
      <c r="I9588" s="215" t="s">
        <v>5015</v>
      </c>
      <c r="J9588" s="215" t="s">
        <v>5016</v>
      </c>
      <c r="K9588" s="215" t="s">
        <v>328</v>
      </c>
      <c r="L9588" s="215" t="s">
        <v>6146</v>
      </c>
      <c r="AD9588" s="216"/>
    </row>
    <row r="9589" spans="1:30" s="215" customFormat="1" x14ac:dyDescent="0.25">
      <c r="A9589" s="215" t="s">
        <v>160</v>
      </c>
      <c r="B9589" s="215">
        <v>6266</v>
      </c>
      <c r="C9589" s="215" t="s">
        <v>288</v>
      </c>
      <c r="D9589" s="215">
        <v>191686870</v>
      </c>
      <c r="E9589" s="215">
        <v>1020</v>
      </c>
      <c r="F9589" s="215">
        <v>1122</v>
      </c>
      <c r="G9589" s="215">
        <v>1004</v>
      </c>
      <c r="I9589" s="215" t="s">
        <v>5017</v>
      </c>
      <c r="J9589" s="215" t="s">
        <v>5018</v>
      </c>
      <c r="K9589" s="215" t="s">
        <v>328</v>
      </c>
      <c r="L9589" s="215" t="s">
        <v>30755</v>
      </c>
      <c r="AD9589" s="216"/>
    </row>
    <row r="9590" spans="1:30" s="215" customFormat="1" x14ac:dyDescent="0.25">
      <c r="A9590" s="215" t="s">
        <v>160</v>
      </c>
      <c r="B9590" s="215">
        <v>6266</v>
      </c>
      <c r="C9590" s="215" t="s">
        <v>288</v>
      </c>
      <c r="D9590" s="215">
        <v>191686871</v>
      </c>
      <c r="E9590" s="215">
        <v>1020</v>
      </c>
      <c r="F9590" s="215">
        <v>1122</v>
      </c>
      <c r="G9590" s="215">
        <v>1004</v>
      </c>
      <c r="I9590" s="215" t="s">
        <v>5019</v>
      </c>
      <c r="J9590" s="215" t="s">
        <v>5020</v>
      </c>
      <c r="K9590" s="215" t="s">
        <v>328</v>
      </c>
      <c r="L9590" s="215" t="s">
        <v>30755</v>
      </c>
      <c r="AD9590" s="216"/>
    </row>
    <row r="9591" spans="1:30" s="215" customFormat="1" x14ac:dyDescent="0.25">
      <c r="A9591" s="215" t="s">
        <v>160</v>
      </c>
      <c r="B9591" s="215">
        <v>6266</v>
      </c>
      <c r="C9591" s="215" t="s">
        <v>288</v>
      </c>
      <c r="D9591" s="215">
        <v>191686872</v>
      </c>
      <c r="E9591" s="215">
        <v>1020</v>
      </c>
      <c r="F9591" s="215">
        <v>1122</v>
      </c>
      <c r="G9591" s="215">
        <v>1004</v>
      </c>
      <c r="I9591" s="215" t="s">
        <v>5021</v>
      </c>
      <c r="J9591" s="215" t="s">
        <v>5022</v>
      </c>
      <c r="K9591" s="215" t="s">
        <v>328</v>
      </c>
      <c r="L9591" s="215" t="s">
        <v>24244</v>
      </c>
      <c r="AD9591" s="216"/>
    </row>
    <row r="9592" spans="1:30" s="215" customFormat="1" x14ac:dyDescent="0.25">
      <c r="A9592" s="215" t="s">
        <v>160</v>
      </c>
      <c r="B9592" s="215">
        <v>6266</v>
      </c>
      <c r="C9592" s="215" t="s">
        <v>288</v>
      </c>
      <c r="D9592" s="215">
        <v>191686873</v>
      </c>
      <c r="E9592" s="215">
        <v>1020</v>
      </c>
      <c r="F9592" s="215">
        <v>1122</v>
      </c>
      <c r="G9592" s="215">
        <v>1004</v>
      </c>
      <c r="I9592" s="215" t="s">
        <v>5023</v>
      </c>
      <c r="J9592" s="215" t="s">
        <v>5024</v>
      </c>
      <c r="K9592" s="215" t="s">
        <v>328</v>
      </c>
      <c r="L9592" s="215" t="s">
        <v>24244</v>
      </c>
      <c r="AD9592" s="216"/>
    </row>
    <row r="9593" spans="1:30" s="215" customFormat="1" x14ac:dyDescent="0.25">
      <c r="A9593" s="215" t="s">
        <v>160</v>
      </c>
      <c r="B9593" s="215">
        <v>6266</v>
      </c>
      <c r="C9593" s="215" t="s">
        <v>288</v>
      </c>
      <c r="D9593" s="215">
        <v>191689272</v>
      </c>
      <c r="E9593" s="215">
        <v>1060</v>
      </c>
      <c r="F9593" s="215">
        <v>1230</v>
      </c>
      <c r="G9593" s="215">
        <v>1004</v>
      </c>
      <c r="I9593" s="215" t="s">
        <v>19347</v>
      </c>
      <c r="J9593" s="215" t="s">
        <v>19348</v>
      </c>
      <c r="K9593" s="215" t="s">
        <v>8741</v>
      </c>
      <c r="L9593" s="215" t="s">
        <v>23724</v>
      </c>
      <c r="AD9593" s="216"/>
    </row>
    <row r="9594" spans="1:30" s="215" customFormat="1" x14ac:dyDescent="0.25">
      <c r="A9594" s="215" t="s">
        <v>160</v>
      </c>
      <c r="B9594" s="215">
        <v>6266</v>
      </c>
      <c r="C9594" s="215" t="s">
        <v>288</v>
      </c>
      <c r="D9594" s="215">
        <v>191703191</v>
      </c>
      <c r="E9594" s="215">
        <v>1020</v>
      </c>
      <c r="F9594" s="215">
        <v>1110</v>
      </c>
      <c r="G9594" s="215">
        <v>1004</v>
      </c>
      <c r="I9594" s="215" t="s">
        <v>19349</v>
      </c>
      <c r="J9594" s="215" t="s">
        <v>19350</v>
      </c>
      <c r="K9594" s="215" t="s">
        <v>8688</v>
      </c>
      <c r="L9594" s="215" t="s">
        <v>22438</v>
      </c>
      <c r="AD9594" s="216"/>
    </row>
    <row r="9595" spans="1:30" s="215" customFormat="1" x14ac:dyDescent="0.25">
      <c r="A9595" s="215" t="s">
        <v>160</v>
      </c>
      <c r="B9595" s="215">
        <v>6266</v>
      </c>
      <c r="C9595" s="215" t="s">
        <v>288</v>
      </c>
      <c r="D9595" s="215">
        <v>191717751</v>
      </c>
      <c r="E9595" s="215">
        <v>1020</v>
      </c>
      <c r="F9595" s="215">
        <v>1122</v>
      </c>
      <c r="G9595" s="215">
        <v>1004</v>
      </c>
      <c r="I9595" s="215" t="s">
        <v>5025</v>
      </c>
      <c r="J9595" s="215" t="s">
        <v>5026</v>
      </c>
      <c r="K9595" s="215" t="s">
        <v>328</v>
      </c>
      <c r="L9595" s="215" t="s">
        <v>6080</v>
      </c>
      <c r="AD9595" s="216"/>
    </row>
    <row r="9596" spans="1:30" s="215" customFormat="1" x14ac:dyDescent="0.25">
      <c r="A9596" s="215" t="s">
        <v>160</v>
      </c>
      <c r="B9596" s="215">
        <v>6266</v>
      </c>
      <c r="C9596" s="215" t="s">
        <v>288</v>
      </c>
      <c r="D9596" s="215">
        <v>191717752</v>
      </c>
      <c r="E9596" s="215">
        <v>1020</v>
      </c>
      <c r="F9596" s="215">
        <v>1122</v>
      </c>
      <c r="G9596" s="215">
        <v>1004</v>
      </c>
      <c r="I9596" s="215" t="s">
        <v>5027</v>
      </c>
      <c r="J9596" s="215" t="s">
        <v>5028</v>
      </c>
      <c r="K9596" s="215" t="s">
        <v>328</v>
      </c>
      <c r="L9596" s="215" t="s">
        <v>6080</v>
      </c>
      <c r="AD9596" s="216"/>
    </row>
    <row r="9597" spans="1:30" s="215" customFormat="1" x14ac:dyDescent="0.25">
      <c r="A9597" s="215" t="s">
        <v>160</v>
      </c>
      <c r="B9597" s="215">
        <v>6266</v>
      </c>
      <c r="C9597" s="215" t="s">
        <v>288</v>
      </c>
      <c r="D9597" s="215">
        <v>191721689</v>
      </c>
      <c r="E9597" s="215">
        <v>1030</v>
      </c>
      <c r="F9597" s="215">
        <v>1122</v>
      </c>
      <c r="G9597" s="215">
        <v>1004</v>
      </c>
      <c r="I9597" s="215" t="s">
        <v>19351</v>
      </c>
      <c r="J9597" s="215" t="s">
        <v>19352</v>
      </c>
      <c r="K9597" s="215" t="s">
        <v>8741</v>
      </c>
      <c r="L9597" s="215" t="s">
        <v>23725</v>
      </c>
      <c r="AD9597" s="216"/>
    </row>
    <row r="9598" spans="1:30" s="215" customFormat="1" x14ac:dyDescent="0.25">
      <c r="A9598" s="215" t="s">
        <v>160</v>
      </c>
      <c r="B9598" s="215">
        <v>6266</v>
      </c>
      <c r="C9598" s="215" t="s">
        <v>288</v>
      </c>
      <c r="D9598" s="215">
        <v>191728869</v>
      </c>
      <c r="E9598" s="215">
        <v>1020</v>
      </c>
      <c r="F9598" s="215">
        <v>1122</v>
      </c>
      <c r="G9598" s="215">
        <v>1004</v>
      </c>
      <c r="I9598" s="215" t="s">
        <v>5029</v>
      </c>
      <c r="J9598" s="215" t="s">
        <v>5030</v>
      </c>
      <c r="K9598" s="215" t="s">
        <v>328</v>
      </c>
      <c r="L9598" s="215" t="s">
        <v>6147</v>
      </c>
      <c r="AD9598" s="216"/>
    </row>
    <row r="9599" spans="1:30" s="215" customFormat="1" x14ac:dyDescent="0.25">
      <c r="A9599" s="215" t="s">
        <v>160</v>
      </c>
      <c r="B9599" s="215">
        <v>6266</v>
      </c>
      <c r="C9599" s="215" t="s">
        <v>288</v>
      </c>
      <c r="D9599" s="215">
        <v>191728870</v>
      </c>
      <c r="E9599" s="215">
        <v>1020</v>
      </c>
      <c r="F9599" s="215">
        <v>1122</v>
      </c>
      <c r="G9599" s="215">
        <v>1004</v>
      </c>
      <c r="I9599" s="215" t="s">
        <v>5031</v>
      </c>
      <c r="J9599" s="215" t="s">
        <v>5032</v>
      </c>
      <c r="K9599" s="215" t="s">
        <v>328</v>
      </c>
      <c r="L9599" s="215" t="s">
        <v>6147</v>
      </c>
      <c r="AD9599" s="216"/>
    </row>
    <row r="9600" spans="1:30" s="215" customFormat="1" x14ac:dyDescent="0.25">
      <c r="A9600" s="215" t="s">
        <v>160</v>
      </c>
      <c r="B9600" s="215">
        <v>6266</v>
      </c>
      <c r="C9600" s="215" t="s">
        <v>288</v>
      </c>
      <c r="D9600" s="215">
        <v>191736821</v>
      </c>
      <c r="E9600" s="215">
        <v>1060</v>
      </c>
      <c r="F9600" s="215">
        <v>1271</v>
      </c>
      <c r="G9600" s="215">
        <v>1004</v>
      </c>
      <c r="I9600" s="215" t="s">
        <v>5033</v>
      </c>
      <c r="J9600" s="215" t="s">
        <v>5034</v>
      </c>
      <c r="K9600" s="215" t="s">
        <v>328</v>
      </c>
      <c r="L9600" s="215" t="s">
        <v>7393</v>
      </c>
      <c r="AD9600" s="216"/>
    </row>
    <row r="9601" spans="1:30" s="215" customFormat="1" x14ac:dyDescent="0.25">
      <c r="A9601" s="215" t="s">
        <v>160</v>
      </c>
      <c r="B9601" s="215">
        <v>6266</v>
      </c>
      <c r="C9601" s="215" t="s">
        <v>288</v>
      </c>
      <c r="D9601" s="215">
        <v>191756719</v>
      </c>
      <c r="E9601" s="215">
        <v>1060</v>
      </c>
      <c r="F9601" s="215">
        <v>1251</v>
      </c>
      <c r="G9601" s="215">
        <v>1004</v>
      </c>
      <c r="I9601" s="215" t="s">
        <v>5035</v>
      </c>
      <c r="J9601" s="215" t="s">
        <v>5036</v>
      </c>
      <c r="K9601" s="215" t="s">
        <v>328</v>
      </c>
      <c r="L9601" s="215" t="s">
        <v>7376</v>
      </c>
      <c r="AD9601" s="216"/>
    </row>
    <row r="9602" spans="1:30" s="215" customFormat="1" x14ac:dyDescent="0.25">
      <c r="A9602" s="215" t="s">
        <v>160</v>
      </c>
      <c r="B9602" s="215">
        <v>6266</v>
      </c>
      <c r="C9602" s="215" t="s">
        <v>288</v>
      </c>
      <c r="D9602" s="215">
        <v>191779819</v>
      </c>
      <c r="E9602" s="215">
        <v>1030</v>
      </c>
      <c r="F9602" s="215">
        <v>1122</v>
      </c>
      <c r="G9602" s="215">
        <v>1003</v>
      </c>
      <c r="I9602" s="215" t="s">
        <v>5791</v>
      </c>
      <c r="J9602" s="215" t="s">
        <v>5792</v>
      </c>
      <c r="K9602" s="215" t="s">
        <v>328</v>
      </c>
      <c r="L9602" s="215" t="s">
        <v>6081</v>
      </c>
      <c r="AD9602" s="216"/>
    </row>
    <row r="9603" spans="1:30" s="215" customFormat="1" x14ac:dyDescent="0.25">
      <c r="A9603" s="215" t="s">
        <v>160</v>
      </c>
      <c r="B9603" s="215">
        <v>6266</v>
      </c>
      <c r="C9603" s="215" t="s">
        <v>288</v>
      </c>
      <c r="D9603" s="215">
        <v>191779871</v>
      </c>
      <c r="E9603" s="215">
        <v>1030</v>
      </c>
      <c r="F9603" s="215">
        <v>1122</v>
      </c>
      <c r="G9603" s="215">
        <v>1003</v>
      </c>
      <c r="I9603" s="215" t="s">
        <v>5793</v>
      </c>
      <c r="J9603" s="215" t="s">
        <v>5794</v>
      </c>
      <c r="K9603" s="215" t="s">
        <v>328</v>
      </c>
      <c r="L9603" s="215" t="s">
        <v>6081</v>
      </c>
      <c r="AD9603" s="216"/>
    </row>
    <row r="9604" spans="1:30" s="215" customFormat="1" x14ac:dyDescent="0.25">
      <c r="A9604" s="215" t="s">
        <v>160</v>
      </c>
      <c r="B9604" s="215">
        <v>6266</v>
      </c>
      <c r="C9604" s="215" t="s">
        <v>288</v>
      </c>
      <c r="D9604" s="215">
        <v>191779932</v>
      </c>
      <c r="E9604" s="215">
        <v>1030</v>
      </c>
      <c r="F9604" s="215">
        <v>1122</v>
      </c>
      <c r="G9604" s="215">
        <v>1003</v>
      </c>
      <c r="I9604" s="215" t="s">
        <v>5795</v>
      </c>
      <c r="J9604" s="215" t="s">
        <v>5796</v>
      </c>
      <c r="K9604" s="215" t="s">
        <v>328</v>
      </c>
      <c r="L9604" s="215" t="s">
        <v>6081</v>
      </c>
      <c r="AD9604" s="216"/>
    </row>
    <row r="9605" spans="1:30" s="215" customFormat="1" x14ac:dyDescent="0.25">
      <c r="A9605" s="215" t="s">
        <v>160</v>
      </c>
      <c r="B9605" s="215">
        <v>6266</v>
      </c>
      <c r="C9605" s="215" t="s">
        <v>288</v>
      </c>
      <c r="D9605" s="215">
        <v>191779933</v>
      </c>
      <c r="E9605" s="215">
        <v>1030</v>
      </c>
      <c r="F9605" s="215">
        <v>1122</v>
      </c>
      <c r="G9605" s="215">
        <v>1003</v>
      </c>
      <c r="I9605" s="215" t="s">
        <v>5797</v>
      </c>
      <c r="J9605" s="215" t="s">
        <v>5798</v>
      </c>
      <c r="K9605" s="215" t="s">
        <v>328</v>
      </c>
      <c r="L9605" s="215" t="s">
        <v>6081</v>
      </c>
      <c r="AD9605" s="216"/>
    </row>
    <row r="9606" spans="1:30" s="215" customFormat="1" x14ac:dyDescent="0.25">
      <c r="A9606" s="215" t="s">
        <v>160</v>
      </c>
      <c r="B9606" s="215">
        <v>6266</v>
      </c>
      <c r="C9606" s="215" t="s">
        <v>288</v>
      </c>
      <c r="D9606" s="215">
        <v>191779934</v>
      </c>
      <c r="E9606" s="215">
        <v>1030</v>
      </c>
      <c r="F9606" s="215">
        <v>1122</v>
      </c>
      <c r="G9606" s="215">
        <v>1003</v>
      </c>
      <c r="I9606" s="215" t="s">
        <v>5799</v>
      </c>
      <c r="J9606" s="215" t="s">
        <v>5800</v>
      </c>
      <c r="K9606" s="215" t="s">
        <v>328</v>
      </c>
      <c r="L9606" s="215" t="s">
        <v>6081</v>
      </c>
      <c r="AD9606" s="216"/>
    </row>
    <row r="9607" spans="1:30" s="215" customFormat="1" x14ac:dyDescent="0.25">
      <c r="A9607" s="215" t="s">
        <v>160</v>
      </c>
      <c r="B9607" s="215">
        <v>6266</v>
      </c>
      <c r="C9607" s="215" t="s">
        <v>288</v>
      </c>
      <c r="D9607" s="215">
        <v>191780091</v>
      </c>
      <c r="E9607" s="215">
        <v>1030</v>
      </c>
      <c r="F9607" s="215">
        <v>1122</v>
      </c>
      <c r="G9607" s="215">
        <v>1003</v>
      </c>
      <c r="I9607" s="215" t="s">
        <v>5037</v>
      </c>
      <c r="J9607" s="215" t="s">
        <v>5038</v>
      </c>
      <c r="K9607" s="215" t="s">
        <v>328</v>
      </c>
      <c r="L9607" s="215" t="s">
        <v>24741</v>
      </c>
      <c r="AD9607" s="216"/>
    </row>
    <row r="9608" spans="1:30" s="215" customFormat="1" x14ac:dyDescent="0.25">
      <c r="A9608" s="215" t="s">
        <v>160</v>
      </c>
      <c r="B9608" s="215">
        <v>6266</v>
      </c>
      <c r="C9608" s="215" t="s">
        <v>288</v>
      </c>
      <c r="D9608" s="215">
        <v>191780111</v>
      </c>
      <c r="E9608" s="215">
        <v>1030</v>
      </c>
      <c r="F9608" s="215">
        <v>1122</v>
      </c>
      <c r="G9608" s="215">
        <v>1003</v>
      </c>
      <c r="I9608" s="215" t="s">
        <v>5039</v>
      </c>
      <c r="J9608" s="215" t="s">
        <v>5040</v>
      </c>
      <c r="K9608" s="215" t="s">
        <v>328</v>
      </c>
      <c r="L9608" s="215" t="s">
        <v>24742</v>
      </c>
      <c r="AD9608" s="216"/>
    </row>
    <row r="9609" spans="1:30" s="215" customFormat="1" x14ac:dyDescent="0.25">
      <c r="A9609" s="215" t="s">
        <v>160</v>
      </c>
      <c r="B9609" s="215">
        <v>6266</v>
      </c>
      <c r="C9609" s="215" t="s">
        <v>288</v>
      </c>
      <c r="D9609" s="215">
        <v>191780192</v>
      </c>
      <c r="E9609" s="215">
        <v>1030</v>
      </c>
      <c r="F9609" s="215">
        <v>1122</v>
      </c>
      <c r="G9609" s="215">
        <v>1003</v>
      </c>
      <c r="I9609" s="215" t="s">
        <v>5041</v>
      </c>
      <c r="J9609" s="215" t="s">
        <v>5042</v>
      </c>
      <c r="K9609" s="215" t="s">
        <v>328</v>
      </c>
      <c r="L9609" s="215" t="s">
        <v>8472</v>
      </c>
      <c r="AD9609" s="216"/>
    </row>
    <row r="9610" spans="1:30" s="215" customFormat="1" x14ac:dyDescent="0.25">
      <c r="A9610" s="215" t="s">
        <v>160</v>
      </c>
      <c r="B9610" s="215">
        <v>6266</v>
      </c>
      <c r="C9610" s="215" t="s">
        <v>288</v>
      </c>
      <c r="D9610" s="215">
        <v>191780211</v>
      </c>
      <c r="E9610" s="215">
        <v>1030</v>
      </c>
      <c r="F9610" s="215">
        <v>1122</v>
      </c>
      <c r="G9610" s="215">
        <v>1003</v>
      </c>
      <c r="I9610" s="215" t="s">
        <v>5043</v>
      </c>
      <c r="J9610" s="215" t="s">
        <v>5044</v>
      </c>
      <c r="K9610" s="215" t="s">
        <v>328</v>
      </c>
      <c r="L9610" s="215" t="s">
        <v>8472</v>
      </c>
      <c r="AD9610" s="216"/>
    </row>
    <row r="9611" spans="1:30" s="215" customFormat="1" x14ac:dyDescent="0.25">
      <c r="A9611" s="215" t="s">
        <v>160</v>
      </c>
      <c r="B9611" s="215">
        <v>6266</v>
      </c>
      <c r="C9611" s="215" t="s">
        <v>288</v>
      </c>
      <c r="D9611" s="215">
        <v>191780252</v>
      </c>
      <c r="E9611" s="215">
        <v>1030</v>
      </c>
      <c r="F9611" s="215">
        <v>1122</v>
      </c>
      <c r="G9611" s="215">
        <v>1003</v>
      </c>
      <c r="I9611" s="215" t="s">
        <v>5045</v>
      </c>
      <c r="J9611" s="215" t="s">
        <v>5046</v>
      </c>
      <c r="K9611" s="215" t="s">
        <v>328</v>
      </c>
      <c r="L9611" s="215" t="s">
        <v>8472</v>
      </c>
      <c r="AD9611" s="216"/>
    </row>
    <row r="9612" spans="1:30" s="215" customFormat="1" x14ac:dyDescent="0.25">
      <c r="A9612" s="215" t="s">
        <v>160</v>
      </c>
      <c r="B9612" s="215">
        <v>6266</v>
      </c>
      <c r="C9612" s="215" t="s">
        <v>288</v>
      </c>
      <c r="D9612" s="215">
        <v>191780253</v>
      </c>
      <c r="E9612" s="215">
        <v>1030</v>
      </c>
      <c r="F9612" s="215">
        <v>1122</v>
      </c>
      <c r="G9612" s="215">
        <v>1003</v>
      </c>
      <c r="I9612" s="215" t="s">
        <v>5047</v>
      </c>
      <c r="J9612" s="215" t="s">
        <v>5048</v>
      </c>
      <c r="K9612" s="215" t="s">
        <v>328</v>
      </c>
      <c r="L9612" s="215" t="s">
        <v>8472</v>
      </c>
      <c r="AD9612" s="216"/>
    </row>
    <row r="9613" spans="1:30" s="215" customFormat="1" x14ac:dyDescent="0.25">
      <c r="A9613" s="215" t="s">
        <v>160</v>
      </c>
      <c r="B9613" s="215">
        <v>6266</v>
      </c>
      <c r="C9613" s="215" t="s">
        <v>288</v>
      </c>
      <c r="D9613" s="215">
        <v>191780291</v>
      </c>
      <c r="E9613" s="215">
        <v>1030</v>
      </c>
      <c r="F9613" s="215">
        <v>1122</v>
      </c>
      <c r="G9613" s="215">
        <v>1003</v>
      </c>
      <c r="I9613" s="215" t="s">
        <v>5801</v>
      </c>
      <c r="J9613" s="215" t="s">
        <v>5802</v>
      </c>
      <c r="K9613" s="215" t="s">
        <v>328</v>
      </c>
      <c r="L9613" s="215" t="s">
        <v>6148</v>
      </c>
      <c r="AD9613" s="216"/>
    </row>
    <row r="9614" spans="1:30" s="215" customFormat="1" x14ac:dyDescent="0.25">
      <c r="A9614" s="215" t="s">
        <v>160</v>
      </c>
      <c r="B9614" s="215">
        <v>6266</v>
      </c>
      <c r="C9614" s="215" t="s">
        <v>288</v>
      </c>
      <c r="D9614" s="215">
        <v>191780391</v>
      </c>
      <c r="E9614" s="215">
        <v>1030</v>
      </c>
      <c r="F9614" s="215">
        <v>1122</v>
      </c>
      <c r="G9614" s="215">
        <v>1003</v>
      </c>
      <c r="I9614" s="215" t="s">
        <v>5803</v>
      </c>
      <c r="J9614" s="215" t="s">
        <v>5804</v>
      </c>
      <c r="K9614" s="215" t="s">
        <v>328</v>
      </c>
      <c r="L9614" s="215" t="s">
        <v>6082</v>
      </c>
      <c r="AD9614" s="216"/>
    </row>
    <row r="9615" spans="1:30" s="215" customFormat="1" x14ac:dyDescent="0.25">
      <c r="A9615" s="215" t="s">
        <v>160</v>
      </c>
      <c r="B9615" s="215">
        <v>6266</v>
      </c>
      <c r="C9615" s="215" t="s">
        <v>288</v>
      </c>
      <c r="D9615" s="215">
        <v>191780413</v>
      </c>
      <c r="E9615" s="215">
        <v>1030</v>
      </c>
      <c r="F9615" s="215">
        <v>1122</v>
      </c>
      <c r="G9615" s="215">
        <v>1003</v>
      </c>
      <c r="I9615" s="215" t="s">
        <v>5805</v>
      </c>
      <c r="J9615" s="215" t="s">
        <v>5806</v>
      </c>
      <c r="K9615" s="215" t="s">
        <v>328</v>
      </c>
      <c r="L9615" s="215" t="s">
        <v>6082</v>
      </c>
      <c r="AD9615" s="216"/>
    </row>
    <row r="9616" spans="1:30" s="215" customFormat="1" x14ac:dyDescent="0.25">
      <c r="A9616" s="215" t="s">
        <v>160</v>
      </c>
      <c r="B9616" s="215">
        <v>6266</v>
      </c>
      <c r="C9616" s="215" t="s">
        <v>288</v>
      </c>
      <c r="D9616" s="215">
        <v>191780483</v>
      </c>
      <c r="E9616" s="215">
        <v>1030</v>
      </c>
      <c r="F9616" s="215">
        <v>1122</v>
      </c>
      <c r="G9616" s="215">
        <v>1003</v>
      </c>
      <c r="I9616" s="215" t="s">
        <v>5807</v>
      </c>
      <c r="J9616" s="215" t="s">
        <v>5808</v>
      </c>
      <c r="K9616" s="215" t="s">
        <v>328</v>
      </c>
      <c r="L9616" s="215" t="s">
        <v>6082</v>
      </c>
      <c r="AD9616" s="216"/>
    </row>
    <row r="9617" spans="1:30" s="215" customFormat="1" x14ac:dyDescent="0.25">
      <c r="A9617" s="215" t="s">
        <v>160</v>
      </c>
      <c r="B9617" s="215">
        <v>6266</v>
      </c>
      <c r="C9617" s="215" t="s">
        <v>288</v>
      </c>
      <c r="D9617" s="215">
        <v>191780498</v>
      </c>
      <c r="E9617" s="215">
        <v>1030</v>
      </c>
      <c r="F9617" s="215">
        <v>1122</v>
      </c>
      <c r="G9617" s="215">
        <v>1003</v>
      </c>
      <c r="I9617" s="215" t="s">
        <v>5809</v>
      </c>
      <c r="J9617" s="215" t="s">
        <v>5810</v>
      </c>
      <c r="K9617" s="215" t="s">
        <v>328</v>
      </c>
      <c r="L9617" s="215" t="s">
        <v>6082</v>
      </c>
      <c r="AD9617" s="216"/>
    </row>
    <row r="9618" spans="1:30" s="215" customFormat="1" x14ac:dyDescent="0.25">
      <c r="A9618" s="215" t="s">
        <v>160</v>
      </c>
      <c r="B9618" s="215">
        <v>6266</v>
      </c>
      <c r="C9618" s="215" t="s">
        <v>288</v>
      </c>
      <c r="D9618" s="215">
        <v>191780811</v>
      </c>
      <c r="E9618" s="215">
        <v>1030</v>
      </c>
      <c r="F9618" s="215">
        <v>1122</v>
      </c>
      <c r="G9618" s="215">
        <v>1003</v>
      </c>
      <c r="I9618" s="215" t="s">
        <v>5811</v>
      </c>
      <c r="J9618" s="215" t="s">
        <v>5812</v>
      </c>
      <c r="K9618" s="215" t="s">
        <v>328</v>
      </c>
      <c r="L9618" s="215" t="s">
        <v>6083</v>
      </c>
      <c r="AD9618" s="216"/>
    </row>
    <row r="9619" spans="1:30" s="215" customFormat="1" x14ac:dyDescent="0.25">
      <c r="A9619" s="215" t="s">
        <v>160</v>
      </c>
      <c r="B9619" s="215">
        <v>6266</v>
      </c>
      <c r="C9619" s="215" t="s">
        <v>288</v>
      </c>
      <c r="D9619" s="215">
        <v>191780831</v>
      </c>
      <c r="E9619" s="215">
        <v>1030</v>
      </c>
      <c r="F9619" s="215">
        <v>1122</v>
      </c>
      <c r="G9619" s="215">
        <v>1003</v>
      </c>
      <c r="I9619" s="215" t="s">
        <v>5813</v>
      </c>
      <c r="J9619" s="215" t="s">
        <v>5814</v>
      </c>
      <c r="K9619" s="215" t="s">
        <v>328</v>
      </c>
      <c r="L9619" s="215" t="s">
        <v>6083</v>
      </c>
      <c r="AD9619" s="216"/>
    </row>
    <row r="9620" spans="1:30" s="215" customFormat="1" x14ac:dyDescent="0.25">
      <c r="A9620" s="215" t="s">
        <v>160</v>
      </c>
      <c r="B9620" s="215">
        <v>6266</v>
      </c>
      <c r="C9620" s="215" t="s">
        <v>288</v>
      </c>
      <c r="D9620" s="215">
        <v>191780851</v>
      </c>
      <c r="E9620" s="215">
        <v>1030</v>
      </c>
      <c r="F9620" s="215">
        <v>1122</v>
      </c>
      <c r="G9620" s="215">
        <v>1003</v>
      </c>
      <c r="I9620" s="215" t="s">
        <v>5815</v>
      </c>
      <c r="J9620" s="215" t="s">
        <v>5816</v>
      </c>
      <c r="K9620" s="215" t="s">
        <v>328</v>
      </c>
      <c r="L9620" s="215" t="s">
        <v>6083</v>
      </c>
      <c r="AD9620" s="216"/>
    </row>
    <row r="9621" spans="1:30" s="215" customFormat="1" x14ac:dyDescent="0.25">
      <c r="A9621" s="215" t="s">
        <v>160</v>
      </c>
      <c r="B9621" s="215">
        <v>6266</v>
      </c>
      <c r="C9621" s="215" t="s">
        <v>288</v>
      </c>
      <c r="D9621" s="215">
        <v>191780874</v>
      </c>
      <c r="E9621" s="215">
        <v>1040</v>
      </c>
      <c r="F9621" s="215">
        <v>1211</v>
      </c>
      <c r="G9621" s="215">
        <v>1003</v>
      </c>
      <c r="I9621" s="215" t="s">
        <v>5817</v>
      </c>
      <c r="J9621" s="215" t="s">
        <v>5818</v>
      </c>
      <c r="K9621" s="215" t="s">
        <v>328</v>
      </c>
      <c r="L9621" s="215" t="s">
        <v>6084</v>
      </c>
      <c r="AD9621" s="216"/>
    </row>
    <row r="9622" spans="1:30" s="215" customFormat="1" x14ac:dyDescent="0.25">
      <c r="A9622" s="215" t="s">
        <v>160</v>
      </c>
      <c r="B9622" s="215">
        <v>6266</v>
      </c>
      <c r="C9622" s="215" t="s">
        <v>288</v>
      </c>
      <c r="D9622" s="215">
        <v>191780894</v>
      </c>
      <c r="E9622" s="215">
        <v>1060</v>
      </c>
      <c r="F9622" s="215">
        <v>1211</v>
      </c>
      <c r="G9622" s="215">
        <v>1003</v>
      </c>
      <c r="I9622" s="215" t="s">
        <v>5819</v>
      </c>
      <c r="J9622" s="215" t="s">
        <v>5820</v>
      </c>
      <c r="K9622" s="215" t="s">
        <v>328</v>
      </c>
      <c r="L9622" s="215" t="s">
        <v>6084</v>
      </c>
      <c r="AD9622" s="216"/>
    </row>
    <row r="9623" spans="1:30" s="215" customFormat="1" x14ac:dyDescent="0.25">
      <c r="A9623" s="215" t="s">
        <v>160</v>
      </c>
      <c r="B9623" s="215">
        <v>6266</v>
      </c>
      <c r="C9623" s="215" t="s">
        <v>288</v>
      </c>
      <c r="D9623" s="215">
        <v>191780911</v>
      </c>
      <c r="E9623" s="215">
        <v>1060</v>
      </c>
      <c r="F9623" s="215">
        <v>1211</v>
      </c>
      <c r="G9623" s="215">
        <v>1003</v>
      </c>
      <c r="I9623" s="215" t="s">
        <v>5821</v>
      </c>
      <c r="J9623" s="215" t="s">
        <v>5822</v>
      </c>
      <c r="K9623" s="215" t="s">
        <v>328</v>
      </c>
      <c r="L9623" s="215" t="s">
        <v>6084</v>
      </c>
      <c r="AD9623" s="216"/>
    </row>
    <row r="9624" spans="1:30" s="215" customFormat="1" x14ac:dyDescent="0.25">
      <c r="A9624" s="215" t="s">
        <v>160</v>
      </c>
      <c r="B9624" s="215">
        <v>6266</v>
      </c>
      <c r="C9624" s="215" t="s">
        <v>288</v>
      </c>
      <c r="D9624" s="215">
        <v>191780914</v>
      </c>
      <c r="E9624" s="215">
        <v>1040</v>
      </c>
      <c r="F9624" s="215">
        <v>1211</v>
      </c>
      <c r="G9624" s="215">
        <v>1003</v>
      </c>
      <c r="I9624" s="215" t="s">
        <v>5823</v>
      </c>
      <c r="J9624" s="215" t="s">
        <v>5824</v>
      </c>
      <c r="K9624" s="215" t="s">
        <v>328</v>
      </c>
      <c r="L9624" s="215" t="s">
        <v>6084</v>
      </c>
      <c r="AD9624" s="216"/>
    </row>
    <row r="9625" spans="1:30" s="215" customFormat="1" x14ac:dyDescent="0.25">
      <c r="A9625" s="215" t="s">
        <v>160</v>
      </c>
      <c r="B9625" s="215">
        <v>6266</v>
      </c>
      <c r="C9625" s="215" t="s">
        <v>288</v>
      </c>
      <c r="D9625" s="215">
        <v>191782276</v>
      </c>
      <c r="E9625" s="215">
        <v>1060</v>
      </c>
      <c r="F9625" s="215">
        <v>1251</v>
      </c>
      <c r="G9625" s="215">
        <v>1004</v>
      </c>
      <c r="I9625" s="215" t="s">
        <v>19353</v>
      </c>
      <c r="J9625" s="215" t="s">
        <v>19354</v>
      </c>
      <c r="K9625" s="215" t="s">
        <v>8688</v>
      </c>
      <c r="L9625" s="215" t="s">
        <v>22439</v>
      </c>
      <c r="AD9625" s="216"/>
    </row>
    <row r="9626" spans="1:30" s="215" customFormat="1" x14ac:dyDescent="0.25">
      <c r="A9626" s="215" t="s">
        <v>160</v>
      </c>
      <c r="B9626" s="215">
        <v>6266</v>
      </c>
      <c r="C9626" s="215" t="s">
        <v>288</v>
      </c>
      <c r="D9626" s="215">
        <v>191794513</v>
      </c>
      <c r="E9626" s="215">
        <v>1060</v>
      </c>
      <c r="F9626" s="215">
        <v>1242</v>
      </c>
      <c r="G9626" s="215">
        <v>1004</v>
      </c>
      <c r="I9626" s="215" t="s">
        <v>5049</v>
      </c>
      <c r="J9626" s="215" t="s">
        <v>5050</v>
      </c>
      <c r="K9626" s="215" t="s">
        <v>328</v>
      </c>
      <c r="L9626" s="215" t="s">
        <v>6060</v>
      </c>
      <c r="AD9626" s="216"/>
    </row>
    <row r="9627" spans="1:30" s="215" customFormat="1" x14ac:dyDescent="0.25">
      <c r="A9627" s="215" t="s">
        <v>160</v>
      </c>
      <c r="B9627" s="215">
        <v>6266</v>
      </c>
      <c r="C9627" s="215" t="s">
        <v>288</v>
      </c>
      <c r="D9627" s="215">
        <v>191796271</v>
      </c>
      <c r="E9627" s="215">
        <v>1020</v>
      </c>
      <c r="F9627" s="215">
        <v>1110</v>
      </c>
      <c r="G9627" s="215">
        <v>1004</v>
      </c>
      <c r="I9627" s="215" t="s">
        <v>5051</v>
      </c>
      <c r="J9627" s="215" t="s">
        <v>5052</v>
      </c>
      <c r="K9627" s="215" t="s">
        <v>328</v>
      </c>
      <c r="L9627" s="215" t="s">
        <v>6149</v>
      </c>
      <c r="AD9627" s="216"/>
    </row>
    <row r="9628" spans="1:30" s="215" customFormat="1" x14ac:dyDescent="0.25">
      <c r="A9628" s="215" t="s">
        <v>160</v>
      </c>
      <c r="B9628" s="215">
        <v>6266</v>
      </c>
      <c r="C9628" s="215" t="s">
        <v>288</v>
      </c>
      <c r="D9628" s="215">
        <v>191796272</v>
      </c>
      <c r="E9628" s="215">
        <v>1020</v>
      </c>
      <c r="F9628" s="215">
        <v>1110</v>
      </c>
      <c r="G9628" s="215">
        <v>1004</v>
      </c>
      <c r="I9628" s="215" t="s">
        <v>5053</v>
      </c>
      <c r="J9628" s="215" t="s">
        <v>5054</v>
      </c>
      <c r="K9628" s="215" t="s">
        <v>328</v>
      </c>
      <c r="L9628" s="215" t="s">
        <v>6149</v>
      </c>
      <c r="AD9628" s="216"/>
    </row>
    <row r="9629" spans="1:30" s="215" customFormat="1" x14ac:dyDescent="0.25">
      <c r="A9629" s="215" t="s">
        <v>160</v>
      </c>
      <c r="B9629" s="215">
        <v>6266</v>
      </c>
      <c r="C9629" s="215" t="s">
        <v>288</v>
      </c>
      <c r="D9629" s="215">
        <v>191800055</v>
      </c>
      <c r="E9629" s="215">
        <v>1020</v>
      </c>
      <c r="F9629" s="215">
        <v>1110</v>
      </c>
      <c r="G9629" s="215">
        <v>1004</v>
      </c>
      <c r="I9629" s="215" t="s">
        <v>5055</v>
      </c>
      <c r="J9629" s="215" t="s">
        <v>5056</v>
      </c>
      <c r="K9629" s="215" t="s">
        <v>328</v>
      </c>
      <c r="L9629" s="215" t="s">
        <v>6150</v>
      </c>
      <c r="AD9629" s="216"/>
    </row>
    <row r="9630" spans="1:30" s="215" customFormat="1" x14ac:dyDescent="0.25">
      <c r="A9630" s="215" t="s">
        <v>160</v>
      </c>
      <c r="B9630" s="215">
        <v>6266</v>
      </c>
      <c r="C9630" s="215" t="s">
        <v>288</v>
      </c>
      <c r="D9630" s="215">
        <v>191800057</v>
      </c>
      <c r="E9630" s="215">
        <v>1020</v>
      </c>
      <c r="F9630" s="215">
        <v>1110</v>
      </c>
      <c r="G9630" s="215">
        <v>1004</v>
      </c>
      <c r="I9630" s="215" t="s">
        <v>5057</v>
      </c>
      <c r="J9630" s="215" t="s">
        <v>5058</v>
      </c>
      <c r="K9630" s="215" t="s">
        <v>328</v>
      </c>
      <c r="L9630" s="215" t="s">
        <v>6150</v>
      </c>
      <c r="AD9630" s="216"/>
    </row>
    <row r="9631" spans="1:30" s="215" customFormat="1" x14ac:dyDescent="0.25">
      <c r="A9631" s="215" t="s">
        <v>160</v>
      </c>
      <c r="B9631" s="215">
        <v>6266</v>
      </c>
      <c r="C9631" s="215" t="s">
        <v>288</v>
      </c>
      <c r="D9631" s="215">
        <v>191813725</v>
      </c>
      <c r="E9631" s="215">
        <v>1020</v>
      </c>
      <c r="F9631" s="215">
        <v>1110</v>
      </c>
      <c r="G9631" s="215">
        <v>1004</v>
      </c>
      <c r="I9631" s="215" t="s">
        <v>19355</v>
      </c>
      <c r="J9631" s="215" t="s">
        <v>19356</v>
      </c>
      <c r="K9631" s="215" t="s">
        <v>8688</v>
      </c>
      <c r="L9631" s="215" t="s">
        <v>22440</v>
      </c>
      <c r="AD9631" s="216"/>
    </row>
    <row r="9632" spans="1:30" s="215" customFormat="1" x14ac:dyDescent="0.25">
      <c r="A9632" s="215" t="s">
        <v>160</v>
      </c>
      <c r="B9632" s="215">
        <v>6266</v>
      </c>
      <c r="C9632" s="215" t="s">
        <v>288</v>
      </c>
      <c r="D9632" s="215">
        <v>191820128</v>
      </c>
      <c r="E9632" s="215">
        <v>1020</v>
      </c>
      <c r="F9632" s="215">
        <v>1122</v>
      </c>
      <c r="G9632" s="215">
        <v>1004</v>
      </c>
      <c r="I9632" s="215" t="s">
        <v>19357</v>
      </c>
      <c r="J9632" s="215" t="s">
        <v>19358</v>
      </c>
      <c r="K9632" s="215" t="s">
        <v>8688</v>
      </c>
      <c r="L9632" s="215" t="s">
        <v>22441</v>
      </c>
      <c r="AD9632" s="216"/>
    </row>
    <row r="9633" spans="1:30" s="215" customFormat="1" x14ac:dyDescent="0.25">
      <c r="A9633" s="215" t="s">
        <v>160</v>
      </c>
      <c r="B9633" s="215">
        <v>6266</v>
      </c>
      <c r="C9633" s="215" t="s">
        <v>288</v>
      </c>
      <c r="D9633" s="215">
        <v>191820137</v>
      </c>
      <c r="E9633" s="215">
        <v>1020</v>
      </c>
      <c r="F9633" s="215">
        <v>1122</v>
      </c>
      <c r="G9633" s="215">
        <v>1004</v>
      </c>
      <c r="I9633" s="215" t="s">
        <v>19359</v>
      </c>
      <c r="J9633" s="215" t="s">
        <v>19360</v>
      </c>
      <c r="K9633" s="215" t="s">
        <v>8688</v>
      </c>
      <c r="L9633" s="215" t="s">
        <v>22442</v>
      </c>
      <c r="AD9633" s="216"/>
    </row>
    <row r="9634" spans="1:30" s="215" customFormat="1" x14ac:dyDescent="0.25">
      <c r="A9634" s="215" t="s">
        <v>160</v>
      </c>
      <c r="B9634" s="215">
        <v>6266</v>
      </c>
      <c r="C9634" s="215" t="s">
        <v>288</v>
      </c>
      <c r="D9634" s="215">
        <v>191820138</v>
      </c>
      <c r="E9634" s="215">
        <v>1020</v>
      </c>
      <c r="F9634" s="215">
        <v>1122</v>
      </c>
      <c r="G9634" s="215">
        <v>1004</v>
      </c>
      <c r="I9634" s="215" t="s">
        <v>19361</v>
      </c>
      <c r="J9634" s="215" t="s">
        <v>19362</v>
      </c>
      <c r="K9634" s="215" t="s">
        <v>8688</v>
      </c>
      <c r="L9634" s="215" t="s">
        <v>22443</v>
      </c>
      <c r="AD9634" s="216"/>
    </row>
    <row r="9635" spans="1:30" s="215" customFormat="1" x14ac:dyDescent="0.25">
      <c r="A9635" s="215" t="s">
        <v>160</v>
      </c>
      <c r="B9635" s="215">
        <v>6266</v>
      </c>
      <c r="C9635" s="215" t="s">
        <v>288</v>
      </c>
      <c r="D9635" s="215">
        <v>191820139</v>
      </c>
      <c r="E9635" s="215">
        <v>1020</v>
      </c>
      <c r="F9635" s="215">
        <v>1122</v>
      </c>
      <c r="G9635" s="215">
        <v>1004</v>
      </c>
      <c r="I9635" s="215" t="s">
        <v>19363</v>
      </c>
      <c r="J9635" s="215" t="s">
        <v>19364</v>
      </c>
      <c r="K9635" s="215" t="s">
        <v>8688</v>
      </c>
      <c r="L9635" s="215" t="s">
        <v>22444</v>
      </c>
      <c r="AD9635" s="216"/>
    </row>
    <row r="9636" spans="1:30" s="215" customFormat="1" x14ac:dyDescent="0.25">
      <c r="A9636" s="215" t="s">
        <v>160</v>
      </c>
      <c r="B9636" s="215">
        <v>6266</v>
      </c>
      <c r="C9636" s="215" t="s">
        <v>288</v>
      </c>
      <c r="D9636" s="215">
        <v>191820140</v>
      </c>
      <c r="E9636" s="215">
        <v>1020</v>
      </c>
      <c r="F9636" s="215">
        <v>1122</v>
      </c>
      <c r="G9636" s="215">
        <v>1004</v>
      </c>
      <c r="I9636" s="215" t="s">
        <v>19365</v>
      </c>
      <c r="J9636" s="215" t="s">
        <v>19366</v>
      </c>
      <c r="K9636" s="215" t="s">
        <v>8688</v>
      </c>
      <c r="L9636" s="215" t="s">
        <v>22445</v>
      </c>
      <c r="AD9636" s="216"/>
    </row>
    <row r="9637" spans="1:30" s="215" customFormat="1" x14ac:dyDescent="0.25">
      <c r="A9637" s="215" t="s">
        <v>160</v>
      </c>
      <c r="B9637" s="215">
        <v>6266</v>
      </c>
      <c r="C9637" s="215" t="s">
        <v>288</v>
      </c>
      <c r="D9637" s="215">
        <v>191820141</v>
      </c>
      <c r="E9637" s="215">
        <v>1020</v>
      </c>
      <c r="F9637" s="215">
        <v>1122</v>
      </c>
      <c r="G9637" s="215">
        <v>1004</v>
      </c>
      <c r="I9637" s="215" t="s">
        <v>19367</v>
      </c>
      <c r="J9637" s="215" t="s">
        <v>19368</v>
      </c>
      <c r="K9637" s="215" t="s">
        <v>8688</v>
      </c>
      <c r="L9637" s="215" t="s">
        <v>22446</v>
      </c>
      <c r="AD9637" s="216"/>
    </row>
    <row r="9638" spans="1:30" s="215" customFormat="1" x14ac:dyDescent="0.25">
      <c r="A9638" s="215" t="s">
        <v>160</v>
      </c>
      <c r="B9638" s="215">
        <v>6266</v>
      </c>
      <c r="C9638" s="215" t="s">
        <v>288</v>
      </c>
      <c r="D9638" s="215">
        <v>191820167</v>
      </c>
      <c r="E9638" s="215">
        <v>1020</v>
      </c>
      <c r="F9638" s="215">
        <v>1122</v>
      </c>
      <c r="G9638" s="215">
        <v>1004</v>
      </c>
      <c r="I9638" s="215" t="s">
        <v>19369</v>
      </c>
      <c r="J9638" s="215" t="s">
        <v>19370</v>
      </c>
      <c r="K9638" s="215" t="s">
        <v>8688</v>
      </c>
      <c r="L9638" s="215" t="s">
        <v>22447</v>
      </c>
      <c r="AD9638" s="216"/>
    </row>
    <row r="9639" spans="1:30" s="215" customFormat="1" x14ac:dyDescent="0.25">
      <c r="A9639" s="215" t="s">
        <v>160</v>
      </c>
      <c r="B9639" s="215">
        <v>6266</v>
      </c>
      <c r="C9639" s="215" t="s">
        <v>288</v>
      </c>
      <c r="D9639" s="215">
        <v>191820168</v>
      </c>
      <c r="E9639" s="215">
        <v>1020</v>
      </c>
      <c r="F9639" s="215">
        <v>1122</v>
      </c>
      <c r="G9639" s="215">
        <v>1004</v>
      </c>
      <c r="I9639" s="215" t="s">
        <v>19371</v>
      </c>
      <c r="J9639" s="215" t="s">
        <v>19372</v>
      </c>
      <c r="K9639" s="215" t="s">
        <v>8688</v>
      </c>
      <c r="L9639" s="215" t="s">
        <v>22448</v>
      </c>
      <c r="AD9639" s="216"/>
    </row>
    <row r="9640" spans="1:30" s="215" customFormat="1" x14ac:dyDescent="0.25">
      <c r="A9640" s="215" t="s">
        <v>160</v>
      </c>
      <c r="B9640" s="215">
        <v>6266</v>
      </c>
      <c r="C9640" s="215" t="s">
        <v>288</v>
      </c>
      <c r="D9640" s="215">
        <v>191820170</v>
      </c>
      <c r="E9640" s="215">
        <v>1020</v>
      </c>
      <c r="F9640" s="215">
        <v>1122</v>
      </c>
      <c r="G9640" s="215">
        <v>1004</v>
      </c>
      <c r="I9640" s="215" t="s">
        <v>19373</v>
      </c>
      <c r="J9640" s="215" t="s">
        <v>19374</v>
      </c>
      <c r="K9640" s="215" t="s">
        <v>8688</v>
      </c>
      <c r="L9640" s="215" t="s">
        <v>22449</v>
      </c>
      <c r="AD9640" s="216"/>
    </row>
    <row r="9641" spans="1:30" s="215" customFormat="1" x14ac:dyDescent="0.25">
      <c r="A9641" s="215" t="s">
        <v>160</v>
      </c>
      <c r="B9641" s="215">
        <v>6266</v>
      </c>
      <c r="C9641" s="215" t="s">
        <v>288</v>
      </c>
      <c r="D9641" s="215">
        <v>191820335</v>
      </c>
      <c r="E9641" s="215">
        <v>1020</v>
      </c>
      <c r="F9641" s="215">
        <v>1122</v>
      </c>
      <c r="G9641" s="215">
        <v>1004</v>
      </c>
      <c r="I9641" s="215" t="s">
        <v>19375</v>
      </c>
      <c r="J9641" s="215" t="s">
        <v>19376</v>
      </c>
      <c r="K9641" s="215" t="s">
        <v>8688</v>
      </c>
      <c r="L9641" s="215" t="s">
        <v>22450</v>
      </c>
      <c r="AD9641" s="216"/>
    </row>
    <row r="9642" spans="1:30" s="215" customFormat="1" x14ac:dyDescent="0.25">
      <c r="A9642" s="215" t="s">
        <v>160</v>
      </c>
      <c r="B9642" s="215">
        <v>6266</v>
      </c>
      <c r="C9642" s="215" t="s">
        <v>288</v>
      </c>
      <c r="D9642" s="215">
        <v>191820336</v>
      </c>
      <c r="E9642" s="215">
        <v>1020</v>
      </c>
      <c r="F9642" s="215">
        <v>1122</v>
      </c>
      <c r="G9642" s="215">
        <v>1004</v>
      </c>
      <c r="I9642" s="215" t="s">
        <v>19377</v>
      </c>
      <c r="J9642" s="215" t="s">
        <v>19378</v>
      </c>
      <c r="K9642" s="215" t="s">
        <v>8688</v>
      </c>
      <c r="L9642" s="215" t="s">
        <v>22451</v>
      </c>
      <c r="AD9642" s="216"/>
    </row>
    <row r="9643" spans="1:30" s="215" customFormat="1" x14ac:dyDescent="0.25">
      <c r="A9643" s="215" t="s">
        <v>160</v>
      </c>
      <c r="B9643" s="215">
        <v>6266</v>
      </c>
      <c r="C9643" s="215" t="s">
        <v>288</v>
      </c>
      <c r="D9643" s="215">
        <v>191830954</v>
      </c>
      <c r="E9643" s="215">
        <v>1020</v>
      </c>
      <c r="F9643" s="215">
        <v>1110</v>
      </c>
      <c r="G9643" s="215">
        <v>1004</v>
      </c>
      <c r="I9643" s="215" t="s">
        <v>5059</v>
      </c>
      <c r="J9643" s="215" t="s">
        <v>5060</v>
      </c>
      <c r="K9643" s="215" t="s">
        <v>328</v>
      </c>
      <c r="L9643" s="215" t="s">
        <v>7390</v>
      </c>
      <c r="AD9643" s="216"/>
    </row>
    <row r="9644" spans="1:30" s="215" customFormat="1" x14ac:dyDescent="0.25">
      <c r="A9644" s="215" t="s">
        <v>160</v>
      </c>
      <c r="B9644" s="215">
        <v>6266</v>
      </c>
      <c r="C9644" s="215" t="s">
        <v>288</v>
      </c>
      <c r="D9644" s="215">
        <v>191833714</v>
      </c>
      <c r="E9644" s="215">
        <v>1020</v>
      </c>
      <c r="F9644" s="215">
        <v>1122</v>
      </c>
      <c r="G9644" s="215">
        <v>1004</v>
      </c>
      <c r="I9644" s="215" t="s">
        <v>5061</v>
      </c>
      <c r="J9644" s="215" t="s">
        <v>5062</v>
      </c>
      <c r="K9644" s="215" t="s">
        <v>328</v>
      </c>
      <c r="L9644" s="215" t="s">
        <v>24245</v>
      </c>
      <c r="AD9644" s="216"/>
    </row>
    <row r="9645" spans="1:30" s="215" customFormat="1" x14ac:dyDescent="0.25">
      <c r="A9645" s="215" t="s">
        <v>160</v>
      </c>
      <c r="B9645" s="215">
        <v>6266</v>
      </c>
      <c r="C9645" s="215" t="s">
        <v>288</v>
      </c>
      <c r="D9645" s="215">
        <v>191833715</v>
      </c>
      <c r="E9645" s="215">
        <v>1020</v>
      </c>
      <c r="F9645" s="215">
        <v>1122</v>
      </c>
      <c r="G9645" s="215">
        <v>1004</v>
      </c>
      <c r="I9645" s="215" t="s">
        <v>5063</v>
      </c>
      <c r="J9645" s="215" t="s">
        <v>5064</v>
      </c>
      <c r="K9645" s="215" t="s">
        <v>328</v>
      </c>
      <c r="L9645" s="215" t="s">
        <v>24245</v>
      </c>
      <c r="AD9645" s="216"/>
    </row>
    <row r="9646" spans="1:30" s="215" customFormat="1" x14ac:dyDescent="0.25">
      <c r="A9646" s="215" t="s">
        <v>160</v>
      </c>
      <c r="B9646" s="215">
        <v>6266</v>
      </c>
      <c r="C9646" s="215" t="s">
        <v>288</v>
      </c>
      <c r="D9646" s="215">
        <v>191833716</v>
      </c>
      <c r="E9646" s="215">
        <v>1020</v>
      </c>
      <c r="F9646" s="215">
        <v>1122</v>
      </c>
      <c r="G9646" s="215">
        <v>1004</v>
      </c>
      <c r="I9646" s="215" t="s">
        <v>5825</v>
      </c>
      <c r="J9646" s="215" t="s">
        <v>5826</v>
      </c>
      <c r="K9646" s="215" t="s">
        <v>328</v>
      </c>
      <c r="L9646" s="215" t="s">
        <v>24743</v>
      </c>
      <c r="AD9646" s="216"/>
    </row>
    <row r="9647" spans="1:30" s="215" customFormat="1" x14ac:dyDescent="0.25">
      <c r="A9647" s="215" t="s">
        <v>160</v>
      </c>
      <c r="B9647" s="215">
        <v>6266</v>
      </c>
      <c r="C9647" s="215" t="s">
        <v>288</v>
      </c>
      <c r="D9647" s="215">
        <v>191833717</v>
      </c>
      <c r="E9647" s="215">
        <v>1020</v>
      </c>
      <c r="F9647" s="215">
        <v>1122</v>
      </c>
      <c r="G9647" s="215">
        <v>1004</v>
      </c>
      <c r="I9647" s="215" t="s">
        <v>5827</v>
      </c>
      <c r="J9647" s="215" t="s">
        <v>5828</v>
      </c>
      <c r="K9647" s="215" t="s">
        <v>328</v>
      </c>
      <c r="L9647" s="215" t="s">
        <v>24744</v>
      </c>
      <c r="AD9647" s="216"/>
    </row>
    <row r="9648" spans="1:30" s="215" customFormat="1" x14ac:dyDescent="0.25">
      <c r="A9648" s="215" t="s">
        <v>160</v>
      </c>
      <c r="B9648" s="215">
        <v>6266</v>
      </c>
      <c r="C9648" s="215" t="s">
        <v>288</v>
      </c>
      <c r="D9648" s="215">
        <v>191838908</v>
      </c>
      <c r="E9648" s="215">
        <v>1060</v>
      </c>
      <c r="F9648" s="215">
        <v>1265</v>
      </c>
      <c r="G9648" s="215">
        <v>1004</v>
      </c>
      <c r="I9648" s="215" t="s">
        <v>19379</v>
      </c>
      <c r="J9648" s="215" t="s">
        <v>19380</v>
      </c>
      <c r="K9648" s="215" t="s">
        <v>8688</v>
      </c>
      <c r="L9648" s="215" t="s">
        <v>22452</v>
      </c>
      <c r="AD9648" s="216"/>
    </row>
    <row r="9649" spans="1:30" s="215" customFormat="1" x14ac:dyDescent="0.25">
      <c r="A9649" s="215" t="s">
        <v>160</v>
      </c>
      <c r="B9649" s="215">
        <v>6266</v>
      </c>
      <c r="C9649" s="215" t="s">
        <v>288</v>
      </c>
      <c r="D9649" s="215">
        <v>191839355</v>
      </c>
      <c r="E9649" s="215">
        <v>1020</v>
      </c>
      <c r="F9649" s="215">
        <v>1122</v>
      </c>
      <c r="G9649" s="215">
        <v>1004</v>
      </c>
      <c r="I9649" s="215" t="s">
        <v>5065</v>
      </c>
      <c r="J9649" s="215" t="s">
        <v>5066</v>
      </c>
      <c r="K9649" s="215" t="s">
        <v>328</v>
      </c>
      <c r="L9649" s="215" t="s">
        <v>6085</v>
      </c>
      <c r="AD9649" s="216"/>
    </row>
    <row r="9650" spans="1:30" s="215" customFormat="1" x14ac:dyDescent="0.25">
      <c r="A9650" s="215" t="s">
        <v>160</v>
      </c>
      <c r="B9650" s="215">
        <v>6266</v>
      </c>
      <c r="C9650" s="215" t="s">
        <v>288</v>
      </c>
      <c r="D9650" s="215">
        <v>191839356</v>
      </c>
      <c r="E9650" s="215">
        <v>1020</v>
      </c>
      <c r="F9650" s="215">
        <v>1122</v>
      </c>
      <c r="G9650" s="215">
        <v>1004</v>
      </c>
      <c r="I9650" s="215" t="s">
        <v>5067</v>
      </c>
      <c r="J9650" s="215" t="s">
        <v>5068</v>
      </c>
      <c r="K9650" s="215" t="s">
        <v>328</v>
      </c>
      <c r="L9650" s="215" t="s">
        <v>6085</v>
      </c>
      <c r="AD9650" s="216"/>
    </row>
    <row r="9651" spans="1:30" s="215" customFormat="1" x14ac:dyDescent="0.25">
      <c r="A9651" s="215" t="s">
        <v>160</v>
      </c>
      <c r="B9651" s="215">
        <v>6266</v>
      </c>
      <c r="C9651" s="215" t="s">
        <v>288</v>
      </c>
      <c r="D9651" s="215">
        <v>191839661</v>
      </c>
      <c r="E9651" s="215">
        <v>1020</v>
      </c>
      <c r="F9651" s="215">
        <v>1110</v>
      </c>
      <c r="G9651" s="215">
        <v>1004</v>
      </c>
      <c r="I9651" s="215" t="s">
        <v>5916</v>
      </c>
      <c r="J9651" s="215" t="s">
        <v>5917</v>
      </c>
      <c r="K9651" s="215" t="s">
        <v>328</v>
      </c>
      <c r="L9651" s="215" t="s">
        <v>24363</v>
      </c>
      <c r="AD9651" s="216"/>
    </row>
    <row r="9652" spans="1:30" s="215" customFormat="1" x14ac:dyDescent="0.25">
      <c r="A9652" s="215" t="s">
        <v>160</v>
      </c>
      <c r="B9652" s="215">
        <v>6266</v>
      </c>
      <c r="C9652" s="215" t="s">
        <v>288</v>
      </c>
      <c r="D9652" s="215">
        <v>191839662</v>
      </c>
      <c r="E9652" s="215">
        <v>1020</v>
      </c>
      <c r="F9652" s="215">
        <v>1110</v>
      </c>
      <c r="G9652" s="215">
        <v>1004</v>
      </c>
      <c r="I9652" s="215" t="s">
        <v>5918</v>
      </c>
      <c r="J9652" s="215" t="s">
        <v>5919</v>
      </c>
      <c r="K9652" s="215" t="s">
        <v>328</v>
      </c>
      <c r="L9652" s="215" t="s">
        <v>24363</v>
      </c>
      <c r="AD9652" s="216"/>
    </row>
    <row r="9653" spans="1:30" s="215" customFormat="1" x14ac:dyDescent="0.25">
      <c r="A9653" s="215" t="s">
        <v>160</v>
      </c>
      <c r="B9653" s="215">
        <v>6266</v>
      </c>
      <c r="C9653" s="215" t="s">
        <v>288</v>
      </c>
      <c r="D9653" s="215">
        <v>191839663</v>
      </c>
      <c r="E9653" s="215">
        <v>1020</v>
      </c>
      <c r="F9653" s="215">
        <v>1110</v>
      </c>
      <c r="G9653" s="215">
        <v>1004</v>
      </c>
      <c r="I9653" s="215" t="s">
        <v>5920</v>
      </c>
      <c r="J9653" s="215" t="s">
        <v>5921</v>
      </c>
      <c r="K9653" s="215" t="s">
        <v>328</v>
      </c>
      <c r="L9653" s="215" t="s">
        <v>24363</v>
      </c>
      <c r="AD9653" s="216"/>
    </row>
    <row r="9654" spans="1:30" s="215" customFormat="1" x14ac:dyDescent="0.25">
      <c r="A9654" s="215" t="s">
        <v>160</v>
      </c>
      <c r="B9654" s="215">
        <v>6266</v>
      </c>
      <c r="C9654" s="215" t="s">
        <v>288</v>
      </c>
      <c r="D9654" s="215">
        <v>191839664</v>
      </c>
      <c r="E9654" s="215">
        <v>1020</v>
      </c>
      <c r="F9654" s="215">
        <v>1110</v>
      </c>
      <c r="G9654" s="215">
        <v>1004</v>
      </c>
      <c r="I9654" s="215" t="s">
        <v>5922</v>
      </c>
      <c r="J9654" s="215" t="s">
        <v>5923</v>
      </c>
      <c r="K9654" s="215" t="s">
        <v>328</v>
      </c>
      <c r="L9654" s="215" t="s">
        <v>24363</v>
      </c>
      <c r="AD9654" s="216"/>
    </row>
    <row r="9655" spans="1:30" s="215" customFormat="1" x14ac:dyDescent="0.25">
      <c r="A9655" s="215" t="s">
        <v>160</v>
      </c>
      <c r="B9655" s="215">
        <v>6266</v>
      </c>
      <c r="C9655" s="215" t="s">
        <v>288</v>
      </c>
      <c r="D9655" s="215">
        <v>191839665</v>
      </c>
      <c r="E9655" s="215">
        <v>1020</v>
      </c>
      <c r="F9655" s="215">
        <v>1110</v>
      </c>
      <c r="G9655" s="215">
        <v>1004</v>
      </c>
      <c r="I9655" s="215" t="s">
        <v>5924</v>
      </c>
      <c r="J9655" s="215" t="s">
        <v>5925</v>
      </c>
      <c r="K9655" s="215" t="s">
        <v>328</v>
      </c>
      <c r="L9655" s="215" t="s">
        <v>24363</v>
      </c>
      <c r="AD9655" s="216"/>
    </row>
    <row r="9656" spans="1:30" s="215" customFormat="1" x14ac:dyDescent="0.25">
      <c r="A9656" s="215" t="s">
        <v>160</v>
      </c>
      <c r="B9656" s="215">
        <v>6266</v>
      </c>
      <c r="C9656" s="215" t="s">
        <v>288</v>
      </c>
      <c r="D9656" s="215">
        <v>191839667</v>
      </c>
      <c r="E9656" s="215">
        <v>1020</v>
      </c>
      <c r="F9656" s="215">
        <v>1110</v>
      </c>
      <c r="G9656" s="215">
        <v>1004</v>
      </c>
      <c r="I9656" s="215" t="s">
        <v>5926</v>
      </c>
      <c r="J9656" s="215" t="s">
        <v>5927</v>
      </c>
      <c r="K9656" s="215" t="s">
        <v>328</v>
      </c>
      <c r="L9656" s="215" t="s">
        <v>24363</v>
      </c>
      <c r="AD9656" s="216"/>
    </row>
    <row r="9657" spans="1:30" s="215" customFormat="1" x14ac:dyDescent="0.25">
      <c r="A9657" s="215" t="s">
        <v>160</v>
      </c>
      <c r="B9657" s="215">
        <v>6266</v>
      </c>
      <c r="C9657" s="215" t="s">
        <v>288</v>
      </c>
      <c r="D9657" s="215">
        <v>191843395</v>
      </c>
      <c r="E9657" s="215">
        <v>1060</v>
      </c>
      <c r="F9657" s="215">
        <v>1271</v>
      </c>
      <c r="G9657" s="215">
        <v>1004</v>
      </c>
      <c r="I9657" s="215" t="s">
        <v>5069</v>
      </c>
      <c r="J9657" s="215" t="s">
        <v>5070</v>
      </c>
      <c r="K9657" s="215" t="s">
        <v>328</v>
      </c>
      <c r="L9657" s="215" t="s">
        <v>7399</v>
      </c>
      <c r="AD9657" s="216"/>
    </row>
    <row r="9658" spans="1:30" s="215" customFormat="1" x14ac:dyDescent="0.25">
      <c r="A9658" s="215" t="s">
        <v>160</v>
      </c>
      <c r="B9658" s="215">
        <v>6266</v>
      </c>
      <c r="C9658" s="215" t="s">
        <v>288</v>
      </c>
      <c r="D9658" s="215">
        <v>191853634</v>
      </c>
      <c r="E9658" s="215">
        <v>1020</v>
      </c>
      <c r="F9658" s="215">
        <v>1271</v>
      </c>
      <c r="G9658" s="215">
        <v>1004</v>
      </c>
      <c r="I9658" s="215" t="s">
        <v>5071</v>
      </c>
      <c r="J9658" s="215" t="s">
        <v>5072</v>
      </c>
      <c r="K9658" s="215" t="s">
        <v>328</v>
      </c>
      <c r="L9658" s="215" t="s">
        <v>7321</v>
      </c>
      <c r="AD9658" s="216"/>
    </row>
    <row r="9659" spans="1:30" s="215" customFormat="1" x14ac:dyDescent="0.25">
      <c r="A9659" s="215" t="s">
        <v>160</v>
      </c>
      <c r="B9659" s="215">
        <v>6266</v>
      </c>
      <c r="C9659" s="215" t="s">
        <v>288</v>
      </c>
      <c r="D9659" s="215">
        <v>191853642</v>
      </c>
      <c r="E9659" s="215">
        <v>1060</v>
      </c>
      <c r="F9659" s="215">
        <v>1271</v>
      </c>
      <c r="G9659" s="215">
        <v>1004</v>
      </c>
      <c r="I9659" s="215" t="s">
        <v>5073</v>
      </c>
      <c r="J9659" s="215" t="s">
        <v>5074</v>
      </c>
      <c r="K9659" s="215" t="s">
        <v>328</v>
      </c>
      <c r="L9659" s="215" t="s">
        <v>7321</v>
      </c>
      <c r="AD9659" s="216"/>
    </row>
    <row r="9660" spans="1:30" s="215" customFormat="1" x14ac:dyDescent="0.25">
      <c r="A9660" s="215" t="s">
        <v>160</v>
      </c>
      <c r="B9660" s="215">
        <v>6266</v>
      </c>
      <c r="C9660" s="215" t="s">
        <v>288</v>
      </c>
      <c r="D9660" s="215">
        <v>191853846</v>
      </c>
      <c r="E9660" s="215">
        <v>1020</v>
      </c>
      <c r="F9660" s="215">
        <v>1110</v>
      </c>
      <c r="G9660" s="215">
        <v>1004</v>
      </c>
      <c r="I9660" s="215" t="s">
        <v>5075</v>
      </c>
      <c r="J9660" s="215" t="s">
        <v>5076</v>
      </c>
      <c r="K9660" s="215" t="s">
        <v>328</v>
      </c>
      <c r="L9660" s="215" t="s">
        <v>24745</v>
      </c>
      <c r="AD9660" s="216"/>
    </row>
    <row r="9661" spans="1:30" s="215" customFormat="1" x14ac:dyDescent="0.25">
      <c r="A9661" s="215" t="s">
        <v>160</v>
      </c>
      <c r="B9661" s="215">
        <v>6266</v>
      </c>
      <c r="C9661" s="215" t="s">
        <v>288</v>
      </c>
      <c r="D9661" s="215">
        <v>191853847</v>
      </c>
      <c r="E9661" s="215">
        <v>1020</v>
      </c>
      <c r="F9661" s="215">
        <v>1110</v>
      </c>
      <c r="G9661" s="215">
        <v>1004</v>
      </c>
      <c r="I9661" s="215" t="s">
        <v>5077</v>
      </c>
      <c r="J9661" s="215" t="s">
        <v>5078</v>
      </c>
      <c r="K9661" s="215" t="s">
        <v>328</v>
      </c>
      <c r="L9661" s="215" t="s">
        <v>24746</v>
      </c>
      <c r="AD9661" s="216"/>
    </row>
    <row r="9662" spans="1:30" s="215" customFormat="1" x14ac:dyDescent="0.25">
      <c r="A9662" s="215" t="s">
        <v>160</v>
      </c>
      <c r="B9662" s="215">
        <v>6266</v>
      </c>
      <c r="C9662" s="215" t="s">
        <v>288</v>
      </c>
      <c r="D9662" s="215">
        <v>191853848</v>
      </c>
      <c r="E9662" s="215">
        <v>1020</v>
      </c>
      <c r="F9662" s="215">
        <v>1110</v>
      </c>
      <c r="G9662" s="215">
        <v>1004</v>
      </c>
      <c r="I9662" s="215" t="s">
        <v>5079</v>
      </c>
      <c r="J9662" s="215" t="s">
        <v>5080</v>
      </c>
      <c r="K9662" s="215" t="s">
        <v>328</v>
      </c>
      <c r="L9662" s="215" t="s">
        <v>24739</v>
      </c>
      <c r="AD9662" s="216"/>
    </row>
    <row r="9663" spans="1:30" s="215" customFormat="1" x14ac:dyDescent="0.25">
      <c r="A9663" s="215" t="s">
        <v>160</v>
      </c>
      <c r="B9663" s="215">
        <v>6266</v>
      </c>
      <c r="C9663" s="215" t="s">
        <v>288</v>
      </c>
      <c r="D9663" s="215">
        <v>191853849</v>
      </c>
      <c r="E9663" s="215">
        <v>1020</v>
      </c>
      <c r="F9663" s="215">
        <v>1110</v>
      </c>
      <c r="G9663" s="215">
        <v>1004</v>
      </c>
      <c r="I9663" s="215" t="s">
        <v>5081</v>
      </c>
      <c r="J9663" s="215" t="s">
        <v>5082</v>
      </c>
      <c r="K9663" s="215" t="s">
        <v>328</v>
      </c>
      <c r="L9663" s="215" t="s">
        <v>24739</v>
      </c>
      <c r="AD9663" s="216"/>
    </row>
    <row r="9664" spans="1:30" s="215" customFormat="1" x14ac:dyDescent="0.25">
      <c r="A9664" s="215" t="s">
        <v>160</v>
      </c>
      <c r="B9664" s="215">
        <v>6266</v>
      </c>
      <c r="C9664" s="215" t="s">
        <v>288</v>
      </c>
      <c r="D9664" s="215">
        <v>191853850</v>
      </c>
      <c r="E9664" s="215">
        <v>1020</v>
      </c>
      <c r="F9664" s="215">
        <v>1110</v>
      </c>
      <c r="G9664" s="215">
        <v>1004</v>
      </c>
      <c r="I9664" s="215" t="s">
        <v>5083</v>
      </c>
      <c r="J9664" s="215" t="s">
        <v>5084</v>
      </c>
      <c r="K9664" s="215" t="s">
        <v>328</v>
      </c>
      <c r="L9664" s="215" t="s">
        <v>24739</v>
      </c>
      <c r="AD9664" s="216"/>
    </row>
    <row r="9665" spans="1:30" s="215" customFormat="1" x14ac:dyDescent="0.25">
      <c r="A9665" s="215" t="s">
        <v>160</v>
      </c>
      <c r="B9665" s="215">
        <v>6266</v>
      </c>
      <c r="C9665" s="215" t="s">
        <v>288</v>
      </c>
      <c r="D9665" s="215">
        <v>191853851</v>
      </c>
      <c r="E9665" s="215">
        <v>1020</v>
      </c>
      <c r="F9665" s="215">
        <v>1110</v>
      </c>
      <c r="G9665" s="215">
        <v>1004</v>
      </c>
      <c r="I9665" s="215" t="s">
        <v>5085</v>
      </c>
      <c r="J9665" s="215" t="s">
        <v>5086</v>
      </c>
      <c r="K9665" s="215" t="s">
        <v>328</v>
      </c>
      <c r="L9665" s="215" t="s">
        <v>24739</v>
      </c>
      <c r="AD9665" s="216"/>
    </row>
    <row r="9666" spans="1:30" s="215" customFormat="1" x14ac:dyDescent="0.25">
      <c r="A9666" s="215" t="s">
        <v>160</v>
      </c>
      <c r="B9666" s="215">
        <v>6266</v>
      </c>
      <c r="C9666" s="215" t="s">
        <v>288</v>
      </c>
      <c r="D9666" s="215">
        <v>191855135</v>
      </c>
      <c r="E9666" s="215">
        <v>1060</v>
      </c>
      <c r="F9666" s="215">
        <v>1220</v>
      </c>
      <c r="G9666" s="215">
        <v>1004</v>
      </c>
      <c r="I9666" s="215" t="s">
        <v>19381</v>
      </c>
      <c r="J9666" s="215" t="s">
        <v>19382</v>
      </c>
      <c r="K9666" s="215" t="s">
        <v>8688</v>
      </c>
      <c r="L9666" s="215" t="s">
        <v>22453</v>
      </c>
      <c r="AD9666" s="216"/>
    </row>
    <row r="9667" spans="1:30" s="215" customFormat="1" x14ac:dyDescent="0.25">
      <c r="A9667" s="215" t="s">
        <v>160</v>
      </c>
      <c r="B9667" s="215">
        <v>6266</v>
      </c>
      <c r="C9667" s="215" t="s">
        <v>288</v>
      </c>
      <c r="D9667" s="215">
        <v>191855515</v>
      </c>
      <c r="E9667" s="215">
        <v>1060</v>
      </c>
      <c r="F9667" s="215">
        <v>1271</v>
      </c>
      <c r="G9667" s="215">
        <v>1004</v>
      </c>
      <c r="I9667" s="215" t="s">
        <v>19383</v>
      </c>
      <c r="J9667" s="215" t="s">
        <v>19384</v>
      </c>
      <c r="K9667" s="215" t="s">
        <v>8688</v>
      </c>
      <c r="L9667" s="215" t="s">
        <v>22454</v>
      </c>
      <c r="AD9667" s="216"/>
    </row>
    <row r="9668" spans="1:30" s="215" customFormat="1" x14ac:dyDescent="0.25">
      <c r="A9668" s="215" t="s">
        <v>160</v>
      </c>
      <c r="B9668" s="215">
        <v>6266</v>
      </c>
      <c r="C9668" s="215" t="s">
        <v>288</v>
      </c>
      <c r="D9668" s="215">
        <v>191866443</v>
      </c>
      <c r="E9668" s="215">
        <v>1020</v>
      </c>
      <c r="F9668" s="215">
        <v>1110</v>
      </c>
      <c r="G9668" s="215">
        <v>1004</v>
      </c>
      <c r="I9668" s="215" t="s">
        <v>19385</v>
      </c>
      <c r="J9668" s="215" t="s">
        <v>19386</v>
      </c>
      <c r="K9668" s="215" t="s">
        <v>8688</v>
      </c>
      <c r="L9668" s="215" t="s">
        <v>22455</v>
      </c>
      <c r="AD9668" s="216"/>
    </row>
    <row r="9669" spans="1:30" s="215" customFormat="1" x14ac:dyDescent="0.25">
      <c r="A9669" s="215" t="s">
        <v>160</v>
      </c>
      <c r="B9669" s="215">
        <v>6266</v>
      </c>
      <c r="C9669" s="215" t="s">
        <v>288</v>
      </c>
      <c r="D9669" s="215">
        <v>191866444</v>
      </c>
      <c r="E9669" s="215">
        <v>1020</v>
      </c>
      <c r="F9669" s="215">
        <v>1110</v>
      </c>
      <c r="G9669" s="215">
        <v>1004</v>
      </c>
      <c r="I9669" s="215" t="s">
        <v>19387</v>
      </c>
      <c r="J9669" s="215" t="s">
        <v>19388</v>
      </c>
      <c r="K9669" s="215" t="s">
        <v>8688</v>
      </c>
      <c r="L9669" s="215" t="s">
        <v>22456</v>
      </c>
      <c r="AD9669" s="216"/>
    </row>
    <row r="9670" spans="1:30" s="215" customFormat="1" x14ac:dyDescent="0.25">
      <c r="A9670" s="215" t="s">
        <v>160</v>
      </c>
      <c r="B9670" s="215">
        <v>6266</v>
      </c>
      <c r="C9670" s="215" t="s">
        <v>288</v>
      </c>
      <c r="D9670" s="215">
        <v>191869186</v>
      </c>
      <c r="E9670" s="215">
        <v>1020</v>
      </c>
      <c r="F9670" s="215">
        <v>1122</v>
      </c>
      <c r="G9670" s="215">
        <v>1004</v>
      </c>
      <c r="I9670" s="215" t="s">
        <v>28256</v>
      </c>
      <c r="J9670" s="215" t="s">
        <v>28257</v>
      </c>
      <c r="K9670" s="215" t="s">
        <v>8688</v>
      </c>
      <c r="L9670" s="215" t="s">
        <v>28296</v>
      </c>
      <c r="AD9670" s="216"/>
    </row>
    <row r="9671" spans="1:30" s="215" customFormat="1" x14ac:dyDescent="0.25">
      <c r="A9671" s="215" t="s">
        <v>160</v>
      </c>
      <c r="B9671" s="215">
        <v>6266</v>
      </c>
      <c r="C9671" s="215" t="s">
        <v>288</v>
      </c>
      <c r="D9671" s="215">
        <v>191869187</v>
      </c>
      <c r="E9671" s="215">
        <v>1020</v>
      </c>
      <c r="F9671" s="215">
        <v>1122</v>
      </c>
      <c r="G9671" s="215">
        <v>1004</v>
      </c>
      <c r="I9671" s="215" t="s">
        <v>28258</v>
      </c>
      <c r="J9671" s="215" t="s">
        <v>28259</v>
      </c>
      <c r="K9671" s="215" t="s">
        <v>8688</v>
      </c>
      <c r="L9671" s="215" t="s">
        <v>28297</v>
      </c>
      <c r="AD9671" s="216"/>
    </row>
    <row r="9672" spans="1:30" s="215" customFormat="1" x14ac:dyDescent="0.25">
      <c r="A9672" s="215" t="s">
        <v>160</v>
      </c>
      <c r="B9672" s="215">
        <v>6266</v>
      </c>
      <c r="C9672" s="215" t="s">
        <v>288</v>
      </c>
      <c r="D9672" s="215">
        <v>191874697</v>
      </c>
      <c r="E9672" s="215">
        <v>1020</v>
      </c>
      <c r="F9672" s="215">
        <v>1121</v>
      </c>
      <c r="G9672" s="215">
        <v>1004</v>
      </c>
      <c r="I9672" s="215" t="s">
        <v>19389</v>
      </c>
      <c r="J9672" s="215" t="s">
        <v>19390</v>
      </c>
      <c r="K9672" s="215" t="s">
        <v>8741</v>
      </c>
      <c r="L9672" s="215" t="s">
        <v>23726</v>
      </c>
      <c r="AD9672" s="216"/>
    </row>
    <row r="9673" spans="1:30" s="215" customFormat="1" x14ac:dyDescent="0.25">
      <c r="A9673" s="215" t="s">
        <v>160</v>
      </c>
      <c r="B9673" s="215">
        <v>6266</v>
      </c>
      <c r="C9673" s="215" t="s">
        <v>288</v>
      </c>
      <c r="D9673" s="215">
        <v>191874782</v>
      </c>
      <c r="E9673" s="215">
        <v>1020</v>
      </c>
      <c r="F9673" s="215">
        <v>1122</v>
      </c>
      <c r="G9673" s="215">
        <v>1004</v>
      </c>
      <c r="I9673" s="215" t="s">
        <v>19391</v>
      </c>
      <c r="J9673" s="215" t="s">
        <v>19392</v>
      </c>
      <c r="K9673" s="215" t="s">
        <v>8688</v>
      </c>
      <c r="L9673" s="215" t="s">
        <v>22457</v>
      </c>
      <c r="AD9673" s="216"/>
    </row>
    <row r="9674" spans="1:30" s="215" customFormat="1" x14ac:dyDescent="0.25">
      <c r="A9674" s="215" t="s">
        <v>160</v>
      </c>
      <c r="B9674" s="215">
        <v>6266</v>
      </c>
      <c r="C9674" s="215" t="s">
        <v>288</v>
      </c>
      <c r="D9674" s="215">
        <v>191874815</v>
      </c>
      <c r="E9674" s="215">
        <v>1020</v>
      </c>
      <c r="F9674" s="215">
        <v>1110</v>
      </c>
      <c r="G9674" s="215">
        <v>1004</v>
      </c>
      <c r="I9674" s="215" t="s">
        <v>5087</v>
      </c>
      <c r="J9674" s="215" t="s">
        <v>5088</v>
      </c>
      <c r="K9674" s="215" t="s">
        <v>328</v>
      </c>
      <c r="L9674" s="215" t="s">
        <v>6086</v>
      </c>
      <c r="AD9674" s="216"/>
    </row>
    <row r="9675" spans="1:30" s="215" customFormat="1" x14ac:dyDescent="0.25">
      <c r="A9675" s="215" t="s">
        <v>160</v>
      </c>
      <c r="B9675" s="215">
        <v>6266</v>
      </c>
      <c r="C9675" s="215" t="s">
        <v>288</v>
      </c>
      <c r="D9675" s="215">
        <v>191874816</v>
      </c>
      <c r="E9675" s="215">
        <v>1020</v>
      </c>
      <c r="F9675" s="215">
        <v>1110</v>
      </c>
      <c r="G9675" s="215">
        <v>1004</v>
      </c>
      <c r="I9675" s="215" t="s">
        <v>5089</v>
      </c>
      <c r="J9675" s="215" t="s">
        <v>5090</v>
      </c>
      <c r="K9675" s="215" t="s">
        <v>328</v>
      </c>
      <c r="L9675" s="215" t="s">
        <v>6086</v>
      </c>
      <c r="AD9675" s="216"/>
    </row>
    <row r="9676" spans="1:30" s="215" customFormat="1" x14ac:dyDescent="0.25">
      <c r="A9676" s="215" t="s">
        <v>160</v>
      </c>
      <c r="B9676" s="215">
        <v>6266</v>
      </c>
      <c r="C9676" s="215" t="s">
        <v>288</v>
      </c>
      <c r="D9676" s="215">
        <v>191875868</v>
      </c>
      <c r="E9676" s="215">
        <v>1030</v>
      </c>
      <c r="F9676" s="215">
        <v>1122</v>
      </c>
      <c r="G9676" s="215">
        <v>1004</v>
      </c>
      <c r="I9676" s="215" t="s">
        <v>5829</v>
      </c>
      <c r="J9676" s="215" t="s">
        <v>5830</v>
      </c>
      <c r="K9676" s="215" t="s">
        <v>328</v>
      </c>
      <c r="L9676" s="215" t="s">
        <v>11840</v>
      </c>
      <c r="AD9676" s="216"/>
    </row>
    <row r="9677" spans="1:30" s="215" customFormat="1" x14ac:dyDescent="0.25">
      <c r="A9677" s="215" t="s">
        <v>160</v>
      </c>
      <c r="B9677" s="215">
        <v>6266</v>
      </c>
      <c r="C9677" s="215" t="s">
        <v>288</v>
      </c>
      <c r="D9677" s="215">
        <v>191875869</v>
      </c>
      <c r="E9677" s="215">
        <v>1030</v>
      </c>
      <c r="F9677" s="215">
        <v>1122</v>
      </c>
      <c r="G9677" s="215">
        <v>1004</v>
      </c>
      <c r="I9677" s="215" t="s">
        <v>5831</v>
      </c>
      <c r="J9677" s="215" t="s">
        <v>5832</v>
      </c>
      <c r="K9677" s="215" t="s">
        <v>328</v>
      </c>
      <c r="L9677" s="215" t="s">
        <v>11840</v>
      </c>
      <c r="AD9677" s="216"/>
    </row>
    <row r="9678" spans="1:30" s="215" customFormat="1" x14ac:dyDescent="0.25">
      <c r="A9678" s="215" t="s">
        <v>160</v>
      </c>
      <c r="B9678" s="215">
        <v>6266</v>
      </c>
      <c r="C9678" s="215" t="s">
        <v>288</v>
      </c>
      <c r="D9678" s="215">
        <v>191875870</v>
      </c>
      <c r="E9678" s="215">
        <v>1030</v>
      </c>
      <c r="F9678" s="215">
        <v>1122</v>
      </c>
      <c r="G9678" s="215">
        <v>1004</v>
      </c>
      <c r="I9678" s="215" t="s">
        <v>5833</v>
      </c>
      <c r="J9678" s="215" t="s">
        <v>5834</v>
      </c>
      <c r="K9678" s="215" t="s">
        <v>328</v>
      </c>
      <c r="L9678" s="215" t="s">
        <v>11840</v>
      </c>
      <c r="AD9678" s="216"/>
    </row>
    <row r="9679" spans="1:30" s="215" customFormat="1" x14ac:dyDescent="0.25">
      <c r="A9679" s="215" t="s">
        <v>160</v>
      </c>
      <c r="B9679" s="215">
        <v>6266</v>
      </c>
      <c r="C9679" s="215" t="s">
        <v>288</v>
      </c>
      <c r="D9679" s="215">
        <v>191875871</v>
      </c>
      <c r="E9679" s="215">
        <v>1030</v>
      </c>
      <c r="F9679" s="215">
        <v>1122</v>
      </c>
      <c r="G9679" s="215">
        <v>1004</v>
      </c>
      <c r="I9679" s="215" t="s">
        <v>5835</v>
      </c>
      <c r="J9679" s="215" t="s">
        <v>5836</v>
      </c>
      <c r="K9679" s="215" t="s">
        <v>328</v>
      </c>
      <c r="L9679" s="215" t="s">
        <v>11840</v>
      </c>
      <c r="AD9679" s="216"/>
    </row>
    <row r="9680" spans="1:30" s="215" customFormat="1" x14ac:dyDescent="0.25">
      <c r="A9680" s="215" t="s">
        <v>160</v>
      </c>
      <c r="B9680" s="215">
        <v>6266</v>
      </c>
      <c r="C9680" s="215" t="s">
        <v>288</v>
      </c>
      <c r="D9680" s="215">
        <v>191875872</v>
      </c>
      <c r="E9680" s="215">
        <v>1030</v>
      </c>
      <c r="F9680" s="215">
        <v>1122</v>
      </c>
      <c r="G9680" s="215">
        <v>1004</v>
      </c>
      <c r="I9680" s="215" t="s">
        <v>5837</v>
      </c>
      <c r="J9680" s="215" t="s">
        <v>5838</v>
      </c>
      <c r="K9680" s="215" t="s">
        <v>328</v>
      </c>
      <c r="L9680" s="215" t="s">
        <v>11840</v>
      </c>
      <c r="AD9680" s="216"/>
    </row>
    <row r="9681" spans="1:30" s="215" customFormat="1" x14ac:dyDescent="0.25">
      <c r="A9681" s="215" t="s">
        <v>160</v>
      </c>
      <c r="B9681" s="215">
        <v>6266</v>
      </c>
      <c r="C9681" s="215" t="s">
        <v>288</v>
      </c>
      <c r="D9681" s="215">
        <v>191882545</v>
      </c>
      <c r="E9681" s="215">
        <v>1020</v>
      </c>
      <c r="F9681" s="215">
        <v>1122</v>
      </c>
      <c r="G9681" s="215">
        <v>1004</v>
      </c>
      <c r="I9681" s="215" t="s">
        <v>5091</v>
      </c>
      <c r="J9681" s="215" t="s">
        <v>5092</v>
      </c>
      <c r="K9681" s="215" t="s">
        <v>328</v>
      </c>
      <c r="L9681" s="215" t="s">
        <v>6078</v>
      </c>
      <c r="AD9681" s="216"/>
    </row>
    <row r="9682" spans="1:30" s="215" customFormat="1" x14ac:dyDescent="0.25">
      <c r="A9682" s="215" t="s">
        <v>160</v>
      </c>
      <c r="B9682" s="215">
        <v>6266</v>
      </c>
      <c r="C9682" s="215" t="s">
        <v>288</v>
      </c>
      <c r="D9682" s="215">
        <v>191882549</v>
      </c>
      <c r="E9682" s="215">
        <v>1020</v>
      </c>
      <c r="F9682" s="215">
        <v>1122</v>
      </c>
      <c r="G9682" s="215">
        <v>1004</v>
      </c>
      <c r="I9682" s="215" t="s">
        <v>5093</v>
      </c>
      <c r="J9682" s="215" t="s">
        <v>5094</v>
      </c>
      <c r="K9682" s="215" t="s">
        <v>328</v>
      </c>
      <c r="L9682" s="215" t="s">
        <v>6078</v>
      </c>
      <c r="AD9682" s="216"/>
    </row>
    <row r="9683" spans="1:30" s="215" customFormat="1" x14ac:dyDescent="0.25">
      <c r="A9683" s="215" t="s">
        <v>160</v>
      </c>
      <c r="B9683" s="215">
        <v>6266</v>
      </c>
      <c r="C9683" s="215" t="s">
        <v>288</v>
      </c>
      <c r="D9683" s="215">
        <v>191882592</v>
      </c>
      <c r="E9683" s="215">
        <v>1040</v>
      </c>
      <c r="F9683" s="215">
        <v>1122</v>
      </c>
      <c r="G9683" s="215">
        <v>1004</v>
      </c>
      <c r="I9683" s="215" t="s">
        <v>5095</v>
      </c>
      <c r="J9683" s="215" t="s">
        <v>5096</v>
      </c>
      <c r="K9683" s="215" t="s">
        <v>328</v>
      </c>
      <c r="L9683" s="215" t="s">
        <v>6078</v>
      </c>
      <c r="AD9683" s="216"/>
    </row>
    <row r="9684" spans="1:30" s="215" customFormat="1" x14ac:dyDescent="0.25">
      <c r="A9684" s="215" t="s">
        <v>160</v>
      </c>
      <c r="B9684" s="215">
        <v>6266</v>
      </c>
      <c r="C9684" s="215" t="s">
        <v>288</v>
      </c>
      <c r="D9684" s="215">
        <v>191882594</v>
      </c>
      <c r="E9684" s="215">
        <v>1060</v>
      </c>
      <c r="F9684" s="215">
        <v>1122</v>
      </c>
      <c r="G9684" s="215">
        <v>1004</v>
      </c>
      <c r="I9684" s="215" t="s">
        <v>5097</v>
      </c>
      <c r="J9684" s="215" t="s">
        <v>5098</v>
      </c>
      <c r="K9684" s="215" t="s">
        <v>328</v>
      </c>
      <c r="L9684" s="215" t="s">
        <v>6078</v>
      </c>
      <c r="AD9684" s="216"/>
    </row>
    <row r="9685" spans="1:30" s="215" customFormat="1" x14ac:dyDescent="0.25">
      <c r="A9685" s="215" t="s">
        <v>160</v>
      </c>
      <c r="B9685" s="215">
        <v>6266</v>
      </c>
      <c r="C9685" s="215" t="s">
        <v>288</v>
      </c>
      <c r="D9685" s="215">
        <v>191888215</v>
      </c>
      <c r="E9685" s="215">
        <v>1040</v>
      </c>
      <c r="F9685" s="215">
        <v>1130</v>
      </c>
      <c r="G9685" s="215">
        <v>1003</v>
      </c>
      <c r="I9685" s="215" t="s">
        <v>19393</v>
      </c>
      <c r="J9685" s="215" t="s">
        <v>19394</v>
      </c>
      <c r="K9685" s="215" t="s">
        <v>8688</v>
      </c>
      <c r="L9685" s="215" t="s">
        <v>22458</v>
      </c>
      <c r="AD9685" s="216"/>
    </row>
    <row r="9686" spans="1:30" s="215" customFormat="1" x14ac:dyDescent="0.25">
      <c r="A9686" s="215" t="s">
        <v>160</v>
      </c>
      <c r="B9686" s="215">
        <v>6266</v>
      </c>
      <c r="C9686" s="215" t="s">
        <v>288</v>
      </c>
      <c r="D9686" s="215">
        <v>191888219</v>
      </c>
      <c r="E9686" s="215">
        <v>1040</v>
      </c>
      <c r="F9686" s="215">
        <v>1130</v>
      </c>
      <c r="G9686" s="215">
        <v>1004</v>
      </c>
      <c r="I9686" s="215" t="s">
        <v>19395</v>
      </c>
      <c r="J9686" s="215" t="s">
        <v>19396</v>
      </c>
      <c r="K9686" s="215" t="s">
        <v>8688</v>
      </c>
      <c r="L9686" s="215" t="s">
        <v>28437</v>
      </c>
      <c r="AD9686" s="216"/>
    </row>
    <row r="9687" spans="1:30" s="215" customFormat="1" x14ac:dyDescent="0.25">
      <c r="A9687" s="215" t="s">
        <v>160</v>
      </c>
      <c r="B9687" s="215">
        <v>6266</v>
      </c>
      <c r="C9687" s="215" t="s">
        <v>288</v>
      </c>
      <c r="D9687" s="215">
        <v>191901753</v>
      </c>
      <c r="E9687" s="215">
        <v>1060</v>
      </c>
      <c r="F9687" s="215">
        <v>1242</v>
      </c>
      <c r="G9687" s="215">
        <v>1004</v>
      </c>
      <c r="I9687" s="215" t="s">
        <v>19397</v>
      </c>
      <c r="J9687" s="215" t="s">
        <v>19398</v>
      </c>
      <c r="K9687" s="215" t="s">
        <v>8688</v>
      </c>
      <c r="L9687" s="215" t="s">
        <v>22459</v>
      </c>
      <c r="AD9687" s="216"/>
    </row>
    <row r="9688" spans="1:30" s="215" customFormat="1" x14ac:dyDescent="0.25">
      <c r="A9688" s="215" t="s">
        <v>160</v>
      </c>
      <c r="B9688" s="215">
        <v>6266</v>
      </c>
      <c r="C9688" s="215" t="s">
        <v>288</v>
      </c>
      <c r="D9688" s="215">
        <v>191901827</v>
      </c>
      <c r="E9688" s="215">
        <v>1020</v>
      </c>
      <c r="F9688" s="215">
        <v>1122</v>
      </c>
      <c r="G9688" s="215">
        <v>1004</v>
      </c>
      <c r="I9688" s="215" t="s">
        <v>5099</v>
      </c>
      <c r="J9688" s="215" t="s">
        <v>5100</v>
      </c>
      <c r="K9688" s="215" t="s">
        <v>328</v>
      </c>
      <c r="L9688" s="215" t="s">
        <v>24364</v>
      </c>
      <c r="AD9688" s="216"/>
    </row>
    <row r="9689" spans="1:30" s="215" customFormat="1" x14ac:dyDescent="0.25">
      <c r="A9689" s="215" t="s">
        <v>160</v>
      </c>
      <c r="B9689" s="215">
        <v>6266</v>
      </c>
      <c r="C9689" s="215" t="s">
        <v>288</v>
      </c>
      <c r="D9689" s="215">
        <v>191901833</v>
      </c>
      <c r="E9689" s="215">
        <v>1020</v>
      </c>
      <c r="F9689" s="215">
        <v>1122</v>
      </c>
      <c r="G9689" s="215">
        <v>1004</v>
      </c>
      <c r="I9689" s="215" t="s">
        <v>8511</v>
      </c>
      <c r="J9689" s="215" t="s">
        <v>8512</v>
      </c>
      <c r="K9689" s="215" t="s">
        <v>328</v>
      </c>
      <c r="L9689" s="215" t="s">
        <v>24364</v>
      </c>
      <c r="AD9689" s="216"/>
    </row>
    <row r="9690" spans="1:30" s="215" customFormat="1" x14ac:dyDescent="0.25">
      <c r="A9690" s="215" t="s">
        <v>160</v>
      </c>
      <c r="B9690" s="215">
        <v>6266</v>
      </c>
      <c r="C9690" s="215" t="s">
        <v>288</v>
      </c>
      <c r="D9690" s="215">
        <v>191901835</v>
      </c>
      <c r="E9690" s="215">
        <v>1020</v>
      </c>
      <c r="F9690" s="215">
        <v>1122</v>
      </c>
      <c r="G9690" s="215">
        <v>1004</v>
      </c>
      <c r="I9690" s="215" t="s">
        <v>5101</v>
      </c>
      <c r="J9690" s="215" t="s">
        <v>5102</v>
      </c>
      <c r="K9690" s="215" t="s">
        <v>328</v>
      </c>
      <c r="L9690" s="215" t="s">
        <v>24364</v>
      </c>
      <c r="AD9690" s="216"/>
    </row>
    <row r="9691" spans="1:30" s="215" customFormat="1" x14ac:dyDescent="0.25">
      <c r="A9691" s="215" t="s">
        <v>160</v>
      </c>
      <c r="B9691" s="215">
        <v>6266</v>
      </c>
      <c r="C9691" s="215" t="s">
        <v>288</v>
      </c>
      <c r="D9691" s="215">
        <v>191903375</v>
      </c>
      <c r="E9691" s="215">
        <v>1060</v>
      </c>
      <c r="F9691" s="215">
        <v>1263</v>
      </c>
      <c r="G9691" s="215">
        <v>1004</v>
      </c>
      <c r="I9691" s="215" t="s">
        <v>19399</v>
      </c>
      <c r="J9691" s="215" t="s">
        <v>19400</v>
      </c>
      <c r="K9691" s="215" t="s">
        <v>8688</v>
      </c>
      <c r="L9691" s="215" t="s">
        <v>22460</v>
      </c>
      <c r="AD9691" s="216"/>
    </row>
    <row r="9692" spans="1:30" s="215" customFormat="1" x14ac:dyDescent="0.25">
      <c r="A9692" s="215" t="s">
        <v>160</v>
      </c>
      <c r="B9692" s="215">
        <v>6266</v>
      </c>
      <c r="C9692" s="215" t="s">
        <v>288</v>
      </c>
      <c r="D9692" s="215">
        <v>191903377</v>
      </c>
      <c r="E9692" s="215">
        <v>1060</v>
      </c>
      <c r="F9692" s="215">
        <v>1265</v>
      </c>
      <c r="G9692" s="215">
        <v>1004</v>
      </c>
      <c r="I9692" s="215" t="s">
        <v>19401</v>
      </c>
      <c r="J9692" s="215" t="s">
        <v>19402</v>
      </c>
      <c r="K9692" s="215" t="s">
        <v>8688</v>
      </c>
      <c r="L9692" s="215" t="s">
        <v>22461</v>
      </c>
      <c r="AD9692" s="216"/>
    </row>
    <row r="9693" spans="1:30" s="215" customFormat="1" x14ac:dyDescent="0.25">
      <c r="A9693" s="215" t="s">
        <v>160</v>
      </c>
      <c r="B9693" s="215">
        <v>6266</v>
      </c>
      <c r="C9693" s="215" t="s">
        <v>288</v>
      </c>
      <c r="D9693" s="215">
        <v>191908706</v>
      </c>
      <c r="E9693" s="215">
        <v>1060</v>
      </c>
      <c r="F9693" s="215">
        <v>1271</v>
      </c>
      <c r="G9693" s="215">
        <v>1004</v>
      </c>
      <c r="I9693" s="215" t="s">
        <v>19403</v>
      </c>
      <c r="J9693" s="215" t="s">
        <v>19404</v>
      </c>
      <c r="K9693" s="215" t="s">
        <v>8688</v>
      </c>
      <c r="L9693" s="215" t="s">
        <v>22462</v>
      </c>
      <c r="AD9693" s="216"/>
    </row>
    <row r="9694" spans="1:30" s="215" customFormat="1" x14ac:dyDescent="0.25">
      <c r="A9694" s="215" t="s">
        <v>160</v>
      </c>
      <c r="B9694" s="215">
        <v>6266</v>
      </c>
      <c r="C9694" s="215" t="s">
        <v>288</v>
      </c>
      <c r="D9694" s="215">
        <v>191948246</v>
      </c>
      <c r="E9694" s="215">
        <v>1060</v>
      </c>
      <c r="F9694" s="215">
        <v>1251</v>
      </c>
      <c r="G9694" s="215">
        <v>1004</v>
      </c>
      <c r="I9694" s="215" t="s">
        <v>19405</v>
      </c>
      <c r="J9694" s="215" t="s">
        <v>19406</v>
      </c>
      <c r="K9694" s="215" t="s">
        <v>8688</v>
      </c>
      <c r="L9694" s="215" t="s">
        <v>22463</v>
      </c>
      <c r="AD9694" s="216"/>
    </row>
    <row r="9695" spans="1:30" s="215" customFormat="1" x14ac:dyDescent="0.25">
      <c r="A9695" s="215" t="s">
        <v>160</v>
      </c>
      <c r="B9695" s="215">
        <v>6266</v>
      </c>
      <c r="C9695" s="215" t="s">
        <v>288</v>
      </c>
      <c r="D9695" s="215">
        <v>191948664</v>
      </c>
      <c r="E9695" s="215">
        <v>1060</v>
      </c>
      <c r="F9695" s="215">
        <v>1251</v>
      </c>
      <c r="G9695" s="215">
        <v>1004</v>
      </c>
      <c r="I9695" s="215" t="s">
        <v>19407</v>
      </c>
      <c r="J9695" s="215" t="s">
        <v>19408</v>
      </c>
      <c r="K9695" s="215" t="s">
        <v>8688</v>
      </c>
      <c r="L9695" s="215" t="s">
        <v>22464</v>
      </c>
      <c r="AD9695" s="216"/>
    </row>
    <row r="9696" spans="1:30" s="215" customFormat="1" x14ac:dyDescent="0.25">
      <c r="A9696" s="215" t="s">
        <v>160</v>
      </c>
      <c r="B9696" s="215">
        <v>6266</v>
      </c>
      <c r="C9696" s="215" t="s">
        <v>288</v>
      </c>
      <c r="D9696" s="215">
        <v>191948750</v>
      </c>
      <c r="E9696" s="215">
        <v>1060</v>
      </c>
      <c r="F9696" s="215">
        <v>1271</v>
      </c>
      <c r="G9696" s="215">
        <v>1004</v>
      </c>
      <c r="I9696" s="215" t="s">
        <v>5103</v>
      </c>
      <c r="J9696" s="215" t="s">
        <v>5104</v>
      </c>
      <c r="K9696" s="215" t="s">
        <v>328</v>
      </c>
      <c r="L9696" s="215" t="s">
        <v>6087</v>
      </c>
      <c r="AD9696" s="216"/>
    </row>
    <row r="9697" spans="1:30" s="215" customFormat="1" x14ac:dyDescent="0.25">
      <c r="A9697" s="215" t="s">
        <v>160</v>
      </c>
      <c r="B9697" s="215">
        <v>6266</v>
      </c>
      <c r="C9697" s="215" t="s">
        <v>288</v>
      </c>
      <c r="D9697" s="215">
        <v>191952073</v>
      </c>
      <c r="E9697" s="215">
        <v>1030</v>
      </c>
      <c r="F9697" s="215">
        <v>1122</v>
      </c>
      <c r="G9697" s="215">
        <v>1004</v>
      </c>
      <c r="I9697" s="215" t="s">
        <v>19409</v>
      </c>
      <c r="J9697" s="215" t="s">
        <v>19410</v>
      </c>
      <c r="K9697" s="215" t="s">
        <v>8688</v>
      </c>
      <c r="L9697" s="215" t="s">
        <v>22465</v>
      </c>
      <c r="AD9697" s="216"/>
    </row>
    <row r="9698" spans="1:30" s="215" customFormat="1" x14ac:dyDescent="0.25">
      <c r="A9698" s="215" t="s">
        <v>160</v>
      </c>
      <c r="B9698" s="215">
        <v>6266</v>
      </c>
      <c r="C9698" s="215" t="s">
        <v>288</v>
      </c>
      <c r="D9698" s="215">
        <v>191952075</v>
      </c>
      <c r="E9698" s="215">
        <v>1030</v>
      </c>
      <c r="F9698" s="215">
        <v>1122</v>
      </c>
      <c r="G9698" s="215">
        <v>1004</v>
      </c>
      <c r="I9698" s="215" t="s">
        <v>19411</v>
      </c>
      <c r="J9698" s="215" t="s">
        <v>19412</v>
      </c>
      <c r="K9698" s="215" t="s">
        <v>8688</v>
      </c>
      <c r="L9698" s="215" t="s">
        <v>22466</v>
      </c>
      <c r="AD9698" s="216"/>
    </row>
    <row r="9699" spans="1:30" s="215" customFormat="1" x14ac:dyDescent="0.25">
      <c r="A9699" s="215" t="s">
        <v>160</v>
      </c>
      <c r="B9699" s="215">
        <v>6266</v>
      </c>
      <c r="C9699" s="215" t="s">
        <v>288</v>
      </c>
      <c r="D9699" s="215">
        <v>191952076</v>
      </c>
      <c r="E9699" s="215">
        <v>1030</v>
      </c>
      <c r="F9699" s="215">
        <v>1122</v>
      </c>
      <c r="G9699" s="215">
        <v>1004</v>
      </c>
      <c r="I9699" s="215" t="s">
        <v>19413</v>
      </c>
      <c r="J9699" s="215" t="s">
        <v>19414</v>
      </c>
      <c r="K9699" s="215" t="s">
        <v>8688</v>
      </c>
      <c r="L9699" s="215" t="s">
        <v>22467</v>
      </c>
      <c r="AD9699" s="216"/>
    </row>
    <row r="9700" spans="1:30" s="215" customFormat="1" x14ac:dyDescent="0.25">
      <c r="A9700" s="215" t="s">
        <v>160</v>
      </c>
      <c r="B9700" s="215">
        <v>6266</v>
      </c>
      <c r="C9700" s="215" t="s">
        <v>288</v>
      </c>
      <c r="D9700" s="215">
        <v>191952988</v>
      </c>
      <c r="E9700" s="215">
        <v>1020</v>
      </c>
      <c r="F9700" s="215">
        <v>1110</v>
      </c>
      <c r="G9700" s="215">
        <v>1004</v>
      </c>
      <c r="I9700" s="215" t="s">
        <v>19415</v>
      </c>
      <c r="J9700" s="215" t="s">
        <v>19416</v>
      </c>
      <c r="K9700" s="215" t="s">
        <v>8688</v>
      </c>
      <c r="L9700" s="215" t="s">
        <v>22468</v>
      </c>
      <c r="AD9700" s="216"/>
    </row>
    <row r="9701" spans="1:30" s="215" customFormat="1" x14ac:dyDescent="0.25">
      <c r="A9701" s="215" t="s">
        <v>160</v>
      </c>
      <c r="B9701" s="215">
        <v>6266</v>
      </c>
      <c r="C9701" s="215" t="s">
        <v>288</v>
      </c>
      <c r="D9701" s="215">
        <v>191956478</v>
      </c>
      <c r="E9701" s="215">
        <v>1020</v>
      </c>
      <c r="F9701" s="215">
        <v>1110</v>
      </c>
      <c r="G9701" s="215">
        <v>1003</v>
      </c>
      <c r="I9701" s="215" t="s">
        <v>19417</v>
      </c>
      <c r="J9701" s="215" t="s">
        <v>19418</v>
      </c>
      <c r="K9701" s="215" t="s">
        <v>8688</v>
      </c>
      <c r="L9701" s="215" t="s">
        <v>22469</v>
      </c>
      <c r="AD9701" s="216"/>
    </row>
    <row r="9702" spans="1:30" s="215" customFormat="1" x14ac:dyDescent="0.25">
      <c r="A9702" s="215" t="s">
        <v>160</v>
      </c>
      <c r="B9702" s="215">
        <v>6266</v>
      </c>
      <c r="C9702" s="215" t="s">
        <v>288</v>
      </c>
      <c r="D9702" s="215">
        <v>191960387</v>
      </c>
      <c r="E9702" s="215">
        <v>1020</v>
      </c>
      <c r="F9702" s="215">
        <v>1110</v>
      </c>
      <c r="G9702" s="215">
        <v>1004</v>
      </c>
      <c r="I9702" s="215" t="s">
        <v>19419</v>
      </c>
      <c r="J9702" s="215" t="s">
        <v>19420</v>
      </c>
      <c r="K9702" s="215" t="s">
        <v>8688</v>
      </c>
      <c r="L9702" s="215" t="s">
        <v>22470</v>
      </c>
      <c r="AD9702" s="216"/>
    </row>
    <row r="9703" spans="1:30" s="215" customFormat="1" x14ac:dyDescent="0.25">
      <c r="A9703" s="215" t="s">
        <v>160</v>
      </c>
      <c r="B9703" s="215">
        <v>6266</v>
      </c>
      <c r="C9703" s="215" t="s">
        <v>288</v>
      </c>
      <c r="D9703" s="215">
        <v>191960437</v>
      </c>
      <c r="E9703" s="215">
        <v>1060</v>
      </c>
      <c r="F9703" s="215">
        <v>1251</v>
      </c>
      <c r="G9703" s="215">
        <v>1003</v>
      </c>
      <c r="I9703" s="215" t="s">
        <v>19421</v>
      </c>
      <c r="J9703" s="215" t="s">
        <v>19422</v>
      </c>
      <c r="K9703" s="215" t="s">
        <v>8688</v>
      </c>
      <c r="L9703" s="215" t="s">
        <v>22471</v>
      </c>
      <c r="AD9703" s="216"/>
    </row>
    <row r="9704" spans="1:30" s="215" customFormat="1" x14ac:dyDescent="0.25">
      <c r="A9704" s="215" t="s">
        <v>160</v>
      </c>
      <c r="B9704" s="215">
        <v>6266</v>
      </c>
      <c r="C9704" s="215" t="s">
        <v>288</v>
      </c>
      <c r="D9704" s="215">
        <v>191967817</v>
      </c>
      <c r="E9704" s="215">
        <v>1020</v>
      </c>
      <c r="F9704" s="215">
        <v>1110</v>
      </c>
      <c r="G9704" s="215">
        <v>1004</v>
      </c>
      <c r="I9704" s="215" t="s">
        <v>19423</v>
      </c>
      <c r="J9704" s="215" t="s">
        <v>19424</v>
      </c>
      <c r="K9704" s="215" t="s">
        <v>8688</v>
      </c>
      <c r="L9704" s="215" t="s">
        <v>27040</v>
      </c>
      <c r="AD9704" s="216"/>
    </row>
    <row r="9705" spans="1:30" s="215" customFormat="1" x14ac:dyDescent="0.25">
      <c r="A9705" s="215" t="s">
        <v>160</v>
      </c>
      <c r="B9705" s="215">
        <v>6266</v>
      </c>
      <c r="C9705" s="215" t="s">
        <v>288</v>
      </c>
      <c r="D9705" s="215">
        <v>191967879</v>
      </c>
      <c r="E9705" s="215">
        <v>1020</v>
      </c>
      <c r="F9705" s="215">
        <v>1110</v>
      </c>
      <c r="G9705" s="215">
        <v>1004</v>
      </c>
      <c r="I9705" s="215" t="s">
        <v>19425</v>
      </c>
      <c r="J9705" s="215" t="s">
        <v>19426</v>
      </c>
      <c r="K9705" s="215" t="s">
        <v>8688</v>
      </c>
      <c r="L9705" s="215" t="s">
        <v>27041</v>
      </c>
      <c r="AD9705" s="216"/>
    </row>
    <row r="9706" spans="1:30" s="215" customFormat="1" x14ac:dyDescent="0.25">
      <c r="A9706" s="215" t="s">
        <v>160</v>
      </c>
      <c r="B9706" s="215">
        <v>6266</v>
      </c>
      <c r="C9706" s="215" t="s">
        <v>288</v>
      </c>
      <c r="D9706" s="215">
        <v>191967885</v>
      </c>
      <c r="E9706" s="215">
        <v>1020</v>
      </c>
      <c r="F9706" s="215">
        <v>1110</v>
      </c>
      <c r="G9706" s="215">
        <v>1004</v>
      </c>
      <c r="I9706" s="215" t="s">
        <v>19427</v>
      </c>
      <c r="J9706" s="215" t="s">
        <v>19428</v>
      </c>
      <c r="K9706" s="215" t="s">
        <v>8688</v>
      </c>
      <c r="L9706" s="215" t="s">
        <v>27042</v>
      </c>
      <c r="AD9706" s="216"/>
    </row>
    <row r="9707" spans="1:30" s="215" customFormat="1" x14ac:dyDescent="0.25">
      <c r="A9707" s="215" t="s">
        <v>160</v>
      </c>
      <c r="B9707" s="215">
        <v>6266</v>
      </c>
      <c r="C9707" s="215" t="s">
        <v>288</v>
      </c>
      <c r="D9707" s="215">
        <v>191968053</v>
      </c>
      <c r="E9707" s="215">
        <v>1040</v>
      </c>
      <c r="F9707" s="215">
        <v>1130</v>
      </c>
      <c r="G9707" s="215">
        <v>1003</v>
      </c>
      <c r="I9707" s="215" t="s">
        <v>19429</v>
      </c>
      <c r="J9707" s="215" t="s">
        <v>19430</v>
      </c>
      <c r="K9707" s="215" t="s">
        <v>8688</v>
      </c>
      <c r="L9707" s="215" t="s">
        <v>22472</v>
      </c>
      <c r="AD9707" s="216"/>
    </row>
    <row r="9708" spans="1:30" s="215" customFormat="1" x14ac:dyDescent="0.25">
      <c r="A9708" s="215" t="s">
        <v>160</v>
      </c>
      <c r="B9708" s="215">
        <v>6266</v>
      </c>
      <c r="C9708" s="215" t="s">
        <v>288</v>
      </c>
      <c r="D9708" s="215">
        <v>191970037</v>
      </c>
      <c r="E9708" s="215">
        <v>1020</v>
      </c>
      <c r="F9708" s="215">
        <v>1122</v>
      </c>
      <c r="G9708" s="215">
        <v>1004</v>
      </c>
      <c r="I9708" s="215" t="s">
        <v>19431</v>
      </c>
      <c r="J9708" s="215" t="s">
        <v>19432</v>
      </c>
      <c r="K9708" s="215" t="s">
        <v>8688</v>
      </c>
      <c r="L9708" s="215" t="s">
        <v>26315</v>
      </c>
      <c r="AD9708" s="216"/>
    </row>
    <row r="9709" spans="1:30" s="215" customFormat="1" x14ac:dyDescent="0.25">
      <c r="A9709" s="215" t="s">
        <v>160</v>
      </c>
      <c r="B9709" s="215">
        <v>6266</v>
      </c>
      <c r="C9709" s="215" t="s">
        <v>288</v>
      </c>
      <c r="D9709" s="215">
        <v>191971021</v>
      </c>
      <c r="E9709" s="215">
        <v>1020</v>
      </c>
      <c r="F9709" s="215">
        <v>1110</v>
      </c>
      <c r="G9709" s="215">
        <v>1004</v>
      </c>
      <c r="I9709" s="215" t="s">
        <v>19433</v>
      </c>
      <c r="J9709" s="215" t="s">
        <v>19434</v>
      </c>
      <c r="K9709" s="215" t="s">
        <v>8688</v>
      </c>
      <c r="L9709" s="215" t="s">
        <v>27043</v>
      </c>
      <c r="AD9709" s="216"/>
    </row>
    <row r="9710" spans="1:30" s="215" customFormat="1" x14ac:dyDescent="0.25">
      <c r="A9710" s="215" t="s">
        <v>160</v>
      </c>
      <c r="B9710" s="215">
        <v>6266</v>
      </c>
      <c r="C9710" s="215" t="s">
        <v>288</v>
      </c>
      <c r="D9710" s="215">
        <v>191971023</v>
      </c>
      <c r="E9710" s="215">
        <v>1020</v>
      </c>
      <c r="F9710" s="215">
        <v>1110</v>
      </c>
      <c r="G9710" s="215">
        <v>1004</v>
      </c>
      <c r="I9710" s="215" t="s">
        <v>19435</v>
      </c>
      <c r="J9710" s="215" t="s">
        <v>19436</v>
      </c>
      <c r="K9710" s="215" t="s">
        <v>8688</v>
      </c>
      <c r="L9710" s="215" t="s">
        <v>27044</v>
      </c>
      <c r="AD9710" s="216"/>
    </row>
    <row r="9711" spans="1:30" s="215" customFormat="1" x14ac:dyDescent="0.25">
      <c r="A9711" s="215" t="s">
        <v>160</v>
      </c>
      <c r="B9711" s="215">
        <v>6266</v>
      </c>
      <c r="C9711" s="215" t="s">
        <v>288</v>
      </c>
      <c r="D9711" s="215">
        <v>191971024</v>
      </c>
      <c r="E9711" s="215">
        <v>1020</v>
      </c>
      <c r="F9711" s="215">
        <v>1110</v>
      </c>
      <c r="G9711" s="215">
        <v>1004</v>
      </c>
      <c r="I9711" s="215" t="s">
        <v>19437</v>
      </c>
      <c r="J9711" s="215" t="s">
        <v>19438</v>
      </c>
      <c r="K9711" s="215" t="s">
        <v>8688</v>
      </c>
      <c r="L9711" s="215" t="s">
        <v>27045</v>
      </c>
      <c r="AD9711" s="216"/>
    </row>
    <row r="9712" spans="1:30" s="215" customFormat="1" x14ac:dyDescent="0.25">
      <c r="A9712" s="215" t="s">
        <v>160</v>
      </c>
      <c r="B9712" s="215">
        <v>6266</v>
      </c>
      <c r="C9712" s="215" t="s">
        <v>288</v>
      </c>
      <c r="D9712" s="215">
        <v>191971025</v>
      </c>
      <c r="E9712" s="215">
        <v>1020</v>
      </c>
      <c r="F9712" s="215">
        <v>1110</v>
      </c>
      <c r="G9712" s="215">
        <v>1004</v>
      </c>
      <c r="I9712" s="215" t="s">
        <v>19439</v>
      </c>
      <c r="J9712" s="215" t="s">
        <v>19440</v>
      </c>
      <c r="K9712" s="215" t="s">
        <v>8688</v>
      </c>
      <c r="L9712" s="215" t="s">
        <v>27046</v>
      </c>
      <c r="AD9712" s="216"/>
    </row>
    <row r="9713" spans="1:30" s="215" customFormat="1" x14ac:dyDescent="0.25">
      <c r="A9713" s="215" t="s">
        <v>160</v>
      </c>
      <c r="B9713" s="215">
        <v>6266</v>
      </c>
      <c r="C9713" s="215" t="s">
        <v>288</v>
      </c>
      <c r="D9713" s="215">
        <v>191971026</v>
      </c>
      <c r="E9713" s="215">
        <v>1020</v>
      </c>
      <c r="F9713" s="215">
        <v>1110</v>
      </c>
      <c r="G9713" s="215">
        <v>1004</v>
      </c>
      <c r="I9713" s="215" t="s">
        <v>19441</v>
      </c>
      <c r="J9713" s="215" t="s">
        <v>19442</v>
      </c>
      <c r="K9713" s="215" t="s">
        <v>8688</v>
      </c>
      <c r="L9713" s="215" t="s">
        <v>27047</v>
      </c>
      <c r="AD9713" s="216"/>
    </row>
    <row r="9714" spans="1:30" s="215" customFormat="1" x14ac:dyDescent="0.25">
      <c r="A9714" s="215" t="s">
        <v>160</v>
      </c>
      <c r="B9714" s="215">
        <v>6266</v>
      </c>
      <c r="C9714" s="215" t="s">
        <v>288</v>
      </c>
      <c r="D9714" s="215">
        <v>191974955</v>
      </c>
      <c r="E9714" s="215">
        <v>1060</v>
      </c>
      <c r="F9714" s="215">
        <v>1263</v>
      </c>
      <c r="G9714" s="215">
        <v>1003</v>
      </c>
      <c r="I9714" s="215" t="s">
        <v>19443</v>
      </c>
      <c r="J9714" s="215" t="s">
        <v>19444</v>
      </c>
      <c r="K9714" s="215" t="s">
        <v>8688</v>
      </c>
      <c r="L9714" s="215" t="s">
        <v>22473</v>
      </c>
      <c r="AD9714" s="216"/>
    </row>
    <row r="9715" spans="1:30" s="215" customFormat="1" x14ac:dyDescent="0.25">
      <c r="A9715" s="215" t="s">
        <v>160</v>
      </c>
      <c r="B9715" s="215">
        <v>6266</v>
      </c>
      <c r="C9715" s="215" t="s">
        <v>288</v>
      </c>
      <c r="D9715" s="215">
        <v>191977797</v>
      </c>
      <c r="E9715" s="215">
        <v>1060</v>
      </c>
      <c r="F9715" s="215">
        <v>1251</v>
      </c>
      <c r="G9715" s="215">
        <v>1003</v>
      </c>
      <c r="I9715" s="215" t="s">
        <v>19445</v>
      </c>
      <c r="J9715" s="215" t="s">
        <v>19446</v>
      </c>
      <c r="K9715" s="215" t="s">
        <v>8688</v>
      </c>
      <c r="L9715" s="215" t="s">
        <v>22474</v>
      </c>
      <c r="AD9715" s="216"/>
    </row>
    <row r="9716" spans="1:30" s="215" customFormat="1" x14ac:dyDescent="0.25">
      <c r="A9716" s="215" t="s">
        <v>160</v>
      </c>
      <c r="B9716" s="215">
        <v>6266</v>
      </c>
      <c r="C9716" s="215" t="s">
        <v>288</v>
      </c>
      <c r="D9716" s="215">
        <v>191977849</v>
      </c>
      <c r="E9716" s="215">
        <v>1020</v>
      </c>
      <c r="F9716" s="215">
        <v>1110</v>
      </c>
      <c r="G9716" s="215">
        <v>1004</v>
      </c>
      <c r="I9716" s="215" t="s">
        <v>19447</v>
      </c>
      <c r="J9716" s="215" t="s">
        <v>19448</v>
      </c>
      <c r="K9716" s="215" t="s">
        <v>8688</v>
      </c>
      <c r="L9716" s="215" t="s">
        <v>22475</v>
      </c>
      <c r="AD9716" s="216"/>
    </row>
    <row r="9717" spans="1:30" s="215" customFormat="1" x14ac:dyDescent="0.25">
      <c r="A9717" s="215" t="s">
        <v>160</v>
      </c>
      <c r="B9717" s="215">
        <v>6266</v>
      </c>
      <c r="C9717" s="215" t="s">
        <v>288</v>
      </c>
      <c r="D9717" s="215">
        <v>191981440</v>
      </c>
      <c r="E9717" s="215">
        <v>1020</v>
      </c>
      <c r="F9717" s="215">
        <v>1121</v>
      </c>
      <c r="G9717" s="215">
        <v>1003</v>
      </c>
      <c r="I9717" s="215" t="s">
        <v>19449</v>
      </c>
      <c r="J9717" s="215" t="s">
        <v>19450</v>
      </c>
      <c r="K9717" s="215" t="s">
        <v>8688</v>
      </c>
      <c r="L9717" s="215" t="s">
        <v>22476</v>
      </c>
      <c r="AD9717" s="216"/>
    </row>
    <row r="9718" spans="1:30" s="215" customFormat="1" x14ac:dyDescent="0.25">
      <c r="A9718" s="215" t="s">
        <v>160</v>
      </c>
      <c r="B9718" s="215">
        <v>6266</v>
      </c>
      <c r="C9718" s="215" t="s">
        <v>288</v>
      </c>
      <c r="D9718" s="215">
        <v>191986657</v>
      </c>
      <c r="E9718" s="215">
        <v>1020</v>
      </c>
      <c r="F9718" s="215">
        <v>1110</v>
      </c>
      <c r="G9718" s="215">
        <v>1003</v>
      </c>
      <c r="I9718" s="215" t="s">
        <v>19451</v>
      </c>
      <c r="J9718" s="215" t="s">
        <v>19452</v>
      </c>
      <c r="K9718" s="215" t="s">
        <v>8688</v>
      </c>
      <c r="L9718" s="215" t="s">
        <v>22477</v>
      </c>
      <c r="AD9718" s="216"/>
    </row>
    <row r="9719" spans="1:30" s="215" customFormat="1" x14ac:dyDescent="0.25">
      <c r="A9719" s="215" t="s">
        <v>160</v>
      </c>
      <c r="B9719" s="215">
        <v>6266</v>
      </c>
      <c r="C9719" s="215" t="s">
        <v>288</v>
      </c>
      <c r="D9719" s="215">
        <v>191986659</v>
      </c>
      <c r="E9719" s="215">
        <v>1020</v>
      </c>
      <c r="F9719" s="215">
        <v>1110</v>
      </c>
      <c r="G9719" s="215">
        <v>1003</v>
      </c>
      <c r="I9719" s="215" t="s">
        <v>19453</v>
      </c>
      <c r="J9719" s="215" t="s">
        <v>19454</v>
      </c>
      <c r="K9719" s="215" t="s">
        <v>8688</v>
      </c>
      <c r="L9719" s="215" t="s">
        <v>22478</v>
      </c>
      <c r="AD9719" s="216"/>
    </row>
    <row r="9720" spans="1:30" s="215" customFormat="1" x14ac:dyDescent="0.25">
      <c r="A9720" s="215" t="s">
        <v>160</v>
      </c>
      <c r="B9720" s="215">
        <v>6266</v>
      </c>
      <c r="C9720" s="215" t="s">
        <v>288</v>
      </c>
      <c r="D9720" s="215">
        <v>191986660</v>
      </c>
      <c r="E9720" s="215">
        <v>1020</v>
      </c>
      <c r="F9720" s="215">
        <v>1110</v>
      </c>
      <c r="G9720" s="215">
        <v>1003</v>
      </c>
      <c r="I9720" s="215" t="s">
        <v>19455</v>
      </c>
      <c r="J9720" s="215" t="s">
        <v>19456</v>
      </c>
      <c r="K9720" s="215" t="s">
        <v>8688</v>
      </c>
      <c r="L9720" s="215" t="s">
        <v>22479</v>
      </c>
      <c r="AD9720" s="216"/>
    </row>
    <row r="9721" spans="1:30" s="215" customFormat="1" x14ac:dyDescent="0.25">
      <c r="A9721" s="215" t="s">
        <v>160</v>
      </c>
      <c r="B9721" s="215">
        <v>6266</v>
      </c>
      <c r="C9721" s="215" t="s">
        <v>288</v>
      </c>
      <c r="D9721" s="215">
        <v>191986661</v>
      </c>
      <c r="E9721" s="215">
        <v>1020</v>
      </c>
      <c r="F9721" s="215">
        <v>1110</v>
      </c>
      <c r="G9721" s="215">
        <v>1003</v>
      </c>
      <c r="I9721" s="215" t="s">
        <v>19457</v>
      </c>
      <c r="J9721" s="215" t="s">
        <v>19458</v>
      </c>
      <c r="K9721" s="215" t="s">
        <v>8688</v>
      </c>
      <c r="L9721" s="215" t="s">
        <v>22480</v>
      </c>
      <c r="AD9721" s="216"/>
    </row>
    <row r="9722" spans="1:30" s="215" customFormat="1" x14ac:dyDescent="0.25">
      <c r="A9722" s="215" t="s">
        <v>160</v>
      </c>
      <c r="B9722" s="215">
        <v>6266</v>
      </c>
      <c r="C9722" s="215" t="s">
        <v>288</v>
      </c>
      <c r="D9722" s="215">
        <v>191986662</v>
      </c>
      <c r="E9722" s="215">
        <v>1020</v>
      </c>
      <c r="F9722" s="215">
        <v>1110</v>
      </c>
      <c r="G9722" s="215">
        <v>1003</v>
      </c>
      <c r="I9722" s="215" t="s">
        <v>19459</v>
      </c>
      <c r="J9722" s="215" t="s">
        <v>19460</v>
      </c>
      <c r="K9722" s="215" t="s">
        <v>8688</v>
      </c>
      <c r="L9722" s="215" t="s">
        <v>22481</v>
      </c>
      <c r="AD9722" s="216"/>
    </row>
    <row r="9723" spans="1:30" s="215" customFormat="1" x14ac:dyDescent="0.25">
      <c r="A9723" s="215" t="s">
        <v>160</v>
      </c>
      <c r="B9723" s="215">
        <v>6266</v>
      </c>
      <c r="C9723" s="215" t="s">
        <v>288</v>
      </c>
      <c r="D9723" s="215">
        <v>191986697</v>
      </c>
      <c r="E9723" s="215">
        <v>1020</v>
      </c>
      <c r="F9723" s="215">
        <v>1110</v>
      </c>
      <c r="G9723" s="215">
        <v>1004</v>
      </c>
      <c r="I9723" s="215" t="s">
        <v>19461</v>
      </c>
      <c r="J9723" s="215" t="s">
        <v>19462</v>
      </c>
      <c r="K9723" s="215" t="s">
        <v>8688</v>
      </c>
      <c r="L9723" s="215" t="s">
        <v>22482</v>
      </c>
      <c r="AD9723" s="216"/>
    </row>
    <row r="9724" spans="1:30" s="215" customFormat="1" x14ac:dyDescent="0.25">
      <c r="A9724" s="215" t="s">
        <v>160</v>
      </c>
      <c r="B9724" s="215">
        <v>6266</v>
      </c>
      <c r="C9724" s="215" t="s">
        <v>288</v>
      </c>
      <c r="D9724" s="215">
        <v>191986698</v>
      </c>
      <c r="E9724" s="215">
        <v>1020</v>
      </c>
      <c r="F9724" s="215">
        <v>1110</v>
      </c>
      <c r="G9724" s="215">
        <v>1004</v>
      </c>
      <c r="I9724" s="215" t="s">
        <v>19463</v>
      </c>
      <c r="J9724" s="215" t="s">
        <v>19464</v>
      </c>
      <c r="K9724" s="215" t="s">
        <v>8688</v>
      </c>
      <c r="L9724" s="215" t="s">
        <v>22483</v>
      </c>
      <c r="AD9724" s="216"/>
    </row>
    <row r="9725" spans="1:30" s="215" customFormat="1" x14ac:dyDescent="0.25">
      <c r="A9725" s="215" t="s">
        <v>160</v>
      </c>
      <c r="B9725" s="215">
        <v>6266</v>
      </c>
      <c r="C9725" s="215" t="s">
        <v>288</v>
      </c>
      <c r="D9725" s="215">
        <v>191987764</v>
      </c>
      <c r="E9725" s="215">
        <v>1020</v>
      </c>
      <c r="F9725" s="215">
        <v>1110</v>
      </c>
      <c r="G9725" s="215">
        <v>1004</v>
      </c>
      <c r="I9725" s="215" t="s">
        <v>19465</v>
      </c>
      <c r="J9725" s="215" t="s">
        <v>19466</v>
      </c>
      <c r="K9725" s="215" t="s">
        <v>8688</v>
      </c>
      <c r="L9725" s="215" t="s">
        <v>27189</v>
      </c>
      <c r="AD9725" s="216"/>
    </row>
    <row r="9726" spans="1:30" s="215" customFormat="1" x14ac:dyDescent="0.25">
      <c r="A9726" s="215" t="s">
        <v>160</v>
      </c>
      <c r="B9726" s="215">
        <v>6266</v>
      </c>
      <c r="C9726" s="215" t="s">
        <v>288</v>
      </c>
      <c r="D9726" s="215">
        <v>191987769</v>
      </c>
      <c r="E9726" s="215">
        <v>1020</v>
      </c>
      <c r="F9726" s="215">
        <v>1110</v>
      </c>
      <c r="G9726" s="215">
        <v>1003</v>
      </c>
      <c r="I9726" s="215" t="s">
        <v>19467</v>
      </c>
      <c r="J9726" s="215" t="s">
        <v>19468</v>
      </c>
      <c r="K9726" s="215" t="s">
        <v>8688</v>
      </c>
      <c r="L9726" s="215" t="s">
        <v>22484</v>
      </c>
      <c r="AD9726" s="216"/>
    </row>
    <row r="9727" spans="1:30" s="215" customFormat="1" x14ac:dyDescent="0.25">
      <c r="A9727" s="215" t="s">
        <v>160</v>
      </c>
      <c r="B9727" s="215">
        <v>6266</v>
      </c>
      <c r="C9727" s="215" t="s">
        <v>288</v>
      </c>
      <c r="D9727" s="215">
        <v>191988464</v>
      </c>
      <c r="E9727" s="215">
        <v>1060</v>
      </c>
      <c r="F9727" s="215">
        <v>1230</v>
      </c>
      <c r="G9727" s="215">
        <v>1004</v>
      </c>
      <c r="I9727" s="215" t="s">
        <v>19469</v>
      </c>
      <c r="J9727" s="215" t="s">
        <v>19470</v>
      </c>
      <c r="K9727" s="215" t="s">
        <v>8688</v>
      </c>
      <c r="L9727" s="215" t="s">
        <v>26942</v>
      </c>
      <c r="AD9727" s="216"/>
    </row>
    <row r="9728" spans="1:30" s="215" customFormat="1" x14ac:dyDescent="0.25">
      <c r="A9728" s="215" t="s">
        <v>160</v>
      </c>
      <c r="B9728" s="215">
        <v>6266</v>
      </c>
      <c r="C9728" s="215" t="s">
        <v>288</v>
      </c>
      <c r="D9728" s="215">
        <v>191988476</v>
      </c>
      <c r="E9728" s="215">
        <v>1060</v>
      </c>
      <c r="F9728" s="215">
        <v>1264</v>
      </c>
      <c r="G9728" s="215">
        <v>1004</v>
      </c>
      <c r="I9728" s="215" t="s">
        <v>19471</v>
      </c>
      <c r="J9728" s="215" t="s">
        <v>19472</v>
      </c>
      <c r="K9728" s="215" t="s">
        <v>8688</v>
      </c>
      <c r="L9728" s="215" t="s">
        <v>22485</v>
      </c>
      <c r="AD9728" s="216"/>
    </row>
    <row r="9729" spans="1:30" s="215" customFormat="1" x14ac:dyDescent="0.25">
      <c r="A9729" s="215" t="s">
        <v>160</v>
      </c>
      <c r="B9729" s="215">
        <v>6266</v>
      </c>
      <c r="C9729" s="215" t="s">
        <v>288</v>
      </c>
      <c r="D9729" s="215">
        <v>191989672</v>
      </c>
      <c r="E9729" s="215">
        <v>1020</v>
      </c>
      <c r="F9729" s="215">
        <v>1110</v>
      </c>
      <c r="G9729" s="215">
        <v>1003</v>
      </c>
      <c r="I9729" s="215" t="s">
        <v>19473</v>
      </c>
      <c r="J9729" s="215" t="s">
        <v>19474</v>
      </c>
      <c r="K9729" s="215" t="s">
        <v>8688</v>
      </c>
      <c r="L9729" s="215" t="s">
        <v>22486</v>
      </c>
      <c r="AD9729" s="216"/>
    </row>
    <row r="9730" spans="1:30" s="215" customFormat="1" x14ac:dyDescent="0.25">
      <c r="A9730" s="215" t="s">
        <v>160</v>
      </c>
      <c r="B9730" s="215">
        <v>6266</v>
      </c>
      <c r="C9730" s="215" t="s">
        <v>288</v>
      </c>
      <c r="D9730" s="215">
        <v>191989687</v>
      </c>
      <c r="E9730" s="215">
        <v>1020</v>
      </c>
      <c r="F9730" s="215">
        <v>1110</v>
      </c>
      <c r="G9730" s="215">
        <v>1003</v>
      </c>
      <c r="I9730" s="215" t="s">
        <v>19475</v>
      </c>
      <c r="J9730" s="215" t="s">
        <v>19476</v>
      </c>
      <c r="K9730" s="215" t="s">
        <v>8688</v>
      </c>
      <c r="L9730" s="215" t="s">
        <v>22487</v>
      </c>
      <c r="AD9730" s="216"/>
    </row>
    <row r="9731" spans="1:30" s="215" customFormat="1" x14ac:dyDescent="0.25">
      <c r="A9731" s="215" t="s">
        <v>160</v>
      </c>
      <c r="B9731" s="215">
        <v>6266</v>
      </c>
      <c r="C9731" s="215" t="s">
        <v>288</v>
      </c>
      <c r="D9731" s="215">
        <v>191991629</v>
      </c>
      <c r="E9731" s="215">
        <v>1060</v>
      </c>
      <c r="F9731" s="215">
        <v>1251</v>
      </c>
      <c r="G9731" s="215">
        <v>1004</v>
      </c>
      <c r="I9731" s="215" t="s">
        <v>7618</v>
      </c>
      <c r="J9731" s="215" t="s">
        <v>7619</v>
      </c>
      <c r="K9731" s="215" t="s">
        <v>328</v>
      </c>
      <c r="L9731" s="215" t="s">
        <v>7625</v>
      </c>
      <c r="AD9731" s="216"/>
    </row>
    <row r="9732" spans="1:30" s="215" customFormat="1" x14ac:dyDescent="0.25">
      <c r="A9732" s="215" t="s">
        <v>160</v>
      </c>
      <c r="B9732" s="215">
        <v>6266</v>
      </c>
      <c r="C9732" s="215" t="s">
        <v>288</v>
      </c>
      <c r="D9732" s="215">
        <v>191997987</v>
      </c>
      <c r="E9732" s="215">
        <v>1020</v>
      </c>
      <c r="F9732" s="215">
        <v>1110</v>
      </c>
      <c r="G9732" s="215">
        <v>1004</v>
      </c>
      <c r="I9732" s="215" t="s">
        <v>19477</v>
      </c>
      <c r="J9732" s="215" t="s">
        <v>19478</v>
      </c>
      <c r="K9732" s="215" t="s">
        <v>8688</v>
      </c>
      <c r="L9732" s="215" t="s">
        <v>31358</v>
      </c>
      <c r="AD9732" s="216"/>
    </row>
    <row r="9733" spans="1:30" s="215" customFormat="1" x14ac:dyDescent="0.25">
      <c r="A9733" s="215" t="s">
        <v>160</v>
      </c>
      <c r="B9733" s="215">
        <v>6266</v>
      </c>
      <c r="C9733" s="215" t="s">
        <v>288</v>
      </c>
      <c r="D9733" s="215">
        <v>192008707</v>
      </c>
      <c r="E9733" s="215">
        <v>1020</v>
      </c>
      <c r="F9733" s="215">
        <v>1110</v>
      </c>
      <c r="G9733" s="215">
        <v>1004</v>
      </c>
      <c r="I9733" s="215" t="s">
        <v>19479</v>
      </c>
      <c r="J9733" s="215" t="s">
        <v>19480</v>
      </c>
      <c r="K9733" s="215" t="s">
        <v>8688</v>
      </c>
      <c r="L9733" s="215" t="s">
        <v>27190</v>
      </c>
      <c r="AD9733" s="216"/>
    </row>
    <row r="9734" spans="1:30" s="215" customFormat="1" x14ac:dyDescent="0.25">
      <c r="A9734" s="215" t="s">
        <v>160</v>
      </c>
      <c r="B9734" s="215">
        <v>6266</v>
      </c>
      <c r="C9734" s="215" t="s">
        <v>288</v>
      </c>
      <c r="D9734" s="215">
        <v>192009144</v>
      </c>
      <c r="E9734" s="215">
        <v>1060</v>
      </c>
      <c r="F9734" s="215">
        <v>1261</v>
      </c>
      <c r="G9734" s="215">
        <v>1004</v>
      </c>
      <c r="I9734" s="215" t="s">
        <v>19481</v>
      </c>
      <c r="J9734" s="215" t="s">
        <v>19482</v>
      </c>
      <c r="K9734" s="215" t="s">
        <v>8688</v>
      </c>
      <c r="L9734" s="215" t="s">
        <v>22488</v>
      </c>
      <c r="AD9734" s="216"/>
    </row>
    <row r="9735" spans="1:30" s="215" customFormat="1" x14ac:dyDescent="0.25">
      <c r="A9735" s="215" t="s">
        <v>160</v>
      </c>
      <c r="B9735" s="215">
        <v>6266</v>
      </c>
      <c r="C9735" s="215" t="s">
        <v>288</v>
      </c>
      <c r="D9735" s="215">
        <v>192010230</v>
      </c>
      <c r="E9735" s="215">
        <v>1060</v>
      </c>
      <c r="F9735" s="215">
        <v>1252</v>
      </c>
      <c r="G9735" s="215">
        <v>1003</v>
      </c>
      <c r="I9735" s="215" t="s">
        <v>19483</v>
      </c>
      <c r="J9735" s="215" t="s">
        <v>19484</v>
      </c>
      <c r="K9735" s="215" t="s">
        <v>8688</v>
      </c>
      <c r="L9735" s="215" t="s">
        <v>22489</v>
      </c>
      <c r="AD9735" s="216"/>
    </row>
    <row r="9736" spans="1:30" s="215" customFormat="1" x14ac:dyDescent="0.25">
      <c r="A9736" s="215" t="s">
        <v>160</v>
      </c>
      <c r="B9736" s="215">
        <v>6266</v>
      </c>
      <c r="C9736" s="215" t="s">
        <v>288</v>
      </c>
      <c r="D9736" s="215">
        <v>192011066</v>
      </c>
      <c r="E9736" s="215">
        <v>1020</v>
      </c>
      <c r="F9736" s="215">
        <v>1122</v>
      </c>
      <c r="G9736" s="215">
        <v>1004</v>
      </c>
      <c r="I9736" s="215" t="s">
        <v>19485</v>
      </c>
      <c r="J9736" s="215" t="s">
        <v>19486</v>
      </c>
      <c r="K9736" s="215" t="s">
        <v>8741</v>
      </c>
      <c r="L9736" s="215" t="s">
        <v>23727</v>
      </c>
      <c r="AD9736" s="216"/>
    </row>
    <row r="9737" spans="1:30" s="215" customFormat="1" x14ac:dyDescent="0.25">
      <c r="A9737" s="215" t="s">
        <v>160</v>
      </c>
      <c r="B9737" s="215">
        <v>6266</v>
      </c>
      <c r="C9737" s="215" t="s">
        <v>288</v>
      </c>
      <c r="D9737" s="215">
        <v>192011067</v>
      </c>
      <c r="E9737" s="215">
        <v>1020</v>
      </c>
      <c r="F9737" s="215">
        <v>1122</v>
      </c>
      <c r="G9737" s="215">
        <v>1004</v>
      </c>
      <c r="I9737" s="215" t="s">
        <v>19487</v>
      </c>
      <c r="J9737" s="215" t="s">
        <v>19488</v>
      </c>
      <c r="K9737" s="215" t="s">
        <v>8741</v>
      </c>
      <c r="L9737" s="215" t="s">
        <v>23727</v>
      </c>
      <c r="AD9737" s="216"/>
    </row>
    <row r="9738" spans="1:30" s="215" customFormat="1" x14ac:dyDescent="0.25">
      <c r="A9738" s="215" t="s">
        <v>160</v>
      </c>
      <c r="B9738" s="215">
        <v>6266</v>
      </c>
      <c r="C9738" s="215" t="s">
        <v>288</v>
      </c>
      <c r="D9738" s="215">
        <v>192011068</v>
      </c>
      <c r="E9738" s="215">
        <v>1020</v>
      </c>
      <c r="F9738" s="215">
        <v>1122</v>
      </c>
      <c r="G9738" s="215">
        <v>1004</v>
      </c>
      <c r="I9738" s="215" t="s">
        <v>19489</v>
      </c>
      <c r="J9738" s="215" t="s">
        <v>19490</v>
      </c>
      <c r="K9738" s="215" t="s">
        <v>8741</v>
      </c>
      <c r="L9738" s="215" t="s">
        <v>23727</v>
      </c>
      <c r="AD9738" s="216"/>
    </row>
    <row r="9739" spans="1:30" s="215" customFormat="1" x14ac:dyDescent="0.25">
      <c r="A9739" s="215" t="s">
        <v>160</v>
      </c>
      <c r="B9739" s="215">
        <v>6266</v>
      </c>
      <c r="C9739" s="215" t="s">
        <v>288</v>
      </c>
      <c r="D9739" s="215">
        <v>192018815</v>
      </c>
      <c r="E9739" s="215">
        <v>1020</v>
      </c>
      <c r="F9739" s="215">
        <v>1110</v>
      </c>
      <c r="G9739" s="215">
        <v>1003</v>
      </c>
      <c r="I9739" s="215" t="s">
        <v>28405</v>
      </c>
      <c r="J9739" s="215" t="s">
        <v>28406</v>
      </c>
      <c r="K9739" s="215" t="s">
        <v>8688</v>
      </c>
      <c r="L9739" s="215" t="s">
        <v>28438</v>
      </c>
      <c r="AD9739" s="216"/>
    </row>
    <row r="9740" spans="1:30" s="215" customFormat="1" x14ac:dyDescent="0.25">
      <c r="A9740" s="215" t="s">
        <v>160</v>
      </c>
      <c r="B9740" s="215">
        <v>6266</v>
      </c>
      <c r="C9740" s="215" t="s">
        <v>288</v>
      </c>
      <c r="D9740" s="215">
        <v>192019076</v>
      </c>
      <c r="E9740" s="215">
        <v>1060</v>
      </c>
      <c r="F9740" s="215">
        <v>1220</v>
      </c>
      <c r="G9740" s="215">
        <v>1004</v>
      </c>
      <c r="I9740" s="215" t="s">
        <v>24013</v>
      </c>
      <c r="J9740" s="215" t="s">
        <v>24014</v>
      </c>
      <c r="K9740" s="215" t="s">
        <v>8741</v>
      </c>
      <c r="L9740" s="215" t="s">
        <v>24264</v>
      </c>
      <c r="AD9740" s="216"/>
    </row>
    <row r="9741" spans="1:30" s="215" customFormat="1" x14ac:dyDescent="0.25">
      <c r="A9741" s="215" t="s">
        <v>160</v>
      </c>
      <c r="B9741" s="215">
        <v>6266</v>
      </c>
      <c r="C9741" s="215" t="s">
        <v>288</v>
      </c>
      <c r="D9741" s="215">
        <v>192033956</v>
      </c>
      <c r="E9741" s="215">
        <v>1020</v>
      </c>
      <c r="F9741" s="215">
        <v>1110</v>
      </c>
      <c r="G9741" s="215">
        <v>1003</v>
      </c>
      <c r="I9741" s="215" t="s">
        <v>27007</v>
      </c>
      <c r="J9741" s="215" t="s">
        <v>27008</v>
      </c>
      <c r="K9741" s="215" t="s">
        <v>8688</v>
      </c>
      <c r="L9741" s="215" t="s">
        <v>27048</v>
      </c>
      <c r="AD9741" s="216"/>
    </row>
    <row r="9742" spans="1:30" s="215" customFormat="1" x14ac:dyDescent="0.25">
      <c r="A9742" s="215" t="s">
        <v>160</v>
      </c>
      <c r="B9742" s="215">
        <v>6266</v>
      </c>
      <c r="C9742" s="215" t="s">
        <v>288</v>
      </c>
      <c r="D9742" s="215">
        <v>192041105</v>
      </c>
      <c r="E9742" s="215">
        <v>1030</v>
      </c>
      <c r="F9742" s="215">
        <v>1122</v>
      </c>
      <c r="G9742" s="215">
        <v>1004</v>
      </c>
      <c r="I9742" s="215" t="s">
        <v>28464</v>
      </c>
      <c r="J9742" s="215" t="s">
        <v>28465</v>
      </c>
      <c r="K9742" s="215" t="s">
        <v>8688</v>
      </c>
      <c r="L9742" s="215" t="s">
        <v>28487</v>
      </c>
      <c r="AD9742" s="216"/>
    </row>
    <row r="9743" spans="1:30" s="215" customFormat="1" x14ac:dyDescent="0.25">
      <c r="A9743" s="215" t="s">
        <v>160</v>
      </c>
      <c r="B9743" s="215">
        <v>6267</v>
      </c>
      <c r="C9743" s="215" t="s">
        <v>289</v>
      </c>
      <c r="D9743" s="215">
        <v>955173</v>
      </c>
      <c r="E9743" s="215">
        <v>1020</v>
      </c>
      <c r="F9743" s="215">
        <v>1122</v>
      </c>
      <c r="G9743" s="215">
        <v>1004</v>
      </c>
      <c r="I9743" s="215" t="s">
        <v>19491</v>
      </c>
      <c r="J9743" s="215" t="s">
        <v>19492</v>
      </c>
      <c r="K9743" s="215" t="s">
        <v>8741</v>
      </c>
      <c r="L9743" s="215" t="s">
        <v>23728</v>
      </c>
      <c r="AD9743" s="216"/>
    </row>
    <row r="9744" spans="1:30" s="215" customFormat="1" x14ac:dyDescent="0.25">
      <c r="A9744" s="215" t="s">
        <v>160</v>
      </c>
      <c r="B9744" s="215">
        <v>6267</v>
      </c>
      <c r="C9744" s="215" t="s">
        <v>289</v>
      </c>
      <c r="D9744" s="215">
        <v>3175912</v>
      </c>
      <c r="E9744" s="215">
        <v>1020</v>
      </c>
      <c r="F9744" s="215">
        <v>1121</v>
      </c>
      <c r="G9744" s="215">
        <v>1004</v>
      </c>
      <c r="I9744" s="215" t="s">
        <v>19493</v>
      </c>
      <c r="J9744" s="215" t="s">
        <v>19494</v>
      </c>
      <c r="K9744" s="215" t="s">
        <v>8741</v>
      </c>
      <c r="L9744" s="215" t="s">
        <v>23729</v>
      </c>
      <c r="AD9744" s="216"/>
    </row>
    <row r="9745" spans="1:30" s="215" customFormat="1" x14ac:dyDescent="0.25">
      <c r="A9745" s="215" t="s">
        <v>160</v>
      </c>
      <c r="B9745" s="215">
        <v>6267</v>
      </c>
      <c r="C9745" s="215" t="s">
        <v>289</v>
      </c>
      <c r="D9745" s="215">
        <v>3175916</v>
      </c>
      <c r="E9745" s="215">
        <v>1020</v>
      </c>
      <c r="F9745" s="215">
        <v>1121</v>
      </c>
      <c r="G9745" s="215">
        <v>1004</v>
      </c>
      <c r="I9745" s="215" t="s">
        <v>19495</v>
      </c>
      <c r="J9745" s="215" t="s">
        <v>19496</v>
      </c>
      <c r="K9745" s="215" t="s">
        <v>8741</v>
      </c>
      <c r="L9745" s="215" t="s">
        <v>23730</v>
      </c>
      <c r="AD9745" s="216"/>
    </row>
    <row r="9746" spans="1:30" s="215" customFormat="1" x14ac:dyDescent="0.25">
      <c r="A9746" s="215" t="s">
        <v>160</v>
      </c>
      <c r="B9746" s="215">
        <v>6267</v>
      </c>
      <c r="C9746" s="215" t="s">
        <v>289</v>
      </c>
      <c r="D9746" s="215">
        <v>190113418</v>
      </c>
      <c r="E9746" s="215">
        <v>1020</v>
      </c>
      <c r="F9746" s="215">
        <v>1122</v>
      </c>
      <c r="G9746" s="215">
        <v>1004</v>
      </c>
      <c r="I9746" s="215" t="s">
        <v>5105</v>
      </c>
      <c r="J9746" s="215" t="s">
        <v>5106</v>
      </c>
      <c r="K9746" s="215" t="s">
        <v>328</v>
      </c>
      <c r="L9746" s="215" t="s">
        <v>6151</v>
      </c>
      <c r="AD9746" s="216"/>
    </row>
    <row r="9747" spans="1:30" s="215" customFormat="1" x14ac:dyDescent="0.25">
      <c r="A9747" s="215" t="s">
        <v>160</v>
      </c>
      <c r="B9747" s="215">
        <v>6267</v>
      </c>
      <c r="C9747" s="215" t="s">
        <v>289</v>
      </c>
      <c r="D9747" s="215">
        <v>190113423</v>
      </c>
      <c r="E9747" s="215">
        <v>1020</v>
      </c>
      <c r="F9747" s="215">
        <v>1122</v>
      </c>
      <c r="G9747" s="215">
        <v>1004</v>
      </c>
      <c r="I9747" s="215" t="s">
        <v>5107</v>
      </c>
      <c r="J9747" s="215" t="s">
        <v>5108</v>
      </c>
      <c r="K9747" s="215" t="s">
        <v>328</v>
      </c>
      <c r="L9747" s="215" t="s">
        <v>6151</v>
      </c>
      <c r="AD9747" s="216"/>
    </row>
    <row r="9748" spans="1:30" s="215" customFormat="1" x14ac:dyDescent="0.25">
      <c r="A9748" s="215" t="s">
        <v>160</v>
      </c>
      <c r="B9748" s="215">
        <v>6267</v>
      </c>
      <c r="C9748" s="215" t="s">
        <v>289</v>
      </c>
      <c r="D9748" s="215">
        <v>190528848</v>
      </c>
      <c r="E9748" s="215">
        <v>1060</v>
      </c>
      <c r="F9748" s="215">
        <v>1242</v>
      </c>
      <c r="G9748" s="215">
        <v>1004</v>
      </c>
      <c r="I9748" s="215" t="s">
        <v>19497</v>
      </c>
      <c r="J9748" s="215" t="s">
        <v>19498</v>
      </c>
      <c r="K9748" s="215" t="s">
        <v>8741</v>
      </c>
      <c r="L9748" s="215" t="s">
        <v>23731</v>
      </c>
      <c r="AD9748" s="216"/>
    </row>
    <row r="9749" spans="1:30" s="215" customFormat="1" x14ac:dyDescent="0.25">
      <c r="A9749" s="215" t="s">
        <v>160</v>
      </c>
      <c r="B9749" s="215">
        <v>6267</v>
      </c>
      <c r="C9749" s="215" t="s">
        <v>289</v>
      </c>
      <c r="D9749" s="215">
        <v>191977265</v>
      </c>
      <c r="E9749" s="215">
        <v>1020</v>
      </c>
      <c r="F9749" s="215">
        <v>1110</v>
      </c>
      <c r="G9749" s="215">
        <v>1004</v>
      </c>
      <c r="I9749" s="215" t="s">
        <v>19499</v>
      </c>
      <c r="J9749" s="215" t="s">
        <v>19500</v>
      </c>
      <c r="K9749" s="215" t="s">
        <v>8688</v>
      </c>
      <c r="L9749" s="215" t="s">
        <v>22490</v>
      </c>
      <c r="AD9749" s="216"/>
    </row>
    <row r="9750" spans="1:30" s="215" customFormat="1" x14ac:dyDescent="0.25">
      <c r="A9750" s="215" t="s">
        <v>160</v>
      </c>
      <c r="B9750" s="215">
        <v>6267</v>
      </c>
      <c r="C9750" s="215" t="s">
        <v>289</v>
      </c>
      <c r="D9750" s="215">
        <v>191981930</v>
      </c>
      <c r="E9750" s="215">
        <v>1020</v>
      </c>
      <c r="F9750" s="215">
        <v>1110</v>
      </c>
      <c r="G9750" s="215">
        <v>1004</v>
      </c>
      <c r="I9750" s="215" t="s">
        <v>19501</v>
      </c>
      <c r="J9750" s="215" t="s">
        <v>19502</v>
      </c>
      <c r="K9750" s="215" t="s">
        <v>8688</v>
      </c>
      <c r="L9750" s="215" t="s">
        <v>22491</v>
      </c>
      <c r="AD9750" s="216"/>
    </row>
    <row r="9751" spans="1:30" s="215" customFormat="1" x14ac:dyDescent="0.25">
      <c r="A9751" s="215" t="s">
        <v>160</v>
      </c>
      <c r="B9751" s="215">
        <v>6267</v>
      </c>
      <c r="C9751" s="215" t="s">
        <v>289</v>
      </c>
      <c r="D9751" s="215">
        <v>191994771</v>
      </c>
      <c r="E9751" s="215">
        <v>1020</v>
      </c>
      <c r="F9751" s="215">
        <v>1110</v>
      </c>
      <c r="G9751" s="215">
        <v>1004</v>
      </c>
      <c r="I9751" s="215" t="s">
        <v>19503</v>
      </c>
      <c r="J9751" s="215" t="s">
        <v>19504</v>
      </c>
      <c r="K9751" s="215" t="s">
        <v>8688</v>
      </c>
      <c r="L9751" s="215" t="s">
        <v>22492</v>
      </c>
      <c r="AD9751" s="216"/>
    </row>
    <row r="9752" spans="1:30" s="215" customFormat="1" x14ac:dyDescent="0.25">
      <c r="A9752" s="215" t="s">
        <v>160</v>
      </c>
      <c r="B9752" s="215">
        <v>6267</v>
      </c>
      <c r="C9752" s="215" t="s">
        <v>289</v>
      </c>
      <c r="D9752" s="215">
        <v>191999602</v>
      </c>
      <c r="E9752" s="215">
        <v>1020</v>
      </c>
      <c r="F9752" s="215">
        <v>1110</v>
      </c>
      <c r="G9752" s="215">
        <v>1004</v>
      </c>
      <c r="I9752" s="215" t="s">
        <v>19505</v>
      </c>
      <c r="J9752" s="215" t="s">
        <v>19506</v>
      </c>
      <c r="K9752" s="215" t="s">
        <v>8688</v>
      </c>
      <c r="L9752" s="215" t="s">
        <v>28057</v>
      </c>
      <c r="AD9752" s="216"/>
    </row>
    <row r="9753" spans="1:30" s="215" customFormat="1" x14ac:dyDescent="0.25">
      <c r="A9753" s="215" t="s">
        <v>160</v>
      </c>
      <c r="B9753" s="215">
        <v>6267</v>
      </c>
      <c r="C9753" s="215" t="s">
        <v>289</v>
      </c>
      <c r="D9753" s="215">
        <v>191999614</v>
      </c>
      <c r="E9753" s="215">
        <v>1020</v>
      </c>
      <c r="F9753" s="215">
        <v>1110</v>
      </c>
      <c r="G9753" s="215">
        <v>1004</v>
      </c>
      <c r="I9753" s="215" t="s">
        <v>19507</v>
      </c>
      <c r="J9753" s="215" t="s">
        <v>19508</v>
      </c>
      <c r="K9753" s="215" t="s">
        <v>8688</v>
      </c>
      <c r="L9753" s="215" t="s">
        <v>22493</v>
      </c>
      <c r="AD9753" s="216"/>
    </row>
    <row r="9754" spans="1:30" s="215" customFormat="1" x14ac:dyDescent="0.25">
      <c r="A9754" s="215" t="s">
        <v>160</v>
      </c>
      <c r="B9754" s="215">
        <v>6267</v>
      </c>
      <c r="C9754" s="215" t="s">
        <v>289</v>
      </c>
      <c r="D9754" s="215">
        <v>192024670</v>
      </c>
      <c r="E9754" s="215">
        <v>1020</v>
      </c>
      <c r="F9754" s="215">
        <v>1110</v>
      </c>
      <c r="G9754" s="215">
        <v>1003</v>
      </c>
      <c r="I9754" s="215" t="s">
        <v>25090</v>
      </c>
      <c r="J9754" s="215" t="s">
        <v>25091</v>
      </c>
      <c r="K9754" s="215" t="s">
        <v>8688</v>
      </c>
      <c r="L9754" s="215" t="s">
        <v>25124</v>
      </c>
      <c r="AD9754" s="216"/>
    </row>
    <row r="9755" spans="1:30" s="215" customFormat="1" x14ac:dyDescent="0.25">
      <c r="A9755" s="215" t="s">
        <v>160</v>
      </c>
      <c r="B9755" s="215">
        <v>6281</v>
      </c>
      <c r="C9755" s="215" t="s">
        <v>290</v>
      </c>
      <c r="D9755" s="215">
        <v>190095826</v>
      </c>
      <c r="E9755" s="215">
        <v>1040</v>
      </c>
      <c r="F9755" s="215">
        <v>1212</v>
      </c>
      <c r="G9755" s="215">
        <v>1004</v>
      </c>
      <c r="I9755" s="215" t="s">
        <v>10260</v>
      </c>
      <c r="J9755" s="215" t="s">
        <v>10261</v>
      </c>
      <c r="K9755" s="215" t="s">
        <v>8688</v>
      </c>
      <c r="L9755" s="215" t="s">
        <v>11366</v>
      </c>
      <c r="AD9755" s="216"/>
    </row>
    <row r="9756" spans="1:30" s="215" customFormat="1" x14ac:dyDescent="0.25">
      <c r="A9756" s="215" t="s">
        <v>160</v>
      </c>
      <c r="B9756" s="215">
        <v>6281</v>
      </c>
      <c r="C9756" s="215" t="s">
        <v>290</v>
      </c>
      <c r="D9756" s="215">
        <v>191516393</v>
      </c>
      <c r="E9756" s="215">
        <v>1060</v>
      </c>
      <c r="F9756" s="215">
        <v>1274</v>
      </c>
      <c r="G9756" s="215">
        <v>1004</v>
      </c>
      <c r="I9756" s="215" t="s">
        <v>10262</v>
      </c>
      <c r="J9756" s="215" t="s">
        <v>10263</v>
      </c>
      <c r="K9756" s="215" t="s">
        <v>8688</v>
      </c>
      <c r="L9756" s="215" t="s">
        <v>11367</v>
      </c>
      <c r="AD9756" s="216"/>
    </row>
    <row r="9757" spans="1:30" s="215" customFormat="1" x14ac:dyDescent="0.25">
      <c r="A9757" s="215" t="s">
        <v>160</v>
      </c>
      <c r="B9757" s="215">
        <v>6281</v>
      </c>
      <c r="C9757" s="215" t="s">
        <v>290</v>
      </c>
      <c r="D9757" s="215">
        <v>191858669</v>
      </c>
      <c r="E9757" s="215">
        <v>1020</v>
      </c>
      <c r="F9757" s="215">
        <v>1122</v>
      </c>
      <c r="G9757" s="215">
        <v>1004</v>
      </c>
      <c r="I9757" s="215" t="s">
        <v>10264</v>
      </c>
      <c r="J9757" s="215" t="s">
        <v>10265</v>
      </c>
      <c r="K9757" s="215" t="s">
        <v>8688</v>
      </c>
      <c r="L9757" s="215" t="s">
        <v>11368</v>
      </c>
      <c r="AD9757" s="216"/>
    </row>
    <row r="9758" spans="1:30" s="215" customFormat="1" x14ac:dyDescent="0.25">
      <c r="A9758" s="215" t="s">
        <v>160</v>
      </c>
      <c r="B9758" s="215">
        <v>6281</v>
      </c>
      <c r="C9758" s="215" t="s">
        <v>290</v>
      </c>
      <c r="D9758" s="215">
        <v>191858670</v>
      </c>
      <c r="E9758" s="215">
        <v>1020</v>
      </c>
      <c r="F9758" s="215">
        <v>1122</v>
      </c>
      <c r="G9758" s="215">
        <v>1004</v>
      </c>
      <c r="I9758" s="215" t="s">
        <v>10266</v>
      </c>
      <c r="J9758" s="215" t="s">
        <v>10267</v>
      </c>
      <c r="K9758" s="215" t="s">
        <v>8688</v>
      </c>
      <c r="L9758" s="215" t="s">
        <v>11369</v>
      </c>
      <c r="AD9758" s="216"/>
    </row>
    <row r="9759" spans="1:30" s="215" customFormat="1" x14ac:dyDescent="0.25">
      <c r="A9759" s="215" t="s">
        <v>160</v>
      </c>
      <c r="B9759" s="215">
        <v>6281</v>
      </c>
      <c r="C9759" s="215" t="s">
        <v>290</v>
      </c>
      <c r="D9759" s="215">
        <v>191884868</v>
      </c>
      <c r="E9759" s="215">
        <v>1060</v>
      </c>
      <c r="F9759" s="215">
        <v>1242</v>
      </c>
      <c r="G9759" s="215">
        <v>1004</v>
      </c>
      <c r="I9759" s="215" t="s">
        <v>10268</v>
      </c>
      <c r="J9759" s="215" t="s">
        <v>10269</v>
      </c>
      <c r="K9759" s="215" t="s">
        <v>8688</v>
      </c>
      <c r="L9759" s="215" t="s">
        <v>11370</v>
      </c>
      <c r="AD9759" s="216"/>
    </row>
    <row r="9760" spans="1:30" s="215" customFormat="1" x14ac:dyDescent="0.25">
      <c r="A9760" s="215" t="s">
        <v>160</v>
      </c>
      <c r="B9760" s="215">
        <v>6281</v>
      </c>
      <c r="C9760" s="215" t="s">
        <v>290</v>
      </c>
      <c r="D9760" s="215">
        <v>191884869</v>
      </c>
      <c r="E9760" s="215">
        <v>1020</v>
      </c>
      <c r="F9760" s="215">
        <v>1110</v>
      </c>
      <c r="G9760" s="215">
        <v>1004</v>
      </c>
      <c r="I9760" s="215" t="s">
        <v>10270</v>
      </c>
      <c r="J9760" s="215" t="s">
        <v>10271</v>
      </c>
      <c r="K9760" s="215" t="s">
        <v>8688</v>
      </c>
      <c r="L9760" s="215" t="s">
        <v>11371</v>
      </c>
      <c r="AD9760" s="216"/>
    </row>
    <row r="9761" spans="1:30" s="215" customFormat="1" x14ac:dyDescent="0.25">
      <c r="A9761" s="215" t="s">
        <v>160</v>
      </c>
      <c r="B9761" s="215">
        <v>6281</v>
      </c>
      <c r="C9761" s="215" t="s">
        <v>290</v>
      </c>
      <c r="D9761" s="215">
        <v>191897874</v>
      </c>
      <c r="E9761" s="215">
        <v>1040</v>
      </c>
      <c r="F9761" s="215">
        <v>1220</v>
      </c>
      <c r="G9761" s="215">
        <v>1004</v>
      </c>
      <c r="I9761" s="215" t="s">
        <v>10272</v>
      </c>
      <c r="J9761" s="215" t="s">
        <v>10273</v>
      </c>
      <c r="K9761" s="215" t="s">
        <v>8688</v>
      </c>
      <c r="L9761" s="215" t="s">
        <v>11372</v>
      </c>
      <c r="AD9761" s="216"/>
    </row>
    <row r="9762" spans="1:30" s="215" customFormat="1" x14ac:dyDescent="0.25">
      <c r="A9762" s="215" t="s">
        <v>160</v>
      </c>
      <c r="B9762" s="215">
        <v>6281</v>
      </c>
      <c r="C9762" s="215" t="s">
        <v>290</v>
      </c>
      <c r="D9762" s="215">
        <v>191968774</v>
      </c>
      <c r="E9762" s="215">
        <v>1060</v>
      </c>
      <c r="F9762" s="215">
        <v>1220</v>
      </c>
      <c r="G9762" s="215">
        <v>1004</v>
      </c>
      <c r="I9762" s="215" t="s">
        <v>10274</v>
      </c>
      <c r="J9762" s="215" t="s">
        <v>10275</v>
      </c>
      <c r="K9762" s="215" t="s">
        <v>8688</v>
      </c>
      <c r="L9762" s="215" t="s">
        <v>11373</v>
      </c>
      <c r="AD9762" s="216"/>
    </row>
    <row r="9763" spans="1:30" s="215" customFormat="1" x14ac:dyDescent="0.25">
      <c r="A9763" s="215" t="s">
        <v>160</v>
      </c>
      <c r="B9763" s="215">
        <v>6281</v>
      </c>
      <c r="C9763" s="215" t="s">
        <v>290</v>
      </c>
      <c r="D9763" s="215">
        <v>191978579</v>
      </c>
      <c r="E9763" s="215">
        <v>1060</v>
      </c>
      <c r="F9763" s="215">
        <v>1274</v>
      </c>
      <c r="G9763" s="215">
        <v>1004</v>
      </c>
      <c r="I9763" s="215" t="s">
        <v>12017</v>
      </c>
      <c r="J9763" s="215" t="s">
        <v>12018</v>
      </c>
      <c r="K9763" s="215" t="s">
        <v>8688</v>
      </c>
      <c r="L9763" s="215" t="s">
        <v>12021</v>
      </c>
      <c r="AD9763" s="216"/>
    </row>
    <row r="9764" spans="1:30" s="215" customFormat="1" x14ac:dyDescent="0.25">
      <c r="A9764" s="215" t="s">
        <v>160</v>
      </c>
      <c r="B9764" s="215">
        <v>6281</v>
      </c>
      <c r="C9764" s="215" t="s">
        <v>290</v>
      </c>
      <c r="D9764" s="215">
        <v>191978581</v>
      </c>
      <c r="E9764" s="215">
        <v>1060</v>
      </c>
      <c r="F9764" s="215">
        <v>1274</v>
      </c>
      <c r="G9764" s="215">
        <v>1004</v>
      </c>
      <c r="I9764" s="215" t="s">
        <v>10276</v>
      </c>
      <c r="J9764" s="215" t="s">
        <v>10277</v>
      </c>
      <c r="K9764" s="215" t="s">
        <v>8688</v>
      </c>
      <c r="L9764" s="215" t="s">
        <v>11374</v>
      </c>
      <c r="AD9764" s="216"/>
    </row>
    <row r="9765" spans="1:30" s="215" customFormat="1" x14ac:dyDescent="0.25">
      <c r="A9765" s="215" t="s">
        <v>160</v>
      </c>
      <c r="B9765" s="215">
        <v>6281</v>
      </c>
      <c r="C9765" s="215" t="s">
        <v>290</v>
      </c>
      <c r="D9765" s="215">
        <v>191990440</v>
      </c>
      <c r="E9765" s="215">
        <v>1020</v>
      </c>
      <c r="F9765" s="215">
        <v>1110</v>
      </c>
      <c r="G9765" s="215">
        <v>1004</v>
      </c>
      <c r="I9765" s="215" t="s">
        <v>28711</v>
      </c>
      <c r="J9765" s="215" t="s">
        <v>28712</v>
      </c>
      <c r="K9765" s="215" t="s">
        <v>8688</v>
      </c>
      <c r="L9765" s="215" t="s">
        <v>28761</v>
      </c>
      <c r="AD9765" s="216"/>
    </row>
    <row r="9766" spans="1:30" s="215" customFormat="1" x14ac:dyDescent="0.25">
      <c r="A9766" s="215" t="s">
        <v>160</v>
      </c>
      <c r="B9766" s="215">
        <v>6281</v>
      </c>
      <c r="C9766" s="215" t="s">
        <v>290</v>
      </c>
      <c r="D9766" s="215">
        <v>191996534</v>
      </c>
      <c r="E9766" s="215">
        <v>1020</v>
      </c>
      <c r="F9766" s="215">
        <v>1110</v>
      </c>
      <c r="G9766" s="215">
        <v>1004</v>
      </c>
      <c r="I9766" s="215" t="s">
        <v>29041</v>
      </c>
      <c r="J9766" s="215" t="s">
        <v>29042</v>
      </c>
      <c r="K9766" s="215" t="s">
        <v>8688</v>
      </c>
      <c r="L9766" s="215" t="s">
        <v>29067</v>
      </c>
      <c r="AD9766" s="216"/>
    </row>
    <row r="9767" spans="1:30" s="215" customFormat="1" x14ac:dyDescent="0.25">
      <c r="A9767" s="215" t="s">
        <v>160</v>
      </c>
      <c r="B9767" s="215">
        <v>6282</v>
      </c>
      <c r="C9767" s="215" t="s">
        <v>291</v>
      </c>
      <c r="D9767" s="215">
        <v>191959946</v>
      </c>
      <c r="E9767" s="215">
        <v>1020</v>
      </c>
      <c r="F9767" s="215">
        <v>1122</v>
      </c>
      <c r="G9767" s="215">
        <v>1004</v>
      </c>
      <c r="I9767" s="215" t="s">
        <v>19509</v>
      </c>
      <c r="J9767" s="215" t="s">
        <v>19510</v>
      </c>
      <c r="K9767" s="215" t="s">
        <v>8688</v>
      </c>
      <c r="L9767" s="215" t="s">
        <v>22494</v>
      </c>
      <c r="AD9767" s="216"/>
    </row>
    <row r="9768" spans="1:30" s="215" customFormat="1" x14ac:dyDescent="0.25">
      <c r="A9768" s="215" t="s">
        <v>160</v>
      </c>
      <c r="B9768" s="215">
        <v>6285</v>
      </c>
      <c r="C9768" s="215" t="s">
        <v>293</v>
      </c>
      <c r="D9768" s="215">
        <v>955638</v>
      </c>
      <c r="E9768" s="215">
        <v>1030</v>
      </c>
      <c r="F9768" s="215">
        <v>1122</v>
      </c>
      <c r="G9768" s="215">
        <v>1004</v>
      </c>
      <c r="I9768" s="215" t="s">
        <v>19511</v>
      </c>
      <c r="J9768" s="215" t="s">
        <v>19512</v>
      </c>
      <c r="K9768" s="215" t="s">
        <v>8688</v>
      </c>
      <c r="L9768" s="215" t="s">
        <v>22495</v>
      </c>
      <c r="AD9768" s="216"/>
    </row>
    <row r="9769" spans="1:30" s="215" customFormat="1" x14ac:dyDescent="0.25">
      <c r="A9769" s="215" t="s">
        <v>160</v>
      </c>
      <c r="B9769" s="215">
        <v>6285</v>
      </c>
      <c r="C9769" s="215" t="s">
        <v>293</v>
      </c>
      <c r="D9769" s="215">
        <v>955644</v>
      </c>
      <c r="E9769" s="215">
        <v>1040</v>
      </c>
      <c r="G9769" s="215">
        <v>1004</v>
      </c>
      <c r="I9769" s="215" t="s">
        <v>19513</v>
      </c>
      <c r="J9769" s="215" t="s">
        <v>19514</v>
      </c>
      <c r="K9769" s="215" t="s">
        <v>8688</v>
      </c>
      <c r="L9769" s="215" t="s">
        <v>22496</v>
      </c>
      <c r="AD9769" s="216"/>
    </row>
    <row r="9770" spans="1:30" s="215" customFormat="1" x14ac:dyDescent="0.25">
      <c r="A9770" s="215" t="s">
        <v>160</v>
      </c>
      <c r="B9770" s="215">
        <v>6285</v>
      </c>
      <c r="C9770" s="215" t="s">
        <v>293</v>
      </c>
      <c r="D9770" s="215">
        <v>955660</v>
      </c>
      <c r="E9770" s="215">
        <v>1020</v>
      </c>
      <c r="F9770" s="215">
        <v>1110</v>
      </c>
      <c r="G9770" s="215">
        <v>1004</v>
      </c>
      <c r="I9770" s="215" t="s">
        <v>19515</v>
      </c>
      <c r="J9770" s="215" t="s">
        <v>19516</v>
      </c>
      <c r="K9770" s="215" t="s">
        <v>8688</v>
      </c>
      <c r="L9770" s="215" t="s">
        <v>22497</v>
      </c>
      <c r="AD9770" s="216"/>
    </row>
    <row r="9771" spans="1:30" s="215" customFormat="1" x14ac:dyDescent="0.25">
      <c r="A9771" s="215" t="s">
        <v>160</v>
      </c>
      <c r="B9771" s="215">
        <v>6285</v>
      </c>
      <c r="C9771" s="215" t="s">
        <v>293</v>
      </c>
      <c r="D9771" s="215">
        <v>955669</v>
      </c>
      <c r="E9771" s="215">
        <v>1020</v>
      </c>
      <c r="F9771" s="215">
        <v>1110</v>
      </c>
      <c r="G9771" s="215">
        <v>1004</v>
      </c>
      <c r="I9771" s="215" t="s">
        <v>19517</v>
      </c>
      <c r="J9771" s="215" t="s">
        <v>19518</v>
      </c>
      <c r="K9771" s="215" t="s">
        <v>8688</v>
      </c>
      <c r="L9771" s="215" t="s">
        <v>22498</v>
      </c>
      <c r="AD9771" s="216"/>
    </row>
    <row r="9772" spans="1:30" s="215" customFormat="1" x14ac:dyDescent="0.25">
      <c r="A9772" s="215" t="s">
        <v>160</v>
      </c>
      <c r="B9772" s="215">
        <v>6285</v>
      </c>
      <c r="C9772" s="215" t="s">
        <v>293</v>
      </c>
      <c r="D9772" s="215">
        <v>955690</v>
      </c>
      <c r="E9772" s="215">
        <v>1030</v>
      </c>
      <c r="F9772" s="215">
        <v>1110</v>
      </c>
      <c r="G9772" s="215">
        <v>1004</v>
      </c>
      <c r="I9772" s="215" t="s">
        <v>19519</v>
      </c>
      <c r="J9772" s="215" t="s">
        <v>19520</v>
      </c>
      <c r="K9772" s="215" t="s">
        <v>8688</v>
      </c>
      <c r="L9772" s="215" t="s">
        <v>22499</v>
      </c>
      <c r="AD9772" s="216"/>
    </row>
    <row r="9773" spans="1:30" s="215" customFormat="1" x14ac:dyDescent="0.25">
      <c r="A9773" s="215" t="s">
        <v>160</v>
      </c>
      <c r="B9773" s="215">
        <v>6285</v>
      </c>
      <c r="C9773" s="215" t="s">
        <v>293</v>
      </c>
      <c r="D9773" s="215">
        <v>955701</v>
      </c>
      <c r="E9773" s="215">
        <v>1020</v>
      </c>
      <c r="F9773" s="215">
        <v>1110</v>
      </c>
      <c r="G9773" s="215">
        <v>1004</v>
      </c>
      <c r="I9773" s="215" t="s">
        <v>19521</v>
      </c>
      <c r="J9773" s="215" t="s">
        <v>19522</v>
      </c>
      <c r="K9773" s="215" t="s">
        <v>8688</v>
      </c>
      <c r="L9773" s="215" t="s">
        <v>22500</v>
      </c>
      <c r="AD9773" s="216"/>
    </row>
    <row r="9774" spans="1:30" s="215" customFormat="1" x14ac:dyDescent="0.25">
      <c r="A9774" s="215" t="s">
        <v>160</v>
      </c>
      <c r="B9774" s="215">
        <v>6285</v>
      </c>
      <c r="C9774" s="215" t="s">
        <v>293</v>
      </c>
      <c r="D9774" s="215">
        <v>955719</v>
      </c>
      <c r="E9774" s="215">
        <v>1040</v>
      </c>
      <c r="F9774" s="215">
        <v>1121</v>
      </c>
      <c r="G9774" s="215">
        <v>1004</v>
      </c>
      <c r="I9774" s="215" t="s">
        <v>5109</v>
      </c>
      <c r="J9774" s="215" t="s">
        <v>5110</v>
      </c>
      <c r="K9774" s="215" t="s">
        <v>328</v>
      </c>
      <c r="L9774" s="215" t="s">
        <v>6088</v>
      </c>
      <c r="AD9774" s="216"/>
    </row>
    <row r="9775" spans="1:30" s="215" customFormat="1" x14ac:dyDescent="0.25">
      <c r="A9775" s="215" t="s">
        <v>160</v>
      </c>
      <c r="B9775" s="215">
        <v>6285</v>
      </c>
      <c r="C9775" s="215" t="s">
        <v>293</v>
      </c>
      <c r="D9775" s="215">
        <v>955735</v>
      </c>
      <c r="E9775" s="215">
        <v>1020</v>
      </c>
      <c r="F9775" s="215">
        <v>1110</v>
      </c>
      <c r="G9775" s="215">
        <v>1004</v>
      </c>
      <c r="I9775" s="215" t="s">
        <v>19523</v>
      </c>
      <c r="J9775" s="215" t="s">
        <v>19524</v>
      </c>
      <c r="K9775" s="215" t="s">
        <v>8688</v>
      </c>
      <c r="L9775" s="215" t="s">
        <v>22501</v>
      </c>
      <c r="AD9775" s="216"/>
    </row>
    <row r="9776" spans="1:30" s="215" customFormat="1" x14ac:dyDescent="0.25">
      <c r="A9776" s="215" t="s">
        <v>160</v>
      </c>
      <c r="B9776" s="215">
        <v>6285</v>
      </c>
      <c r="C9776" s="215" t="s">
        <v>293</v>
      </c>
      <c r="D9776" s="215">
        <v>955736</v>
      </c>
      <c r="E9776" s="215">
        <v>1030</v>
      </c>
      <c r="F9776" s="215">
        <v>1110</v>
      </c>
      <c r="G9776" s="215">
        <v>1004</v>
      </c>
      <c r="I9776" s="215" t="s">
        <v>19525</v>
      </c>
      <c r="J9776" s="215" t="s">
        <v>19526</v>
      </c>
      <c r="K9776" s="215" t="s">
        <v>8688</v>
      </c>
      <c r="L9776" s="215" t="s">
        <v>22502</v>
      </c>
      <c r="AD9776" s="216"/>
    </row>
    <row r="9777" spans="1:30" s="215" customFormat="1" x14ac:dyDescent="0.25">
      <c r="A9777" s="215" t="s">
        <v>160</v>
      </c>
      <c r="B9777" s="215">
        <v>6285</v>
      </c>
      <c r="C9777" s="215" t="s">
        <v>293</v>
      </c>
      <c r="D9777" s="215">
        <v>955737</v>
      </c>
      <c r="E9777" s="215">
        <v>1030</v>
      </c>
      <c r="F9777" s="215">
        <v>1110</v>
      </c>
      <c r="G9777" s="215">
        <v>1004</v>
      </c>
      <c r="I9777" s="215" t="s">
        <v>19527</v>
      </c>
      <c r="J9777" s="215" t="s">
        <v>19528</v>
      </c>
      <c r="K9777" s="215" t="s">
        <v>8688</v>
      </c>
      <c r="L9777" s="215" t="s">
        <v>22503</v>
      </c>
      <c r="AD9777" s="216"/>
    </row>
    <row r="9778" spans="1:30" s="215" customFormat="1" x14ac:dyDescent="0.25">
      <c r="A9778" s="215" t="s">
        <v>160</v>
      </c>
      <c r="B9778" s="215">
        <v>6285</v>
      </c>
      <c r="C9778" s="215" t="s">
        <v>293</v>
      </c>
      <c r="D9778" s="215">
        <v>955930</v>
      </c>
      <c r="E9778" s="215">
        <v>1020</v>
      </c>
      <c r="F9778" s="215">
        <v>1110</v>
      </c>
      <c r="G9778" s="215">
        <v>1004</v>
      </c>
      <c r="I9778" s="215" t="s">
        <v>5111</v>
      </c>
      <c r="J9778" s="215" t="s">
        <v>5112</v>
      </c>
      <c r="K9778" s="215" t="s">
        <v>328</v>
      </c>
      <c r="L9778" s="215" t="s">
        <v>6089</v>
      </c>
      <c r="AD9778" s="216"/>
    </row>
    <row r="9779" spans="1:30" s="215" customFormat="1" x14ac:dyDescent="0.25">
      <c r="A9779" s="215" t="s">
        <v>160</v>
      </c>
      <c r="B9779" s="215">
        <v>6285</v>
      </c>
      <c r="C9779" s="215" t="s">
        <v>293</v>
      </c>
      <c r="D9779" s="215">
        <v>955931</v>
      </c>
      <c r="E9779" s="215">
        <v>1030</v>
      </c>
      <c r="F9779" s="215">
        <v>1110</v>
      </c>
      <c r="G9779" s="215">
        <v>1004</v>
      </c>
      <c r="I9779" s="215" t="s">
        <v>5113</v>
      </c>
      <c r="J9779" s="215" t="s">
        <v>5114</v>
      </c>
      <c r="K9779" s="215" t="s">
        <v>328</v>
      </c>
      <c r="L9779" s="215" t="s">
        <v>6090</v>
      </c>
      <c r="AD9779" s="216"/>
    </row>
    <row r="9780" spans="1:30" s="215" customFormat="1" x14ac:dyDescent="0.25">
      <c r="A9780" s="215" t="s">
        <v>160</v>
      </c>
      <c r="B9780" s="215">
        <v>6285</v>
      </c>
      <c r="C9780" s="215" t="s">
        <v>293</v>
      </c>
      <c r="D9780" s="215">
        <v>955966</v>
      </c>
      <c r="E9780" s="215">
        <v>1020</v>
      </c>
      <c r="F9780" s="215">
        <v>1121</v>
      </c>
      <c r="G9780" s="215">
        <v>1004</v>
      </c>
      <c r="I9780" s="215" t="s">
        <v>5115</v>
      </c>
      <c r="J9780" s="215" t="s">
        <v>5116</v>
      </c>
      <c r="K9780" s="215" t="s">
        <v>328</v>
      </c>
      <c r="L9780" s="215" t="s">
        <v>6091</v>
      </c>
      <c r="AD9780" s="216"/>
    </row>
    <row r="9781" spans="1:30" s="215" customFormat="1" x14ac:dyDescent="0.25">
      <c r="A9781" s="215" t="s">
        <v>160</v>
      </c>
      <c r="B9781" s="215">
        <v>6285</v>
      </c>
      <c r="C9781" s="215" t="s">
        <v>293</v>
      </c>
      <c r="D9781" s="215">
        <v>956122</v>
      </c>
      <c r="E9781" s="215">
        <v>1020</v>
      </c>
      <c r="F9781" s="215">
        <v>1110</v>
      </c>
      <c r="G9781" s="215">
        <v>1004</v>
      </c>
      <c r="I9781" s="215" t="s">
        <v>5117</v>
      </c>
      <c r="J9781" s="215" t="s">
        <v>5118</v>
      </c>
      <c r="K9781" s="215" t="s">
        <v>328</v>
      </c>
      <c r="L9781" s="215" t="s">
        <v>6092</v>
      </c>
      <c r="AD9781" s="216"/>
    </row>
    <row r="9782" spans="1:30" s="215" customFormat="1" x14ac:dyDescent="0.25">
      <c r="A9782" s="215" t="s">
        <v>160</v>
      </c>
      <c r="B9782" s="215">
        <v>6285</v>
      </c>
      <c r="C9782" s="215" t="s">
        <v>293</v>
      </c>
      <c r="D9782" s="215">
        <v>956134</v>
      </c>
      <c r="E9782" s="215">
        <v>1020</v>
      </c>
      <c r="F9782" s="215">
        <v>1122</v>
      </c>
      <c r="G9782" s="215">
        <v>1004</v>
      </c>
      <c r="I9782" s="215" t="s">
        <v>5119</v>
      </c>
      <c r="J9782" s="215" t="s">
        <v>5120</v>
      </c>
      <c r="K9782" s="215" t="s">
        <v>328</v>
      </c>
      <c r="L9782" s="215" t="s">
        <v>6093</v>
      </c>
      <c r="AD9782" s="216"/>
    </row>
    <row r="9783" spans="1:30" s="215" customFormat="1" x14ac:dyDescent="0.25">
      <c r="A9783" s="215" t="s">
        <v>160</v>
      </c>
      <c r="B9783" s="215">
        <v>6285</v>
      </c>
      <c r="C9783" s="215" t="s">
        <v>293</v>
      </c>
      <c r="D9783" s="215">
        <v>956150</v>
      </c>
      <c r="E9783" s="215">
        <v>1020</v>
      </c>
      <c r="F9783" s="215">
        <v>1122</v>
      </c>
      <c r="G9783" s="215">
        <v>1004</v>
      </c>
      <c r="I9783" s="215" t="s">
        <v>5121</v>
      </c>
      <c r="J9783" s="215" t="s">
        <v>5122</v>
      </c>
      <c r="K9783" s="215" t="s">
        <v>328</v>
      </c>
      <c r="L9783" s="215" t="s">
        <v>6093</v>
      </c>
      <c r="AD9783" s="216"/>
    </row>
    <row r="9784" spans="1:30" s="215" customFormat="1" x14ac:dyDescent="0.25">
      <c r="A9784" s="215" t="s">
        <v>160</v>
      </c>
      <c r="B9784" s="215">
        <v>6285</v>
      </c>
      <c r="C9784" s="215" t="s">
        <v>293</v>
      </c>
      <c r="D9784" s="215">
        <v>3166228</v>
      </c>
      <c r="E9784" s="215">
        <v>1020</v>
      </c>
      <c r="F9784" s="215">
        <v>1110</v>
      </c>
      <c r="G9784" s="215">
        <v>1004</v>
      </c>
      <c r="I9784" s="215" t="s">
        <v>6824</v>
      </c>
      <c r="J9784" s="215" t="s">
        <v>6825</v>
      </c>
      <c r="K9784" s="215" t="s">
        <v>328</v>
      </c>
      <c r="L9784" s="215" t="s">
        <v>7404</v>
      </c>
      <c r="AD9784" s="216"/>
    </row>
    <row r="9785" spans="1:30" s="215" customFormat="1" x14ac:dyDescent="0.25">
      <c r="A9785" s="215" t="s">
        <v>160</v>
      </c>
      <c r="B9785" s="215">
        <v>6285</v>
      </c>
      <c r="C9785" s="215" t="s">
        <v>293</v>
      </c>
      <c r="D9785" s="215">
        <v>9030283</v>
      </c>
      <c r="E9785" s="215">
        <v>1060</v>
      </c>
      <c r="F9785" s="215">
        <v>1122</v>
      </c>
      <c r="G9785" s="215">
        <v>1004</v>
      </c>
      <c r="I9785" s="215" t="s">
        <v>5123</v>
      </c>
      <c r="J9785" s="215" t="s">
        <v>5124</v>
      </c>
      <c r="K9785" s="215" t="s">
        <v>328</v>
      </c>
      <c r="L9785" s="215" t="s">
        <v>6094</v>
      </c>
      <c r="AD9785" s="216"/>
    </row>
    <row r="9786" spans="1:30" s="215" customFormat="1" x14ac:dyDescent="0.25">
      <c r="A9786" s="215" t="s">
        <v>160</v>
      </c>
      <c r="B9786" s="215">
        <v>6285</v>
      </c>
      <c r="C9786" s="215" t="s">
        <v>293</v>
      </c>
      <c r="D9786" s="215">
        <v>9030296</v>
      </c>
      <c r="E9786" s="215">
        <v>1060</v>
      </c>
      <c r="F9786" s="215">
        <v>1211</v>
      </c>
      <c r="G9786" s="215">
        <v>1004</v>
      </c>
      <c r="I9786" s="215" t="s">
        <v>19529</v>
      </c>
      <c r="J9786" s="215" t="s">
        <v>19530</v>
      </c>
      <c r="K9786" s="215" t="s">
        <v>8688</v>
      </c>
      <c r="L9786" s="215" t="s">
        <v>22504</v>
      </c>
      <c r="AD9786" s="216"/>
    </row>
    <row r="9787" spans="1:30" s="215" customFormat="1" x14ac:dyDescent="0.25">
      <c r="A9787" s="215" t="s">
        <v>160</v>
      </c>
      <c r="B9787" s="215">
        <v>6285</v>
      </c>
      <c r="C9787" s="215" t="s">
        <v>293</v>
      </c>
      <c r="D9787" s="215">
        <v>9030297</v>
      </c>
      <c r="E9787" s="215">
        <v>1060</v>
      </c>
      <c r="G9787" s="215">
        <v>1004</v>
      </c>
      <c r="I9787" s="215" t="s">
        <v>19531</v>
      </c>
      <c r="J9787" s="215" t="s">
        <v>19532</v>
      </c>
      <c r="K9787" s="215" t="s">
        <v>8688</v>
      </c>
      <c r="L9787" s="215" t="s">
        <v>22505</v>
      </c>
      <c r="AD9787" s="216"/>
    </row>
    <row r="9788" spans="1:30" s="215" customFormat="1" x14ac:dyDescent="0.25">
      <c r="A9788" s="215" t="s">
        <v>160</v>
      </c>
      <c r="B9788" s="215">
        <v>6285</v>
      </c>
      <c r="C9788" s="215" t="s">
        <v>293</v>
      </c>
      <c r="D9788" s="215">
        <v>9030298</v>
      </c>
      <c r="E9788" s="215">
        <v>1060</v>
      </c>
      <c r="F9788" s="215">
        <v>1230</v>
      </c>
      <c r="G9788" s="215">
        <v>1004</v>
      </c>
      <c r="I9788" s="215" t="s">
        <v>19533</v>
      </c>
      <c r="J9788" s="215" t="s">
        <v>19534</v>
      </c>
      <c r="K9788" s="215" t="s">
        <v>8688</v>
      </c>
      <c r="L9788" s="215" t="s">
        <v>22506</v>
      </c>
      <c r="AD9788" s="216"/>
    </row>
    <row r="9789" spans="1:30" s="215" customFormat="1" x14ac:dyDescent="0.25">
      <c r="A9789" s="215" t="s">
        <v>160</v>
      </c>
      <c r="B9789" s="215">
        <v>6285</v>
      </c>
      <c r="C9789" s="215" t="s">
        <v>293</v>
      </c>
      <c r="D9789" s="215">
        <v>9072571</v>
      </c>
      <c r="E9789" s="215">
        <v>1060</v>
      </c>
      <c r="G9789" s="215">
        <v>1004</v>
      </c>
      <c r="I9789" s="215" t="s">
        <v>19535</v>
      </c>
      <c r="J9789" s="215" t="s">
        <v>19536</v>
      </c>
      <c r="K9789" s="215" t="s">
        <v>8688</v>
      </c>
      <c r="L9789" s="215" t="s">
        <v>22507</v>
      </c>
      <c r="AD9789" s="216"/>
    </row>
    <row r="9790" spans="1:30" s="215" customFormat="1" x14ac:dyDescent="0.25">
      <c r="A9790" s="215" t="s">
        <v>160</v>
      </c>
      <c r="B9790" s="215">
        <v>6285</v>
      </c>
      <c r="C9790" s="215" t="s">
        <v>293</v>
      </c>
      <c r="D9790" s="215">
        <v>190203984</v>
      </c>
      <c r="E9790" s="215">
        <v>1020</v>
      </c>
      <c r="F9790" s="215">
        <v>1121</v>
      </c>
      <c r="G9790" s="215">
        <v>1004</v>
      </c>
      <c r="I9790" s="215" t="s">
        <v>5125</v>
      </c>
      <c r="J9790" s="215" t="s">
        <v>5126</v>
      </c>
      <c r="K9790" s="215" t="s">
        <v>328</v>
      </c>
      <c r="L9790" s="215" t="s">
        <v>6088</v>
      </c>
      <c r="AD9790" s="216"/>
    </row>
    <row r="9791" spans="1:30" s="215" customFormat="1" x14ac:dyDescent="0.25">
      <c r="A9791" s="215" t="s">
        <v>160</v>
      </c>
      <c r="B9791" s="215">
        <v>6285</v>
      </c>
      <c r="C9791" s="215" t="s">
        <v>293</v>
      </c>
      <c r="D9791" s="215">
        <v>190204544</v>
      </c>
      <c r="E9791" s="215">
        <v>1020</v>
      </c>
      <c r="F9791" s="215">
        <v>1122</v>
      </c>
      <c r="G9791" s="215">
        <v>1004</v>
      </c>
      <c r="I9791" s="215" t="s">
        <v>19537</v>
      </c>
      <c r="J9791" s="215" t="s">
        <v>19538</v>
      </c>
      <c r="K9791" s="215" t="s">
        <v>8688</v>
      </c>
      <c r="L9791" s="215" t="s">
        <v>22508</v>
      </c>
      <c r="AD9791" s="216"/>
    </row>
    <row r="9792" spans="1:30" s="215" customFormat="1" x14ac:dyDescent="0.25">
      <c r="A9792" s="215" t="s">
        <v>160</v>
      </c>
      <c r="B9792" s="215">
        <v>6285</v>
      </c>
      <c r="C9792" s="215" t="s">
        <v>293</v>
      </c>
      <c r="D9792" s="215">
        <v>190208268</v>
      </c>
      <c r="E9792" s="215">
        <v>1020</v>
      </c>
      <c r="F9792" s="215">
        <v>1110</v>
      </c>
      <c r="G9792" s="215">
        <v>1004</v>
      </c>
      <c r="I9792" s="215" t="s">
        <v>19539</v>
      </c>
      <c r="J9792" s="215" t="s">
        <v>19540</v>
      </c>
      <c r="K9792" s="215" t="s">
        <v>8688</v>
      </c>
      <c r="L9792" s="215" t="s">
        <v>22509</v>
      </c>
      <c r="AD9792" s="216"/>
    </row>
    <row r="9793" spans="1:30" s="215" customFormat="1" x14ac:dyDescent="0.25">
      <c r="A9793" s="215" t="s">
        <v>160</v>
      </c>
      <c r="B9793" s="215">
        <v>6285</v>
      </c>
      <c r="C9793" s="215" t="s">
        <v>293</v>
      </c>
      <c r="D9793" s="215">
        <v>190208271</v>
      </c>
      <c r="E9793" s="215">
        <v>1020</v>
      </c>
      <c r="F9793" s="215">
        <v>1110</v>
      </c>
      <c r="G9793" s="215">
        <v>1004</v>
      </c>
      <c r="I9793" s="215" t="s">
        <v>19539</v>
      </c>
      <c r="J9793" s="215" t="s">
        <v>19540</v>
      </c>
      <c r="K9793" s="215" t="s">
        <v>8688</v>
      </c>
      <c r="L9793" s="215" t="s">
        <v>22510</v>
      </c>
      <c r="AD9793" s="216"/>
    </row>
    <row r="9794" spans="1:30" s="215" customFormat="1" x14ac:dyDescent="0.25">
      <c r="A9794" s="215" t="s">
        <v>160</v>
      </c>
      <c r="B9794" s="215">
        <v>6285</v>
      </c>
      <c r="C9794" s="215" t="s">
        <v>293</v>
      </c>
      <c r="D9794" s="215">
        <v>190208272</v>
      </c>
      <c r="E9794" s="215">
        <v>1020</v>
      </c>
      <c r="F9794" s="215">
        <v>1122</v>
      </c>
      <c r="G9794" s="215">
        <v>1004</v>
      </c>
      <c r="I9794" s="215" t="s">
        <v>19539</v>
      </c>
      <c r="J9794" s="215" t="s">
        <v>19540</v>
      </c>
      <c r="K9794" s="215" t="s">
        <v>8688</v>
      </c>
      <c r="L9794" s="215" t="s">
        <v>22511</v>
      </c>
      <c r="AD9794" s="216"/>
    </row>
    <row r="9795" spans="1:30" s="215" customFormat="1" x14ac:dyDescent="0.25">
      <c r="A9795" s="215" t="s">
        <v>160</v>
      </c>
      <c r="B9795" s="215">
        <v>6285</v>
      </c>
      <c r="C9795" s="215" t="s">
        <v>293</v>
      </c>
      <c r="D9795" s="215">
        <v>190208277</v>
      </c>
      <c r="E9795" s="215">
        <v>1020</v>
      </c>
      <c r="F9795" s="215">
        <v>1110</v>
      </c>
      <c r="G9795" s="215">
        <v>1004</v>
      </c>
      <c r="I9795" s="215" t="s">
        <v>19539</v>
      </c>
      <c r="J9795" s="215" t="s">
        <v>19540</v>
      </c>
      <c r="K9795" s="215" t="s">
        <v>8688</v>
      </c>
      <c r="L9795" s="215" t="s">
        <v>22512</v>
      </c>
      <c r="AD9795" s="216"/>
    </row>
    <row r="9796" spans="1:30" s="215" customFormat="1" x14ac:dyDescent="0.25">
      <c r="A9796" s="215" t="s">
        <v>160</v>
      </c>
      <c r="B9796" s="215">
        <v>6285</v>
      </c>
      <c r="C9796" s="215" t="s">
        <v>293</v>
      </c>
      <c r="D9796" s="215">
        <v>190208398</v>
      </c>
      <c r="E9796" s="215">
        <v>1020</v>
      </c>
      <c r="F9796" s="215">
        <v>1121</v>
      </c>
      <c r="G9796" s="215">
        <v>1004</v>
      </c>
      <c r="I9796" s="215" t="s">
        <v>19541</v>
      </c>
      <c r="J9796" s="215" t="s">
        <v>19542</v>
      </c>
      <c r="K9796" s="215" t="s">
        <v>8688</v>
      </c>
      <c r="L9796" s="215" t="s">
        <v>22513</v>
      </c>
      <c r="AD9796" s="216"/>
    </row>
    <row r="9797" spans="1:30" s="215" customFormat="1" x14ac:dyDescent="0.25">
      <c r="A9797" s="215" t="s">
        <v>160</v>
      </c>
      <c r="B9797" s="215">
        <v>6285</v>
      </c>
      <c r="C9797" s="215" t="s">
        <v>293</v>
      </c>
      <c r="D9797" s="215">
        <v>190208401</v>
      </c>
      <c r="E9797" s="215">
        <v>1020</v>
      </c>
      <c r="F9797" s="215">
        <v>1110</v>
      </c>
      <c r="G9797" s="215">
        <v>1004</v>
      </c>
      <c r="I9797" s="215" t="s">
        <v>19539</v>
      </c>
      <c r="J9797" s="215" t="s">
        <v>19540</v>
      </c>
      <c r="K9797" s="215" t="s">
        <v>8688</v>
      </c>
      <c r="L9797" s="215" t="s">
        <v>22514</v>
      </c>
      <c r="AD9797" s="216"/>
    </row>
    <row r="9798" spans="1:30" s="215" customFormat="1" x14ac:dyDescent="0.25">
      <c r="A9798" s="215" t="s">
        <v>160</v>
      </c>
      <c r="B9798" s="215">
        <v>6285</v>
      </c>
      <c r="C9798" s="215" t="s">
        <v>293</v>
      </c>
      <c r="D9798" s="215">
        <v>190208439</v>
      </c>
      <c r="E9798" s="215">
        <v>1020</v>
      </c>
      <c r="F9798" s="215">
        <v>1110</v>
      </c>
      <c r="G9798" s="215">
        <v>1004</v>
      </c>
      <c r="I9798" s="215" t="s">
        <v>19543</v>
      </c>
      <c r="J9798" s="215" t="s">
        <v>19544</v>
      </c>
      <c r="K9798" s="215" t="s">
        <v>8688</v>
      </c>
      <c r="L9798" s="215" t="s">
        <v>22515</v>
      </c>
      <c r="AD9798" s="216"/>
    </row>
    <row r="9799" spans="1:30" s="215" customFormat="1" x14ac:dyDescent="0.25">
      <c r="A9799" s="215" t="s">
        <v>160</v>
      </c>
      <c r="B9799" s="215">
        <v>6285</v>
      </c>
      <c r="C9799" s="215" t="s">
        <v>293</v>
      </c>
      <c r="D9799" s="215">
        <v>190208549</v>
      </c>
      <c r="E9799" s="215">
        <v>1020</v>
      </c>
      <c r="F9799" s="215">
        <v>1110</v>
      </c>
      <c r="G9799" s="215">
        <v>1004</v>
      </c>
      <c r="I9799" s="215" t="s">
        <v>5127</v>
      </c>
      <c r="J9799" s="215" t="s">
        <v>5128</v>
      </c>
      <c r="K9799" s="215" t="s">
        <v>328</v>
      </c>
      <c r="L9799" s="215" t="s">
        <v>6092</v>
      </c>
      <c r="AD9799" s="216"/>
    </row>
    <row r="9800" spans="1:30" s="215" customFormat="1" x14ac:dyDescent="0.25">
      <c r="A9800" s="215" t="s">
        <v>160</v>
      </c>
      <c r="B9800" s="215">
        <v>6285</v>
      </c>
      <c r="C9800" s="215" t="s">
        <v>293</v>
      </c>
      <c r="D9800" s="215">
        <v>190208552</v>
      </c>
      <c r="E9800" s="215">
        <v>1020</v>
      </c>
      <c r="F9800" s="215">
        <v>1110</v>
      </c>
      <c r="G9800" s="215">
        <v>1004</v>
      </c>
      <c r="I9800" s="215" t="s">
        <v>19545</v>
      </c>
      <c r="J9800" s="215" t="s">
        <v>19546</v>
      </c>
      <c r="K9800" s="215" t="s">
        <v>8688</v>
      </c>
      <c r="L9800" s="215" t="s">
        <v>22516</v>
      </c>
      <c r="AD9800" s="216"/>
    </row>
    <row r="9801" spans="1:30" s="215" customFormat="1" x14ac:dyDescent="0.25">
      <c r="A9801" s="215" t="s">
        <v>160</v>
      </c>
      <c r="B9801" s="215">
        <v>6285</v>
      </c>
      <c r="C9801" s="215" t="s">
        <v>293</v>
      </c>
      <c r="D9801" s="215">
        <v>190208574</v>
      </c>
      <c r="E9801" s="215">
        <v>1020</v>
      </c>
      <c r="F9801" s="215">
        <v>1110</v>
      </c>
      <c r="G9801" s="215">
        <v>1004</v>
      </c>
      <c r="I9801" s="215" t="s">
        <v>11665</v>
      </c>
      <c r="J9801" s="215" t="s">
        <v>11666</v>
      </c>
      <c r="K9801" s="215" t="s">
        <v>328</v>
      </c>
      <c r="L9801" s="215" t="s">
        <v>11670</v>
      </c>
      <c r="AD9801" s="216"/>
    </row>
    <row r="9802" spans="1:30" s="215" customFormat="1" x14ac:dyDescent="0.25">
      <c r="A9802" s="215" t="s">
        <v>160</v>
      </c>
      <c r="B9802" s="215">
        <v>6285</v>
      </c>
      <c r="C9802" s="215" t="s">
        <v>293</v>
      </c>
      <c r="D9802" s="215">
        <v>190208739</v>
      </c>
      <c r="E9802" s="215">
        <v>1020</v>
      </c>
      <c r="F9802" s="215">
        <v>1110</v>
      </c>
      <c r="G9802" s="215">
        <v>1004</v>
      </c>
      <c r="I9802" s="215" t="s">
        <v>19547</v>
      </c>
      <c r="J9802" s="215" t="s">
        <v>19548</v>
      </c>
      <c r="K9802" s="215" t="s">
        <v>8688</v>
      </c>
      <c r="L9802" s="215" t="s">
        <v>22517</v>
      </c>
      <c r="AD9802" s="216"/>
    </row>
    <row r="9803" spans="1:30" s="215" customFormat="1" x14ac:dyDescent="0.25">
      <c r="A9803" s="215" t="s">
        <v>160</v>
      </c>
      <c r="B9803" s="215">
        <v>6285</v>
      </c>
      <c r="C9803" s="215" t="s">
        <v>293</v>
      </c>
      <c r="D9803" s="215">
        <v>190208744</v>
      </c>
      <c r="E9803" s="215">
        <v>1020</v>
      </c>
      <c r="F9803" s="215">
        <v>1110</v>
      </c>
      <c r="G9803" s="215">
        <v>1004</v>
      </c>
      <c r="I9803" s="215" t="s">
        <v>5129</v>
      </c>
      <c r="J9803" s="215" t="s">
        <v>5130</v>
      </c>
      <c r="K9803" s="215" t="s">
        <v>328</v>
      </c>
      <c r="L9803" s="215" t="s">
        <v>7404</v>
      </c>
      <c r="AD9803" s="216"/>
    </row>
    <row r="9804" spans="1:30" s="215" customFormat="1" x14ac:dyDescent="0.25">
      <c r="A9804" s="215" t="s">
        <v>160</v>
      </c>
      <c r="B9804" s="215">
        <v>6285</v>
      </c>
      <c r="C9804" s="215" t="s">
        <v>293</v>
      </c>
      <c r="D9804" s="215">
        <v>190208749</v>
      </c>
      <c r="E9804" s="215">
        <v>1020</v>
      </c>
      <c r="F9804" s="215">
        <v>1110</v>
      </c>
      <c r="G9804" s="215">
        <v>1004</v>
      </c>
      <c r="I9804" s="215" t="s">
        <v>5131</v>
      </c>
      <c r="J9804" s="215" t="s">
        <v>5132</v>
      </c>
      <c r="K9804" s="215" t="s">
        <v>328</v>
      </c>
      <c r="L9804" s="215" t="s">
        <v>7404</v>
      </c>
      <c r="AD9804" s="216"/>
    </row>
    <row r="9805" spans="1:30" s="215" customFormat="1" x14ac:dyDescent="0.25">
      <c r="A9805" s="215" t="s">
        <v>160</v>
      </c>
      <c r="B9805" s="215">
        <v>6285</v>
      </c>
      <c r="C9805" s="215" t="s">
        <v>293</v>
      </c>
      <c r="D9805" s="215">
        <v>190208770</v>
      </c>
      <c r="E9805" s="215">
        <v>1020</v>
      </c>
      <c r="F9805" s="215">
        <v>1110</v>
      </c>
      <c r="G9805" s="215">
        <v>1004</v>
      </c>
      <c r="I9805" s="215" t="s">
        <v>19549</v>
      </c>
      <c r="J9805" s="215" t="s">
        <v>19550</v>
      </c>
      <c r="K9805" s="215" t="s">
        <v>8688</v>
      </c>
      <c r="L9805" s="215" t="s">
        <v>22518</v>
      </c>
      <c r="AD9805" s="216"/>
    </row>
    <row r="9806" spans="1:30" s="215" customFormat="1" x14ac:dyDescent="0.25">
      <c r="A9806" s="215" t="s">
        <v>160</v>
      </c>
      <c r="B9806" s="215">
        <v>6285</v>
      </c>
      <c r="C9806" s="215" t="s">
        <v>293</v>
      </c>
      <c r="D9806" s="215">
        <v>190208773</v>
      </c>
      <c r="E9806" s="215">
        <v>1020</v>
      </c>
      <c r="F9806" s="215">
        <v>1110</v>
      </c>
      <c r="G9806" s="215">
        <v>1004</v>
      </c>
      <c r="I9806" s="215" t="s">
        <v>19551</v>
      </c>
      <c r="J9806" s="215" t="s">
        <v>19552</v>
      </c>
      <c r="K9806" s="215" t="s">
        <v>8688</v>
      </c>
      <c r="L9806" s="215" t="s">
        <v>22519</v>
      </c>
      <c r="AD9806" s="216"/>
    </row>
    <row r="9807" spans="1:30" s="215" customFormat="1" x14ac:dyDescent="0.25">
      <c r="A9807" s="215" t="s">
        <v>160</v>
      </c>
      <c r="B9807" s="215">
        <v>6285</v>
      </c>
      <c r="C9807" s="215" t="s">
        <v>293</v>
      </c>
      <c r="D9807" s="215">
        <v>190208774</v>
      </c>
      <c r="E9807" s="215">
        <v>1020</v>
      </c>
      <c r="F9807" s="215">
        <v>1110</v>
      </c>
      <c r="G9807" s="215">
        <v>1004</v>
      </c>
      <c r="I9807" s="215" t="s">
        <v>19553</v>
      </c>
      <c r="J9807" s="215" t="s">
        <v>19554</v>
      </c>
      <c r="K9807" s="215" t="s">
        <v>8688</v>
      </c>
      <c r="L9807" s="215" t="s">
        <v>22520</v>
      </c>
      <c r="AD9807" s="216"/>
    </row>
    <row r="9808" spans="1:30" s="215" customFormat="1" x14ac:dyDescent="0.25">
      <c r="A9808" s="215" t="s">
        <v>160</v>
      </c>
      <c r="B9808" s="215">
        <v>6285</v>
      </c>
      <c r="C9808" s="215" t="s">
        <v>293</v>
      </c>
      <c r="D9808" s="215">
        <v>190294492</v>
      </c>
      <c r="E9808" s="215">
        <v>1020</v>
      </c>
      <c r="F9808" s="215">
        <v>1110</v>
      </c>
      <c r="G9808" s="215">
        <v>1004</v>
      </c>
      <c r="I9808" s="215" t="s">
        <v>5133</v>
      </c>
      <c r="J9808" s="215" t="s">
        <v>5134</v>
      </c>
      <c r="K9808" s="215" t="s">
        <v>328</v>
      </c>
      <c r="L9808" s="215" t="s">
        <v>6095</v>
      </c>
      <c r="AD9808" s="216"/>
    </row>
    <row r="9809" spans="1:30" s="215" customFormat="1" x14ac:dyDescent="0.25">
      <c r="A9809" s="215" t="s">
        <v>160</v>
      </c>
      <c r="B9809" s="215">
        <v>6285</v>
      </c>
      <c r="C9809" s="215" t="s">
        <v>293</v>
      </c>
      <c r="D9809" s="215">
        <v>190294692</v>
      </c>
      <c r="E9809" s="215">
        <v>1020</v>
      </c>
      <c r="F9809" s="215">
        <v>1121</v>
      </c>
      <c r="G9809" s="215">
        <v>1004</v>
      </c>
      <c r="I9809" s="215" t="s">
        <v>19555</v>
      </c>
      <c r="J9809" s="215" t="s">
        <v>19556</v>
      </c>
      <c r="K9809" s="215" t="s">
        <v>8688</v>
      </c>
      <c r="L9809" s="215" t="s">
        <v>22521</v>
      </c>
      <c r="AD9809" s="216"/>
    </row>
    <row r="9810" spans="1:30" s="215" customFormat="1" x14ac:dyDescent="0.25">
      <c r="A9810" s="215" t="s">
        <v>160</v>
      </c>
      <c r="B9810" s="215">
        <v>6285</v>
      </c>
      <c r="C9810" s="215" t="s">
        <v>293</v>
      </c>
      <c r="D9810" s="215">
        <v>190294768</v>
      </c>
      <c r="E9810" s="215">
        <v>1020</v>
      </c>
      <c r="F9810" s="215">
        <v>1110</v>
      </c>
      <c r="G9810" s="215">
        <v>1004</v>
      </c>
      <c r="I9810" s="215" t="s">
        <v>19557</v>
      </c>
      <c r="J9810" s="215" t="s">
        <v>19558</v>
      </c>
      <c r="K9810" s="215" t="s">
        <v>8688</v>
      </c>
      <c r="L9810" s="215" t="s">
        <v>22522</v>
      </c>
      <c r="AD9810" s="216"/>
    </row>
    <row r="9811" spans="1:30" s="215" customFormat="1" x14ac:dyDescent="0.25">
      <c r="A9811" s="215" t="s">
        <v>160</v>
      </c>
      <c r="B9811" s="215">
        <v>6285</v>
      </c>
      <c r="C9811" s="215" t="s">
        <v>293</v>
      </c>
      <c r="D9811" s="215">
        <v>190294928</v>
      </c>
      <c r="E9811" s="215">
        <v>1020</v>
      </c>
      <c r="F9811" s="215">
        <v>1122</v>
      </c>
      <c r="G9811" s="215">
        <v>1004</v>
      </c>
      <c r="I9811" s="215" t="s">
        <v>19559</v>
      </c>
      <c r="J9811" s="215" t="s">
        <v>19560</v>
      </c>
      <c r="K9811" s="215" t="s">
        <v>8688</v>
      </c>
      <c r="L9811" s="215" t="s">
        <v>22523</v>
      </c>
      <c r="AD9811" s="216"/>
    </row>
    <row r="9812" spans="1:30" s="215" customFormat="1" x14ac:dyDescent="0.25">
      <c r="A9812" s="215" t="s">
        <v>160</v>
      </c>
      <c r="B9812" s="215">
        <v>6285</v>
      </c>
      <c r="C9812" s="215" t="s">
        <v>293</v>
      </c>
      <c r="D9812" s="215">
        <v>190424888</v>
      </c>
      <c r="E9812" s="215">
        <v>1020</v>
      </c>
      <c r="F9812" s="215">
        <v>1110</v>
      </c>
      <c r="G9812" s="215">
        <v>1004</v>
      </c>
      <c r="I9812" s="215" t="s">
        <v>5135</v>
      </c>
      <c r="J9812" s="215" t="s">
        <v>5136</v>
      </c>
      <c r="K9812" s="215" t="s">
        <v>328</v>
      </c>
      <c r="L9812" s="215" t="s">
        <v>6096</v>
      </c>
      <c r="AD9812" s="216"/>
    </row>
    <row r="9813" spans="1:30" s="215" customFormat="1" x14ac:dyDescent="0.25">
      <c r="A9813" s="215" t="s">
        <v>160</v>
      </c>
      <c r="B9813" s="215">
        <v>6285</v>
      </c>
      <c r="C9813" s="215" t="s">
        <v>293</v>
      </c>
      <c r="D9813" s="215">
        <v>190425009</v>
      </c>
      <c r="E9813" s="215">
        <v>1020</v>
      </c>
      <c r="F9813" s="215">
        <v>1110</v>
      </c>
      <c r="G9813" s="215">
        <v>1004</v>
      </c>
      <c r="I9813" s="215" t="s">
        <v>19561</v>
      </c>
      <c r="J9813" s="215" t="s">
        <v>19562</v>
      </c>
      <c r="K9813" s="215" t="s">
        <v>8688</v>
      </c>
      <c r="L9813" s="215" t="s">
        <v>22524</v>
      </c>
      <c r="AD9813" s="216"/>
    </row>
    <row r="9814" spans="1:30" s="215" customFormat="1" x14ac:dyDescent="0.25">
      <c r="A9814" s="215" t="s">
        <v>160</v>
      </c>
      <c r="B9814" s="215">
        <v>6285</v>
      </c>
      <c r="C9814" s="215" t="s">
        <v>293</v>
      </c>
      <c r="D9814" s="215">
        <v>190591409</v>
      </c>
      <c r="E9814" s="215">
        <v>1020</v>
      </c>
      <c r="F9814" s="215">
        <v>1121</v>
      </c>
      <c r="G9814" s="215">
        <v>1004</v>
      </c>
      <c r="I9814" s="215" t="s">
        <v>19563</v>
      </c>
      <c r="J9814" s="215" t="s">
        <v>19564</v>
      </c>
      <c r="K9814" s="215" t="s">
        <v>8688</v>
      </c>
      <c r="L9814" s="215" t="s">
        <v>22525</v>
      </c>
      <c r="AD9814" s="216"/>
    </row>
    <row r="9815" spans="1:30" s="215" customFormat="1" x14ac:dyDescent="0.25">
      <c r="A9815" s="215" t="s">
        <v>160</v>
      </c>
      <c r="B9815" s="215">
        <v>6285</v>
      </c>
      <c r="C9815" s="215" t="s">
        <v>293</v>
      </c>
      <c r="D9815" s="215">
        <v>190762769</v>
      </c>
      <c r="E9815" s="215">
        <v>1040</v>
      </c>
      <c r="F9815" s="215">
        <v>1271</v>
      </c>
      <c r="G9815" s="215">
        <v>1004</v>
      </c>
      <c r="I9815" s="215" t="s">
        <v>19539</v>
      </c>
      <c r="J9815" s="215" t="s">
        <v>19540</v>
      </c>
      <c r="K9815" s="215" t="s">
        <v>8688</v>
      </c>
      <c r="L9815" s="215" t="s">
        <v>22526</v>
      </c>
      <c r="AD9815" s="216"/>
    </row>
    <row r="9816" spans="1:30" s="215" customFormat="1" x14ac:dyDescent="0.25">
      <c r="A9816" s="215" t="s">
        <v>160</v>
      </c>
      <c r="B9816" s="215">
        <v>6285</v>
      </c>
      <c r="C9816" s="215" t="s">
        <v>293</v>
      </c>
      <c r="D9816" s="215">
        <v>190786689</v>
      </c>
      <c r="E9816" s="215">
        <v>1020</v>
      </c>
      <c r="F9816" s="215">
        <v>1110</v>
      </c>
      <c r="G9816" s="215">
        <v>1004</v>
      </c>
      <c r="I9816" s="215" t="s">
        <v>19565</v>
      </c>
      <c r="J9816" s="215" t="s">
        <v>19566</v>
      </c>
      <c r="K9816" s="215" t="s">
        <v>8688</v>
      </c>
      <c r="L9816" s="215" t="s">
        <v>22527</v>
      </c>
      <c r="AD9816" s="216"/>
    </row>
    <row r="9817" spans="1:30" s="215" customFormat="1" x14ac:dyDescent="0.25">
      <c r="A9817" s="215" t="s">
        <v>160</v>
      </c>
      <c r="B9817" s="215">
        <v>6285</v>
      </c>
      <c r="C9817" s="215" t="s">
        <v>293</v>
      </c>
      <c r="D9817" s="215">
        <v>190864214</v>
      </c>
      <c r="E9817" s="215">
        <v>1030</v>
      </c>
      <c r="F9817" s="215">
        <v>1110</v>
      </c>
      <c r="G9817" s="215">
        <v>1004</v>
      </c>
      <c r="I9817" s="215" t="s">
        <v>19539</v>
      </c>
      <c r="J9817" s="215" t="s">
        <v>19540</v>
      </c>
      <c r="K9817" s="215" t="s">
        <v>8688</v>
      </c>
      <c r="L9817" s="215" t="s">
        <v>22528</v>
      </c>
      <c r="AD9817" s="216"/>
    </row>
    <row r="9818" spans="1:30" s="215" customFormat="1" x14ac:dyDescent="0.25">
      <c r="A9818" s="215" t="s">
        <v>160</v>
      </c>
      <c r="B9818" s="215">
        <v>6285</v>
      </c>
      <c r="C9818" s="215" t="s">
        <v>293</v>
      </c>
      <c r="D9818" s="215">
        <v>190972031</v>
      </c>
      <c r="E9818" s="215">
        <v>1020</v>
      </c>
      <c r="F9818" s="215">
        <v>1122</v>
      </c>
      <c r="G9818" s="215">
        <v>1004</v>
      </c>
      <c r="I9818" s="215" t="s">
        <v>5137</v>
      </c>
      <c r="J9818" s="215" t="s">
        <v>5138</v>
      </c>
      <c r="K9818" s="215" t="s">
        <v>328</v>
      </c>
      <c r="L9818" s="215" t="s">
        <v>6094</v>
      </c>
      <c r="AD9818" s="216"/>
    </row>
    <row r="9819" spans="1:30" s="215" customFormat="1" x14ac:dyDescent="0.25">
      <c r="A9819" s="215" t="s">
        <v>160</v>
      </c>
      <c r="B9819" s="215">
        <v>6285</v>
      </c>
      <c r="C9819" s="215" t="s">
        <v>293</v>
      </c>
      <c r="D9819" s="215">
        <v>191048590</v>
      </c>
      <c r="E9819" s="215">
        <v>1020</v>
      </c>
      <c r="F9819" s="215">
        <v>1110</v>
      </c>
      <c r="G9819" s="215">
        <v>1004</v>
      </c>
      <c r="I9819" s="215" t="s">
        <v>19567</v>
      </c>
      <c r="J9819" s="215" t="s">
        <v>19568</v>
      </c>
      <c r="K9819" s="215" t="s">
        <v>8688</v>
      </c>
      <c r="L9819" s="215" t="s">
        <v>22529</v>
      </c>
      <c r="AD9819" s="216"/>
    </row>
    <row r="9820" spans="1:30" s="215" customFormat="1" x14ac:dyDescent="0.25">
      <c r="A9820" s="215" t="s">
        <v>160</v>
      </c>
      <c r="B9820" s="215">
        <v>6285</v>
      </c>
      <c r="C9820" s="215" t="s">
        <v>293</v>
      </c>
      <c r="D9820" s="215">
        <v>191049111</v>
      </c>
      <c r="E9820" s="215">
        <v>1020</v>
      </c>
      <c r="F9820" s="215">
        <v>1122</v>
      </c>
      <c r="G9820" s="215">
        <v>1004</v>
      </c>
      <c r="I9820" s="215" t="s">
        <v>19569</v>
      </c>
      <c r="J9820" s="215" t="s">
        <v>19570</v>
      </c>
      <c r="K9820" s="215" t="s">
        <v>8688</v>
      </c>
      <c r="L9820" s="215" t="s">
        <v>22530</v>
      </c>
      <c r="AD9820" s="216"/>
    </row>
    <row r="9821" spans="1:30" s="215" customFormat="1" x14ac:dyDescent="0.25">
      <c r="A9821" s="215" t="s">
        <v>160</v>
      </c>
      <c r="B9821" s="215">
        <v>6285</v>
      </c>
      <c r="C9821" s="215" t="s">
        <v>293</v>
      </c>
      <c r="D9821" s="215">
        <v>191099510</v>
      </c>
      <c r="E9821" s="215">
        <v>1060</v>
      </c>
      <c r="F9821" s="215">
        <v>1274</v>
      </c>
      <c r="G9821" s="215">
        <v>1004</v>
      </c>
      <c r="I9821" s="215" t="s">
        <v>19571</v>
      </c>
      <c r="J9821" s="215" t="s">
        <v>19572</v>
      </c>
      <c r="K9821" s="215" t="s">
        <v>8688</v>
      </c>
      <c r="L9821" s="215" t="s">
        <v>22531</v>
      </c>
      <c r="AD9821" s="216"/>
    </row>
    <row r="9822" spans="1:30" s="215" customFormat="1" x14ac:dyDescent="0.25">
      <c r="A9822" s="215" t="s">
        <v>160</v>
      </c>
      <c r="B9822" s="215">
        <v>6285</v>
      </c>
      <c r="C9822" s="215" t="s">
        <v>293</v>
      </c>
      <c r="D9822" s="215">
        <v>191235030</v>
      </c>
      <c r="E9822" s="215">
        <v>1020</v>
      </c>
      <c r="F9822" s="215">
        <v>1110</v>
      </c>
      <c r="G9822" s="215">
        <v>1004</v>
      </c>
      <c r="I9822" s="215" t="s">
        <v>19567</v>
      </c>
      <c r="J9822" s="215" t="s">
        <v>19568</v>
      </c>
      <c r="K9822" s="215" t="s">
        <v>8688</v>
      </c>
      <c r="L9822" s="215" t="s">
        <v>22532</v>
      </c>
      <c r="AD9822" s="216"/>
    </row>
    <row r="9823" spans="1:30" s="215" customFormat="1" x14ac:dyDescent="0.25">
      <c r="A9823" s="215" t="s">
        <v>160</v>
      </c>
      <c r="B9823" s="215">
        <v>6285</v>
      </c>
      <c r="C9823" s="215" t="s">
        <v>293</v>
      </c>
      <c r="D9823" s="215">
        <v>191235113</v>
      </c>
      <c r="E9823" s="215">
        <v>1020</v>
      </c>
      <c r="F9823" s="215">
        <v>1110</v>
      </c>
      <c r="G9823" s="215">
        <v>1004</v>
      </c>
      <c r="I9823" s="215" t="s">
        <v>19573</v>
      </c>
      <c r="J9823" s="215" t="s">
        <v>19574</v>
      </c>
      <c r="K9823" s="215" t="s">
        <v>8688</v>
      </c>
      <c r="L9823" s="215" t="s">
        <v>22533</v>
      </c>
      <c r="AD9823" s="216"/>
    </row>
    <row r="9824" spans="1:30" s="215" customFormat="1" x14ac:dyDescent="0.25">
      <c r="A9824" s="215" t="s">
        <v>160</v>
      </c>
      <c r="B9824" s="215">
        <v>6285</v>
      </c>
      <c r="C9824" s="215" t="s">
        <v>293</v>
      </c>
      <c r="D9824" s="215">
        <v>191244111</v>
      </c>
      <c r="E9824" s="215">
        <v>1020</v>
      </c>
      <c r="F9824" s="215">
        <v>1110</v>
      </c>
      <c r="G9824" s="215">
        <v>1004</v>
      </c>
      <c r="I9824" s="215" t="s">
        <v>19575</v>
      </c>
      <c r="J9824" s="215" t="s">
        <v>19576</v>
      </c>
      <c r="K9824" s="215" t="s">
        <v>8688</v>
      </c>
      <c r="L9824" s="215" t="s">
        <v>22534</v>
      </c>
      <c r="AD9824" s="216"/>
    </row>
    <row r="9825" spans="1:30" s="215" customFormat="1" x14ac:dyDescent="0.25">
      <c r="A9825" s="215" t="s">
        <v>160</v>
      </c>
      <c r="B9825" s="215">
        <v>6285</v>
      </c>
      <c r="C9825" s="215" t="s">
        <v>293</v>
      </c>
      <c r="D9825" s="215">
        <v>191275130</v>
      </c>
      <c r="E9825" s="215">
        <v>1020</v>
      </c>
      <c r="F9825" s="215">
        <v>1121</v>
      </c>
      <c r="G9825" s="215">
        <v>1004</v>
      </c>
      <c r="I9825" s="215" t="s">
        <v>19577</v>
      </c>
      <c r="J9825" s="215" t="s">
        <v>19578</v>
      </c>
      <c r="K9825" s="215" t="s">
        <v>8688</v>
      </c>
      <c r="L9825" s="215" t="s">
        <v>22535</v>
      </c>
      <c r="AD9825" s="216"/>
    </row>
    <row r="9826" spans="1:30" s="215" customFormat="1" x14ac:dyDescent="0.25">
      <c r="A9826" s="215" t="s">
        <v>160</v>
      </c>
      <c r="B9826" s="215">
        <v>6285</v>
      </c>
      <c r="C9826" s="215" t="s">
        <v>293</v>
      </c>
      <c r="D9826" s="215">
        <v>191517191</v>
      </c>
      <c r="E9826" s="215">
        <v>1020</v>
      </c>
      <c r="F9826" s="215">
        <v>1110</v>
      </c>
      <c r="G9826" s="215">
        <v>1004</v>
      </c>
      <c r="I9826" s="215" t="s">
        <v>19579</v>
      </c>
      <c r="J9826" s="215" t="s">
        <v>19580</v>
      </c>
      <c r="K9826" s="215" t="s">
        <v>8688</v>
      </c>
      <c r="L9826" s="215" t="s">
        <v>22536</v>
      </c>
      <c r="AD9826" s="216"/>
    </row>
    <row r="9827" spans="1:30" s="215" customFormat="1" x14ac:dyDescent="0.25">
      <c r="A9827" s="215" t="s">
        <v>160</v>
      </c>
      <c r="B9827" s="215">
        <v>6285</v>
      </c>
      <c r="C9827" s="215" t="s">
        <v>293</v>
      </c>
      <c r="D9827" s="215">
        <v>191640522</v>
      </c>
      <c r="E9827" s="215">
        <v>1020</v>
      </c>
      <c r="F9827" s="215">
        <v>1110</v>
      </c>
      <c r="G9827" s="215">
        <v>1004</v>
      </c>
      <c r="I9827" s="215" t="s">
        <v>19581</v>
      </c>
      <c r="J9827" s="215" t="s">
        <v>19582</v>
      </c>
      <c r="K9827" s="215" t="s">
        <v>8688</v>
      </c>
      <c r="L9827" s="215" t="s">
        <v>22537</v>
      </c>
      <c r="AD9827" s="216"/>
    </row>
    <row r="9828" spans="1:30" s="215" customFormat="1" x14ac:dyDescent="0.25">
      <c r="A9828" s="215" t="s">
        <v>160</v>
      </c>
      <c r="B9828" s="215">
        <v>6285</v>
      </c>
      <c r="C9828" s="215" t="s">
        <v>293</v>
      </c>
      <c r="D9828" s="215">
        <v>191681073</v>
      </c>
      <c r="E9828" s="215">
        <v>1020</v>
      </c>
      <c r="F9828" s="215">
        <v>1121</v>
      </c>
      <c r="G9828" s="215">
        <v>1004</v>
      </c>
      <c r="I9828" s="215" t="s">
        <v>19583</v>
      </c>
      <c r="J9828" s="215" t="s">
        <v>19584</v>
      </c>
      <c r="K9828" s="215" t="s">
        <v>8688</v>
      </c>
      <c r="L9828" s="215" t="s">
        <v>22538</v>
      </c>
      <c r="AD9828" s="216"/>
    </row>
    <row r="9829" spans="1:30" s="215" customFormat="1" x14ac:dyDescent="0.25">
      <c r="A9829" s="215" t="s">
        <v>160</v>
      </c>
      <c r="B9829" s="215">
        <v>6285</v>
      </c>
      <c r="C9829" s="215" t="s">
        <v>293</v>
      </c>
      <c r="D9829" s="215">
        <v>191681123</v>
      </c>
      <c r="E9829" s="215">
        <v>1020</v>
      </c>
      <c r="F9829" s="215">
        <v>1110</v>
      </c>
      <c r="G9829" s="215">
        <v>1004</v>
      </c>
      <c r="I9829" s="215" t="s">
        <v>19585</v>
      </c>
      <c r="J9829" s="215" t="s">
        <v>19586</v>
      </c>
      <c r="K9829" s="215" t="s">
        <v>8688</v>
      </c>
      <c r="L9829" s="215" t="s">
        <v>22539</v>
      </c>
      <c r="AD9829" s="216"/>
    </row>
    <row r="9830" spans="1:30" s="215" customFormat="1" x14ac:dyDescent="0.25">
      <c r="A9830" s="215" t="s">
        <v>160</v>
      </c>
      <c r="B9830" s="215">
        <v>6285</v>
      </c>
      <c r="C9830" s="215" t="s">
        <v>293</v>
      </c>
      <c r="D9830" s="215">
        <v>191681171</v>
      </c>
      <c r="E9830" s="215">
        <v>1020</v>
      </c>
      <c r="F9830" s="215">
        <v>1110</v>
      </c>
      <c r="G9830" s="215">
        <v>1004</v>
      </c>
      <c r="I9830" s="215" t="s">
        <v>19587</v>
      </c>
      <c r="J9830" s="215" t="s">
        <v>19588</v>
      </c>
      <c r="K9830" s="215" t="s">
        <v>8688</v>
      </c>
      <c r="L9830" s="215" t="s">
        <v>22540</v>
      </c>
      <c r="AD9830" s="216"/>
    </row>
    <row r="9831" spans="1:30" s="215" customFormat="1" x14ac:dyDescent="0.25">
      <c r="A9831" s="215" t="s">
        <v>160</v>
      </c>
      <c r="B9831" s="215">
        <v>6285</v>
      </c>
      <c r="C9831" s="215" t="s">
        <v>293</v>
      </c>
      <c r="D9831" s="215">
        <v>191732951</v>
      </c>
      <c r="E9831" s="215">
        <v>1020</v>
      </c>
      <c r="F9831" s="215">
        <v>1121</v>
      </c>
      <c r="G9831" s="215">
        <v>1004</v>
      </c>
      <c r="I9831" s="215" t="s">
        <v>19589</v>
      </c>
      <c r="J9831" s="215" t="s">
        <v>19590</v>
      </c>
      <c r="K9831" s="215" t="s">
        <v>8688</v>
      </c>
      <c r="L9831" s="215" t="s">
        <v>22541</v>
      </c>
      <c r="AD9831" s="216"/>
    </row>
    <row r="9832" spans="1:30" s="215" customFormat="1" x14ac:dyDescent="0.25">
      <c r="A9832" s="215" t="s">
        <v>160</v>
      </c>
      <c r="B9832" s="215">
        <v>6285</v>
      </c>
      <c r="C9832" s="215" t="s">
        <v>293</v>
      </c>
      <c r="D9832" s="215">
        <v>191755380</v>
      </c>
      <c r="E9832" s="215">
        <v>1020</v>
      </c>
      <c r="F9832" s="215">
        <v>1110</v>
      </c>
      <c r="G9832" s="215">
        <v>1004</v>
      </c>
      <c r="I9832" s="215" t="s">
        <v>5139</v>
      </c>
      <c r="J9832" s="215" t="s">
        <v>5140</v>
      </c>
      <c r="K9832" s="215" t="s">
        <v>328</v>
      </c>
      <c r="L9832" s="215" t="s">
        <v>6095</v>
      </c>
      <c r="AD9832" s="216"/>
    </row>
    <row r="9833" spans="1:30" s="215" customFormat="1" x14ac:dyDescent="0.25">
      <c r="A9833" s="215" t="s">
        <v>160</v>
      </c>
      <c r="B9833" s="215">
        <v>6285</v>
      </c>
      <c r="C9833" s="215" t="s">
        <v>293</v>
      </c>
      <c r="D9833" s="215">
        <v>191755391</v>
      </c>
      <c r="E9833" s="215">
        <v>1020</v>
      </c>
      <c r="F9833" s="215">
        <v>1110</v>
      </c>
      <c r="G9833" s="215">
        <v>1004</v>
      </c>
      <c r="I9833" s="215" t="s">
        <v>5139</v>
      </c>
      <c r="J9833" s="215" t="s">
        <v>5140</v>
      </c>
      <c r="K9833" s="215" t="s">
        <v>328</v>
      </c>
      <c r="L9833" s="215" t="s">
        <v>6095</v>
      </c>
      <c r="AD9833" s="216"/>
    </row>
    <row r="9834" spans="1:30" s="215" customFormat="1" x14ac:dyDescent="0.25">
      <c r="A9834" s="215" t="s">
        <v>160</v>
      </c>
      <c r="B9834" s="215">
        <v>6285</v>
      </c>
      <c r="C9834" s="215" t="s">
        <v>293</v>
      </c>
      <c r="D9834" s="215">
        <v>191759565</v>
      </c>
      <c r="E9834" s="215">
        <v>1020</v>
      </c>
      <c r="F9834" s="215">
        <v>1110</v>
      </c>
      <c r="G9834" s="215">
        <v>1004</v>
      </c>
      <c r="I9834" s="215" t="s">
        <v>5139</v>
      </c>
      <c r="J9834" s="215" t="s">
        <v>5140</v>
      </c>
      <c r="K9834" s="215" t="s">
        <v>328</v>
      </c>
      <c r="L9834" s="215" t="s">
        <v>6095</v>
      </c>
      <c r="AD9834" s="216"/>
    </row>
    <row r="9835" spans="1:30" s="215" customFormat="1" x14ac:dyDescent="0.25">
      <c r="A9835" s="215" t="s">
        <v>160</v>
      </c>
      <c r="B9835" s="215">
        <v>6285</v>
      </c>
      <c r="C9835" s="215" t="s">
        <v>293</v>
      </c>
      <c r="D9835" s="215">
        <v>191759871</v>
      </c>
      <c r="E9835" s="215">
        <v>1020</v>
      </c>
      <c r="F9835" s="215">
        <v>1110</v>
      </c>
      <c r="G9835" s="215">
        <v>1003</v>
      </c>
      <c r="I9835" s="215" t="s">
        <v>5139</v>
      </c>
      <c r="J9835" s="215" t="s">
        <v>5140</v>
      </c>
      <c r="K9835" s="215" t="s">
        <v>328</v>
      </c>
      <c r="L9835" s="215" t="s">
        <v>6097</v>
      </c>
      <c r="AD9835" s="216"/>
    </row>
    <row r="9836" spans="1:30" s="215" customFormat="1" x14ac:dyDescent="0.25">
      <c r="A9836" s="215" t="s">
        <v>160</v>
      </c>
      <c r="B9836" s="215">
        <v>6285</v>
      </c>
      <c r="C9836" s="215" t="s">
        <v>293</v>
      </c>
      <c r="D9836" s="215">
        <v>191759872</v>
      </c>
      <c r="E9836" s="215">
        <v>1020</v>
      </c>
      <c r="F9836" s="215">
        <v>1110</v>
      </c>
      <c r="G9836" s="215">
        <v>1003</v>
      </c>
      <c r="I9836" s="215" t="s">
        <v>5139</v>
      </c>
      <c r="J9836" s="215" t="s">
        <v>5140</v>
      </c>
      <c r="K9836" s="215" t="s">
        <v>328</v>
      </c>
      <c r="L9836" s="215" t="s">
        <v>6097</v>
      </c>
      <c r="AD9836" s="216"/>
    </row>
    <row r="9837" spans="1:30" s="215" customFormat="1" x14ac:dyDescent="0.25">
      <c r="A9837" s="215" t="s">
        <v>160</v>
      </c>
      <c r="B9837" s="215">
        <v>6285</v>
      </c>
      <c r="C9837" s="215" t="s">
        <v>293</v>
      </c>
      <c r="D9837" s="215">
        <v>191839805</v>
      </c>
      <c r="E9837" s="215">
        <v>1020</v>
      </c>
      <c r="F9837" s="215">
        <v>1110</v>
      </c>
      <c r="G9837" s="215">
        <v>1004</v>
      </c>
      <c r="I9837" s="215" t="s">
        <v>5909</v>
      </c>
      <c r="J9837" s="215" t="s">
        <v>5910</v>
      </c>
      <c r="K9837" s="215" t="s">
        <v>328</v>
      </c>
      <c r="L9837" s="215" t="s">
        <v>6098</v>
      </c>
      <c r="AD9837" s="216"/>
    </row>
    <row r="9838" spans="1:30" s="215" customFormat="1" x14ac:dyDescent="0.25">
      <c r="A9838" s="215" t="s">
        <v>160</v>
      </c>
      <c r="B9838" s="215">
        <v>6285</v>
      </c>
      <c r="C9838" s="215" t="s">
        <v>293</v>
      </c>
      <c r="D9838" s="215">
        <v>191839811</v>
      </c>
      <c r="E9838" s="215">
        <v>1020</v>
      </c>
      <c r="F9838" s="215">
        <v>1110</v>
      </c>
      <c r="G9838" s="215">
        <v>1004</v>
      </c>
      <c r="I9838" s="215" t="s">
        <v>5141</v>
      </c>
      <c r="J9838" s="215" t="s">
        <v>5142</v>
      </c>
      <c r="K9838" s="215" t="s">
        <v>328</v>
      </c>
      <c r="L9838" s="215" t="s">
        <v>6090</v>
      </c>
      <c r="AD9838" s="216"/>
    </row>
    <row r="9839" spans="1:30" s="215" customFormat="1" x14ac:dyDescent="0.25">
      <c r="A9839" s="215" t="s">
        <v>160</v>
      </c>
      <c r="B9839" s="215">
        <v>6285</v>
      </c>
      <c r="C9839" s="215" t="s">
        <v>293</v>
      </c>
      <c r="D9839" s="215">
        <v>191839857</v>
      </c>
      <c r="E9839" s="215">
        <v>1060</v>
      </c>
      <c r="F9839" s="215">
        <v>1272</v>
      </c>
      <c r="G9839" s="215">
        <v>1004</v>
      </c>
      <c r="I9839" s="215" t="s">
        <v>5143</v>
      </c>
      <c r="J9839" s="215" t="s">
        <v>5144</v>
      </c>
      <c r="K9839" s="215" t="s">
        <v>328</v>
      </c>
      <c r="L9839" s="215" t="s">
        <v>6099</v>
      </c>
      <c r="AD9839" s="216"/>
    </row>
    <row r="9840" spans="1:30" s="215" customFormat="1" x14ac:dyDescent="0.25">
      <c r="A9840" s="215" t="s">
        <v>160</v>
      </c>
      <c r="B9840" s="215">
        <v>6285</v>
      </c>
      <c r="C9840" s="215" t="s">
        <v>293</v>
      </c>
      <c r="D9840" s="215">
        <v>191839859</v>
      </c>
      <c r="E9840" s="215">
        <v>1060</v>
      </c>
      <c r="F9840" s="215">
        <v>1272</v>
      </c>
      <c r="G9840" s="215">
        <v>1004</v>
      </c>
      <c r="I9840" s="215" t="s">
        <v>5145</v>
      </c>
      <c r="J9840" s="215" t="s">
        <v>5146</v>
      </c>
      <c r="K9840" s="215" t="s">
        <v>328</v>
      </c>
      <c r="L9840" s="215" t="s">
        <v>6099</v>
      </c>
      <c r="AD9840" s="216"/>
    </row>
    <row r="9841" spans="1:30" s="215" customFormat="1" x14ac:dyDescent="0.25">
      <c r="A9841" s="215" t="s">
        <v>160</v>
      </c>
      <c r="B9841" s="215">
        <v>6285</v>
      </c>
      <c r="C9841" s="215" t="s">
        <v>293</v>
      </c>
      <c r="D9841" s="215">
        <v>191840011</v>
      </c>
      <c r="E9841" s="215">
        <v>1020</v>
      </c>
      <c r="F9841" s="215">
        <v>1110</v>
      </c>
      <c r="G9841" s="215">
        <v>1004</v>
      </c>
      <c r="I9841" s="215" t="s">
        <v>5147</v>
      </c>
      <c r="J9841" s="215" t="s">
        <v>5148</v>
      </c>
      <c r="K9841" s="215" t="s">
        <v>328</v>
      </c>
      <c r="L9841" s="215" t="s">
        <v>6096</v>
      </c>
      <c r="AD9841" s="216"/>
    </row>
    <row r="9842" spans="1:30" s="215" customFormat="1" x14ac:dyDescent="0.25">
      <c r="A9842" s="215" t="s">
        <v>160</v>
      </c>
      <c r="B9842" s="215">
        <v>6285</v>
      </c>
      <c r="C9842" s="215" t="s">
        <v>293</v>
      </c>
      <c r="D9842" s="215">
        <v>191840206</v>
      </c>
      <c r="E9842" s="215">
        <v>1020</v>
      </c>
      <c r="F9842" s="215">
        <v>1110</v>
      </c>
      <c r="G9842" s="215">
        <v>1004</v>
      </c>
      <c r="I9842" s="215" t="s">
        <v>19591</v>
      </c>
      <c r="J9842" s="215" t="s">
        <v>19592</v>
      </c>
      <c r="K9842" s="215" t="s">
        <v>8688</v>
      </c>
      <c r="L9842" s="215" t="s">
        <v>22542</v>
      </c>
      <c r="AD9842" s="216"/>
    </row>
    <row r="9843" spans="1:30" s="215" customFormat="1" x14ac:dyDescent="0.25">
      <c r="A9843" s="215" t="s">
        <v>160</v>
      </c>
      <c r="B9843" s="215">
        <v>6285</v>
      </c>
      <c r="C9843" s="215" t="s">
        <v>293</v>
      </c>
      <c r="D9843" s="215">
        <v>191858440</v>
      </c>
      <c r="E9843" s="215">
        <v>1020</v>
      </c>
      <c r="F9843" s="215">
        <v>1122</v>
      </c>
      <c r="G9843" s="215">
        <v>1004</v>
      </c>
      <c r="I9843" s="215" t="s">
        <v>19593</v>
      </c>
      <c r="J9843" s="215" t="s">
        <v>19594</v>
      </c>
      <c r="K9843" s="215" t="s">
        <v>8688</v>
      </c>
      <c r="L9843" s="215" t="s">
        <v>22543</v>
      </c>
      <c r="AD9843" s="216"/>
    </row>
    <row r="9844" spans="1:30" s="215" customFormat="1" x14ac:dyDescent="0.25">
      <c r="A9844" s="215" t="s">
        <v>160</v>
      </c>
      <c r="B9844" s="215">
        <v>6285</v>
      </c>
      <c r="C9844" s="215" t="s">
        <v>293</v>
      </c>
      <c r="D9844" s="215">
        <v>191909544</v>
      </c>
      <c r="E9844" s="215">
        <v>1020</v>
      </c>
      <c r="F9844" s="215">
        <v>1110</v>
      </c>
      <c r="G9844" s="215">
        <v>1004</v>
      </c>
      <c r="I9844" s="215" t="s">
        <v>19595</v>
      </c>
      <c r="J9844" s="215" t="s">
        <v>19596</v>
      </c>
      <c r="K9844" s="215" t="s">
        <v>8688</v>
      </c>
      <c r="L9844" s="215" t="s">
        <v>22544</v>
      </c>
      <c r="AD9844" s="216"/>
    </row>
    <row r="9845" spans="1:30" s="215" customFormat="1" x14ac:dyDescent="0.25">
      <c r="A9845" s="215" t="s">
        <v>160</v>
      </c>
      <c r="B9845" s="215">
        <v>6285</v>
      </c>
      <c r="C9845" s="215" t="s">
        <v>293</v>
      </c>
      <c r="D9845" s="215">
        <v>191909610</v>
      </c>
      <c r="E9845" s="215">
        <v>1020</v>
      </c>
      <c r="F9845" s="215">
        <v>1122</v>
      </c>
      <c r="G9845" s="215">
        <v>1004</v>
      </c>
      <c r="I9845" s="215" t="s">
        <v>19597</v>
      </c>
      <c r="J9845" s="215" t="s">
        <v>19598</v>
      </c>
      <c r="K9845" s="215" t="s">
        <v>8688</v>
      </c>
      <c r="L9845" s="215" t="s">
        <v>22545</v>
      </c>
      <c r="AD9845" s="216"/>
    </row>
    <row r="9846" spans="1:30" s="215" customFormat="1" x14ac:dyDescent="0.25">
      <c r="A9846" s="215" t="s">
        <v>160</v>
      </c>
      <c r="B9846" s="215">
        <v>6285</v>
      </c>
      <c r="C9846" s="215" t="s">
        <v>293</v>
      </c>
      <c r="D9846" s="215">
        <v>191909622</v>
      </c>
      <c r="E9846" s="215">
        <v>1020</v>
      </c>
      <c r="F9846" s="215">
        <v>1110</v>
      </c>
      <c r="G9846" s="215">
        <v>1004</v>
      </c>
      <c r="I9846" s="215" t="s">
        <v>19599</v>
      </c>
      <c r="J9846" s="215" t="s">
        <v>19600</v>
      </c>
      <c r="K9846" s="215" t="s">
        <v>8688</v>
      </c>
      <c r="L9846" s="215" t="s">
        <v>22546</v>
      </c>
      <c r="AD9846" s="216"/>
    </row>
    <row r="9847" spans="1:30" s="215" customFormat="1" x14ac:dyDescent="0.25">
      <c r="A9847" s="215" t="s">
        <v>160</v>
      </c>
      <c r="B9847" s="215">
        <v>6285</v>
      </c>
      <c r="C9847" s="215" t="s">
        <v>293</v>
      </c>
      <c r="D9847" s="215">
        <v>191909640</v>
      </c>
      <c r="E9847" s="215">
        <v>1020</v>
      </c>
      <c r="F9847" s="215">
        <v>1121</v>
      </c>
      <c r="G9847" s="215">
        <v>1004</v>
      </c>
      <c r="I9847" s="215" t="s">
        <v>19601</v>
      </c>
      <c r="J9847" s="215" t="s">
        <v>19602</v>
      </c>
      <c r="K9847" s="215" t="s">
        <v>8688</v>
      </c>
      <c r="L9847" s="215" t="s">
        <v>22547</v>
      </c>
      <c r="AD9847" s="216"/>
    </row>
    <row r="9848" spans="1:30" s="215" customFormat="1" x14ac:dyDescent="0.25">
      <c r="A9848" s="215" t="s">
        <v>160</v>
      </c>
      <c r="B9848" s="215">
        <v>6285</v>
      </c>
      <c r="C9848" s="215" t="s">
        <v>293</v>
      </c>
      <c r="D9848" s="215">
        <v>191927897</v>
      </c>
      <c r="E9848" s="215">
        <v>1060</v>
      </c>
      <c r="F9848" s="215">
        <v>1121</v>
      </c>
      <c r="G9848" s="215">
        <v>1004</v>
      </c>
      <c r="I9848" s="215" t="s">
        <v>5149</v>
      </c>
      <c r="J9848" s="215" t="s">
        <v>5150</v>
      </c>
      <c r="K9848" s="215" t="s">
        <v>328</v>
      </c>
      <c r="L9848" s="215" t="s">
        <v>6091</v>
      </c>
      <c r="AD9848" s="216"/>
    </row>
    <row r="9849" spans="1:30" s="215" customFormat="1" x14ac:dyDescent="0.25">
      <c r="A9849" s="215" t="s">
        <v>160</v>
      </c>
      <c r="B9849" s="215">
        <v>6285</v>
      </c>
      <c r="C9849" s="215" t="s">
        <v>293</v>
      </c>
      <c r="D9849" s="215">
        <v>191957979</v>
      </c>
      <c r="E9849" s="215">
        <v>1020</v>
      </c>
      <c r="F9849" s="215">
        <v>1110</v>
      </c>
      <c r="G9849" s="215">
        <v>1004</v>
      </c>
      <c r="I9849" s="215" t="s">
        <v>19603</v>
      </c>
      <c r="J9849" s="215" t="s">
        <v>19604</v>
      </c>
      <c r="K9849" s="215" t="s">
        <v>8688</v>
      </c>
      <c r="L9849" s="215" t="s">
        <v>22548</v>
      </c>
      <c r="AD9849" s="216"/>
    </row>
    <row r="9850" spans="1:30" s="215" customFormat="1" x14ac:dyDescent="0.25">
      <c r="A9850" s="215" t="s">
        <v>160</v>
      </c>
      <c r="B9850" s="215">
        <v>6285</v>
      </c>
      <c r="C9850" s="215" t="s">
        <v>293</v>
      </c>
      <c r="D9850" s="215">
        <v>191966759</v>
      </c>
      <c r="E9850" s="215">
        <v>1020</v>
      </c>
      <c r="F9850" s="215">
        <v>1110</v>
      </c>
      <c r="G9850" s="215">
        <v>1004</v>
      </c>
      <c r="I9850" s="215" t="s">
        <v>5151</v>
      </c>
      <c r="J9850" s="215" t="s">
        <v>5152</v>
      </c>
      <c r="K9850" s="215" t="s">
        <v>328</v>
      </c>
      <c r="L9850" s="215" t="s">
        <v>6089</v>
      </c>
      <c r="AD9850" s="216"/>
    </row>
    <row r="9851" spans="1:30" s="215" customFormat="1" x14ac:dyDescent="0.25">
      <c r="A9851" s="215" t="s">
        <v>160</v>
      </c>
      <c r="B9851" s="215">
        <v>6285</v>
      </c>
      <c r="C9851" s="215" t="s">
        <v>293</v>
      </c>
      <c r="D9851" s="215">
        <v>191980973</v>
      </c>
      <c r="E9851" s="215">
        <v>1020</v>
      </c>
      <c r="F9851" s="215">
        <v>1110</v>
      </c>
      <c r="G9851" s="215">
        <v>1004</v>
      </c>
      <c r="I9851" s="215" t="s">
        <v>5911</v>
      </c>
      <c r="J9851" s="215" t="s">
        <v>5912</v>
      </c>
      <c r="K9851" s="215" t="s">
        <v>328</v>
      </c>
      <c r="L9851" s="215" t="s">
        <v>6098</v>
      </c>
      <c r="AD9851" s="216"/>
    </row>
    <row r="9852" spans="1:30" s="215" customFormat="1" x14ac:dyDescent="0.25">
      <c r="A9852" s="215" t="s">
        <v>160</v>
      </c>
      <c r="B9852" s="215">
        <v>6285</v>
      </c>
      <c r="C9852" s="215" t="s">
        <v>293</v>
      </c>
      <c r="D9852" s="215">
        <v>192005925</v>
      </c>
      <c r="E9852" s="215">
        <v>1020</v>
      </c>
      <c r="F9852" s="215">
        <v>1110</v>
      </c>
      <c r="G9852" s="215">
        <v>1004</v>
      </c>
      <c r="I9852" s="215" t="s">
        <v>11667</v>
      </c>
      <c r="J9852" s="215" t="s">
        <v>11668</v>
      </c>
      <c r="K9852" s="215" t="s">
        <v>328</v>
      </c>
      <c r="L9852" s="215" t="s">
        <v>11670</v>
      </c>
      <c r="AD9852" s="216"/>
    </row>
    <row r="9853" spans="1:30" s="215" customFormat="1" x14ac:dyDescent="0.25">
      <c r="A9853" s="215" t="s">
        <v>160</v>
      </c>
      <c r="B9853" s="215">
        <v>6285</v>
      </c>
      <c r="C9853" s="215" t="s">
        <v>293</v>
      </c>
      <c r="D9853" s="215">
        <v>192008767</v>
      </c>
      <c r="E9853" s="215">
        <v>1020</v>
      </c>
      <c r="F9853" s="215">
        <v>1122</v>
      </c>
      <c r="G9853" s="215">
        <v>1004</v>
      </c>
      <c r="I9853" s="215" t="s">
        <v>29250</v>
      </c>
      <c r="J9853" s="215" t="s">
        <v>29251</v>
      </c>
      <c r="K9853" s="215" t="s">
        <v>8688</v>
      </c>
      <c r="L9853" s="215" t="s">
        <v>29277</v>
      </c>
      <c r="AD9853" s="216"/>
    </row>
    <row r="9854" spans="1:30" s="215" customFormat="1" x14ac:dyDescent="0.25">
      <c r="A9854" s="215" t="s">
        <v>160</v>
      </c>
      <c r="B9854" s="215">
        <v>6285</v>
      </c>
      <c r="C9854" s="215" t="s">
        <v>293</v>
      </c>
      <c r="D9854" s="215">
        <v>192017931</v>
      </c>
      <c r="E9854" s="215">
        <v>1020</v>
      </c>
      <c r="F9854" s="215">
        <v>1121</v>
      </c>
      <c r="G9854" s="215">
        <v>1004</v>
      </c>
      <c r="I9854" s="215" t="s">
        <v>31884</v>
      </c>
      <c r="J9854" s="215" t="s">
        <v>31885</v>
      </c>
      <c r="K9854" s="215" t="s">
        <v>8688</v>
      </c>
      <c r="L9854" s="215" t="s">
        <v>31973</v>
      </c>
      <c r="AD9854" s="216"/>
    </row>
    <row r="9855" spans="1:30" s="215" customFormat="1" x14ac:dyDescent="0.25">
      <c r="A9855" s="215" t="s">
        <v>160</v>
      </c>
      <c r="B9855" s="215">
        <v>6285</v>
      </c>
      <c r="C9855" s="215" t="s">
        <v>293</v>
      </c>
      <c r="D9855" s="215">
        <v>192035316</v>
      </c>
      <c r="E9855" s="215">
        <v>1020</v>
      </c>
      <c r="F9855" s="215">
        <v>1110</v>
      </c>
      <c r="G9855" s="215">
        <v>1004</v>
      </c>
      <c r="I9855" s="215" t="s">
        <v>27262</v>
      </c>
      <c r="J9855" s="215" t="s">
        <v>27263</v>
      </c>
      <c r="K9855" s="215" t="s">
        <v>8688</v>
      </c>
      <c r="L9855" s="215" t="s">
        <v>29143</v>
      </c>
      <c r="AD9855" s="216"/>
    </row>
    <row r="9856" spans="1:30" s="215" customFormat="1" x14ac:dyDescent="0.25">
      <c r="A9856" s="215" t="s">
        <v>160</v>
      </c>
      <c r="B9856" s="215">
        <v>6285</v>
      </c>
      <c r="C9856" s="215" t="s">
        <v>293</v>
      </c>
      <c r="D9856" s="215">
        <v>192035317</v>
      </c>
      <c r="E9856" s="215">
        <v>1020</v>
      </c>
      <c r="F9856" s="215">
        <v>1110</v>
      </c>
      <c r="G9856" s="215">
        <v>1004</v>
      </c>
      <c r="I9856" s="215" t="s">
        <v>27262</v>
      </c>
      <c r="J9856" s="215" t="s">
        <v>27263</v>
      </c>
      <c r="K9856" s="215" t="s">
        <v>8688</v>
      </c>
      <c r="L9856" s="215" t="s">
        <v>27311</v>
      </c>
      <c r="AD9856" s="216"/>
    </row>
    <row r="9857" spans="1:30" s="215" customFormat="1" x14ac:dyDescent="0.25">
      <c r="A9857" s="215" t="s">
        <v>160</v>
      </c>
      <c r="B9857" s="215">
        <v>6285</v>
      </c>
      <c r="C9857" s="215" t="s">
        <v>293</v>
      </c>
      <c r="D9857" s="215">
        <v>192050965</v>
      </c>
      <c r="E9857" s="215">
        <v>1020</v>
      </c>
      <c r="F9857" s="215">
        <v>1110</v>
      </c>
      <c r="G9857" s="215">
        <v>1004</v>
      </c>
      <c r="I9857" s="215" t="s">
        <v>31886</v>
      </c>
      <c r="J9857" s="215" t="s">
        <v>31887</v>
      </c>
      <c r="K9857" s="215" t="s">
        <v>8688</v>
      </c>
      <c r="L9857" s="215" t="s">
        <v>31974</v>
      </c>
      <c r="AD9857" s="216"/>
    </row>
    <row r="9858" spans="1:30" s="215" customFormat="1" x14ac:dyDescent="0.25">
      <c r="A9858" s="215" t="s">
        <v>160</v>
      </c>
      <c r="B9858" s="215">
        <v>6286</v>
      </c>
      <c r="C9858" s="215" t="s">
        <v>294</v>
      </c>
      <c r="D9858" s="215">
        <v>956246</v>
      </c>
      <c r="E9858" s="215">
        <v>1020</v>
      </c>
      <c r="F9858" s="215">
        <v>1110</v>
      </c>
      <c r="G9858" s="215">
        <v>1004</v>
      </c>
      <c r="I9858" s="215" t="s">
        <v>5153</v>
      </c>
      <c r="J9858" s="215" t="s">
        <v>5154</v>
      </c>
      <c r="K9858" s="215" t="s">
        <v>328</v>
      </c>
      <c r="L9858" s="215" t="s">
        <v>6100</v>
      </c>
      <c r="AD9858" s="216"/>
    </row>
    <row r="9859" spans="1:30" s="215" customFormat="1" x14ac:dyDescent="0.25">
      <c r="A9859" s="215" t="s">
        <v>160</v>
      </c>
      <c r="B9859" s="215">
        <v>6286</v>
      </c>
      <c r="C9859" s="215" t="s">
        <v>294</v>
      </c>
      <c r="D9859" s="215">
        <v>956268</v>
      </c>
      <c r="E9859" s="215">
        <v>1020</v>
      </c>
      <c r="F9859" s="215">
        <v>1110</v>
      </c>
      <c r="G9859" s="215">
        <v>1004</v>
      </c>
      <c r="I9859" s="215" t="s">
        <v>5155</v>
      </c>
      <c r="J9859" s="215" t="s">
        <v>5156</v>
      </c>
      <c r="K9859" s="215" t="s">
        <v>328</v>
      </c>
      <c r="L9859" s="215" t="s">
        <v>6101</v>
      </c>
      <c r="AD9859" s="216"/>
    </row>
    <row r="9860" spans="1:30" s="215" customFormat="1" x14ac:dyDescent="0.25">
      <c r="A9860" s="215" t="s">
        <v>160</v>
      </c>
      <c r="B9860" s="215">
        <v>6286</v>
      </c>
      <c r="C9860" s="215" t="s">
        <v>294</v>
      </c>
      <c r="D9860" s="215">
        <v>956272</v>
      </c>
      <c r="E9860" s="215">
        <v>1020</v>
      </c>
      <c r="F9860" s="215">
        <v>1122</v>
      </c>
      <c r="G9860" s="215">
        <v>1004</v>
      </c>
      <c r="I9860" s="215" t="s">
        <v>5157</v>
      </c>
      <c r="J9860" s="215" t="s">
        <v>5158</v>
      </c>
      <c r="K9860" s="215" t="s">
        <v>328</v>
      </c>
      <c r="L9860" s="215" t="s">
        <v>6102</v>
      </c>
      <c r="AD9860" s="216"/>
    </row>
    <row r="9861" spans="1:30" s="215" customFormat="1" x14ac:dyDescent="0.25">
      <c r="A9861" s="215" t="s">
        <v>160</v>
      </c>
      <c r="B9861" s="215">
        <v>6286</v>
      </c>
      <c r="C9861" s="215" t="s">
        <v>294</v>
      </c>
      <c r="D9861" s="215">
        <v>956291</v>
      </c>
      <c r="E9861" s="215">
        <v>1020</v>
      </c>
      <c r="F9861" s="215">
        <v>1110</v>
      </c>
      <c r="G9861" s="215">
        <v>1004</v>
      </c>
      <c r="I9861" s="215" t="s">
        <v>5159</v>
      </c>
      <c r="J9861" s="215" t="s">
        <v>5160</v>
      </c>
      <c r="K9861" s="215" t="s">
        <v>328</v>
      </c>
      <c r="L9861" s="215" t="s">
        <v>6103</v>
      </c>
      <c r="AD9861" s="216"/>
    </row>
    <row r="9862" spans="1:30" s="215" customFormat="1" x14ac:dyDescent="0.25">
      <c r="A9862" s="215" t="s">
        <v>160</v>
      </c>
      <c r="B9862" s="215">
        <v>6286</v>
      </c>
      <c r="C9862" s="215" t="s">
        <v>294</v>
      </c>
      <c r="D9862" s="215">
        <v>956293</v>
      </c>
      <c r="E9862" s="215">
        <v>1020</v>
      </c>
      <c r="F9862" s="215">
        <v>1110</v>
      </c>
      <c r="G9862" s="215">
        <v>1004</v>
      </c>
      <c r="I9862" s="215" t="s">
        <v>5161</v>
      </c>
      <c r="J9862" s="215" t="s">
        <v>5162</v>
      </c>
      <c r="K9862" s="215" t="s">
        <v>328</v>
      </c>
      <c r="L9862" s="215" t="s">
        <v>6104</v>
      </c>
      <c r="AD9862" s="216"/>
    </row>
    <row r="9863" spans="1:30" s="215" customFormat="1" x14ac:dyDescent="0.25">
      <c r="A9863" s="215" t="s">
        <v>160</v>
      </c>
      <c r="B9863" s="215">
        <v>6286</v>
      </c>
      <c r="C9863" s="215" t="s">
        <v>294</v>
      </c>
      <c r="D9863" s="215">
        <v>956295</v>
      </c>
      <c r="E9863" s="215">
        <v>1020</v>
      </c>
      <c r="F9863" s="215">
        <v>1110</v>
      </c>
      <c r="G9863" s="215">
        <v>1004</v>
      </c>
      <c r="I9863" s="215" t="s">
        <v>5163</v>
      </c>
      <c r="J9863" s="215" t="s">
        <v>5164</v>
      </c>
      <c r="K9863" s="215" t="s">
        <v>328</v>
      </c>
      <c r="L9863" s="215" t="s">
        <v>6104</v>
      </c>
      <c r="AD9863" s="216"/>
    </row>
    <row r="9864" spans="1:30" s="215" customFormat="1" x14ac:dyDescent="0.25">
      <c r="A9864" s="215" t="s">
        <v>160</v>
      </c>
      <c r="B9864" s="215">
        <v>6286</v>
      </c>
      <c r="C9864" s="215" t="s">
        <v>294</v>
      </c>
      <c r="D9864" s="215">
        <v>956297</v>
      </c>
      <c r="E9864" s="215">
        <v>1020</v>
      </c>
      <c r="F9864" s="215">
        <v>1110</v>
      </c>
      <c r="G9864" s="215">
        <v>1004</v>
      </c>
      <c r="I9864" s="215" t="s">
        <v>5165</v>
      </c>
      <c r="J9864" s="215" t="s">
        <v>5166</v>
      </c>
      <c r="K9864" s="215" t="s">
        <v>328</v>
      </c>
      <c r="L9864" s="215" t="s">
        <v>6105</v>
      </c>
      <c r="AD9864" s="216"/>
    </row>
    <row r="9865" spans="1:30" s="215" customFormat="1" x14ac:dyDescent="0.25">
      <c r="A9865" s="215" t="s">
        <v>160</v>
      </c>
      <c r="B9865" s="215">
        <v>6286</v>
      </c>
      <c r="C9865" s="215" t="s">
        <v>294</v>
      </c>
      <c r="D9865" s="215">
        <v>956321</v>
      </c>
      <c r="E9865" s="215">
        <v>1020</v>
      </c>
      <c r="F9865" s="215">
        <v>1110</v>
      </c>
      <c r="G9865" s="215">
        <v>1004</v>
      </c>
      <c r="I9865" s="215" t="s">
        <v>5167</v>
      </c>
      <c r="J9865" s="215" t="s">
        <v>5168</v>
      </c>
      <c r="K9865" s="215" t="s">
        <v>328</v>
      </c>
      <c r="L9865" s="215" t="s">
        <v>6106</v>
      </c>
      <c r="AD9865" s="216"/>
    </row>
    <row r="9866" spans="1:30" s="215" customFormat="1" x14ac:dyDescent="0.25">
      <c r="A9866" s="215" t="s">
        <v>160</v>
      </c>
      <c r="B9866" s="215">
        <v>6286</v>
      </c>
      <c r="C9866" s="215" t="s">
        <v>294</v>
      </c>
      <c r="D9866" s="215">
        <v>956322</v>
      </c>
      <c r="E9866" s="215">
        <v>1020</v>
      </c>
      <c r="F9866" s="215">
        <v>1110</v>
      </c>
      <c r="G9866" s="215">
        <v>1004</v>
      </c>
      <c r="I9866" s="215" t="s">
        <v>5169</v>
      </c>
      <c r="J9866" s="215" t="s">
        <v>5170</v>
      </c>
      <c r="K9866" s="215" t="s">
        <v>328</v>
      </c>
      <c r="L9866" s="215" t="s">
        <v>6106</v>
      </c>
      <c r="AD9866" s="216"/>
    </row>
    <row r="9867" spans="1:30" s="215" customFormat="1" x14ac:dyDescent="0.25">
      <c r="A9867" s="215" t="s">
        <v>160</v>
      </c>
      <c r="B9867" s="215">
        <v>6286</v>
      </c>
      <c r="C9867" s="215" t="s">
        <v>294</v>
      </c>
      <c r="D9867" s="215">
        <v>3113534</v>
      </c>
      <c r="E9867" s="215">
        <v>1020</v>
      </c>
      <c r="F9867" s="215">
        <v>1110</v>
      </c>
      <c r="G9867" s="215">
        <v>1004</v>
      </c>
      <c r="I9867" s="215" t="s">
        <v>5171</v>
      </c>
      <c r="J9867" s="215" t="s">
        <v>5172</v>
      </c>
      <c r="K9867" s="215" t="s">
        <v>328</v>
      </c>
      <c r="L9867" s="215" t="s">
        <v>6107</v>
      </c>
      <c r="AD9867" s="216"/>
    </row>
    <row r="9868" spans="1:30" s="215" customFormat="1" x14ac:dyDescent="0.25">
      <c r="A9868" s="215" t="s">
        <v>160</v>
      </c>
      <c r="B9868" s="215">
        <v>6286</v>
      </c>
      <c r="C9868" s="215" t="s">
        <v>294</v>
      </c>
      <c r="D9868" s="215">
        <v>3113536</v>
      </c>
      <c r="E9868" s="215">
        <v>1030</v>
      </c>
      <c r="F9868" s="215">
        <v>1110</v>
      </c>
      <c r="G9868" s="215">
        <v>1004</v>
      </c>
      <c r="I9868" s="215" t="s">
        <v>5173</v>
      </c>
      <c r="J9868" s="215" t="s">
        <v>5174</v>
      </c>
      <c r="K9868" s="215" t="s">
        <v>328</v>
      </c>
      <c r="L9868" s="215" t="s">
        <v>6103</v>
      </c>
      <c r="AD9868" s="216"/>
    </row>
    <row r="9869" spans="1:30" s="215" customFormat="1" x14ac:dyDescent="0.25">
      <c r="A9869" s="215" t="s">
        <v>160</v>
      </c>
      <c r="B9869" s="215">
        <v>6286</v>
      </c>
      <c r="C9869" s="215" t="s">
        <v>294</v>
      </c>
      <c r="D9869" s="215">
        <v>3113545</v>
      </c>
      <c r="E9869" s="215">
        <v>1020</v>
      </c>
      <c r="F9869" s="215">
        <v>1121</v>
      </c>
      <c r="G9869" s="215">
        <v>1004</v>
      </c>
      <c r="I9869" s="215" t="s">
        <v>5175</v>
      </c>
      <c r="J9869" s="215" t="s">
        <v>5176</v>
      </c>
      <c r="K9869" s="215" t="s">
        <v>328</v>
      </c>
      <c r="L9869" s="215" t="s">
        <v>6108</v>
      </c>
      <c r="AD9869" s="216"/>
    </row>
    <row r="9870" spans="1:30" s="215" customFormat="1" x14ac:dyDescent="0.25">
      <c r="A9870" s="215" t="s">
        <v>160</v>
      </c>
      <c r="B9870" s="215">
        <v>6286</v>
      </c>
      <c r="C9870" s="215" t="s">
        <v>294</v>
      </c>
      <c r="D9870" s="215">
        <v>9016984</v>
      </c>
      <c r="E9870" s="215">
        <v>1020</v>
      </c>
      <c r="F9870" s="215">
        <v>1121</v>
      </c>
      <c r="G9870" s="215">
        <v>1004</v>
      </c>
      <c r="I9870" s="215" t="s">
        <v>5177</v>
      </c>
      <c r="J9870" s="215" t="s">
        <v>5178</v>
      </c>
      <c r="K9870" s="215" t="s">
        <v>328</v>
      </c>
      <c r="L9870" s="215" t="s">
        <v>6109</v>
      </c>
      <c r="AD9870" s="216"/>
    </row>
    <row r="9871" spans="1:30" s="215" customFormat="1" x14ac:dyDescent="0.25">
      <c r="A9871" s="215" t="s">
        <v>160</v>
      </c>
      <c r="B9871" s="215">
        <v>6286</v>
      </c>
      <c r="C9871" s="215" t="s">
        <v>294</v>
      </c>
      <c r="D9871" s="215">
        <v>190174843</v>
      </c>
      <c r="E9871" s="215">
        <v>1040</v>
      </c>
      <c r="F9871" s="215">
        <v>1110</v>
      </c>
      <c r="G9871" s="215">
        <v>1004</v>
      </c>
      <c r="I9871" s="215" t="s">
        <v>5179</v>
      </c>
      <c r="J9871" s="215" t="s">
        <v>5180</v>
      </c>
      <c r="K9871" s="215" t="s">
        <v>328</v>
      </c>
      <c r="L9871" s="215" t="s">
        <v>6105</v>
      </c>
      <c r="AD9871" s="216"/>
    </row>
    <row r="9872" spans="1:30" s="215" customFormat="1" x14ac:dyDescent="0.25">
      <c r="A9872" s="215" t="s">
        <v>160</v>
      </c>
      <c r="B9872" s="215">
        <v>6286</v>
      </c>
      <c r="C9872" s="215" t="s">
        <v>294</v>
      </c>
      <c r="D9872" s="215">
        <v>190174844</v>
      </c>
      <c r="E9872" s="215">
        <v>1020</v>
      </c>
      <c r="F9872" s="215">
        <v>1121</v>
      </c>
      <c r="G9872" s="215">
        <v>1004</v>
      </c>
      <c r="I9872" s="215" t="s">
        <v>5181</v>
      </c>
      <c r="J9872" s="215" t="s">
        <v>5182</v>
      </c>
      <c r="K9872" s="215" t="s">
        <v>328</v>
      </c>
      <c r="L9872" s="215" t="s">
        <v>6109</v>
      </c>
      <c r="AD9872" s="216"/>
    </row>
    <row r="9873" spans="1:30" s="215" customFormat="1" x14ac:dyDescent="0.25">
      <c r="A9873" s="215" t="s">
        <v>160</v>
      </c>
      <c r="B9873" s="215">
        <v>6286</v>
      </c>
      <c r="C9873" s="215" t="s">
        <v>294</v>
      </c>
      <c r="D9873" s="215">
        <v>190174847</v>
      </c>
      <c r="E9873" s="215">
        <v>1020</v>
      </c>
      <c r="F9873" s="215">
        <v>1110</v>
      </c>
      <c r="G9873" s="215">
        <v>1004</v>
      </c>
      <c r="I9873" s="215" t="s">
        <v>5183</v>
      </c>
      <c r="J9873" s="215" t="s">
        <v>5184</v>
      </c>
      <c r="K9873" s="215" t="s">
        <v>328</v>
      </c>
      <c r="L9873" s="215" t="s">
        <v>6100</v>
      </c>
      <c r="AD9873" s="216"/>
    </row>
    <row r="9874" spans="1:30" s="215" customFormat="1" x14ac:dyDescent="0.25">
      <c r="A9874" s="215" t="s">
        <v>160</v>
      </c>
      <c r="B9874" s="215">
        <v>6286</v>
      </c>
      <c r="C9874" s="215" t="s">
        <v>294</v>
      </c>
      <c r="D9874" s="215">
        <v>190174851</v>
      </c>
      <c r="E9874" s="215">
        <v>1020</v>
      </c>
      <c r="F9874" s="215">
        <v>1122</v>
      </c>
      <c r="G9874" s="215">
        <v>1004</v>
      </c>
      <c r="I9874" s="215" t="s">
        <v>5185</v>
      </c>
      <c r="J9874" s="215" t="s">
        <v>5186</v>
      </c>
      <c r="K9874" s="215" t="s">
        <v>328</v>
      </c>
      <c r="L9874" s="215" t="s">
        <v>6102</v>
      </c>
      <c r="AD9874" s="216"/>
    </row>
    <row r="9875" spans="1:30" s="215" customFormat="1" x14ac:dyDescent="0.25">
      <c r="A9875" s="215" t="s">
        <v>160</v>
      </c>
      <c r="B9875" s="215">
        <v>6286</v>
      </c>
      <c r="C9875" s="215" t="s">
        <v>294</v>
      </c>
      <c r="D9875" s="215">
        <v>190174977</v>
      </c>
      <c r="E9875" s="215">
        <v>1020</v>
      </c>
      <c r="F9875" s="215">
        <v>1110</v>
      </c>
      <c r="G9875" s="215">
        <v>1004</v>
      </c>
      <c r="I9875" s="215" t="s">
        <v>5187</v>
      </c>
      <c r="J9875" s="215" t="s">
        <v>5188</v>
      </c>
      <c r="K9875" s="215" t="s">
        <v>328</v>
      </c>
      <c r="L9875" s="215" t="s">
        <v>6107</v>
      </c>
      <c r="AD9875" s="216"/>
    </row>
    <row r="9876" spans="1:30" s="215" customFormat="1" x14ac:dyDescent="0.25">
      <c r="A9876" s="215" t="s">
        <v>160</v>
      </c>
      <c r="B9876" s="215">
        <v>6286</v>
      </c>
      <c r="C9876" s="215" t="s">
        <v>294</v>
      </c>
      <c r="D9876" s="215">
        <v>190174986</v>
      </c>
      <c r="E9876" s="215">
        <v>1020</v>
      </c>
      <c r="F9876" s="215">
        <v>1110</v>
      </c>
      <c r="G9876" s="215">
        <v>1004</v>
      </c>
      <c r="I9876" s="215" t="s">
        <v>5189</v>
      </c>
      <c r="J9876" s="215" t="s">
        <v>5190</v>
      </c>
      <c r="K9876" s="215" t="s">
        <v>328</v>
      </c>
      <c r="L9876" s="215" t="s">
        <v>6101</v>
      </c>
      <c r="AD9876" s="216"/>
    </row>
    <row r="9877" spans="1:30" s="215" customFormat="1" x14ac:dyDescent="0.25">
      <c r="A9877" s="215" t="s">
        <v>160</v>
      </c>
      <c r="B9877" s="215">
        <v>6286</v>
      </c>
      <c r="C9877" s="215" t="s">
        <v>294</v>
      </c>
      <c r="D9877" s="215">
        <v>190174988</v>
      </c>
      <c r="E9877" s="215">
        <v>1020</v>
      </c>
      <c r="F9877" s="215">
        <v>1110</v>
      </c>
      <c r="G9877" s="215">
        <v>1004</v>
      </c>
      <c r="I9877" s="215" t="s">
        <v>5191</v>
      </c>
      <c r="J9877" s="215" t="s">
        <v>5192</v>
      </c>
      <c r="K9877" s="215" t="s">
        <v>328</v>
      </c>
      <c r="L9877" s="215" t="s">
        <v>6110</v>
      </c>
      <c r="AD9877" s="216"/>
    </row>
    <row r="9878" spans="1:30" s="215" customFormat="1" x14ac:dyDescent="0.25">
      <c r="A9878" s="215" t="s">
        <v>160</v>
      </c>
      <c r="B9878" s="215">
        <v>6286</v>
      </c>
      <c r="C9878" s="215" t="s">
        <v>294</v>
      </c>
      <c r="D9878" s="215">
        <v>190174989</v>
      </c>
      <c r="E9878" s="215">
        <v>1020</v>
      </c>
      <c r="F9878" s="215">
        <v>1110</v>
      </c>
      <c r="G9878" s="215">
        <v>1004</v>
      </c>
      <c r="I9878" s="215" t="s">
        <v>5193</v>
      </c>
      <c r="J9878" s="215" t="s">
        <v>5194</v>
      </c>
      <c r="K9878" s="215" t="s">
        <v>328</v>
      </c>
      <c r="L9878" s="215" t="s">
        <v>6110</v>
      </c>
      <c r="AD9878" s="216"/>
    </row>
    <row r="9879" spans="1:30" s="215" customFormat="1" x14ac:dyDescent="0.25">
      <c r="A9879" s="215" t="s">
        <v>160</v>
      </c>
      <c r="B9879" s="215">
        <v>6286</v>
      </c>
      <c r="C9879" s="215" t="s">
        <v>294</v>
      </c>
      <c r="D9879" s="215">
        <v>190575868</v>
      </c>
      <c r="E9879" s="215">
        <v>1020</v>
      </c>
      <c r="F9879" s="215">
        <v>1121</v>
      </c>
      <c r="G9879" s="215">
        <v>1004</v>
      </c>
      <c r="I9879" s="215" t="s">
        <v>5195</v>
      </c>
      <c r="J9879" s="215" t="s">
        <v>5196</v>
      </c>
      <c r="K9879" s="215" t="s">
        <v>328</v>
      </c>
      <c r="L9879" s="215" t="s">
        <v>6108</v>
      </c>
      <c r="AD9879" s="216"/>
    </row>
    <row r="9880" spans="1:30" s="215" customFormat="1" x14ac:dyDescent="0.25">
      <c r="A9880" s="215" t="s">
        <v>160</v>
      </c>
      <c r="B9880" s="215">
        <v>6286</v>
      </c>
      <c r="C9880" s="215" t="s">
        <v>294</v>
      </c>
      <c r="D9880" s="215">
        <v>191361951</v>
      </c>
      <c r="E9880" s="215">
        <v>1020</v>
      </c>
      <c r="F9880" s="215">
        <v>1110</v>
      </c>
      <c r="G9880" s="215">
        <v>1004</v>
      </c>
      <c r="I9880" s="215" t="s">
        <v>11700</v>
      </c>
      <c r="J9880" s="215" t="s">
        <v>11701</v>
      </c>
      <c r="K9880" s="215" t="s">
        <v>8688</v>
      </c>
      <c r="L9880" s="215" t="s">
        <v>11737</v>
      </c>
      <c r="AD9880" s="216"/>
    </row>
    <row r="9881" spans="1:30" s="215" customFormat="1" x14ac:dyDescent="0.25">
      <c r="A9881" s="215" t="s">
        <v>160</v>
      </c>
      <c r="B9881" s="215">
        <v>6286</v>
      </c>
      <c r="C9881" s="215" t="s">
        <v>294</v>
      </c>
      <c r="D9881" s="215">
        <v>191477471</v>
      </c>
      <c r="E9881" s="215">
        <v>1030</v>
      </c>
      <c r="F9881" s="215">
        <v>1110</v>
      </c>
      <c r="G9881" s="215">
        <v>1004</v>
      </c>
      <c r="I9881" s="215" t="s">
        <v>11702</v>
      </c>
      <c r="J9881" s="215" t="s">
        <v>11703</v>
      </c>
      <c r="K9881" s="215" t="s">
        <v>8688</v>
      </c>
      <c r="L9881" s="215" t="s">
        <v>11738</v>
      </c>
      <c r="AD9881" s="216"/>
    </row>
    <row r="9882" spans="1:30" s="215" customFormat="1" x14ac:dyDescent="0.25">
      <c r="A9882" s="215" t="s">
        <v>160</v>
      </c>
      <c r="B9882" s="215">
        <v>6286</v>
      </c>
      <c r="C9882" s="215" t="s">
        <v>294</v>
      </c>
      <c r="D9882" s="215">
        <v>191652932</v>
      </c>
      <c r="E9882" s="215">
        <v>1020</v>
      </c>
      <c r="F9882" s="215">
        <v>1110</v>
      </c>
      <c r="G9882" s="215">
        <v>1004</v>
      </c>
      <c r="I9882" s="215" t="s">
        <v>11704</v>
      </c>
      <c r="J9882" s="215" t="s">
        <v>11705</v>
      </c>
      <c r="K9882" s="215" t="s">
        <v>8688</v>
      </c>
      <c r="L9882" s="215" t="s">
        <v>11739</v>
      </c>
      <c r="AD9882" s="216"/>
    </row>
    <row r="9883" spans="1:30" s="215" customFormat="1" x14ac:dyDescent="0.25">
      <c r="A9883" s="215" t="s">
        <v>160</v>
      </c>
      <c r="B9883" s="215">
        <v>6286</v>
      </c>
      <c r="C9883" s="215" t="s">
        <v>294</v>
      </c>
      <c r="D9883" s="215">
        <v>191687213</v>
      </c>
      <c r="E9883" s="215">
        <v>1020</v>
      </c>
      <c r="F9883" s="215">
        <v>1110</v>
      </c>
      <c r="G9883" s="215">
        <v>1004</v>
      </c>
      <c r="I9883" s="215" t="s">
        <v>11706</v>
      </c>
      <c r="J9883" s="215" t="s">
        <v>11707</v>
      </c>
      <c r="K9883" s="215" t="s">
        <v>8688</v>
      </c>
      <c r="L9883" s="215" t="s">
        <v>11740</v>
      </c>
      <c r="AD9883" s="216"/>
    </row>
    <row r="9884" spans="1:30" s="215" customFormat="1" x14ac:dyDescent="0.25">
      <c r="A9884" s="215" t="s">
        <v>160</v>
      </c>
      <c r="B9884" s="215">
        <v>6286</v>
      </c>
      <c r="C9884" s="215" t="s">
        <v>294</v>
      </c>
      <c r="D9884" s="215">
        <v>191757772</v>
      </c>
      <c r="E9884" s="215">
        <v>1020</v>
      </c>
      <c r="F9884" s="215">
        <v>1110</v>
      </c>
      <c r="G9884" s="215">
        <v>1004</v>
      </c>
      <c r="I9884" s="215" t="s">
        <v>11708</v>
      </c>
      <c r="J9884" s="215" t="s">
        <v>11709</v>
      </c>
      <c r="K9884" s="215" t="s">
        <v>8688</v>
      </c>
      <c r="L9884" s="215" t="s">
        <v>11741</v>
      </c>
      <c r="AD9884" s="216"/>
    </row>
    <row r="9885" spans="1:30" s="215" customFormat="1" x14ac:dyDescent="0.25">
      <c r="A9885" s="215" t="s">
        <v>160</v>
      </c>
      <c r="B9885" s="215">
        <v>6286</v>
      </c>
      <c r="C9885" s="215" t="s">
        <v>294</v>
      </c>
      <c r="D9885" s="215">
        <v>191787434</v>
      </c>
      <c r="E9885" s="215">
        <v>1020</v>
      </c>
      <c r="F9885" s="215">
        <v>1110</v>
      </c>
      <c r="G9885" s="215">
        <v>1004</v>
      </c>
      <c r="I9885" s="215" t="s">
        <v>11710</v>
      </c>
      <c r="J9885" s="215" t="s">
        <v>11711</v>
      </c>
      <c r="K9885" s="215" t="s">
        <v>8688</v>
      </c>
      <c r="L9885" s="215" t="s">
        <v>11742</v>
      </c>
      <c r="AD9885" s="216"/>
    </row>
    <row r="9886" spans="1:30" s="215" customFormat="1" x14ac:dyDescent="0.25">
      <c r="A9886" s="215" t="s">
        <v>160</v>
      </c>
      <c r="B9886" s="215">
        <v>6286</v>
      </c>
      <c r="C9886" s="215" t="s">
        <v>294</v>
      </c>
      <c r="D9886" s="215">
        <v>191800255</v>
      </c>
      <c r="E9886" s="215">
        <v>1020</v>
      </c>
      <c r="F9886" s="215">
        <v>1122</v>
      </c>
      <c r="G9886" s="215">
        <v>1004</v>
      </c>
      <c r="I9886" s="215" t="s">
        <v>11712</v>
      </c>
      <c r="J9886" s="215" t="s">
        <v>11713</v>
      </c>
      <c r="K9886" s="215" t="s">
        <v>8688</v>
      </c>
      <c r="L9886" s="215" t="s">
        <v>11743</v>
      </c>
      <c r="AD9886" s="216"/>
    </row>
    <row r="9887" spans="1:30" s="215" customFormat="1" x14ac:dyDescent="0.25">
      <c r="A9887" s="215" t="s">
        <v>160</v>
      </c>
      <c r="B9887" s="215">
        <v>6286</v>
      </c>
      <c r="C9887" s="215" t="s">
        <v>294</v>
      </c>
      <c r="D9887" s="215">
        <v>191800262</v>
      </c>
      <c r="E9887" s="215">
        <v>1030</v>
      </c>
      <c r="F9887" s="215">
        <v>1110</v>
      </c>
      <c r="G9887" s="215">
        <v>1004</v>
      </c>
      <c r="I9887" s="215" t="s">
        <v>11714</v>
      </c>
      <c r="J9887" s="215" t="s">
        <v>11715</v>
      </c>
      <c r="K9887" s="215" t="s">
        <v>8688</v>
      </c>
      <c r="L9887" s="215" t="s">
        <v>11744</v>
      </c>
      <c r="AD9887" s="216"/>
    </row>
    <row r="9888" spans="1:30" s="215" customFormat="1" x14ac:dyDescent="0.25">
      <c r="A9888" s="215" t="s">
        <v>160</v>
      </c>
      <c r="B9888" s="215">
        <v>6286</v>
      </c>
      <c r="C9888" s="215" t="s">
        <v>294</v>
      </c>
      <c r="D9888" s="215">
        <v>191863787</v>
      </c>
      <c r="E9888" s="215">
        <v>1020</v>
      </c>
      <c r="F9888" s="215">
        <v>1122</v>
      </c>
      <c r="G9888" s="215">
        <v>1004</v>
      </c>
      <c r="I9888" s="215" t="s">
        <v>11716</v>
      </c>
      <c r="J9888" s="215" t="s">
        <v>11717</v>
      </c>
      <c r="K9888" s="215" t="s">
        <v>8688</v>
      </c>
      <c r="L9888" s="215" t="s">
        <v>11745</v>
      </c>
      <c r="AD9888" s="216"/>
    </row>
    <row r="9889" spans="1:30" s="215" customFormat="1" x14ac:dyDescent="0.25">
      <c r="A9889" s="215" t="s">
        <v>160</v>
      </c>
      <c r="B9889" s="215">
        <v>6286</v>
      </c>
      <c r="C9889" s="215" t="s">
        <v>294</v>
      </c>
      <c r="D9889" s="215">
        <v>191873568</v>
      </c>
      <c r="E9889" s="215">
        <v>1020</v>
      </c>
      <c r="F9889" s="215">
        <v>1110</v>
      </c>
      <c r="G9889" s="215">
        <v>1004</v>
      </c>
      <c r="I9889" s="215" t="s">
        <v>11718</v>
      </c>
      <c r="J9889" s="215" t="s">
        <v>11719</v>
      </c>
      <c r="K9889" s="215" t="s">
        <v>8688</v>
      </c>
      <c r="L9889" s="215" t="s">
        <v>11746</v>
      </c>
      <c r="AD9889" s="216"/>
    </row>
    <row r="9890" spans="1:30" s="215" customFormat="1" x14ac:dyDescent="0.25">
      <c r="A9890" s="215" t="s">
        <v>160</v>
      </c>
      <c r="B9890" s="215">
        <v>6286</v>
      </c>
      <c r="C9890" s="215" t="s">
        <v>294</v>
      </c>
      <c r="D9890" s="215">
        <v>191873577</v>
      </c>
      <c r="E9890" s="215">
        <v>1020</v>
      </c>
      <c r="F9890" s="215">
        <v>1121</v>
      </c>
      <c r="G9890" s="215">
        <v>1004</v>
      </c>
      <c r="I9890" s="215" t="s">
        <v>11720</v>
      </c>
      <c r="J9890" s="215" t="s">
        <v>11721</v>
      </c>
      <c r="K9890" s="215" t="s">
        <v>8688</v>
      </c>
      <c r="L9890" s="215" t="s">
        <v>11747</v>
      </c>
      <c r="AD9890" s="216"/>
    </row>
    <row r="9891" spans="1:30" s="215" customFormat="1" x14ac:dyDescent="0.25">
      <c r="A9891" s="215" t="s">
        <v>160</v>
      </c>
      <c r="B9891" s="215">
        <v>6286</v>
      </c>
      <c r="C9891" s="215" t="s">
        <v>294</v>
      </c>
      <c r="D9891" s="215">
        <v>191890411</v>
      </c>
      <c r="E9891" s="215">
        <v>1020</v>
      </c>
      <c r="F9891" s="215">
        <v>1110</v>
      </c>
      <c r="G9891" s="215">
        <v>1004</v>
      </c>
      <c r="I9891" s="215" t="s">
        <v>11722</v>
      </c>
      <c r="J9891" s="215" t="s">
        <v>11723</v>
      </c>
      <c r="K9891" s="215" t="s">
        <v>8688</v>
      </c>
      <c r="L9891" s="215" t="s">
        <v>11748</v>
      </c>
      <c r="AD9891" s="216"/>
    </row>
    <row r="9892" spans="1:30" s="215" customFormat="1" x14ac:dyDescent="0.25">
      <c r="A9892" s="215" t="s">
        <v>160</v>
      </c>
      <c r="B9892" s="215">
        <v>6286</v>
      </c>
      <c r="C9892" s="215" t="s">
        <v>294</v>
      </c>
      <c r="D9892" s="215">
        <v>191997924</v>
      </c>
      <c r="E9892" s="215">
        <v>1040</v>
      </c>
      <c r="F9892" s="215">
        <v>1130</v>
      </c>
      <c r="G9892" s="215">
        <v>1004</v>
      </c>
      <c r="I9892" s="215" t="s">
        <v>11867</v>
      </c>
      <c r="J9892" s="215" t="s">
        <v>11868</v>
      </c>
      <c r="K9892" s="215" t="s">
        <v>8688</v>
      </c>
      <c r="L9892" s="215" t="s">
        <v>11879</v>
      </c>
      <c r="AD9892" s="216"/>
    </row>
    <row r="9893" spans="1:30" s="215" customFormat="1" x14ac:dyDescent="0.25">
      <c r="A9893" s="215" t="s">
        <v>160</v>
      </c>
      <c r="B9893" s="215">
        <v>6286</v>
      </c>
      <c r="C9893" s="215" t="s">
        <v>294</v>
      </c>
      <c r="D9893" s="215">
        <v>191997928</v>
      </c>
      <c r="E9893" s="215">
        <v>1020</v>
      </c>
      <c r="F9893" s="215">
        <v>1110</v>
      </c>
      <c r="G9893" s="215">
        <v>1004</v>
      </c>
      <c r="I9893" s="215" t="s">
        <v>27264</v>
      </c>
      <c r="J9893" s="215" t="s">
        <v>27265</v>
      </c>
      <c r="K9893" s="215" t="s">
        <v>8688</v>
      </c>
      <c r="L9893" s="215" t="s">
        <v>27312</v>
      </c>
      <c r="AD9893" s="216"/>
    </row>
    <row r="9894" spans="1:30" s="215" customFormat="1" x14ac:dyDescent="0.25">
      <c r="A9894" s="215" t="s">
        <v>160</v>
      </c>
      <c r="B9894" s="215">
        <v>6287</v>
      </c>
      <c r="C9894" s="215" t="s">
        <v>295</v>
      </c>
      <c r="D9894" s="215">
        <v>9030308</v>
      </c>
      <c r="E9894" s="215">
        <v>1040</v>
      </c>
      <c r="F9894" s="215">
        <v>1212</v>
      </c>
      <c r="G9894" s="215">
        <v>1004</v>
      </c>
      <c r="I9894" s="215" t="s">
        <v>10278</v>
      </c>
      <c r="J9894" s="215" t="s">
        <v>10279</v>
      </c>
      <c r="K9894" s="215" t="s">
        <v>8688</v>
      </c>
      <c r="L9894" s="215" t="s">
        <v>11375</v>
      </c>
      <c r="AD9894" s="216"/>
    </row>
    <row r="9895" spans="1:30" s="215" customFormat="1" x14ac:dyDescent="0.25">
      <c r="A9895" s="215" t="s">
        <v>160</v>
      </c>
      <c r="B9895" s="215">
        <v>6287</v>
      </c>
      <c r="C9895" s="215" t="s">
        <v>295</v>
      </c>
      <c r="D9895" s="215">
        <v>190019163</v>
      </c>
      <c r="E9895" s="215">
        <v>1040</v>
      </c>
      <c r="F9895" s="215">
        <v>1212</v>
      </c>
      <c r="G9895" s="215">
        <v>1004</v>
      </c>
      <c r="I9895" s="215" t="s">
        <v>10280</v>
      </c>
      <c r="J9895" s="215" t="s">
        <v>10281</v>
      </c>
      <c r="K9895" s="215" t="s">
        <v>8688</v>
      </c>
      <c r="L9895" s="215" t="s">
        <v>11376</v>
      </c>
      <c r="AD9895" s="216"/>
    </row>
    <row r="9896" spans="1:30" s="215" customFormat="1" x14ac:dyDescent="0.25">
      <c r="A9896" s="215" t="s">
        <v>160</v>
      </c>
      <c r="B9896" s="215">
        <v>6287</v>
      </c>
      <c r="C9896" s="215" t="s">
        <v>295</v>
      </c>
      <c r="D9896" s="215">
        <v>190088820</v>
      </c>
      <c r="E9896" s="215">
        <v>1040</v>
      </c>
      <c r="F9896" s="215">
        <v>1130</v>
      </c>
      <c r="G9896" s="215">
        <v>1004</v>
      </c>
      <c r="I9896" s="215" t="s">
        <v>10282</v>
      </c>
      <c r="J9896" s="215" t="s">
        <v>10283</v>
      </c>
      <c r="K9896" s="215" t="s">
        <v>8688</v>
      </c>
      <c r="L9896" s="215" t="s">
        <v>11377</v>
      </c>
      <c r="AD9896" s="216"/>
    </row>
    <row r="9897" spans="1:30" s="215" customFormat="1" x14ac:dyDescent="0.25">
      <c r="A9897" s="215" t="s">
        <v>160</v>
      </c>
      <c r="B9897" s="215">
        <v>6287</v>
      </c>
      <c r="C9897" s="215" t="s">
        <v>295</v>
      </c>
      <c r="D9897" s="215">
        <v>191809895</v>
      </c>
      <c r="E9897" s="215">
        <v>1020</v>
      </c>
      <c r="F9897" s="215">
        <v>1110</v>
      </c>
      <c r="G9897" s="215">
        <v>1004</v>
      </c>
      <c r="I9897" s="215" t="s">
        <v>10284</v>
      </c>
      <c r="J9897" s="215" t="s">
        <v>10285</v>
      </c>
      <c r="K9897" s="215" t="s">
        <v>8688</v>
      </c>
      <c r="L9897" s="215" t="s">
        <v>11378</v>
      </c>
      <c r="AD9897" s="216"/>
    </row>
    <row r="9898" spans="1:30" s="215" customFormat="1" x14ac:dyDescent="0.25">
      <c r="A9898" s="215" t="s">
        <v>160</v>
      </c>
      <c r="B9898" s="215">
        <v>6287</v>
      </c>
      <c r="C9898" s="215" t="s">
        <v>295</v>
      </c>
      <c r="D9898" s="215">
        <v>191809961</v>
      </c>
      <c r="E9898" s="215">
        <v>1020</v>
      </c>
      <c r="F9898" s="215">
        <v>1110</v>
      </c>
      <c r="G9898" s="215">
        <v>1004</v>
      </c>
      <c r="I9898" s="215" t="s">
        <v>10286</v>
      </c>
      <c r="J9898" s="215" t="s">
        <v>10287</v>
      </c>
      <c r="K9898" s="215" t="s">
        <v>8688</v>
      </c>
      <c r="L9898" s="215" t="s">
        <v>11379</v>
      </c>
      <c r="AD9898" s="216"/>
    </row>
    <row r="9899" spans="1:30" s="215" customFormat="1" x14ac:dyDescent="0.25">
      <c r="A9899" s="215" t="s">
        <v>160</v>
      </c>
      <c r="B9899" s="215">
        <v>6287</v>
      </c>
      <c r="C9899" s="215" t="s">
        <v>295</v>
      </c>
      <c r="D9899" s="215">
        <v>191874991</v>
      </c>
      <c r="E9899" s="215">
        <v>1020</v>
      </c>
      <c r="F9899" s="215">
        <v>1110</v>
      </c>
      <c r="G9899" s="215">
        <v>1004</v>
      </c>
      <c r="I9899" s="215" t="s">
        <v>10288</v>
      </c>
      <c r="J9899" s="215" t="s">
        <v>10289</v>
      </c>
      <c r="K9899" s="215" t="s">
        <v>8688</v>
      </c>
      <c r="L9899" s="215" t="s">
        <v>11380</v>
      </c>
      <c r="AD9899" s="216"/>
    </row>
    <row r="9900" spans="1:30" s="215" customFormat="1" x14ac:dyDescent="0.25">
      <c r="A9900" s="215" t="s">
        <v>160</v>
      </c>
      <c r="B9900" s="215">
        <v>6287</v>
      </c>
      <c r="C9900" s="215" t="s">
        <v>295</v>
      </c>
      <c r="D9900" s="215">
        <v>191958365</v>
      </c>
      <c r="E9900" s="215">
        <v>1020</v>
      </c>
      <c r="F9900" s="215">
        <v>1110</v>
      </c>
      <c r="G9900" s="215">
        <v>1004</v>
      </c>
      <c r="I9900" s="215" t="s">
        <v>10290</v>
      </c>
      <c r="J9900" s="215" t="s">
        <v>10291</v>
      </c>
      <c r="K9900" s="215" t="s">
        <v>8688</v>
      </c>
      <c r="L9900" s="215" t="s">
        <v>11381</v>
      </c>
      <c r="AD9900" s="216"/>
    </row>
    <row r="9901" spans="1:30" s="215" customFormat="1" x14ac:dyDescent="0.25">
      <c r="A9901" s="215" t="s">
        <v>160</v>
      </c>
      <c r="B9901" s="215">
        <v>6287</v>
      </c>
      <c r="C9901" s="215" t="s">
        <v>295</v>
      </c>
      <c r="D9901" s="215">
        <v>191958374</v>
      </c>
      <c r="E9901" s="215">
        <v>1020</v>
      </c>
      <c r="F9901" s="215">
        <v>1110</v>
      </c>
      <c r="G9901" s="215">
        <v>1004</v>
      </c>
      <c r="I9901" s="215" t="s">
        <v>10292</v>
      </c>
      <c r="J9901" s="215" t="s">
        <v>10293</v>
      </c>
      <c r="K9901" s="215" t="s">
        <v>8688</v>
      </c>
      <c r="L9901" s="215" t="s">
        <v>11382</v>
      </c>
      <c r="AD9901" s="216"/>
    </row>
    <row r="9902" spans="1:30" s="215" customFormat="1" x14ac:dyDescent="0.25">
      <c r="A9902" s="215" t="s">
        <v>160</v>
      </c>
      <c r="B9902" s="215">
        <v>6287</v>
      </c>
      <c r="C9902" s="215" t="s">
        <v>295</v>
      </c>
      <c r="D9902" s="215">
        <v>191989763</v>
      </c>
      <c r="E9902" s="215">
        <v>1060</v>
      </c>
      <c r="F9902" s="215">
        <v>1251</v>
      </c>
      <c r="G9902" s="215">
        <v>1003</v>
      </c>
      <c r="I9902" s="215" t="s">
        <v>23786</v>
      </c>
      <c r="J9902" s="215" t="s">
        <v>23787</v>
      </c>
      <c r="K9902" s="215" t="s">
        <v>8688</v>
      </c>
      <c r="L9902" s="215" t="s">
        <v>23817</v>
      </c>
      <c r="AD9902" s="216"/>
    </row>
    <row r="9903" spans="1:30" s="215" customFormat="1" x14ac:dyDescent="0.25">
      <c r="A9903" s="215" t="s">
        <v>160</v>
      </c>
      <c r="B9903" s="215">
        <v>6287</v>
      </c>
      <c r="C9903" s="215" t="s">
        <v>295</v>
      </c>
      <c r="D9903" s="215">
        <v>191990523</v>
      </c>
      <c r="E9903" s="215">
        <v>1060</v>
      </c>
      <c r="F9903" s="215">
        <v>1211</v>
      </c>
      <c r="G9903" s="215">
        <v>1004</v>
      </c>
      <c r="I9903" s="215" t="s">
        <v>10294</v>
      </c>
      <c r="J9903" s="215" t="s">
        <v>10295</v>
      </c>
      <c r="K9903" s="215" t="s">
        <v>8741</v>
      </c>
      <c r="L9903" s="215" t="s">
        <v>11581</v>
      </c>
      <c r="AD9903" s="216"/>
    </row>
    <row r="9904" spans="1:30" s="215" customFormat="1" x14ac:dyDescent="0.25">
      <c r="A9904" s="215" t="s">
        <v>160</v>
      </c>
      <c r="B9904" s="215">
        <v>6287</v>
      </c>
      <c r="C9904" s="215" t="s">
        <v>295</v>
      </c>
      <c r="D9904" s="215">
        <v>192007931</v>
      </c>
      <c r="E9904" s="215">
        <v>1060</v>
      </c>
      <c r="F9904" s="215">
        <v>1271</v>
      </c>
      <c r="G9904" s="215">
        <v>1004</v>
      </c>
      <c r="I9904" s="215" t="s">
        <v>11794</v>
      </c>
      <c r="J9904" s="215" t="s">
        <v>11795</v>
      </c>
      <c r="K9904" s="215" t="s">
        <v>8688</v>
      </c>
      <c r="L9904" s="215" t="s">
        <v>11803</v>
      </c>
      <c r="AD9904" s="216"/>
    </row>
    <row r="9905" spans="1:30" s="215" customFormat="1" x14ac:dyDescent="0.25">
      <c r="A9905" s="215" t="s">
        <v>160</v>
      </c>
      <c r="B9905" s="215">
        <v>6287</v>
      </c>
      <c r="C9905" s="215" t="s">
        <v>295</v>
      </c>
      <c r="D9905" s="215">
        <v>192007932</v>
      </c>
      <c r="E9905" s="215">
        <v>1060</v>
      </c>
      <c r="F9905" s="215">
        <v>1271</v>
      </c>
      <c r="G9905" s="215">
        <v>1004</v>
      </c>
      <c r="I9905" s="215" t="s">
        <v>11794</v>
      </c>
      <c r="J9905" s="215" t="s">
        <v>11795</v>
      </c>
      <c r="K9905" s="215" t="s">
        <v>8688</v>
      </c>
      <c r="L9905" s="215" t="s">
        <v>11804</v>
      </c>
      <c r="AD9905" s="216"/>
    </row>
    <row r="9906" spans="1:30" s="215" customFormat="1" x14ac:dyDescent="0.25">
      <c r="A9906" s="215" t="s">
        <v>160</v>
      </c>
      <c r="B9906" s="215">
        <v>6287</v>
      </c>
      <c r="C9906" s="215" t="s">
        <v>295</v>
      </c>
      <c r="D9906" s="215">
        <v>192035305</v>
      </c>
      <c r="E9906" s="215">
        <v>1060</v>
      </c>
      <c r="F9906" s="215">
        <v>1271</v>
      </c>
      <c r="G9906" s="215">
        <v>1004</v>
      </c>
      <c r="I9906" s="215" t="s">
        <v>27266</v>
      </c>
      <c r="J9906" s="215" t="s">
        <v>27267</v>
      </c>
      <c r="K9906" s="215" t="s">
        <v>8688</v>
      </c>
      <c r="L9906" s="215" t="s">
        <v>27313</v>
      </c>
      <c r="AD9906" s="216"/>
    </row>
    <row r="9907" spans="1:30" s="215" customFormat="1" x14ac:dyDescent="0.25">
      <c r="A9907" s="215" t="s">
        <v>160</v>
      </c>
      <c r="B9907" s="215">
        <v>6287</v>
      </c>
      <c r="C9907" s="215" t="s">
        <v>295</v>
      </c>
      <c r="D9907" s="215">
        <v>192042084</v>
      </c>
      <c r="E9907" s="215">
        <v>1020</v>
      </c>
      <c r="F9907" s="215">
        <v>1110</v>
      </c>
      <c r="G9907" s="215">
        <v>1004</v>
      </c>
      <c r="I9907" s="215" t="s">
        <v>28550</v>
      </c>
      <c r="J9907" s="215" t="s">
        <v>28551</v>
      </c>
      <c r="K9907" s="215" t="s">
        <v>8688</v>
      </c>
      <c r="L9907" s="215" t="s">
        <v>28580</v>
      </c>
      <c r="AD9907" s="216"/>
    </row>
    <row r="9908" spans="1:30" s="215" customFormat="1" x14ac:dyDescent="0.25">
      <c r="A9908" s="215" t="s">
        <v>160</v>
      </c>
      <c r="B9908" s="215">
        <v>6287</v>
      </c>
      <c r="C9908" s="215" t="s">
        <v>295</v>
      </c>
      <c r="D9908" s="215">
        <v>192042139</v>
      </c>
      <c r="E9908" s="215">
        <v>1020</v>
      </c>
      <c r="F9908" s="215">
        <v>1110</v>
      </c>
      <c r="G9908" s="215">
        <v>1003</v>
      </c>
      <c r="I9908" s="215" t="s">
        <v>28552</v>
      </c>
      <c r="J9908" s="215" t="s">
        <v>28553</v>
      </c>
      <c r="K9908" s="215" t="s">
        <v>8688</v>
      </c>
      <c r="L9908" s="215" t="s">
        <v>28581</v>
      </c>
      <c r="AD9908" s="216"/>
    </row>
    <row r="9909" spans="1:30" s="215" customFormat="1" x14ac:dyDescent="0.25">
      <c r="A9909" s="215" t="s">
        <v>160</v>
      </c>
      <c r="B9909" s="215">
        <v>6288</v>
      </c>
      <c r="C9909" s="215" t="s">
        <v>296</v>
      </c>
      <c r="D9909" s="215">
        <v>956478</v>
      </c>
      <c r="E9909" s="215">
        <v>1020</v>
      </c>
      <c r="F9909" s="215">
        <v>1122</v>
      </c>
      <c r="G9909" s="215">
        <v>1004</v>
      </c>
      <c r="I9909" s="215" t="s">
        <v>5197</v>
      </c>
      <c r="J9909" s="215" t="s">
        <v>5198</v>
      </c>
      <c r="K9909" s="215" t="s">
        <v>328</v>
      </c>
      <c r="L9909" s="215" t="s">
        <v>6111</v>
      </c>
      <c r="AD9909" s="216"/>
    </row>
    <row r="9910" spans="1:30" s="215" customFormat="1" x14ac:dyDescent="0.25">
      <c r="A9910" s="215" t="s">
        <v>160</v>
      </c>
      <c r="B9910" s="215">
        <v>6288</v>
      </c>
      <c r="C9910" s="215" t="s">
        <v>296</v>
      </c>
      <c r="D9910" s="215">
        <v>956511</v>
      </c>
      <c r="E9910" s="215">
        <v>1040</v>
      </c>
      <c r="F9910" s="215">
        <v>1211</v>
      </c>
      <c r="G9910" s="215">
        <v>1004</v>
      </c>
      <c r="I9910" s="215" t="s">
        <v>5199</v>
      </c>
      <c r="J9910" s="215" t="s">
        <v>5200</v>
      </c>
      <c r="K9910" s="215" t="s">
        <v>328</v>
      </c>
      <c r="L9910" s="215" t="s">
        <v>6112</v>
      </c>
      <c r="AD9910" s="216"/>
    </row>
    <row r="9911" spans="1:30" s="215" customFormat="1" x14ac:dyDescent="0.25">
      <c r="A9911" s="215" t="s">
        <v>160</v>
      </c>
      <c r="B9911" s="215">
        <v>6288</v>
      </c>
      <c r="C9911" s="215" t="s">
        <v>296</v>
      </c>
      <c r="D9911" s="215">
        <v>956512</v>
      </c>
      <c r="E9911" s="215">
        <v>1040</v>
      </c>
      <c r="F9911" s="215">
        <v>1211</v>
      </c>
      <c r="G9911" s="215">
        <v>1004</v>
      </c>
      <c r="I9911" s="215" t="s">
        <v>5201</v>
      </c>
      <c r="J9911" s="215" t="s">
        <v>5202</v>
      </c>
      <c r="K9911" s="215" t="s">
        <v>328</v>
      </c>
      <c r="L9911" s="215" t="s">
        <v>6112</v>
      </c>
      <c r="AD9911" s="216"/>
    </row>
    <row r="9912" spans="1:30" s="215" customFormat="1" x14ac:dyDescent="0.25">
      <c r="A9912" s="215" t="s">
        <v>160</v>
      </c>
      <c r="B9912" s="215">
        <v>6288</v>
      </c>
      <c r="C9912" s="215" t="s">
        <v>296</v>
      </c>
      <c r="D9912" s="215">
        <v>956554</v>
      </c>
      <c r="E9912" s="215">
        <v>1020</v>
      </c>
      <c r="F9912" s="215">
        <v>1121</v>
      </c>
      <c r="G9912" s="215">
        <v>1004</v>
      </c>
      <c r="I9912" s="215" t="s">
        <v>5203</v>
      </c>
      <c r="J9912" s="215" t="s">
        <v>5204</v>
      </c>
      <c r="K9912" s="215" t="s">
        <v>328</v>
      </c>
      <c r="L9912" s="215" t="s">
        <v>6113</v>
      </c>
      <c r="AD9912" s="216"/>
    </row>
    <row r="9913" spans="1:30" s="215" customFormat="1" x14ac:dyDescent="0.25">
      <c r="A9913" s="215" t="s">
        <v>160</v>
      </c>
      <c r="B9913" s="215">
        <v>6288</v>
      </c>
      <c r="C9913" s="215" t="s">
        <v>296</v>
      </c>
      <c r="D9913" s="215">
        <v>956568</v>
      </c>
      <c r="E9913" s="215">
        <v>1040</v>
      </c>
      <c r="F9913" s="215">
        <v>1211</v>
      </c>
      <c r="G9913" s="215">
        <v>1004</v>
      </c>
      <c r="I9913" s="215" t="s">
        <v>5205</v>
      </c>
      <c r="J9913" s="215" t="s">
        <v>5206</v>
      </c>
      <c r="K9913" s="215" t="s">
        <v>328</v>
      </c>
      <c r="L9913" s="215" t="s">
        <v>6114</v>
      </c>
      <c r="AD9913" s="216"/>
    </row>
    <row r="9914" spans="1:30" s="215" customFormat="1" x14ac:dyDescent="0.25">
      <c r="A9914" s="215" t="s">
        <v>160</v>
      </c>
      <c r="B9914" s="215">
        <v>6288</v>
      </c>
      <c r="C9914" s="215" t="s">
        <v>296</v>
      </c>
      <c r="D9914" s="215">
        <v>956575</v>
      </c>
      <c r="E9914" s="215">
        <v>1020</v>
      </c>
      <c r="F9914" s="215">
        <v>1122</v>
      </c>
      <c r="G9914" s="215">
        <v>1004</v>
      </c>
      <c r="I9914" s="215" t="s">
        <v>10296</v>
      </c>
      <c r="J9914" s="215" t="s">
        <v>10297</v>
      </c>
      <c r="K9914" s="215" t="s">
        <v>8688</v>
      </c>
      <c r="L9914" s="215" t="s">
        <v>11383</v>
      </c>
      <c r="AD9914" s="216"/>
    </row>
    <row r="9915" spans="1:30" s="215" customFormat="1" x14ac:dyDescent="0.25">
      <c r="A9915" s="215" t="s">
        <v>160</v>
      </c>
      <c r="B9915" s="215">
        <v>6288</v>
      </c>
      <c r="C9915" s="215" t="s">
        <v>296</v>
      </c>
      <c r="D9915" s="215">
        <v>956588</v>
      </c>
      <c r="E9915" s="215">
        <v>1030</v>
      </c>
      <c r="F9915" s="215">
        <v>1122</v>
      </c>
      <c r="G9915" s="215">
        <v>1004</v>
      </c>
      <c r="I9915" s="215" t="s">
        <v>5207</v>
      </c>
      <c r="J9915" s="215" t="s">
        <v>5208</v>
      </c>
      <c r="K9915" s="215" t="s">
        <v>328</v>
      </c>
      <c r="L9915" s="215" t="s">
        <v>6115</v>
      </c>
      <c r="AD9915" s="216"/>
    </row>
    <row r="9916" spans="1:30" s="215" customFormat="1" x14ac:dyDescent="0.25">
      <c r="A9916" s="215" t="s">
        <v>160</v>
      </c>
      <c r="B9916" s="215">
        <v>6288</v>
      </c>
      <c r="C9916" s="215" t="s">
        <v>296</v>
      </c>
      <c r="D9916" s="215">
        <v>3113554</v>
      </c>
      <c r="E9916" s="215">
        <v>1020</v>
      </c>
      <c r="F9916" s="215">
        <v>1122</v>
      </c>
      <c r="G9916" s="215">
        <v>1004</v>
      </c>
      <c r="I9916" s="215" t="s">
        <v>5209</v>
      </c>
      <c r="J9916" s="215" t="s">
        <v>5210</v>
      </c>
      <c r="K9916" s="215" t="s">
        <v>328</v>
      </c>
      <c r="L9916" s="215" t="s">
        <v>6116</v>
      </c>
      <c r="AD9916" s="216"/>
    </row>
    <row r="9917" spans="1:30" s="215" customFormat="1" x14ac:dyDescent="0.25">
      <c r="A9917" s="215" t="s">
        <v>160</v>
      </c>
      <c r="B9917" s="215">
        <v>6288</v>
      </c>
      <c r="C9917" s="215" t="s">
        <v>296</v>
      </c>
      <c r="D9917" s="215">
        <v>3113559</v>
      </c>
      <c r="E9917" s="215">
        <v>1040</v>
      </c>
      <c r="F9917" s="215">
        <v>1110</v>
      </c>
      <c r="G9917" s="215">
        <v>1004</v>
      </c>
      <c r="I9917" s="215" t="s">
        <v>5211</v>
      </c>
      <c r="J9917" s="215" t="s">
        <v>5212</v>
      </c>
      <c r="K9917" s="215" t="s">
        <v>328</v>
      </c>
      <c r="L9917" s="215" t="s">
        <v>6117</v>
      </c>
      <c r="AD9917" s="216"/>
    </row>
    <row r="9918" spans="1:30" s="215" customFormat="1" x14ac:dyDescent="0.25">
      <c r="A9918" s="215" t="s">
        <v>160</v>
      </c>
      <c r="B9918" s="215">
        <v>6288</v>
      </c>
      <c r="C9918" s="215" t="s">
        <v>296</v>
      </c>
      <c r="D9918" s="215">
        <v>9030313</v>
      </c>
      <c r="E9918" s="215">
        <v>1060</v>
      </c>
      <c r="F9918" s="215">
        <v>1220</v>
      </c>
      <c r="G9918" s="215">
        <v>1004</v>
      </c>
      <c r="I9918" s="215" t="s">
        <v>5213</v>
      </c>
      <c r="J9918" s="215" t="s">
        <v>5214</v>
      </c>
      <c r="K9918" s="215" t="s">
        <v>328</v>
      </c>
      <c r="L9918" s="215" t="s">
        <v>6118</v>
      </c>
      <c r="AD9918" s="216"/>
    </row>
    <row r="9919" spans="1:30" s="215" customFormat="1" x14ac:dyDescent="0.25">
      <c r="A9919" s="215" t="s">
        <v>160</v>
      </c>
      <c r="B9919" s="215">
        <v>6288</v>
      </c>
      <c r="C9919" s="215" t="s">
        <v>296</v>
      </c>
      <c r="D9919" s="215">
        <v>9030314</v>
      </c>
      <c r="E9919" s="215">
        <v>1060</v>
      </c>
      <c r="F9919" s="215">
        <v>1220</v>
      </c>
      <c r="G9919" s="215">
        <v>1004</v>
      </c>
      <c r="I9919" s="215" t="s">
        <v>5213</v>
      </c>
      <c r="J9919" s="215" t="s">
        <v>5214</v>
      </c>
      <c r="K9919" s="215" t="s">
        <v>328</v>
      </c>
      <c r="L9919" s="215" t="s">
        <v>6118</v>
      </c>
      <c r="AD9919" s="216"/>
    </row>
    <row r="9920" spans="1:30" s="215" customFormat="1" x14ac:dyDescent="0.25">
      <c r="A9920" s="215" t="s">
        <v>160</v>
      </c>
      <c r="B9920" s="215">
        <v>6288</v>
      </c>
      <c r="C9920" s="215" t="s">
        <v>296</v>
      </c>
      <c r="D9920" s="215">
        <v>190174587</v>
      </c>
      <c r="E9920" s="215">
        <v>1020</v>
      </c>
      <c r="F9920" s="215">
        <v>1121</v>
      </c>
      <c r="G9920" s="215">
        <v>1004</v>
      </c>
      <c r="I9920" s="215" t="s">
        <v>5215</v>
      </c>
      <c r="J9920" s="215" t="s">
        <v>5216</v>
      </c>
      <c r="K9920" s="215" t="s">
        <v>328</v>
      </c>
      <c r="L9920" s="215" t="s">
        <v>6113</v>
      </c>
      <c r="AD9920" s="216"/>
    </row>
    <row r="9921" spans="1:30" s="215" customFormat="1" x14ac:dyDescent="0.25">
      <c r="A9921" s="215" t="s">
        <v>160</v>
      </c>
      <c r="B9921" s="215">
        <v>6288</v>
      </c>
      <c r="C9921" s="215" t="s">
        <v>296</v>
      </c>
      <c r="D9921" s="215">
        <v>190186174</v>
      </c>
      <c r="E9921" s="215">
        <v>1020</v>
      </c>
      <c r="F9921" s="215">
        <v>1122</v>
      </c>
      <c r="G9921" s="215">
        <v>1004</v>
      </c>
      <c r="I9921" s="215" t="s">
        <v>10298</v>
      </c>
      <c r="J9921" s="215" t="s">
        <v>10299</v>
      </c>
      <c r="K9921" s="215" t="s">
        <v>8688</v>
      </c>
      <c r="L9921" s="215" t="s">
        <v>11384</v>
      </c>
      <c r="AD9921" s="216"/>
    </row>
    <row r="9922" spans="1:30" s="215" customFormat="1" x14ac:dyDescent="0.25">
      <c r="A9922" s="215" t="s">
        <v>160</v>
      </c>
      <c r="B9922" s="215">
        <v>6288</v>
      </c>
      <c r="C9922" s="215" t="s">
        <v>296</v>
      </c>
      <c r="D9922" s="215">
        <v>190189335</v>
      </c>
      <c r="E9922" s="215">
        <v>1060</v>
      </c>
      <c r="F9922" s="215">
        <v>1122</v>
      </c>
      <c r="G9922" s="215">
        <v>1004</v>
      </c>
      <c r="I9922" s="215" t="s">
        <v>5217</v>
      </c>
      <c r="J9922" s="215" t="s">
        <v>5218</v>
      </c>
      <c r="K9922" s="215" t="s">
        <v>328</v>
      </c>
      <c r="L9922" s="215" t="s">
        <v>6111</v>
      </c>
      <c r="AD9922" s="216"/>
    </row>
    <row r="9923" spans="1:30" s="215" customFormat="1" x14ac:dyDescent="0.25">
      <c r="A9923" s="215" t="s">
        <v>160</v>
      </c>
      <c r="B9923" s="215">
        <v>6288</v>
      </c>
      <c r="C9923" s="215" t="s">
        <v>296</v>
      </c>
      <c r="D9923" s="215">
        <v>190189336</v>
      </c>
      <c r="E9923" s="215">
        <v>1040</v>
      </c>
      <c r="F9923" s="215">
        <v>1211</v>
      </c>
      <c r="G9923" s="215">
        <v>1004</v>
      </c>
      <c r="I9923" s="215" t="s">
        <v>5219</v>
      </c>
      <c r="J9923" s="215" t="s">
        <v>5220</v>
      </c>
      <c r="K9923" s="215" t="s">
        <v>328</v>
      </c>
      <c r="L9923" s="215" t="s">
        <v>6114</v>
      </c>
      <c r="AD9923" s="216"/>
    </row>
    <row r="9924" spans="1:30" s="215" customFormat="1" x14ac:dyDescent="0.25">
      <c r="A9924" s="215" t="s">
        <v>160</v>
      </c>
      <c r="B9924" s="215">
        <v>6288</v>
      </c>
      <c r="C9924" s="215" t="s">
        <v>296</v>
      </c>
      <c r="D9924" s="215">
        <v>190194214</v>
      </c>
      <c r="E9924" s="215">
        <v>1060</v>
      </c>
      <c r="G9924" s="215">
        <v>1004</v>
      </c>
      <c r="I9924" s="215" t="s">
        <v>10300</v>
      </c>
      <c r="J9924" s="215" t="s">
        <v>10301</v>
      </c>
      <c r="K9924" s="215" t="s">
        <v>8688</v>
      </c>
      <c r="L9924" s="215" t="s">
        <v>11385</v>
      </c>
      <c r="AD9924" s="216"/>
    </row>
    <row r="9925" spans="1:30" s="215" customFormat="1" x14ac:dyDescent="0.25">
      <c r="A9925" s="215" t="s">
        <v>160</v>
      </c>
      <c r="B9925" s="215">
        <v>6288</v>
      </c>
      <c r="C9925" s="215" t="s">
        <v>296</v>
      </c>
      <c r="D9925" s="215">
        <v>190976334</v>
      </c>
      <c r="E9925" s="215">
        <v>1040</v>
      </c>
      <c r="F9925" s="215">
        <v>1211</v>
      </c>
      <c r="G9925" s="215">
        <v>1004</v>
      </c>
      <c r="I9925" s="215" t="s">
        <v>10302</v>
      </c>
      <c r="J9925" s="215" t="s">
        <v>10303</v>
      </c>
      <c r="K9925" s="215" t="s">
        <v>8688</v>
      </c>
      <c r="L9925" s="215" t="s">
        <v>11386</v>
      </c>
      <c r="AD9925" s="216"/>
    </row>
    <row r="9926" spans="1:30" s="215" customFormat="1" x14ac:dyDescent="0.25">
      <c r="A9926" s="215" t="s">
        <v>160</v>
      </c>
      <c r="B9926" s="215">
        <v>6288</v>
      </c>
      <c r="C9926" s="215" t="s">
        <v>296</v>
      </c>
      <c r="D9926" s="215">
        <v>191052236</v>
      </c>
      <c r="E9926" s="215">
        <v>1020</v>
      </c>
      <c r="F9926" s="215">
        <v>1121</v>
      </c>
      <c r="G9926" s="215">
        <v>1004</v>
      </c>
      <c r="I9926" s="215" t="s">
        <v>10304</v>
      </c>
      <c r="J9926" s="215" t="s">
        <v>10305</v>
      </c>
      <c r="K9926" s="215" t="s">
        <v>8688</v>
      </c>
      <c r="L9926" s="215" t="s">
        <v>11387</v>
      </c>
      <c r="AD9926" s="216"/>
    </row>
    <row r="9927" spans="1:30" s="215" customFormat="1" x14ac:dyDescent="0.25">
      <c r="A9927" s="215" t="s">
        <v>160</v>
      </c>
      <c r="B9927" s="215">
        <v>6288</v>
      </c>
      <c r="C9927" s="215" t="s">
        <v>296</v>
      </c>
      <c r="D9927" s="215">
        <v>191106953</v>
      </c>
      <c r="E9927" s="215">
        <v>1020</v>
      </c>
      <c r="F9927" s="215">
        <v>1122</v>
      </c>
      <c r="G9927" s="215">
        <v>1004</v>
      </c>
      <c r="I9927" s="215" t="s">
        <v>10306</v>
      </c>
      <c r="J9927" s="215" t="s">
        <v>10307</v>
      </c>
      <c r="K9927" s="215" t="s">
        <v>8688</v>
      </c>
      <c r="L9927" s="215" t="s">
        <v>11388</v>
      </c>
      <c r="AD9927" s="216"/>
    </row>
    <row r="9928" spans="1:30" s="215" customFormat="1" x14ac:dyDescent="0.25">
      <c r="A9928" s="215" t="s">
        <v>160</v>
      </c>
      <c r="B9928" s="215">
        <v>6288</v>
      </c>
      <c r="C9928" s="215" t="s">
        <v>296</v>
      </c>
      <c r="D9928" s="215">
        <v>191107053</v>
      </c>
      <c r="E9928" s="215">
        <v>1030</v>
      </c>
      <c r="F9928" s="215">
        <v>1122</v>
      </c>
      <c r="G9928" s="215">
        <v>1003</v>
      </c>
      <c r="I9928" s="215" t="s">
        <v>5221</v>
      </c>
      <c r="J9928" s="215" t="s">
        <v>5222</v>
      </c>
      <c r="K9928" s="215" t="s">
        <v>328</v>
      </c>
      <c r="L9928" s="215" t="s">
        <v>6119</v>
      </c>
      <c r="AD9928" s="216"/>
    </row>
    <row r="9929" spans="1:30" s="215" customFormat="1" x14ac:dyDescent="0.25">
      <c r="A9929" s="215" t="s">
        <v>160</v>
      </c>
      <c r="B9929" s="215">
        <v>6288</v>
      </c>
      <c r="C9929" s="215" t="s">
        <v>296</v>
      </c>
      <c r="D9929" s="215">
        <v>191957318</v>
      </c>
      <c r="E9929" s="215">
        <v>1020</v>
      </c>
      <c r="F9929" s="215">
        <v>1122</v>
      </c>
      <c r="G9929" s="215">
        <v>1004</v>
      </c>
      <c r="I9929" s="215" t="s">
        <v>5223</v>
      </c>
      <c r="J9929" s="215" t="s">
        <v>5224</v>
      </c>
      <c r="K9929" s="215" t="s">
        <v>328</v>
      </c>
      <c r="L9929" s="215" t="s">
        <v>6116</v>
      </c>
      <c r="AD9929" s="216"/>
    </row>
    <row r="9930" spans="1:30" s="215" customFormat="1" x14ac:dyDescent="0.25">
      <c r="A9930" s="215" t="s">
        <v>160</v>
      </c>
      <c r="B9930" s="215">
        <v>6288</v>
      </c>
      <c r="C9930" s="215" t="s">
        <v>296</v>
      </c>
      <c r="D9930" s="215">
        <v>192000091</v>
      </c>
      <c r="E9930" s="215">
        <v>1020</v>
      </c>
      <c r="F9930" s="215">
        <v>1121</v>
      </c>
      <c r="G9930" s="215">
        <v>1004</v>
      </c>
      <c r="I9930" s="215" t="s">
        <v>10308</v>
      </c>
      <c r="J9930" s="215" t="s">
        <v>10309</v>
      </c>
      <c r="K9930" s="215" t="s">
        <v>8688</v>
      </c>
      <c r="L9930" s="215" t="s">
        <v>28439</v>
      </c>
      <c r="AD9930" s="216"/>
    </row>
    <row r="9931" spans="1:30" s="215" customFormat="1" x14ac:dyDescent="0.25">
      <c r="A9931" s="215" t="s">
        <v>160</v>
      </c>
      <c r="B9931" s="215">
        <v>6289</v>
      </c>
      <c r="C9931" s="215" t="s">
        <v>297</v>
      </c>
      <c r="D9931" s="215">
        <v>192028279</v>
      </c>
      <c r="E9931" s="215">
        <v>1060</v>
      </c>
      <c r="F9931" s="215">
        <v>1242</v>
      </c>
      <c r="G9931" s="215">
        <v>1004</v>
      </c>
      <c r="I9931" s="215" t="s">
        <v>26035</v>
      </c>
      <c r="J9931" s="215" t="s">
        <v>26036</v>
      </c>
      <c r="K9931" s="215" t="s">
        <v>8688</v>
      </c>
      <c r="L9931" s="215" t="s">
        <v>26113</v>
      </c>
      <c r="AD9931" s="216"/>
    </row>
    <row r="9932" spans="1:30" s="215" customFormat="1" x14ac:dyDescent="0.25">
      <c r="A9932" s="215" t="s">
        <v>160</v>
      </c>
      <c r="B9932" s="215">
        <v>6289</v>
      </c>
      <c r="C9932" s="215" t="s">
        <v>297</v>
      </c>
      <c r="D9932" s="215">
        <v>192028288</v>
      </c>
      <c r="E9932" s="215">
        <v>1060</v>
      </c>
      <c r="F9932" s="215">
        <v>1242</v>
      </c>
      <c r="G9932" s="215">
        <v>1004</v>
      </c>
      <c r="I9932" s="215" t="s">
        <v>26037</v>
      </c>
      <c r="J9932" s="215" t="s">
        <v>26038</v>
      </c>
      <c r="K9932" s="215" t="s">
        <v>8688</v>
      </c>
      <c r="L9932" s="215" t="s">
        <v>26114</v>
      </c>
      <c r="AD9932" s="216"/>
    </row>
    <row r="9933" spans="1:30" s="215" customFormat="1" x14ac:dyDescent="0.25">
      <c r="A9933" s="215" t="s">
        <v>160</v>
      </c>
      <c r="B9933" s="215">
        <v>6289</v>
      </c>
      <c r="C9933" s="215" t="s">
        <v>297</v>
      </c>
      <c r="D9933" s="215">
        <v>192028631</v>
      </c>
      <c r="E9933" s="215">
        <v>1020</v>
      </c>
      <c r="F9933" s="215">
        <v>1110</v>
      </c>
      <c r="G9933" s="215">
        <v>1004</v>
      </c>
      <c r="I9933" s="215" t="s">
        <v>26039</v>
      </c>
      <c r="J9933" s="215" t="s">
        <v>26040</v>
      </c>
      <c r="K9933" s="215" t="s">
        <v>8688</v>
      </c>
      <c r="L9933" s="215" t="s">
        <v>26115</v>
      </c>
      <c r="AD9933" s="216"/>
    </row>
    <row r="9934" spans="1:30" s="215" customFormat="1" x14ac:dyDescent="0.25">
      <c r="A9934" s="215" t="s">
        <v>160</v>
      </c>
      <c r="B9934" s="215">
        <v>6289</v>
      </c>
      <c r="C9934" s="215" t="s">
        <v>297</v>
      </c>
      <c r="D9934" s="215">
        <v>192028637</v>
      </c>
      <c r="E9934" s="215">
        <v>1020</v>
      </c>
      <c r="F9934" s="215">
        <v>1110</v>
      </c>
      <c r="G9934" s="215">
        <v>1004</v>
      </c>
      <c r="I9934" s="215" t="s">
        <v>32077</v>
      </c>
      <c r="J9934" s="215" t="s">
        <v>32078</v>
      </c>
      <c r="K9934" s="215" t="s">
        <v>8688</v>
      </c>
      <c r="L9934" s="215" t="s">
        <v>32104</v>
      </c>
      <c r="AD9934" s="216"/>
    </row>
    <row r="9935" spans="1:30" s="215" customFormat="1" x14ac:dyDescent="0.25">
      <c r="A9935" s="215" t="s">
        <v>160</v>
      </c>
      <c r="B9935" s="215">
        <v>6289</v>
      </c>
      <c r="C9935" s="215" t="s">
        <v>297</v>
      </c>
      <c r="D9935" s="215">
        <v>502003047</v>
      </c>
      <c r="E9935" s="215">
        <v>1060</v>
      </c>
      <c r="F9935" s="215">
        <v>1271</v>
      </c>
      <c r="G9935" s="215">
        <v>1004</v>
      </c>
      <c r="I9935" s="215" t="s">
        <v>5225</v>
      </c>
      <c r="J9935" s="215" t="s">
        <v>5226</v>
      </c>
      <c r="K9935" s="215" t="s">
        <v>328</v>
      </c>
      <c r="L9935" s="215" t="s">
        <v>7484</v>
      </c>
      <c r="AD9935" s="216"/>
    </row>
    <row r="9936" spans="1:30" s="215" customFormat="1" x14ac:dyDescent="0.25">
      <c r="A9936" s="215" t="s">
        <v>160</v>
      </c>
      <c r="B9936" s="215">
        <v>6289</v>
      </c>
      <c r="C9936" s="215" t="s">
        <v>297</v>
      </c>
      <c r="D9936" s="215">
        <v>502003048</v>
      </c>
      <c r="E9936" s="215">
        <v>1060</v>
      </c>
      <c r="F9936" s="215">
        <v>1271</v>
      </c>
      <c r="G9936" s="215">
        <v>1004</v>
      </c>
      <c r="I9936" s="215" t="s">
        <v>5225</v>
      </c>
      <c r="J9936" s="215" t="s">
        <v>5226</v>
      </c>
      <c r="K9936" s="215" t="s">
        <v>328</v>
      </c>
      <c r="L9936" s="215" t="s">
        <v>7485</v>
      </c>
      <c r="AD9936" s="216"/>
    </row>
    <row r="9937" spans="1:30" s="215" customFormat="1" x14ac:dyDescent="0.25">
      <c r="A9937" s="215" t="s">
        <v>160</v>
      </c>
      <c r="B9937" s="215">
        <v>6290</v>
      </c>
      <c r="C9937" s="215" t="s">
        <v>298</v>
      </c>
      <c r="D9937" s="215">
        <v>956714</v>
      </c>
      <c r="E9937" s="215">
        <v>1020</v>
      </c>
      <c r="F9937" s="215">
        <v>1110</v>
      </c>
      <c r="G9937" s="215">
        <v>1004</v>
      </c>
      <c r="I9937" s="215" t="s">
        <v>10310</v>
      </c>
      <c r="J9937" s="215" t="s">
        <v>10311</v>
      </c>
      <c r="K9937" s="215" t="s">
        <v>8741</v>
      </c>
      <c r="L9937" s="215" t="s">
        <v>11582</v>
      </c>
      <c r="AD9937" s="216"/>
    </row>
    <row r="9938" spans="1:30" s="215" customFormat="1" x14ac:dyDescent="0.25">
      <c r="A9938" s="215" t="s">
        <v>160</v>
      </c>
      <c r="B9938" s="215">
        <v>6290</v>
      </c>
      <c r="C9938" s="215" t="s">
        <v>298</v>
      </c>
      <c r="D9938" s="215">
        <v>956862</v>
      </c>
      <c r="E9938" s="215">
        <v>1020</v>
      </c>
      <c r="F9938" s="215">
        <v>1122</v>
      </c>
      <c r="G9938" s="215">
        <v>1004</v>
      </c>
      <c r="I9938" s="215" t="s">
        <v>10312</v>
      </c>
      <c r="J9938" s="215" t="s">
        <v>10313</v>
      </c>
      <c r="K9938" s="215" t="s">
        <v>8741</v>
      </c>
      <c r="L9938" s="215" t="s">
        <v>11583</v>
      </c>
      <c r="AD9938" s="216"/>
    </row>
    <row r="9939" spans="1:30" s="215" customFormat="1" x14ac:dyDescent="0.25">
      <c r="A9939" s="215" t="s">
        <v>160</v>
      </c>
      <c r="B9939" s="215">
        <v>6290</v>
      </c>
      <c r="C9939" s="215" t="s">
        <v>298</v>
      </c>
      <c r="D9939" s="215">
        <v>190870069</v>
      </c>
      <c r="E9939" s="215">
        <v>1020</v>
      </c>
      <c r="F9939" s="215">
        <v>1121</v>
      </c>
      <c r="G9939" s="215">
        <v>1004</v>
      </c>
      <c r="I9939" s="215" t="s">
        <v>10314</v>
      </c>
      <c r="J9939" s="215" t="s">
        <v>10315</v>
      </c>
      <c r="K9939" s="215" t="s">
        <v>8688</v>
      </c>
      <c r="L9939" s="215" t="s">
        <v>11389</v>
      </c>
      <c r="AD9939" s="216"/>
    </row>
    <row r="9940" spans="1:30" s="215" customFormat="1" x14ac:dyDescent="0.25">
      <c r="A9940" s="215" t="s">
        <v>160</v>
      </c>
      <c r="B9940" s="215">
        <v>6290</v>
      </c>
      <c r="C9940" s="215" t="s">
        <v>298</v>
      </c>
      <c r="D9940" s="215">
        <v>190940349</v>
      </c>
      <c r="E9940" s="215">
        <v>1020</v>
      </c>
      <c r="F9940" s="215">
        <v>1110</v>
      </c>
      <c r="G9940" s="215">
        <v>1004</v>
      </c>
      <c r="I9940" s="215" t="s">
        <v>10316</v>
      </c>
      <c r="J9940" s="215" t="s">
        <v>10317</v>
      </c>
      <c r="K9940" s="215" t="s">
        <v>8741</v>
      </c>
      <c r="L9940" s="215" t="s">
        <v>11584</v>
      </c>
      <c r="AD9940" s="216"/>
    </row>
    <row r="9941" spans="1:30" s="215" customFormat="1" x14ac:dyDescent="0.25">
      <c r="A9941" s="215" t="s">
        <v>160</v>
      </c>
      <c r="B9941" s="215">
        <v>6290</v>
      </c>
      <c r="C9941" s="215" t="s">
        <v>298</v>
      </c>
      <c r="D9941" s="215">
        <v>190990252</v>
      </c>
      <c r="E9941" s="215">
        <v>1020</v>
      </c>
      <c r="F9941" s="215">
        <v>1110</v>
      </c>
      <c r="G9941" s="215">
        <v>1004</v>
      </c>
      <c r="I9941" s="215" t="s">
        <v>10318</v>
      </c>
      <c r="J9941" s="215" t="s">
        <v>10319</v>
      </c>
      <c r="K9941" s="215" t="s">
        <v>8688</v>
      </c>
      <c r="L9941" s="215" t="s">
        <v>11390</v>
      </c>
      <c r="AD9941" s="216"/>
    </row>
    <row r="9942" spans="1:30" s="215" customFormat="1" x14ac:dyDescent="0.25">
      <c r="A9942" s="215" t="s">
        <v>160</v>
      </c>
      <c r="B9942" s="215">
        <v>6290</v>
      </c>
      <c r="C9942" s="215" t="s">
        <v>298</v>
      </c>
      <c r="D9942" s="215">
        <v>191597435</v>
      </c>
      <c r="E9942" s="215">
        <v>1020</v>
      </c>
      <c r="F9942" s="215">
        <v>1110</v>
      </c>
      <c r="G9942" s="215">
        <v>1004</v>
      </c>
      <c r="I9942" s="215" t="s">
        <v>10320</v>
      </c>
      <c r="J9942" s="215" t="s">
        <v>10321</v>
      </c>
      <c r="K9942" s="215" t="s">
        <v>8688</v>
      </c>
      <c r="L9942" s="215" t="s">
        <v>11391</v>
      </c>
      <c r="AD9942" s="216"/>
    </row>
    <row r="9943" spans="1:30" s="215" customFormat="1" x14ac:dyDescent="0.25">
      <c r="A9943" s="215" t="s">
        <v>160</v>
      </c>
      <c r="B9943" s="215">
        <v>6290</v>
      </c>
      <c r="C9943" s="215" t="s">
        <v>298</v>
      </c>
      <c r="D9943" s="215">
        <v>191862886</v>
      </c>
      <c r="E9943" s="215">
        <v>1020</v>
      </c>
      <c r="F9943" s="215">
        <v>1110</v>
      </c>
      <c r="G9943" s="215">
        <v>1004</v>
      </c>
      <c r="I9943" s="215" t="s">
        <v>10322</v>
      </c>
      <c r="J9943" s="215" t="s">
        <v>10323</v>
      </c>
      <c r="K9943" s="215" t="s">
        <v>8688</v>
      </c>
      <c r="L9943" s="215" t="s">
        <v>11392</v>
      </c>
      <c r="AD9943" s="216"/>
    </row>
    <row r="9944" spans="1:30" s="215" customFormat="1" x14ac:dyDescent="0.25">
      <c r="A9944" s="215" t="s">
        <v>160</v>
      </c>
      <c r="B9944" s="215">
        <v>6290</v>
      </c>
      <c r="C9944" s="215" t="s">
        <v>298</v>
      </c>
      <c r="D9944" s="215">
        <v>191876059</v>
      </c>
      <c r="E9944" s="215">
        <v>1020</v>
      </c>
      <c r="F9944" s="215">
        <v>1121</v>
      </c>
      <c r="G9944" s="215">
        <v>1004</v>
      </c>
      <c r="I9944" s="215" t="s">
        <v>10324</v>
      </c>
      <c r="J9944" s="215" t="s">
        <v>10325</v>
      </c>
      <c r="K9944" s="215" t="s">
        <v>8688</v>
      </c>
      <c r="L9944" s="215" t="s">
        <v>11393</v>
      </c>
      <c r="AD9944" s="216"/>
    </row>
    <row r="9945" spans="1:30" s="215" customFormat="1" x14ac:dyDescent="0.25">
      <c r="A9945" s="215" t="s">
        <v>160</v>
      </c>
      <c r="B9945" s="215">
        <v>6290</v>
      </c>
      <c r="C9945" s="215" t="s">
        <v>298</v>
      </c>
      <c r="D9945" s="215">
        <v>191889310</v>
      </c>
      <c r="E9945" s="215">
        <v>1020</v>
      </c>
      <c r="F9945" s="215">
        <v>1110</v>
      </c>
      <c r="G9945" s="215">
        <v>1004</v>
      </c>
      <c r="I9945" s="215" t="s">
        <v>10326</v>
      </c>
      <c r="J9945" s="215" t="s">
        <v>10327</v>
      </c>
      <c r="K9945" s="215" t="s">
        <v>8688</v>
      </c>
      <c r="L9945" s="215" t="s">
        <v>11394</v>
      </c>
      <c r="AD9945" s="216"/>
    </row>
    <row r="9946" spans="1:30" s="215" customFormat="1" x14ac:dyDescent="0.25">
      <c r="A9946" s="215" t="s">
        <v>160</v>
      </c>
      <c r="B9946" s="215">
        <v>6290</v>
      </c>
      <c r="C9946" s="215" t="s">
        <v>298</v>
      </c>
      <c r="D9946" s="215">
        <v>191904971</v>
      </c>
      <c r="E9946" s="215">
        <v>1020</v>
      </c>
      <c r="F9946" s="215">
        <v>1110</v>
      </c>
      <c r="G9946" s="215">
        <v>1004</v>
      </c>
      <c r="I9946" s="215" t="s">
        <v>28713</v>
      </c>
      <c r="J9946" s="215" t="s">
        <v>28714</v>
      </c>
      <c r="K9946" s="215" t="s">
        <v>8688</v>
      </c>
      <c r="L9946" s="215" t="s">
        <v>28762</v>
      </c>
      <c r="AD9946" s="216"/>
    </row>
    <row r="9947" spans="1:30" s="215" customFormat="1" x14ac:dyDescent="0.25">
      <c r="A9947" s="215" t="s">
        <v>160</v>
      </c>
      <c r="B9947" s="215">
        <v>6290</v>
      </c>
      <c r="C9947" s="215" t="s">
        <v>298</v>
      </c>
      <c r="D9947" s="215">
        <v>191908220</v>
      </c>
      <c r="E9947" s="215">
        <v>1020</v>
      </c>
      <c r="F9947" s="215">
        <v>1271</v>
      </c>
      <c r="G9947" s="215">
        <v>1004</v>
      </c>
      <c r="I9947" s="215" t="s">
        <v>6826</v>
      </c>
      <c r="J9947" s="215" t="s">
        <v>6827</v>
      </c>
      <c r="K9947" s="215" t="s">
        <v>328</v>
      </c>
      <c r="L9947" s="215" t="s">
        <v>7409</v>
      </c>
      <c r="AD9947" s="216"/>
    </row>
    <row r="9948" spans="1:30" s="215" customFormat="1" x14ac:dyDescent="0.25">
      <c r="A9948" s="215" t="s">
        <v>160</v>
      </c>
      <c r="B9948" s="215">
        <v>6290</v>
      </c>
      <c r="C9948" s="215" t="s">
        <v>298</v>
      </c>
      <c r="D9948" s="215">
        <v>191948040</v>
      </c>
      <c r="E9948" s="215">
        <v>1020</v>
      </c>
      <c r="F9948" s="215">
        <v>1121</v>
      </c>
      <c r="G9948" s="215">
        <v>1004</v>
      </c>
      <c r="I9948" s="215" t="s">
        <v>10328</v>
      </c>
      <c r="J9948" s="215" t="s">
        <v>10329</v>
      </c>
      <c r="K9948" s="215" t="s">
        <v>8741</v>
      </c>
      <c r="L9948" s="215" t="s">
        <v>11585</v>
      </c>
      <c r="AD9948" s="216"/>
    </row>
    <row r="9949" spans="1:30" s="215" customFormat="1" x14ac:dyDescent="0.25">
      <c r="A9949" s="215" t="s">
        <v>160</v>
      </c>
      <c r="B9949" s="215">
        <v>6290</v>
      </c>
      <c r="C9949" s="215" t="s">
        <v>298</v>
      </c>
      <c r="D9949" s="215">
        <v>191949207</v>
      </c>
      <c r="E9949" s="215">
        <v>1020</v>
      </c>
      <c r="F9949" s="215">
        <v>1110</v>
      </c>
      <c r="G9949" s="215">
        <v>1004</v>
      </c>
      <c r="I9949" s="215" t="s">
        <v>10330</v>
      </c>
      <c r="J9949" s="215" t="s">
        <v>10331</v>
      </c>
      <c r="K9949" s="215" t="s">
        <v>8688</v>
      </c>
      <c r="L9949" s="215" t="s">
        <v>11395</v>
      </c>
      <c r="AD9949" s="216"/>
    </row>
    <row r="9950" spans="1:30" s="215" customFormat="1" x14ac:dyDescent="0.25">
      <c r="A9950" s="215" t="s">
        <v>160</v>
      </c>
      <c r="B9950" s="215">
        <v>6290</v>
      </c>
      <c r="C9950" s="215" t="s">
        <v>298</v>
      </c>
      <c r="D9950" s="215">
        <v>191974802</v>
      </c>
      <c r="E9950" s="215">
        <v>1020</v>
      </c>
      <c r="F9950" s="215">
        <v>1121</v>
      </c>
      <c r="G9950" s="215">
        <v>1004</v>
      </c>
      <c r="I9950" s="215" t="s">
        <v>10332</v>
      </c>
      <c r="J9950" s="215" t="s">
        <v>10333</v>
      </c>
      <c r="K9950" s="215" t="s">
        <v>8688</v>
      </c>
      <c r="L9950" s="215" t="s">
        <v>11396</v>
      </c>
      <c r="AD9950" s="216"/>
    </row>
    <row r="9951" spans="1:30" s="215" customFormat="1" x14ac:dyDescent="0.25">
      <c r="A9951" s="215" t="s">
        <v>160</v>
      </c>
      <c r="B9951" s="215">
        <v>6290</v>
      </c>
      <c r="C9951" s="215" t="s">
        <v>298</v>
      </c>
      <c r="D9951" s="215">
        <v>191978384</v>
      </c>
      <c r="E9951" s="215">
        <v>1020</v>
      </c>
      <c r="F9951" s="215">
        <v>1121</v>
      </c>
      <c r="G9951" s="215">
        <v>1004</v>
      </c>
      <c r="I9951" s="215" t="s">
        <v>11724</v>
      </c>
      <c r="J9951" s="215" t="s">
        <v>11725</v>
      </c>
      <c r="K9951" s="215" t="s">
        <v>8688</v>
      </c>
      <c r="L9951" s="215" t="s">
        <v>11749</v>
      </c>
      <c r="AD9951" s="216"/>
    </row>
    <row r="9952" spans="1:30" s="215" customFormat="1" x14ac:dyDescent="0.25">
      <c r="A9952" s="215" t="s">
        <v>160</v>
      </c>
      <c r="B9952" s="215">
        <v>6290</v>
      </c>
      <c r="C9952" s="215" t="s">
        <v>298</v>
      </c>
      <c r="D9952" s="215">
        <v>191978393</v>
      </c>
      <c r="E9952" s="215">
        <v>1020</v>
      </c>
      <c r="F9952" s="215">
        <v>1110</v>
      </c>
      <c r="G9952" s="215">
        <v>1004</v>
      </c>
      <c r="I9952" s="215" t="s">
        <v>11726</v>
      </c>
      <c r="J9952" s="215" t="s">
        <v>11727</v>
      </c>
      <c r="K9952" s="215" t="s">
        <v>8688</v>
      </c>
      <c r="L9952" s="215" t="s">
        <v>11750</v>
      </c>
      <c r="AD9952" s="216"/>
    </row>
    <row r="9953" spans="1:30" s="215" customFormat="1" x14ac:dyDescent="0.25">
      <c r="A9953" s="215" t="s">
        <v>160</v>
      </c>
      <c r="B9953" s="215">
        <v>6290</v>
      </c>
      <c r="C9953" s="215" t="s">
        <v>298</v>
      </c>
      <c r="D9953" s="215">
        <v>191978394</v>
      </c>
      <c r="E9953" s="215">
        <v>1020</v>
      </c>
      <c r="F9953" s="215">
        <v>1110</v>
      </c>
      <c r="G9953" s="215">
        <v>1004</v>
      </c>
      <c r="I9953" s="215" t="s">
        <v>11728</v>
      </c>
      <c r="J9953" s="215" t="s">
        <v>11729</v>
      </c>
      <c r="K9953" s="215" t="s">
        <v>8688</v>
      </c>
      <c r="L9953" s="215" t="s">
        <v>11751</v>
      </c>
      <c r="AD9953" s="216"/>
    </row>
    <row r="9954" spans="1:30" s="215" customFormat="1" x14ac:dyDescent="0.25">
      <c r="A9954" s="215" t="s">
        <v>160</v>
      </c>
      <c r="B9954" s="215">
        <v>6290</v>
      </c>
      <c r="C9954" s="215" t="s">
        <v>298</v>
      </c>
      <c r="D9954" s="215">
        <v>191978395</v>
      </c>
      <c r="E9954" s="215">
        <v>1020</v>
      </c>
      <c r="F9954" s="215">
        <v>1110</v>
      </c>
      <c r="G9954" s="215">
        <v>1004</v>
      </c>
      <c r="I9954" s="215" t="s">
        <v>11730</v>
      </c>
      <c r="J9954" s="215" t="s">
        <v>11731</v>
      </c>
      <c r="K9954" s="215" t="s">
        <v>8688</v>
      </c>
      <c r="L9954" s="215" t="s">
        <v>11752</v>
      </c>
      <c r="AD9954" s="216"/>
    </row>
    <row r="9955" spans="1:30" s="215" customFormat="1" x14ac:dyDescent="0.25">
      <c r="A9955" s="215" t="s">
        <v>160</v>
      </c>
      <c r="B9955" s="215">
        <v>6290</v>
      </c>
      <c r="C9955" s="215" t="s">
        <v>298</v>
      </c>
      <c r="D9955" s="215">
        <v>191980155</v>
      </c>
      <c r="E9955" s="215">
        <v>1040</v>
      </c>
      <c r="F9955" s="215">
        <v>1211</v>
      </c>
      <c r="G9955" s="215">
        <v>1004</v>
      </c>
      <c r="I9955" s="215" t="s">
        <v>25184</v>
      </c>
      <c r="J9955" s="215" t="s">
        <v>25185</v>
      </c>
      <c r="K9955" s="215" t="s">
        <v>8741</v>
      </c>
      <c r="L9955" s="215" t="s">
        <v>11586</v>
      </c>
      <c r="AD9955" s="216"/>
    </row>
    <row r="9956" spans="1:30" s="215" customFormat="1" x14ac:dyDescent="0.25">
      <c r="A9956" s="215" t="s">
        <v>160</v>
      </c>
      <c r="B9956" s="215">
        <v>6290</v>
      </c>
      <c r="C9956" s="215" t="s">
        <v>298</v>
      </c>
      <c r="D9956" s="215">
        <v>192013691</v>
      </c>
      <c r="E9956" s="215">
        <v>1020</v>
      </c>
      <c r="F9956" s="215">
        <v>1110</v>
      </c>
      <c r="G9956" s="215">
        <v>1004</v>
      </c>
      <c r="I9956" s="215" t="s">
        <v>11947</v>
      </c>
      <c r="J9956" s="215" t="s">
        <v>11948</v>
      </c>
      <c r="K9956" s="215" t="s">
        <v>8688</v>
      </c>
      <c r="L9956" s="215" t="s">
        <v>11965</v>
      </c>
      <c r="AD9956" s="216"/>
    </row>
    <row r="9957" spans="1:30" s="215" customFormat="1" x14ac:dyDescent="0.25">
      <c r="A9957" s="215" t="s">
        <v>160</v>
      </c>
      <c r="B9957" s="215">
        <v>6290</v>
      </c>
      <c r="C9957" s="215" t="s">
        <v>298</v>
      </c>
      <c r="D9957" s="215">
        <v>192016546</v>
      </c>
      <c r="E9957" s="215">
        <v>1020</v>
      </c>
      <c r="F9957" s="215">
        <v>1110</v>
      </c>
      <c r="G9957" s="215">
        <v>1004</v>
      </c>
      <c r="I9957" s="215" t="s">
        <v>23788</v>
      </c>
      <c r="J9957" s="215" t="s">
        <v>23789</v>
      </c>
      <c r="K9957" s="215" t="s">
        <v>8688</v>
      </c>
      <c r="L9957" s="215" t="s">
        <v>23818</v>
      </c>
      <c r="AD9957" s="216"/>
    </row>
    <row r="9958" spans="1:30" s="215" customFormat="1" x14ac:dyDescent="0.25">
      <c r="A9958" s="215" t="s">
        <v>160</v>
      </c>
      <c r="B9958" s="215">
        <v>6290</v>
      </c>
      <c r="C9958" s="215" t="s">
        <v>298</v>
      </c>
      <c r="D9958" s="215">
        <v>500006642</v>
      </c>
      <c r="E9958" s="215">
        <v>1040</v>
      </c>
      <c r="F9958" s="215">
        <v>1211</v>
      </c>
      <c r="G9958" s="215">
        <v>1004</v>
      </c>
      <c r="I9958" s="215" t="s">
        <v>10334</v>
      </c>
      <c r="J9958" s="215" t="s">
        <v>10335</v>
      </c>
      <c r="K9958" s="215" t="s">
        <v>8741</v>
      </c>
      <c r="L9958" s="215" t="s">
        <v>11586</v>
      </c>
      <c r="AD9958" s="216"/>
    </row>
    <row r="9959" spans="1:30" s="215" customFormat="1" x14ac:dyDescent="0.25">
      <c r="A9959" s="215" t="s">
        <v>160</v>
      </c>
      <c r="B9959" s="215">
        <v>6290</v>
      </c>
      <c r="C9959" s="215" t="s">
        <v>298</v>
      </c>
      <c r="D9959" s="215">
        <v>500006645</v>
      </c>
      <c r="E9959" s="215">
        <v>1040</v>
      </c>
      <c r="F9959" s="215">
        <v>1212</v>
      </c>
      <c r="G9959" s="215">
        <v>1004</v>
      </c>
      <c r="I9959" s="215" t="s">
        <v>10336</v>
      </c>
      <c r="J9959" s="215" t="s">
        <v>10337</v>
      </c>
      <c r="K9959" s="215" t="s">
        <v>8688</v>
      </c>
      <c r="L9959" s="215" t="s">
        <v>11397</v>
      </c>
      <c r="AD9959" s="216"/>
    </row>
    <row r="9960" spans="1:30" s="215" customFormat="1" x14ac:dyDescent="0.25">
      <c r="A9960" s="215" t="s">
        <v>160</v>
      </c>
      <c r="B9960" s="215">
        <v>6290</v>
      </c>
      <c r="C9960" s="215" t="s">
        <v>298</v>
      </c>
      <c r="D9960" s="215">
        <v>500006646</v>
      </c>
      <c r="E9960" s="215">
        <v>1040</v>
      </c>
      <c r="F9960" s="215">
        <v>1212</v>
      </c>
      <c r="G9960" s="215">
        <v>1004</v>
      </c>
      <c r="I9960" s="215" t="s">
        <v>10338</v>
      </c>
      <c r="J9960" s="215" t="s">
        <v>10339</v>
      </c>
      <c r="K9960" s="215" t="s">
        <v>8688</v>
      </c>
      <c r="L9960" s="215" t="s">
        <v>11398</v>
      </c>
      <c r="AD9960" s="216"/>
    </row>
    <row r="9961" spans="1:30" s="215" customFormat="1" x14ac:dyDescent="0.25">
      <c r="A9961" s="215" t="s">
        <v>160</v>
      </c>
      <c r="B9961" s="215">
        <v>6290</v>
      </c>
      <c r="C9961" s="215" t="s">
        <v>298</v>
      </c>
      <c r="D9961" s="215">
        <v>500006654</v>
      </c>
      <c r="E9961" s="215">
        <v>1020</v>
      </c>
      <c r="F9961" s="215">
        <v>1110</v>
      </c>
      <c r="G9961" s="215">
        <v>1004</v>
      </c>
      <c r="I9961" s="215" t="s">
        <v>10340</v>
      </c>
      <c r="J9961" s="215" t="s">
        <v>10341</v>
      </c>
      <c r="K9961" s="215" t="s">
        <v>8741</v>
      </c>
      <c r="L9961" s="215" t="s">
        <v>11587</v>
      </c>
      <c r="AD9961" s="216"/>
    </row>
    <row r="9962" spans="1:30" s="215" customFormat="1" x14ac:dyDescent="0.25">
      <c r="A9962" s="215" t="s">
        <v>160</v>
      </c>
      <c r="B9962" s="215">
        <v>6290</v>
      </c>
      <c r="C9962" s="215" t="s">
        <v>298</v>
      </c>
      <c r="D9962" s="215">
        <v>504139732</v>
      </c>
      <c r="E9962" s="215">
        <v>1060</v>
      </c>
      <c r="F9962" s="215">
        <v>1274</v>
      </c>
      <c r="G9962" s="215">
        <v>1004</v>
      </c>
      <c r="I9962" s="215" t="s">
        <v>6828</v>
      </c>
      <c r="J9962" s="215" t="s">
        <v>6829</v>
      </c>
      <c r="K9962" s="215" t="s">
        <v>328</v>
      </c>
      <c r="L9962" s="215" t="s">
        <v>8513</v>
      </c>
      <c r="AD9962" s="216"/>
    </row>
    <row r="9963" spans="1:30" s="215" customFormat="1" x14ac:dyDescent="0.25">
      <c r="A9963" s="215" t="s">
        <v>160</v>
      </c>
      <c r="B9963" s="215">
        <v>6290</v>
      </c>
      <c r="C9963" s="215" t="s">
        <v>298</v>
      </c>
      <c r="D9963" s="215">
        <v>504139733</v>
      </c>
      <c r="E9963" s="215">
        <v>1060</v>
      </c>
      <c r="F9963" s="215">
        <v>1274</v>
      </c>
      <c r="G9963" s="215">
        <v>1004</v>
      </c>
      <c r="I9963" s="215" t="s">
        <v>6830</v>
      </c>
      <c r="J9963" s="215" t="s">
        <v>6831</v>
      </c>
      <c r="K9963" s="215" t="s">
        <v>328</v>
      </c>
      <c r="L9963" s="215" t="s">
        <v>8513</v>
      </c>
      <c r="AD9963" s="216"/>
    </row>
    <row r="9964" spans="1:30" s="215" customFormat="1" x14ac:dyDescent="0.25">
      <c r="A9964" s="215" t="s">
        <v>160</v>
      </c>
      <c r="B9964" s="215">
        <v>6290</v>
      </c>
      <c r="C9964" s="215" t="s">
        <v>298</v>
      </c>
      <c r="D9964" s="215">
        <v>504139746</v>
      </c>
      <c r="E9964" s="215">
        <v>1060</v>
      </c>
      <c r="F9964" s="215">
        <v>1271</v>
      </c>
      <c r="G9964" s="215">
        <v>1004</v>
      </c>
      <c r="I9964" s="215" t="s">
        <v>6832</v>
      </c>
      <c r="J9964" s="215" t="s">
        <v>6833</v>
      </c>
      <c r="K9964" s="215" t="s">
        <v>328</v>
      </c>
      <c r="L9964" s="215" t="s">
        <v>7405</v>
      </c>
      <c r="AD9964" s="216"/>
    </row>
    <row r="9965" spans="1:30" s="215" customFormat="1" x14ac:dyDescent="0.25">
      <c r="A9965" s="215" t="s">
        <v>160</v>
      </c>
      <c r="B9965" s="215">
        <v>6290</v>
      </c>
      <c r="C9965" s="215" t="s">
        <v>298</v>
      </c>
      <c r="D9965" s="215">
        <v>504139747</v>
      </c>
      <c r="E9965" s="215">
        <v>1060</v>
      </c>
      <c r="F9965" s="215">
        <v>1271</v>
      </c>
      <c r="G9965" s="215">
        <v>1004</v>
      </c>
      <c r="I9965" s="215" t="s">
        <v>6834</v>
      </c>
      <c r="J9965" s="215" t="s">
        <v>6835</v>
      </c>
      <c r="K9965" s="215" t="s">
        <v>328</v>
      </c>
      <c r="L9965" s="215" t="s">
        <v>7405</v>
      </c>
      <c r="AD9965" s="216"/>
    </row>
    <row r="9966" spans="1:30" s="215" customFormat="1" x14ac:dyDescent="0.25">
      <c r="A9966" s="215" t="s">
        <v>160</v>
      </c>
      <c r="B9966" s="215">
        <v>6290</v>
      </c>
      <c r="C9966" s="215" t="s">
        <v>298</v>
      </c>
      <c r="D9966" s="215">
        <v>504139749</v>
      </c>
      <c r="E9966" s="215">
        <v>1060</v>
      </c>
      <c r="F9966" s="215">
        <v>1274</v>
      </c>
      <c r="G9966" s="215">
        <v>1004</v>
      </c>
      <c r="I9966" s="215" t="s">
        <v>6836</v>
      </c>
      <c r="J9966" s="215" t="s">
        <v>6837</v>
      </c>
      <c r="K9966" s="215" t="s">
        <v>328</v>
      </c>
      <c r="L9966" s="215" t="s">
        <v>7406</v>
      </c>
      <c r="AD9966" s="216"/>
    </row>
    <row r="9967" spans="1:30" s="215" customFormat="1" x14ac:dyDescent="0.25">
      <c r="A9967" s="215" t="s">
        <v>160</v>
      </c>
      <c r="B9967" s="215">
        <v>6290</v>
      </c>
      <c r="C9967" s="215" t="s">
        <v>298</v>
      </c>
      <c r="D9967" s="215">
        <v>504139752</v>
      </c>
      <c r="E9967" s="215">
        <v>1060</v>
      </c>
      <c r="F9967" s="215">
        <v>1274</v>
      </c>
      <c r="G9967" s="215">
        <v>1004</v>
      </c>
      <c r="I9967" s="215" t="s">
        <v>6838</v>
      </c>
      <c r="J9967" s="215" t="s">
        <v>6839</v>
      </c>
      <c r="K9967" s="215" t="s">
        <v>328</v>
      </c>
      <c r="L9967" s="215" t="s">
        <v>7406</v>
      </c>
      <c r="AD9967" s="216"/>
    </row>
    <row r="9968" spans="1:30" s="215" customFormat="1" x14ac:dyDescent="0.25">
      <c r="A9968" s="215" t="s">
        <v>160</v>
      </c>
      <c r="B9968" s="215">
        <v>6290</v>
      </c>
      <c r="C9968" s="215" t="s">
        <v>298</v>
      </c>
      <c r="D9968" s="215">
        <v>504139753</v>
      </c>
      <c r="E9968" s="215">
        <v>1060</v>
      </c>
      <c r="F9968" s="215">
        <v>1274</v>
      </c>
      <c r="G9968" s="215">
        <v>1004</v>
      </c>
      <c r="I9968" s="215" t="s">
        <v>6840</v>
      </c>
      <c r="J9968" s="215" t="s">
        <v>6841</v>
      </c>
      <c r="K9968" s="215" t="s">
        <v>328</v>
      </c>
      <c r="L9968" s="215" t="s">
        <v>7406</v>
      </c>
      <c r="AD9968" s="216"/>
    </row>
    <row r="9969" spans="1:30" s="215" customFormat="1" x14ac:dyDescent="0.25">
      <c r="A9969" s="215" t="s">
        <v>160</v>
      </c>
      <c r="B9969" s="215">
        <v>6290</v>
      </c>
      <c r="C9969" s="215" t="s">
        <v>298</v>
      </c>
      <c r="D9969" s="215">
        <v>504139756</v>
      </c>
      <c r="E9969" s="215">
        <v>1060</v>
      </c>
      <c r="F9969" s="215">
        <v>1271</v>
      </c>
      <c r="G9969" s="215">
        <v>1004</v>
      </c>
      <c r="I9969" s="215" t="s">
        <v>6842</v>
      </c>
      <c r="J9969" s="215" t="s">
        <v>6843</v>
      </c>
      <c r="K9969" s="215" t="s">
        <v>328</v>
      </c>
      <c r="L9969" s="215" t="s">
        <v>7405</v>
      </c>
      <c r="AD9969" s="216"/>
    </row>
    <row r="9970" spans="1:30" s="215" customFormat="1" x14ac:dyDescent="0.25">
      <c r="A9970" s="215" t="s">
        <v>160</v>
      </c>
      <c r="B9970" s="215">
        <v>6290</v>
      </c>
      <c r="C9970" s="215" t="s">
        <v>298</v>
      </c>
      <c r="D9970" s="215">
        <v>504139757</v>
      </c>
      <c r="E9970" s="215">
        <v>1060</v>
      </c>
      <c r="F9970" s="215">
        <v>1271</v>
      </c>
      <c r="G9970" s="215">
        <v>1004</v>
      </c>
      <c r="I9970" s="215" t="s">
        <v>6844</v>
      </c>
      <c r="J9970" s="215" t="s">
        <v>6845</v>
      </c>
      <c r="K9970" s="215" t="s">
        <v>328</v>
      </c>
      <c r="L9970" s="215" t="s">
        <v>7405</v>
      </c>
      <c r="AD9970" s="216"/>
    </row>
    <row r="9971" spans="1:30" s="215" customFormat="1" x14ac:dyDescent="0.25">
      <c r="A9971" s="215" t="s">
        <v>160</v>
      </c>
      <c r="B9971" s="215">
        <v>6290</v>
      </c>
      <c r="C9971" s="215" t="s">
        <v>298</v>
      </c>
      <c r="D9971" s="215">
        <v>504139761</v>
      </c>
      <c r="E9971" s="215">
        <v>1040</v>
      </c>
      <c r="F9971" s="215">
        <v>1211</v>
      </c>
      <c r="G9971" s="215">
        <v>1004</v>
      </c>
      <c r="I9971" s="215" t="s">
        <v>10342</v>
      </c>
      <c r="J9971" s="215" t="s">
        <v>10343</v>
      </c>
      <c r="K9971" s="215" t="s">
        <v>8741</v>
      </c>
      <c r="L9971" s="215" t="s">
        <v>11588</v>
      </c>
      <c r="AD9971" s="216"/>
    </row>
    <row r="9972" spans="1:30" s="215" customFormat="1" x14ac:dyDescent="0.25">
      <c r="A9972" s="215" t="s">
        <v>160</v>
      </c>
      <c r="B9972" s="215">
        <v>6290</v>
      </c>
      <c r="C9972" s="215" t="s">
        <v>298</v>
      </c>
      <c r="D9972" s="215">
        <v>504139837</v>
      </c>
      <c r="E9972" s="215">
        <v>1060</v>
      </c>
      <c r="F9972" s="215">
        <v>1271</v>
      </c>
      <c r="G9972" s="215">
        <v>1004</v>
      </c>
      <c r="I9972" s="215" t="s">
        <v>10344</v>
      </c>
      <c r="J9972" s="215" t="s">
        <v>10345</v>
      </c>
      <c r="K9972" s="215" t="s">
        <v>8688</v>
      </c>
      <c r="L9972" s="215" t="s">
        <v>11399</v>
      </c>
      <c r="AD9972" s="216"/>
    </row>
    <row r="9973" spans="1:30" s="215" customFormat="1" x14ac:dyDescent="0.25">
      <c r="A9973" s="215" t="s">
        <v>160</v>
      </c>
      <c r="B9973" s="215">
        <v>6290</v>
      </c>
      <c r="C9973" s="215" t="s">
        <v>298</v>
      </c>
      <c r="D9973" s="215">
        <v>504139838</v>
      </c>
      <c r="E9973" s="215">
        <v>1060</v>
      </c>
      <c r="F9973" s="215">
        <v>1274</v>
      </c>
      <c r="G9973" s="215">
        <v>1004</v>
      </c>
      <c r="I9973" s="215" t="s">
        <v>10346</v>
      </c>
      <c r="J9973" s="215" t="s">
        <v>10347</v>
      </c>
      <c r="K9973" s="215" t="s">
        <v>8688</v>
      </c>
      <c r="L9973" s="215" t="s">
        <v>11400</v>
      </c>
      <c r="AD9973" s="216"/>
    </row>
    <row r="9974" spans="1:30" s="215" customFormat="1" x14ac:dyDescent="0.25">
      <c r="A9974" s="215" t="s">
        <v>160</v>
      </c>
      <c r="B9974" s="215">
        <v>6290</v>
      </c>
      <c r="C9974" s="215" t="s">
        <v>298</v>
      </c>
      <c r="D9974" s="215">
        <v>504139839</v>
      </c>
      <c r="E9974" s="215">
        <v>1060</v>
      </c>
      <c r="F9974" s="215">
        <v>1274</v>
      </c>
      <c r="G9974" s="215">
        <v>1004</v>
      </c>
      <c r="I9974" s="215" t="s">
        <v>10348</v>
      </c>
      <c r="J9974" s="215" t="s">
        <v>10349</v>
      </c>
      <c r="K9974" s="215" t="s">
        <v>8688</v>
      </c>
      <c r="L9974" s="215" t="s">
        <v>11401</v>
      </c>
      <c r="AD9974" s="216"/>
    </row>
    <row r="9975" spans="1:30" s="215" customFormat="1" x14ac:dyDescent="0.25">
      <c r="A9975" s="215" t="s">
        <v>160</v>
      </c>
      <c r="B9975" s="215">
        <v>6290</v>
      </c>
      <c r="C9975" s="215" t="s">
        <v>298</v>
      </c>
      <c r="D9975" s="215">
        <v>504139858</v>
      </c>
      <c r="E9975" s="215">
        <v>1060</v>
      </c>
      <c r="F9975" s="215">
        <v>1274</v>
      </c>
      <c r="G9975" s="215">
        <v>1004</v>
      </c>
      <c r="I9975" s="215" t="s">
        <v>10350</v>
      </c>
      <c r="J9975" s="215" t="s">
        <v>10351</v>
      </c>
      <c r="K9975" s="215" t="s">
        <v>8688</v>
      </c>
      <c r="L9975" s="215" t="s">
        <v>11402</v>
      </c>
      <c r="AD9975" s="216"/>
    </row>
    <row r="9976" spans="1:30" s="215" customFormat="1" x14ac:dyDescent="0.25">
      <c r="A9976" s="215" t="s">
        <v>160</v>
      </c>
      <c r="B9976" s="215">
        <v>6290</v>
      </c>
      <c r="C9976" s="215" t="s">
        <v>298</v>
      </c>
      <c r="D9976" s="215">
        <v>504139869</v>
      </c>
      <c r="E9976" s="215">
        <v>1060</v>
      </c>
      <c r="F9976" s="215">
        <v>1252</v>
      </c>
      <c r="G9976" s="215">
        <v>1004</v>
      </c>
      <c r="I9976" s="215" t="s">
        <v>10352</v>
      </c>
      <c r="J9976" s="215" t="s">
        <v>10353</v>
      </c>
      <c r="K9976" s="215" t="s">
        <v>8741</v>
      </c>
      <c r="L9976" s="215" t="s">
        <v>11589</v>
      </c>
      <c r="AD9976" s="216"/>
    </row>
    <row r="9977" spans="1:30" s="215" customFormat="1" x14ac:dyDescent="0.25">
      <c r="A9977" s="215" t="s">
        <v>160</v>
      </c>
      <c r="B9977" s="215">
        <v>6290</v>
      </c>
      <c r="C9977" s="215" t="s">
        <v>298</v>
      </c>
      <c r="D9977" s="215">
        <v>504139878</v>
      </c>
      <c r="E9977" s="215">
        <v>1060</v>
      </c>
      <c r="F9977" s="215">
        <v>1271</v>
      </c>
      <c r="G9977" s="215">
        <v>1004</v>
      </c>
      <c r="I9977" s="215" t="s">
        <v>6846</v>
      </c>
      <c r="J9977" s="215" t="s">
        <v>6847</v>
      </c>
      <c r="K9977" s="215" t="s">
        <v>328</v>
      </c>
      <c r="L9977" s="215" t="s">
        <v>7407</v>
      </c>
      <c r="AD9977" s="216"/>
    </row>
    <row r="9978" spans="1:30" s="215" customFormat="1" x14ac:dyDescent="0.25">
      <c r="A9978" s="215" t="s">
        <v>160</v>
      </c>
      <c r="B9978" s="215">
        <v>6290</v>
      </c>
      <c r="C9978" s="215" t="s">
        <v>298</v>
      </c>
      <c r="D9978" s="215">
        <v>504139882</v>
      </c>
      <c r="E9978" s="215">
        <v>1060</v>
      </c>
      <c r="F9978" s="215">
        <v>1271</v>
      </c>
      <c r="G9978" s="215">
        <v>1004</v>
      </c>
      <c r="I9978" s="215" t="s">
        <v>6848</v>
      </c>
      <c r="J9978" s="215" t="s">
        <v>6849</v>
      </c>
      <c r="K9978" s="215" t="s">
        <v>328</v>
      </c>
      <c r="L9978" s="215" t="s">
        <v>7407</v>
      </c>
      <c r="AD9978" s="216"/>
    </row>
    <row r="9979" spans="1:30" s="215" customFormat="1" x14ac:dyDescent="0.25">
      <c r="A9979" s="215" t="s">
        <v>160</v>
      </c>
      <c r="B9979" s="215">
        <v>6290</v>
      </c>
      <c r="C9979" s="215" t="s">
        <v>298</v>
      </c>
      <c r="D9979" s="215">
        <v>504139883</v>
      </c>
      <c r="E9979" s="215">
        <v>1060</v>
      </c>
      <c r="F9979" s="215">
        <v>1251</v>
      </c>
      <c r="G9979" s="215">
        <v>1004</v>
      </c>
      <c r="I9979" s="215" t="s">
        <v>10354</v>
      </c>
      <c r="J9979" s="215" t="s">
        <v>10355</v>
      </c>
      <c r="K9979" s="215" t="s">
        <v>8741</v>
      </c>
      <c r="L9979" s="215" t="s">
        <v>11590</v>
      </c>
      <c r="AD9979" s="216"/>
    </row>
    <row r="9980" spans="1:30" s="215" customFormat="1" x14ac:dyDescent="0.25">
      <c r="A9980" s="215" t="s">
        <v>160</v>
      </c>
      <c r="B9980" s="215">
        <v>6290</v>
      </c>
      <c r="C9980" s="215" t="s">
        <v>298</v>
      </c>
      <c r="D9980" s="215">
        <v>504139884</v>
      </c>
      <c r="E9980" s="215">
        <v>1060</v>
      </c>
      <c r="F9980" s="215">
        <v>1251</v>
      </c>
      <c r="G9980" s="215">
        <v>1004</v>
      </c>
      <c r="I9980" s="215" t="s">
        <v>10356</v>
      </c>
      <c r="J9980" s="215" t="s">
        <v>10357</v>
      </c>
      <c r="K9980" s="215" t="s">
        <v>8741</v>
      </c>
      <c r="L9980" s="215" t="s">
        <v>11590</v>
      </c>
      <c r="AD9980" s="216"/>
    </row>
    <row r="9981" spans="1:30" s="215" customFormat="1" x14ac:dyDescent="0.25">
      <c r="A9981" s="215" t="s">
        <v>160</v>
      </c>
      <c r="B9981" s="215">
        <v>6290</v>
      </c>
      <c r="C9981" s="215" t="s">
        <v>298</v>
      </c>
      <c r="D9981" s="215">
        <v>504139889</v>
      </c>
      <c r="E9981" s="215">
        <v>1060</v>
      </c>
      <c r="F9981" s="215">
        <v>1271</v>
      </c>
      <c r="G9981" s="215">
        <v>1004</v>
      </c>
      <c r="I9981" s="215" t="s">
        <v>6850</v>
      </c>
      <c r="J9981" s="215" t="s">
        <v>6851</v>
      </c>
      <c r="K9981" s="215" t="s">
        <v>328</v>
      </c>
      <c r="L9981" s="215" t="s">
        <v>7408</v>
      </c>
      <c r="AD9981" s="216"/>
    </row>
    <row r="9982" spans="1:30" s="215" customFormat="1" x14ac:dyDescent="0.25">
      <c r="A9982" s="215" t="s">
        <v>160</v>
      </c>
      <c r="B9982" s="215">
        <v>6290</v>
      </c>
      <c r="C9982" s="215" t="s">
        <v>298</v>
      </c>
      <c r="D9982" s="215">
        <v>504139892</v>
      </c>
      <c r="E9982" s="215">
        <v>1060</v>
      </c>
      <c r="F9982" s="215">
        <v>1271</v>
      </c>
      <c r="G9982" s="215">
        <v>1004</v>
      </c>
      <c r="I9982" s="215" t="s">
        <v>6852</v>
      </c>
      <c r="J9982" s="215" t="s">
        <v>6853</v>
      </c>
      <c r="K9982" s="215" t="s">
        <v>328</v>
      </c>
      <c r="L9982" s="215" t="s">
        <v>7409</v>
      </c>
      <c r="AD9982" s="216"/>
    </row>
    <row r="9983" spans="1:30" s="215" customFormat="1" x14ac:dyDescent="0.25">
      <c r="A9983" s="215" t="s">
        <v>160</v>
      </c>
      <c r="B9983" s="215">
        <v>6290</v>
      </c>
      <c r="C9983" s="215" t="s">
        <v>298</v>
      </c>
      <c r="D9983" s="215">
        <v>504139933</v>
      </c>
      <c r="E9983" s="215">
        <v>1060</v>
      </c>
      <c r="F9983" s="215">
        <v>1271</v>
      </c>
      <c r="G9983" s="215">
        <v>1004</v>
      </c>
      <c r="I9983" s="215" t="s">
        <v>6854</v>
      </c>
      <c r="J9983" s="215" t="s">
        <v>6855</v>
      </c>
      <c r="K9983" s="215" t="s">
        <v>328</v>
      </c>
      <c r="L9983" s="215" t="s">
        <v>7409</v>
      </c>
      <c r="AD9983" s="216"/>
    </row>
    <row r="9984" spans="1:30" s="215" customFormat="1" x14ac:dyDescent="0.25">
      <c r="A9984" s="215" t="s">
        <v>160</v>
      </c>
      <c r="B9984" s="215">
        <v>6290</v>
      </c>
      <c r="C9984" s="215" t="s">
        <v>298</v>
      </c>
      <c r="D9984" s="215">
        <v>504139935</v>
      </c>
      <c r="E9984" s="215">
        <v>1060</v>
      </c>
      <c r="F9984" s="215">
        <v>1271</v>
      </c>
      <c r="G9984" s="215">
        <v>1004</v>
      </c>
      <c r="I9984" s="215" t="s">
        <v>6856</v>
      </c>
      <c r="J9984" s="215" t="s">
        <v>6857</v>
      </c>
      <c r="K9984" s="215" t="s">
        <v>328</v>
      </c>
      <c r="L9984" s="215" t="s">
        <v>7408</v>
      </c>
      <c r="AD9984" s="216"/>
    </row>
    <row r="9985" spans="1:30" s="215" customFormat="1" x14ac:dyDescent="0.25">
      <c r="A9985" s="215" t="s">
        <v>160</v>
      </c>
      <c r="B9985" s="215">
        <v>6290</v>
      </c>
      <c r="C9985" s="215" t="s">
        <v>298</v>
      </c>
      <c r="D9985" s="215">
        <v>504139967</v>
      </c>
      <c r="E9985" s="215">
        <v>1080</v>
      </c>
      <c r="F9985" s="215">
        <v>1274</v>
      </c>
      <c r="G9985" s="215">
        <v>1004</v>
      </c>
      <c r="I9985" s="215" t="s">
        <v>6858</v>
      </c>
      <c r="J9985" s="215" t="s">
        <v>6859</v>
      </c>
      <c r="K9985" s="215" t="s">
        <v>328</v>
      </c>
      <c r="L9985" s="215" t="s">
        <v>7410</v>
      </c>
      <c r="AD9985" s="216"/>
    </row>
    <row r="9986" spans="1:30" s="215" customFormat="1" x14ac:dyDescent="0.25">
      <c r="A9986" s="215" t="s">
        <v>160</v>
      </c>
      <c r="B9986" s="215">
        <v>6290</v>
      </c>
      <c r="C9986" s="215" t="s">
        <v>298</v>
      </c>
      <c r="D9986" s="215">
        <v>504139968</v>
      </c>
      <c r="E9986" s="215">
        <v>1080</v>
      </c>
      <c r="F9986" s="215">
        <v>1274</v>
      </c>
      <c r="G9986" s="215">
        <v>1004</v>
      </c>
      <c r="I9986" s="215" t="s">
        <v>6860</v>
      </c>
      <c r="J9986" s="215" t="s">
        <v>6861</v>
      </c>
      <c r="K9986" s="215" t="s">
        <v>328</v>
      </c>
      <c r="L9986" s="215" t="s">
        <v>7410</v>
      </c>
      <c r="AD9986" s="216"/>
    </row>
    <row r="9987" spans="1:30" s="215" customFormat="1" x14ac:dyDescent="0.25">
      <c r="A9987" s="215" t="s">
        <v>160</v>
      </c>
      <c r="B9987" s="215">
        <v>6290</v>
      </c>
      <c r="C9987" s="215" t="s">
        <v>298</v>
      </c>
      <c r="D9987" s="215">
        <v>504139989</v>
      </c>
      <c r="E9987" s="215">
        <v>1060</v>
      </c>
      <c r="F9987" s="215">
        <v>1271</v>
      </c>
      <c r="G9987" s="215">
        <v>1004</v>
      </c>
      <c r="I9987" s="215" t="s">
        <v>10358</v>
      </c>
      <c r="J9987" s="215" t="s">
        <v>10359</v>
      </c>
      <c r="K9987" s="215" t="s">
        <v>8688</v>
      </c>
      <c r="L9987" s="215" t="s">
        <v>11403</v>
      </c>
      <c r="AD9987" s="216"/>
    </row>
    <row r="9988" spans="1:30" s="215" customFormat="1" x14ac:dyDescent="0.25">
      <c r="A9988" s="215" t="s">
        <v>160</v>
      </c>
      <c r="B9988" s="215">
        <v>6291</v>
      </c>
      <c r="C9988" s="215" t="s">
        <v>299</v>
      </c>
      <c r="D9988" s="215">
        <v>191746197</v>
      </c>
      <c r="E9988" s="215">
        <v>1060</v>
      </c>
      <c r="F9988" s="215">
        <v>1242</v>
      </c>
      <c r="G9988" s="215">
        <v>1004</v>
      </c>
      <c r="I9988" s="215" t="s">
        <v>10360</v>
      </c>
      <c r="J9988" s="215" t="s">
        <v>10361</v>
      </c>
      <c r="K9988" s="215" t="s">
        <v>8741</v>
      </c>
      <c r="L9988" s="215" t="s">
        <v>11591</v>
      </c>
      <c r="AD9988" s="216"/>
    </row>
    <row r="9989" spans="1:30" s="215" customFormat="1" x14ac:dyDescent="0.25">
      <c r="A9989" s="215" t="s">
        <v>160</v>
      </c>
      <c r="B9989" s="215">
        <v>6291</v>
      </c>
      <c r="C9989" s="215" t="s">
        <v>299</v>
      </c>
      <c r="D9989" s="215">
        <v>191960386</v>
      </c>
      <c r="E9989" s="215">
        <v>1060</v>
      </c>
      <c r="F9989" s="215">
        <v>1242</v>
      </c>
      <c r="G9989" s="215">
        <v>1004</v>
      </c>
      <c r="I9989" s="215" t="s">
        <v>10362</v>
      </c>
      <c r="J9989" s="215" t="s">
        <v>10363</v>
      </c>
      <c r="K9989" s="215" t="s">
        <v>8688</v>
      </c>
      <c r="L9989" s="215" t="s">
        <v>11404</v>
      </c>
      <c r="AD9989" s="216"/>
    </row>
    <row r="9990" spans="1:30" s="215" customFormat="1" x14ac:dyDescent="0.25">
      <c r="A9990" s="215" t="s">
        <v>160</v>
      </c>
      <c r="B9990" s="215">
        <v>6291</v>
      </c>
      <c r="C9990" s="215" t="s">
        <v>299</v>
      </c>
      <c r="D9990" s="215">
        <v>191971113</v>
      </c>
      <c r="E9990" s="215">
        <v>1020</v>
      </c>
      <c r="F9990" s="215">
        <v>1110</v>
      </c>
      <c r="G9990" s="215">
        <v>1004</v>
      </c>
      <c r="I9990" s="215" t="s">
        <v>10364</v>
      </c>
      <c r="J9990" s="215" t="s">
        <v>10365</v>
      </c>
      <c r="K9990" s="215" t="s">
        <v>8688</v>
      </c>
      <c r="L9990" s="215" t="s">
        <v>11405</v>
      </c>
      <c r="AD9990" s="216"/>
    </row>
    <row r="9991" spans="1:30" s="215" customFormat="1" x14ac:dyDescent="0.25">
      <c r="A9991" s="215" t="s">
        <v>160</v>
      </c>
      <c r="B9991" s="215">
        <v>6291</v>
      </c>
      <c r="C9991" s="215" t="s">
        <v>299</v>
      </c>
      <c r="D9991" s="215">
        <v>191977192</v>
      </c>
      <c r="E9991" s="215">
        <v>1060</v>
      </c>
      <c r="F9991" s="215">
        <v>1274</v>
      </c>
      <c r="G9991" s="215">
        <v>1004</v>
      </c>
      <c r="I9991" s="215" t="s">
        <v>25092</v>
      </c>
      <c r="J9991" s="215" t="s">
        <v>25093</v>
      </c>
      <c r="K9991" s="215" t="s">
        <v>8688</v>
      </c>
      <c r="L9991" s="215" t="s">
        <v>25125</v>
      </c>
      <c r="AD9991" s="216"/>
    </row>
    <row r="9992" spans="1:30" s="215" customFormat="1" x14ac:dyDescent="0.25">
      <c r="A9992" s="215" t="s">
        <v>160</v>
      </c>
      <c r="B9992" s="215">
        <v>6291</v>
      </c>
      <c r="C9992" s="215" t="s">
        <v>299</v>
      </c>
      <c r="D9992" s="215">
        <v>191977591</v>
      </c>
      <c r="E9992" s="215">
        <v>1020</v>
      </c>
      <c r="F9992" s="215">
        <v>1110</v>
      </c>
      <c r="G9992" s="215">
        <v>1004</v>
      </c>
      <c r="I9992" s="215" t="s">
        <v>24728</v>
      </c>
      <c r="J9992" s="215" t="s">
        <v>24729</v>
      </c>
      <c r="K9992" s="215" t="s">
        <v>8688</v>
      </c>
      <c r="L9992" s="215" t="s">
        <v>24773</v>
      </c>
      <c r="AD9992" s="216"/>
    </row>
    <row r="9993" spans="1:30" s="215" customFormat="1" x14ac:dyDescent="0.25">
      <c r="A9993" s="215" t="s">
        <v>160</v>
      </c>
      <c r="B9993" s="215">
        <v>6291</v>
      </c>
      <c r="C9993" s="215" t="s">
        <v>299</v>
      </c>
      <c r="D9993" s="215">
        <v>191987684</v>
      </c>
      <c r="E9993" s="215">
        <v>1020</v>
      </c>
      <c r="F9993" s="215">
        <v>1110</v>
      </c>
      <c r="G9993" s="215">
        <v>1004</v>
      </c>
      <c r="I9993" s="215" t="s">
        <v>10366</v>
      </c>
      <c r="J9993" s="215" t="s">
        <v>10367</v>
      </c>
      <c r="K9993" s="215" t="s">
        <v>8688</v>
      </c>
      <c r="L9993" s="215" t="s">
        <v>11406</v>
      </c>
      <c r="AD9993" s="216"/>
    </row>
    <row r="9994" spans="1:30" s="215" customFormat="1" x14ac:dyDescent="0.25">
      <c r="A9994" s="215" t="s">
        <v>160</v>
      </c>
      <c r="B9994" s="215">
        <v>6291</v>
      </c>
      <c r="C9994" s="215" t="s">
        <v>299</v>
      </c>
      <c r="D9994" s="215">
        <v>191993827</v>
      </c>
      <c r="E9994" s="215">
        <v>1020</v>
      </c>
      <c r="F9994" s="215">
        <v>1110</v>
      </c>
      <c r="G9994" s="215">
        <v>1004</v>
      </c>
      <c r="I9994" s="215" t="s">
        <v>24657</v>
      </c>
      <c r="J9994" s="215" t="s">
        <v>24658</v>
      </c>
      <c r="K9994" s="215" t="s">
        <v>8688</v>
      </c>
      <c r="L9994" s="215" t="s">
        <v>24685</v>
      </c>
      <c r="AD9994" s="216"/>
    </row>
    <row r="9995" spans="1:30" s="215" customFormat="1" x14ac:dyDescent="0.25">
      <c r="A9995" s="215" t="s">
        <v>160</v>
      </c>
      <c r="B9995" s="215">
        <v>6291</v>
      </c>
      <c r="C9995" s="215" t="s">
        <v>299</v>
      </c>
      <c r="D9995" s="215">
        <v>192017753</v>
      </c>
      <c r="E9995" s="215">
        <v>1060</v>
      </c>
      <c r="F9995" s="215">
        <v>1274</v>
      </c>
      <c r="G9995" s="215">
        <v>1004</v>
      </c>
      <c r="I9995" s="215" t="s">
        <v>23790</v>
      </c>
      <c r="J9995" s="215" t="s">
        <v>23791</v>
      </c>
      <c r="K9995" s="215" t="s">
        <v>8688</v>
      </c>
      <c r="L9995" s="215" t="s">
        <v>23819</v>
      </c>
      <c r="AD9995" s="216"/>
    </row>
    <row r="9996" spans="1:30" s="215" customFormat="1" x14ac:dyDescent="0.25">
      <c r="A9996" s="215" t="s">
        <v>160</v>
      </c>
      <c r="B9996" s="215">
        <v>6291</v>
      </c>
      <c r="C9996" s="215" t="s">
        <v>299</v>
      </c>
      <c r="D9996" s="215">
        <v>192017759</v>
      </c>
      <c r="E9996" s="215">
        <v>1060</v>
      </c>
      <c r="F9996" s="215">
        <v>1274</v>
      </c>
      <c r="G9996" s="215">
        <v>1004</v>
      </c>
      <c r="I9996" s="215" t="s">
        <v>23792</v>
      </c>
      <c r="J9996" s="215" t="s">
        <v>23793</v>
      </c>
      <c r="K9996" s="215" t="s">
        <v>8688</v>
      </c>
      <c r="L9996" s="215" t="s">
        <v>23820</v>
      </c>
      <c r="AD9996" s="216"/>
    </row>
    <row r="9997" spans="1:30" s="215" customFormat="1" x14ac:dyDescent="0.25">
      <c r="A9997" s="215" t="s">
        <v>160</v>
      </c>
      <c r="B9997" s="215">
        <v>6291</v>
      </c>
      <c r="C9997" s="215" t="s">
        <v>299</v>
      </c>
      <c r="D9997" s="215">
        <v>192017771</v>
      </c>
      <c r="E9997" s="215">
        <v>1060</v>
      </c>
      <c r="F9997" s="215">
        <v>1274</v>
      </c>
      <c r="G9997" s="215">
        <v>1004</v>
      </c>
      <c r="I9997" s="215" t="s">
        <v>23794</v>
      </c>
      <c r="J9997" s="215" t="s">
        <v>23795</v>
      </c>
      <c r="K9997" s="215" t="s">
        <v>8688</v>
      </c>
      <c r="L9997" s="215" t="s">
        <v>23821</v>
      </c>
      <c r="AD9997" s="216"/>
    </row>
    <row r="9998" spans="1:30" s="215" customFormat="1" x14ac:dyDescent="0.25">
      <c r="A9998" s="215" t="s">
        <v>160</v>
      </c>
      <c r="B9998" s="215">
        <v>6291</v>
      </c>
      <c r="C9998" s="215" t="s">
        <v>299</v>
      </c>
      <c r="D9998" s="215">
        <v>192035954</v>
      </c>
      <c r="E9998" s="215">
        <v>1060</v>
      </c>
      <c r="F9998" s="215">
        <v>1242</v>
      </c>
      <c r="G9998" s="215">
        <v>1003</v>
      </c>
      <c r="I9998" s="215" t="s">
        <v>27941</v>
      </c>
      <c r="J9998" s="215" t="s">
        <v>27942</v>
      </c>
      <c r="K9998" s="215" t="s">
        <v>8741</v>
      </c>
      <c r="L9998" s="215" t="s">
        <v>28062</v>
      </c>
      <c r="AD9998" s="216"/>
    </row>
    <row r="9999" spans="1:30" s="215" customFormat="1" x14ac:dyDescent="0.25">
      <c r="A9999" s="215" t="s">
        <v>160</v>
      </c>
      <c r="B9999" s="215">
        <v>6292</v>
      </c>
      <c r="C9999" s="215" t="s">
        <v>300</v>
      </c>
      <c r="D9999" s="215">
        <v>957399</v>
      </c>
      <c r="E9999" s="215">
        <v>1020</v>
      </c>
      <c r="F9999" s="215">
        <v>1122</v>
      </c>
      <c r="G9999" s="215">
        <v>1004</v>
      </c>
      <c r="I9999" s="215" t="s">
        <v>5227</v>
      </c>
      <c r="J9999" s="215" t="s">
        <v>5228</v>
      </c>
      <c r="K9999" s="215" t="s">
        <v>328</v>
      </c>
      <c r="L9999" s="215" t="s">
        <v>7411</v>
      </c>
      <c r="AD9999" s="216"/>
    </row>
    <row r="10000" spans="1:30" s="215" customFormat="1" x14ac:dyDescent="0.25">
      <c r="A10000" s="215" t="s">
        <v>160</v>
      </c>
      <c r="B10000" s="215">
        <v>6292</v>
      </c>
      <c r="C10000" s="215" t="s">
        <v>300</v>
      </c>
      <c r="D10000" s="215">
        <v>957457</v>
      </c>
      <c r="E10000" s="215">
        <v>1020</v>
      </c>
      <c r="F10000" s="215">
        <v>1121</v>
      </c>
      <c r="G10000" s="215">
        <v>1004</v>
      </c>
      <c r="I10000" s="215" t="s">
        <v>5229</v>
      </c>
      <c r="J10000" s="215" t="s">
        <v>5230</v>
      </c>
      <c r="K10000" s="215" t="s">
        <v>328</v>
      </c>
      <c r="L10000" s="215" t="s">
        <v>7412</v>
      </c>
      <c r="AD10000" s="216"/>
    </row>
    <row r="10001" spans="1:30" s="215" customFormat="1" x14ac:dyDescent="0.25">
      <c r="A10001" s="215" t="s">
        <v>160</v>
      </c>
      <c r="B10001" s="215">
        <v>6292</v>
      </c>
      <c r="C10001" s="215" t="s">
        <v>300</v>
      </c>
      <c r="D10001" s="215">
        <v>957485</v>
      </c>
      <c r="E10001" s="215">
        <v>1020</v>
      </c>
      <c r="F10001" s="215">
        <v>1110</v>
      </c>
      <c r="G10001" s="215">
        <v>1004</v>
      </c>
      <c r="I10001" s="215" t="s">
        <v>6862</v>
      </c>
      <c r="J10001" s="215" t="s">
        <v>6863</v>
      </c>
      <c r="K10001" s="215" t="s">
        <v>328</v>
      </c>
      <c r="L10001" s="215" t="s">
        <v>7413</v>
      </c>
      <c r="AD10001" s="216"/>
    </row>
    <row r="10002" spans="1:30" s="215" customFormat="1" x14ac:dyDescent="0.25">
      <c r="A10002" s="215" t="s">
        <v>160</v>
      </c>
      <c r="B10002" s="215">
        <v>6292</v>
      </c>
      <c r="C10002" s="215" t="s">
        <v>300</v>
      </c>
      <c r="D10002" s="215">
        <v>957543</v>
      </c>
      <c r="E10002" s="215">
        <v>1020</v>
      </c>
      <c r="F10002" s="215">
        <v>1122</v>
      </c>
      <c r="G10002" s="215">
        <v>1004</v>
      </c>
      <c r="I10002" s="215" t="s">
        <v>19605</v>
      </c>
      <c r="J10002" s="215" t="s">
        <v>19606</v>
      </c>
      <c r="K10002" s="215" t="s">
        <v>8688</v>
      </c>
      <c r="L10002" s="215" t="s">
        <v>22549</v>
      </c>
      <c r="AD10002" s="216"/>
    </row>
    <row r="10003" spans="1:30" s="215" customFormat="1" x14ac:dyDescent="0.25">
      <c r="A10003" s="215" t="s">
        <v>160</v>
      </c>
      <c r="B10003" s="215">
        <v>6292</v>
      </c>
      <c r="C10003" s="215" t="s">
        <v>300</v>
      </c>
      <c r="D10003" s="215">
        <v>957551</v>
      </c>
      <c r="E10003" s="215">
        <v>1020</v>
      </c>
      <c r="F10003" s="215">
        <v>1122</v>
      </c>
      <c r="G10003" s="215">
        <v>1004</v>
      </c>
      <c r="I10003" s="215" t="s">
        <v>5231</v>
      </c>
      <c r="J10003" s="215" t="s">
        <v>5232</v>
      </c>
      <c r="K10003" s="215" t="s">
        <v>328</v>
      </c>
      <c r="L10003" s="215" t="s">
        <v>7414</v>
      </c>
      <c r="AD10003" s="216"/>
    </row>
    <row r="10004" spans="1:30" s="215" customFormat="1" x14ac:dyDescent="0.25">
      <c r="A10004" s="215" t="s">
        <v>160</v>
      </c>
      <c r="B10004" s="215">
        <v>6292</v>
      </c>
      <c r="C10004" s="215" t="s">
        <v>300</v>
      </c>
      <c r="D10004" s="215">
        <v>957639</v>
      </c>
      <c r="E10004" s="215">
        <v>1020</v>
      </c>
      <c r="F10004" s="215">
        <v>1121</v>
      </c>
      <c r="G10004" s="215">
        <v>1004</v>
      </c>
      <c r="I10004" s="215" t="s">
        <v>5843</v>
      </c>
      <c r="J10004" s="215" t="s">
        <v>5844</v>
      </c>
      <c r="K10004" s="215" t="s">
        <v>328</v>
      </c>
      <c r="L10004" s="215" t="s">
        <v>7415</v>
      </c>
      <c r="AD10004" s="216"/>
    </row>
    <row r="10005" spans="1:30" s="215" customFormat="1" x14ac:dyDescent="0.25">
      <c r="A10005" s="215" t="s">
        <v>160</v>
      </c>
      <c r="B10005" s="215">
        <v>6292</v>
      </c>
      <c r="C10005" s="215" t="s">
        <v>300</v>
      </c>
      <c r="D10005" s="215">
        <v>957716</v>
      </c>
      <c r="E10005" s="215">
        <v>1020</v>
      </c>
      <c r="F10005" s="215">
        <v>1122</v>
      </c>
      <c r="G10005" s="215">
        <v>1004</v>
      </c>
      <c r="I10005" s="215" t="s">
        <v>11768</v>
      </c>
      <c r="J10005" s="215" t="s">
        <v>11769</v>
      </c>
      <c r="K10005" s="215" t="s">
        <v>328</v>
      </c>
      <c r="L10005" s="215" t="s">
        <v>11772</v>
      </c>
      <c r="AD10005" s="216"/>
    </row>
    <row r="10006" spans="1:30" s="215" customFormat="1" x14ac:dyDescent="0.25">
      <c r="A10006" s="215" t="s">
        <v>160</v>
      </c>
      <c r="B10006" s="215">
        <v>6292</v>
      </c>
      <c r="C10006" s="215" t="s">
        <v>300</v>
      </c>
      <c r="D10006" s="215">
        <v>3182590</v>
      </c>
      <c r="E10006" s="215">
        <v>1020</v>
      </c>
      <c r="F10006" s="215">
        <v>1110</v>
      </c>
      <c r="G10006" s="215">
        <v>1004</v>
      </c>
      <c r="I10006" s="215" t="s">
        <v>5233</v>
      </c>
      <c r="J10006" s="215" t="s">
        <v>5234</v>
      </c>
      <c r="K10006" s="215" t="s">
        <v>328</v>
      </c>
      <c r="L10006" s="215" t="s">
        <v>7416</v>
      </c>
      <c r="AD10006" s="216"/>
    </row>
    <row r="10007" spans="1:30" s="215" customFormat="1" x14ac:dyDescent="0.25">
      <c r="A10007" s="215" t="s">
        <v>160</v>
      </c>
      <c r="B10007" s="215">
        <v>6292</v>
      </c>
      <c r="C10007" s="215" t="s">
        <v>300</v>
      </c>
      <c r="D10007" s="215">
        <v>9030397</v>
      </c>
      <c r="E10007" s="215">
        <v>1080</v>
      </c>
      <c r="F10007" s="215">
        <v>1130</v>
      </c>
      <c r="G10007" s="215">
        <v>1004</v>
      </c>
      <c r="I10007" s="215" t="s">
        <v>5235</v>
      </c>
      <c r="J10007" s="215" t="s">
        <v>5236</v>
      </c>
      <c r="K10007" s="215" t="s">
        <v>328</v>
      </c>
      <c r="L10007" s="215" t="s">
        <v>23856</v>
      </c>
      <c r="AD10007" s="216"/>
    </row>
    <row r="10008" spans="1:30" s="215" customFormat="1" x14ac:dyDescent="0.25">
      <c r="A10008" s="215" t="s">
        <v>160</v>
      </c>
      <c r="B10008" s="215">
        <v>6292</v>
      </c>
      <c r="C10008" s="215" t="s">
        <v>300</v>
      </c>
      <c r="D10008" s="215">
        <v>190115162</v>
      </c>
      <c r="E10008" s="215">
        <v>1020</v>
      </c>
      <c r="F10008" s="215">
        <v>1110</v>
      </c>
      <c r="G10008" s="215">
        <v>1004</v>
      </c>
      <c r="I10008" s="215" t="s">
        <v>5237</v>
      </c>
      <c r="J10008" s="215" t="s">
        <v>5238</v>
      </c>
      <c r="K10008" s="215" t="s">
        <v>328</v>
      </c>
      <c r="L10008" s="215" t="s">
        <v>7418</v>
      </c>
      <c r="AD10008" s="216"/>
    </row>
    <row r="10009" spans="1:30" s="215" customFormat="1" x14ac:dyDescent="0.25">
      <c r="A10009" s="215" t="s">
        <v>160</v>
      </c>
      <c r="B10009" s="215">
        <v>6292</v>
      </c>
      <c r="C10009" s="215" t="s">
        <v>300</v>
      </c>
      <c r="D10009" s="215">
        <v>190186780</v>
      </c>
      <c r="E10009" s="215">
        <v>1060</v>
      </c>
      <c r="F10009" s="215">
        <v>1242</v>
      </c>
      <c r="G10009" s="215">
        <v>1004</v>
      </c>
      <c r="I10009" s="215" t="s">
        <v>19607</v>
      </c>
      <c r="J10009" s="215" t="s">
        <v>19608</v>
      </c>
      <c r="K10009" s="215" t="s">
        <v>8688</v>
      </c>
      <c r="L10009" s="215" t="s">
        <v>22550</v>
      </c>
      <c r="AD10009" s="216"/>
    </row>
    <row r="10010" spans="1:30" s="215" customFormat="1" x14ac:dyDescent="0.25">
      <c r="A10010" s="215" t="s">
        <v>160</v>
      </c>
      <c r="B10010" s="215">
        <v>6292</v>
      </c>
      <c r="C10010" s="215" t="s">
        <v>300</v>
      </c>
      <c r="D10010" s="215">
        <v>190207128</v>
      </c>
      <c r="E10010" s="215">
        <v>1020</v>
      </c>
      <c r="F10010" s="215">
        <v>1110</v>
      </c>
      <c r="G10010" s="215">
        <v>1004</v>
      </c>
      <c r="I10010" s="215" t="s">
        <v>6864</v>
      </c>
      <c r="J10010" s="215" t="s">
        <v>6865</v>
      </c>
      <c r="K10010" s="215" t="s">
        <v>328</v>
      </c>
      <c r="L10010" s="215" t="s">
        <v>7419</v>
      </c>
      <c r="AD10010" s="216"/>
    </row>
    <row r="10011" spans="1:30" s="215" customFormat="1" x14ac:dyDescent="0.25">
      <c r="A10011" s="215" t="s">
        <v>160</v>
      </c>
      <c r="B10011" s="215">
        <v>6292</v>
      </c>
      <c r="C10011" s="215" t="s">
        <v>300</v>
      </c>
      <c r="D10011" s="215">
        <v>190210072</v>
      </c>
      <c r="E10011" s="215">
        <v>1020</v>
      </c>
      <c r="F10011" s="215">
        <v>1110</v>
      </c>
      <c r="G10011" s="215">
        <v>1004</v>
      </c>
      <c r="I10011" s="215" t="s">
        <v>6866</v>
      </c>
      <c r="J10011" s="215" t="s">
        <v>6867</v>
      </c>
      <c r="K10011" s="215" t="s">
        <v>328</v>
      </c>
      <c r="L10011" s="215" t="s">
        <v>7416</v>
      </c>
      <c r="AD10011" s="216"/>
    </row>
    <row r="10012" spans="1:30" s="215" customFormat="1" x14ac:dyDescent="0.25">
      <c r="A10012" s="215" t="s">
        <v>160</v>
      </c>
      <c r="B10012" s="215">
        <v>6292</v>
      </c>
      <c r="C10012" s="215" t="s">
        <v>300</v>
      </c>
      <c r="D10012" s="215">
        <v>190354133</v>
      </c>
      <c r="E10012" s="215">
        <v>1060</v>
      </c>
      <c r="F10012" s="215">
        <v>1130</v>
      </c>
      <c r="G10012" s="215">
        <v>1004</v>
      </c>
      <c r="I10012" s="215" t="s">
        <v>6868</v>
      </c>
      <c r="J10012" s="215" t="s">
        <v>6869</v>
      </c>
      <c r="K10012" s="215" t="s">
        <v>328</v>
      </c>
      <c r="L10012" s="215" t="s">
        <v>7417</v>
      </c>
      <c r="AD10012" s="216"/>
    </row>
    <row r="10013" spans="1:30" s="215" customFormat="1" x14ac:dyDescent="0.25">
      <c r="A10013" s="215" t="s">
        <v>160</v>
      </c>
      <c r="B10013" s="215">
        <v>6292</v>
      </c>
      <c r="C10013" s="215" t="s">
        <v>300</v>
      </c>
      <c r="D10013" s="215">
        <v>190592728</v>
      </c>
      <c r="E10013" s="215">
        <v>1020</v>
      </c>
      <c r="F10013" s="215">
        <v>1121</v>
      </c>
      <c r="G10013" s="215">
        <v>1004</v>
      </c>
      <c r="I10013" s="215" t="s">
        <v>6870</v>
      </c>
      <c r="J10013" s="215" t="s">
        <v>6871</v>
      </c>
      <c r="K10013" s="215" t="s">
        <v>328</v>
      </c>
      <c r="L10013" s="215" t="s">
        <v>7415</v>
      </c>
      <c r="AD10013" s="216"/>
    </row>
    <row r="10014" spans="1:30" s="215" customFormat="1" x14ac:dyDescent="0.25">
      <c r="A10014" s="215" t="s">
        <v>160</v>
      </c>
      <c r="B10014" s="215">
        <v>6292</v>
      </c>
      <c r="C10014" s="215" t="s">
        <v>300</v>
      </c>
      <c r="D10014" s="215">
        <v>190614491</v>
      </c>
      <c r="E10014" s="215">
        <v>1020</v>
      </c>
      <c r="F10014" s="215">
        <v>1121</v>
      </c>
      <c r="G10014" s="215">
        <v>1004</v>
      </c>
      <c r="I10014" s="215" t="s">
        <v>19609</v>
      </c>
      <c r="J10014" s="215" t="s">
        <v>19610</v>
      </c>
      <c r="K10014" s="215" t="s">
        <v>8688</v>
      </c>
      <c r="L10014" s="215" t="s">
        <v>22551</v>
      </c>
      <c r="AD10014" s="216"/>
    </row>
    <row r="10015" spans="1:30" s="215" customFormat="1" x14ac:dyDescent="0.25">
      <c r="A10015" s="215" t="s">
        <v>160</v>
      </c>
      <c r="B10015" s="215">
        <v>6292</v>
      </c>
      <c r="C10015" s="215" t="s">
        <v>300</v>
      </c>
      <c r="D10015" s="215">
        <v>190614548</v>
      </c>
      <c r="E10015" s="215">
        <v>1020</v>
      </c>
      <c r="F10015" s="215">
        <v>1110</v>
      </c>
      <c r="G10015" s="215">
        <v>1004</v>
      </c>
      <c r="I10015" s="215" t="s">
        <v>19611</v>
      </c>
      <c r="J10015" s="215" t="s">
        <v>19612</v>
      </c>
      <c r="K10015" s="215" t="s">
        <v>8688</v>
      </c>
      <c r="L10015" s="215" t="s">
        <v>22552</v>
      </c>
      <c r="AD10015" s="216"/>
    </row>
    <row r="10016" spans="1:30" s="215" customFormat="1" x14ac:dyDescent="0.25">
      <c r="A10016" s="215" t="s">
        <v>160</v>
      </c>
      <c r="B10016" s="215">
        <v>6292</v>
      </c>
      <c r="C10016" s="215" t="s">
        <v>300</v>
      </c>
      <c r="D10016" s="215">
        <v>191182910</v>
      </c>
      <c r="E10016" s="215">
        <v>1030</v>
      </c>
      <c r="F10016" s="215">
        <v>1110</v>
      </c>
      <c r="G10016" s="215">
        <v>1004</v>
      </c>
      <c r="I10016" s="215" t="s">
        <v>6872</v>
      </c>
      <c r="J10016" s="215" t="s">
        <v>6873</v>
      </c>
      <c r="K10016" s="215" t="s">
        <v>328</v>
      </c>
      <c r="L10016" s="215" t="s">
        <v>7420</v>
      </c>
      <c r="AD10016" s="216"/>
    </row>
    <row r="10017" spans="1:30" s="215" customFormat="1" x14ac:dyDescent="0.25">
      <c r="A10017" s="215" t="s">
        <v>160</v>
      </c>
      <c r="B10017" s="215">
        <v>6292</v>
      </c>
      <c r="C10017" s="215" t="s">
        <v>300</v>
      </c>
      <c r="D10017" s="215">
        <v>191661804</v>
      </c>
      <c r="E10017" s="215">
        <v>1030</v>
      </c>
      <c r="F10017" s="215">
        <v>1110</v>
      </c>
      <c r="G10017" s="215">
        <v>1004</v>
      </c>
      <c r="I10017" s="215" t="s">
        <v>5239</v>
      </c>
      <c r="J10017" s="215" t="s">
        <v>5240</v>
      </c>
      <c r="K10017" s="215" t="s">
        <v>328</v>
      </c>
      <c r="L10017" s="215" t="s">
        <v>7420</v>
      </c>
      <c r="AD10017" s="216"/>
    </row>
    <row r="10018" spans="1:30" s="215" customFormat="1" x14ac:dyDescent="0.25">
      <c r="A10018" s="215" t="s">
        <v>160</v>
      </c>
      <c r="B10018" s="215">
        <v>6292</v>
      </c>
      <c r="C10018" s="215" t="s">
        <v>300</v>
      </c>
      <c r="D10018" s="215">
        <v>191670522</v>
      </c>
      <c r="E10018" s="215">
        <v>1020</v>
      </c>
      <c r="F10018" s="215">
        <v>1121</v>
      </c>
      <c r="G10018" s="215">
        <v>1004</v>
      </c>
      <c r="I10018" s="215" t="s">
        <v>19613</v>
      </c>
      <c r="J10018" s="215" t="s">
        <v>19614</v>
      </c>
      <c r="K10018" s="215" t="s">
        <v>8688</v>
      </c>
      <c r="L10018" s="215" t="s">
        <v>22553</v>
      </c>
      <c r="AD10018" s="216"/>
    </row>
    <row r="10019" spans="1:30" s="215" customFormat="1" x14ac:dyDescent="0.25">
      <c r="A10019" s="215" t="s">
        <v>160</v>
      </c>
      <c r="B10019" s="215">
        <v>6292</v>
      </c>
      <c r="C10019" s="215" t="s">
        <v>300</v>
      </c>
      <c r="D10019" s="215">
        <v>191670554</v>
      </c>
      <c r="E10019" s="215">
        <v>1020</v>
      </c>
      <c r="F10019" s="215">
        <v>1110</v>
      </c>
      <c r="G10019" s="215">
        <v>1004</v>
      </c>
      <c r="I10019" s="215" t="s">
        <v>5241</v>
      </c>
      <c r="J10019" s="215" t="s">
        <v>5242</v>
      </c>
      <c r="K10019" s="215" t="s">
        <v>328</v>
      </c>
      <c r="L10019" s="215" t="s">
        <v>7418</v>
      </c>
      <c r="AD10019" s="216"/>
    </row>
    <row r="10020" spans="1:30" s="215" customFormat="1" x14ac:dyDescent="0.25">
      <c r="A10020" s="215" t="s">
        <v>160</v>
      </c>
      <c r="B10020" s="215">
        <v>6292</v>
      </c>
      <c r="C10020" s="215" t="s">
        <v>300</v>
      </c>
      <c r="D10020" s="215">
        <v>191676105</v>
      </c>
      <c r="E10020" s="215">
        <v>1040</v>
      </c>
      <c r="F10020" s="215">
        <v>1122</v>
      </c>
      <c r="G10020" s="215">
        <v>1004</v>
      </c>
      <c r="I10020" s="215" t="s">
        <v>6874</v>
      </c>
      <c r="J10020" s="215" t="s">
        <v>6875</v>
      </c>
      <c r="K10020" s="215" t="s">
        <v>328</v>
      </c>
      <c r="L10020" s="215" t="s">
        <v>7411</v>
      </c>
      <c r="AD10020" s="216"/>
    </row>
    <row r="10021" spans="1:30" s="215" customFormat="1" x14ac:dyDescent="0.25">
      <c r="A10021" s="215" t="s">
        <v>160</v>
      </c>
      <c r="B10021" s="215">
        <v>6292</v>
      </c>
      <c r="C10021" s="215" t="s">
        <v>300</v>
      </c>
      <c r="D10021" s="215">
        <v>191676274</v>
      </c>
      <c r="E10021" s="215">
        <v>1040</v>
      </c>
      <c r="F10021" s="215">
        <v>1122</v>
      </c>
      <c r="G10021" s="215">
        <v>1004</v>
      </c>
      <c r="I10021" s="215" t="s">
        <v>6876</v>
      </c>
      <c r="J10021" s="215" t="s">
        <v>6877</v>
      </c>
      <c r="K10021" s="215" t="s">
        <v>328</v>
      </c>
      <c r="L10021" s="215" t="s">
        <v>7414</v>
      </c>
      <c r="AD10021" s="216"/>
    </row>
    <row r="10022" spans="1:30" s="215" customFormat="1" x14ac:dyDescent="0.25">
      <c r="A10022" s="215" t="s">
        <v>160</v>
      </c>
      <c r="B10022" s="215">
        <v>6292</v>
      </c>
      <c r="C10022" s="215" t="s">
        <v>300</v>
      </c>
      <c r="D10022" s="215">
        <v>191685612</v>
      </c>
      <c r="E10022" s="215">
        <v>1060</v>
      </c>
      <c r="F10022" s="215">
        <v>1110</v>
      </c>
      <c r="G10022" s="215">
        <v>1004</v>
      </c>
      <c r="I10022" s="215" t="s">
        <v>5243</v>
      </c>
      <c r="J10022" s="215" t="s">
        <v>5244</v>
      </c>
      <c r="K10022" s="215" t="s">
        <v>328</v>
      </c>
      <c r="L10022" s="215" t="s">
        <v>7413</v>
      </c>
      <c r="AD10022" s="216"/>
    </row>
    <row r="10023" spans="1:30" s="215" customFormat="1" x14ac:dyDescent="0.25">
      <c r="A10023" s="215" t="s">
        <v>160</v>
      </c>
      <c r="B10023" s="215">
        <v>6292</v>
      </c>
      <c r="C10023" s="215" t="s">
        <v>300</v>
      </c>
      <c r="D10023" s="215">
        <v>191701197</v>
      </c>
      <c r="E10023" s="215">
        <v>1020</v>
      </c>
      <c r="F10023" s="215">
        <v>1110</v>
      </c>
      <c r="G10023" s="215">
        <v>1004</v>
      </c>
      <c r="I10023" s="215" t="s">
        <v>19615</v>
      </c>
      <c r="J10023" s="215" t="s">
        <v>19616</v>
      </c>
      <c r="K10023" s="215" t="s">
        <v>8688</v>
      </c>
      <c r="L10023" s="215" t="s">
        <v>22554</v>
      </c>
      <c r="AD10023" s="216"/>
    </row>
    <row r="10024" spans="1:30" s="215" customFormat="1" x14ac:dyDescent="0.25">
      <c r="A10024" s="215" t="s">
        <v>160</v>
      </c>
      <c r="B10024" s="215">
        <v>6292</v>
      </c>
      <c r="C10024" s="215" t="s">
        <v>300</v>
      </c>
      <c r="D10024" s="215">
        <v>191706251</v>
      </c>
      <c r="E10024" s="215">
        <v>1020</v>
      </c>
      <c r="F10024" s="215">
        <v>1110</v>
      </c>
      <c r="G10024" s="215">
        <v>1004</v>
      </c>
      <c r="I10024" s="215" t="s">
        <v>19617</v>
      </c>
      <c r="J10024" s="215" t="s">
        <v>19618</v>
      </c>
      <c r="K10024" s="215" t="s">
        <v>8688</v>
      </c>
      <c r="L10024" s="215" t="s">
        <v>22555</v>
      </c>
      <c r="AD10024" s="216"/>
    </row>
    <row r="10025" spans="1:30" s="215" customFormat="1" x14ac:dyDescent="0.25">
      <c r="A10025" s="215" t="s">
        <v>160</v>
      </c>
      <c r="B10025" s="215">
        <v>6292</v>
      </c>
      <c r="C10025" s="215" t="s">
        <v>300</v>
      </c>
      <c r="D10025" s="215">
        <v>191853148</v>
      </c>
      <c r="E10025" s="215">
        <v>1020</v>
      </c>
      <c r="F10025" s="215">
        <v>1122</v>
      </c>
      <c r="G10025" s="215">
        <v>1004</v>
      </c>
      <c r="I10025" s="215" t="s">
        <v>5245</v>
      </c>
      <c r="J10025" s="215" t="s">
        <v>5246</v>
      </c>
      <c r="K10025" s="215" t="s">
        <v>328</v>
      </c>
      <c r="L10025" s="215" t="s">
        <v>7421</v>
      </c>
      <c r="AD10025" s="216"/>
    </row>
    <row r="10026" spans="1:30" s="215" customFormat="1" x14ac:dyDescent="0.25">
      <c r="A10026" s="215" t="s">
        <v>160</v>
      </c>
      <c r="B10026" s="215">
        <v>6292</v>
      </c>
      <c r="C10026" s="215" t="s">
        <v>300</v>
      </c>
      <c r="D10026" s="215">
        <v>191853149</v>
      </c>
      <c r="E10026" s="215">
        <v>1020</v>
      </c>
      <c r="F10026" s="215">
        <v>1122</v>
      </c>
      <c r="G10026" s="215">
        <v>1004</v>
      </c>
      <c r="I10026" s="215" t="s">
        <v>5247</v>
      </c>
      <c r="J10026" s="215" t="s">
        <v>5248</v>
      </c>
      <c r="K10026" s="215" t="s">
        <v>328</v>
      </c>
      <c r="L10026" s="215" t="s">
        <v>7421</v>
      </c>
      <c r="AD10026" s="216"/>
    </row>
    <row r="10027" spans="1:30" s="215" customFormat="1" x14ac:dyDescent="0.25">
      <c r="A10027" s="215" t="s">
        <v>160</v>
      </c>
      <c r="B10027" s="215">
        <v>6292</v>
      </c>
      <c r="C10027" s="215" t="s">
        <v>300</v>
      </c>
      <c r="D10027" s="215">
        <v>191853153</v>
      </c>
      <c r="E10027" s="215">
        <v>1020</v>
      </c>
      <c r="F10027" s="215">
        <v>1110</v>
      </c>
      <c r="G10027" s="215">
        <v>1004</v>
      </c>
      <c r="I10027" s="215" t="s">
        <v>19619</v>
      </c>
      <c r="J10027" s="215" t="s">
        <v>19620</v>
      </c>
      <c r="K10027" s="215" t="s">
        <v>8688</v>
      </c>
      <c r="L10027" s="215" t="s">
        <v>22556</v>
      </c>
      <c r="AD10027" s="216"/>
    </row>
    <row r="10028" spans="1:30" s="215" customFormat="1" x14ac:dyDescent="0.25">
      <c r="A10028" s="215" t="s">
        <v>160</v>
      </c>
      <c r="B10028" s="215">
        <v>6292</v>
      </c>
      <c r="C10028" s="215" t="s">
        <v>300</v>
      </c>
      <c r="D10028" s="215">
        <v>191865820</v>
      </c>
      <c r="E10028" s="215">
        <v>1020</v>
      </c>
      <c r="F10028" s="215">
        <v>1110</v>
      </c>
      <c r="G10028" s="215">
        <v>1004</v>
      </c>
      <c r="I10028" s="215" t="s">
        <v>5249</v>
      </c>
      <c r="J10028" s="215" t="s">
        <v>5250</v>
      </c>
      <c r="K10028" s="215" t="s">
        <v>328</v>
      </c>
      <c r="L10028" s="215" t="s">
        <v>7419</v>
      </c>
      <c r="AD10028" s="216"/>
    </row>
    <row r="10029" spans="1:30" s="215" customFormat="1" x14ac:dyDescent="0.25">
      <c r="A10029" s="215" t="s">
        <v>160</v>
      </c>
      <c r="B10029" s="215">
        <v>6292</v>
      </c>
      <c r="C10029" s="215" t="s">
        <v>300</v>
      </c>
      <c r="D10029" s="215">
        <v>191965311</v>
      </c>
      <c r="E10029" s="215">
        <v>1060</v>
      </c>
      <c r="F10029" s="215">
        <v>1242</v>
      </c>
      <c r="G10029" s="215">
        <v>1004</v>
      </c>
      <c r="I10029" s="215" t="s">
        <v>25094</v>
      </c>
      <c r="J10029" s="215" t="s">
        <v>25095</v>
      </c>
      <c r="K10029" s="215" t="s">
        <v>8688</v>
      </c>
      <c r="L10029" s="215" t="s">
        <v>25126</v>
      </c>
      <c r="AD10029" s="216"/>
    </row>
    <row r="10030" spans="1:30" s="215" customFormat="1" x14ac:dyDescent="0.25">
      <c r="A10030" s="215" t="s">
        <v>160</v>
      </c>
      <c r="B10030" s="215">
        <v>6292</v>
      </c>
      <c r="C10030" s="215" t="s">
        <v>300</v>
      </c>
      <c r="D10030" s="215">
        <v>191997352</v>
      </c>
      <c r="E10030" s="215">
        <v>1020</v>
      </c>
      <c r="F10030" s="215">
        <v>1110</v>
      </c>
      <c r="G10030" s="215">
        <v>1004</v>
      </c>
      <c r="I10030" s="215" t="s">
        <v>27943</v>
      </c>
      <c r="J10030" s="215" t="s">
        <v>27944</v>
      </c>
      <c r="K10030" s="215" t="s">
        <v>8688</v>
      </c>
      <c r="L10030" s="215" t="s">
        <v>28058</v>
      </c>
      <c r="AD10030" s="216"/>
    </row>
    <row r="10031" spans="1:30" s="215" customFormat="1" x14ac:dyDescent="0.25">
      <c r="A10031" s="215" t="s">
        <v>160</v>
      </c>
      <c r="B10031" s="215">
        <v>6292</v>
      </c>
      <c r="C10031" s="215" t="s">
        <v>300</v>
      </c>
      <c r="D10031" s="215">
        <v>192012255</v>
      </c>
      <c r="E10031" s="215">
        <v>1020</v>
      </c>
      <c r="F10031" s="215">
        <v>1110</v>
      </c>
      <c r="G10031" s="215">
        <v>1004</v>
      </c>
      <c r="I10031" s="215" t="s">
        <v>19621</v>
      </c>
      <c r="J10031" s="215" t="s">
        <v>19622</v>
      </c>
      <c r="K10031" s="215" t="s">
        <v>8688</v>
      </c>
      <c r="L10031" s="215" t="s">
        <v>22557</v>
      </c>
      <c r="AD10031" s="216"/>
    </row>
    <row r="10032" spans="1:30" s="215" customFormat="1" x14ac:dyDescent="0.25">
      <c r="A10032" s="215" t="s">
        <v>160</v>
      </c>
      <c r="B10032" s="215">
        <v>6292</v>
      </c>
      <c r="C10032" s="215" t="s">
        <v>300</v>
      </c>
      <c r="D10032" s="215">
        <v>192034882</v>
      </c>
      <c r="E10032" s="215">
        <v>1020</v>
      </c>
      <c r="F10032" s="215">
        <v>1110</v>
      </c>
      <c r="G10032" s="215">
        <v>1004</v>
      </c>
      <c r="I10032" s="215" t="s">
        <v>27133</v>
      </c>
      <c r="J10032" s="215" t="s">
        <v>27134</v>
      </c>
      <c r="K10032" s="215" t="s">
        <v>8688</v>
      </c>
      <c r="L10032" s="215" t="s">
        <v>27191</v>
      </c>
      <c r="AD10032" s="216"/>
    </row>
    <row r="10033" spans="1:30" s="215" customFormat="1" x14ac:dyDescent="0.25">
      <c r="A10033" s="215" t="s">
        <v>160</v>
      </c>
      <c r="B10033" s="215">
        <v>6293</v>
      </c>
      <c r="C10033" s="215" t="s">
        <v>301</v>
      </c>
      <c r="D10033" s="215">
        <v>191785193</v>
      </c>
      <c r="E10033" s="215">
        <v>1020</v>
      </c>
      <c r="F10033" s="215">
        <v>1122</v>
      </c>
      <c r="G10033" s="215">
        <v>1004</v>
      </c>
      <c r="I10033" s="215" t="s">
        <v>19623</v>
      </c>
      <c r="J10033" s="215" t="s">
        <v>19624</v>
      </c>
      <c r="K10033" s="215" t="s">
        <v>8688</v>
      </c>
      <c r="L10033" s="215" t="s">
        <v>22558</v>
      </c>
      <c r="AD10033" s="216"/>
    </row>
    <row r="10034" spans="1:30" s="215" customFormat="1" x14ac:dyDescent="0.25">
      <c r="A10034" s="215" t="s">
        <v>160</v>
      </c>
      <c r="B10034" s="215">
        <v>6293</v>
      </c>
      <c r="C10034" s="215" t="s">
        <v>301</v>
      </c>
      <c r="D10034" s="215">
        <v>191980716</v>
      </c>
      <c r="E10034" s="215">
        <v>1060</v>
      </c>
      <c r="F10034" s="215">
        <v>1251</v>
      </c>
      <c r="G10034" s="215">
        <v>1004</v>
      </c>
      <c r="I10034" s="215" t="s">
        <v>19625</v>
      </c>
      <c r="J10034" s="215" t="s">
        <v>19626</v>
      </c>
      <c r="K10034" s="215" t="s">
        <v>8688</v>
      </c>
      <c r="L10034" s="215" t="s">
        <v>22559</v>
      </c>
      <c r="AD10034" s="216"/>
    </row>
    <row r="10035" spans="1:30" s="215" customFormat="1" x14ac:dyDescent="0.25">
      <c r="A10035" s="215" t="s">
        <v>160</v>
      </c>
      <c r="B10035" s="215">
        <v>6293</v>
      </c>
      <c r="C10035" s="215" t="s">
        <v>301</v>
      </c>
      <c r="D10035" s="215">
        <v>191992841</v>
      </c>
      <c r="E10035" s="215">
        <v>1060</v>
      </c>
      <c r="F10035" s="215">
        <v>1271</v>
      </c>
      <c r="G10035" s="215">
        <v>1004</v>
      </c>
      <c r="I10035" s="215" t="s">
        <v>19627</v>
      </c>
      <c r="J10035" s="215" t="s">
        <v>19628</v>
      </c>
      <c r="K10035" s="215" t="s">
        <v>8688</v>
      </c>
      <c r="L10035" s="215" t="s">
        <v>22560</v>
      </c>
      <c r="AD10035" s="216"/>
    </row>
    <row r="10036" spans="1:30" s="215" customFormat="1" x14ac:dyDescent="0.25">
      <c r="A10036" s="215" t="s">
        <v>160</v>
      </c>
      <c r="B10036" s="215">
        <v>6293</v>
      </c>
      <c r="C10036" s="215" t="s">
        <v>301</v>
      </c>
      <c r="D10036" s="215">
        <v>191992877</v>
      </c>
      <c r="E10036" s="215">
        <v>1060</v>
      </c>
      <c r="F10036" s="215">
        <v>1242</v>
      </c>
      <c r="G10036" s="215">
        <v>1004</v>
      </c>
      <c r="I10036" s="215" t="s">
        <v>19629</v>
      </c>
      <c r="J10036" s="215" t="s">
        <v>19630</v>
      </c>
      <c r="K10036" s="215" t="s">
        <v>8688</v>
      </c>
      <c r="L10036" s="215" t="s">
        <v>22561</v>
      </c>
      <c r="AD10036" s="216"/>
    </row>
    <row r="10037" spans="1:30" s="215" customFormat="1" x14ac:dyDescent="0.25">
      <c r="A10037" s="215" t="s">
        <v>160</v>
      </c>
      <c r="B10037" s="215">
        <v>6293</v>
      </c>
      <c r="C10037" s="215" t="s">
        <v>301</v>
      </c>
      <c r="D10037" s="215">
        <v>191995433</v>
      </c>
      <c r="E10037" s="215">
        <v>1060</v>
      </c>
      <c r="F10037" s="215">
        <v>1251</v>
      </c>
      <c r="G10037" s="215">
        <v>1004</v>
      </c>
      <c r="I10037" s="215" t="s">
        <v>19631</v>
      </c>
      <c r="J10037" s="215" t="s">
        <v>19632</v>
      </c>
      <c r="K10037" s="215" t="s">
        <v>8688</v>
      </c>
      <c r="L10037" s="215" t="s">
        <v>22562</v>
      </c>
      <c r="AD10037" s="216"/>
    </row>
    <row r="10038" spans="1:30" s="215" customFormat="1" x14ac:dyDescent="0.25">
      <c r="A10038" s="215" t="s">
        <v>160</v>
      </c>
      <c r="B10038" s="215">
        <v>6293</v>
      </c>
      <c r="C10038" s="215" t="s">
        <v>301</v>
      </c>
      <c r="D10038" s="215">
        <v>191995525</v>
      </c>
      <c r="E10038" s="215">
        <v>1020</v>
      </c>
      <c r="F10038" s="215">
        <v>1122</v>
      </c>
      <c r="G10038" s="215">
        <v>1004</v>
      </c>
      <c r="I10038" s="215" t="s">
        <v>19633</v>
      </c>
      <c r="J10038" s="215" t="s">
        <v>19634</v>
      </c>
      <c r="K10038" s="215" t="s">
        <v>8741</v>
      </c>
      <c r="L10038" s="215" t="s">
        <v>23732</v>
      </c>
      <c r="AD10038" s="216"/>
    </row>
    <row r="10039" spans="1:30" s="215" customFormat="1" x14ac:dyDescent="0.25">
      <c r="A10039" s="215" t="s">
        <v>160</v>
      </c>
      <c r="B10039" s="215">
        <v>6293</v>
      </c>
      <c r="C10039" s="215" t="s">
        <v>301</v>
      </c>
      <c r="D10039" s="215">
        <v>192017811</v>
      </c>
      <c r="E10039" s="215">
        <v>1060</v>
      </c>
      <c r="F10039" s="215">
        <v>1251</v>
      </c>
      <c r="G10039" s="215">
        <v>1004</v>
      </c>
      <c r="I10039" s="215" t="s">
        <v>23796</v>
      </c>
      <c r="J10039" s="215" t="s">
        <v>23797</v>
      </c>
      <c r="K10039" s="215" t="s">
        <v>8688</v>
      </c>
      <c r="L10039" s="215" t="s">
        <v>23822</v>
      </c>
      <c r="AD10039" s="216"/>
    </row>
    <row r="10040" spans="1:30" s="215" customFormat="1" x14ac:dyDescent="0.25">
      <c r="A10040" s="215" t="s">
        <v>160</v>
      </c>
      <c r="B10040" s="215">
        <v>6293</v>
      </c>
      <c r="C10040" s="215" t="s">
        <v>301</v>
      </c>
      <c r="D10040" s="215">
        <v>192022484</v>
      </c>
      <c r="E10040" s="215">
        <v>1060</v>
      </c>
      <c r="F10040" s="215">
        <v>1271</v>
      </c>
      <c r="G10040" s="215">
        <v>1004</v>
      </c>
      <c r="I10040" s="215" t="s">
        <v>26041</v>
      </c>
      <c r="J10040" s="215" t="s">
        <v>26042</v>
      </c>
      <c r="K10040" s="215" t="s">
        <v>8688</v>
      </c>
      <c r="L10040" s="215" t="s">
        <v>26116</v>
      </c>
      <c r="AD10040" s="216"/>
    </row>
    <row r="10041" spans="1:30" s="215" customFormat="1" x14ac:dyDescent="0.25">
      <c r="A10041" s="215" t="s">
        <v>160</v>
      </c>
      <c r="B10041" s="215">
        <v>6293</v>
      </c>
      <c r="C10041" s="215" t="s">
        <v>301</v>
      </c>
      <c r="D10041" s="215">
        <v>502132178</v>
      </c>
      <c r="E10041" s="215">
        <v>1060</v>
      </c>
      <c r="F10041" s="215">
        <v>1271</v>
      </c>
      <c r="G10041" s="215">
        <v>1004</v>
      </c>
      <c r="I10041" s="215" t="s">
        <v>19635</v>
      </c>
      <c r="J10041" s="215" t="s">
        <v>19636</v>
      </c>
      <c r="K10041" s="215" t="s">
        <v>8688</v>
      </c>
      <c r="L10041" s="215" t="s">
        <v>22563</v>
      </c>
      <c r="AD10041" s="216"/>
    </row>
    <row r="10042" spans="1:30" s="215" customFormat="1" x14ac:dyDescent="0.25">
      <c r="A10042" s="215" t="s">
        <v>160</v>
      </c>
      <c r="B10042" s="215">
        <v>6294</v>
      </c>
      <c r="C10042" s="215" t="s">
        <v>302</v>
      </c>
      <c r="D10042" s="215">
        <v>191830618</v>
      </c>
      <c r="E10042" s="215">
        <v>1020</v>
      </c>
      <c r="F10042" s="215">
        <v>1110</v>
      </c>
      <c r="G10042" s="215">
        <v>1004</v>
      </c>
      <c r="I10042" s="215" t="s">
        <v>19637</v>
      </c>
      <c r="J10042" s="215" t="s">
        <v>19638</v>
      </c>
      <c r="K10042" s="215" t="s">
        <v>8688</v>
      </c>
      <c r="L10042" s="215" t="s">
        <v>22564</v>
      </c>
      <c r="AD10042" s="216"/>
    </row>
    <row r="10043" spans="1:30" s="215" customFormat="1" x14ac:dyDescent="0.25">
      <c r="A10043" s="215" t="s">
        <v>160</v>
      </c>
      <c r="B10043" s="215">
        <v>6294</v>
      </c>
      <c r="C10043" s="215" t="s">
        <v>302</v>
      </c>
      <c r="D10043" s="215">
        <v>191873378</v>
      </c>
      <c r="E10043" s="215">
        <v>1060</v>
      </c>
      <c r="G10043" s="215">
        <v>1004</v>
      </c>
      <c r="I10043" s="215" t="s">
        <v>19639</v>
      </c>
      <c r="J10043" s="215" t="s">
        <v>19640</v>
      </c>
      <c r="K10043" s="215" t="s">
        <v>8688</v>
      </c>
      <c r="L10043" s="215" t="s">
        <v>22565</v>
      </c>
      <c r="AD10043" s="216"/>
    </row>
    <row r="10044" spans="1:30" s="215" customFormat="1" x14ac:dyDescent="0.25">
      <c r="A10044" s="215" t="s">
        <v>160</v>
      </c>
      <c r="B10044" s="215">
        <v>6294</v>
      </c>
      <c r="C10044" s="215" t="s">
        <v>302</v>
      </c>
      <c r="D10044" s="215">
        <v>191873395</v>
      </c>
      <c r="E10044" s="215">
        <v>1020</v>
      </c>
      <c r="F10044" s="215">
        <v>1122</v>
      </c>
      <c r="G10044" s="215">
        <v>1004</v>
      </c>
      <c r="I10044" s="215" t="s">
        <v>19641</v>
      </c>
      <c r="J10044" s="215" t="s">
        <v>19642</v>
      </c>
      <c r="K10044" s="215" t="s">
        <v>8688</v>
      </c>
      <c r="L10044" s="215" t="s">
        <v>22566</v>
      </c>
      <c r="AD10044" s="216"/>
    </row>
    <row r="10045" spans="1:30" s="215" customFormat="1" x14ac:dyDescent="0.25">
      <c r="A10045" s="215" t="s">
        <v>160</v>
      </c>
      <c r="B10045" s="215">
        <v>6294</v>
      </c>
      <c r="C10045" s="215" t="s">
        <v>302</v>
      </c>
      <c r="D10045" s="215">
        <v>191873513</v>
      </c>
      <c r="E10045" s="215">
        <v>1020</v>
      </c>
      <c r="F10045" s="215">
        <v>1110</v>
      </c>
      <c r="G10045" s="215">
        <v>1004</v>
      </c>
      <c r="I10045" s="215" t="s">
        <v>19643</v>
      </c>
      <c r="J10045" s="215" t="s">
        <v>19644</v>
      </c>
      <c r="K10045" s="215" t="s">
        <v>8688</v>
      </c>
      <c r="L10045" s="215" t="s">
        <v>22567</v>
      </c>
      <c r="AD10045" s="216"/>
    </row>
    <row r="10046" spans="1:30" s="215" customFormat="1" x14ac:dyDescent="0.25">
      <c r="A10046" s="215" t="s">
        <v>160</v>
      </c>
      <c r="B10046" s="215">
        <v>6294</v>
      </c>
      <c r="C10046" s="215" t="s">
        <v>302</v>
      </c>
      <c r="D10046" s="215">
        <v>191979705</v>
      </c>
      <c r="E10046" s="215">
        <v>1020</v>
      </c>
      <c r="F10046" s="215">
        <v>1110</v>
      </c>
      <c r="G10046" s="215">
        <v>1004</v>
      </c>
      <c r="I10046" s="215" t="s">
        <v>23848</v>
      </c>
      <c r="J10046" s="215" t="s">
        <v>23849</v>
      </c>
      <c r="K10046" s="215" t="s">
        <v>8688</v>
      </c>
      <c r="L10046" s="215" t="s">
        <v>23867</v>
      </c>
      <c r="AD10046" s="216"/>
    </row>
    <row r="10047" spans="1:30" s="215" customFormat="1" x14ac:dyDescent="0.25">
      <c r="A10047" s="215" t="s">
        <v>160</v>
      </c>
      <c r="B10047" s="215">
        <v>6294</v>
      </c>
      <c r="C10047" s="215" t="s">
        <v>302</v>
      </c>
      <c r="D10047" s="215">
        <v>192024720</v>
      </c>
      <c r="E10047" s="215">
        <v>1020</v>
      </c>
      <c r="F10047" s="215">
        <v>1110</v>
      </c>
      <c r="G10047" s="215">
        <v>1004</v>
      </c>
      <c r="I10047" s="215" t="s">
        <v>25304</v>
      </c>
      <c r="J10047" s="215" t="s">
        <v>25305</v>
      </c>
      <c r="K10047" s="215" t="s">
        <v>8688</v>
      </c>
      <c r="L10047" s="215" t="s">
        <v>25326</v>
      </c>
      <c r="AD10047" s="216"/>
    </row>
    <row r="10048" spans="1:30" s="215" customFormat="1" x14ac:dyDescent="0.25">
      <c r="A10048" s="215" t="s">
        <v>160</v>
      </c>
      <c r="B10048" s="215">
        <v>6294</v>
      </c>
      <c r="C10048" s="215" t="s">
        <v>302</v>
      </c>
      <c r="D10048" s="215">
        <v>502134285</v>
      </c>
      <c r="E10048" s="215">
        <v>1060</v>
      </c>
      <c r="F10048" s="215">
        <v>1251</v>
      </c>
      <c r="G10048" s="215">
        <v>1004</v>
      </c>
      <c r="I10048" s="215" t="s">
        <v>19645</v>
      </c>
      <c r="J10048" s="215" t="s">
        <v>19646</v>
      </c>
      <c r="K10048" s="215" t="s">
        <v>8688</v>
      </c>
      <c r="L10048" s="215" t="s">
        <v>22568</v>
      </c>
      <c r="AD10048" s="216"/>
    </row>
    <row r="10049" spans="1:30" s="215" customFormat="1" x14ac:dyDescent="0.25">
      <c r="A10049" s="215" t="s">
        <v>160</v>
      </c>
      <c r="B10049" s="215">
        <v>6295</v>
      </c>
      <c r="C10049" s="215" t="s">
        <v>303</v>
      </c>
      <c r="D10049" s="215">
        <v>9018319</v>
      </c>
      <c r="E10049" s="215">
        <v>1060</v>
      </c>
      <c r="G10049" s="215">
        <v>1004</v>
      </c>
      <c r="I10049" s="215" t="s">
        <v>10368</v>
      </c>
      <c r="J10049" s="215" t="s">
        <v>10369</v>
      </c>
      <c r="K10049" s="215" t="s">
        <v>8688</v>
      </c>
      <c r="L10049" s="215" t="s">
        <v>11407</v>
      </c>
      <c r="AD10049" s="216"/>
    </row>
    <row r="10050" spans="1:30" s="215" customFormat="1" x14ac:dyDescent="0.25">
      <c r="A10050" s="215" t="s">
        <v>160</v>
      </c>
      <c r="B10050" s="215">
        <v>6295</v>
      </c>
      <c r="C10050" s="215" t="s">
        <v>303</v>
      </c>
      <c r="D10050" s="215">
        <v>190755450</v>
      </c>
      <c r="E10050" s="215">
        <v>1020</v>
      </c>
      <c r="F10050" s="215">
        <v>1110</v>
      </c>
      <c r="G10050" s="215">
        <v>1004</v>
      </c>
      <c r="I10050" s="215" t="s">
        <v>10370</v>
      </c>
      <c r="J10050" s="215" t="s">
        <v>10371</v>
      </c>
      <c r="K10050" s="215" t="s">
        <v>8688</v>
      </c>
      <c r="L10050" s="215" t="s">
        <v>11408</v>
      </c>
      <c r="AD10050" s="216"/>
    </row>
    <row r="10051" spans="1:30" s="215" customFormat="1" x14ac:dyDescent="0.25">
      <c r="A10051" s="215" t="s">
        <v>160</v>
      </c>
      <c r="B10051" s="215">
        <v>6295</v>
      </c>
      <c r="C10051" s="215" t="s">
        <v>303</v>
      </c>
      <c r="D10051" s="215">
        <v>191962890</v>
      </c>
      <c r="E10051" s="215">
        <v>1020</v>
      </c>
      <c r="F10051" s="215">
        <v>1110</v>
      </c>
      <c r="G10051" s="215">
        <v>1004</v>
      </c>
      <c r="I10051" s="215" t="s">
        <v>10372</v>
      </c>
      <c r="J10051" s="215" t="s">
        <v>10373</v>
      </c>
      <c r="K10051" s="215" t="s">
        <v>8741</v>
      </c>
      <c r="L10051" s="215" t="s">
        <v>11592</v>
      </c>
      <c r="AD10051" s="216"/>
    </row>
    <row r="10052" spans="1:30" s="215" customFormat="1" x14ac:dyDescent="0.25">
      <c r="A10052" s="215" t="s">
        <v>160</v>
      </c>
      <c r="B10052" s="215">
        <v>6295</v>
      </c>
      <c r="C10052" s="215" t="s">
        <v>303</v>
      </c>
      <c r="D10052" s="215">
        <v>191971712</v>
      </c>
      <c r="E10052" s="215">
        <v>1020</v>
      </c>
      <c r="F10052" s="215">
        <v>1110</v>
      </c>
      <c r="G10052" s="215">
        <v>1004</v>
      </c>
      <c r="I10052" s="215" t="s">
        <v>10374</v>
      </c>
      <c r="J10052" s="215" t="s">
        <v>10375</v>
      </c>
      <c r="K10052" s="215" t="s">
        <v>8688</v>
      </c>
      <c r="L10052" s="215" t="s">
        <v>11409</v>
      </c>
      <c r="AD10052" s="216"/>
    </row>
    <row r="10053" spans="1:30" s="215" customFormat="1" x14ac:dyDescent="0.25">
      <c r="A10053" s="215" t="s">
        <v>160</v>
      </c>
      <c r="B10053" s="215">
        <v>6295</v>
      </c>
      <c r="C10053" s="215" t="s">
        <v>303</v>
      </c>
      <c r="D10053" s="215">
        <v>191972276</v>
      </c>
      <c r="E10053" s="215">
        <v>1020</v>
      </c>
      <c r="F10053" s="215">
        <v>1110</v>
      </c>
      <c r="G10053" s="215">
        <v>1004</v>
      </c>
      <c r="I10053" s="215" t="s">
        <v>10376</v>
      </c>
      <c r="J10053" s="215" t="s">
        <v>10377</v>
      </c>
      <c r="K10053" s="215" t="s">
        <v>8688</v>
      </c>
      <c r="L10053" s="215" t="s">
        <v>11410</v>
      </c>
      <c r="AD10053" s="216"/>
    </row>
    <row r="10054" spans="1:30" s="215" customFormat="1" x14ac:dyDescent="0.25">
      <c r="A10054" s="215" t="s">
        <v>160</v>
      </c>
      <c r="B10054" s="215">
        <v>6295</v>
      </c>
      <c r="C10054" s="215" t="s">
        <v>303</v>
      </c>
      <c r="D10054" s="215">
        <v>191976933</v>
      </c>
      <c r="E10054" s="215">
        <v>1020</v>
      </c>
      <c r="F10054" s="215">
        <v>1110</v>
      </c>
      <c r="G10054" s="215">
        <v>1004</v>
      </c>
      <c r="I10054" s="215" t="s">
        <v>10378</v>
      </c>
      <c r="J10054" s="215" t="s">
        <v>10379</v>
      </c>
      <c r="K10054" s="215" t="s">
        <v>8688</v>
      </c>
      <c r="L10054" s="215" t="s">
        <v>11411</v>
      </c>
      <c r="AD10054" s="216"/>
    </row>
    <row r="10055" spans="1:30" s="215" customFormat="1" x14ac:dyDescent="0.25">
      <c r="A10055" s="215" t="s">
        <v>160</v>
      </c>
      <c r="B10055" s="215">
        <v>6295</v>
      </c>
      <c r="C10055" s="215" t="s">
        <v>303</v>
      </c>
      <c r="D10055" s="215">
        <v>191979583</v>
      </c>
      <c r="E10055" s="215">
        <v>1040</v>
      </c>
      <c r="F10055" s="215">
        <v>1211</v>
      </c>
      <c r="G10055" s="215">
        <v>1003</v>
      </c>
      <c r="I10055" s="215" t="s">
        <v>5903</v>
      </c>
      <c r="J10055" s="215" t="s">
        <v>5904</v>
      </c>
      <c r="K10055" s="215" t="s">
        <v>328</v>
      </c>
      <c r="L10055" s="215" t="s">
        <v>5905</v>
      </c>
      <c r="AD10055" s="216"/>
    </row>
    <row r="10056" spans="1:30" s="215" customFormat="1" x14ac:dyDescent="0.25">
      <c r="A10056" s="215" t="s">
        <v>160</v>
      </c>
      <c r="B10056" s="215">
        <v>6295</v>
      </c>
      <c r="C10056" s="215" t="s">
        <v>303</v>
      </c>
      <c r="D10056" s="215">
        <v>191984353</v>
      </c>
      <c r="E10056" s="215">
        <v>1020</v>
      </c>
      <c r="F10056" s="215">
        <v>1110</v>
      </c>
      <c r="G10056" s="215">
        <v>1004</v>
      </c>
      <c r="I10056" s="215" t="s">
        <v>10380</v>
      </c>
      <c r="J10056" s="215" t="s">
        <v>10381</v>
      </c>
      <c r="K10056" s="215" t="s">
        <v>8688</v>
      </c>
      <c r="L10056" s="215" t="s">
        <v>23823</v>
      </c>
      <c r="AD10056" s="216"/>
    </row>
    <row r="10057" spans="1:30" s="215" customFormat="1" x14ac:dyDescent="0.25">
      <c r="A10057" s="215" t="s">
        <v>160</v>
      </c>
      <c r="B10057" s="215">
        <v>6295</v>
      </c>
      <c r="C10057" s="215" t="s">
        <v>303</v>
      </c>
      <c r="D10057" s="215">
        <v>191984357</v>
      </c>
      <c r="E10057" s="215">
        <v>1020</v>
      </c>
      <c r="F10057" s="215">
        <v>1110</v>
      </c>
      <c r="G10057" s="215">
        <v>1004</v>
      </c>
      <c r="I10057" s="215" t="s">
        <v>10382</v>
      </c>
      <c r="J10057" s="215" t="s">
        <v>10383</v>
      </c>
      <c r="K10057" s="215" t="s">
        <v>8688</v>
      </c>
      <c r="L10057" s="215" t="s">
        <v>11412</v>
      </c>
      <c r="AD10057" s="216"/>
    </row>
    <row r="10058" spans="1:30" s="215" customFormat="1" x14ac:dyDescent="0.25">
      <c r="A10058" s="215" t="s">
        <v>160</v>
      </c>
      <c r="B10058" s="215">
        <v>6295</v>
      </c>
      <c r="C10058" s="215" t="s">
        <v>303</v>
      </c>
      <c r="D10058" s="215">
        <v>191984807</v>
      </c>
      <c r="E10058" s="215">
        <v>1030</v>
      </c>
      <c r="F10058" s="215">
        <v>1110</v>
      </c>
      <c r="G10058" s="215">
        <v>1004</v>
      </c>
      <c r="I10058" s="215" t="s">
        <v>27135</v>
      </c>
      <c r="J10058" s="215" t="s">
        <v>27136</v>
      </c>
      <c r="K10058" s="215" t="s">
        <v>8688</v>
      </c>
      <c r="L10058" s="215" t="s">
        <v>27192</v>
      </c>
      <c r="AD10058" s="216"/>
    </row>
    <row r="10059" spans="1:30" s="215" customFormat="1" x14ac:dyDescent="0.25">
      <c r="A10059" s="215" t="s">
        <v>160</v>
      </c>
      <c r="B10059" s="215">
        <v>6295</v>
      </c>
      <c r="C10059" s="215" t="s">
        <v>303</v>
      </c>
      <c r="D10059" s="215">
        <v>191984811</v>
      </c>
      <c r="E10059" s="215">
        <v>1020</v>
      </c>
      <c r="F10059" s="215">
        <v>1122</v>
      </c>
      <c r="G10059" s="215">
        <v>1004</v>
      </c>
      <c r="I10059" s="215" t="s">
        <v>28950</v>
      </c>
      <c r="J10059" s="215" t="s">
        <v>28951</v>
      </c>
      <c r="K10059" s="215" t="s">
        <v>8688</v>
      </c>
      <c r="L10059" s="215" t="s">
        <v>28996</v>
      </c>
      <c r="AD10059" s="216"/>
    </row>
    <row r="10060" spans="1:30" s="215" customFormat="1" x14ac:dyDescent="0.25">
      <c r="A10060" s="215" t="s">
        <v>160</v>
      </c>
      <c r="B10060" s="215">
        <v>6295</v>
      </c>
      <c r="C10060" s="215" t="s">
        <v>303</v>
      </c>
      <c r="D10060" s="215">
        <v>191984815</v>
      </c>
      <c r="E10060" s="215">
        <v>1020</v>
      </c>
      <c r="F10060" s="215">
        <v>1110</v>
      </c>
      <c r="G10060" s="215">
        <v>1004</v>
      </c>
      <c r="I10060" s="215" t="s">
        <v>24885</v>
      </c>
      <c r="J10060" s="215" t="s">
        <v>24886</v>
      </c>
      <c r="K10060" s="215" t="s">
        <v>8688</v>
      </c>
      <c r="L10060" s="215" t="s">
        <v>24943</v>
      </c>
      <c r="AD10060" s="216"/>
    </row>
    <row r="10061" spans="1:30" s="215" customFormat="1" x14ac:dyDescent="0.25">
      <c r="A10061" s="215" t="s">
        <v>160</v>
      </c>
      <c r="B10061" s="215">
        <v>6295</v>
      </c>
      <c r="C10061" s="215" t="s">
        <v>303</v>
      </c>
      <c r="D10061" s="215">
        <v>191984819</v>
      </c>
      <c r="E10061" s="215">
        <v>1020</v>
      </c>
      <c r="F10061" s="215">
        <v>1110</v>
      </c>
      <c r="G10061" s="215">
        <v>1004</v>
      </c>
      <c r="I10061" s="215" t="s">
        <v>24887</v>
      </c>
      <c r="J10061" s="215" t="s">
        <v>24888</v>
      </c>
      <c r="K10061" s="215" t="s">
        <v>8688</v>
      </c>
      <c r="L10061" s="215" t="s">
        <v>24944</v>
      </c>
      <c r="AD10061" s="216"/>
    </row>
    <row r="10062" spans="1:30" s="215" customFormat="1" x14ac:dyDescent="0.25">
      <c r="A10062" s="215" t="s">
        <v>160</v>
      </c>
      <c r="B10062" s="215">
        <v>6295</v>
      </c>
      <c r="C10062" s="215" t="s">
        <v>303</v>
      </c>
      <c r="D10062" s="215">
        <v>192031596</v>
      </c>
      <c r="E10062" s="215">
        <v>1060</v>
      </c>
      <c r="F10062" s="215">
        <v>1242</v>
      </c>
      <c r="G10062" s="215">
        <v>1004</v>
      </c>
      <c r="I10062" s="215" t="s">
        <v>26654</v>
      </c>
      <c r="J10062" s="215" t="s">
        <v>26655</v>
      </c>
      <c r="K10062" s="215" t="s">
        <v>8688</v>
      </c>
      <c r="L10062" s="215" t="s">
        <v>26820</v>
      </c>
      <c r="AD10062" s="216"/>
    </row>
    <row r="10063" spans="1:30" s="215" customFormat="1" x14ac:dyDescent="0.25">
      <c r="A10063" s="215" t="s">
        <v>160</v>
      </c>
      <c r="B10063" s="215">
        <v>6296</v>
      </c>
      <c r="C10063" s="215" t="s">
        <v>304</v>
      </c>
      <c r="D10063" s="215">
        <v>958715</v>
      </c>
      <c r="E10063" s="215">
        <v>1020</v>
      </c>
      <c r="F10063" s="215">
        <v>1122</v>
      </c>
      <c r="G10063" s="215">
        <v>1004</v>
      </c>
      <c r="I10063" s="215" t="s">
        <v>30513</v>
      </c>
      <c r="J10063" s="215" t="s">
        <v>30514</v>
      </c>
      <c r="K10063" s="215" t="s">
        <v>328</v>
      </c>
      <c r="L10063" s="215" t="s">
        <v>6120</v>
      </c>
      <c r="AD10063" s="216"/>
    </row>
    <row r="10064" spans="1:30" s="215" customFormat="1" x14ac:dyDescent="0.25">
      <c r="A10064" s="215" t="s">
        <v>160</v>
      </c>
      <c r="B10064" s="215">
        <v>6296</v>
      </c>
      <c r="C10064" s="215" t="s">
        <v>304</v>
      </c>
      <c r="D10064" s="215">
        <v>958716</v>
      </c>
      <c r="E10064" s="215">
        <v>1020</v>
      </c>
      <c r="F10064" s="215">
        <v>1122</v>
      </c>
      <c r="G10064" s="215">
        <v>1004</v>
      </c>
      <c r="I10064" s="215" t="s">
        <v>30515</v>
      </c>
      <c r="J10064" s="215" t="s">
        <v>30516</v>
      </c>
      <c r="K10064" s="215" t="s">
        <v>328</v>
      </c>
      <c r="L10064" s="215" t="s">
        <v>6120</v>
      </c>
      <c r="AD10064" s="216"/>
    </row>
    <row r="10065" spans="1:30" s="215" customFormat="1" x14ac:dyDescent="0.25">
      <c r="A10065" s="215" t="s">
        <v>160</v>
      </c>
      <c r="B10065" s="215">
        <v>6296</v>
      </c>
      <c r="C10065" s="215" t="s">
        <v>304</v>
      </c>
      <c r="D10065" s="215">
        <v>958780</v>
      </c>
      <c r="E10065" s="215">
        <v>1030</v>
      </c>
      <c r="F10065" s="215">
        <v>1122</v>
      </c>
      <c r="G10065" s="215">
        <v>1004</v>
      </c>
      <c r="I10065" s="215" t="s">
        <v>30517</v>
      </c>
      <c r="J10065" s="215" t="s">
        <v>30518</v>
      </c>
      <c r="K10065" s="215" t="s">
        <v>328</v>
      </c>
      <c r="L10065" s="215" t="s">
        <v>6121</v>
      </c>
      <c r="AD10065" s="216"/>
    </row>
    <row r="10066" spans="1:30" s="215" customFormat="1" x14ac:dyDescent="0.25">
      <c r="A10066" s="215" t="s">
        <v>160</v>
      </c>
      <c r="B10066" s="215">
        <v>6296</v>
      </c>
      <c r="C10066" s="215" t="s">
        <v>304</v>
      </c>
      <c r="D10066" s="215">
        <v>958781</v>
      </c>
      <c r="E10066" s="215">
        <v>1030</v>
      </c>
      <c r="F10066" s="215">
        <v>1122</v>
      </c>
      <c r="G10066" s="215">
        <v>1004</v>
      </c>
      <c r="I10066" s="215" t="s">
        <v>30519</v>
      </c>
      <c r="J10066" s="215" t="s">
        <v>30520</v>
      </c>
      <c r="K10066" s="215" t="s">
        <v>328</v>
      </c>
      <c r="L10066" s="215" t="s">
        <v>6121</v>
      </c>
      <c r="AD10066" s="216"/>
    </row>
    <row r="10067" spans="1:30" s="215" customFormat="1" x14ac:dyDescent="0.25">
      <c r="A10067" s="215" t="s">
        <v>160</v>
      </c>
      <c r="B10067" s="215">
        <v>6296</v>
      </c>
      <c r="C10067" s="215" t="s">
        <v>304</v>
      </c>
      <c r="D10067" s="215">
        <v>958805</v>
      </c>
      <c r="E10067" s="215">
        <v>1020</v>
      </c>
      <c r="F10067" s="215">
        <v>1110</v>
      </c>
      <c r="G10067" s="215">
        <v>1004</v>
      </c>
      <c r="I10067" s="215" t="s">
        <v>10384</v>
      </c>
      <c r="J10067" s="215" t="s">
        <v>10385</v>
      </c>
      <c r="K10067" s="215" t="s">
        <v>8688</v>
      </c>
      <c r="L10067" s="215" t="s">
        <v>11413</v>
      </c>
      <c r="AD10067" s="216"/>
    </row>
    <row r="10068" spans="1:30" s="215" customFormat="1" x14ac:dyDescent="0.25">
      <c r="A10068" s="215" t="s">
        <v>160</v>
      </c>
      <c r="B10068" s="215">
        <v>6296</v>
      </c>
      <c r="C10068" s="215" t="s">
        <v>304</v>
      </c>
      <c r="D10068" s="215">
        <v>958806</v>
      </c>
      <c r="E10068" s="215">
        <v>1040</v>
      </c>
      <c r="G10068" s="215">
        <v>1004</v>
      </c>
      <c r="I10068" s="215" t="s">
        <v>10386</v>
      </c>
      <c r="J10068" s="215" t="s">
        <v>10387</v>
      </c>
      <c r="K10068" s="215" t="s">
        <v>8688</v>
      </c>
      <c r="L10068" s="215" t="s">
        <v>11414</v>
      </c>
      <c r="AD10068" s="216"/>
    </row>
    <row r="10069" spans="1:30" s="215" customFormat="1" x14ac:dyDescent="0.25">
      <c r="A10069" s="215" t="s">
        <v>160</v>
      </c>
      <c r="B10069" s="215">
        <v>6296</v>
      </c>
      <c r="C10069" s="215" t="s">
        <v>304</v>
      </c>
      <c r="D10069" s="215">
        <v>958807</v>
      </c>
      <c r="E10069" s="215">
        <v>1040</v>
      </c>
      <c r="G10069" s="215">
        <v>1004</v>
      </c>
      <c r="I10069" s="215" t="s">
        <v>10388</v>
      </c>
      <c r="J10069" s="215" t="s">
        <v>10389</v>
      </c>
      <c r="K10069" s="215" t="s">
        <v>8688</v>
      </c>
      <c r="L10069" s="215" t="s">
        <v>11415</v>
      </c>
      <c r="AD10069" s="216"/>
    </row>
    <row r="10070" spans="1:30" s="215" customFormat="1" x14ac:dyDescent="0.25">
      <c r="A10070" s="215" t="s">
        <v>160</v>
      </c>
      <c r="B10070" s="215">
        <v>6296</v>
      </c>
      <c r="C10070" s="215" t="s">
        <v>304</v>
      </c>
      <c r="D10070" s="215">
        <v>958808</v>
      </c>
      <c r="E10070" s="215">
        <v>1020</v>
      </c>
      <c r="F10070" s="215">
        <v>1110</v>
      </c>
      <c r="G10070" s="215">
        <v>1004</v>
      </c>
      <c r="I10070" s="215" t="s">
        <v>10390</v>
      </c>
      <c r="J10070" s="215" t="s">
        <v>10391</v>
      </c>
      <c r="K10070" s="215" t="s">
        <v>8688</v>
      </c>
      <c r="L10070" s="215" t="s">
        <v>11416</v>
      </c>
      <c r="AD10070" s="216"/>
    </row>
    <row r="10071" spans="1:30" s="215" customFormat="1" x14ac:dyDescent="0.25">
      <c r="A10071" s="215" t="s">
        <v>160</v>
      </c>
      <c r="B10071" s="215">
        <v>6296</v>
      </c>
      <c r="C10071" s="215" t="s">
        <v>304</v>
      </c>
      <c r="D10071" s="215">
        <v>958809</v>
      </c>
      <c r="E10071" s="215">
        <v>1020</v>
      </c>
      <c r="F10071" s="215">
        <v>1110</v>
      </c>
      <c r="G10071" s="215">
        <v>1004</v>
      </c>
      <c r="I10071" s="215" t="s">
        <v>10392</v>
      </c>
      <c r="J10071" s="215" t="s">
        <v>10393</v>
      </c>
      <c r="K10071" s="215" t="s">
        <v>8688</v>
      </c>
      <c r="L10071" s="215" t="s">
        <v>11417</v>
      </c>
      <c r="AD10071" s="216"/>
    </row>
    <row r="10072" spans="1:30" s="215" customFormat="1" x14ac:dyDescent="0.25">
      <c r="A10072" s="215" t="s">
        <v>160</v>
      </c>
      <c r="B10072" s="215">
        <v>6296</v>
      </c>
      <c r="C10072" s="215" t="s">
        <v>304</v>
      </c>
      <c r="D10072" s="215">
        <v>958810</v>
      </c>
      <c r="E10072" s="215">
        <v>1020</v>
      </c>
      <c r="F10072" s="215">
        <v>1110</v>
      </c>
      <c r="G10072" s="215">
        <v>1004</v>
      </c>
      <c r="I10072" s="215" t="s">
        <v>10394</v>
      </c>
      <c r="J10072" s="215" t="s">
        <v>10395</v>
      </c>
      <c r="K10072" s="215" t="s">
        <v>8688</v>
      </c>
      <c r="L10072" s="215" t="s">
        <v>11418</v>
      </c>
      <c r="AD10072" s="216"/>
    </row>
    <row r="10073" spans="1:30" s="215" customFormat="1" x14ac:dyDescent="0.25">
      <c r="A10073" s="215" t="s">
        <v>160</v>
      </c>
      <c r="B10073" s="215">
        <v>6296</v>
      </c>
      <c r="C10073" s="215" t="s">
        <v>304</v>
      </c>
      <c r="D10073" s="215">
        <v>958811</v>
      </c>
      <c r="E10073" s="215">
        <v>1030</v>
      </c>
      <c r="F10073" s="215">
        <v>1110</v>
      </c>
      <c r="G10073" s="215">
        <v>1004</v>
      </c>
      <c r="I10073" s="215" t="s">
        <v>10396</v>
      </c>
      <c r="J10073" s="215" t="s">
        <v>10397</v>
      </c>
      <c r="K10073" s="215" t="s">
        <v>8688</v>
      </c>
      <c r="L10073" s="215" t="s">
        <v>11419</v>
      </c>
      <c r="AD10073" s="216"/>
    </row>
    <row r="10074" spans="1:30" s="215" customFormat="1" x14ac:dyDescent="0.25">
      <c r="A10074" s="215" t="s">
        <v>160</v>
      </c>
      <c r="B10074" s="215">
        <v>6296</v>
      </c>
      <c r="C10074" s="215" t="s">
        <v>304</v>
      </c>
      <c r="D10074" s="215">
        <v>958812</v>
      </c>
      <c r="E10074" s="215">
        <v>1020</v>
      </c>
      <c r="F10074" s="215">
        <v>1110</v>
      </c>
      <c r="G10074" s="215">
        <v>1004</v>
      </c>
      <c r="I10074" s="215" t="s">
        <v>10398</v>
      </c>
      <c r="J10074" s="215" t="s">
        <v>10399</v>
      </c>
      <c r="K10074" s="215" t="s">
        <v>8688</v>
      </c>
      <c r="L10074" s="215" t="s">
        <v>11420</v>
      </c>
      <c r="AD10074" s="216"/>
    </row>
    <row r="10075" spans="1:30" s="215" customFormat="1" x14ac:dyDescent="0.25">
      <c r="A10075" s="215" t="s">
        <v>160</v>
      </c>
      <c r="B10075" s="215">
        <v>6296</v>
      </c>
      <c r="C10075" s="215" t="s">
        <v>304</v>
      </c>
      <c r="D10075" s="215">
        <v>9030444</v>
      </c>
      <c r="E10075" s="215">
        <v>1060</v>
      </c>
      <c r="F10075" s="215">
        <v>1220</v>
      </c>
      <c r="G10075" s="215">
        <v>1004</v>
      </c>
      <c r="I10075" s="215" t="s">
        <v>30521</v>
      </c>
      <c r="J10075" s="215" t="s">
        <v>30522</v>
      </c>
      <c r="K10075" s="215" t="s">
        <v>328</v>
      </c>
      <c r="L10075" s="215" t="s">
        <v>30753</v>
      </c>
      <c r="AD10075" s="216"/>
    </row>
    <row r="10076" spans="1:30" s="215" customFormat="1" x14ac:dyDescent="0.25">
      <c r="A10076" s="215" t="s">
        <v>160</v>
      </c>
      <c r="B10076" s="215">
        <v>6296</v>
      </c>
      <c r="C10076" s="215" t="s">
        <v>304</v>
      </c>
      <c r="D10076" s="215">
        <v>9062014</v>
      </c>
      <c r="E10076" s="215">
        <v>1060</v>
      </c>
      <c r="F10076" s="215">
        <v>1251</v>
      </c>
      <c r="G10076" s="215">
        <v>1004</v>
      </c>
      <c r="I10076" s="215" t="s">
        <v>30523</v>
      </c>
      <c r="J10076" s="215" t="s">
        <v>30524</v>
      </c>
      <c r="K10076" s="215" t="s">
        <v>328</v>
      </c>
      <c r="L10076" s="215" t="s">
        <v>30754</v>
      </c>
      <c r="AD10076" s="216"/>
    </row>
    <row r="10077" spans="1:30" s="215" customFormat="1" x14ac:dyDescent="0.25">
      <c r="A10077" s="215" t="s">
        <v>160</v>
      </c>
      <c r="B10077" s="215">
        <v>6296</v>
      </c>
      <c r="C10077" s="215" t="s">
        <v>304</v>
      </c>
      <c r="D10077" s="215">
        <v>190175747</v>
      </c>
      <c r="E10077" s="215">
        <v>1020</v>
      </c>
      <c r="F10077" s="215">
        <v>1110</v>
      </c>
      <c r="G10077" s="215">
        <v>1004</v>
      </c>
      <c r="I10077" s="215" t="s">
        <v>10400</v>
      </c>
      <c r="J10077" s="215" t="s">
        <v>10401</v>
      </c>
      <c r="K10077" s="215" t="s">
        <v>8688</v>
      </c>
      <c r="L10077" s="215" t="s">
        <v>11421</v>
      </c>
      <c r="AD10077" s="216"/>
    </row>
    <row r="10078" spans="1:30" s="215" customFormat="1" x14ac:dyDescent="0.25">
      <c r="A10078" s="215" t="s">
        <v>160</v>
      </c>
      <c r="B10078" s="215">
        <v>6296</v>
      </c>
      <c r="C10078" s="215" t="s">
        <v>304</v>
      </c>
      <c r="D10078" s="215">
        <v>190175748</v>
      </c>
      <c r="E10078" s="215">
        <v>1020</v>
      </c>
      <c r="F10078" s="215">
        <v>1110</v>
      </c>
      <c r="G10078" s="215">
        <v>1004</v>
      </c>
      <c r="I10078" s="215" t="s">
        <v>10402</v>
      </c>
      <c r="J10078" s="215" t="s">
        <v>10403</v>
      </c>
      <c r="K10078" s="215" t="s">
        <v>8688</v>
      </c>
      <c r="L10078" s="215" t="s">
        <v>11422</v>
      </c>
      <c r="AD10078" s="216"/>
    </row>
    <row r="10079" spans="1:30" s="215" customFormat="1" x14ac:dyDescent="0.25">
      <c r="A10079" s="215" t="s">
        <v>160</v>
      </c>
      <c r="B10079" s="215">
        <v>6296</v>
      </c>
      <c r="C10079" s="215" t="s">
        <v>304</v>
      </c>
      <c r="D10079" s="215">
        <v>190175751</v>
      </c>
      <c r="E10079" s="215">
        <v>1020</v>
      </c>
      <c r="F10079" s="215">
        <v>1110</v>
      </c>
      <c r="G10079" s="215">
        <v>1004</v>
      </c>
      <c r="I10079" s="215" t="s">
        <v>10404</v>
      </c>
      <c r="J10079" s="215" t="s">
        <v>10405</v>
      </c>
      <c r="K10079" s="215" t="s">
        <v>8688</v>
      </c>
      <c r="L10079" s="215" t="s">
        <v>11423</v>
      </c>
      <c r="AD10079" s="216"/>
    </row>
    <row r="10080" spans="1:30" s="215" customFormat="1" x14ac:dyDescent="0.25">
      <c r="A10080" s="215" t="s">
        <v>160</v>
      </c>
      <c r="B10080" s="215">
        <v>6296</v>
      </c>
      <c r="C10080" s="215" t="s">
        <v>304</v>
      </c>
      <c r="D10080" s="215">
        <v>192006913</v>
      </c>
      <c r="E10080" s="215">
        <v>1020</v>
      </c>
      <c r="F10080" s="215">
        <v>1122</v>
      </c>
      <c r="G10080" s="215">
        <v>1004</v>
      </c>
      <c r="I10080" s="215" t="s">
        <v>11732</v>
      </c>
      <c r="J10080" s="215" t="s">
        <v>11733</v>
      </c>
      <c r="K10080" s="215" t="s">
        <v>8688</v>
      </c>
      <c r="L10080" s="215" t="s">
        <v>11753</v>
      </c>
      <c r="AD10080" s="216"/>
    </row>
    <row r="10081" spans="1:30" s="215" customFormat="1" x14ac:dyDescent="0.25">
      <c r="A10081" s="215" t="s">
        <v>160</v>
      </c>
      <c r="B10081" s="215">
        <v>6296</v>
      </c>
      <c r="C10081" s="215" t="s">
        <v>304</v>
      </c>
      <c r="D10081" s="215">
        <v>192035232</v>
      </c>
      <c r="E10081" s="215">
        <v>1020</v>
      </c>
      <c r="F10081" s="215">
        <v>1110</v>
      </c>
      <c r="G10081" s="215">
        <v>1004</v>
      </c>
      <c r="I10081" s="215" t="s">
        <v>27268</v>
      </c>
      <c r="J10081" s="215" t="s">
        <v>27269</v>
      </c>
      <c r="K10081" s="215" t="s">
        <v>8688</v>
      </c>
      <c r="L10081" s="215" t="s">
        <v>27314</v>
      </c>
      <c r="AD10081" s="216"/>
    </row>
    <row r="10082" spans="1:30" s="215" customFormat="1" x14ac:dyDescent="0.25">
      <c r="A10082" s="215" t="s">
        <v>160</v>
      </c>
      <c r="B10082" s="215">
        <v>6296</v>
      </c>
      <c r="C10082" s="215" t="s">
        <v>304</v>
      </c>
      <c r="D10082" s="215">
        <v>500008431</v>
      </c>
      <c r="E10082" s="215">
        <v>1020</v>
      </c>
      <c r="F10082" s="215">
        <v>1110</v>
      </c>
      <c r="G10082" s="215">
        <v>1004</v>
      </c>
      <c r="I10082" s="215" t="s">
        <v>30525</v>
      </c>
      <c r="J10082" s="215" t="s">
        <v>30526</v>
      </c>
      <c r="K10082" s="215" t="s">
        <v>8688</v>
      </c>
      <c r="L10082" s="215" t="s">
        <v>31052</v>
      </c>
      <c r="AD10082" s="216"/>
    </row>
    <row r="10083" spans="1:30" s="215" customFormat="1" x14ac:dyDescent="0.25">
      <c r="A10083" s="215" t="s">
        <v>160</v>
      </c>
      <c r="B10083" s="215">
        <v>6296</v>
      </c>
      <c r="C10083" s="215" t="s">
        <v>304</v>
      </c>
      <c r="D10083" s="215">
        <v>504193645</v>
      </c>
      <c r="E10083" s="215">
        <v>1060</v>
      </c>
      <c r="F10083" s="215">
        <v>1220</v>
      </c>
      <c r="G10083" s="215">
        <v>1004</v>
      </c>
      <c r="I10083" s="215" t="s">
        <v>30527</v>
      </c>
      <c r="J10083" s="215" t="s">
        <v>30528</v>
      </c>
      <c r="K10083" s="215" t="s">
        <v>328</v>
      </c>
      <c r="L10083" s="215" t="s">
        <v>30753</v>
      </c>
      <c r="AD10083" s="216"/>
    </row>
    <row r="10084" spans="1:30" s="215" customFormat="1" x14ac:dyDescent="0.25">
      <c r="A10084" s="215" t="s">
        <v>160</v>
      </c>
      <c r="B10084" s="215">
        <v>6296</v>
      </c>
      <c r="C10084" s="215" t="s">
        <v>304</v>
      </c>
      <c r="D10084" s="215">
        <v>504193742</v>
      </c>
      <c r="E10084" s="215">
        <v>1060</v>
      </c>
      <c r="F10084" s="215">
        <v>1251</v>
      </c>
      <c r="G10084" s="215">
        <v>1004</v>
      </c>
      <c r="I10084" s="215" t="s">
        <v>30529</v>
      </c>
      <c r="J10084" s="215" t="s">
        <v>30530</v>
      </c>
      <c r="K10084" s="215" t="s">
        <v>328</v>
      </c>
      <c r="L10084" s="215" t="s">
        <v>30754</v>
      </c>
      <c r="AD10084" s="216"/>
    </row>
    <row r="10085" spans="1:30" s="215" customFormat="1" x14ac:dyDescent="0.25">
      <c r="A10085" s="215" t="s">
        <v>160</v>
      </c>
      <c r="B10085" s="215">
        <v>6297</v>
      </c>
      <c r="C10085" s="215" t="s">
        <v>305</v>
      </c>
      <c r="D10085" s="215">
        <v>958845</v>
      </c>
      <c r="E10085" s="215">
        <v>1040</v>
      </c>
      <c r="F10085" s="215">
        <v>1274</v>
      </c>
      <c r="G10085" s="215">
        <v>1004</v>
      </c>
      <c r="I10085" s="215" t="s">
        <v>5251</v>
      </c>
      <c r="J10085" s="215" t="s">
        <v>5252</v>
      </c>
      <c r="K10085" s="215" t="s">
        <v>328</v>
      </c>
      <c r="L10085" s="215" t="s">
        <v>8167</v>
      </c>
      <c r="AD10085" s="216"/>
    </row>
    <row r="10086" spans="1:30" s="215" customFormat="1" x14ac:dyDescent="0.25">
      <c r="A10086" s="215" t="s">
        <v>160</v>
      </c>
      <c r="B10086" s="215">
        <v>6297</v>
      </c>
      <c r="C10086" s="215" t="s">
        <v>305</v>
      </c>
      <c r="D10086" s="215">
        <v>958847</v>
      </c>
      <c r="E10086" s="215">
        <v>1030</v>
      </c>
      <c r="F10086" s="215">
        <v>1122</v>
      </c>
      <c r="G10086" s="215">
        <v>1004</v>
      </c>
      <c r="I10086" s="215" t="s">
        <v>5253</v>
      </c>
      <c r="J10086" s="215" t="s">
        <v>5254</v>
      </c>
      <c r="K10086" s="215" t="s">
        <v>328</v>
      </c>
      <c r="L10086" s="215" t="s">
        <v>8168</v>
      </c>
      <c r="AD10086" s="216"/>
    </row>
    <row r="10087" spans="1:30" s="215" customFormat="1" x14ac:dyDescent="0.25">
      <c r="A10087" s="215" t="s">
        <v>160</v>
      </c>
      <c r="B10087" s="215">
        <v>6297</v>
      </c>
      <c r="C10087" s="215" t="s">
        <v>305</v>
      </c>
      <c r="D10087" s="215">
        <v>958848</v>
      </c>
      <c r="E10087" s="215">
        <v>1030</v>
      </c>
      <c r="F10087" s="215">
        <v>1122</v>
      </c>
      <c r="G10087" s="215">
        <v>1004</v>
      </c>
      <c r="I10087" s="215" t="s">
        <v>5253</v>
      </c>
      <c r="J10087" s="215" t="s">
        <v>5254</v>
      </c>
      <c r="K10087" s="215" t="s">
        <v>328</v>
      </c>
      <c r="L10087" s="215" t="s">
        <v>8168</v>
      </c>
      <c r="AD10087" s="216"/>
    </row>
    <row r="10088" spans="1:30" s="215" customFormat="1" x14ac:dyDescent="0.25">
      <c r="A10088" s="215" t="s">
        <v>160</v>
      </c>
      <c r="B10088" s="215">
        <v>6297</v>
      </c>
      <c r="C10088" s="215" t="s">
        <v>305</v>
      </c>
      <c r="D10088" s="215">
        <v>958850</v>
      </c>
      <c r="E10088" s="215">
        <v>1030</v>
      </c>
      <c r="F10088" s="215">
        <v>1122</v>
      </c>
      <c r="G10088" s="215">
        <v>1004</v>
      </c>
      <c r="I10088" s="215" t="s">
        <v>5255</v>
      </c>
      <c r="J10088" s="215" t="s">
        <v>5256</v>
      </c>
      <c r="K10088" s="215" t="s">
        <v>328</v>
      </c>
      <c r="L10088" s="215" t="s">
        <v>8169</v>
      </c>
      <c r="AD10088" s="216"/>
    </row>
    <row r="10089" spans="1:30" s="215" customFormat="1" x14ac:dyDescent="0.25">
      <c r="A10089" s="215" t="s">
        <v>160</v>
      </c>
      <c r="B10089" s="215">
        <v>6297</v>
      </c>
      <c r="C10089" s="215" t="s">
        <v>305</v>
      </c>
      <c r="D10089" s="215">
        <v>958855</v>
      </c>
      <c r="E10089" s="215">
        <v>1030</v>
      </c>
      <c r="F10089" s="215">
        <v>1122</v>
      </c>
      <c r="G10089" s="215">
        <v>1004</v>
      </c>
      <c r="I10089" s="215" t="s">
        <v>5257</v>
      </c>
      <c r="J10089" s="215" t="s">
        <v>5258</v>
      </c>
      <c r="K10089" s="215" t="s">
        <v>328</v>
      </c>
      <c r="L10089" s="215" t="s">
        <v>8170</v>
      </c>
      <c r="AD10089" s="216"/>
    </row>
    <row r="10090" spans="1:30" s="215" customFormat="1" x14ac:dyDescent="0.25">
      <c r="A10090" s="215" t="s">
        <v>160</v>
      </c>
      <c r="B10090" s="215">
        <v>6297</v>
      </c>
      <c r="C10090" s="215" t="s">
        <v>305</v>
      </c>
      <c r="D10090" s="215">
        <v>958856</v>
      </c>
      <c r="E10090" s="215">
        <v>1030</v>
      </c>
      <c r="F10090" s="215">
        <v>1122</v>
      </c>
      <c r="G10090" s="215">
        <v>1004</v>
      </c>
      <c r="I10090" s="215" t="s">
        <v>5257</v>
      </c>
      <c r="J10090" s="215" t="s">
        <v>5258</v>
      </c>
      <c r="K10090" s="215" t="s">
        <v>328</v>
      </c>
      <c r="L10090" s="215" t="s">
        <v>8170</v>
      </c>
      <c r="AD10090" s="216"/>
    </row>
    <row r="10091" spans="1:30" s="215" customFormat="1" x14ac:dyDescent="0.25">
      <c r="A10091" s="215" t="s">
        <v>160</v>
      </c>
      <c r="B10091" s="215">
        <v>6297</v>
      </c>
      <c r="C10091" s="215" t="s">
        <v>305</v>
      </c>
      <c r="D10091" s="215">
        <v>958865</v>
      </c>
      <c r="E10091" s="215">
        <v>1030</v>
      </c>
      <c r="F10091" s="215">
        <v>1122</v>
      </c>
      <c r="G10091" s="215">
        <v>1004</v>
      </c>
      <c r="I10091" s="215" t="s">
        <v>5259</v>
      </c>
      <c r="J10091" s="215" t="s">
        <v>5260</v>
      </c>
      <c r="K10091" s="215" t="s">
        <v>328</v>
      </c>
      <c r="L10091" s="215" t="s">
        <v>8171</v>
      </c>
      <c r="AD10091" s="216"/>
    </row>
    <row r="10092" spans="1:30" s="215" customFormat="1" x14ac:dyDescent="0.25">
      <c r="A10092" s="215" t="s">
        <v>160</v>
      </c>
      <c r="B10092" s="215">
        <v>6297</v>
      </c>
      <c r="C10092" s="215" t="s">
        <v>305</v>
      </c>
      <c r="D10092" s="215">
        <v>958866</v>
      </c>
      <c r="E10092" s="215">
        <v>1030</v>
      </c>
      <c r="F10092" s="215">
        <v>1122</v>
      </c>
      <c r="G10092" s="215">
        <v>1004</v>
      </c>
      <c r="I10092" s="215" t="s">
        <v>5259</v>
      </c>
      <c r="J10092" s="215" t="s">
        <v>5260</v>
      </c>
      <c r="K10092" s="215" t="s">
        <v>328</v>
      </c>
      <c r="L10092" s="215" t="s">
        <v>8171</v>
      </c>
      <c r="AD10092" s="216"/>
    </row>
    <row r="10093" spans="1:30" s="215" customFormat="1" x14ac:dyDescent="0.25">
      <c r="A10093" s="215" t="s">
        <v>160</v>
      </c>
      <c r="B10093" s="215">
        <v>6297</v>
      </c>
      <c r="C10093" s="215" t="s">
        <v>305</v>
      </c>
      <c r="D10093" s="215">
        <v>958867</v>
      </c>
      <c r="E10093" s="215">
        <v>1030</v>
      </c>
      <c r="F10093" s="215">
        <v>1122</v>
      </c>
      <c r="G10093" s="215">
        <v>1004</v>
      </c>
      <c r="I10093" s="215" t="s">
        <v>5261</v>
      </c>
      <c r="J10093" s="215" t="s">
        <v>5262</v>
      </c>
      <c r="K10093" s="215" t="s">
        <v>328</v>
      </c>
      <c r="L10093" s="215" t="s">
        <v>8172</v>
      </c>
      <c r="AD10093" s="216"/>
    </row>
    <row r="10094" spans="1:30" s="215" customFormat="1" x14ac:dyDescent="0.25">
      <c r="A10094" s="215" t="s">
        <v>160</v>
      </c>
      <c r="B10094" s="215">
        <v>6297</v>
      </c>
      <c r="C10094" s="215" t="s">
        <v>305</v>
      </c>
      <c r="D10094" s="215">
        <v>958868</v>
      </c>
      <c r="E10094" s="215">
        <v>1030</v>
      </c>
      <c r="F10094" s="215">
        <v>1122</v>
      </c>
      <c r="G10094" s="215">
        <v>1004</v>
      </c>
      <c r="I10094" s="215" t="s">
        <v>5263</v>
      </c>
      <c r="J10094" s="215" t="s">
        <v>5264</v>
      </c>
      <c r="K10094" s="215" t="s">
        <v>328</v>
      </c>
      <c r="L10094" s="215" t="s">
        <v>8172</v>
      </c>
      <c r="AD10094" s="216"/>
    </row>
    <row r="10095" spans="1:30" s="215" customFormat="1" x14ac:dyDescent="0.25">
      <c r="A10095" s="215" t="s">
        <v>160</v>
      </c>
      <c r="B10095" s="215">
        <v>6297</v>
      </c>
      <c r="C10095" s="215" t="s">
        <v>305</v>
      </c>
      <c r="D10095" s="215">
        <v>958872</v>
      </c>
      <c r="E10095" s="215">
        <v>1030</v>
      </c>
      <c r="F10095" s="215">
        <v>1110</v>
      </c>
      <c r="G10095" s="215">
        <v>1004</v>
      </c>
      <c r="I10095" s="215" t="s">
        <v>5265</v>
      </c>
      <c r="J10095" s="215" t="s">
        <v>5266</v>
      </c>
      <c r="K10095" s="215" t="s">
        <v>328</v>
      </c>
      <c r="L10095" s="215" t="s">
        <v>8173</v>
      </c>
      <c r="AD10095" s="216"/>
    </row>
    <row r="10096" spans="1:30" s="215" customFormat="1" x14ac:dyDescent="0.25">
      <c r="A10096" s="215" t="s">
        <v>160</v>
      </c>
      <c r="B10096" s="215">
        <v>6297</v>
      </c>
      <c r="C10096" s="215" t="s">
        <v>305</v>
      </c>
      <c r="D10096" s="215">
        <v>958876</v>
      </c>
      <c r="E10096" s="215">
        <v>1020</v>
      </c>
      <c r="F10096" s="215">
        <v>1110</v>
      </c>
      <c r="G10096" s="215">
        <v>1004</v>
      </c>
      <c r="I10096" s="215" t="s">
        <v>5267</v>
      </c>
      <c r="J10096" s="215" t="s">
        <v>5268</v>
      </c>
      <c r="K10096" s="215" t="s">
        <v>328</v>
      </c>
      <c r="L10096" s="215" t="s">
        <v>8174</v>
      </c>
      <c r="AD10096" s="216"/>
    </row>
    <row r="10097" spans="1:30" s="215" customFormat="1" x14ac:dyDescent="0.25">
      <c r="A10097" s="215" t="s">
        <v>160</v>
      </c>
      <c r="B10097" s="215">
        <v>6297</v>
      </c>
      <c r="C10097" s="215" t="s">
        <v>305</v>
      </c>
      <c r="D10097" s="215">
        <v>958878</v>
      </c>
      <c r="E10097" s="215">
        <v>1030</v>
      </c>
      <c r="F10097" s="215">
        <v>1122</v>
      </c>
      <c r="G10097" s="215">
        <v>1004</v>
      </c>
      <c r="I10097" s="215" t="s">
        <v>5269</v>
      </c>
      <c r="J10097" s="215" t="s">
        <v>5270</v>
      </c>
      <c r="K10097" s="215" t="s">
        <v>328</v>
      </c>
      <c r="L10097" s="215" t="s">
        <v>8175</v>
      </c>
      <c r="AD10097" s="216"/>
    </row>
    <row r="10098" spans="1:30" s="215" customFormat="1" x14ac:dyDescent="0.25">
      <c r="A10098" s="215" t="s">
        <v>160</v>
      </c>
      <c r="B10098" s="215">
        <v>6297</v>
      </c>
      <c r="C10098" s="215" t="s">
        <v>305</v>
      </c>
      <c r="D10098" s="215">
        <v>958879</v>
      </c>
      <c r="E10098" s="215">
        <v>1030</v>
      </c>
      <c r="F10098" s="215">
        <v>1122</v>
      </c>
      <c r="G10098" s="215">
        <v>1004</v>
      </c>
      <c r="I10098" s="215" t="s">
        <v>5269</v>
      </c>
      <c r="J10098" s="215" t="s">
        <v>5270</v>
      </c>
      <c r="K10098" s="215" t="s">
        <v>328</v>
      </c>
      <c r="L10098" s="215" t="s">
        <v>8175</v>
      </c>
      <c r="AD10098" s="216"/>
    </row>
    <row r="10099" spans="1:30" s="215" customFormat="1" x14ac:dyDescent="0.25">
      <c r="A10099" s="215" t="s">
        <v>160</v>
      </c>
      <c r="B10099" s="215">
        <v>6297</v>
      </c>
      <c r="C10099" s="215" t="s">
        <v>305</v>
      </c>
      <c r="D10099" s="215">
        <v>958882</v>
      </c>
      <c r="E10099" s="215">
        <v>1030</v>
      </c>
      <c r="F10099" s="215">
        <v>1122</v>
      </c>
      <c r="G10099" s="215">
        <v>1004</v>
      </c>
      <c r="I10099" s="215" t="s">
        <v>5269</v>
      </c>
      <c r="J10099" s="215" t="s">
        <v>5270</v>
      </c>
      <c r="K10099" s="215" t="s">
        <v>328</v>
      </c>
      <c r="L10099" s="215" t="s">
        <v>8175</v>
      </c>
      <c r="AD10099" s="216"/>
    </row>
    <row r="10100" spans="1:30" s="215" customFormat="1" x14ac:dyDescent="0.25">
      <c r="A10100" s="215" t="s">
        <v>160</v>
      </c>
      <c r="B10100" s="215">
        <v>6297</v>
      </c>
      <c r="C10100" s="215" t="s">
        <v>305</v>
      </c>
      <c r="D10100" s="215">
        <v>958889</v>
      </c>
      <c r="E10100" s="215">
        <v>1020</v>
      </c>
      <c r="F10100" s="215">
        <v>1110</v>
      </c>
      <c r="G10100" s="215">
        <v>1004</v>
      </c>
      <c r="I10100" s="215" t="s">
        <v>5267</v>
      </c>
      <c r="J10100" s="215" t="s">
        <v>5268</v>
      </c>
      <c r="K10100" s="215" t="s">
        <v>328</v>
      </c>
      <c r="L10100" s="215" t="s">
        <v>8174</v>
      </c>
      <c r="AD10100" s="216"/>
    </row>
    <row r="10101" spans="1:30" s="215" customFormat="1" x14ac:dyDescent="0.25">
      <c r="A10101" s="215" t="s">
        <v>160</v>
      </c>
      <c r="B10101" s="215">
        <v>6297</v>
      </c>
      <c r="C10101" s="215" t="s">
        <v>305</v>
      </c>
      <c r="D10101" s="215">
        <v>958891</v>
      </c>
      <c r="E10101" s="215">
        <v>1040</v>
      </c>
      <c r="F10101" s="215">
        <v>1110</v>
      </c>
      <c r="G10101" s="215">
        <v>1004</v>
      </c>
      <c r="I10101" s="215" t="s">
        <v>5265</v>
      </c>
      <c r="J10101" s="215" t="s">
        <v>5266</v>
      </c>
      <c r="K10101" s="215" t="s">
        <v>328</v>
      </c>
      <c r="L10101" s="215" t="s">
        <v>8173</v>
      </c>
      <c r="AD10101" s="216"/>
    </row>
    <row r="10102" spans="1:30" s="215" customFormat="1" x14ac:dyDescent="0.25">
      <c r="A10102" s="215" t="s">
        <v>160</v>
      </c>
      <c r="B10102" s="215">
        <v>6297</v>
      </c>
      <c r="C10102" s="215" t="s">
        <v>305</v>
      </c>
      <c r="D10102" s="215">
        <v>958893</v>
      </c>
      <c r="E10102" s="215">
        <v>1040</v>
      </c>
      <c r="F10102" s="215">
        <v>1110</v>
      </c>
      <c r="G10102" s="215">
        <v>1004</v>
      </c>
      <c r="I10102" s="215" t="s">
        <v>5265</v>
      </c>
      <c r="J10102" s="215" t="s">
        <v>5266</v>
      </c>
      <c r="K10102" s="215" t="s">
        <v>328</v>
      </c>
      <c r="L10102" s="215" t="s">
        <v>8173</v>
      </c>
      <c r="AD10102" s="216"/>
    </row>
    <row r="10103" spans="1:30" s="215" customFormat="1" x14ac:dyDescent="0.25">
      <c r="A10103" s="215" t="s">
        <v>160</v>
      </c>
      <c r="B10103" s="215">
        <v>6297</v>
      </c>
      <c r="C10103" s="215" t="s">
        <v>305</v>
      </c>
      <c r="D10103" s="215">
        <v>958901</v>
      </c>
      <c r="E10103" s="215">
        <v>1020</v>
      </c>
      <c r="F10103" s="215">
        <v>1110</v>
      </c>
      <c r="G10103" s="215">
        <v>1004</v>
      </c>
      <c r="I10103" s="215" t="s">
        <v>5271</v>
      </c>
      <c r="J10103" s="215" t="s">
        <v>5272</v>
      </c>
      <c r="K10103" s="215" t="s">
        <v>328</v>
      </c>
      <c r="L10103" s="215" t="s">
        <v>8176</v>
      </c>
      <c r="AD10103" s="216"/>
    </row>
    <row r="10104" spans="1:30" s="215" customFormat="1" x14ac:dyDescent="0.25">
      <c r="A10104" s="215" t="s">
        <v>160</v>
      </c>
      <c r="B10104" s="215">
        <v>6297</v>
      </c>
      <c r="C10104" s="215" t="s">
        <v>305</v>
      </c>
      <c r="D10104" s="215">
        <v>958902</v>
      </c>
      <c r="E10104" s="215">
        <v>1020</v>
      </c>
      <c r="F10104" s="215">
        <v>1121</v>
      </c>
      <c r="G10104" s="215">
        <v>1004</v>
      </c>
      <c r="I10104" s="215" t="s">
        <v>5273</v>
      </c>
      <c r="J10104" s="215" t="s">
        <v>5274</v>
      </c>
      <c r="K10104" s="215" t="s">
        <v>328</v>
      </c>
      <c r="L10104" s="215" t="s">
        <v>8177</v>
      </c>
      <c r="AD10104" s="216"/>
    </row>
    <row r="10105" spans="1:30" s="215" customFormat="1" x14ac:dyDescent="0.25">
      <c r="A10105" s="215" t="s">
        <v>160</v>
      </c>
      <c r="B10105" s="215">
        <v>6297</v>
      </c>
      <c r="C10105" s="215" t="s">
        <v>305</v>
      </c>
      <c r="D10105" s="215">
        <v>958903</v>
      </c>
      <c r="E10105" s="215">
        <v>1030</v>
      </c>
      <c r="F10105" s="215">
        <v>1121</v>
      </c>
      <c r="G10105" s="215">
        <v>1004</v>
      </c>
      <c r="I10105" s="215" t="s">
        <v>5273</v>
      </c>
      <c r="J10105" s="215" t="s">
        <v>5274</v>
      </c>
      <c r="K10105" s="215" t="s">
        <v>328</v>
      </c>
      <c r="L10105" s="215" t="s">
        <v>8177</v>
      </c>
      <c r="AD10105" s="216"/>
    </row>
    <row r="10106" spans="1:30" s="215" customFormat="1" x14ac:dyDescent="0.25">
      <c r="A10106" s="215" t="s">
        <v>160</v>
      </c>
      <c r="B10106" s="215">
        <v>6297</v>
      </c>
      <c r="C10106" s="215" t="s">
        <v>305</v>
      </c>
      <c r="D10106" s="215">
        <v>958905</v>
      </c>
      <c r="E10106" s="215">
        <v>1020</v>
      </c>
      <c r="F10106" s="215">
        <v>1122</v>
      </c>
      <c r="G10106" s="215">
        <v>1004</v>
      </c>
      <c r="I10106" s="215" t="s">
        <v>5275</v>
      </c>
      <c r="J10106" s="215" t="s">
        <v>5276</v>
      </c>
      <c r="K10106" s="215" t="s">
        <v>328</v>
      </c>
      <c r="L10106" s="215" t="s">
        <v>8178</v>
      </c>
      <c r="AD10106" s="216"/>
    </row>
    <row r="10107" spans="1:30" s="215" customFormat="1" x14ac:dyDescent="0.25">
      <c r="A10107" s="215" t="s">
        <v>160</v>
      </c>
      <c r="B10107" s="215">
        <v>6297</v>
      </c>
      <c r="C10107" s="215" t="s">
        <v>305</v>
      </c>
      <c r="D10107" s="215">
        <v>958907</v>
      </c>
      <c r="E10107" s="215">
        <v>1020</v>
      </c>
      <c r="F10107" s="215">
        <v>1121</v>
      </c>
      <c r="G10107" s="215">
        <v>1004</v>
      </c>
      <c r="I10107" s="215" t="s">
        <v>5277</v>
      </c>
      <c r="J10107" s="215" t="s">
        <v>5278</v>
      </c>
      <c r="K10107" s="215" t="s">
        <v>328</v>
      </c>
      <c r="L10107" s="215" t="s">
        <v>8179</v>
      </c>
      <c r="AD10107" s="216"/>
    </row>
    <row r="10108" spans="1:30" s="215" customFormat="1" x14ac:dyDescent="0.25">
      <c r="A10108" s="215" t="s">
        <v>160</v>
      </c>
      <c r="B10108" s="215">
        <v>6297</v>
      </c>
      <c r="C10108" s="215" t="s">
        <v>305</v>
      </c>
      <c r="D10108" s="215">
        <v>958909</v>
      </c>
      <c r="E10108" s="215">
        <v>1020</v>
      </c>
      <c r="F10108" s="215">
        <v>1121</v>
      </c>
      <c r="G10108" s="215">
        <v>1004</v>
      </c>
      <c r="I10108" s="215" t="s">
        <v>5277</v>
      </c>
      <c r="J10108" s="215" t="s">
        <v>5278</v>
      </c>
      <c r="K10108" s="215" t="s">
        <v>328</v>
      </c>
      <c r="L10108" s="215" t="s">
        <v>8179</v>
      </c>
      <c r="AD10108" s="216"/>
    </row>
    <row r="10109" spans="1:30" s="215" customFormat="1" x14ac:dyDescent="0.25">
      <c r="A10109" s="215" t="s">
        <v>160</v>
      </c>
      <c r="B10109" s="215">
        <v>6297</v>
      </c>
      <c r="C10109" s="215" t="s">
        <v>305</v>
      </c>
      <c r="D10109" s="215">
        <v>958911</v>
      </c>
      <c r="E10109" s="215">
        <v>1020</v>
      </c>
      <c r="F10109" s="215">
        <v>1110</v>
      </c>
      <c r="G10109" s="215">
        <v>1004</v>
      </c>
      <c r="I10109" s="215" t="s">
        <v>5279</v>
      </c>
      <c r="J10109" s="215" t="s">
        <v>5280</v>
      </c>
      <c r="K10109" s="215" t="s">
        <v>328</v>
      </c>
      <c r="L10109" s="215" t="s">
        <v>8180</v>
      </c>
      <c r="AD10109" s="216"/>
    </row>
    <row r="10110" spans="1:30" s="215" customFormat="1" x14ac:dyDescent="0.25">
      <c r="A10110" s="215" t="s">
        <v>160</v>
      </c>
      <c r="B10110" s="215">
        <v>6297</v>
      </c>
      <c r="C10110" s="215" t="s">
        <v>305</v>
      </c>
      <c r="D10110" s="215">
        <v>958917</v>
      </c>
      <c r="E10110" s="215">
        <v>1020</v>
      </c>
      <c r="F10110" s="215">
        <v>1122</v>
      </c>
      <c r="G10110" s="215">
        <v>1004</v>
      </c>
      <c r="I10110" s="215" t="s">
        <v>5275</v>
      </c>
      <c r="J10110" s="215" t="s">
        <v>5276</v>
      </c>
      <c r="K10110" s="215" t="s">
        <v>328</v>
      </c>
      <c r="L10110" s="215" t="s">
        <v>8178</v>
      </c>
      <c r="AD10110" s="216"/>
    </row>
    <row r="10111" spans="1:30" s="215" customFormat="1" x14ac:dyDescent="0.25">
      <c r="A10111" s="215" t="s">
        <v>160</v>
      </c>
      <c r="B10111" s="215">
        <v>6297</v>
      </c>
      <c r="C10111" s="215" t="s">
        <v>305</v>
      </c>
      <c r="D10111" s="215">
        <v>958923</v>
      </c>
      <c r="E10111" s="215">
        <v>1040</v>
      </c>
      <c r="G10111" s="215">
        <v>1004</v>
      </c>
      <c r="I10111" s="215" t="s">
        <v>5281</v>
      </c>
      <c r="J10111" s="215" t="s">
        <v>5282</v>
      </c>
      <c r="K10111" s="215" t="s">
        <v>328</v>
      </c>
      <c r="L10111" s="215" t="s">
        <v>8181</v>
      </c>
      <c r="AD10111" s="216"/>
    </row>
    <row r="10112" spans="1:30" s="215" customFormat="1" x14ac:dyDescent="0.25">
      <c r="A10112" s="215" t="s">
        <v>160</v>
      </c>
      <c r="B10112" s="215">
        <v>6297</v>
      </c>
      <c r="C10112" s="215" t="s">
        <v>305</v>
      </c>
      <c r="D10112" s="215">
        <v>958931</v>
      </c>
      <c r="E10112" s="215">
        <v>1030</v>
      </c>
      <c r="F10112" s="215">
        <v>1122</v>
      </c>
      <c r="G10112" s="215">
        <v>1004</v>
      </c>
      <c r="I10112" s="215" t="s">
        <v>5283</v>
      </c>
      <c r="J10112" s="215" t="s">
        <v>5284</v>
      </c>
      <c r="K10112" s="215" t="s">
        <v>328</v>
      </c>
      <c r="L10112" s="215" t="s">
        <v>8182</v>
      </c>
      <c r="AD10112" s="216"/>
    </row>
    <row r="10113" spans="1:30" s="215" customFormat="1" x14ac:dyDescent="0.25">
      <c r="A10113" s="215" t="s">
        <v>160</v>
      </c>
      <c r="B10113" s="215">
        <v>6297</v>
      </c>
      <c r="C10113" s="215" t="s">
        <v>305</v>
      </c>
      <c r="D10113" s="215">
        <v>958932</v>
      </c>
      <c r="E10113" s="215">
        <v>1040</v>
      </c>
      <c r="F10113" s="215">
        <v>1122</v>
      </c>
      <c r="G10113" s="215">
        <v>1004</v>
      </c>
      <c r="I10113" s="215" t="s">
        <v>5283</v>
      </c>
      <c r="J10113" s="215" t="s">
        <v>5284</v>
      </c>
      <c r="K10113" s="215" t="s">
        <v>328</v>
      </c>
      <c r="L10113" s="215" t="s">
        <v>8182</v>
      </c>
      <c r="AD10113" s="216"/>
    </row>
    <row r="10114" spans="1:30" s="215" customFormat="1" x14ac:dyDescent="0.25">
      <c r="A10114" s="215" t="s">
        <v>160</v>
      </c>
      <c r="B10114" s="215">
        <v>6297</v>
      </c>
      <c r="C10114" s="215" t="s">
        <v>305</v>
      </c>
      <c r="D10114" s="215">
        <v>958935</v>
      </c>
      <c r="E10114" s="215">
        <v>1030</v>
      </c>
      <c r="F10114" s="215">
        <v>1122</v>
      </c>
      <c r="G10114" s="215">
        <v>1004</v>
      </c>
      <c r="I10114" s="215" t="s">
        <v>5285</v>
      </c>
      <c r="J10114" s="215" t="s">
        <v>5286</v>
      </c>
      <c r="K10114" s="215" t="s">
        <v>328</v>
      </c>
      <c r="L10114" s="215" t="s">
        <v>29047</v>
      </c>
      <c r="AD10114" s="216"/>
    </row>
    <row r="10115" spans="1:30" s="215" customFormat="1" x14ac:dyDescent="0.25">
      <c r="A10115" s="215" t="s">
        <v>160</v>
      </c>
      <c r="B10115" s="215">
        <v>6297</v>
      </c>
      <c r="C10115" s="215" t="s">
        <v>305</v>
      </c>
      <c r="D10115" s="215">
        <v>958939</v>
      </c>
      <c r="E10115" s="215">
        <v>1020</v>
      </c>
      <c r="F10115" s="215">
        <v>1110</v>
      </c>
      <c r="G10115" s="215">
        <v>1004</v>
      </c>
      <c r="I10115" s="215" t="s">
        <v>5287</v>
      </c>
      <c r="J10115" s="215" t="s">
        <v>5288</v>
      </c>
      <c r="K10115" s="215" t="s">
        <v>328</v>
      </c>
      <c r="L10115" s="215" t="s">
        <v>8183</v>
      </c>
      <c r="AD10115" s="216"/>
    </row>
    <row r="10116" spans="1:30" s="215" customFormat="1" x14ac:dyDescent="0.25">
      <c r="A10116" s="215" t="s">
        <v>160</v>
      </c>
      <c r="B10116" s="215">
        <v>6297</v>
      </c>
      <c r="C10116" s="215" t="s">
        <v>305</v>
      </c>
      <c r="D10116" s="215">
        <v>958940</v>
      </c>
      <c r="E10116" s="215">
        <v>1020</v>
      </c>
      <c r="F10116" s="215">
        <v>1110</v>
      </c>
      <c r="G10116" s="215">
        <v>1004</v>
      </c>
      <c r="I10116" s="215" t="s">
        <v>5289</v>
      </c>
      <c r="J10116" s="215" t="s">
        <v>5290</v>
      </c>
      <c r="K10116" s="215" t="s">
        <v>328</v>
      </c>
      <c r="L10116" s="215" t="s">
        <v>8183</v>
      </c>
      <c r="AD10116" s="216"/>
    </row>
    <row r="10117" spans="1:30" s="215" customFormat="1" x14ac:dyDescent="0.25">
      <c r="A10117" s="215" t="s">
        <v>160</v>
      </c>
      <c r="B10117" s="215">
        <v>6297</v>
      </c>
      <c r="C10117" s="215" t="s">
        <v>305</v>
      </c>
      <c r="D10117" s="215">
        <v>958941</v>
      </c>
      <c r="E10117" s="215">
        <v>1040</v>
      </c>
      <c r="F10117" s="215">
        <v>1110</v>
      </c>
      <c r="G10117" s="215">
        <v>1004</v>
      </c>
      <c r="I10117" s="215" t="s">
        <v>5291</v>
      </c>
      <c r="J10117" s="215" t="s">
        <v>5292</v>
      </c>
      <c r="K10117" s="215" t="s">
        <v>328</v>
      </c>
      <c r="L10117" s="215" t="s">
        <v>8184</v>
      </c>
      <c r="AD10117" s="216"/>
    </row>
    <row r="10118" spans="1:30" s="215" customFormat="1" x14ac:dyDescent="0.25">
      <c r="A10118" s="215" t="s">
        <v>160</v>
      </c>
      <c r="B10118" s="215">
        <v>6297</v>
      </c>
      <c r="C10118" s="215" t="s">
        <v>305</v>
      </c>
      <c r="D10118" s="215">
        <v>958942</v>
      </c>
      <c r="E10118" s="215">
        <v>1020</v>
      </c>
      <c r="F10118" s="215">
        <v>1110</v>
      </c>
      <c r="G10118" s="215">
        <v>1004</v>
      </c>
      <c r="I10118" s="215" t="s">
        <v>5293</v>
      </c>
      <c r="J10118" s="215" t="s">
        <v>5294</v>
      </c>
      <c r="K10118" s="215" t="s">
        <v>328</v>
      </c>
      <c r="L10118" s="215" t="s">
        <v>8184</v>
      </c>
      <c r="AD10118" s="216"/>
    </row>
    <row r="10119" spans="1:30" s="215" customFormat="1" x14ac:dyDescent="0.25">
      <c r="A10119" s="215" t="s">
        <v>160</v>
      </c>
      <c r="B10119" s="215">
        <v>6297</v>
      </c>
      <c r="C10119" s="215" t="s">
        <v>305</v>
      </c>
      <c r="D10119" s="215">
        <v>958960</v>
      </c>
      <c r="E10119" s="215">
        <v>1030</v>
      </c>
      <c r="F10119" s="215">
        <v>1122</v>
      </c>
      <c r="G10119" s="215">
        <v>1004</v>
      </c>
      <c r="I10119" s="215" t="s">
        <v>5295</v>
      </c>
      <c r="J10119" s="215" t="s">
        <v>5296</v>
      </c>
      <c r="K10119" s="215" t="s">
        <v>328</v>
      </c>
      <c r="L10119" s="215" t="s">
        <v>8185</v>
      </c>
      <c r="AD10119" s="216"/>
    </row>
    <row r="10120" spans="1:30" s="215" customFormat="1" x14ac:dyDescent="0.25">
      <c r="A10120" s="215" t="s">
        <v>160</v>
      </c>
      <c r="B10120" s="215">
        <v>6297</v>
      </c>
      <c r="C10120" s="215" t="s">
        <v>305</v>
      </c>
      <c r="D10120" s="215">
        <v>958961</v>
      </c>
      <c r="E10120" s="215">
        <v>1020</v>
      </c>
      <c r="F10120" s="215">
        <v>1122</v>
      </c>
      <c r="G10120" s="215">
        <v>1004</v>
      </c>
      <c r="I10120" s="215" t="s">
        <v>8495</v>
      </c>
      <c r="J10120" s="215" t="s">
        <v>8496</v>
      </c>
      <c r="K10120" s="215" t="s">
        <v>328</v>
      </c>
      <c r="L10120" s="215" t="s">
        <v>8185</v>
      </c>
      <c r="AD10120" s="216"/>
    </row>
    <row r="10121" spans="1:30" s="215" customFormat="1" x14ac:dyDescent="0.25">
      <c r="A10121" s="215" t="s">
        <v>160</v>
      </c>
      <c r="B10121" s="215">
        <v>6297</v>
      </c>
      <c r="C10121" s="215" t="s">
        <v>305</v>
      </c>
      <c r="D10121" s="215">
        <v>958987</v>
      </c>
      <c r="E10121" s="215">
        <v>1020</v>
      </c>
      <c r="F10121" s="215">
        <v>1122</v>
      </c>
      <c r="G10121" s="215">
        <v>1004</v>
      </c>
      <c r="I10121" s="215" t="s">
        <v>5297</v>
      </c>
      <c r="J10121" s="215" t="s">
        <v>5298</v>
      </c>
      <c r="K10121" s="215" t="s">
        <v>328</v>
      </c>
      <c r="L10121" s="215" t="s">
        <v>8186</v>
      </c>
      <c r="AD10121" s="216"/>
    </row>
    <row r="10122" spans="1:30" s="215" customFormat="1" x14ac:dyDescent="0.25">
      <c r="A10122" s="215" t="s">
        <v>160</v>
      </c>
      <c r="B10122" s="215">
        <v>6297</v>
      </c>
      <c r="C10122" s="215" t="s">
        <v>305</v>
      </c>
      <c r="D10122" s="215">
        <v>958988</v>
      </c>
      <c r="E10122" s="215">
        <v>1020</v>
      </c>
      <c r="F10122" s="215">
        <v>1122</v>
      </c>
      <c r="G10122" s="215">
        <v>1004</v>
      </c>
      <c r="I10122" s="215" t="s">
        <v>5297</v>
      </c>
      <c r="J10122" s="215" t="s">
        <v>5298</v>
      </c>
      <c r="K10122" s="215" t="s">
        <v>328</v>
      </c>
      <c r="L10122" s="215" t="s">
        <v>8186</v>
      </c>
      <c r="AD10122" s="216"/>
    </row>
    <row r="10123" spans="1:30" s="215" customFormat="1" x14ac:dyDescent="0.25">
      <c r="A10123" s="215" t="s">
        <v>160</v>
      </c>
      <c r="B10123" s="215">
        <v>6297</v>
      </c>
      <c r="C10123" s="215" t="s">
        <v>305</v>
      </c>
      <c r="D10123" s="215">
        <v>958989</v>
      </c>
      <c r="E10123" s="215">
        <v>1020</v>
      </c>
      <c r="F10123" s="215">
        <v>1122</v>
      </c>
      <c r="G10123" s="215">
        <v>1004</v>
      </c>
      <c r="I10123" s="215" t="s">
        <v>5297</v>
      </c>
      <c r="J10123" s="215" t="s">
        <v>5298</v>
      </c>
      <c r="K10123" s="215" t="s">
        <v>328</v>
      </c>
      <c r="L10123" s="215" t="s">
        <v>8186</v>
      </c>
      <c r="AD10123" s="216"/>
    </row>
    <row r="10124" spans="1:30" s="215" customFormat="1" x14ac:dyDescent="0.25">
      <c r="A10124" s="215" t="s">
        <v>160</v>
      </c>
      <c r="B10124" s="215">
        <v>6297</v>
      </c>
      <c r="C10124" s="215" t="s">
        <v>305</v>
      </c>
      <c r="D10124" s="215">
        <v>958990</v>
      </c>
      <c r="E10124" s="215">
        <v>1020</v>
      </c>
      <c r="F10124" s="215">
        <v>1122</v>
      </c>
      <c r="G10124" s="215">
        <v>1004</v>
      </c>
      <c r="I10124" s="215" t="s">
        <v>5297</v>
      </c>
      <c r="J10124" s="215" t="s">
        <v>5298</v>
      </c>
      <c r="K10124" s="215" t="s">
        <v>328</v>
      </c>
      <c r="L10124" s="215" t="s">
        <v>8186</v>
      </c>
      <c r="AD10124" s="216"/>
    </row>
    <row r="10125" spans="1:30" s="215" customFormat="1" x14ac:dyDescent="0.25">
      <c r="A10125" s="215" t="s">
        <v>160</v>
      </c>
      <c r="B10125" s="215">
        <v>6297</v>
      </c>
      <c r="C10125" s="215" t="s">
        <v>305</v>
      </c>
      <c r="D10125" s="215">
        <v>958996</v>
      </c>
      <c r="E10125" s="215">
        <v>1020</v>
      </c>
      <c r="F10125" s="215">
        <v>1121</v>
      </c>
      <c r="G10125" s="215">
        <v>1004</v>
      </c>
      <c r="I10125" s="215" t="s">
        <v>5299</v>
      </c>
      <c r="J10125" s="215" t="s">
        <v>5300</v>
      </c>
      <c r="K10125" s="215" t="s">
        <v>328</v>
      </c>
      <c r="L10125" s="215" t="s">
        <v>8187</v>
      </c>
      <c r="AD10125" s="216"/>
    </row>
    <row r="10126" spans="1:30" s="215" customFormat="1" x14ac:dyDescent="0.25">
      <c r="A10126" s="215" t="s">
        <v>160</v>
      </c>
      <c r="B10126" s="215">
        <v>6297</v>
      </c>
      <c r="C10126" s="215" t="s">
        <v>305</v>
      </c>
      <c r="D10126" s="215">
        <v>958998</v>
      </c>
      <c r="E10126" s="215">
        <v>1020</v>
      </c>
      <c r="F10126" s="215">
        <v>1121</v>
      </c>
      <c r="G10126" s="215">
        <v>1004</v>
      </c>
      <c r="I10126" s="215" t="s">
        <v>11869</v>
      </c>
      <c r="J10126" s="215" t="s">
        <v>11870</v>
      </c>
      <c r="K10126" s="215" t="s">
        <v>328</v>
      </c>
      <c r="L10126" s="215" t="s">
        <v>8187</v>
      </c>
      <c r="AD10126" s="216"/>
    </row>
    <row r="10127" spans="1:30" s="215" customFormat="1" x14ac:dyDescent="0.25">
      <c r="A10127" s="215" t="s">
        <v>160</v>
      </c>
      <c r="B10127" s="215">
        <v>6297</v>
      </c>
      <c r="C10127" s="215" t="s">
        <v>305</v>
      </c>
      <c r="D10127" s="215">
        <v>959004</v>
      </c>
      <c r="E10127" s="215">
        <v>1020</v>
      </c>
      <c r="F10127" s="215">
        <v>1110</v>
      </c>
      <c r="G10127" s="215">
        <v>1004</v>
      </c>
      <c r="I10127" s="215" t="s">
        <v>5301</v>
      </c>
      <c r="J10127" s="215" t="s">
        <v>5302</v>
      </c>
      <c r="K10127" s="215" t="s">
        <v>328</v>
      </c>
      <c r="L10127" s="215" t="s">
        <v>8188</v>
      </c>
      <c r="AD10127" s="216"/>
    </row>
    <row r="10128" spans="1:30" s="215" customFormat="1" x14ac:dyDescent="0.25">
      <c r="A10128" s="215" t="s">
        <v>160</v>
      </c>
      <c r="B10128" s="215">
        <v>6297</v>
      </c>
      <c r="C10128" s="215" t="s">
        <v>305</v>
      </c>
      <c r="D10128" s="215">
        <v>959018</v>
      </c>
      <c r="E10128" s="215">
        <v>1030</v>
      </c>
      <c r="F10128" s="215">
        <v>1122</v>
      </c>
      <c r="G10128" s="215">
        <v>1004</v>
      </c>
      <c r="I10128" s="215" t="s">
        <v>5303</v>
      </c>
      <c r="J10128" s="215" t="s">
        <v>5304</v>
      </c>
      <c r="K10128" s="215" t="s">
        <v>328</v>
      </c>
      <c r="L10128" s="215" t="s">
        <v>8189</v>
      </c>
      <c r="AD10128" s="216"/>
    </row>
    <row r="10129" spans="1:30" s="215" customFormat="1" x14ac:dyDescent="0.25">
      <c r="A10129" s="215" t="s">
        <v>160</v>
      </c>
      <c r="B10129" s="215">
        <v>6297</v>
      </c>
      <c r="C10129" s="215" t="s">
        <v>305</v>
      </c>
      <c r="D10129" s="215">
        <v>959019</v>
      </c>
      <c r="E10129" s="215">
        <v>1020</v>
      </c>
      <c r="F10129" s="215">
        <v>1122</v>
      </c>
      <c r="G10129" s="215">
        <v>1004</v>
      </c>
      <c r="I10129" s="215" t="s">
        <v>5303</v>
      </c>
      <c r="J10129" s="215" t="s">
        <v>5304</v>
      </c>
      <c r="K10129" s="215" t="s">
        <v>328</v>
      </c>
      <c r="L10129" s="215" t="s">
        <v>8189</v>
      </c>
      <c r="AD10129" s="216"/>
    </row>
    <row r="10130" spans="1:30" s="215" customFormat="1" x14ac:dyDescent="0.25">
      <c r="A10130" s="215" t="s">
        <v>160</v>
      </c>
      <c r="B10130" s="215">
        <v>6297</v>
      </c>
      <c r="C10130" s="215" t="s">
        <v>305</v>
      </c>
      <c r="D10130" s="215">
        <v>959047</v>
      </c>
      <c r="E10130" s="215">
        <v>1020</v>
      </c>
      <c r="F10130" s="215">
        <v>1122</v>
      </c>
      <c r="G10130" s="215">
        <v>1004</v>
      </c>
      <c r="I10130" s="215" t="s">
        <v>5305</v>
      </c>
      <c r="J10130" s="215" t="s">
        <v>5306</v>
      </c>
      <c r="K10130" s="215" t="s">
        <v>328</v>
      </c>
      <c r="L10130" s="215" t="s">
        <v>8190</v>
      </c>
      <c r="AD10130" s="216"/>
    </row>
    <row r="10131" spans="1:30" s="215" customFormat="1" x14ac:dyDescent="0.25">
      <c r="A10131" s="215" t="s">
        <v>160</v>
      </c>
      <c r="B10131" s="215">
        <v>6297</v>
      </c>
      <c r="C10131" s="215" t="s">
        <v>305</v>
      </c>
      <c r="D10131" s="215">
        <v>959048</v>
      </c>
      <c r="E10131" s="215">
        <v>1020</v>
      </c>
      <c r="F10131" s="215">
        <v>1122</v>
      </c>
      <c r="G10131" s="215">
        <v>1004</v>
      </c>
      <c r="I10131" s="215" t="s">
        <v>5305</v>
      </c>
      <c r="J10131" s="215" t="s">
        <v>5306</v>
      </c>
      <c r="K10131" s="215" t="s">
        <v>328</v>
      </c>
      <c r="L10131" s="215" t="s">
        <v>8190</v>
      </c>
      <c r="AD10131" s="216"/>
    </row>
    <row r="10132" spans="1:30" s="215" customFormat="1" x14ac:dyDescent="0.25">
      <c r="A10132" s="215" t="s">
        <v>160</v>
      </c>
      <c r="B10132" s="215">
        <v>6297</v>
      </c>
      <c r="C10132" s="215" t="s">
        <v>305</v>
      </c>
      <c r="D10132" s="215">
        <v>959049</v>
      </c>
      <c r="E10132" s="215">
        <v>1020</v>
      </c>
      <c r="F10132" s="215">
        <v>1122</v>
      </c>
      <c r="G10132" s="215">
        <v>1004</v>
      </c>
      <c r="I10132" s="215" t="s">
        <v>5307</v>
      </c>
      <c r="J10132" s="215" t="s">
        <v>5308</v>
      </c>
      <c r="K10132" s="215" t="s">
        <v>328</v>
      </c>
      <c r="L10132" s="215" t="s">
        <v>8191</v>
      </c>
      <c r="AD10132" s="216"/>
    </row>
    <row r="10133" spans="1:30" s="215" customFormat="1" x14ac:dyDescent="0.25">
      <c r="A10133" s="215" t="s">
        <v>160</v>
      </c>
      <c r="B10133" s="215">
        <v>6297</v>
      </c>
      <c r="C10133" s="215" t="s">
        <v>305</v>
      </c>
      <c r="D10133" s="215">
        <v>959050</v>
      </c>
      <c r="E10133" s="215">
        <v>1020</v>
      </c>
      <c r="F10133" s="215">
        <v>1122</v>
      </c>
      <c r="G10133" s="215">
        <v>1004</v>
      </c>
      <c r="I10133" s="215" t="s">
        <v>5307</v>
      </c>
      <c r="J10133" s="215" t="s">
        <v>5308</v>
      </c>
      <c r="K10133" s="215" t="s">
        <v>328</v>
      </c>
      <c r="L10133" s="215" t="s">
        <v>8191</v>
      </c>
      <c r="AD10133" s="216"/>
    </row>
    <row r="10134" spans="1:30" s="215" customFormat="1" x14ac:dyDescent="0.25">
      <c r="A10134" s="215" t="s">
        <v>160</v>
      </c>
      <c r="B10134" s="215">
        <v>6297</v>
      </c>
      <c r="C10134" s="215" t="s">
        <v>305</v>
      </c>
      <c r="D10134" s="215">
        <v>959100</v>
      </c>
      <c r="E10134" s="215">
        <v>1020</v>
      </c>
      <c r="F10134" s="215">
        <v>1122</v>
      </c>
      <c r="G10134" s="215">
        <v>1004</v>
      </c>
      <c r="I10134" s="215" t="s">
        <v>5309</v>
      </c>
      <c r="J10134" s="215" t="s">
        <v>5310</v>
      </c>
      <c r="K10134" s="215" t="s">
        <v>328</v>
      </c>
      <c r="L10134" s="215" t="s">
        <v>8192</v>
      </c>
      <c r="AD10134" s="216"/>
    </row>
    <row r="10135" spans="1:30" s="215" customFormat="1" x14ac:dyDescent="0.25">
      <c r="A10135" s="215" t="s">
        <v>160</v>
      </c>
      <c r="B10135" s="215">
        <v>6297</v>
      </c>
      <c r="C10135" s="215" t="s">
        <v>305</v>
      </c>
      <c r="D10135" s="215">
        <v>959101</v>
      </c>
      <c r="E10135" s="215">
        <v>1020</v>
      </c>
      <c r="F10135" s="215">
        <v>1122</v>
      </c>
      <c r="G10135" s="215">
        <v>1004</v>
      </c>
      <c r="I10135" s="215" t="s">
        <v>5309</v>
      </c>
      <c r="J10135" s="215" t="s">
        <v>5310</v>
      </c>
      <c r="K10135" s="215" t="s">
        <v>328</v>
      </c>
      <c r="L10135" s="215" t="s">
        <v>8192</v>
      </c>
      <c r="AD10135" s="216"/>
    </row>
    <row r="10136" spans="1:30" s="215" customFormat="1" x14ac:dyDescent="0.25">
      <c r="A10136" s="215" t="s">
        <v>160</v>
      </c>
      <c r="B10136" s="215">
        <v>6297</v>
      </c>
      <c r="C10136" s="215" t="s">
        <v>305</v>
      </c>
      <c r="D10136" s="215">
        <v>959102</v>
      </c>
      <c r="E10136" s="215">
        <v>1020</v>
      </c>
      <c r="F10136" s="215">
        <v>1122</v>
      </c>
      <c r="G10136" s="215">
        <v>1004</v>
      </c>
      <c r="I10136" s="215" t="s">
        <v>5309</v>
      </c>
      <c r="J10136" s="215" t="s">
        <v>5310</v>
      </c>
      <c r="K10136" s="215" t="s">
        <v>328</v>
      </c>
      <c r="L10136" s="215" t="s">
        <v>8192</v>
      </c>
      <c r="AD10136" s="216"/>
    </row>
    <row r="10137" spans="1:30" s="215" customFormat="1" x14ac:dyDescent="0.25">
      <c r="A10137" s="215" t="s">
        <v>160</v>
      </c>
      <c r="B10137" s="215">
        <v>6297</v>
      </c>
      <c r="C10137" s="215" t="s">
        <v>305</v>
      </c>
      <c r="D10137" s="215">
        <v>959104</v>
      </c>
      <c r="E10137" s="215">
        <v>1020</v>
      </c>
      <c r="F10137" s="215">
        <v>1122</v>
      </c>
      <c r="G10137" s="215">
        <v>1004</v>
      </c>
      <c r="I10137" s="215" t="s">
        <v>5311</v>
      </c>
      <c r="J10137" s="215" t="s">
        <v>5312</v>
      </c>
      <c r="K10137" s="215" t="s">
        <v>328</v>
      </c>
      <c r="L10137" s="215" t="s">
        <v>8193</v>
      </c>
      <c r="AD10137" s="216"/>
    </row>
    <row r="10138" spans="1:30" s="215" customFormat="1" x14ac:dyDescent="0.25">
      <c r="A10138" s="215" t="s">
        <v>160</v>
      </c>
      <c r="B10138" s="215">
        <v>6297</v>
      </c>
      <c r="C10138" s="215" t="s">
        <v>305</v>
      </c>
      <c r="D10138" s="215">
        <v>959105</v>
      </c>
      <c r="E10138" s="215">
        <v>1020</v>
      </c>
      <c r="F10138" s="215">
        <v>1122</v>
      </c>
      <c r="G10138" s="215">
        <v>1004</v>
      </c>
      <c r="I10138" s="215" t="s">
        <v>5311</v>
      </c>
      <c r="J10138" s="215" t="s">
        <v>5312</v>
      </c>
      <c r="K10138" s="215" t="s">
        <v>328</v>
      </c>
      <c r="L10138" s="215" t="s">
        <v>8193</v>
      </c>
      <c r="AD10138" s="216"/>
    </row>
    <row r="10139" spans="1:30" s="215" customFormat="1" x14ac:dyDescent="0.25">
      <c r="A10139" s="215" t="s">
        <v>160</v>
      </c>
      <c r="B10139" s="215">
        <v>6297</v>
      </c>
      <c r="C10139" s="215" t="s">
        <v>305</v>
      </c>
      <c r="D10139" s="215">
        <v>959112</v>
      </c>
      <c r="E10139" s="215">
        <v>1020</v>
      </c>
      <c r="F10139" s="215">
        <v>1122</v>
      </c>
      <c r="G10139" s="215">
        <v>1004</v>
      </c>
      <c r="I10139" s="215" t="s">
        <v>5313</v>
      </c>
      <c r="J10139" s="215" t="s">
        <v>5314</v>
      </c>
      <c r="K10139" s="215" t="s">
        <v>328</v>
      </c>
      <c r="L10139" s="215" t="s">
        <v>8194</v>
      </c>
      <c r="AD10139" s="216"/>
    </row>
    <row r="10140" spans="1:30" s="215" customFormat="1" x14ac:dyDescent="0.25">
      <c r="A10140" s="215" t="s">
        <v>160</v>
      </c>
      <c r="B10140" s="215">
        <v>6297</v>
      </c>
      <c r="C10140" s="215" t="s">
        <v>305</v>
      </c>
      <c r="D10140" s="215">
        <v>959115</v>
      </c>
      <c r="E10140" s="215">
        <v>1020</v>
      </c>
      <c r="F10140" s="215">
        <v>1122</v>
      </c>
      <c r="G10140" s="215">
        <v>1004</v>
      </c>
      <c r="I10140" s="215" t="s">
        <v>5315</v>
      </c>
      <c r="J10140" s="215" t="s">
        <v>5316</v>
      </c>
      <c r="K10140" s="215" t="s">
        <v>328</v>
      </c>
      <c r="L10140" s="215" t="s">
        <v>8194</v>
      </c>
      <c r="AD10140" s="216"/>
    </row>
    <row r="10141" spans="1:30" s="215" customFormat="1" x14ac:dyDescent="0.25">
      <c r="A10141" s="215" t="s">
        <v>160</v>
      </c>
      <c r="B10141" s="215">
        <v>6297</v>
      </c>
      <c r="C10141" s="215" t="s">
        <v>305</v>
      </c>
      <c r="D10141" s="215">
        <v>959116</v>
      </c>
      <c r="E10141" s="215">
        <v>1020</v>
      </c>
      <c r="F10141" s="215">
        <v>1122</v>
      </c>
      <c r="G10141" s="215">
        <v>1004</v>
      </c>
      <c r="I10141" s="215" t="s">
        <v>5317</v>
      </c>
      <c r="J10141" s="215" t="s">
        <v>5318</v>
      </c>
      <c r="K10141" s="215" t="s">
        <v>328</v>
      </c>
      <c r="L10141" s="215" t="s">
        <v>8195</v>
      </c>
      <c r="AD10141" s="216"/>
    </row>
    <row r="10142" spans="1:30" s="215" customFormat="1" x14ac:dyDescent="0.25">
      <c r="A10142" s="215" t="s">
        <v>160</v>
      </c>
      <c r="B10142" s="215">
        <v>6297</v>
      </c>
      <c r="C10142" s="215" t="s">
        <v>305</v>
      </c>
      <c r="D10142" s="215">
        <v>959117</v>
      </c>
      <c r="E10142" s="215">
        <v>1020</v>
      </c>
      <c r="F10142" s="215">
        <v>1122</v>
      </c>
      <c r="G10142" s="215">
        <v>1004</v>
      </c>
      <c r="I10142" s="215" t="s">
        <v>5317</v>
      </c>
      <c r="J10142" s="215" t="s">
        <v>5318</v>
      </c>
      <c r="K10142" s="215" t="s">
        <v>328</v>
      </c>
      <c r="L10142" s="215" t="s">
        <v>8195</v>
      </c>
      <c r="AD10142" s="216"/>
    </row>
    <row r="10143" spans="1:30" s="215" customFormat="1" x14ac:dyDescent="0.25">
      <c r="A10143" s="215" t="s">
        <v>160</v>
      </c>
      <c r="B10143" s="215">
        <v>6297</v>
      </c>
      <c r="C10143" s="215" t="s">
        <v>305</v>
      </c>
      <c r="D10143" s="215">
        <v>959118</v>
      </c>
      <c r="E10143" s="215">
        <v>1020</v>
      </c>
      <c r="F10143" s="215">
        <v>1122</v>
      </c>
      <c r="G10143" s="215">
        <v>1004</v>
      </c>
      <c r="I10143" s="215" t="s">
        <v>5317</v>
      </c>
      <c r="J10143" s="215" t="s">
        <v>5318</v>
      </c>
      <c r="K10143" s="215" t="s">
        <v>328</v>
      </c>
      <c r="L10143" s="215" t="s">
        <v>8195</v>
      </c>
      <c r="AD10143" s="216"/>
    </row>
    <row r="10144" spans="1:30" s="215" customFormat="1" x14ac:dyDescent="0.25">
      <c r="A10144" s="215" t="s">
        <v>160</v>
      </c>
      <c r="B10144" s="215">
        <v>6297</v>
      </c>
      <c r="C10144" s="215" t="s">
        <v>305</v>
      </c>
      <c r="D10144" s="215">
        <v>959156</v>
      </c>
      <c r="E10144" s="215">
        <v>1030</v>
      </c>
      <c r="F10144" s="215">
        <v>1122</v>
      </c>
      <c r="G10144" s="215">
        <v>1004</v>
      </c>
      <c r="I10144" s="215" t="s">
        <v>5319</v>
      </c>
      <c r="J10144" s="215" t="s">
        <v>5320</v>
      </c>
      <c r="K10144" s="215" t="s">
        <v>328</v>
      </c>
      <c r="L10144" s="215" t="s">
        <v>8196</v>
      </c>
      <c r="AD10144" s="216"/>
    </row>
    <row r="10145" spans="1:30" s="215" customFormat="1" x14ac:dyDescent="0.25">
      <c r="A10145" s="215" t="s">
        <v>160</v>
      </c>
      <c r="B10145" s="215">
        <v>6297</v>
      </c>
      <c r="C10145" s="215" t="s">
        <v>305</v>
      </c>
      <c r="D10145" s="215">
        <v>959157</v>
      </c>
      <c r="E10145" s="215">
        <v>1020</v>
      </c>
      <c r="F10145" s="215">
        <v>1122</v>
      </c>
      <c r="G10145" s="215">
        <v>1004</v>
      </c>
      <c r="I10145" s="215" t="s">
        <v>5319</v>
      </c>
      <c r="J10145" s="215" t="s">
        <v>5320</v>
      </c>
      <c r="K10145" s="215" t="s">
        <v>328</v>
      </c>
      <c r="L10145" s="215" t="s">
        <v>8196</v>
      </c>
      <c r="AD10145" s="216"/>
    </row>
    <row r="10146" spans="1:30" s="215" customFormat="1" x14ac:dyDescent="0.25">
      <c r="A10146" s="215" t="s">
        <v>160</v>
      </c>
      <c r="B10146" s="215">
        <v>6297</v>
      </c>
      <c r="C10146" s="215" t="s">
        <v>305</v>
      </c>
      <c r="D10146" s="215">
        <v>959158</v>
      </c>
      <c r="E10146" s="215">
        <v>1020</v>
      </c>
      <c r="F10146" s="215">
        <v>1122</v>
      </c>
      <c r="G10146" s="215">
        <v>1004</v>
      </c>
      <c r="I10146" s="215" t="s">
        <v>5319</v>
      </c>
      <c r="J10146" s="215" t="s">
        <v>5320</v>
      </c>
      <c r="K10146" s="215" t="s">
        <v>328</v>
      </c>
      <c r="L10146" s="215" t="s">
        <v>8196</v>
      </c>
      <c r="AD10146" s="216"/>
    </row>
    <row r="10147" spans="1:30" s="215" customFormat="1" x14ac:dyDescent="0.25">
      <c r="A10147" s="215" t="s">
        <v>160</v>
      </c>
      <c r="B10147" s="215">
        <v>6297</v>
      </c>
      <c r="C10147" s="215" t="s">
        <v>305</v>
      </c>
      <c r="D10147" s="215">
        <v>959168</v>
      </c>
      <c r="E10147" s="215">
        <v>1040</v>
      </c>
      <c r="G10147" s="215">
        <v>1004</v>
      </c>
      <c r="I10147" s="215" t="s">
        <v>19647</v>
      </c>
      <c r="J10147" s="215" t="s">
        <v>19648</v>
      </c>
      <c r="K10147" s="215" t="s">
        <v>8688</v>
      </c>
      <c r="L10147" s="215" t="s">
        <v>22569</v>
      </c>
      <c r="AD10147" s="216"/>
    </row>
    <row r="10148" spans="1:30" s="215" customFormat="1" x14ac:dyDescent="0.25">
      <c r="A10148" s="215" t="s">
        <v>160</v>
      </c>
      <c r="B10148" s="215">
        <v>6297</v>
      </c>
      <c r="C10148" s="215" t="s">
        <v>305</v>
      </c>
      <c r="D10148" s="215">
        <v>959169</v>
      </c>
      <c r="E10148" s="215">
        <v>1030</v>
      </c>
      <c r="F10148" s="215">
        <v>1122</v>
      </c>
      <c r="G10148" s="215">
        <v>1004</v>
      </c>
      <c r="I10148" s="215" t="s">
        <v>5321</v>
      </c>
      <c r="J10148" s="215" t="s">
        <v>5322</v>
      </c>
      <c r="K10148" s="215" t="s">
        <v>328</v>
      </c>
      <c r="L10148" s="215" t="s">
        <v>8197</v>
      </c>
      <c r="AD10148" s="216"/>
    </row>
    <row r="10149" spans="1:30" s="215" customFormat="1" x14ac:dyDescent="0.25">
      <c r="A10149" s="215" t="s">
        <v>160</v>
      </c>
      <c r="B10149" s="215">
        <v>6297</v>
      </c>
      <c r="C10149" s="215" t="s">
        <v>305</v>
      </c>
      <c r="D10149" s="215">
        <v>959209</v>
      </c>
      <c r="E10149" s="215">
        <v>1020</v>
      </c>
      <c r="F10149" s="215">
        <v>1122</v>
      </c>
      <c r="G10149" s="215">
        <v>1004</v>
      </c>
      <c r="I10149" s="215" t="s">
        <v>5323</v>
      </c>
      <c r="J10149" s="215" t="s">
        <v>5324</v>
      </c>
      <c r="K10149" s="215" t="s">
        <v>328</v>
      </c>
      <c r="L10149" s="215" t="s">
        <v>8198</v>
      </c>
      <c r="AD10149" s="216"/>
    </row>
    <row r="10150" spans="1:30" s="215" customFormat="1" x14ac:dyDescent="0.25">
      <c r="A10150" s="215" t="s">
        <v>160</v>
      </c>
      <c r="B10150" s="215">
        <v>6297</v>
      </c>
      <c r="C10150" s="215" t="s">
        <v>305</v>
      </c>
      <c r="D10150" s="215">
        <v>959210</v>
      </c>
      <c r="E10150" s="215">
        <v>1020</v>
      </c>
      <c r="F10150" s="215">
        <v>1122</v>
      </c>
      <c r="G10150" s="215">
        <v>1004</v>
      </c>
      <c r="I10150" s="215" t="s">
        <v>5323</v>
      </c>
      <c r="J10150" s="215" t="s">
        <v>5324</v>
      </c>
      <c r="K10150" s="215" t="s">
        <v>328</v>
      </c>
      <c r="L10150" s="215" t="s">
        <v>8198</v>
      </c>
      <c r="AD10150" s="216"/>
    </row>
    <row r="10151" spans="1:30" s="215" customFormat="1" x14ac:dyDescent="0.25">
      <c r="A10151" s="215" t="s">
        <v>160</v>
      </c>
      <c r="B10151" s="215">
        <v>6297</v>
      </c>
      <c r="C10151" s="215" t="s">
        <v>305</v>
      </c>
      <c r="D10151" s="215">
        <v>959213</v>
      </c>
      <c r="E10151" s="215">
        <v>1020</v>
      </c>
      <c r="F10151" s="215">
        <v>1121</v>
      </c>
      <c r="G10151" s="215">
        <v>1004</v>
      </c>
      <c r="I10151" s="215" t="s">
        <v>5325</v>
      </c>
      <c r="J10151" s="215" t="s">
        <v>5326</v>
      </c>
      <c r="K10151" s="215" t="s">
        <v>328</v>
      </c>
      <c r="L10151" s="215" t="s">
        <v>8199</v>
      </c>
      <c r="AD10151" s="216"/>
    </row>
    <row r="10152" spans="1:30" s="215" customFormat="1" x14ac:dyDescent="0.25">
      <c r="A10152" s="215" t="s">
        <v>160</v>
      </c>
      <c r="B10152" s="215">
        <v>6297</v>
      </c>
      <c r="C10152" s="215" t="s">
        <v>305</v>
      </c>
      <c r="D10152" s="215">
        <v>959214</v>
      </c>
      <c r="E10152" s="215">
        <v>1040</v>
      </c>
      <c r="F10152" s="215">
        <v>1121</v>
      </c>
      <c r="G10152" s="215">
        <v>1004</v>
      </c>
      <c r="I10152" s="215" t="s">
        <v>5325</v>
      </c>
      <c r="J10152" s="215" t="s">
        <v>5326</v>
      </c>
      <c r="K10152" s="215" t="s">
        <v>328</v>
      </c>
      <c r="L10152" s="215" t="s">
        <v>8199</v>
      </c>
      <c r="AD10152" s="216"/>
    </row>
    <row r="10153" spans="1:30" s="215" customFormat="1" x14ac:dyDescent="0.25">
      <c r="A10153" s="215" t="s">
        <v>160</v>
      </c>
      <c r="B10153" s="215">
        <v>6297</v>
      </c>
      <c r="C10153" s="215" t="s">
        <v>305</v>
      </c>
      <c r="D10153" s="215">
        <v>959215</v>
      </c>
      <c r="E10153" s="215">
        <v>1020</v>
      </c>
      <c r="F10153" s="215">
        <v>1121</v>
      </c>
      <c r="G10153" s="215">
        <v>1004</v>
      </c>
      <c r="I10153" s="215" t="s">
        <v>5325</v>
      </c>
      <c r="J10153" s="215" t="s">
        <v>5326</v>
      </c>
      <c r="K10153" s="215" t="s">
        <v>328</v>
      </c>
      <c r="L10153" s="215" t="s">
        <v>8199</v>
      </c>
      <c r="AD10153" s="216"/>
    </row>
    <row r="10154" spans="1:30" s="215" customFormat="1" x14ac:dyDescent="0.25">
      <c r="A10154" s="215" t="s">
        <v>160</v>
      </c>
      <c r="B10154" s="215">
        <v>6297</v>
      </c>
      <c r="C10154" s="215" t="s">
        <v>305</v>
      </c>
      <c r="D10154" s="215">
        <v>959229</v>
      </c>
      <c r="E10154" s="215">
        <v>1020</v>
      </c>
      <c r="F10154" s="215">
        <v>1121</v>
      </c>
      <c r="G10154" s="215">
        <v>1004</v>
      </c>
      <c r="I10154" s="215" t="s">
        <v>5327</v>
      </c>
      <c r="J10154" s="215" t="s">
        <v>5328</v>
      </c>
      <c r="K10154" s="215" t="s">
        <v>328</v>
      </c>
      <c r="L10154" s="215" t="s">
        <v>8200</v>
      </c>
      <c r="AD10154" s="216"/>
    </row>
    <row r="10155" spans="1:30" s="215" customFormat="1" x14ac:dyDescent="0.25">
      <c r="A10155" s="215" t="s">
        <v>160</v>
      </c>
      <c r="B10155" s="215">
        <v>6297</v>
      </c>
      <c r="C10155" s="215" t="s">
        <v>305</v>
      </c>
      <c r="D10155" s="215">
        <v>959230</v>
      </c>
      <c r="E10155" s="215">
        <v>1020</v>
      </c>
      <c r="F10155" s="215">
        <v>1121</v>
      </c>
      <c r="G10155" s="215">
        <v>1004</v>
      </c>
      <c r="I10155" s="215" t="s">
        <v>5327</v>
      </c>
      <c r="J10155" s="215" t="s">
        <v>5328</v>
      </c>
      <c r="K10155" s="215" t="s">
        <v>328</v>
      </c>
      <c r="L10155" s="215" t="s">
        <v>8200</v>
      </c>
      <c r="AD10155" s="216"/>
    </row>
    <row r="10156" spans="1:30" s="215" customFormat="1" x14ac:dyDescent="0.25">
      <c r="A10156" s="215" t="s">
        <v>160</v>
      </c>
      <c r="B10156" s="215">
        <v>6297</v>
      </c>
      <c r="C10156" s="215" t="s">
        <v>305</v>
      </c>
      <c r="D10156" s="215">
        <v>959243</v>
      </c>
      <c r="E10156" s="215">
        <v>1030</v>
      </c>
      <c r="F10156" s="215">
        <v>1122</v>
      </c>
      <c r="G10156" s="215">
        <v>1004</v>
      </c>
      <c r="I10156" s="215" t="s">
        <v>5329</v>
      </c>
      <c r="J10156" s="215" t="s">
        <v>5330</v>
      </c>
      <c r="K10156" s="215" t="s">
        <v>328</v>
      </c>
      <c r="L10156" s="215" t="s">
        <v>8201</v>
      </c>
      <c r="AD10156" s="216"/>
    </row>
    <row r="10157" spans="1:30" s="215" customFormat="1" x14ac:dyDescent="0.25">
      <c r="A10157" s="215" t="s">
        <v>160</v>
      </c>
      <c r="B10157" s="215">
        <v>6297</v>
      </c>
      <c r="C10157" s="215" t="s">
        <v>305</v>
      </c>
      <c r="D10157" s="215">
        <v>959244</v>
      </c>
      <c r="E10157" s="215">
        <v>1020</v>
      </c>
      <c r="F10157" s="215">
        <v>1122</v>
      </c>
      <c r="G10157" s="215">
        <v>1004</v>
      </c>
      <c r="I10157" s="215" t="s">
        <v>5329</v>
      </c>
      <c r="J10157" s="215" t="s">
        <v>5330</v>
      </c>
      <c r="K10157" s="215" t="s">
        <v>328</v>
      </c>
      <c r="L10157" s="215" t="s">
        <v>8201</v>
      </c>
      <c r="AD10157" s="216"/>
    </row>
    <row r="10158" spans="1:30" s="215" customFormat="1" x14ac:dyDescent="0.25">
      <c r="A10158" s="215" t="s">
        <v>160</v>
      </c>
      <c r="B10158" s="215">
        <v>6297</v>
      </c>
      <c r="C10158" s="215" t="s">
        <v>305</v>
      </c>
      <c r="D10158" s="215">
        <v>959253</v>
      </c>
      <c r="E10158" s="215">
        <v>1020</v>
      </c>
      <c r="F10158" s="215">
        <v>1122</v>
      </c>
      <c r="G10158" s="215">
        <v>1004</v>
      </c>
      <c r="I10158" s="215" t="s">
        <v>5331</v>
      </c>
      <c r="J10158" s="215" t="s">
        <v>5332</v>
      </c>
      <c r="K10158" s="215" t="s">
        <v>328</v>
      </c>
      <c r="L10158" s="215" t="s">
        <v>8202</v>
      </c>
      <c r="AD10158" s="216"/>
    </row>
    <row r="10159" spans="1:30" s="215" customFormat="1" x14ac:dyDescent="0.25">
      <c r="A10159" s="215" t="s">
        <v>160</v>
      </c>
      <c r="B10159" s="215">
        <v>6297</v>
      </c>
      <c r="C10159" s="215" t="s">
        <v>305</v>
      </c>
      <c r="D10159" s="215">
        <v>959256</v>
      </c>
      <c r="E10159" s="215">
        <v>1020</v>
      </c>
      <c r="F10159" s="215">
        <v>1122</v>
      </c>
      <c r="G10159" s="215">
        <v>1004</v>
      </c>
      <c r="I10159" s="215" t="s">
        <v>5331</v>
      </c>
      <c r="J10159" s="215" t="s">
        <v>5332</v>
      </c>
      <c r="K10159" s="215" t="s">
        <v>328</v>
      </c>
      <c r="L10159" s="215" t="s">
        <v>8202</v>
      </c>
      <c r="AD10159" s="216"/>
    </row>
    <row r="10160" spans="1:30" s="215" customFormat="1" x14ac:dyDescent="0.25">
      <c r="A10160" s="215" t="s">
        <v>160</v>
      </c>
      <c r="B10160" s="215">
        <v>6297</v>
      </c>
      <c r="C10160" s="215" t="s">
        <v>305</v>
      </c>
      <c r="D10160" s="215">
        <v>959257</v>
      </c>
      <c r="E10160" s="215">
        <v>1020</v>
      </c>
      <c r="F10160" s="215">
        <v>1122</v>
      </c>
      <c r="G10160" s="215">
        <v>1004</v>
      </c>
      <c r="I10160" s="215" t="s">
        <v>5331</v>
      </c>
      <c r="J10160" s="215" t="s">
        <v>5332</v>
      </c>
      <c r="K10160" s="215" t="s">
        <v>328</v>
      </c>
      <c r="L10160" s="215" t="s">
        <v>8202</v>
      </c>
      <c r="AD10160" s="216"/>
    </row>
    <row r="10161" spans="1:30" s="215" customFormat="1" x14ac:dyDescent="0.25">
      <c r="A10161" s="215" t="s">
        <v>160</v>
      </c>
      <c r="B10161" s="215">
        <v>6297</v>
      </c>
      <c r="C10161" s="215" t="s">
        <v>305</v>
      </c>
      <c r="D10161" s="215">
        <v>959259</v>
      </c>
      <c r="E10161" s="215">
        <v>1020</v>
      </c>
      <c r="F10161" s="215">
        <v>1122</v>
      </c>
      <c r="G10161" s="215">
        <v>1004</v>
      </c>
      <c r="I10161" s="215" t="s">
        <v>23850</v>
      </c>
      <c r="J10161" s="215" t="s">
        <v>23851</v>
      </c>
      <c r="K10161" s="215" t="s">
        <v>328</v>
      </c>
      <c r="L10161" s="215" t="s">
        <v>8203</v>
      </c>
      <c r="AD10161" s="216"/>
    </row>
    <row r="10162" spans="1:30" s="215" customFormat="1" x14ac:dyDescent="0.25">
      <c r="A10162" s="215" t="s">
        <v>160</v>
      </c>
      <c r="B10162" s="215">
        <v>6297</v>
      </c>
      <c r="C10162" s="215" t="s">
        <v>305</v>
      </c>
      <c r="D10162" s="215">
        <v>959260</v>
      </c>
      <c r="E10162" s="215">
        <v>1020</v>
      </c>
      <c r="F10162" s="215">
        <v>1122</v>
      </c>
      <c r="G10162" s="215">
        <v>1004</v>
      </c>
      <c r="I10162" s="215" t="s">
        <v>23850</v>
      </c>
      <c r="J10162" s="215" t="s">
        <v>23851</v>
      </c>
      <c r="K10162" s="215" t="s">
        <v>328</v>
      </c>
      <c r="L10162" s="215" t="s">
        <v>8203</v>
      </c>
      <c r="AD10162" s="216"/>
    </row>
    <row r="10163" spans="1:30" s="215" customFormat="1" x14ac:dyDescent="0.25">
      <c r="A10163" s="215" t="s">
        <v>160</v>
      </c>
      <c r="B10163" s="215">
        <v>6297</v>
      </c>
      <c r="C10163" s="215" t="s">
        <v>305</v>
      </c>
      <c r="D10163" s="215">
        <v>959262</v>
      </c>
      <c r="E10163" s="215">
        <v>1020</v>
      </c>
      <c r="F10163" s="215">
        <v>1122</v>
      </c>
      <c r="G10163" s="215">
        <v>1004</v>
      </c>
      <c r="I10163" s="215" t="s">
        <v>5333</v>
      </c>
      <c r="J10163" s="215" t="s">
        <v>5334</v>
      </c>
      <c r="K10163" s="215" t="s">
        <v>328</v>
      </c>
      <c r="L10163" s="215" t="s">
        <v>8204</v>
      </c>
      <c r="AD10163" s="216"/>
    </row>
    <row r="10164" spans="1:30" s="215" customFormat="1" x14ac:dyDescent="0.25">
      <c r="A10164" s="215" t="s">
        <v>160</v>
      </c>
      <c r="B10164" s="215">
        <v>6297</v>
      </c>
      <c r="C10164" s="215" t="s">
        <v>305</v>
      </c>
      <c r="D10164" s="215">
        <v>959272</v>
      </c>
      <c r="E10164" s="215">
        <v>1020</v>
      </c>
      <c r="F10164" s="215">
        <v>1110</v>
      </c>
      <c r="G10164" s="215">
        <v>1004</v>
      </c>
      <c r="I10164" s="215" t="s">
        <v>5335</v>
      </c>
      <c r="J10164" s="215" t="s">
        <v>5336</v>
      </c>
      <c r="K10164" s="215" t="s">
        <v>328</v>
      </c>
      <c r="L10164" s="215" t="s">
        <v>8205</v>
      </c>
      <c r="AD10164" s="216"/>
    </row>
    <row r="10165" spans="1:30" s="215" customFormat="1" x14ac:dyDescent="0.25">
      <c r="A10165" s="215" t="s">
        <v>160</v>
      </c>
      <c r="B10165" s="215">
        <v>6297</v>
      </c>
      <c r="C10165" s="215" t="s">
        <v>305</v>
      </c>
      <c r="D10165" s="215">
        <v>959273</v>
      </c>
      <c r="E10165" s="215">
        <v>1020</v>
      </c>
      <c r="F10165" s="215">
        <v>1110</v>
      </c>
      <c r="G10165" s="215">
        <v>1004</v>
      </c>
      <c r="I10165" s="215" t="s">
        <v>5337</v>
      </c>
      <c r="J10165" s="215" t="s">
        <v>5338</v>
      </c>
      <c r="K10165" s="215" t="s">
        <v>328</v>
      </c>
      <c r="L10165" s="215" t="s">
        <v>8206</v>
      </c>
      <c r="AD10165" s="216"/>
    </row>
    <row r="10166" spans="1:30" s="215" customFormat="1" x14ac:dyDescent="0.25">
      <c r="A10166" s="215" t="s">
        <v>160</v>
      </c>
      <c r="B10166" s="215">
        <v>6297</v>
      </c>
      <c r="C10166" s="215" t="s">
        <v>305</v>
      </c>
      <c r="D10166" s="215">
        <v>959274</v>
      </c>
      <c r="E10166" s="215">
        <v>1020</v>
      </c>
      <c r="F10166" s="215">
        <v>1110</v>
      </c>
      <c r="G10166" s="215">
        <v>1004</v>
      </c>
      <c r="I10166" s="215" t="s">
        <v>5335</v>
      </c>
      <c r="J10166" s="215" t="s">
        <v>5336</v>
      </c>
      <c r="K10166" s="215" t="s">
        <v>328</v>
      </c>
      <c r="L10166" s="215" t="s">
        <v>8205</v>
      </c>
      <c r="AD10166" s="216"/>
    </row>
    <row r="10167" spans="1:30" s="215" customFormat="1" x14ac:dyDescent="0.25">
      <c r="A10167" s="215" t="s">
        <v>160</v>
      </c>
      <c r="B10167" s="215">
        <v>6297</v>
      </c>
      <c r="C10167" s="215" t="s">
        <v>305</v>
      </c>
      <c r="D10167" s="215">
        <v>959275</v>
      </c>
      <c r="E10167" s="215">
        <v>1020</v>
      </c>
      <c r="F10167" s="215">
        <v>1110</v>
      </c>
      <c r="G10167" s="215">
        <v>1004</v>
      </c>
      <c r="I10167" s="215" t="s">
        <v>5337</v>
      </c>
      <c r="J10167" s="215" t="s">
        <v>5338</v>
      </c>
      <c r="K10167" s="215" t="s">
        <v>328</v>
      </c>
      <c r="L10167" s="215" t="s">
        <v>8206</v>
      </c>
      <c r="AD10167" s="216"/>
    </row>
    <row r="10168" spans="1:30" s="215" customFormat="1" x14ac:dyDescent="0.25">
      <c r="A10168" s="215" t="s">
        <v>160</v>
      </c>
      <c r="B10168" s="215">
        <v>6297</v>
      </c>
      <c r="C10168" s="215" t="s">
        <v>305</v>
      </c>
      <c r="D10168" s="215">
        <v>959276</v>
      </c>
      <c r="E10168" s="215">
        <v>1020</v>
      </c>
      <c r="F10168" s="215">
        <v>1110</v>
      </c>
      <c r="G10168" s="215">
        <v>1004</v>
      </c>
      <c r="I10168" s="215" t="s">
        <v>5339</v>
      </c>
      <c r="J10168" s="215" t="s">
        <v>5340</v>
      </c>
      <c r="K10168" s="215" t="s">
        <v>328</v>
      </c>
      <c r="L10168" s="215" t="s">
        <v>8207</v>
      </c>
      <c r="AD10168" s="216"/>
    </row>
    <row r="10169" spans="1:30" s="215" customFormat="1" x14ac:dyDescent="0.25">
      <c r="A10169" s="215" t="s">
        <v>160</v>
      </c>
      <c r="B10169" s="215">
        <v>6297</v>
      </c>
      <c r="C10169" s="215" t="s">
        <v>305</v>
      </c>
      <c r="D10169" s="215">
        <v>959277</v>
      </c>
      <c r="E10169" s="215">
        <v>1020</v>
      </c>
      <c r="F10169" s="215">
        <v>1110</v>
      </c>
      <c r="G10169" s="215">
        <v>1004</v>
      </c>
      <c r="I10169" s="215" t="s">
        <v>5339</v>
      </c>
      <c r="J10169" s="215" t="s">
        <v>5340</v>
      </c>
      <c r="K10169" s="215" t="s">
        <v>328</v>
      </c>
      <c r="L10169" s="215" t="s">
        <v>8207</v>
      </c>
      <c r="AD10169" s="216"/>
    </row>
    <row r="10170" spans="1:30" s="215" customFormat="1" x14ac:dyDescent="0.25">
      <c r="A10170" s="215" t="s">
        <v>160</v>
      </c>
      <c r="B10170" s="215">
        <v>6297</v>
      </c>
      <c r="C10170" s="215" t="s">
        <v>305</v>
      </c>
      <c r="D10170" s="215">
        <v>959278</v>
      </c>
      <c r="E10170" s="215">
        <v>1020</v>
      </c>
      <c r="F10170" s="215">
        <v>1110</v>
      </c>
      <c r="G10170" s="215">
        <v>1004</v>
      </c>
      <c r="I10170" s="215" t="s">
        <v>5341</v>
      </c>
      <c r="J10170" s="215" t="s">
        <v>5342</v>
      </c>
      <c r="K10170" s="215" t="s">
        <v>328</v>
      </c>
      <c r="L10170" s="215" t="s">
        <v>8208</v>
      </c>
      <c r="AD10170" s="216"/>
    </row>
    <row r="10171" spans="1:30" s="215" customFormat="1" x14ac:dyDescent="0.25">
      <c r="A10171" s="215" t="s">
        <v>160</v>
      </c>
      <c r="B10171" s="215">
        <v>6297</v>
      </c>
      <c r="C10171" s="215" t="s">
        <v>305</v>
      </c>
      <c r="D10171" s="215">
        <v>959279</v>
      </c>
      <c r="E10171" s="215">
        <v>1020</v>
      </c>
      <c r="F10171" s="215">
        <v>1110</v>
      </c>
      <c r="G10171" s="215">
        <v>1004</v>
      </c>
      <c r="I10171" s="215" t="s">
        <v>5343</v>
      </c>
      <c r="J10171" s="215" t="s">
        <v>5344</v>
      </c>
      <c r="K10171" s="215" t="s">
        <v>328</v>
      </c>
      <c r="L10171" s="215" t="s">
        <v>8209</v>
      </c>
      <c r="AD10171" s="216"/>
    </row>
    <row r="10172" spans="1:30" s="215" customFormat="1" x14ac:dyDescent="0.25">
      <c r="A10172" s="215" t="s">
        <v>160</v>
      </c>
      <c r="B10172" s="215">
        <v>6297</v>
      </c>
      <c r="C10172" s="215" t="s">
        <v>305</v>
      </c>
      <c r="D10172" s="215">
        <v>959280</v>
      </c>
      <c r="E10172" s="215">
        <v>1020</v>
      </c>
      <c r="F10172" s="215">
        <v>1110</v>
      </c>
      <c r="G10172" s="215">
        <v>1004</v>
      </c>
      <c r="I10172" s="215" t="s">
        <v>5341</v>
      </c>
      <c r="J10172" s="215" t="s">
        <v>5342</v>
      </c>
      <c r="K10172" s="215" t="s">
        <v>328</v>
      </c>
      <c r="L10172" s="215" t="s">
        <v>8208</v>
      </c>
      <c r="AD10172" s="216"/>
    </row>
    <row r="10173" spans="1:30" s="215" customFormat="1" x14ac:dyDescent="0.25">
      <c r="A10173" s="215" t="s">
        <v>160</v>
      </c>
      <c r="B10173" s="215">
        <v>6297</v>
      </c>
      <c r="C10173" s="215" t="s">
        <v>305</v>
      </c>
      <c r="D10173" s="215">
        <v>959281</v>
      </c>
      <c r="E10173" s="215">
        <v>1020</v>
      </c>
      <c r="F10173" s="215">
        <v>1110</v>
      </c>
      <c r="G10173" s="215">
        <v>1004</v>
      </c>
      <c r="I10173" s="215" t="s">
        <v>5343</v>
      </c>
      <c r="J10173" s="215" t="s">
        <v>5344</v>
      </c>
      <c r="K10173" s="215" t="s">
        <v>328</v>
      </c>
      <c r="L10173" s="215" t="s">
        <v>8209</v>
      </c>
      <c r="AD10173" s="216"/>
    </row>
    <row r="10174" spans="1:30" s="215" customFormat="1" x14ac:dyDescent="0.25">
      <c r="A10174" s="215" t="s">
        <v>160</v>
      </c>
      <c r="B10174" s="215">
        <v>6297</v>
      </c>
      <c r="C10174" s="215" t="s">
        <v>305</v>
      </c>
      <c r="D10174" s="215">
        <v>959282</v>
      </c>
      <c r="E10174" s="215">
        <v>1020</v>
      </c>
      <c r="F10174" s="215">
        <v>1110</v>
      </c>
      <c r="G10174" s="215">
        <v>1004</v>
      </c>
      <c r="I10174" s="215" t="s">
        <v>5345</v>
      </c>
      <c r="J10174" s="215" t="s">
        <v>5346</v>
      </c>
      <c r="K10174" s="215" t="s">
        <v>328</v>
      </c>
      <c r="L10174" s="215" t="s">
        <v>8210</v>
      </c>
      <c r="AD10174" s="216"/>
    </row>
    <row r="10175" spans="1:30" s="215" customFormat="1" x14ac:dyDescent="0.25">
      <c r="A10175" s="215" t="s">
        <v>160</v>
      </c>
      <c r="B10175" s="215">
        <v>6297</v>
      </c>
      <c r="C10175" s="215" t="s">
        <v>305</v>
      </c>
      <c r="D10175" s="215">
        <v>959283</v>
      </c>
      <c r="E10175" s="215">
        <v>1020</v>
      </c>
      <c r="F10175" s="215">
        <v>1110</v>
      </c>
      <c r="G10175" s="215">
        <v>1004</v>
      </c>
      <c r="I10175" s="215" t="s">
        <v>5347</v>
      </c>
      <c r="J10175" s="215" t="s">
        <v>5348</v>
      </c>
      <c r="K10175" s="215" t="s">
        <v>328</v>
      </c>
      <c r="L10175" s="215" t="s">
        <v>8211</v>
      </c>
      <c r="AD10175" s="216"/>
    </row>
    <row r="10176" spans="1:30" s="215" customFormat="1" x14ac:dyDescent="0.25">
      <c r="A10176" s="215" t="s">
        <v>160</v>
      </c>
      <c r="B10176" s="215">
        <v>6297</v>
      </c>
      <c r="C10176" s="215" t="s">
        <v>305</v>
      </c>
      <c r="D10176" s="215">
        <v>959284</v>
      </c>
      <c r="E10176" s="215">
        <v>1020</v>
      </c>
      <c r="F10176" s="215">
        <v>1110</v>
      </c>
      <c r="G10176" s="215">
        <v>1004</v>
      </c>
      <c r="I10176" s="215" t="s">
        <v>5345</v>
      </c>
      <c r="J10176" s="215" t="s">
        <v>5346</v>
      </c>
      <c r="K10176" s="215" t="s">
        <v>328</v>
      </c>
      <c r="L10176" s="215" t="s">
        <v>8210</v>
      </c>
      <c r="AD10176" s="216"/>
    </row>
    <row r="10177" spans="1:30" s="215" customFormat="1" x14ac:dyDescent="0.25">
      <c r="A10177" s="215" t="s">
        <v>160</v>
      </c>
      <c r="B10177" s="215">
        <v>6297</v>
      </c>
      <c r="C10177" s="215" t="s">
        <v>305</v>
      </c>
      <c r="D10177" s="215">
        <v>959285</v>
      </c>
      <c r="E10177" s="215">
        <v>1020</v>
      </c>
      <c r="F10177" s="215">
        <v>1110</v>
      </c>
      <c r="G10177" s="215">
        <v>1004</v>
      </c>
      <c r="I10177" s="215" t="s">
        <v>5347</v>
      </c>
      <c r="J10177" s="215" t="s">
        <v>5348</v>
      </c>
      <c r="K10177" s="215" t="s">
        <v>328</v>
      </c>
      <c r="L10177" s="215" t="s">
        <v>8211</v>
      </c>
      <c r="AD10177" s="216"/>
    </row>
    <row r="10178" spans="1:30" s="215" customFormat="1" x14ac:dyDescent="0.25">
      <c r="A10178" s="215" t="s">
        <v>160</v>
      </c>
      <c r="B10178" s="215">
        <v>6297</v>
      </c>
      <c r="C10178" s="215" t="s">
        <v>305</v>
      </c>
      <c r="D10178" s="215">
        <v>959286</v>
      </c>
      <c r="E10178" s="215">
        <v>1020</v>
      </c>
      <c r="F10178" s="215">
        <v>1110</v>
      </c>
      <c r="G10178" s="215">
        <v>1004</v>
      </c>
      <c r="I10178" s="215" t="s">
        <v>5349</v>
      </c>
      <c r="J10178" s="215" t="s">
        <v>5350</v>
      </c>
      <c r="K10178" s="215" t="s">
        <v>328</v>
      </c>
      <c r="L10178" s="215" t="s">
        <v>8212</v>
      </c>
      <c r="AD10178" s="216"/>
    </row>
    <row r="10179" spans="1:30" s="215" customFormat="1" x14ac:dyDescent="0.25">
      <c r="A10179" s="215" t="s">
        <v>160</v>
      </c>
      <c r="B10179" s="215">
        <v>6297</v>
      </c>
      <c r="C10179" s="215" t="s">
        <v>305</v>
      </c>
      <c r="D10179" s="215">
        <v>959287</v>
      </c>
      <c r="E10179" s="215">
        <v>1020</v>
      </c>
      <c r="F10179" s="215">
        <v>1110</v>
      </c>
      <c r="G10179" s="215">
        <v>1004</v>
      </c>
      <c r="I10179" s="215" t="s">
        <v>5351</v>
      </c>
      <c r="J10179" s="215" t="s">
        <v>5352</v>
      </c>
      <c r="K10179" s="215" t="s">
        <v>328</v>
      </c>
      <c r="L10179" s="215" t="s">
        <v>8213</v>
      </c>
      <c r="AD10179" s="216"/>
    </row>
    <row r="10180" spans="1:30" s="215" customFormat="1" x14ac:dyDescent="0.25">
      <c r="A10180" s="215" t="s">
        <v>160</v>
      </c>
      <c r="B10180" s="215">
        <v>6297</v>
      </c>
      <c r="C10180" s="215" t="s">
        <v>305</v>
      </c>
      <c r="D10180" s="215">
        <v>959288</v>
      </c>
      <c r="E10180" s="215">
        <v>1020</v>
      </c>
      <c r="F10180" s="215">
        <v>1110</v>
      </c>
      <c r="G10180" s="215">
        <v>1004</v>
      </c>
      <c r="I10180" s="215" t="s">
        <v>5349</v>
      </c>
      <c r="J10180" s="215" t="s">
        <v>5350</v>
      </c>
      <c r="K10180" s="215" t="s">
        <v>328</v>
      </c>
      <c r="L10180" s="215" t="s">
        <v>8212</v>
      </c>
      <c r="AD10180" s="216"/>
    </row>
    <row r="10181" spans="1:30" s="215" customFormat="1" x14ac:dyDescent="0.25">
      <c r="A10181" s="215" t="s">
        <v>160</v>
      </c>
      <c r="B10181" s="215">
        <v>6297</v>
      </c>
      <c r="C10181" s="215" t="s">
        <v>305</v>
      </c>
      <c r="D10181" s="215">
        <v>959289</v>
      </c>
      <c r="E10181" s="215">
        <v>1020</v>
      </c>
      <c r="F10181" s="215">
        <v>1110</v>
      </c>
      <c r="G10181" s="215">
        <v>1004</v>
      </c>
      <c r="I10181" s="215" t="s">
        <v>5351</v>
      </c>
      <c r="J10181" s="215" t="s">
        <v>5352</v>
      </c>
      <c r="K10181" s="215" t="s">
        <v>328</v>
      </c>
      <c r="L10181" s="215" t="s">
        <v>8213</v>
      </c>
      <c r="AD10181" s="216"/>
    </row>
    <row r="10182" spans="1:30" s="215" customFormat="1" x14ac:dyDescent="0.25">
      <c r="A10182" s="215" t="s">
        <v>160</v>
      </c>
      <c r="B10182" s="215">
        <v>6297</v>
      </c>
      <c r="C10182" s="215" t="s">
        <v>305</v>
      </c>
      <c r="D10182" s="215">
        <v>959290</v>
      </c>
      <c r="E10182" s="215">
        <v>1020</v>
      </c>
      <c r="F10182" s="215">
        <v>1110</v>
      </c>
      <c r="G10182" s="215">
        <v>1004</v>
      </c>
      <c r="I10182" s="215" t="s">
        <v>5353</v>
      </c>
      <c r="J10182" s="215" t="s">
        <v>5354</v>
      </c>
      <c r="K10182" s="215" t="s">
        <v>328</v>
      </c>
      <c r="L10182" s="215" t="s">
        <v>8214</v>
      </c>
      <c r="AD10182" s="216"/>
    </row>
    <row r="10183" spans="1:30" s="215" customFormat="1" x14ac:dyDescent="0.25">
      <c r="A10183" s="215" t="s">
        <v>160</v>
      </c>
      <c r="B10183" s="215">
        <v>6297</v>
      </c>
      <c r="C10183" s="215" t="s">
        <v>305</v>
      </c>
      <c r="D10183" s="215">
        <v>959291</v>
      </c>
      <c r="E10183" s="215">
        <v>1020</v>
      </c>
      <c r="F10183" s="215">
        <v>1110</v>
      </c>
      <c r="G10183" s="215">
        <v>1004</v>
      </c>
      <c r="I10183" s="215" t="s">
        <v>5355</v>
      </c>
      <c r="J10183" s="215" t="s">
        <v>5356</v>
      </c>
      <c r="K10183" s="215" t="s">
        <v>328</v>
      </c>
      <c r="L10183" s="215" t="s">
        <v>8215</v>
      </c>
      <c r="AD10183" s="216"/>
    </row>
    <row r="10184" spans="1:30" s="215" customFormat="1" x14ac:dyDescent="0.25">
      <c r="A10184" s="215" t="s">
        <v>160</v>
      </c>
      <c r="B10184" s="215">
        <v>6297</v>
      </c>
      <c r="C10184" s="215" t="s">
        <v>305</v>
      </c>
      <c r="D10184" s="215">
        <v>959292</v>
      </c>
      <c r="E10184" s="215">
        <v>1020</v>
      </c>
      <c r="F10184" s="215">
        <v>1110</v>
      </c>
      <c r="G10184" s="215">
        <v>1004</v>
      </c>
      <c r="I10184" s="215" t="s">
        <v>5353</v>
      </c>
      <c r="J10184" s="215" t="s">
        <v>5354</v>
      </c>
      <c r="K10184" s="215" t="s">
        <v>328</v>
      </c>
      <c r="L10184" s="215" t="s">
        <v>8214</v>
      </c>
      <c r="AD10184" s="216"/>
    </row>
    <row r="10185" spans="1:30" s="215" customFormat="1" x14ac:dyDescent="0.25">
      <c r="A10185" s="215" t="s">
        <v>160</v>
      </c>
      <c r="B10185" s="215">
        <v>6297</v>
      </c>
      <c r="C10185" s="215" t="s">
        <v>305</v>
      </c>
      <c r="D10185" s="215">
        <v>959293</v>
      </c>
      <c r="E10185" s="215">
        <v>1020</v>
      </c>
      <c r="F10185" s="215">
        <v>1110</v>
      </c>
      <c r="G10185" s="215">
        <v>1004</v>
      </c>
      <c r="I10185" s="215" t="s">
        <v>5355</v>
      </c>
      <c r="J10185" s="215" t="s">
        <v>5356</v>
      </c>
      <c r="K10185" s="215" t="s">
        <v>328</v>
      </c>
      <c r="L10185" s="215" t="s">
        <v>8215</v>
      </c>
      <c r="AD10185" s="216"/>
    </row>
    <row r="10186" spans="1:30" s="215" customFormat="1" x14ac:dyDescent="0.25">
      <c r="A10186" s="215" t="s">
        <v>160</v>
      </c>
      <c r="B10186" s="215">
        <v>6297</v>
      </c>
      <c r="C10186" s="215" t="s">
        <v>305</v>
      </c>
      <c r="D10186" s="215">
        <v>959294</v>
      </c>
      <c r="E10186" s="215">
        <v>1020</v>
      </c>
      <c r="F10186" s="215">
        <v>1110</v>
      </c>
      <c r="G10186" s="215">
        <v>1004</v>
      </c>
      <c r="I10186" s="215" t="s">
        <v>5357</v>
      </c>
      <c r="J10186" s="215" t="s">
        <v>5358</v>
      </c>
      <c r="K10186" s="215" t="s">
        <v>328</v>
      </c>
      <c r="L10186" s="215" t="s">
        <v>8216</v>
      </c>
      <c r="AD10186" s="216"/>
    </row>
    <row r="10187" spans="1:30" s="215" customFormat="1" x14ac:dyDescent="0.25">
      <c r="A10187" s="215" t="s">
        <v>160</v>
      </c>
      <c r="B10187" s="215">
        <v>6297</v>
      </c>
      <c r="C10187" s="215" t="s">
        <v>305</v>
      </c>
      <c r="D10187" s="215">
        <v>959295</v>
      </c>
      <c r="E10187" s="215">
        <v>1020</v>
      </c>
      <c r="F10187" s="215">
        <v>1110</v>
      </c>
      <c r="G10187" s="215">
        <v>1004</v>
      </c>
      <c r="I10187" s="215" t="s">
        <v>5357</v>
      </c>
      <c r="J10187" s="215" t="s">
        <v>5358</v>
      </c>
      <c r="K10187" s="215" t="s">
        <v>328</v>
      </c>
      <c r="L10187" s="215" t="s">
        <v>8216</v>
      </c>
      <c r="AD10187" s="216"/>
    </row>
    <row r="10188" spans="1:30" s="215" customFormat="1" x14ac:dyDescent="0.25">
      <c r="A10188" s="215" t="s">
        <v>160</v>
      </c>
      <c r="B10188" s="215">
        <v>6297</v>
      </c>
      <c r="C10188" s="215" t="s">
        <v>305</v>
      </c>
      <c r="D10188" s="215">
        <v>959296</v>
      </c>
      <c r="E10188" s="215">
        <v>1020</v>
      </c>
      <c r="F10188" s="215">
        <v>1110</v>
      </c>
      <c r="G10188" s="215">
        <v>1004</v>
      </c>
      <c r="I10188" s="215" t="s">
        <v>7620</v>
      </c>
      <c r="J10188" s="215" t="s">
        <v>7621</v>
      </c>
      <c r="K10188" s="215" t="s">
        <v>328</v>
      </c>
      <c r="L10188" s="215" t="s">
        <v>8217</v>
      </c>
      <c r="AD10188" s="216"/>
    </row>
    <row r="10189" spans="1:30" s="215" customFormat="1" x14ac:dyDescent="0.25">
      <c r="A10189" s="215" t="s">
        <v>160</v>
      </c>
      <c r="B10189" s="215">
        <v>6297</v>
      </c>
      <c r="C10189" s="215" t="s">
        <v>305</v>
      </c>
      <c r="D10189" s="215">
        <v>959297</v>
      </c>
      <c r="E10189" s="215">
        <v>1020</v>
      </c>
      <c r="F10189" s="215">
        <v>1110</v>
      </c>
      <c r="G10189" s="215">
        <v>1004</v>
      </c>
      <c r="I10189" s="215" t="s">
        <v>5359</v>
      </c>
      <c r="J10189" s="215" t="s">
        <v>5360</v>
      </c>
      <c r="K10189" s="215" t="s">
        <v>328</v>
      </c>
      <c r="L10189" s="215" t="s">
        <v>8217</v>
      </c>
      <c r="AD10189" s="216"/>
    </row>
    <row r="10190" spans="1:30" s="215" customFormat="1" x14ac:dyDescent="0.25">
      <c r="A10190" s="215" t="s">
        <v>160</v>
      </c>
      <c r="B10190" s="215">
        <v>6297</v>
      </c>
      <c r="C10190" s="215" t="s">
        <v>305</v>
      </c>
      <c r="D10190" s="215">
        <v>959298</v>
      </c>
      <c r="E10190" s="215">
        <v>1020</v>
      </c>
      <c r="F10190" s="215">
        <v>1110</v>
      </c>
      <c r="G10190" s="215">
        <v>1004</v>
      </c>
      <c r="I10190" s="215" t="s">
        <v>5361</v>
      </c>
      <c r="J10190" s="215" t="s">
        <v>5362</v>
      </c>
      <c r="K10190" s="215" t="s">
        <v>328</v>
      </c>
      <c r="L10190" s="215" t="s">
        <v>8218</v>
      </c>
      <c r="AD10190" s="216"/>
    </row>
    <row r="10191" spans="1:30" s="215" customFormat="1" x14ac:dyDescent="0.25">
      <c r="A10191" s="215" t="s">
        <v>160</v>
      </c>
      <c r="B10191" s="215">
        <v>6297</v>
      </c>
      <c r="C10191" s="215" t="s">
        <v>305</v>
      </c>
      <c r="D10191" s="215">
        <v>959299</v>
      </c>
      <c r="E10191" s="215">
        <v>1020</v>
      </c>
      <c r="F10191" s="215">
        <v>1110</v>
      </c>
      <c r="G10191" s="215">
        <v>1004</v>
      </c>
      <c r="I10191" s="215" t="s">
        <v>5363</v>
      </c>
      <c r="J10191" s="215" t="s">
        <v>5364</v>
      </c>
      <c r="K10191" s="215" t="s">
        <v>328</v>
      </c>
      <c r="L10191" s="215" t="s">
        <v>8219</v>
      </c>
      <c r="AD10191" s="216"/>
    </row>
    <row r="10192" spans="1:30" s="215" customFormat="1" x14ac:dyDescent="0.25">
      <c r="A10192" s="215" t="s">
        <v>160</v>
      </c>
      <c r="B10192" s="215">
        <v>6297</v>
      </c>
      <c r="C10192" s="215" t="s">
        <v>305</v>
      </c>
      <c r="D10192" s="215">
        <v>959300</v>
      </c>
      <c r="E10192" s="215">
        <v>1020</v>
      </c>
      <c r="F10192" s="215">
        <v>1110</v>
      </c>
      <c r="G10192" s="215">
        <v>1004</v>
      </c>
      <c r="I10192" s="215" t="s">
        <v>5361</v>
      </c>
      <c r="J10192" s="215" t="s">
        <v>5362</v>
      </c>
      <c r="K10192" s="215" t="s">
        <v>328</v>
      </c>
      <c r="L10192" s="215" t="s">
        <v>8218</v>
      </c>
      <c r="AD10192" s="216"/>
    </row>
    <row r="10193" spans="1:30" s="215" customFormat="1" x14ac:dyDescent="0.25">
      <c r="A10193" s="215" t="s">
        <v>160</v>
      </c>
      <c r="B10193" s="215">
        <v>6297</v>
      </c>
      <c r="C10193" s="215" t="s">
        <v>305</v>
      </c>
      <c r="D10193" s="215">
        <v>959301</v>
      </c>
      <c r="E10193" s="215">
        <v>1020</v>
      </c>
      <c r="F10193" s="215">
        <v>1110</v>
      </c>
      <c r="G10193" s="215">
        <v>1004</v>
      </c>
      <c r="I10193" s="215" t="s">
        <v>5363</v>
      </c>
      <c r="J10193" s="215" t="s">
        <v>5364</v>
      </c>
      <c r="K10193" s="215" t="s">
        <v>328</v>
      </c>
      <c r="L10193" s="215" t="s">
        <v>8219</v>
      </c>
      <c r="AD10193" s="216"/>
    </row>
    <row r="10194" spans="1:30" s="215" customFormat="1" x14ac:dyDescent="0.25">
      <c r="A10194" s="215" t="s">
        <v>160</v>
      </c>
      <c r="B10194" s="215">
        <v>6297</v>
      </c>
      <c r="C10194" s="215" t="s">
        <v>305</v>
      </c>
      <c r="D10194" s="215">
        <v>959304</v>
      </c>
      <c r="E10194" s="215">
        <v>1020</v>
      </c>
      <c r="F10194" s="215">
        <v>1110</v>
      </c>
      <c r="G10194" s="215">
        <v>1004</v>
      </c>
      <c r="I10194" s="215" t="s">
        <v>5365</v>
      </c>
      <c r="J10194" s="215" t="s">
        <v>5366</v>
      </c>
      <c r="K10194" s="215" t="s">
        <v>328</v>
      </c>
      <c r="L10194" s="215" t="s">
        <v>8220</v>
      </c>
      <c r="AD10194" s="216"/>
    </row>
    <row r="10195" spans="1:30" s="215" customFormat="1" x14ac:dyDescent="0.25">
      <c r="A10195" s="215" t="s">
        <v>160</v>
      </c>
      <c r="B10195" s="215">
        <v>6297</v>
      </c>
      <c r="C10195" s="215" t="s">
        <v>305</v>
      </c>
      <c r="D10195" s="215">
        <v>959305</v>
      </c>
      <c r="E10195" s="215">
        <v>1020</v>
      </c>
      <c r="F10195" s="215">
        <v>1110</v>
      </c>
      <c r="G10195" s="215">
        <v>1004</v>
      </c>
      <c r="I10195" s="215" t="s">
        <v>5365</v>
      </c>
      <c r="J10195" s="215" t="s">
        <v>5366</v>
      </c>
      <c r="K10195" s="215" t="s">
        <v>328</v>
      </c>
      <c r="L10195" s="215" t="s">
        <v>8220</v>
      </c>
      <c r="AD10195" s="216"/>
    </row>
    <row r="10196" spans="1:30" s="215" customFormat="1" x14ac:dyDescent="0.25">
      <c r="A10196" s="215" t="s">
        <v>160</v>
      </c>
      <c r="B10196" s="215">
        <v>6297</v>
      </c>
      <c r="C10196" s="215" t="s">
        <v>305</v>
      </c>
      <c r="D10196" s="215">
        <v>959307</v>
      </c>
      <c r="E10196" s="215">
        <v>1020</v>
      </c>
      <c r="F10196" s="215">
        <v>1110</v>
      </c>
      <c r="G10196" s="215">
        <v>1004</v>
      </c>
      <c r="I10196" s="215" t="s">
        <v>5367</v>
      </c>
      <c r="J10196" s="215" t="s">
        <v>5368</v>
      </c>
      <c r="K10196" s="215" t="s">
        <v>328</v>
      </c>
      <c r="L10196" s="215" t="s">
        <v>8221</v>
      </c>
      <c r="AD10196" s="216"/>
    </row>
    <row r="10197" spans="1:30" s="215" customFormat="1" x14ac:dyDescent="0.25">
      <c r="A10197" s="215" t="s">
        <v>160</v>
      </c>
      <c r="B10197" s="215">
        <v>6297</v>
      </c>
      <c r="C10197" s="215" t="s">
        <v>305</v>
      </c>
      <c r="D10197" s="215">
        <v>959308</v>
      </c>
      <c r="E10197" s="215">
        <v>1020</v>
      </c>
      <c r="F10197" s="215">
        <v>1110</v>
      </c>
      <c r="G10197" s="215">
        <v>1004</v>
      </c>
      <c r="I10197" s="215" t="s">
        <v>5367</v>
      </c>
      <c r="J10197" s="215" t="s">
        <v>5368</v>
      </c>
      <c r="K10197" s="215" t="s">
        <v>328</v>
      </c>
      <c r="L10197" s="215" t="s">
        <v>8221</v>
      </c>
      <c r="AD10197" s="216"/>
    </row>
    <row r="10198" spans="1:30" s="215" customFormat="1" x14ac:dyDescent="0.25">
      <c r="A10198" s="215" t="s">
        <v>160</v>
      </c>
      <c r="B10198" s="215">
        <v>6297</v>
      </c>
      <c r="C10198" s="215" t="s">
        <v>305</v>
      </c>
      <c r="D10198" s="215">
        <v>959314</v>
      </c>
      <c r="E10198" s="215">
        <v>1020</v>
      </c>
      <c r="F10198" s="215">
        <v>1110</v>
      </c>
      <c r="G10198" s="215">
        <v>1004</v>
      </c>
      <c r="I10198" s="215" t="s">
        <v>5369</v>
      </c>
      <c r="J10198" s="215" t="s">
        <v>5370</v>
      </c>
      <c r="K10198" s="215" t="s">
        <v>328</v>
      </c>
      <c r="L10198" s="215" t="s">
        <v>8222</v>
      </c>
      <c r="AD10198" s="216"/>
    </row>
    <row r="10199" spans="1:30" s="215" customFormat="1" x14ac:dyDescent="0.25">
      <c r="A10199" s="215" t="s">
        <v>160</v>
      </c>
      <c r="B10199" s="215">
        <v>6297</v>
      </c>
      <c r="C10199" s="215" t="s">
        <v>305</v>
      </c>
      <c r="D10199" s="215">
        <v>959315</v>
      </c>
      <c r="E10199" s="215">
        <v>1020</v>
      </c>
      <c r="F10199" s="215">
        <v>1110</v>
      </c>
      <c r="G10199" s="215">
        <v>1004</v>
      </c>
      <c r="I10199" s="215" t="s">
        <v>5369</v>
      </c>
      <c r="J10199" s="215" t="s">
        <v>5370</v>
      </c>
      <c r="K10199" s="215" t="s">
        <v>328</v>
      </c>
      <c r="L10199" s="215" t="s">
        <v>8222</v>
      </c>
      <c r="AD10199" s="216"/>
    </row>
    <row r="10200" spans="1:30" s="215" customFormat="1" x14ac:dyDescent="0.25">
      <c r="A10200" s="215" t="s">
        <v>160</v>
      </c>
      <c r="B10200" s="215">
        <v>6297</v>
      </c>
      <c r="C10200" s="215" t="s">
        <v>305</v>
      </c>
      <c r="D10200" s="215">
        <v>959316</v>
      </c>
      <c r="E10200" s="215">
        <v>1020</v>
      </c>
      <c r="F10200" s="215">
        <v>1110</v>
      </c>
      <c r="G10200" s="215">
        <v>1004</v>
      </c>
      <c r="I10200" s="215" t="s">
        <v>5371</v>
      </c>
      <c r="J10200" s="215" t="s">
        <v>5372</v>
      </c>
      <c r="K10200" s="215" t="s">
        <v>328</v>
      </c>
      <c r="L10200" s="215" t="s">
        <v>8223</v>
      </c>
      <c r="AD10200" s="216"/>
    </row>
    <row r="10201" spans="1:30" s="215" customFormat="1" x14ac:dyDescent="0.25">
      <c r="A10201" s="215" t="s">
        <v>160</v>
      </c>
      <c r="B10201" s="215">
        <v>6297</v>
      </c>
      <c r="C10201" s="215" t="s">
        <v>305</v>
      </c>
      <c r="D10201" s="215">
        <v>959317</v>
      </c>
      <c r="E10201" s="215">
        <v>1020</v>
      </c>
      <c r="F10201" s="215">
        <v>1110</v>
      </c>
      <c r="G10201" s="215">
        <v>1004</v>
      </c>
      <c r="I10201" s="215" t="s">
        <v>5371</v>
      </c>
      <c r="J10201" s="215" t="s">
        <v>5372</v>
      </c>
      <c r="K10201" s="215" t="s">
        <v>328</v>
      </c>
      <c r="L10201" s="215" t="s">
        <v>8223</v>
      </c>
      <c r="AD10201" s="216"/>
    </row>
    <row r="10202" spans="1:30" s="215" customFormat="1" x14ac:dyDescent="0.25">
      <c r="A10202" s="215" t="s">
        <v>160</v>
      </c>
      <c r="B10202" s="215">
        <v>6297</v>
      </c>
      <c r="C10202" s="215" t="s">
        <v>305</v>
      </c>
      <c r="D10202" s="215">
        <v>959319</v>
      </c>
      <c r="E10202" s="215">
        <v>1020</v>
      </c>
      <c r="F10202" s="215">
        <v>1110</v>
      </c>
      <c r="G10202" s="215">
        <v>1004</v>
      </c>
      <c r="I10202" s="215" t="s">
        <v>5373</v>
      </c>
      <c r="J10202" s="215" t="s">
        <v>5374</v>
      </c>
      <c r="K10202" s="215" t="s">
        <v>328</v>
      </c>
      <c r="L10202" s="215" t="s">
        <v>8224</v>
      </c>
      <c r="AD10202" s="216"/>
    </row>
    <row r="10203" spans="1:30" s="215" customFormat="1" x14ac:dyDescent="0.25">
      <c r="A10203" s="215" t="s">
        <v>160</v>
      </c>
      <c r="B10203" s="215">
        <v>6297</v>
      </c>
      <c r="C10203" s="215" t="s">
        <v>305</v>
      </c>
      <c r="D10203" s="215">
        <v>959320</v>
      </c>
      <c r="E10203" s="215">
        <v>1020</v>
      </c>
      <c r="F10203" s="215">
        <v>1110</v>
      </c>
      <c r="G10203" s="215">
        <v>1004</v>
      </c>
      <c r="I10203" s="215" t="s">
        <v>5375</v>
      </c>
      <c r="J10203" s="215" t="s">
        <v>5376</v>
      </c>
      <c r="K10203" s="215" t="s">
        <v>328</v>
      </c>
      <c r="L10203" s="215" t="s">
        <v>8224</v>
      </c>
      <c r="AD10203" s="216"/>
    </row>
    <row r="10204" spans="1:30" s="215" customFormat="1" x14ac:dyDescent="0.25">
      <c r="A10204" s="215" t="s">
        <v>160</v>
      </c>
      <c r="B10204" s="215">
        <v>6297</v>
      </c>
      <c r="C10204" s="215" t="s">
        <v>305</v>
      </c>
      <c r="D10204" s="215">
        <v>959321</v>
      </c>
      <c r="E10204" s="215">
        <v>1020</v>
      </c>
      <c r="F10204" s="215">
        <v>1110</v>
      </c>
      <c r="G10204" s="215">
        <v>1004</v>
      </c>
      <c r="I10204" s="215" t="s">
        <v>5377</v>
      </c>
      <c r="J10204" s="215" t="s">
        <v>5378</v>
      </c>
      <c r="K10204" s="215" t="s">
        <v>328</v>
      </c>
      <c r="L10204" s="215" t="s">
        <v>8225</v>
      </c>
      <c r="AD10204" s="216"/>
    </row>
    <row r="10205" spans="1:30" s="215" customFormat="1" x14ac:dyDescent="0.25">
      <c r="A10205" s="215" t="s">
        <v>160</v>
      </c>
      <c r="B10205" s="215">
        <v>6297</v>
      </c>
      <c r="C10205" s="215" t="s">
        <v>305</v>
      </c>
      <c r="D10205" s="215">
        <v>959322</v>
      </c>
      <c r="E10205" s="215">
        <v>1020</v>
      </c>
      <c r="F10205" s="215">
        <v>1110</v>
      </c>
      <c r="G10205" s="215">
        <v>1004</v>
      </c>
      <c r="I10205" s="215" t="s">
        <v>5377</v>
      </c>
      <c r="J10205" s="215" t="s">
        <v>5378</v>
      </c>
      <c r="K10205" s="215" t="s">
        <v>328</v>
      </c>
      <c r="L10205" s="215" t="s">
        <v>8225</v>
      </c>
      <c r="AD10205" s="216"/>
    </row>
    <row r="10206" spans="1:30" s="215" customFormat="1" x14ac:dyDescent="0.25">
      <c r="A10206" s="215" t="s">
        <v>160</v>
      </c>
      <c r="B10206" s="215">
        <v>6297</v>
      </c>
      <c r="C10206" s="215" t="s">
        <v>305</v>
      </c>
      <c r="D10206" s="215">
        <v>959337</v>
      </c>
      <c r="E10206" s="215">
        <v>1020</v>
      </c>
      <c r="F10206" s="215">
        <v>1122</v>
      </c>
      <c r="G10206" s="215">
        <v>1004</v>
      </c>
      <c r="I10206" s="215" t="s">
        <v>5379</v>
      </c>
      <c r="J10206" s="215" t="s">
        <v>5380</v>
      </c>
      <c r="K10206" s="215" t="s">
        <v>328</v>
      </c>
      <c r="L10206" s="215" t="s">
        <v>8226</v>
      </c>
      <c r="AD10206" s="216"/>
    </row>
    <row r="10207" spans="1:30" s="215" customFormat="1" x14ac:dyDescent="0.25">
      <c r="A10207" s="215" t="s">
        <v>160</v>
      </c>
      <c r="B10207" s="215">
        <v>6297</v>
      </c>
      <c r="C10207" s="215" t="s">
        <v>305</v>
      </c>
      <c r="D10207" s="215">
        <v>959338</v>
      </c>
      <c r="E10207" s="215">
        <v>1020</v>
      </c>
      <c r="F10207" s="215">
        <v>1122</v>
      </c>
      <c r="G10207" s="215">
        <v>1004</v>
      </c>
      <c r="I10207" s="215" t="s">
        <v>5381</v>
      </c>
      <c r="J10207" s="215" t="s">
        <v>5382</v>
      </c>
      <c r="K10207" s="215" t="s">
        <v>328</v>
      </c>
      <c r="L10207" s="215" t="s">
        <v>8227</v>
      </c>
      <c r="AD10207" s="216"/>
    </row>
    <row r="10208" spans="1:30" s="215" customFormat="1" x14ac:dyDescent="0.25">
      <c r="A10208" s="215" t="s">
        <v>160</v>
      </c>
      <c r="B10208" s="215">
        <v>6297</v>
      </c>
      <c r="C10208" s="215" t="s">
        <v>305</v>
      </c>
      <c r="D10208" s="215">
        <v>959343</v>
      </c>
      <c r="E10208" s="215">
        <v>1020</v>
      </c>
      <c r="F10208" s="215">
        <v>1122</v>
      </c>
      <c r="G10208" s="215">
        <v>1004</v>
      </c>
      <c r="I10208" s="215" t="s">
        <v>5381</v>
      </c>
      <c r="J10208" s="215" t="s">
        <v>5382</v>
      </c>
      <c r="K10208" s="215" t="s">
        <v>328</v>
      </c>
      <c r="L10208" s="215" t="s">
        <v>8227</v>
      </c>
      <c r="AD10208" s="216"/>
    </row>
    <row r="10209" spans="1:30" s="215" customFormat="1" x14ac:dyDescent="0.25">
      <c r="A10209" s="215" t="s">
        <v>160</v>
      </c>
      <c r="B10209" s="215">
        <v>6297</v>
      </c>
      <c r="C10209" s="215" t="s">
        <v>305</v>
      </c>
      <c r="D10209" s="215">
        <v>959344</v>
      </c>
      <c r="E10209" s="215">
        <v>1020</v>
      </c>
      <c r="F10209" s="215">
        <v>1122</v>
      </c>
      <c r="G10209" s="215">
        <v>1004</v>
      </c>
      <c r="I10209" s="215" t="s">
        <v>5379</v>
      </c>
      <c r="J10209" s="215" t="s">
        <v>5380</v>
      </c>
      <c r="K10209" s="215" t="s">
        <v>328</v>
      </c>
      <c r="L10209" s="215" t="s">
        <v>8226</v>
      </c>
      <c r="AD10209" s="216"/>
    </row>
    <row r="10210" spans="1:30" s="215" customFormat="1" x14ac:dyDescent="0.25">
      <c r="A10210" s="215" t="s">
        <v>160</v>
      </c>
      <c r="B10210" s="215">
        <v>6297</v>
      </c>
      <c r="C10210" s="215" t="s">
        <v>305</v>
      </c>
      <c r="D10210" s="215">
        <v>959349</v>
      </c>
      <c r="E10210" s="215">
        <v>1020</v>
      </c>
      <c r="F10210" s="215">
        <v>1110</v>
      </c>
      <c r="G10210" s="215">
        <v>1004</v>
      </c>
      <c r="I10210" s="215" t="s">
        <v>5383</v>
      </c>
      <c r="J10210" s="215" t="s">
        <v>5384</v>
      </c>
      <c r="K10210" s="215" t="s">
        <v>328</v>
      </c>
      <c r="L10210" s="215" t="s">
        <v>8228</v>
      </c>
      <c r="AD10210" s="216"/>
    </row>
    <row r="10211" spans="1:30" s="215" customFormat="1" x14ac:dyDescent="0.25">
      <c r="A10211" s="215" t="s">
        <v>160</v>
      </c>
      <c r="B10211" s="215">
        <v>6297</v>
      </c>
      <c r="C10211" s="215" t="s">
        <v>305</v>
      </c>
      <c r="D10211" s="215">
        <v>959350</v>
      </c>
      <c r="E10211" s="215">
        <v>1020</v>
      </c>
      <c r="F10211" s="215">
        <v>1110</v>
      </c>
      <c r="G10211" s="215">
        <v>1004</v>
      </c>
      <c r="I10211" s="215" t="s">
        <v>5383</v>
      </c>
      <c r="J10211" s="215" t="s">
        <v>5384</v>
      </c>
      <c r="K10211" s="215" t="s">
        <v>328</v>
      </c>
      <c r="L10211" s="215" t="s">
        <v>8228</v>
      </c>
      <c r="AD10211" s="216"/>
    </row>
    <row r="10212" spans="1:30" s="215" customFormat="1" x14ac:dyDescent="0.25">
      <c r="A10212" s="215" t="s">
        <v>160</v>
      </c>
      <c r="B10212" s="215">
        <v>6297</v>
      </c>
      <c r="C10212" s="215" t="s">
        <v>305</v>
      </c>
      <c r="D10212" s="215">
        <v>959355</v>
      </c>
      <c r="E10212" s="215">
        <v>1020</v>
      </c>
      <c r="F10212" s="215">
        <v>1122</v>
      </c>
      <c r="G10212" s="215">
        <v>1004</v>
      </c>
      <c r="I10212" s="215" t="s">
        <v>5385</v>
      </c>
      <c r="J10212" s="215" t="s">
        <v>5386</v>
      </c>
      <c r="K10212" s="215" t="s">
        <v>328</v>
      </c>
      <c r="L10212" s="215" t="s">
        <v>8229</v>
      </c>
      <c r="AD10212" s="216"/>
    </row>
    <row r="10213" spans="1:30" s="215" customFormat="1" x14ac:dyDescent="0.25">
      <c r="A10213" s="215" t="s">
        <v>160</v>
      </c>
      <c r="B10213" s="215">
        <v>6297</v>
      </c>
      <c r="C10213" s="215" t="s">
        <v>305</v>
      </c>
      <c r="D10213" s="215">
        <v>959356</v>
      </c>
      <c r="E10213" s="215">
        <v>1020</v>
      </c>
      <c r="F10213" s="215">
        <v>1122</v>
      </c>
      <c r="G10213" s="215">
        <v>1004</v>
      </c>
      <c r="I10213" s="215" t="s">
        <v>5385</v>
      </c>
      <c r="J10213" s="215" t="s">
        <v>5386</v>
      </c>
      <c r="K10213" s="215" t="s">
        <v>328</v>
      </c>
      <c r="L10213" s="215" t="s">
        <v>8229</v>
      </c>
      <c r="AD10213" s="216"/>
    </row>
    <row r="10214" spans="1:30" s="215" customFormat="1" x14ac:dyDescent="0.25">
      <c r="A10214" s="215" t="s">
        <v>160</v>
      </c>
      <c r="B10214" s="215">
        <v>6297</v>
      </c>
      <c r="C10214" s="215" t="s">
        <v>305</v>
      </c>
      <c r="D10214" s="215">
        <v>959362</v>
      </c>
      <c r="E10214" s="215">
        <v>1020</v>
      </c>
      <c r="F10214" s="215">
        <v>1122</v>
      </c>
      <c r="G10214" s="215">
        <v>1004</v>
      </c>
      <c r="I10214" s="215" t="s">
        <v>5387</v>
      </c>
      <c r="J10214" s="215" t="s">
        <v>5388</v>
      </c>
      <c r="K10214" s="215" t="s">
        <v>328</v>
      </c>
      <c r="L10214" s="215" t="s">
        <v>8230</v>
      </c>
      <c r="AD10214" s="216"/>
    </row>
    <row r="10215" spans="1:30" s="215" customFormat="1" x14ac:dyDescent="0.25">
      <c r="A10215" s="215" t="s">
        <v>160</v>
      </c>
      <c r="B10215" s="215">
        <v>6297</v>
      </c>
      <c r="C10215" s="215" t="s">
        <v>305</v>
      </c>
      <c r="D10215" s="215">
        <v>959363</v>
      </c>
      <c r="E10215" s="215">
        <v>1020</v>
      </c>
      <c r="F10215" s="215">
        <v>1122</v>
      </c>
      <c r="G10215" s="215">
        <v>1004</v>
      </c>
      <c r="I10215" s="215" t="s">
        <v>5387</v>
      </c>
      <c r="J10215" s="215" t="s">
        <v>5388</v>
      </c>
      <c r="K10215" s="215" t="s">
        <v>328</v>
      </c>
      <c r="L10215" s="215" t="s">
        <v>8230</v>
      </c>
      <c r="AD10215" s="216"/>
    </row>
    <row r="10216" spans="1:30" s="215" customFormat="1" x14ac:dyDescent="0.25">
      <c r="A10216" s="215" t="s">
        <v>160</v>
      </c>
      <c r="B10216" s="215">
        <v>6297</v>
      </c>
      <c r="C10216" s="215" t="s">
        <v>305</v>
      </c>
      <c r="D10216" s="215">
        <v>959364</v>
      </c>
      <c r="E10216" s="215">
        <v>1020</v>
      </c>
      <c r="F10216" s="215">
        <v>1122</v>
      </c>
      <c r="G10216" s="215">
        <v>1004</v>
      </c>
      <c r="I10216" s="215" t="s">
        <v>5387</v>
      </c>
      <c r="J10216" s="215" t="s">
        <v>5388</v>
      </c>
      <c r="K10216" s="215" t="s">
        <v>328</v>
      </c>
      <c r="L10216" s="215" t="s">
        <v>8230</v>
      </c>
      <c r="AD10216" s="216"/>
    </row>
    <row r="10217" spans="1:30" s="215" customFormat="1" x14ac:dyDescent="0.25">
      <c r="A10217" s="215" t="s">
        <v>160</v>
      </c>
      <c r="B10217" s="215">
        <v>6297</v>
      </c>
      <c r="C10217" s="215" t="s">
        <v>305</v>
      </c>
      <c r="D10217" s="215">
        <v>959365</v>
      </c>
      <c r="E10217" s="215">
        <v>1020</v>
      </c>
      <c r="F10217" s="215">
        <v>1122</v>
      </c>
      <c r="G10217" s="215">
        <v>1004</v>
      </c>
      <c r="I10217" s="215" t="s">
        <v>5389</v>
      </c>
      <c r="J10217" s="215" t="s">
        <v>5390</v>
      </c>
      <c r="K10217" s="215" t="s">
        <v>328</v>
      </c>
      <c r="L10217" s="215" t="s">
        <v>8231</v>
      </c>
      <c r="AD10217" s="216"/>
    </row>
    <row r="10218" spans="1:30" s="215" customFormat="1" x14ac:dyDescent="0.25">
      <c r="A10218" s="215" t="s">
        <v>160</v>
      </c>
      <c r="B10218" s="215">
        <v>6297</v>
      </c>
      <c r="C10218" s="215" t="s">
        <v>305</v>
      </c>
      <c r="D10218" s="215">
        <v>959366</v>
      </c>
      <c r="E10218" s="215">
        <v>1020</v>
      </c>
      <c r="F10218" s="215">
        <v>1122</v>
      </c>
      <c r="G10218" s="215">
        <v>1004</v>
      </c>
      <c r="I10218" s="215" t="s">
        <v>5389</v>
      </c>
      <c r="J10218" s="215" t="s">
        <v>5390</v>
      </c>
      <c r="K10218" s="215" t="s">
        <v>328</v>
      </c>
      <c r="L10218" s="215" t="s">
        <v>8231</v>
      </c>
      <c r="AD10218" s="216"/>
    </row>
    <row r="10219" spans="1:30" s="215" customFormat="1" x14ac:dyDescent="0.25">
      <c r="A10219" s="215" t="s">
        <v>160</v>
      </c>
      <c r="B10219" s="215">
        <v>6297</v>
      </c>
      <c r="C10219" s="215" t="s">
        <v>305</v>
      </c>
      <c r="D10219" s="215">
        <v>959367</v>
      </c>
      <c r="E10219" s="215">
        <v>1020</v>
      </c>
      <c r="F10219" s="215">
        <v>1122</v>
      </c>
      <c r="G10219" s="215">
        <v>1004</v>
      </c>
      <c r="I10219" s="215" t="s">
        <v>5389</v>
      </c>
      <c r="J10219" s="215" t="s">
        <v>5390</v>
      </c>
      <c r="K10219" s="215" t="s">
        <v>328</v>
      </c>
      <c r="L10219" s="215" t="s">
        <v>8231</v>
      </c>
      <c r="AD10219" s="216"/>
    </row>
    <row r="10220" spans="1:30" s="215" customFormat="1" x14ac:dyDescent="0.25">
      <c r="A10220" s="215" t="s">
        <v>160</v>
      </c>
      <c r="B10220" s="215">
        <v>6297</v>
      </c>
      <c r="C10220" s="215" t="s">
        <v>305</v>
      </c>
      <c r="D10220" s="215">
        <v>959382</v>
      </c>
      <c r="E10220" s="215">
        <v>1060</v>
      </c>
      <c r="F10220" s="215">
        <v>1110</v>
      </c>
      <c r="G10220" s="215">
        <v>1004</v>
      </c>
      <c r="I10220" s="215" t="s">
        <v>5391</v>
      </c>
      <c r="J10220" s="215" t="s">
        <v>5392</v>
      </c>
      <c r="K10220" s="215" t="s">
        <v>328</v>
      </c>
      <c r="L10220" s="215" t="s">
        <v>8232</v>
      </c>
      <c r="AD10220" s="216"/>
    </row>
    <row r="10221" spans="1:30" s="215" customFormat="1" x14ac:dyDescent="0.25">
      <c r="A10221" s="215" t="s">
        <v>160</v>
      </c>
      <c r="B10221" s="215">
        <v>6297</v>
      </c>
      <c r="C10221" s="215" t="s">
        <v>305</v>
      </c>
      <c r="D10221" s="215">
        <v>959383</v>
      </c>
      <c r="E10221" s="215">
        <v>1020</v>
      </c>
      <c r="F10221" s="215">
        <v>1110</v>
      </c>
      <c r="G10221" s="215">
        <v>1004</v>
      </c>
      <c r="I10221" s="215" t="s">
        <v>5391</v>
      </c>
      <c r="J10221" s="215" t="s">
        <v>5392</v>
      </c>
      <c r="K10221" s="215" t="s">
        <v>328</v>
      </c>
      <c r="L10221" s="215" t="s">
        <v>8232</v>
      </c>
      <c r="AD10221" s="216"/>
    </row>
    <row r="10222" spans="1:30" s="215" customFormat="1" x14ac:dyDescent="0.25">
      <c r="A10222" s="215" t="s">
        <v>160</v>
      </c>
      <c r="B10222" s="215">
        <v>6297</v>
      </c>
      <c r="C10222" s="215" t="s">
        <v>305</v>
      </c>
      <c r="D10222" s="215">
        <v>959443</v>
      </c>
      <c r="E10222" s="215">
        <v>1020</v>
      </c>
      <c r="F10222" s="215">
        <v>1110</v>
      </c>
      <c r="G10222" s="215">
        <v>1004</v>
      </c>
      <c r="I10222" s="215" t="s">
        <v>5393</v>
      </c>
      <c r="J10222" s="215" t="s">
        <v>5394</v>
      </c>
      <c r="K10222" s="215" t="s">
        <v>328</v>
      </c>
      <c r="L10222" s="215" t="s">
        <v>8233</v>
      </c>
      <c r="AD10222" s="216"/>
    </row>
    <row r="10223" spans="1:30" s="215" customFormat="1" x14ac:dyDescent="0.25">
      <c r="A10223" s="215" t="s">
        <v>160</v>
      </c>
      <c r="B10223" s="215">
        <v>6297</v>
      </c>
      <c r="C10223" s="215" t="s">
        <v>305</v>
      </c>
      <c r="D10223" s="215">
        <v>959454</v>
      </c>
      <c r="E10223" s="215">
        <v>1020</v>
      </c>
      <c r="F10223" s="215">
        <v>1110</v>
      </c>
      <c r="G10223" s="215">
        <v>1004</v>
      </c>
      <c r="I10223" s="215" t="s">
        <v>5395</v>
      </c>
      <c r="J10223" s="215" t="s">
        <v>5396</v>
      </c>
      <c r="K10223" s="215" t="s">
        <v>328</v>
      </c>
      <c r="L10223" s="215" t="s">
        <v>8233</v>
      </c>
      <c r="AD10223" s="216"/>
    </row>
    <row r="10224" spans="1:30" s="215" customFormat="1" x14ac:dyDescent="0.25">
      <c r="A10224" s="215" t="s">
        <v>160</v>
      </c>
      <c r="B10224" s="215">
        <v>6297</v>
      </c>
      <c r="C10224" s="215" t="s">
        <v>305</v>
      </c>
      <c r="D10224" s="215">
        <v>959474</v>
      </c>
      <c r="E10224" s="215">
        <v>1020</v>
      </c>
      <c r="F10224" s="215">
        <v>1110</v>
      </c>
      <c r="G10224" s="215">
        <v>1004</v>
      </c>
      <c r="I10224" s="215" t="s">
        <v>5397</v>
      </c>
      <c r="J10224" s="215" t="s">
        <v>5398</v>
      </c>
      <c r="K10224" s="215" t="s">
        <v>328</v>
      </c>
      <c r="L10224" s="215" t="s">
        <v>8234</v>
      </c>
      <c r="AD10224" s="216"/>
    </row>
    <row r="10225" spans="1:30" s="215" customFormat="1" x14ac:dyDescent="0.25">
      <c r="A10225" s="215" t="s">
        <v>160</v>
      </c>
      <c r="B10225" s="215">
        <v>6297</v>
      </c>
      <c r="C10225" s="215" t="s">
        <v>305</v>
      </c>
      <c r="D10225" s="215">
        <v>959475</v>
      </c>
      <c r="E10225" s="215">
        <v>1020</v>
      </c>
      <c r="F10225" s="215">
        <v>1110</v>
      </c>
      <c r="G10225" s="215">
        <v>1004</v>
      </c>
      <c r="I10225" s="215" t="s">
        <v>5397</v>
      </c>
      <c r="J10225" s="215" t="s">
        <v>5398</v>
      </c>
      <c r="K10225" s="215" t="s">
        <v>328</v>
      </c>
      <c r="L10225" s="215" t="s">
        <v>8234</v>
      </c>
      <c r="AD10225" s="216"/>
    </row>
    <row r="10226" spans="1:30" s="215" customFormat="1" x14ac:dyDescent="0.25">
      <c r="A10226" s="215" t="s">
        <v>160</v>
      </c>
      <c r="B10226" s="215">
        <v>6297</v>
      </c>
      <c r="C10226" s="215" t="s">
        <v>305</v>
      </c>
      <c r="D10226" s="215">
        <v>959512</v>
      </c>
      <c r="E10226" s="215">
        <v>1060</v>
      </c>
      <c r="F10226" s="215">
        <v>1230</v>
      </c>
      <c r="G10226" s="215">
        <v>1004</v>
      </c>
      <c r="I10226" s="215" t="s">
        <v>5399</v>
      </c>
      <c r="J10226" s="215" t="s">
        <v>5400</v>
      </c>
      <c r="K10226" s="215" t="s">
        <v>328</v>
      </c>
      <c r="L10226" s="215" t="s">
        <v>8235</v>
      </c>
      <c r="AD10226" s="216"/>
    </row>
    <row r="10227" spans="1:30" s="215" customFormat="1" x14ac:dyDescent="0.25">
      <c r="A10227" s="215" t="s">
        <v>160</v>
      </c>
      <c r="B10227" s="215">
        <v>6297</v>
      </c>
      <c r="C10227" s="215" t="s">
        <v>305</v>
      </c>
      <c r="D10227" s="215">
        <v>959525</v>
      </c>
      <c r="E10227" s="215">
        <v>1020</v>
      </c>
      <c r="F10227" s="215">
        <v>1110</v>
      </c>
      <c r="G10227" s="215">
        <v>1004</v>
      </c>
      <c r="I10227" s="215" t="s">
        <v>19649</v>
      </c>
      <c r="J10227" s="215" t="s">
        <v>19650</v>
      </c>
      <c r="K10227" s="215" t="s">
        <v>8688</v>
      </c>
      <c r="L10227" s="215" t="s">
        <v>22570</v>
      </c>
      <c r="AD10227" s="216"/>
    </row>
    <row r="10228" spans="1:30" s="215" customFormat="1" x14ac:dyDescent="0.25">
      <c r="A10228" s="215" t="s">
        <v>160</v>
      </c>
      <c r="B10228" s="215">
        <v>6297</v>
      </c>
      <c r="C10228" s="215" t="s">
        <v>305</v>
      </c>
      <c r="D10228" s="215">
        <v>3175997</v>
      </c>
      <c r="E10228" s="215">
        <v>1020</v>
      </c>
      <c r="F10228" s="215">
        <v>1122</v>
      </c>
      <c r="G10228" s="215">
        <v>1004</v>
      </c>
      <c r="I10228" s="215" t="s">
        <v>19651</v>
      </c>
      <c r="J10228" s="215" t="s">
        <v>19652</v>
      </c>
      <c r="K10228" s="215" t="s">
        <v>8688</v>
      </c>
      <c r="L10228" s="215" t="s">
        <v>22571</v>
      </c>
      <c r="AD10228" s="216"/>
    </row>
    <row r="10229" spans="1:30" s="215" customFormat="1" x14ac:dyDescent="0.25">
      <c r="A10229" s="215" t="s">
        <v>160</v>
      </c>
      <c r="B10229" s="215">
        <v>6297</v>
      </c>
      <c r="C10229" s="215" t="s">
        <v>305</v>
      </c>
      <c r="D10229" s="215">
        <v>3176001</v>
      </c>
      <c r="E10229" s="215">
        <v>1020</v>
      </c>
      <c r="F10229" s="215">
        <v>1122</v>
      </c>
      <c r="G10229" s="215">
        <v>1004</v>
      </c>
      <c r="I10229" s="215" t="s">
        <v>5401</v>
      </c>
      <c r="J10229" s="215" t="s">
        <v>5402</v>
      </c>
      <c r="K10229" s="215" t="s">
        <v>328</v>
      </c>
      <c r="L10229" s="215" t="s">
        <v>8236</v>
      </c>
      <c r="AD10229" s="216"/>
    </row>
    <row r="10230" spans="1:30" s="215" customFormat="1" x14ac:dyDescent="0.25">
      <c r="A10230" s="215" t="s">
        <v>160</v>
      </c>
      <c r="B10230" s="215">
        <v>6297</v>
      </c>
      <c r="C10230" s="215" t="s">
        <v>305</v>
      </c>
      <c r="D10230" s="215">
        <v>3176002</v>
      </c>
      <c r="E10230" s="215">
        <v>1020</v>
      </c>
      <c r="F10230" s="215">
        <v>1122</v>
      </c>
      <c r="G10230" s="215">
        <v>1004</v>
      </c>
      <c r="I10230" s="215" t="s">
        <v>5401</v>
      </c>
      <c r="J10230" s="215" t="s">
        <v>5402</v>
      </c>
      <c r="K10230" s="215" t="s">
        <v>328</v>
      </c>
      <c r="L10230" s="215" t="s">
        <v>8236</v>
      </c>
      <c r="AD10230" s="216"/>
    </row>
    <row r="10231" spans="1:30" s="215" customFormat="1" x14ac:dyDescent="0.25">
      <c r="A10231" s="215" t="s">
        <v>160</v>
      </c>
      <c r="B10231" s="215">
        <v>6297</v>
      </c>
      <c r="C10231" s="215" t="s">
        <v>305</v>
      </c>
      <c r="D10231" s="215">
        <v>3176007</v>
      </c>
      <c r="E10231" s="215">
        <v>1040</v>
      </c>
      <c r="G10231" s="215">
        <v>1004</v>
      </c>
      <c r="I10231" s="215" t="s">
        <v>5403</v>
      </c>
      <c r="J10231" s="215" t="s">
        <v>5404</v>
      </c>
      <c r="K10231" s="215" t="s">
        <v>328</v>
      </c>
      <c r="L10231" s="215" t="s">
        <v>8237</v>
      </c>
      <c r="AD10231" s="216"/>
    </row>
    <row r="10232" spans="1:30" s="215" customFormat="1" x14ac:dyDescent="0.25">
      <c r="A10232" s="215" t="s">
        <v>160</v>
      </c>
      <c r="B10232" s="215">
        <v>6297</v>
      </c>
      <c r="C10232" s="215" t="s">
        <v>305</v>
      </c>
      <c r="D10232" s="215">
        <v>3176008</v>
      </c>
      <c r="E10232" s="215">
        <v>1040</v>
      </c>
      <c r="G10232" s="215">
        <v>1004</v>
      </c>
      <c r="I10232" s="215" t="s">
        <v>5403</v>
      </c>
      <c r="J10232" s="215" t="s">
        <v>5404</v>
      </c>
      <c r="K10232" s="215" t="s">
        <v>328</v>
      </c>
      <c r="L10232" s="215" t="s">
        <v>8237</v>
      </c>
      <c r="AD10232" s="216"/>
    </row>
    <row r="10233" spans="1:30" s="215" customFormat="1" x14ac:dyDescent="0.25">
      <c r="A10233" s="215" t="s">
        <v>160</v>
      </c>
      <c r="B10233" s="215">
        <v>6297</v>
      </c>
      <c r="C10233" s="215" t="s">
        <v>305</v>
      </c>
      <c r="D10233" s="215">
        <v>3176013</v>
      </c>
      <c r="E10233" s="215">
        <v>1020</v>
      </c>
      <c r="F10233" s="215">
        <v>1122</v>
      </c>
      <c r="G10233" s="215">
        <v>1004</v>
      </c>
      <c r="I10233" s="215" t="s">
        <v>5405</v>
      </c>
      <c r="J10233" s="215" t="s">
        <v>5406</v>
      </c>
      <c r="K10233" s="215" t="s">
        <v>328</v>
      </c>
      <c r="L10233" s="215" t="s">
        <v>8238</v>
      </c>
      <c r="AD10233" s="216"/>
    </row>
    <row r="10234" spans="1:30" s="215" customFormat="1" x14ac:dyDescent="0.25">
      <c r="A10234" s="215" t="s">
        <v>160</v>
      </c>
      <c r="B10234" s="215">
        <v>6297</v>
      </c>
      <c r="C10234" s="215" t="s">
        <v>305</v>
      </c>
      <c r="D10234" s="215">
        <v>3176014</v>
      </c>
      <c r="E10234" s="215">
        <v>1020</v>
      </c>
      <c r="F10234" s="215">
        <v>1122</v>
      </c>
      <c r="G10234" s="215">
        <v>1004</v>
      </c>
      <c r="I10234" s="215" t="s">
        <v>5405</v>
      </c>
      <c r="J10234" s="215" t="s">
        <v>5406</v>
      </c>
      <c r="K10234" s="215" t="s">
        <v>328</v>
      </c>
      <c r="L10234" s="215" t="s">
        <v>8238</v>
      </c>
      <c r="AD10234" s="216"/>
    </row>
    <row r="10235" spans="1:30" s="215" customFormat="1" x14ac:dyDescent="0.25">
      <c r="A10235" s="215" t="s">
        <v>160</v>
      </c>
      <c r="B10235" s="215">
        <v>6297</v>
      </c>
      <c r="C10235" s="215" t="s">
        <v>305</v>
      </c>
      <c r="D10235" s="215">
        <v>3176016</v>
      </c>
      <c r="E10235" s="215">
        <v>1030</v>
      </c>
      <c r="F10235" s="215">
        <v>1122</v>
      </c>
      <c r="G10235" s="215">
        <v>1004</v>
      </c>
      <c r="I10235" s="215" t="s">
        <v>8497</v>
      </c>
      <c r="J10235" s="215" t="s">
        <v>8498</v>
      </c>
      <c r="K10235" s="215" t="s">
        <v>328</v>
      </c>
      <c r="L10235" s="215" t="s">
        <v>8239</v>
      </c>
      <c r="AD10235" s="216"/>
    </row>
    <row r="10236" spans="1:30" s="215" customFormat="1" x14ac:dyDescent="0.25">
      <c r="A10236" s="215" t="s">
        <v>160</v>
      </c>
      <c r="B10236" s="215">
        <v>6297</v>
      </c>
      <c r="C10236" s="215" t="s">
        <v>305</v>
      </c>
      <c r="D10236" s="215">
        <v>3176022</v>
      </c>
      <c r="E10236" s="215">
        <v>1020</v>
      </c>
      <c r="F10236" s="215">
        <v>1122</v>
      </c>
      <c r="G10236" s="215">
        <v>1004</v>
      </c>
      <c r="I10236" s="215" t="s">
        <v>5407</v>
      </c>
      <c r="J10236" s="215" t="s">
        <v>5408</v>
      </c>
      <c r="K10236" s="215" t="s">
        <v>328</v>
      </c>
      <c r="L10236" s="215" t="s">
        <v>8240</v>
      </c>
      <c r="AD10236" s="216"/>
    </row>
    <row r="10237" spans="1:30" s="215" customFormat="1" x14ac:dyDescent="0.25">
      <c r="A10237" s="215" t="s">
        <v>160</v>
      </c>
      <c r="B10237" s="215">
        <v>6297</v>
      </c>
      <c r="C10237" s="215" t="s">
        <v>305</v>
      </c>
      <c r="D10237" s="215">
        <v>3176023</v>
      </c>
      <c r="E10237" s="215">
        <v>1020</v>
      </c>
      <c r="F10237" s="215">
        <v>1122</v>
      </c>
      <c r="G10237" s="215">
        <v>1004</v>
      </c>
      <c r="I10237" s="215" t="s">
        <v>5407</v>
      </c>
      <c r="J10237" s="215" t="s">
        <v>5408</v>
      </c>
      <c r="K10237" s="215" t="s">
        <v>328</v>
      </c>
      <c r="L10237" s="215" t="s">
        <v>8240</v>
      </c>
      <c r="AD10237" s="216"/>
    </row>
    <row r="10238" spans="1:30" s="215" customFormat="1" x14ac:dyDescent="0.25">
      <c r="A10238" s="215" t="s">
        <v>160</v>
      </c>
      <c r="B10238" s="215">
        <v>6297</v>
      </c>
      <c r="C10238" s="215" t="s">
        <v>305</v>
      </c>
      <c r="D10238" s="215">
        <v>3176024</v>
      </c>
      <c r="E10238" s="215">
        <v>1020</v>
      </c>
      <c r="F10238" s="215">
        <v>1122</v>
      </c>
      <c r="G10238" s="215">
        <v>1004</v>
      </c>
      <c r="I10238" s="215" t="s">
        <v>5407</v>
      </c>
      <c r="J10238" s="215" t="s">
        <v>5408</v>
      </c>
      <c r="K10238" s="215" t="s">
        <v>328</v>
      </c>
      <c r="L10238" s="215" t="s">
        <v>8240</v>
      </c>
      <c r="AD10238" s="216"/>
    </row>
    <row r="10239" spans="1:30" s="215" customFormat="1" x14ac:dyDescent="0.25">
      <c r="A10239" s="215" t="s">
        <v>160</v>
      </c>
      <c r="B10239" s="215">
        <v>6297</v>
      </c>
      <c r="C10239" s="215" t="s">
        <v>305</v>
      </c>
      <c r="D10239" s="215">
        <v>3176025</v>
      </c>
      <c r="E10239" s="215">
        <v>1020</v>
      </c>
      <c r="F10239" s="215">
        <v>1110</v>
      </c>
      <c r="G10239" s="215">
        <v>1004</v>
      </c>
      <c r="I10239" s="215" t="s">
        <v>5409</v>
      </c>
      <c r="J10239" s="215" t="s">
        <v>5410</v>
      </c>
      <c r="K10239" s="215" t="s">
        <v>328</v>
      </c>
      <c r="L10239" s="215" t="s">
        <v>8241</v>
      </c>
      <c r="AD10239" s="216"/>
    </row>
    <row r="10240" spans="1:30" s="215" customFormat="1" x14ac:dyDescent="0.25">
      <c r="A10240" s="215" t="s">
        <v>160</v>
      </c>
      <c r="B10240" s="215">
        <v>6297</v>
      </c>
      <c r="C10240" s="215" t="s">
        <v>305</v>
      </c>
      <c r="D10240" s="215">
        <v>3176042</v>
      </c>
      <c r="E10240" s="215">
        <v>1020</v>
      </c>
      <c r="F10240" s="215">
        <v>1122</v>
      </c>
      <c r="G10240" s="215">
        <v>1004</v>
      </c>
      <c r="I10240" s="215" t="s">
        <v>5333</v>
      </c>
      <c r="J10240" s="215" t="s">
        <v>5334</v>
      </c>
      <c r="K10240" s="215" t="s">
        <v>328</v>
      </c>
      <c r="L10240" s="215" t="s">
        <v>8204</v>
      </c>
      <c r="AD10240" s="216"/>
    </row>
    <row r="10241" spans="1:30" s="215" customFormat="1" x14ac:dyDescent="0.25">
      <c r="A10241" s="215" t="s">
        <v>160</v>
      </c>
      <c r="B10241" s="215">
        <v>6297</v>
      </c>
      <c r="C10241" s="215" t="s">
        <v>305</v>
      </c>
      <c r="D10241" s="215">
        <v>3176049</v>
      </c>
      <c r="E10241" s="215">
        <v>1040</v>
      </c>
      <c r="F10241" s="215">
        <v>1230</v>
      </c>
      <c r="G10241" s="215">
        <v>1004</v>
      </c>
      <c r="I10241" s="215" t="s">
        <v>5411</v>
      </c>
      <c r="J10241" s="215" t="s">
        <v>5412</v>
      </c>
      <c r="K10241" s="215" t="s">
        <v>328</v>
      </c>
      <c r="L10241" s="215" t="s">
        <v>8235</v>
      </c>
      <c r="AD10241" s="216"/>
    </row>
    <row r="10242" spans="1:30" s="215" customFormat="1" x14ac:dyDescent="0.25">
      <c r="A10242" s="215" t="s">
        <v>160</v>
      </c>
      <c r="B10242" s="215">
        <v>6297</v>
      </c>
      <c r="C10242" s="215" t="s">
        <v>305</v>
      </c>
      <c r="D10242" s="215">
        <v>3176050</v>
      </c>
      <c r="E10242" s="215">
        <v>1020</v>
      </c>
      <c r="F10242" s="215">
        <v>1110</v>
      </c>
      <c r="G10242" s="215">
        <v>1004</v>
      </c>
      <c r="I10242" s="215" t="s">
        <v>5413</v>
      </c>
      <c r="J10242" s="215" t="s">
        <v>5414</v>
      </c>
      <c r="K10242" s="215" t="s">
        <v>328</v>
      </c>
      <c r="L10242" s="215" t="s">
        <v>8242</v>
      </c>
      <c r="AD10242" s="216"/>
    </row>
    <row r="10243" spans="1:30" s="215" customFormat="1" x14ac:dyDescent="0.25">
      <c r="A10243" s="215" t="s">
        <v>160</v>
      </c>
      <c r="B10243" s="215">
        <v>6297</v>
      </c>
      <c r="C10243" s="215" t="s">
        <v>305</v>
      </c>
      <c r="D10243" s="215">
        <v>3176051</v>
      </c>
      <c r="E10243" s="215">
        <v>1020</v>
      </c>
      <c r="F10243" s="215">
        <v>1110</v>
      </c>
      <c r="G10243" s="215">
        <v>1004</v>
      </c>
      <c r="I10243" s="215" t="s">
        <v>5415</v>
      </c>
      <c r="J10243" s="215" t="s">
        <v>5416</v>
      </c>
      <c r="K10243" s="215" t="s">
        <v>328</v>
      </c>
      <c r="L10243" s="215" t="s">
        <v>8242</v>
      </c>
      <c r="AD10243" s="216"/>
    </row>
    <row r="10244" spans="1:30" s="215" customFormat="1" x14ac:dyDescent="0.25">
      <c r="A10244" s="215" t="s">
        <v>160</v>
      </c>
      <c r="B10244" s="215">
        <v>6297</v>
      </c>
      <c r="C10244" s="215" t="s">
        <v>305</v>
      </c>
      <c r="D10244" s="215">
        <v>3176052</v>
      </c>
      <c r="E10244" s="215">
        <v>1020</v>
      </c>
      <c r="F10244" s="215">
        <v>1110</v>
      </c>
      <c r="G10244" s="215">
        <v>1004</v>
      </c>
      <c r="I10244" s="215" t="s">
        <v>19653</v>
      </c>
      <c r="J10244" s="215" t="s">
        <v>19654</v>
      </c>
      <c r="K10244" s="215" t="s">
        <v>8688</v>
      </c>
      <c r="L10244" s="215" t="s">
        <v>22572</v>
      </c>
      <c r="AD10244" s="216"/>
    </row>
    <row r="10245" spans="1:30" s="215" customFormat="1" x14ac:dyDescent="0.25">
      <c r="A10245" s="215" t="s">
        <v>160</v>
      </c>
      <c r="B10245" s="215">
        <v>6297</v>
      </c>
      <c r="C10245" s="215" t="s">
        <v>305</v>
      </c>
      <c r="D10245" s="215">
        <v>3176053</v>
      </c>
      <c r="E10245" s="215">
        <v>1020</v>
      </c>
      <c r="F10245" s="215">
        <v>1110</v>
      </c>
      <c r="G10245" s="215">
        <v>1004</v>
      </c>
      <c r="I10245" s="215" t="s">
        <v>19655</v>
      </c>
      <c r="J10245" s="215" t="s">
        <v>19656</v>
      </c>
      <c r="K10245" s="215" t="s">
        <v>8688</v>
      </c>
      <c r="L10245" s="215" t="s">
        <v>22573</v>
      </c>
      <c r="AD10245" s="216"/>
    </row>
    <row r="10246" spans="1:30" s="215" customFormat="1" x14ac:dyDescent="0.25">
      <c r="A10246" s="215" t="s">
        <v>160</v>
      </c>
      <c r="B10246" s="215">
        <v>6297</v>
      </c>
      <c r="C10246" s="215" t="s">
        <v>305</v>
      </c>
      <c r="D10246" s="215">
        <v>3176068</v>
      </c>
      <c r="E10246" s="215">
        <v>1020</v>
      </c>
      <c r="F10246" s="215">
        <v>1121</v>
      </c>
      <c r="G10246" s="215">
        <v>1004</v>
      </c>
      <c r="I10246" s="215" t="s">
        <v>19657</v>
      </c>
      <c r="J10246" s="215" t="s">
        <v>19658</v>
      </c>
      <c r="K10246" s="215" t="s">
        <v>8688</v>
      </c>
      <c r="L10246" s="215" t="s">
        <v>22574</v>
      </c>
      <c r="AD10246" s="216"/>
    </row>
    <row r="10247" spans="1:30" s="215" customFormat="1" x14ac:dyDescent="0.25">
      <c r="A10247" s="215" t="s">
        <v>160</v>
      </c>
      <c r="B10247" s="215">
        <v>6297</v>
      </c>
      <c r="C10247" s="215" t="s">
        <v>305</v>
      </c>
      <c r="D10247" s="215">
        <v>3176074</v>
      </c>
      <c r="E10247" s="215">
        <v>1030</v>
      </c>
      <c r="F10247" s="215">
        <v>1122</v>
      </c>
      <c r="G10247" s="215">
        <v>1004</v>
      </c>
      <c r="I10247" s="215" t="s">
        <v>5269</v>
      </c>
      <c r="J10247" s="215" t="s">
        <v>5270</v>
      </c>
      <c r="K10247" s="215" t="s">
        <v>328</v>
      </c>
      <c r="L10247" s="215" t="s">
        <v>8175</v>
      </c>
      <c r="AD10247" s="216"/>
    </row>
    <row r="10248" spans="1:30" s="215" customFormat="1" x14ac:dyDescent="0.25">
      <c r="A10248" s="215" t="s">
        <v>160</v>
      </c>
      <c r="B10248" s="215">
        <v>6297</v>
      </c>
      <c r="C10248" s="215" t="s">
        <v>305</v>
      </c>
      <c r="D10248" s="215">
        <v>3176089</v>
      </c>
      <c r="E10248" s="215">
        <v>1020</v>
      </c>
      <c r="F10248" s="215">
        <v>1110</v>
      </c>
      <c r="G10248" s="215">
        <v>1004</v>
      </c>
      <c r="I10248" s="215" t="s">
        <v>5271</v>
      </c>
      <c r="J10248" s="215" t="s">
        <v>5272</v>
      </c>
      <c r="K10248" s="215" t="s">
        <v>328</v>
      </c>
      <c r="L10248" s="215" t="s">
        <v>8176</v>
      </c>
      <c r="AD10248" s="216"/>
    </row>
    <row r="10249" spans="1:30" s="215" customFormat="1" x14ac:dyDescent="0.25">
      <c r="A10249" s="215" t="s">
        <v>160</v>
      </c>
      <c r="B10249" s="215">
        <v>6297</v>
      </c>
      <c r="C10249" s="215" t="s">
        <v>305</v>
      </c>
      <c r="D10249" s="215">
        <v>3176092</v>
      </c>
      <c r="E10249" s="215">
        <v>1060</v>
      </c>
      <c r="G10249" s="215">
        <v>1004</v>
      </c>
      <c r="I10249" s="215" t="s">
        <v>5417</v>
      </c>
      <c r="J10249" s="215" t="s">
        <v>5418</v>
      </c>
      <c r="K10249" s="215" t="s">
        <v>328</v>
      </c>
      <c r="L10249" s="215" t="s">
        <v>8243</v>
      </c>
      <c r="AD10249" s="216"/>
    </row>
    <row r="10250" spans="1:30" s="215" customFormat="1" x14ac:dyDescent="0.25">
      <c r="A10250" s="215" t="s">
        <v>160</v>
      </c>
      <c r="B10250" s="215">
        <v>6297</v>
      </c>
      <c r="C10250" s="215" t="s">
        <v>305</v>
      </c>
      <c r="D10250" s="215">
        <v>3176100</v>
      </c>
      <c r="E10250" s="215">
        <v>1020</v>
      </c>
      <c r="F10250" s="215">
        <v>1121</v>
      </c>
      <c r="G10250" s="215">
        <v>1004</v>
      </c>
      <c r="I10250" s="215" t="s">
        <v>5273</v>
      </c>
      <c r="J10250" s="215" t="s">
        <v>5274</v>
      </c>
      <c r="K10250" s="215" t="s">
        <v>328</v>
      </c>
      <c r="L10250" s="215" t="s">
        <v>8177</v>
      </c>
      <c r="AD10250" s="216"/>
    </row>
    <row r="10251" spans="1:30" s="215" customFormat="1" x14ac:dyDescent="0.25">
      <c r="A10251" s="215" t="s">
        <v>160</v>
      </c>
      <c r="B10251" s="215">
        <v>6297</v>
      </c>
      <c r="C10251" s="215" t="s">
        <v>305</v>
      </c>
      <c r="D10251" s="215">
        <v>3176116</v>
      </c>
      <c r="E10251" s="215">
        <v>1020</v>
      </c>
      <c r="F10251" s="215">
        <v>1110</v>
      </c>
      <c r="G10251" s="215">
        <v>1004</v>
      </c>
      <c r="I10251" s="215" t="s">
        <v>5419</v>
      </c>
      <c r="J10251" s="215" t="s">
        <v>5420</v>
      </c>
      <c r="K10251" s="215" t="s">
        <v>328</v>
      </c>
      <c r="L10251" s="215" t="s">
        <v>8224</v>
      </c>
      <c r="AD10251" s="216"/>
    </row>
    <row r="10252" spans="1:30" s="215" customFormat="1" x14ac:dyDescent="0.25">
      <c r="A10252" s="215" t="s">
        <v>160</v>
      </c>
      <c r="B10252" s="215">
        <v>6297</v>
      </c>
      <c r="C10252" s="215" t="s">
        <v>305</v>
      </c>
      <c r="D10252" s="215">
        <v>3176117</v>
      </c>
      <c r="E10252" s="215">
        <v>1020</v>
      </c>
      <c r="F10252" s="215">
        <v>1110</v>
      </c>
      <c r="G10252" s="215">
        <v>1004</v>
      </c>
      <c r="I10252" s="215" t="s">
        <v>5421</v>
      </c>
      <c r="J10252" s="215" t="s">
        <v>5422</v>
      </c>
      <c r="K10252" s="215" t="s">
        <v>328</v>
      </c>
      <c r="L10252" s="215" t="s">
        <v>8244</v>
      </c>
      <c r="AD10252" s="216"/>
    </row>
    <row r="10253" spans="1:30" s="215" customFormat="1" x14ac:dyDescent="0.25">
      <c r="A10253" s="215" t="s">
        <v>160</v>
      </c>
      <c r="B10253" s="215">
        <v>6297</v>
      </c>
      <c r="C10253" s="215" t="s">
        <v>305</v>
      </c>
      <c r="D10253" s="215">
        <v>3176118</v>
      </c>
      <c r="E10253" s="215">
        <v>1020</v>
      </c>
      <c r="F10253" s="215">
        <v>1110</v>
      </c>
      <c r="G10253" s="215">
        <v>1004</v>
      </c>
      <c r="I10253" s="215" t="s">
        <v>5421</v>
      </c>
      <c r="J10253" s="215" t="s">
        <v>5422</v>
      </c>
      <c r="K10253" s="215" t="s">
        <v>328</v>
      </c>
      <c r="L10253" s="215" t="s">
        <v>8244</v>
      </c>
      <c r="AD10253" s="216"/>
    </row>
    <row r="10254" spans="1:30" s="215" customFormat="1" x14ac:dyDescent="0.25">
      <c r="A10254" s="215" t="s">
        <v>160</v>
      </c>
      <c r="B10254" s="215">
        <v>6297</v>
      </c>
      <c r="C10254" s="215" t="s">
        <v>305</v>
      </c>
      <c r="D10254" s="215">
        <v>3176121</v>
      </c>
      <c r="E10254" s="215">
        <v>1040</v>
      </c>
      <c r="F10254" s="215">
        <v>1122</v>
      </c>
      <c r="G10254" s="215">
        <v>1004</v>
      </c>
      <c r="I10254" s="215" t="s">
        <v>5423</v>
      </c>
      <c r="J10254" s="215" t="s">
        <v>5424</v>
      </c>
      <c r="K10254" s="215" t="s">
        <v>328</v>
      </c>
      <c r="L10254" s="215" t="s">
        <v>8245</v>
      </c>
      <c r="AD10254" s="216"/>
    </row>
    <row r="10255" spans="1:30" s="215" customFormat="1" x14ac:dyDescent="0.25">
      <c r="A10255" s="215" t="s">
        <v>160</v>
      </c>
      <c r="B10255" s="215">
        <v>6297</v>
      </c>
      <c r="C10255" s="215" t="s">
        <v>305</v>
      </c>
      <c r="D10255" s="215">
        <v>3176122</v>
      </c>
      <c r="E10255" s="215">
        <v>1020</v>
      </c>
      <c r="F10255" s="215">
        <v>1110</v>
      </c>
      <c r="G10255" s="215">
        <v>1004</v>
      </c>
      <c r="I10255" s="215" t="s">
        <v>5279</v>
      </c>
      <c r="J10255" s="215" t="s">
        <v>5280</v>
      </c>
      <c r="K10255" s="215" t="s">
        <v>328</v>
      </c>
      <c r="L10255" s="215" t="s">
        <v>8180</v>
      </c>
      <c r="AD10255" s="216"/>
    </row>
    <row r="10256" spans="1:30" s="215" customFormat="1" x14ac:dyDescent="0.25">
      <c r="A10256" s="215" t="s">
        <v>160</v>
      </c>
      <c r="B10256" s="215">
        <v>6297</v>
      </c>
      <c r="C10256" s="215" t="s">
        <v>305</v>
      </c>
      <c r="D10256" s="215">
        <v>9033345</v>
      </c>
      <c r="E10256" s="215">
        <v>1060</v>
      </c>
      <c r="F10256" s="215">
        <v>1122</v>
      </c>
      <c r="G10256" s="215">
        <v>1004</v>
      </c>
      <c r="I10256" s="215" t="s">
        <v>5425</v>
      </c>
      <c r="J10256" s="215" t="s">
        <v>5426</v>
      </c>
      <c r="K10256" s="215" t="s">
        <v>328</v>
      </c>
      <c r="L10256" s="215" t="s">
        <v>8246</v>
      </c>
      <c r="AD10256" s="216"/>
    </row>
    <row r="10257" spans="1:30" s="215" customFormat="1" x14ac:dyDescent="0.25">
      <c r="A10257" s="215" t="s">
        <v>160</v>
      </c>
      <c r="B10257" s="215">
        <v>6297</v>
      </c>
      <c r="C10257" s="215" t="s">
        <v>305</v>
      </c>
      <c r="D10257" s="215">
        <v>9033349</v>
      </c>
      <c r="E10257" s="215">
        <v>1060</v>
      </c>
      <c r="G10257" s="215">
        <v>1004</v>
      </c>
      <c r="I10257" s="215" t="s">
        <v>19659</v>
      </c>
      <c r="J10257" s="215" t="s">
        <v>19660</v>
      </c>
      <c r="K10257" s="215" t="s">
        <v>8688</v>
      </c>
      <c r="L10257" s="215" t="s">
        <v>22575</v>
      </c>
      <c r="AD10257" s="216"/>
    </row>
    <row r="10258" spans="1:30" s="215" customFormat="1" x14ac:dyDescent="0.25">
      <c r="A10258" s="215" t="s">
        <v>160</v>
      </c>
      <c r="B10258" s="215">
        <v>6297</v>
      </c>
      <c r="C10258" s="215" t="s">
        <v>305</v>
      </c>
      <c r="D10258" s="215">
        <v>9033350</v>
      </c>
      <c r="E10258" s="215">
        <v>1060</v>
      </c>
      <c r="G10258" s="215">
        <v>1004</v>
      </c>
      <c r="I10258" s="215" t="s">
        <v>5427</v>
      </c>
      <c r="J10258" s="215" t="s">
        <v>5428</v>
      </c>
      <c r="K10258" s="215" t="s">
        <v>328</v>
      </c>
      <c r="L10258" s="215" t="s">
        <v>8247</v>
      </c>
      <c r="AD10258" s="216"/>
    </row>
    <row r="10259" spans="1:30" s="215" customFormat="1" x14ac:dyDescent="0.25">
      <c r="A10259" s="215" t="s">
        <v>160</v>
      </c>
      <c r="B10259" s="215">
        <v>6297</v>
      </c>
      <c r="C10259" s="215" t="s">
        <v>305</v>
      </c>
      <c r="D10259" s="215">
        <v>9033355</v>
      </c>
      <c r="E10259" s="215">
        <v>1060</v>
      </c>
      <c r="F10259" s="215">
        <v>1252</v>
      </c>
      <c r="G10259" s="215">
        <v>1004</v>
      </c>
      <c r="I10259" s="215" t="s">
        <v>5429</v>
      </c>
      <c r="J10259" s="215" t="s">
        <v>5430</v>
      </c>
      <c r="K10259" s="215" t="s">
        <v>328</v>
      </c>
      <c r="L10259" s="215" t="s">
        <v>8248</v>
      </c>
      <c r="AD10259" s="216"/>
    </row>
    <row r="10260" spans="1:30" s="215" customFormat="1" x14ac:dyDescent="0.25">
      <c r="A10260" s="215" t="s">
        <v>160</v>
      </c>
      <c r="B10260" s="215">
        <v>6297</v>
      </c>
      <c r="C10260" s="215" t="s">
        <v>305</v>
      </c>
      <c r="D10260" s="215">
        <v>9033356</v>
      </c>
      <c r="E10260" s="215">
        <v>1060</v>
      </c>
      <c r="F10260" s="215">
        <v>1110</v>
      </c>
      <c r="G10260" s="215">
        <v>1004</v>
      </c>
      <c r="I10260" s="215" t="s">
        <v>5431</v>
      </c>
      <c r="J10260" s="215" t="s">
        <v>5432</v>
      </c>
      <c r="K10260" s="215" t="s">
        <v>328</v>
      </c>
      <c r="L10260" s="215" t="s">
        <v>8233</v>
      </c>
      <c r="AD10260" s="216"/>
    </row>
    <row r="10261" spans="1:30" s="215" customFormat="1" x14ac:dyDescent="0.25">
      <c r="A10261" s="215" t="s">
        <v>160</v>
      </c>
      <c r="B10261" s="215">
        <v>6297</v>
      </c>
      <c r="C10261" s="215" t="s">
        <v>305</v>
      </c>
      <c r="D10261" s="215">
        <v>9033361</v>
      </c>
      <c r="E10261" s="215">
        <v>1060</v>
      </c>
      <c r="G10261" s="215">
        <v>1004</v>
      </c>
      <c r="I10261" s="215" t="s">
        <v>5433</v>
      </c>
      <c r="J10261" s="215" t="s">
        <v>5434</v>
      </c>
      <c r="K10261" s="215" t="s">
        <v>328</v>
      </c>
      <c r="L10261" s="215" t="s">
        <v>8249</v>
      </c>
      <c r="AD10261" s="216"/>
    </row>
    <row r="10262" spans="1:30" s="215" customFormat="1" x14ac:dyDescent="0.25">
      <c r="A10262" s="215" t="s">
        <v>160</v>
      </c>
      <c r="B10262" s="215">
        <v>6297</v>
      </c>
      <c r="C10262" s="215" t="s">
        <v>305</v>
      </c>
      <c r="D10262" s="215">
        <v>9033362</v>
      </c>
      <c r="E10262" s="215">
        <v>1060</v>
      </c>
      <c r="G10262" s="215">
        <v>1004</v>
      </c>
      <c r="I10262" s="215" t="s">
        <v>5433</v>
      </c>
      <c r="J10262" s="215" t="s">
        <v>5434</v>
      </c>
      <c r="K10262" s="215" t="s">
        <v>328</v>
      </c>
      <c r="L10262" s="215" t="s">
        <v>8249</v>
      </c>
      <c r="AD10262" s="216"/>
    </row>
    <row r="10263" spans="1:30" s="215" customFormat="1" x14ac:dyDescent="0.25">
      <c r="A10263" s="215" t="s">
        <v>160</v>
      </c>
      <c r="B10263" s="215">
        <v>6297</v>
      </c>
      <c r="C10263" s="215" t="s">
        <v>305</v>
      </c>
      <c r="D10263" s="215">
        <v>9033365</v>
      </c>
      <c r="E10263" s="215">
        <v>1060</v>
      </c>
      <c r="G10263" s="215">
        <v>1004</v>
      </c>
      <c r="I10263" s="215" t="s">
        <v>19661</v>
      </c>
      <c r="J10263" s="215" t="s">
        <v>19662</v>
      </c>
      <c r="K10263" s="215" t="s">
        <v>8688</v>
      </c>
      <c r="L10263" s="215" t="s">
        <v>22576</v>
      </c>
      <c r="AD10263" s="216"/>
    </row>
    <row r="10264" spans="1:30" s="215" customFormat="1" x14ac:dyDescent="0.25">
      <c r="A10264" s="215" t="s">
        <v>160</v>
      </c>
      <c r="B10264" s="215">
        <v>6297</v>
      </c>
      <c r="C10264" s="215" t="s">
        <v>305</v>
      </c>
      <c r="D10264" s="215">
        <v>9033382</v>
      </c>
      <c r="E10264" s="215">
        <v>1040</v>
      </c>
      <c r="G10264" s="215">
        <v>1004</v>
      </c>
      <c r="I10264" s="215" t="s">
        <v>5435</v>
      </c>
      <c r="J10264" s="215" t="s">
        <v>5436</v>
      </c>
      <c r="K10264" s="215" t="s">
        <v>328</v>
      </c>
      <c r="L10264" s="215" t="s">
        <v>8243</v>
      </c>
      <c r="AD10264" s="216"/>
    </row>
    <row r="10265" spans="1:30" s="215" customFormat="1" x14ac:dyDescent="0.25">
      <c r="A10265" s="215" t="s">
        <v>160</v>
      </c>
      <c r="B10265" s="215">
        <v>6297</v>
      </c>
      <c r="C10265" s="215" t="s">
        <v>305</v>
      </c>
      <c r="D10265" s="215">
        <v>9033387</v>
      </c>
      <c r="E10265" s="215">
        <v>1060</v>
      </c>
      <c r="F10265" s="215">
        <v>1251</v>
      </c>
      <c r="G10265" s="215">
        <v>1004</v>
      </c>
      <c r="I10265" s="215" t="s">
        <v>5437</v>
      </c>
      <c r="J10265" s="215" t="s">
        <v>5438</v>
      </c>
      <c r="K10265" s="215" t="s">
        <v>328</v>
      </c>
      <c r="L10265" s="215" t="s">
        <v>8250</v>
      </c>
      <c r="AD10265" s="216"/>
    </row>
    <row r="10266" spans="1:30" s="215" customFormat="1" x14ac:dyDescent="0.25">
      <c r="A10266" s="215" t="s">
        <v>160</v>
      </c>
      <c r="B10266" s="215">
        <v>6297</v>
      </c>
      <c r="C10266" s="215" t="s">
        <v>305</v>
      </c>
      <c r="D10266" s="215">
        <v>9033388</v>
      </c>
      <c r="E10266" s="215">
        <v>1060</v>
      </c>
      <c r="F10266" s="215">
        <v>1251</v>
      </c>
      <c r="G10266" s="215">
        <v>1004</v>
      </c>
      <c r="I10266" s="215" t="s">
        <v>5439</v>
      </c>
      <c r="J10266" s="215" t="s">
        <v>5440</v>
      </c>
      <c r="K10266" s="215" t="s">
        <v>328</v>
      </c>
      <c r="L10266" s="215" t="s">
        <v>8250</v>
      </c>
      <c r="AD10266" s="216"/>
    </row>
    <row r="10267" spans="1:30" s="215" customFormat="1" x14ac:dyDescent="0.25">
      <c r="A10267" s="215" t="s">
        <v>160</v>
      </c>
      <c r="B10267" s="215">
        <v>6297</v>
      </c>
      <c r="C10267" s="215" t="s">
        <v>305</v>
      </c>
      <c r="D10267" s="215">
        <v>9033390</v>
      </c>
      <c r="E10267" s="215">
        <v>1060</v>
      </c>
      <c r="F10267" s="215">
        <v>1265</v>
      </c>
      <c r="G10267" s="215">
        <v>1004</v>
      </c>
      <c r="I10267" s="215" t="s">
        <v>19663</v>
      </c>
      <c r="J10267" s="215" t="s">
        <v>19664</v>
      </c>
      <c r="K10267" s="215" t="s">
        <v>8688</v>
      </c>
      <c r="L10267" s="215" t="s">
        <v>22577</v>
      </c>
      <c r="AD10267" s="216"/>
    </row>
    <row r="10268" spans="1:30" s="215" customFormat="1" x14ac:dyDescent="0.25">
      <c r="A10268" s="215" t="s">
        <v>160</v>
      </c>
      <c r="B10268" s="215">
        <v>6297</v>
      </c>
      <c r="C10268" s="215" t="s">
        <v>305</v>
      </c>
      <c r="D10268" s="215">
        <v>9033395</v>
      </c>
      <c r="E10268" s="215">
        <v>1030</v>
      </c>
      <c r="F10268" s="215">
        <v>1122</v>
      </c>
      <c r="G10268" s="215">
        <v>1004</v>
      </c>
      <c r="I10268" s="215" t="s">
        <v>5423</v>
      </c>
      <c r="J10268" s="215" t="s">
        <v>5424</v>
      </c>
      <c r="K10268" s="215" t="s">
        <v>328</v>
      </c>
      <c r="L10268" s="215" t="s">
        <v>8245</v>
      </c>
      <c r="AD10268" s="216"/>
    </row>
    <row r="10269" spans="1:30" s="215" customFormat="1" x14ac:dyDescent="0.25">
      <c r="A10269" s="215" t="s">
        <v>160</v>
      </c>
      <c r="B10269" s="215">
        <v>6297</v>
      </c>
      <c r="C10269" s="215" t="s">
        <v>305</v>
      </c>
      <c r="D10269" s="215">
        <v>9033398</v>
      </c>
      <c r="E10269" s="215">
        <v>1030</v>
      </c>
      <c r="F10269" s="215">
        <v>1122</v>
      </c>
      <c r="G10269" s="215">
        <v>1004</v>
      </c>
      <c r="I10269" s="215" t="s">
        <v>5441</v>
      </c>
      <c r="J10269" s="215" t="s">
        <v>5442</v>
      </c>
      <c r="K10269" s="215" t="s">
        <v>328</v>
      </c>
      <c r="L10269" s="215" t="s">
        <v>8246</v>
      </c>
      <c r="AD10269" s="216"/>
    </row>
    <row r="10270" spans="1:30" s="215" customFormat="1" x14ac:dyDescent="0.25">
      <c r="A10270" s="215" t="s">
        <v>160</v>
      </c>
      <c r="B10270" s="215">
        <v>6297</v>
      </c>
      <c r="C10270" s="215" t="s">
        <v>305</v>
      </c>
      <c r="D10270" s="215">
        <v>9033399</v>
      </c>
      <c r="E10270" s="215">
        <v>1060</v>
      </c>
      <c r="G10270" s="215">
        <v>1004</v>
      </c>
      <c r="I10270" s="215" t="s">
        <v>19665</v>
      </c>
      <c r="J10270" s="215" t="s">
        <v>19666</v>
      </c>
      <c r="K10270" s="215" t="s">
        <v>8688</v>
      </c>
      <c r="L10270" s="215" t="s">
        <v>22578</v>
      </c>
      <c r="AD10270" s="216"/>
    </row>
    <row r="10271" spans="1:30" s="215" customFormat="1" x14ac:dyDescent="0.25">
      <c r="A10271" s="215" t="s">
        <v>160</v>
      </c>
      <c r="B10271" s="215">
        <v>6297</v>
      </c>
      <c r="C10271" s="215" t="s">
        <v>305</v>
      </c>
      <c r="D10271" s="215">
        <v>9033401</v>
      </c>
      <c r="E10271" s="215">
        <v>1060</v>
      </c>
      <c r="F10271" s="215">
        <v>1110</v>
      </c>
      <c r="G10271" s="215">
        <v>1004</v>
      </c>
      <c r="I10271" s="215" t="s">
        <v>5371</v>
      </c>
      <c r="J10271" s="215" t="s">
        <v>5372</v>
      </c>
      <c r="K10271" s="215" t="s">
        <v>328</v>
      </c>
      <c r="L10271" s="215" t="s">
        <v>8223</v>
      </c>
      <c r="AD10271" s="216"/>
    </row>
    <row r="10272" spans="1:30" s="215" customFormat="1" x14ac:dyDescent="0.25">
      <c r="A10272" s="215" t="s">
        <v>160</v>
      </c>
      <c r="B10272" s="215">
        <v>6297</v>
      </c>
      <c r="C10272" s="215" t="s">
        <v>305</v>
      </c>
      <c r="D10272" s="215">
        <v>9033404</v>
      </c>
      <c r="E10272" s="215">
        <v>1060</v>
      </c>
      <c r="G10272" s="215">
        <v>1004</v>
      </c>
      <c r="I10272" s="215" t="s">
        <v>19667</v>
      </c>
      <c r="J10272" s="215" t="s">
        <v>19668</v>
      </c>
      <c r="K10272" s="215" t="s">
        <v>8688</v>
      </c>
      <c r="L10272" s="215" t="s">
        <v>22579</v>
      </c>
      <c r="AD10272" s="216"/>
    </row>
    <row r="10273" spans="1:30" s="215" customFormat="1" x14ac:dyDescent="0.25">
      <c r="A10273" s="215" t="s">
        <v>160</v>
      </c>
      <c r="B10273" s="215">
        <v>6297</v>
      </c>
      <c r="C10273" s="215" t="s">
        <v>305</v>
      </c>
      <c r="D10273" s="215">
        <v>9033405</v>
      </c>
      <c r="E10273" s="215">
        <v>1060</v>
      </c>
      <c r="F10273" s="215">
        <v>1220</v>
      </c>
      <c r="G10273" s="215">
        <v>1004</v>
      </c>
      <c r="I10273" s="215" t="s">
        <v>5443</v>
      </c>
      <c r="J10273" s="215" t="s">
        <v>5444</v>
      </c>
      <c r="K10273" s="215" t="s">
        <v>328</v>
      </c>
      <c r="L10273" s="215" t="s">
        <v>8251</v>
      </c>
      <c r="AD10273" s="216"/>
    </row>
    <row r="10274" spans="1:30" s="215" customFormat="1" x14ac:dyDescent="0.25">
      <c r="A10274" s="215" t="s">
        <v>160</v>
      </c>
      <c r="B10274" s="215">
        <v>6297</v>
      </c>
      <c r="C10274" s="215" t="s">
        <v>305</v>
      </c>
      <c r="D10274" s="215">
        <v>9033409</v>
      </c>
      <c r="E10274" s="215">
        <v>1030</v>
      </c>
      <c r="F10274" s="215">
        <v>1110</v>
      </c>
      <c r="G10274" s="215">
        <v>1004</v>
      </c>
      <c r="I10274" s="215" t="s">
        <v>28176</v>
      </c>
      <c r="J10274" s="215" t="s">
        <v>28177</v>
      </c>
      <c r="K10274" s="215" t="s">
        <v>328</v>
      </c>
      <c r="L10274" s="215" t="s">
        <v>28180</v>
      </c>
      <c r="AD10274" s="216"/>
    </row>
    <row r="10275" spans="1:30" s="215" customFormat="1" x14ac:dyDescent="0.25">
      <c r="A10275" s="215" t="s">
        <v>160</v>
      </c>
      <c r="B10275" s="215">
        <v>6297</v>
      </c>
      <c r="C10275" s="215" t="s">
        <v>305</v>
      </c>
      <c r="D10275" s="215">
        <v>9033411</v>
      </c>
      <c r="E10275" s="215">
        <v>1060</v>
      </c>
      <c r="F10275" s="215">
        <v>1122</v>
      </c>
      <c r="G10275" s="215">
        <v>1004</v>
      </c>
      <c r="I10275" s="215" t="s">
        <v>5445</v>
      </c>
      <c r="J10275" s="215" t="s">
        <v>5446</v>
      </c>
      <c r="K10275" s="215" t="s">
        <v>328</v>
      </c>
      <c r="L10275" s="215" t="s">
        <v>8197</v>
      </c>
      <c r="AD10275" s="216"/>
    </row>
    <row r="10276" spans="1:30" s="215" customFormat="1" x14ac:dyDescent="0.25">
      <c r="A10276" s="215" t="s">
        <v>160</v>
      </c>
      <c r="B10276" s="215">
        <v>6297</v>
      </c>
      <c r="C10276" s="215" t="s">
        <v>305</v>
      </c>
      <c r="D10276" s="215">
        <v>9033420</v>
      </c>
      <c r="E10276" s="215">
        <v>1040</v>
      </c>
      <c r="F10276" s="215">
        <v>1274</v>
      </c>
      <c r="G10276" s="215">
        <v>1004</v>
      </c>
      <c r="I10276" s="215" t="s">
        <v>5251</v>
      </c>
      <c r="J10276" s="215" t="s">
        <v>5252</v>
      </c>
      <c r="K10276" s="215" t="s">
        <v>328</v>
      </c>
      <c r="L10276" s="215" t="s">
        <v>8167</v>
      </c>
      <c r="AD10276" s="216"/>
    </row>
    <row r="10277" spans="1:30" s="215" customFormat="1" x14ac:dyDescent="0.25">
      <c r="A10277" s="215" t="s">
        <v>160</v>
      </c>
      <c r="B10277" s="215">
        <v>6297</v>
      </c>
      <c r="C10277" s="215" t="s">
        <v>305</v>
      </c>
      <c r="D10277" s="215">
        <v>9033421</v>
      </c>
      <c r="E10277" s="215">
        <v>1060</v>
      </c>
      <c r="F10277" s="215">
        <v>1274</v>
      </c>
      <c r="G10277" s="215">
        <v>1004</v>
      </c>
      <c r="I10277" s="215" t="s">
        <v>5251</v>
      </c>
      <c r="J10277" s="215" t="s">
        <v>5252</v>
      </c>
      <c r="K10277" s="215" t="s">
        <v>328</v>
      </c>
      <c r="L10277" s="215" t="s">
        <v>8167</v>
      </c>
      <c r="AD10277" s="216"/>
    </row>
    <row r="10278" spans="1:30" s="215" customFormat="1" x14ac:dyDescent="0.25">
      <c r="A10278" s="215" t="s">
        <v>160</v>
      </c>
      <c r="B10278" s="215">
        <v>6297</v>
      </c>
      <c r="C10278" s="215" t="s">
        <v>305</v>
      </c>
      <c r="D10278" s="215">
        <v>9062016</v>
      </c>
      <c r="E10278" s="215">
        <v>1060</v>
      </c>
      <c r="F10278" s="215">
        <v>1122</v>
      </c>
      <c r="G10278" s="215">
        <v>1004</v>
      </c>
      <c r="I10278" s="215" t="s">
        <v>5447</v>
      </c>
      <c r="J10278" s="215" t="s">
        <v>5448</v>
      </c>
      <c r="K10278" s="215" t="s">
        <v>328</v>
      </c>
      <c r="L10278" s="215" t="s">
        <v>8169</v>
      </c>
      <c r="AD10278" s="216"/>
    </row>
    <row r="10279" spans="1:30" s="215" customFormat="1" x14ac:dyDescent="0.25">
      <c r="A10279" s="215" t="s">
        <v>160</v>
      </c>
      <c r="B10279" s="215">
        <v>6297</v>
      </c>
      <c r="C10279" s="215" t="s">
        <v>305</v>
      </c>
      <c r="D10279" s="215">
        <v>9062020</v>
      </c>
      <c r="E10279" s="215">
        <v>1060</v>
      </c>
      <c r="F10279" s="215">
        <v>1122</v>
      </c>
      <c r="G10279" s="215">
        <v>1004</v>
      </c>
      <c r="I10279" s="215" t="s">
        <v>5449</v>
      </c>
      <c r="J10279" s="215" t="s">
        <v>5450</v>
      </c>
      <c r="K10279" s="215" t="s">
        <v>328</v>
      </c>
      <c r="L10279" s="215" t="s">
        <v>8239</v>
      </c>
      <c r="AD10279" s="216"/>
    </row>
    <row r="10280" spans="1:30" s="215" customFormat="1" x14ac:dyDescent="0.25">
      <c r="A10280" s="215" t="s">
        <v>160</v>
      </c>
      <c r="B10280" s="215">
        <v>6297</v>
      </c>
      <c r="C10280" s="215" t="s">
        <v>305</v>
      </c>
      <c r="D10280" s="215">
        <v>9062024</v>
      </c>
      <c r="E10280" s="215">
        <v>1020</v>
      </c>
      <c r="F10280" s="215">
        <v>1110</v>
      </c>
      <c r="G10280" s="215">
        <v>1004</v>
      </c>
      <c r="I10280" s="215" t="s">
        <v>5451</v>
      </c>
      <c r="J10280" s="215" t="s">
        <v>5452</v>
      </c>
      <c r="K10280" s="215" t="s">
        <v>328</v>
      </c>
      <c r="L10280" s="215" t="s">
        <v>8252</v>
      </c>
      <c r="AD10280" s="216"/>
    </row>
    <row r="10281" spans="1:30" s="215" customFormat="1" x14ac:dyDescent="0.25">
      <c r="A10281" s="215" t="s">
        <v>160</v>
      </c>
      <c r="B10281" s="215">
        <v>6297</v>
      </c>
      <c r="C10281" s="215" t="s">
        <v>305</v>
      </c>
      <c r="D10281" s="215">
        <v>9062027</v>
      </c>
      <c r="E10281" s="215">
        <v>1060</v>
      </c>
      <c r="G10281" s="215">
        <v>1004</v>
      </c>
      <c r="I10281" s="215" t="s">
        <v>5453</v>
      </c>
      <c r="J10281" s="215" t="s">
        <v>5454</v>
      </c>
      <c r="K10281" s="215" t="s">
        <v>328</v>
      </c>
      <c r="L10281" s="215" t="s">
        <v>8247</v>
      </c>
      <c r="AD10281" s="216"/>
    </row>
    <row r="10282" spans="1:30" s="215" customFormat="1" x14ac:dyDescent="0.25">
      <c r="A10282" s="215" t="s">
        <v>160</v>
      </c>
      <c r="B10282" s="215">
        <v>6297</v>
      </c>
      <c r="C10282" s="215" t="s">
        <v>305</v>
      </c>
      <c r="D10282" s="215">
        <v>9062028</v>
      </c>
      <c r="E10282" s="215">
        <v>1060</v>
      </c>
      <c r="F10282" s="215">
        <v>1110</v>
      </c>
      <c r="G10282" s="215">
        <v>1004</v>
      </c>
      <c r="I10282" s="215" t="s">
        <v>5455</v>
      </c>
      <c r="J10282" s="215" t="s">
        <v>5456</v>
      </c>
      <c r="K10282" s="215" t="s">
        <v>328</v>
      </c>
      <c r="L10282" s="215" t="s">
        <v>8252</v>
      </c>
      <c r="AD10282" s="216"/>
    </row>
    <row r="10283" spans="1:30" s="215" customFormat="1" x14ac:dyDescent="0.25">
      <c r="A10283" s="215" t="s">
        <v>160</v>
      </c>
      <c r="B10283" s="215">
        <v>6297</v>
      </c>
      <c r="C10283" s="215" t="s">
        <v>305</v>
      </c>
      <c r="D10283" s="215">
        <v>160017636</v>
      </c>
      <c r="E10283" s="215">
        <v>1060</v>
      </c>
      <c r="F10283" s="215">
        <v>1251</v>
      </c>
      <c r="G10283" s="215">
        <v>1004</v>
      </c>
      <c r="I10283" s="215" t="s">
        <v>5457</v>
      </c>
      <c r="J10283" s="215" t="s">
        <v>5458</v>
      </c>
      <c r="K10283" s="215" t="s">
        <v>328</v>
      </c>
      <c r="L10283" s="215" t="s">
        <v>8253</v>
      </c>
      <c r="AD10283" s="216"/>
    </row>
    <row r="10284" spans="1:30" s="215" customFormat="1" x14ac:dyDescent="0.25">
      <c r="A10284" s="215" t="s">
        <v>160</v>
      </c>
      <c r="B10284" s="215">
        <v>6297</v>
      </c>
      <c r="C10284" s="215" t="s">
        <v>305</v>
      </c>
      <c r="D10284" s="215">
        <v>190033304</v>
      </c>
      <c r="E10284" s="215">
        <v>1020</v>
      </c>
      <c r="F10284" s="215">
        <v>1122</v>
      </c>
      <c r="G10284" s="215">
        <v>1004</v>
      </c>
      <c r="I10284" s="215" t="s">
        <v>5459</v>
      </c>
      <c r="J10284" s="215" t="s">
        <v>5460</v>
      </c>
      <c r="K10284" s="215" t="s">
        <v>328</v>
      </c>
      <c r="L10284" s="215" t="s">
        <v>8254</v>
      </c>
      <c r="AD10284" s="216"/>
    </row>
    <row r="10285" spans="1:30" s="215" customFormat="1" x14ac:dyDescent="0.25">
      <c r="A10285" s="215" t="s">
        <v>160</v>
      </c>
      <c r="B10285" s="215">
        <v>6297</v>
      </c>
      <c r="C10285" s="215" t="s">
        <v>305</v>
      </c>
      <c r="D10285" s="215">
        <v>190033561</v>
      </c>
      <c r="E10285" s="215">
        <v>1030</v>
      </c>
      <c r="F10285" s="215">
        <v>1122</v>
      </c>
      <c r="G10285" s="215">
        <v>1004</v>
      </c>
      <c r="I10285" s="215" t="s">
        <v>5461</v>
      </c>
      <c r="J10285" s="215" t="s">
        <v>5462</v>
      </c>
      <c r="K10285" s="215" t="s">
        <v>328</v>
      </c>
      <c r="L10285" s="215" t="s">
        <v>8255</v>
      </c>
      <c r="AD10285" s="216"/>
    </row>
    <row r="10286" spans="1:30" s="215" customFormat="1" x14ac:dyDescent="0.25">
      <c r="A10286" s="215" t="s">
        <v>160</v>
      </c>
      <c r="B10286" s="215">
        <v>6297</v>
      </c>
      <c r="C10286" s="215" t="s">
        <v>305</v>
      </c>
      <c r="D10286" s="215">
        <v>190068000</v>
      </c>
      <c r="E10286" s="215">
        <v>1020</v>
      </c>
      <c r="F10286" s="215">
        <v>1122</v>
      </c>
      <c r="G10286" s="215">
        <v>1004</v>
      </c>
      <c r="I10286" s="215" t="s">
        <v>5459</v>
      </c>
      <c r="J10286" s="215" t="s">
        <v>5460</v>
      </c>
      <c r="K10286" s="215" t="s">
        <v>328</v>
      </c>
      <c r="L10286" s="215" t="s">
        <v>8254</v>
      </c>
      <c r="AD10286" s="216"/>
    </row>
    <row r="10287" spans="1:30" s="215" customFormat="1" x14ac:dyDescent="0.25">
      <c r="A10287" s="215" t="s">
        <v>160</v>
      </c>
      <c r="B10287" s="215">
        <v>6297</v>
      </c>
      <c r="C10287" s="215" t="s">
        <v>305</v>
      </c>
      <c r="D10287" s="215">
        <v>190068001</v>
      </c>
      <c r="E10287" s="215">
        <v>1020</v>
      </c>
      <c r="F10287" s="215">
        <v>1122</v>
      </c>
      <c r="G10287" s="215">
        <v>1004</v>
      </c>
      <c r="I10287" s="215" t="s">
        <v>5459</v>
      </c>
      <c r="J10287" s="215" t="s">
        <v>5460</v>
      </c>
      <c r="K10287" s="215" t="s">
        <v>328</v>
      </c>
      <c r="L10287" s="215" t="s">
        <v>8254</v>
      </c>
      <c r="AD10287" s="216"/>
    </row>
    <row r="10288" spans="1:30" s="215" customFormat="1" x14ac:dyDescent="0.25">
      <c r="A10288" s="215" t="s">
        <v>160</v>
      </c>
      <c r="B10288" s="215">
        <v>6297</v>
      </c>
      <c r="C10288" s="215" t="s">
        <v>305</v>
      </c>
      <c r="D10288" s="215">
        <v>190083773</v>
      </c>
      <c r="E10288" s="215">
        <v>1060</v>
      </c>
      <c r="G10288" s="215">
        <v>1004</v>
      </c>
      <c r="I10288" s="215" t="s">
        <v>19669</v>
      </c>
      <c r="J10288" s="215" t="s">
        <v>19670</v>
      </c>
      <c r="K10288" s="215" t="s">
        <v>8688</v>
      </c>
      <c r="L10288" s="215" t="s">
        <v>22580</v>
      </c>
      <c r="AD10288" s="216"/>
    </row>
    <row r="10289" spans="1:30" s="215" customFormat="1" x14ac:dyDescent="0.25">
      <c r="A10289" s="215" t="s">
        <v>160</v>
      </c>
      <c r="B10289" s="215">
        <v>6297</v>
      </c>
      <c r="C10289" s="215" t="s">
        <v>305</v>
      </c>
      <c r="D10289" s="215">
        <v>190086600</v>
      </c>
      <c r="E10289" s="215">
        <v>1020</v>
      </c>
      <c r="F10289" s="215">
        <v>1122</v>
      </c>
      <c r="G10289" s="215">
        <v>1004</v>
      </c>
      <c r="I10289" s="215" t="s">
        <v>5463</v>
      </c>
      <c r="J10289" s="215" t="s">
        <v>5464</v>
      </c>
      <c r="K10289" s="215" t="s">
        <v>328</v>
      </c>
      <c r="L10289" s="215" t="s">
        <v>8279</v>
      </c>
      <c r="AD10289" s="216"/>
    </row>
    <row r="10290" spans="1:30" s="215" customFormat="1" x14ac:dyDescent="0.25">
      <c r="A10290" s="215" t="s">
        <v>160</v>
      </c>
      <c r="B10290" s="215">
        <v>6297</v>
      </c>
      <c r="C10290" s="215" t="s">
        <v>305</v>
      </c>
      <c r="D10290" s="215">
        <v>190086616</v>
      </c>
      <c r="E10290" s="215">
        <v>1020</v>
      </c>
      <c r="F10290" s="215">
        <v>1122</v>
      </c>
      <c r="G10290" s="215">
        <v>1004</v>
      </c>
      <c r="I10290" s="215" t="s">
        <v>5465</v>
      </c>
      <c r="J10290" s="215" t="s">
        <v>5466</v>
      </c>
      <c r="K10290" s="215" t="s">
        <v>328</v>
      </c>
      <c r="L10290" s="215" t="s">
        <v>8279</v>
      </c>
      <c r="AD10290" s="216"/>
    </row>
    <row r="10291" spans="1:30" s="215" customFormat="1" x14ac:dyDescent="0.25">
      <c r="A10291" s="215" t="s">
        <v>160</v>
      </c>
      <c r="B10291" s="215">
        <v>6297</v>
      </c>
      <c r="C10291" s="215" t="s">
        <v>305</v>
      </c>
      <c r="D10291" s="215">
        <v>190106903</v>
      </c>
      <c r="E10291" s="215">
        <v>1060</v>
      </c>
      <c r="G10291" s="215">
        <v>1004</v>
      </c>
      <c r="I10291" s="215" t="s">
        <v>5467</v>
      </c>
      <c r="J10291" s="215" t="s">
        <v>5468</v>
      </c>
      <c r="K10291" s="215" t="s">
        <v>328</v>
      </c>
      <c r="L10291" s="215" t="s">
        <v>8181</v>
      </c>
      <c r="AD10291" s="216"/>
    </row>
    <row r="10292" spans="1:30" s="215" customFormat="1" x14ac:dyDescent="0.25">
      <c r="A10292" s="215" t="s">
        <v>160</v>
      </c>
      <c r="B10292" s="215">
        <v>6297</v>
      </c>
      <c r="C10292" s="215" t="s">
        <v>305</v>
      </c>
      <c r="D10292" s="215">
        <v>190106935</v>
      </c>
      <c r="E10292" s="215">
        <v>1060</v>
      </c>
      <c r="G10292" s="215">
        <v>1004</v>
      </c>
      <c r="I10292" s="215" t="s">
        <v>19671</v>
      </c>
      <c r="J10292" s="215" t="s">
        <v>19672</v>
      </c>
      <c r="K10292" s="215" t="s">
        <v>8688</v>
      </c>
      <c r="L10292" s="215" t="s">
        <v>22581</v>
      </c>
      <c r="AD10292" s="216"/>
    </row>
    <row r="10293" spans="1:30" s="215" customFormat="1" x14ac:dyDescent="0.25">
      <c r="A10293" s="215" t="s">
        <v>160</v>
      </c>
      <c r="B10293" s="215">
        <v>6297</v>
      </c>
      <c r="C10293" s="215" t="s">
        <v>305</v>
      </c>
      <c r="D10293" s="215">
        <v>190158273</v>
      </c>
      <c r="E10293" s="215">
        <v>1060</v>
      </c>
      <c r="F10293" s="215">
        <v>1252</v>
      </c>
      <c r="G10293" s="215">
        <v>1004</v>
      </c>
      <c r="I10293" s="215" t="s">
        <v>5469</v>
      </c>
      <c r="J10293" s="215" t="s">
        <v>5470</v>
      </c>
      <c r="K10293" s="215" t="s">
        <v>328</v>
      </c>
      <c r="L10293" s="215" t="s">
        <v>8248</v>
      </c>
      <c r="AD10293" s="216"/>
    </row>
    <row r="10294" spans="1:30" s="215" customFormat="1" x14ac:dyDescent="0.25">
      <c r="A10294" s="215" t="s">
        <v>160</v>
      </c>
      <c r="B10294" s="215">
        <v>6297</v>
      </c>
      <c r="C10294" s="215" t="s">
        <v>305</v>
      </c>
      <c r="D10294" s="215">
        <v>190159176</v>
      </c>
      <c r="E10294" s="215">
        <v>1020</v>
      </c>
      <c r="F10294" s="215">
        <v>1110</v>
      </c>
      <c r="G10294" s="215">
        <v>1004</v>
      </c>
      <c r="I10294" s="215" t="s">
        <v>5471</v>
      </c>
      <c r="J10294" s="215" t="s">
        <v>5472</v>
      </c>
      <c r="K10294" s="215" t="s">
        <v>328</v>
      </c>
      <c r="L10294" s="215" t="s">
        <v>8256</v>
      </c>
      <c r="AD10294" s="216"/>
    </row>
    <row r="10295" spans="1:30" s="215" customFormat="1" x14ac:dyDescent="0.25">
      <c r="A10295" s="215" t="s">
        <v>160</v>
      </c>
      <c r="B10295" s="215">
        <v>6297</v>
      </c>
      <c r="C10295" s="215" t="s">
        <v>305</v>
      </c>
      <c r="D10295" s="215">
        <v>190194692</v>
      </c>
      <c r="E10295" s="215">
        <v>1020</v>
      </c>
      <c r="F10295" s="215">
        <v>1110</v>
      </c>
      <c r="G10295" s="215">
        <v>1004</v>
      </c>
      <c r="I10295" s="215" t="s">
        <v>5473</v>
      </c>
      <c r="J10295" s="215" t="s">
        <v>5474</v>
      </c>
      <c r="K10295" s="215" t="s">
        <v>328</v>
      </c>
      <c r="L10295" s="215" t="s">
        <v>8257</v>
      </c>
      <c r="AD10295" s="216"/>
    </row>
    <row r="10296" spans="1:30" s="215" customFormat="1" x14ac:dyDescent="0.25">
      <c r="A10296" s="215" t="s">
        <v>160</v>
      </c>
      <c r="B10296" s="215">
        <v>6297</v>
      </c>
      <c r="C10296" s="215" t="s">
        <v>305</v>
      </c>
      <c r="D10296" s="215">
        <v>190194694</v>
      </c>
      <c r="E10296" s="215">
        <v>1020</v>
      </c>
      <c r="F10296" s="215">
        <v>1110</v>
      </c>
      <c r="G10296" s="215">
        <v>1004</v>
      </c>
      <c r="I10296" s="215" t="s">
        <v>5473</v>
      </c>
      <c r="J10296" s="215" t="s">
        <v>5474</v>
      </c>
      <c r="K10296" s="215" t="s">
        <v>328</v>
      </c>
      <c r="L10296" s="215" t="s">
        <v>8257</v>
      </c>
      <c r="AD10296" s="216"/>
    </row>
    <row r="10297" spans="1:30" s="215" customFormat="1" x14ac:dyDescent="0.25">
      <c r="A10297" s="215" t="s">
        <v>160</v>
      </c>
      <c r="B10297" s="215">
        <v>6297</v>
      </c>
      <c r="C10297" s="215" t="s">
        <v>305</v>
      </c>
      <c r="D10297" s="215">
        <v>190195395</v>
      </c>
      <c r="E10297" s="215">
        <v>1060</v>
      </c>
      <c r="G10297" s="215">
        <v>1004</v>
      </c>
      <c r="I10297" s="215" t="s">
        <v>19673</v>
      </c>
      <c r="J10297" s="215" t="s">
        <v>19674</v>
      </c>
      <c r="K10297" s="215" t="s">
        <v>8688</v>
      </c>
      <c r="L10297" s="215" t="s">
        <v>22582</v>
      </c>
      <c r="AD10297" s="216"/>
    </row>
    <row r="10298" spans="1:30" s="215" customFormat="1" x14ac:dyDescent="0.25">
      <c r="A10298" s="215" t="s">
        <v>160</v>
      </c>
      <c r="B10298" s="215">
        <v>6297</v>
      </c>
      <c r="C10298" s="215" t="s">
        <v>305</v>
      </c>
      <c r="D10298" s="215">
        <v>190204937</v>
      </c>
      <c r="E10298" s="215">
        <v>1020</v>
      </c>
      <c r="F10298" s="215">
        <v>1110</v>
      </c>
      <c r="G10298" s="215">
        <v>1004</v>
      </c>
      <c r="I10298" s="215" t="s">
        <v>19675</v>
      </c>
      <c r="J10298" s="215" t="s">
        <v>19676</v>
      </c>
      <c r="K10298" s="215" t="s">
        <v>8688</v>
      </c>
      <c r="L10298" s="215" t="s">
        <v>22583</v>
      </c>
      <c r="AD10298" s="216"/>
    </row>
    <row r="10299" spans="1:30" s="215" customFormat="1" x14ac:dyDescent="0.25">
      <c r="A10299" s="215" t="s">
        <v>160</v>
      </c>
      <c r="B10299" s="215">
        <v>6297</v>
      </c>
      <c r="C10299" s="215" t="s">
        <v>305</v>
      </c>
      <c r="D10299" s="215">
        <v>190310828</v>
      </c>
      <c r="E10299" s="215">
        <v>1040</v>
      </c>
      <c r="F10299" s="215">
        <v>1220</v>
      </c>
      <c r="G10299" s="215">
        <v>1004</v>
      </c>
      <c r="I10299" s="215" t="s">
        <v>5443</v>
      </c>
      <c r="J10299" s="215" t="s">
        <v>5444</v>
      </c>
      <c r="K10299" s="215" t="s">
        <v>328</v>
      </c>
      <c r="L10299" s="215" t="s">
        <v>8251</v>
      </c>
      <c r="AD10299" s="216"/>
    </row>
    <row r="10300" spans="1:30" s="215" customFormat="1" x14ac:dyDescent="0.25">
      <c r="A10300" s="215" t="s">
        <v>160</v>
      </c>
      <c r="B10300" s="215">
        <v>6297</v>
      </c>
      <c r="C10300" s="215" t="s">
        <v>305</v>
      </c>
      <c r="D10300" s="215">
        <v>190592168</v>
      </c>
      <c r="E10300" s="215">
        <v>1060</v>
      </c>
      <c r="F10300" s="215">
        <v>1251</v>
      </c>
      <c r="G10300" s="215">
        <v>1004</v>
      </c>
      <c r="I10300" s="215" t="s">
        <v>5475</v>
      </c>
      <c r="J10300" s="215" t="s">
        <v>5476</v>
      </c>
      <c r="K10300" s="215" t="s">
        <v>328</v>
      </c>
      <c r="L10300" s="215" t="s">
        <v>8258</v>
      </c>
      <c r="AD10300" s="216"/>
    </row>
    <row r="10301" spans="1:30" s="215" customFormat="1" x14ac:dyDescent="0.25">
      <c r="A10301" s="215" t="s">
        <v>160</v>
      </c>
      <c r="B10301" s="215">
        <v>6297</v>
      </c>
      <c r="C10301" s="215" t="s">
        <v>305</v>
      </c>
      <c r="D10301" s="215">
        <v>190596508</v>
      </c>
      <c r="E10301" s="215">
        <v>1020</v>
      </c>
      <c r="F10301" s="215">
        <v>1110</v>
      </c>
      <c r="G10301" s="215">
        <v>1004</v>
      </c>
      <c r="I10301" s="215" t="s">
        <v>19677</v>
      </c>
      <c r="J10301" s="215" t="s">
        <v>19678</v>
      </c>
      <c r="K10301" s="215" t="s">
        <v>8688</v>
      </c>
      <c r="L10301" s="215" t="s">
        <v>22584</v>
      </c>
      <c r="AD10301" s="216"/>
    </row>
    <row r="10302" spans="1:30" s="215" customFormat="1" x14ac:dyDescent="0.25">
      <c r="A10302" s="215" t="s">
        <v>160</v>
      </c>
      <c r="B10302" s="215">
        <v>6297</v>
      </c>
      <c r="C10302" s="215" t="s">
        <v>305</v>
      </c>
      <c r="D10302" s="215">
        <v>190600510</v>
      </c>
      <c r="E10302" s="215">
        <v>1030</v>
      </c>
      <c r="F10302" s="215">
        <v>1122</v>
      </c>
      <c r="G10302" s="215">
        <v>1004</v>
      </c>
      <c r="I10302" s="215" t="s">
        <v>5477</v>
      </c>
      <c r="J10302" s="215" t="s">
        <v>5478</v>
      </c>
      <c r="K10302" s="215" t="s">
        <v>328</v>
      </c>
      <c r="L10302" s="215" t="s">
        <v>8259</v>
      </c>
      <c r="AD10302" s="216"/>
    </row>
    <row r="10303" spans="1:30" s="215" customFormat="1" x14ac:dyDescent="0.25">
      <c r="A10303" s="215" t="s">
        <v>160</v>
      </c>
      <c r="B10303" s="215">
        <v>6297</v>
      </c>
      <c r="C10303" s="215" t="s">
        <v>305</v>
      </c>
      <c r="D10303" s="215">
        <v>190600511</v>
      </c>
      <c r="E10303" s="215">
        <v>1030</v>
      </c>
      <c r="F10303" s="215">
        <v>1122</v>
      </c>
      <c r="G10303" s="215">
        <v>1004</v>
      </c>
      <c r="I10303" s="215" t="s">
        <v>5477</v>
      </c>
      <c r="J10303" s="215" t="s">
        <v>5478</v>
      </c>
      <c r="K10303" s="215" t="s">
        <v>328</v>
      </c>
      <c r="L10303" s="215" t="s">
        <v>8259</v>
      </c>
      <c r="AD10303" s="216"/>
    </row>
    <row r="10304" spans="1:30" s="215" customFormat="1" x14ac:dyDescent="0.25">
      <c r="A10304" s="215" t="s">
        <v>160</v>
      </c>
      <c r="B10304" s="215">
        <v>6297</v>
      </c>
      <c r="C10304" s="215" t="s">
        <v>305</v>
      </c>
      <c r="D10304" s="215">
        <v>190601712</v>
      </c>
      <c r="E10304" s="215">
        <v>1060</v>
      </c>
      <c r="F10304" s="215">
        <v>1271</v>
      </c>
      <c r="G10304" s="215">
        <v>1004</v>
      </c>
      <c r="I10304" s="215" t="s">
        <v>19679</v>
      </c>
      <c r="J10304" s="215" t="s">
        <v>19680</v>
      </c>
      <c r="K10304" s="215" t="s">
        <v>8688</v>
      </c>
      <c r="L10304" s="215" t="s">
        <v>22585</v>
      </c>
      <c r="AD10304" s="216"/>
    </row>
    <row r="10305" spans="1:30" s="215" customFormat="1" x14ac:dyDescent="0.25">
      <c r="A10305" s="215" t="s">
        <v>160</v>
      </c>
      <c r="B10305" s="215">
        <v>6297</v>
      </c>
      <c r="C10305" s="215" t="s">
        <v>305</v>
      </c>
      <c r="D10305" s="215">
        <v>190601928</v>
      </c>
      <c r="E10305" s="215">
        <v>1060</v>
      </c>
      <c r="F10305" s="215">
        <v>1274</v>
      </c>
      <c r="G10305" s="215">
        <v>1004</v>
      </c>
      <c r="I10305" s="215" t="s">
        <v>19681</v>
      </c>
      <c r="J10305" s="215" t="s">
        <v>19682</v>
      </c>
      <c r="K10305" s="215" t="s">
        <v>8688</v>
      </c>
      <c r="L10305" s="215" t="s">
        <v>22586</v>
      </c>
      <c r="AD10305" s="216"/>
    </row>
    <row r="10306" spans="1:30" s="215" customFormat="1" x14ac:dyDescent="0.25">
      <c r="A10306" s="215" t="s">
        <v>160</v>
      </c>
      <c r="B10306" s="215">
        <v>6297</v>
      </c>
      <c r="C10306" s="215" t="s">
        <v>305</v>
      </c>
      <c r="D10306" s="215">
        <v>190602163</v>
      </c>
      <c r="E10306" s="215">
        <v>1020</v>
      </c>
      <c r="F10306" s="215">
        <v>1122</v>
      </c>
      <c r="G10306" s="215">
        <v>1004</v>
      </c>
      <c r="I10306" s="215" t="s">
        <v>5479</v>
      </c>
      <c r="J10306" s="215" t="s">
        <v>5480</v>
      </c>
      <c r="K10306" s="215" t="s">
        <v>328</v>
      </c>
      <c r="L10306" s="215" t="s">
        <v>8260</v>
      </c>
      <c r="AD10306" s="216"/>
    </row>
    <row r="10307" spans="1:30" s="215" customFormat="1" x14ac:dyDescent="0.25">
      <c r="A10307" s="215" t="s">
        <v>160</v>
      </c>
      <c r="B10307" s="215">
        <v>6297</v>
      </c>
      <c r="C10307" s="215" t="s">
        <v>305</v>
      </c>
      <c r="D10307" s="215">
        <v>190602164</v>
      </c>
      <c r="E10307" s="215">
        <v>1020</v>
      </c>
      <c r="F10307" s="215">
        <v>1122</v>
      </c>
      <c r="G10307" s="215">
        <v>1004</v>
      </c>
      <c r="I10307" s="215" t="s">
        <v>5479</v>
      </c>
      <c r="J10307" s="215" t="s">
        <v>5480</v>
      </c>
      <c r="K10307" s="215" t="s">
        <v>328</v>
      </c>
      <c r="L10307" s="215" t="s">
        <v>8260</v>
      </c>
      <c r="AD10307" s="216"/>
    </row>
    <row r="10308" spans="1:30" s="215" customFormat="1" x14ac:dyDescent="0.25">
      <c r="A10308" s="215" t="s">
        <v>160</v>
      </c>
      <c r="B10308" s="215">
        <v>6297</v>
      </c>
      <c r="C10308" s="215" t="s">
        <v>305</v>
      </c>
      <c r="D10308" s="215">
        <v>190602165</v>
      </c>
      <c r="E10308" s="215">
        <v>1020</v>
      </c>
      <c r="F10308" s="215">
        <v>1122</v>
      </c>
      <c r="G10308" s="215">
        <v>1004</v>
      </c>
      <c r="I10308" s="215" t="s">
        <v>5479</v>
      </c>
      <c r="J10308" s="215" t="s">
        <v>5480</v>
      </c>
      <c r="K10308" s="215" t="s">
        <v>328</v>
      </c>
      <c r="L10308" s="215" t="s">
        <v>8260</v>
      </c>
      <c r="AD10308" s="216"/>
    </row>
    <row r="10309" spans="1:30" s="215" customFormat="1" x14ac:dyDescent="0.25">
      <c r="A10309" s="215" t="s">
        <v>160</v>
      </c>
      <c r="B10309" s="215">
        <v>6297</v>
      </c>
      <c r="C10309" s="215" t="s">
        <v>305</v>
      </c>
      <c r="D10309" s="215">
        <v>190604368</v>
      </c>
      <c r="E10309" s="215">
        <v>1020</v>
      </c>
      <c r="F10309" s="215">
        <v>1122</v>
      </c>
      <c r="G10309" s="215">
        <v>1004</v>
      </c>
      <c r="I10309" s="215" t="s">
        <v>5481</v>
      </c>
      <c r="J10309" s="215" t="s">
        <v>5482</v>
      </c>
      <c r="K10309" s="215" t="s">
        <v>328</v>
      </c>
      <c r="L10309" s="215" t="s">
        <v>8261</v>
      </c>
      <c r="AD10309" s="216"/>
    </row>
    <row r="10310" spans="1:30" s="215" customFormat="1" x14ac:dyDescent="0.25">
      <c r="A10310" s="215" t="s">
        <v>160</v>
      </c>
      <c r="B10310" s="215">
        <v>6297</v>
      </c>
      <c r="C10310" s="215" t="s">
        <v>305</v>
      </c>
      <c r="D10310" s="215">
        <v>190604370</v>
      </c>
      <c r="E10310" s="215">
        <v>1020</v>
      </c>
      <c r="F10310" s="215">
        <v>1122</v>
      </c>
      <c r="G10310" s="215">
        <v>1004</v>
      </c>
      <c r="I10310" s="215" t="s">
        <v>5481</v>
      </c>
      <c r="J10310" s="215" t="s">
        <v>5482</v>
      </c>
      <c r="K10310" s="215" t="s">
        <v>328</v>
      </c>
      <c r="L10310" s="215" t="s">
        <v>8261</v>
      </c>
      <c r="AD10310" s="216"/>
    </row>
    <row r="10311" spans="1:30" s="215" customFormat="1" x14ac:dyDescent="0.25">
      <c r="A10311" s="215" t="s">
        <v>160</v>
      </c>
      <c r="B10311" s="215">
        <v>6297</v>
      </c>
      <c r="C10311" s="215" t="s">
        <v>305</v>
      </c>
      <c r="D10311" s="215">
        <v>190688789</v>
      </c>
      <c r="E10311" s="215">
        <v>1060</v>
      </c>
      <c r="G10311" s="215">
        <v>1004</v>
      </c>
      <c r="I10311" s="215" t="s">
        <v>19683</v>
      </c>
      <c r="J10311" s="215" t="s">
        <v>19684</v>
      </c>
      <c r="K10311" s="215" t="s">
        <v>8688</v>
      </c>
      <c r="L10311" s="215" t="s">
        <v>22587</v>
      </c>
      <c r="AD10311" s="216"/>
    </row>
    <row r="10312" spans="1:30" s="215" customFormat="1" x14ac:dyDescent="0.25">
      <c r="A10312" s="215" t="s">
        <v>160</v>
      </c>
      <c r="B10312" s="215">
        <v>6297</v>
      </c>
      <c r="C10312" s="215" t="s">
        <v>305</v>
      </c>
      <c r="D10312" s="215">
        <v>190700009</v>
      </c>
      <c r="E10312" s="215">
        <v>1060</v>
      </c>
      <c r="F10312" s="215">
        <v>1230</v>
      </c>
      <c r="G10312" s="215">
        <v>1004</v>
      </c>
      <c r="I10312" s="215" t="s">
        <v>19685</v>
      </c>
      <c r="J10312" s="215" t="s">
        <v>19686</v>
      </c>
      <c r="K10312" s="215" t="s">
        <v>8688</v>
      </c>
      <c r="L10312" s="215" t="s">
        <v>22588</v>
      </c>
      <c r="AD10312" s="216"/>
    </row>
    <row r="10313" spans="1:30" s="215" customFormat="1" x14ac:dyDescent="0.25">
      <c r="A10313" s="215" t="s">
        <v>160</v>
      </c>
      <c r="B10313" s="215">
        <v>6297</v>
      </c>
      <c r="C10313" s="215" t="s">
        <v>305</v>
      </c>
      <c r="D10313" s="215">
        <v>190790189</v>
      </c>
      <c r="E10313" s="215">
        <v>1060</v>
      </c>
      <c r="F10313" s="215">
        <v>1242</v>
      </c>
      <c r="G10313" s="215">
        <v>1004</v>
      </c>
      <c r="I10313" s="215" t="s">
        <v>19687</v>
      </c>
      <c r="J10313" s="215" t="s">
        <v>19688</v>
      </c>
      <c r="K10313" s="215" t="s">
        <v>8688</v>
      </c>
      <c r="L10313" s="215" t="s">
        <v>22589</v>
      </c>
      <c r="AD10313" s="216"/>
    </row>
    <row r="10314" spans="1:30" s="215" customFormat="1" x14ac:dyDescent="0.25">
      <c r="A10314" s="215" t="s">
        <v>160</v>
      </c>
      <c r="B10314" s="215">
        <v>6297</v>
      </c>
      <c r="C10314" s="215" t="s">
        <v>305</v>
      </c>
      <c r="D10314" s="215">
        <v>190854453</v>
      </c>
      <c r="E10314" s="215">
        <v>1060</v>
      </c>
      <c r="F10314" s="215">
        <v>1251</v>
      </c>
      <c r="G10314" s="215">
        <v>1004</v>
      </c>
      <c r="I10314" s="215" t="s">
        <v>5483</v>
      </c>
      <c r="J10314" s="215" t="s">
        <v>5484</v>
      </c>
      <c r="K10314" s="215" t="s">
        <v>328</v>
      </c>
      <c r="L10314" s="215" t="s">
        <v>5878</v>
      </c>
      <c r="AD10314" s="216"/>
    </row>
    <row r="10315" spans="1:30" s="215" customFormat="1" x14ac:dyDescent="0.25">
      <c r="A10315" s="215" t="s">
        <v>160</v>
      </c>
      <c r="B10315" s="215">
        <v>6297</v>
      </c>
      <c r="C10315" s="215" t="s">
        <v>305</v>
      </c>
      <c r="D10315" s="215">
        <v>190854969</v>
      </c>
      <c r="E10315" s="215">
        <v>1030</v>
      </c>
      <c r="F10315" s="215">
        <v>1122</v>
      </c>
      <c r="G10315" s="215">
        <v>1004</v>
      </c>
      <c r="I10315" s="215" t="s">
        <v>5261</v>
      </c>
      <c r="J10315" s="215" t="s">
        <v>5262</v>
      </c>
      <c r="K10315" s="215" t="s">
        <v>328</v>
      </c>
      <c r="L10315" s="215" t="s">
        <v>8172</v>
      </c>
      <c r="AD10315" s="216"/>
    </row>
    <row r="10316" spans="1:30" s="215" customFormat="1" x14ac:dyDescent="0.25">
      <c r="A10316" s="215" t="s">
        <v>160</v>
      </c>
      <c r="B10316" s="215">
        <v>6297</v>
      </c>
      <c r="C10316" s="215" t="s">
        <v>305</v>
      </c>
      <c r="D10316" s="215">
        <v>190911229</v>
      </c>
      <c r="E10316" s="215">
        <v>1030</v>
      </c>
      <c r="F10316" s="215">
        <v>1122</v>
      </c>
      <c r="G10316" s="215">
        <v>1004</v>
      </c>
      <c r="I10316" s="215" t="s">
        <v>5477</v>
      </c>
      <c r="J10316" s="215" t="s">
        <v>5478</v>
      </c>
      <c r="K10316" s="215" t="s">
        <v>328</v>
      </c>
      <c r="L10316" s="215" t="s">
        <v>8259</v>
      </c>
      <c r="AD10316" s="216"/>
    </row>
    <row r="10317" spans="1:30" s="215" customFormat="1" x14ac:dyDescent="0.25">
      <c r="A10317" s="215" t="s">
        <v>160</v>
      </c>
      <c r="B10317" s="215">
        <v>6297</v>
      </c>
      <c r="C10317" s="215" t="s">
        <v>305</v>
      </c>
      <c r="D10317" s="215">
        <v>190927189</v>
      </c>
      <c r="E10317" s="215">
        <v>1060</v>
      </c>
      <c r="F10317" s="215">
        <v>1251</v>
      </c>
      <c r="G10317" s="215">
        <v>1004</v>
      </c>
      <c r="I10317" s="215" t="s">
        <v>5485</v>
      </c>
      <c r="J10317" s="215" t="s">
        <v>5486</v>
      </c>
      <c r="K10317" s="215" t="s">
        <v>328</v>
      </c>
      <c r="L10317" s="215" t="s">
        <v>8258</v>
      </c>
      <c r="AD10317" s="216"/>
    </row>
    <row r="10318" spans="1:30" s="215" customFormat="1" x14ac:dyDescent="0.25">
      <c r="A10318" s="215" t="s">
        <v>160</v>
      </c>
      <c r="B10318" s="215">
        <v>6297</v>
      </c>
      <c r="C10318" s="215" t="s">
        <v>305</v>
      </c>
      <c r="D10318" s="215">
        <v>190983574</v>
      </c>
      <c r="E10318" s="215">
        <v>1020</v>
      </c>
      <c r="F10318" s="215">
        <v>1122</v>
      </c>
      <c r="G10318" s="215">
        <v>1004</v>
      </c>
      <c r="I10318" s="215" t="s">
        <v>5487</v>
      </c>
      <c r="J10318" s="215" t="s">
        <v>5488</v>
      </c>
      <c r="K10318" s="215" t="s">
        <v>328</v>
      </c>
      <c r="L10318" s="215" t="s">
        <v>8262</v>
      </c>
      <c r="AD10318" s="216"/>
    </row>
    <row r="10319" spans="1:30" s="215" customFormat="1" x14ac:dyDescent="0.25">
      <c r="A10319" s="215" t="s">
        <v>160</v>
      </c>
      <c r="B10319" s="215">
        <v>6297</v>
      </c>
      <c r="C10319" s="215" t="s">
        <v>305</v>
      </c>
      <c r="D10319" s="215">
        <v>190983575</v>
      </c>
      <c r="E10319" s="215">
        <v>1020</v>
      </c>
      <c r="F10319" s="215">
        <v>1122</v>
      </c>
      <c r="G10319" s="215">
        <v>1004</v>
      </c>
      <c r="I10319" s="215" t="s">
        <v>5487</v>
      </c>
      <c r="J10319" s="215" t="s">
        <v>5488</v>
      </c>
      <c r="K10319" s="215" t="s">
        <v>328</v>
      </c>
      <c r="L10319" s="215" t="s">
        <v>8262</v>
      </c>
      <c r="AD10319" s="216"/>
    </row>
    <row r="10320" spans="1:30" s="215" customFormat="1" x14ac:dyDescent="0.25">
      <c r="A10320" s="215" t="s">
        <v>160</v>
      </c>
      <c r="B10320" s="215">
        <v>6297</v>
      </c>
      <c r="C10320" s="215" t="s">
        <v>305</v>
      </c>
      <c r="D10320" s="215">
        <v>191117072</v>
      </c>
      <c r="E10320" s="215">
        <v>1020</v>
      </c>
      <c r="F10320" s="215">
        <v>1122</v>
      </c>
      <c r="G10320" s="215">
        <v>1004</v>
      </c>
      <c r="I10320" s="215" t="s">
        <v>5461</v>
      </c>
      <c r="J10320" s="215" t="s">
        <v>5462</v>
      </c>
      <c r="K10320" s="215" t="s">
        <v>328</v>
      </c>
      <c r="L10320" s="215" t="s">
        <v>8255</v>
      </c>
      <c r="AD10320" s="216"/>
    </row>
    <row r="10321" spans="1:30" s="215" customFormat="1" x14ac:dyDescent="0.25">
      <c r="A10321" s="215" t="s">
        <v>160</v>
      </c>
      <c r="B10321" s="215">
        <v>6297</v>
      </c>
      <c r="C10321" s="215" t="s">
        <v>305</v>
      </c>
      <c r="D10321" s="215">
        <v>191121437</v>
      </c>
      <c r="E10321" s="215">
        <v>1020</v>
      </c>
      <c r="F10321" s="215">
        <v>1122</v>
      </c>
      <c r="G10321" s="215">
        <v>1004</v>
      </c>
      <c r="I10321" s="215" t="s">
        <v>5489</v>
      </c>
      <c r="J10321" s="215" t="s">
        <v>5490</v>
      </c>
      <c r="K10321" s="215" t="s">
        <v>328</v>
      </c>
      <c r="L10321" s="215" t="s">
        <v>8263</v>
      </c>
      <c r="AD10321" s="216"/>
    </row>
    <row r="10322" spans="1:30" s="215" customFormat="1" x14ac:dyDescent="0.25">
      <c r="A10322" s="215" t="s">
        <v>160</v>
      </c>
      <c r="B10322" s="215">
        <v>6297</v>
      </c>
      <c r="C10322" s="215" t="s">
        <v>305</v>
      </c>
      <c r="D10322" s="215">
        <v>191232990</v>
      </c>
      <c r="E10322" s="215">
        <v>1060</v>
      </c>
      <c r="F10322" s="215">
        <v>1251</v>
      </c>
      <c r="G10322" s="215">
        <v>1004</v>
      </c>
      <c r="I10322" s="215" t="s">
        <v>5491</v>
      </c>
      <c r="J10322" s="215" t="s">
        <v>5492</v>
      </c>
      <c r="K10322" s="215" t="s">
        <v>328</v>
      </c>
      <c r="L10322" s="215" t="s">
        <v>8264</v>
      </c>
      <c r="AD10322" s="216"/>
    </row>
    <row r="10323" spans="1:30" s="215" customFormat="1" x14ac:dyDescent="0.25">
      <c r="A10323" s="215" t="s">
        <v>160</v>
      </c>
      <c r="B10323" s="215">
        <v>6297</v>
      </c>
      <c r="C10323" s="215" t="s">
        <v>305</v>
      </c>
      <c r="D10323" s="215">
        <v>191238535</v>
      </c>
      <c r="E10323" s="215">
        <v>1060</v>
      </c>
      <c r="F10323" s="215">
        <v>1252</v>
      </c>
      <c r="G10323" s="215">
        <v>1004</v>
      </c>
      <c r="I10323" s="215" t="s">
        <v>5493</v>
      </c>
      <c r="J10323" s="215" t="s">
        <v>5494</v>
      </c>
      <c r="K10323" s="215" t="s">
        <v>328</v>
      </c>
      <c r="L10323" s="215" t="s">
        <v>8265</v>
      </c>
      <c r="AD10323" s="216"/>
    </row>
    <row r="10324" spans="1:30" s="215" customFormat="1" x14ac:dyDescent="0.25">
      <c r="A10324" s="215" t="s">
        <v>160</v>
      </c>
      <c r="B10324" s="215">
        <v>6297</v>
      </c>
      <c r="C10324" s="215" t="s">
        <v>305</v>
      </c>
      <c r="D10324" s="215">
        <v>191251496</v>
      </c>
      <c r="E10324" s="215">
        <v>1060</v>
      </c>
      <c r="F10324" s="215">
        <v>1251</v>
      </c>
      <c r="G10324" s="215">
        <v>1004</v>
      </c>
      <c r="I10324" s="215" t="s">
        <v>19689</v>
      </c>
      <c r="J10324" s="215" t="s">
        <v>19690</v>
      </c>
      <c r="K10324" s="215" t="s">
        <v>8688</v>
      </c>
      <c r="L10324" s="215" t="s">
        <v>22590</v>
      </c>
      <c r="AD10324" s="216"/>
    </row>
    <row r="10325" spans="1:30" s="215" customFormat="1" x14ac:dyDescent="0.25">
      <c r="A10325" s="215" t="s">
        <v>160</v>
      </c>
      <c r="B10325" s="215">
        <v>6297</v>
      </c>
      <c r="C10325" s="215" t="s">
        <v>305</v>
      </c>
      <c r="D10325" s="215">
        <v>191255153</v>
      </c>
      <c r="E10325" s="215">
        <v>1060</v>
      </c>
      <c r="F10325" s="215">
        <v>1220</v>
      </c>
      <c r="G10325" s="215">
        <v>1004</v>
      </c>
      <c r="I10325" s="215" t="s">
        <v>5495</v>
      </c>
      <c r="J10325" s="215" t="s">
        <v>5496</v>
      </c>
      <c r="K10325" s="215" t="s">
        <v>328</v>
      </c>
      <c r="L10325" s="215" t="s">
        <v>8266</v>
      </c>
      <c r="AD10325" s="216"/>
    </row>
    <row r="10326" spans="1:30" s="215" customFormat="1" x14ac:dyDescent="0.25">
      <c r="A10326" s="215" t="s">
        <v>160</v>
      </c>
      <c r="B10326" s="215">
        <v>6297</v>
      </c>
      <c r="C10326" s="215" t="s">
        <v>305</v>
      </c>
      <c r="D10326" s="215">
        <v>191264210</v>
      </c>
      <c r="E10326" s="215">
        <v>1060</v>
      </c>
      <c r="F10326" s="215">
        <v>1251</v>
      </c>
      <c r="G10326" s="215">
        <v>1004</v>
      </c>
      <c r="I10326" s="215" t="s">
        <v>5497</v>
      </c>
      <c r="J10326" s="215" t="s">
        <v>5498</v>
      </c>
      <c r="K10326" s="215" t="s">
        <v>328</v>
      </c>
      <c r="L10326" s="215" t="s">
        <v>8258</v>
      </c>
      <c r="AD10326" s="216"/>
    </row>
    <row r="10327" spans="1:30" s="215" customFormat="1" x14ac:dyDescent="0.25">
      <c r="A10327" s="215" t="s">
        <v>160</v>
      </c>
      <c r="B10327" s="215">
        <v>6297</v>
      </c>
      <c r="C10327" s="215" t="s">
        <v>305</v>
      </c>
      <c r="D10327" s="215">
        <v>191269775</v>
      </c>
      <c r="E10327" s="215">
        <v>1060</v>
      </c>
      <c r="F10327" s="215">
        <v>1251</v>
      </c>
      <c r="G10327" s="215">
        <v>1004</v>
      </c>
      <c r="I10327" s="215" t="s">
        <v>19691</v>
      </c>
      <c r="J10327" s="215" t="s">
        <v>19692</v>
      </c>
      <c r="K10327" s="215" t="s">
        <v>8688</v>
      </c>
      <c r="L10327" s="215" t="s">
        <v>22591</v>
      </c>
      <c r="AD10327" s="216"/>
    </row>
    <row r="10328" spans="1:30" s="215" customFormat="1" x14ac:dyDescent="0.25">
      <c r="A10328" s="215" t="s">
        <v>160</v>
      </c>
      <c r="B10328" s="215">
        <v>6297</v>
      </c>
      <c r="C10328" s="215" t="s">
        <v>305</v>
      </c>
      <c r="D10328" s="215">
        <v>191276191</v>
      </c>
      <c r="E10328" s="215">
        <v>1060</v>
      </c>
      <c r="F10328" s="215">
        <v>1251</v>
      </c>
      <c r="G10328" s="215">
        <v>1004</v>
      </c>
      <c r="I10328" s="215" t="s">
        <v>19693</v>
      </c>
      <c r="J10328" s="215" t="s">
        <v>19694</v>
      </c>
      <c r="K10328" s="215" t="s">
        <v>8688</v>
      </c>
      <c r="L10328" s="215" t="s">
        <v>22592</v>
      </c>
      <c r="AD10328" s="216"/>
    </row>
    <row r="10329" spans="1:30" s="215" customFormat="1" x14ac:dyDescent="0.25">
      <c r="A10329" s="215" t="s">
        <v>160</v>
      </c>
      <c r="B10329" s="215">
        <v>6297</v>
      </c>
      <c r="C10329" s="215" t="s">
        <v>305</v>
      </c>
      <c r="D10329" s="215">
        <v>191299996</v>
      </c>
      <c r="E10329" s="215">
        <v>1060</v>
      </c>
      <c r="F10329" s="215">
        <v>1251</v>
      </c>
      <c r="G10329" s="215">
        <v>1004</v>
      </c>
      <c r="I10329" s="215" t="s">
        <v>5439</v>
      </c>
      <c r="J10329" s="215" t="s">
        <v>5440</v>
      </c>
      <c r="K10329" s="215" t="s">
        <v>328</v>
      </c>
      <c r="L10329" s="215" t="s">
        <v>8250</v>
      </c>
      <c r="AD10329" s="216"/>
    </row>
    <row r="10330" spans="1:30" s="215" customFormat="1" x14ac:dyDescent="0.25">
      <c r="A10330" s="215" t="s">
        <v>160</v>
      </c>
      <c r="B10330" s="215">
        <v>6297</v>
      </c>
      <c r="C10330" s="215" t="s">
        <v>305</v>
      </c>
      <c r="D10330" s="215">
        <v>191306510</v>
      </c>
      <c r="E10330" s="215">
        <v>1060</v>
      </c>
      <c r="F10330" s="215">
        <v>1252</v>
      </c>
      <c r="G10330" s="215">
        <v>1004</v>
      </c>
      <c r="I10330" s="215" t="s">
        <v>5499</v>
      </c>
      <c r="J10330" s="215" t="s">
        <v>5500</v>
      </c>
      <c r="K10330" s="215" t="s">
        <v>328</v>
      </c>
      <c r="L10330" s="215" t="s">
        <v>8265</v>
      </c>
      <c r="AD10330" s="216"/>
    </row>
    <row r="10331" spans="1:30" s="215" customFormat="1" x14ac:dyDescent="0.25">
      <c r="A10331" s="215" t="s">
        <v>160</v>
      </c>
      <c r="B10331" s="215">
        <v>6297</v>
      </c>
      <c r="C10331" s="215" t="s">
        <v>305</v>
      </c>
      <c r="D10331" s="215">
        <v>191306850</v>
      </c>
      <c r="E10331" s="215">
        <v>1060</v>
      </c>
      <c r="F10331" s="215">
        <v>1252</v>
      </c>
      <c r="G10331" s="215">
        <v>1004</v>
      </c>
      <c r="I10331" s="215" t="s">
        <v>5501</v>
      </c>
      <c r="J10331" s="215" t="s">
        <v>5502</v>
      </c>
      <c r="K10331" s="215" t="s">
        <v>328</v>
      </c>
      <c r="L10331" s="215" t="s">
        <v>8265</v>
      </c>
      <c r="AD10331" s="216"/>
    </row>
    <row r="10332" spans="1:30" s="215" customFormat="1" x14ac:dyDescent="0.25">
      <c r="A10332" s="215" t="s">
        <v>160</v>
      </c>
      <c r="B10332" s="215">
        <v>6297</v>
      </c>
      <c r="C10332" s="215" t="s">
        <v>305</v>
      </c>
      <c r="D10332" s="215">
        <v>191351992</v>
      </c>
      <c r="E10332" s="215">
        <v>1040</v>
      </c>
      <c r="F10332" s="215">
        <v>1212</v>
      </c>
      <c r="G10332" s="215">
        <v>1004</v>
      </c>
      <c r="I10332" s="215" t="s">
        <v>19695</v>
      </c>
      <c r="J10332" s="215" t="s">
        <v>19696</v>
      </c>
      <c r="K10332" s="215" t="s">
        <v>8688</v>
      </c>
      <c r="L10332" s="215" t="s">
        <v>22593</v>
      </c>
      <c r="AD10332" s="216"/>
    </row>
    <row r="10333" spans="1:30" s="215" customFormat="1" x14ac:dyDescent="0.25">
      <c r="A10333" s="215" t="s">
        <v>160</v>
      </c>
      <c r="B10333" s="215">
        <v>6297</v>
      </c>
      <c r="C10333" s="215" t="s">
        <v>305</v>
      </c>
      <c r="D10333" s="215">
        <v>191391011</v>
      </c>
      <c r="E10333" s="215">
        <v>1040</v>
      </c>
      <c r="F10333" s="215">
        <v>1220</v>
      </c>
      <c r="G10333" s="215">
        <v>1004</v>
      </c>
      <c r="I10333" s="215" t="s">
        <v>5503</v>
      </c>
      <c r="J10333" s="215" t="s">
        <v>5504</v>
      </c>
      <c r="K10333" s="215" t="s">
        <v>328</v>
      </c>
      <c r="L10333" s="215" t="s">
        <v>8267</v>
      </c>
      <c r="AD10333" s="216"/>
    </row>
    <row r="10334" spans="1:30" s="215" customFormat="1" x14ac:dyDescent="0.25">
      <c r="A10334" s="215" t="s">
        <v>160</v>
      </c>
      <c r="B10334" s="215">
        <v>6297</v>
      </c>
      <c r="C10334" s="215" t="s">
        <v>305</v>
      </c>
      <c r="D10334" s="215">
        <v>191404396</v>
      </c>
      <c r="E10334" s="215">
        <v>1060</v>
      </c>
      <c r="F10334" s="215">
        <v>1271</v>
      </c>
      <c r="G10334" s="215">
        <v>1004</v>
      </c>
      <c r="I10334" s="215" t="s">
        <v>19697</v>
      </c>
      <c r="J10334" s="215" t="s">
        <v>19698</v>
      </c>
      <c r="K10334" s="215" t="s">
        <v>8688</v>
      </c>
      <c r="L10334" s="215" t="s">
        <v>22594</v>
      </c>
      <c r="AD10334" s="216"/>
    </row>
    <row r="10335" spans="1:30" s="215" customFormat="1" x14ac:dyDescent="0.25">
      <c r="A10335" s="215" t="s">
        <v>160</v>
      </c>
      <c r="B10335" s="215">
        <v>6297</v>
      </c>
      <c r="C10335" s="215" t="s">
        <v>305</v>
      </c>
      <c r="D10335" s="215">
        <v>191413670</v>
      </c>
      <c r="E10335" s="215">
        <v>1060</v>
      </c>
      <c r="F10335" s="215">
        <v>1251</v>
      </c>
      <c r="G10335" s="215">
        <v>1004</v>
      </c>
      <c r="I10335" s="215" t="s">
        <v>5439</v>
      </c>
      <c r="J10335" s="215" t="s">
        <v>5440</v>
      </c>
      <c r="K10335" s="215" t="s">
        <v>328</v>
      </c>
      <c r="L10335" s="215" t="s">
        <v>8250</v>
      </c>
      <c r="AD10335" s="216"/>
    </row>
    <row r="10336" spans="1:30" s="215" customFormat="1" x14ac:dyDescent="0.25">
      <c r="A10336" s="215" t="s">
        <v>160</v>
      </c>
      <c r="B10336" s="215">
        <v>6297</v>
      </c>
      <c r="C10336" s="215" t="s">
        <v>305</v>
      </c>
      <c r="D10336" s="215">
        <v>191444330</v>
      </c>
      <c r="E10336" s="215">
        <v>1060</v>
      </c>
      <c r="F10336" s="215">
        <v>1251</v>
      </c>
      <c r="G10336" s="215">
        <v>1004</v>
      </c>
      <c r="I10336" s="215" t="s">
        <v>5505</v>
      </c>
      <c r="J10336" s="215" t="s">
        <v>5506</v>
      </c>
      <c r="K10336" s="215" t="s">
        <v>328</v>
      </c>
      <c r="L10336" s="215" t="s">
        <v>8268</v>
      </c>
      <c r="AD10336" s="216"/>
    </row>
    <row r="10337" spans="1:30" s="215" customFormat="1" x14ac:dyDescent="0.25">
      <c r="A10337" s="215" t="s">
        <v>160</v>
      </c>
      <c r="B10337" s="215">
        <v>6297</v>
      </c>
      <c r="C10337" s="215" t="s">
        <v>305</v>
      </c>
      <c r="D10337" s="215">
        <v>191452530</v>
      </c>
      <c r="E10337" s="215">
        <v>1020</v>
      </c>
      <c r="F10337" s="215">
        <v>1122</v>
      </c>
      <c r="G10337" s="215">
        <v>1004</v>
      </c>
      <c r="I10337" s="215" t="s">
        <v>5489</v>
      </c>
      <c r="J10337" s="215" t="s">
        <v>5490</v>
      </c>
      <c r="K10337" s="215" t="s">
        <v>328</v>
      </c>
      <c r="L10337" s="215" t="s">
        <v>8263</v>
      </c>
      <c r="AD10337" s="216"/>
    </row>
    <row r="10338" spans="1:30" s="215" customFormat="1" x14ac:dyDescent="0.25">
      <c r="A10338" s="215" t="s">
        <v>160</v>
      </c>
      <c r="B10338" s="215">
        <v>6297</v>
      </c>
      <c r="C10338" s="215" t="s">
        <v>305</v>
      </c>
      <c r="D10338" s="215">
        <v>191458970</v>
      </c>
      <c r="E10338" s="215">
        <v>1060</v>
      </c>
      <c r="F10338" s="215">
        <v>1251</v>
      </c>
      <c r="G10338" s="215">
        <v>1004</v>
      </c>
      <c r="I10338" s="215" t="s">
        <v>5457</v>
      </c>
      <c r="J10338" s="215" t="s">
        <v>5458</v>
      </c>
      <c r="K10338" s="215" t="s">
        <v>328</v>
      </c>
      <c r="L10338" s="215" t="s">
        <v>8253</v>
      </c>
      <c r="AD10338" s="216"/>
    </row>
    <row r="10339" spans="1:30" s="215" customFormat="1" x14ac:dyDescent="0.25">
      <c r="A10339" s="215" t="s">
        <v>160</v>
      </c>
      <c r="B10339" s="215">
        <v>6297</v>
      </c>
      <c r="C10339" s="215" t="s">
        <v>305</v>
      </c>
      <c r="D10339" s="215">
        <v>191467951</v>
      </c>
      <c r="E10339" s="215">
        <v>1020</v>
      </c>
      <c r="F10339" s="215">
        <v>1110</v>
      </c>
      <c r="G10339" s="215">
        <v>1004</v>
      </c>
      <c r="I10339" s="215" t="s">
        <v>5507</v>
      </c>
      <c r="J10339" s="215" t="s">
        <v>5508</v>
      </c>
      <c r="K10339" s="215" t="s">
        <v>328</v>
      </c>
      <c r="L10339" s="215" t="s">
        <v>8188</v>
      </c>
      <c r="AD10339" s="216"/>
    </row>
    <row r="10340" spans="1:30" s="215" customFormat="1" x14ac:dyDescent="0.25">
      <c r="A10340" s="215" t="s">
        <v>160</v>
      </c>
      <c r="B10340" s="215">
        <v>6297</v>
      </c>
      <c r="C10340" s="215" t="s">
        <v>305</v>
      </c>
      <c r="D10340" s="215">
        <v>191574054</v>
      </c>
      <c r="E10340" s="215">
        <v>1060</v>
      </c>
      <c r="G10340" s="215">
        <v>1004</v>
      </c>
      <c r="I10340" s="215" t="s">
        <v>19699</v>
      </c>
      <c r="J10340" s="215" t="s">
        <v>19700</v>
      </c>
      <c r="K10340" s="215" t="s">
        <v>8688</v>
      </c>
      <c r="L10340" s="215" t="s">
        <v>22595</v>
      </c>
      <c r="AD10340" s="216"/>
    </row>
    <row r="10341" spans="1:30" s="215" customFormat="1" x14ac:dyDescent="0.25">
      <c r="A10341" s="215" t="s">
        <v>160</v>
      </c>
      <c r="B10341" s="215">
        <v>6297</v>
      </c>
      <c r="C10341" s="215" t="s">
        <v>305</v>
      </c>
      <c r="D10341" s="215">
        <v>191576994</v>
      </c>
      <c r="E10341" s="215">
        <v>1060</v>
      </c>
      <c r="F10341" s="215">
        <v>1122</v>
      </c>
      <c r="G10341" s="215">
        <v>1004</v>
      </c>
      <c r="I10341" s="215" t="s">
        <v>5509</v>
      </c>
      <c r="J10341" s="215" t="s">
        <v>5510</v>
      </c>
      <c r="K10341" s="215" t="s">
        <v>328</v>
      </c>
      <c r="L10341" s="215" t="s">
        <v>29047</v>
      </c>
      <c r="AD10341" s="216"/>
    </row>
    <row r="10342" spans="1:30" s="215" customFormat="1" x14ac:dyDescent="0.25">
      <c r="A10342" s="215" t="s">
        <v>160</v>
      </c>
      <c r="B10342" s="215">
        <v>6297</v>
      </c>
      <c r="C10342" s="215" t="s">
        <v>305</v>
      </c>
      <c r="D10342" s="215">
        <v>191608945</v>
      </c>
      <c r="E10342" s="215">
        <v>1060</v>
      </c>
      <c r="F10342" s="215">
        <v>1251</v>
      </c>
      <c r="G10342" s="215">
        <v>1004</v>
      </c>
      <c r="I10342" s="215" t="s">
        <v>5439</v>
      </c>
      <c r="J10342" s="215" t="s">
        <v>5440</v>
      </c>
      <c r="K10342" s="215" t="s">
        <v>328</v>
      </c>
      <c r="L10342" s="215" t="s">
        <v>8250</v>
      </c>
      <c r="AD10342" s="216"/>
    </row>
    <row r="10343" spans="1:30" s="215" customFormat="1" x14ac:dyDescent="0.25">
      <c r="A10343" s="215" t="s">
        <v>160</v>
      </c>
      <c r="B10343" s="215">
        <v>6297</v>
      </c>
      <c r="C10343" s="215" t="s">
        <v>305</v>
      </c>
      <c r="D10343" s="215">
        <v>191643476</v>
      </c>
      <c r="E10343" s="215">
        <v>1060</v>
      </c>
      <c r="F10343" s="215">
        <v>1251</v>
      </c>
      <c r="G10343" s="215">
        <v>1004</v>
      </c>
      <c r="I10343" s="215" t="s">
        <v>5511</v>
      </c>
      <c r="J10343" s="215" t="s">
        <v>5512</v>
      </c>
      <c r="K10343" s="215" t="s">
        <v>328</v>
      </c>
      <c r="L10343" s="215" t="s">
        <v>8269</v>
      </c>
      <c r="AD10343" s="216"/>
    </row>
    <row r="10344" spans="1:30" s="215" customFormat="1" x14ac:dyDescent="0.25">
      <c r="A10344" s="215" t="s">
        <v>160</v>
      </c>
      <c r="B10344" s="215">
        <v>6297</v>
      </c>
      <c r="C10344" s="215" t="s">
        <v>305</v>
      </c>
      <c r="D10344" s="215">
        <v>191652917</v>
      </c>
      <c r="E10344" s="215">
        <v>1060</v>
      </c>
      <c r="F10344" s="215">
        <v>1252</v>
      </c>
      <c r="G10344" s="215">
        <v>1004</v>
      </c>
      <c r="I10344" s="215" t="s">
        <v>19701</v>
      </c>
      <c r="J10344" s="215" t="s">
        <v>19702</v>
      </c>
      <c r="K10344" s="215" t="s">
        <v>8688</v>
      </c>
      <c r="L10344" s="215" t="s">
        <v>22596</v>
      </c>
      <c r="AD10344" s="216"/>
    </row>
    <row r="10345" spans="1:30" s="215" customFormat="1" x14ac:dyDescent="0.25">
      <c r="A10345" s="215" t="s">
        <v>160</v>
      </c>
      <c r="B10345" s="215">
        <v>6297</v>
      </c>
      <c r="C10345" s="215" t="s">
        <v>305</v>
      </c>
      <c r="D10345" s="215">
        <v>191657257</v>
      </c>
      <c r="E10345" s="215">
        <v>1020</v>
      </c>
      <c r="F10345" s="215">
        <v>1110</v>
      </c>
      <c r="G10345" s="215">
        <v>1004</v>
      </c>
      <c r="I10345" s="215" t="s">
        <v>19703</v>
      </c>
      <c r="J10345" s="215" t="s">
        <v>19704</v>
      </c>
      <c r="K10345" s="215" t="s">
        <v>8688</v>
      </c>
      <c r="L10345" s="215" t="s">
        <v>22597</v>
      </c>
      <c r="AD10345" s="216"/>
    </row>
    <row r="10346" spans="1:30" s="215" customFormat="1" x14ac:dyDescent="0.25">
      <c r="A10346" s="215" t="s">
        <v>160</v>
      </c>
      <c r="B10346" s="215">
        <v>6297</v>
      </c>
      <c r="C10346" s="215" t="s">
        <v>305</v>
      </c>
      <c r="D10346" s="215">
        <v>191659213</v>
      </c>
      <c r="E10346" s="215">
        <v>1020</v>
      </c>
      <c r="F10346" s="215">
        <v>1110</v>
      </c>
      <c r="G10346" s="215">
        <v>1004</v>
      </c>
      <c r="I10346" s="215" t="s">
        <v>5513</v>
      </c>
      <c r="J10346" s="215" t="s">
        <v>5514</v>
      </c>
      <c r="K10346" s="215" t="s">
        <v>328</v>
      </c>
      <c r="L10346" s="215" t="s">
        <v>8270</v>
      </c>
      <c r="AD10346" s="216"/>
    </row>
    <row r="10347" spans="1:30" s="215" customFormat="1" x14ac:dyDescent="0.25">
      <c r="A10347" s="215" t="s">
        <v>160</v>
      </c>
      <c r="B10347" s="215">
        <v>6297</v>
      </c>
      <c r="C10347" s="215" t="s">
        <v>305</v>
      </c>
      <c r="D10347" s="215">
        <v>191659214</v>
      </c>
      <c r="E10347" s="215">
        <v>1020</v>
      </c>
      <c r="F10347" s="215">
        <v>1110</v>
      </c>
      <c r="G10347" s="215">
        <v>1004</v>
      </c>
      <c r="I10347" s="215" t="s">
        <v>5515</v>
      </c>
      <c r="J10347" s="215" t="s">
        <v>5516</v>
      </c>
      <c r="K10347" s="215" t="s">
        <v>328</v>
      </c>
      <c r="L10347" s="215" t="s">
        <v>8270</v>
      </c>
      <c r="AD10347" s="216"/>
    </row>
    <row r="10348" spans="1:30" s="215" customFormat="1" x14ac:dyDescent="0.25">
      <c r="A10348" s="215" t="s">
        <v>160</v>
      </c>
      <c r="B10348" s="215">
        <v>6297</v>
      </c>
      <c r="C10348" s="215" t="s">
        <v>305</v>
      </c>
      <c r="D10348" s="215">
        <v>191659215</v>
      </c>
      <c r="E10348" s="215">
        <v>1020</v>
      </c>
      <c r="F10348" s="215">
        <v>1110</v>
      </c>
      <c r="G10348" s="215">
        <v>1004</v>
      </c>
      <c r="I10348" s="215" t="s">
        <v>5517</v>
      </c>
      <c r="J10348" s="215" t="s">
        <v>5518</v>
      </c>
      <c r="K10348" s="215" t="s">
        <v>328</v>
      </c>
      <c r="L10348" s="215" t="s">
        <v>8270</v>
      </c>
      <c r="AD10348" s="216"/>
    </row>
    <row r="10349" spans="1:30" s="215" customFormat="1" x14ac:dyDescent="0.25">
      <c r="A10349" s="215" t="s">
        <v>160</v>
      </c>
      <c r="B10349" s="215">
        <v>6297</v>
      </c>
      <c r="C10349" s="215" t="s">
        <v>305</v>
      </c>
      <c r="D10349" s="215">
        <v>191659216</v>
      </c>
      <c r="E10349" s="215">
        <v>1020</v>
      </c>
      <c r="F10349" s="215">
        <v>1110</v>
      </c>
      <c r="G10349" s="215">
        <v>1004</v>
      </c>
      <c r="I10349" s="215" t="s">
        <v>5519</v>
      </c>
      <c r="J10349" s="215" t="s">
        <v>5520</v>
      </c>
      <c r="K10349" s="215" t="s">
        <v>328</v>
      </c>
      <c r="L10349" s="215" t="s">
        <v>8270</v>
      </c>
      <c r="AD10349" s="216"/>
    </row>
    <row r="10350" spans="1:30" s="215" customFormat="1" x14ac:dyDescent="0.25">
      <c r="A10350" s="215" t="s">
        <v>160</v>
      </c>
      <c r="B10350" s="215">
        <v>6297</v>
      </c>
      <c r="C10350" s="215" t="s">
        <v>305</v>
      </c>
      <c r="D10350" s="215">
        <v>191675078</v>
      </c>
      <c r="E10350" s="215">
        <v>1060</v>
      </c>
      <c r="F10350" s="215">
        <v>1251</v>
      </c>
      <c r="G10350" s="215">
        <v>1004</v>
      </c>
      <c r="I10350" s="215" t="s">
        <v>5521</v>
      </c>
      <c r="J10350" s="215" t="s">
        <v>5522</v>
      </c>
      <c r="K10350" s="215" t="s">
        <v>328</v>
      </c>
      <c r="L10350" s="215" t="s">
        <v>8271</v>
      </c>
      <c r="AD10350" s="216"/>
    </row>
    <row r="10351" spans="1:30" s="215" customFormat="1" x14ac:dyDescent="0.25">
      <c r="A10351" s="215" t="s">
        <v>160</v>
      </c>
      <c r="B10351" s="215">
        <v>6297</v>
      </c>
      <c r="C10351" s="215" t="s">
        <v>305</v>
      </c>
      <c r="D10351" s="215">
        <v>191676755</v>
      </c>
      <c r="E10351" s="215">
        <v>1060</v>
      </c>
      <c r="F10351" s="215">
        <v>1220</v>
      </c>
      <c r="G10351" s="215">
        <v>1004</v>
      </c>
      <c r="I10351" s="215" t="s">
        <v>5523</v>
      </c>
      <c r="J10351" s="215" t="s">
        <v>5524</v>
      </c>
      <c r="K10351" s="215" t="s">
        <v>328</v>
      </c>
      <c r="L10351" s="215" t="s">
        <v>8272</v>
      </c>
      <c r="AD10351" s="216"/>
    </row>
    <row r="10352" spans="1:30" s="215" customFormat="1" x14ac:dyDescent="0.25">
      <c r="A10352" s="215" t="s">
        <v>160</v>
      </c>
      <c r="B10352" s="215">
        <v>6297</v>
      </c>
      <c r="C10352" s="215" t="s">
        <v>305</v>
      </c>
      <c r="D10352" s="215">
        <v>191678083</v>
      </c>
      <c r="E10352" s="215">
        <v>1020</v>
      </c>
      <c r="F10352" s="215">
        <v>1122</v>
      </c>
      <c r="G10352" s="215">
        <v>1004</v>
      </c>
      <c r="I10352" s="215" t="s">
        <v>5525</v>
      </c>
      <c r="J10352" s="215" t="s">
        <v>5526</v>
      </c>
      <c r="K10352" s="215" t="s">
        <v>328</v>
      </c>
      <c r="L10352" s="215" t="s">
        <v>8273</v>
      </c>
      <c r="AD10352" s="216"/>
    </row>
    <row r="10353" spans="1:30" s="215" customFormat="1" x14ac:dyDescent="0.25">
      <c r="A10353" s="215" t="s">
        <v>160</v>
      </c>
      <c r="B10353" s="215">
        <v>6297</v>
      </c>
      <c r="C10353" s="215" t="s">
        <v>305</v>
      </c>
      <c r="D10353" s="215">
        <v>191678084</v>
      </c>
      <c r="E10353" s="215">
        <v>1020</v>
      </c>
      <c r="F10353" s="215">
        <v>1122</v>
      </c>
      <c r="G10353" s="215">
        <v>1004</v>
      </c>
      <c r="I10353" s="215" t="s">
        <v>5527</v>
      </c>
      <c r="J10353" s="215" t="s">
        <v>5528</v>
      </c>
      <c r="K10353" s="215" t="s">
        <v>328</v>
      </c>
      <c r="L10353" s="215" t="s">
        <v>8273</v>
      </c>
      <c r="AD10353" s="216"/>
    </row>
    <row r="10354" spans="1:30" s="215" customFormat="1" x14ac:dyDescent="0.25">
      <c r="A10354" s="215" t="s">
        <v>160</v>
      </c>
      <c r="B10354" s="215">
        <v>6297</v>
      </c>
      <c r="C10354" s="215" t="s">
        <v>305</v>
      </c>
      <c r="D10354" s="215">
        <v>191678085</v>
      </c>
      <c r="E10354" s="215">
        <v>1020</v>
      </c>
      <c r="F10354" s="215">
        <v>1122</v>
      </c>
      <c r="G10354" s="215">
        <v>1004</v>
      </c>
      <c r="I10354" s="215" t="s">
        <v>5529</v>
      </c>
      <c r="J10354" s="215" t="s">
        <v>5530</v>
      </c>
      <c r="K10354" s="215" t="s">
        <v>328</v>
      </c>
      <c r="L10354" s="215" t="s">
        <v>8273</v>
      </c>
      <c r="AD10354" s="216"/>
    </row>
    <row r="10355" spans="1:30" s="215" customFormat="1" x14ac:dyDescent="0.25">
      <c r="A10355" s="215" t="s">
        <v>160</v>
      </c>
      <c r="B10355" s="215">
        <v>6297</v>
      </c>
      <c r="C10355" s="215" t="s">
        <v>305</v>
      </c>
      <c r="D10355" s="215">
        <v>191678738</v>
      </c>
      <c r="E10355" s="215">
        <v>1060</v>
      </c>
      <c r="F10355" s="215">
        <v>1220</v>
      </c>
      <c r="G10355" s="215">
        <v>1004</v>
      </c>
      <c r="I10355" s="215" t="s">
        <v>5531</v>
      </c>
      <c r="J10355" s="215" t="s">
        <v>5532</v>
      </c>
      <c r="K10355" s="215" t="s">
        <v>328</v>
      </c>
      <c r="L10355" s="215" t="s">
        <v>8266</v>
      </c>
      <c r="AD10355" s="216"/>
    </row>
    <row r="10356" spans="1:30" s="215" customFormat="1" x14ac:dyDescent="0.25">
      <c r="A10356" s="215" t="s">
        <v>160</v>
      </c>
      <c r="B10356" s="215">
        <v>6297</v>
      </c>
      <c r="C10356" s="215" t="s">
        <v>305</v>
      </c>
      <c r="D10356" s="215">
        <v>191689291</v>
      </c>
      <c r="E10356" s="215">
        <v>1060</v>
      </c>
      <c r="F10356" s="215">
        <v>1251</v>
      </c>
      <c r="G10356" s="215">
        <v>1004</v>
      </c>
      <c r="I10356" s="215" t="s">
        <v>5533</v>
      </c>
      <c r="J10356" s="215" t="s">
        <v>5534</v>
      </c>
      <c r="K10356" s="215" t="s">
        <v>328</v>
      </c>
      <c r="L10356" s="215" t="s">
        <v>8274</v>
      </c>
      <c r="AD10356" s="216"/>
    </row>
    <row r="10357" spans="1:30" s="215" customFormat="1" x14ac:dyDescent="0.25">
      <c r="A10357" s="215" t="s">
        <v>160</v>
      </c>
      <c r="B10357" s="215">
        <v>6297</v>
      </c>
      <c r="C10357" s="215" t="s">
        <v>305</v>
      </c>
      <c r="D10357" s="215">
        <v>191723530</v>
      </c>
      <c r="E10357" s="215">
        <v>1060</v>
      </c>
      <c r="F10357" s="215">
        <v>1220</v>
      </c>
      <c r="G10357" s="215">
        <v>1004</v>
      </c>
      <c r="I10357" s="215" t="s">
        <v>19705</v>
      </c>
      <c r="J10357" s="215" t="s">
        <v>19706</v>
      </c>
      <c r="K10357" s="215" t="s">
        <v>8688</v>
      </c>
      <c r="L10357" s="215" t="s">
        <v>22598</v>
      </c>
      <c r="AD10357" s="216"/>
    </row>
    <row r="10358" spans="1:30" s="215" customFormat="1" x14ac:dyDescent="0.25">
      <c r="A10358" s="215" t="s">
        <v>160</v>
      </c>
      <c r="B10358" s="215">
        <v>6297</v>
      </c>
      <c r="C10358" s="215" t="s">
        <v>305</v>
      </c>
      <c r="D10358" s="215">
        <v>191726351</v>
      </c>
      <c r="E10358" s="215">
        <v>1060</v>
      </c>
      <c r="F10358" s="215">
        <v>1274</v>
      </c>
      <c r="G10358" s="215">
        <v>1004</v>
      </c>
      <c r="I10358" s="215" t="s">
        <v>19707</v>
      </c>
      <c r="J10358" s="215" t="s">
        <v>19708</v>
      </c>
      <c r="K10358" s="215" t="s">
        <v>8688</v>
      </c>
      <c r="L10358" s="215" t="s">
        <v>22599</v>
      </c>
      <c r="AD10358" s="216"/>
    </row>
    <row r="10359" spans="1:30" s="215" customFormat="1" x14ac:dyDescent="0.25">
      <c r="A10359" s="215" t="s">
        <v>160</v>
      </c>
      <c r="B10359" s="215">
        <v>6297</v>
      </c>
      <c r="C10359" s="215" t="s">
        <v>305</v>
      </c>
      <c r="D10359" s="215">
        <v>191728171</v>
      </c>
      <c r="E10359" s="215">
        <v>1020</v>
      </c>
      <c r="F10359" s="215">
        <v>1122</v>
      </c>
      <c r="G10359" s="215">
        <v>1004</v>
      </c>
      <c r="I10359" s="215" t="s">
        <v>19709</v>
      </c>
      <c r="J10359" s="215" t="s">
        <v>19710</v>
      </c>
      <c r="K10359" s="215" t="s">
        <v>8688</v>
      </c>
      <c r="L10359" s="215" t="s">
        <v>22600</v>
      </c>
      <c r="AD10359" s="216"/>
    </row>
    <row r="10360" spans="1:30" s="215" customFormat="1" x14ac:dyDescent="0.25">
      <c r="A10360" s="215" t="s">
        <v>160</v>
      </c>
      <c r="B10360" s="215">
        <v>6297</v>
      </c>
      <c r="C10360" s="215" t="s">
        <v>305</v>
      </c>
      <c r="D10360" s="215">
        <v>191730992</v>
      </c>
      <c r="E10360" s="215">
        <v>1060</v>
      </c>
      <c r="F10360" s="215">
        <v>1220</v>
      </c>
      <c r="G10360" s="215">
        <v>1004</v>
      </c>
      <c r="I10360" s="215" t="s">
        <v>19711</v>
      </c>
      <c r="J10360" s="215" t="s">
        <v>19712</v>
      </c>
      <c r="K10360" s="215" t="s">
        <v>8688</v>
      </c>
      <c r="L10360" s="215" t="s">
        <v>22601</v>
      </c>
      <c r="AD10360" s="216"/>
    </row>
    <row r="10361" spans="1:30" s="215" customFormat="1" x14ac:dyDescent="0.25">
      <c r="A10361" s="215" t="s">
        <v>160</v>
      </c>
      <c r="B10361" s="215">
        <v>6297</v>
      </c>
      <c r="C10361" s="215" t="s">
        <v>305</v>
      </c>
      <c r="D10361" s="215">
        <v>191738536</v>
      </c>
      <c r="E10361" s="215">
        <v>1060</v>
      </c>
      <c r="F10361" s="215">
        <v>1110</v>
      </c>
      <c r="G10361" s="215">
        <v>1004</v>
      </c>
      <c r="I10361" s="215" t="s">
        <v>5535</v>
      </c>
      <c r="J10361" s="215" t="s">
        <v>5536</v>
      </c>
      <c r="K10361" s="215" t="s">
        <v>328</v>
      </c>
      <c r="L10361" s="215" t="s">
        <v>8256</v>
      </c>
      <c r="AD10361" s="216"/>
    </row>
    <row r="10362" spans="1:30" s="215" customFormat="1" x14ac:dyDescent="0.25">
      <c r="A10362" s="215" t="s">
        <v>160</v>
      </c>
      <c r="B10362" s="215">
        <v>6297</v>
      </c>
      <c r="C10362" s="215" t="s">
        <v>305</v>
      </c>
      <c r="D10362" s="215">
        <v>191741706</v>
      </c>
      <c r="E10362" s="215">
        <v>1020</v>
      </c>
      <c r="F10362" s="215">
        <v>1110</v>
      </c>
      <c r="G10362" s="215">
        <v>1004</v>
      </c>
      <c r="I10362" s="215" t="s">
        <v>5537</v>
      </c>
      <c r="J10362" s="215" t="s">
        <v>5538</v>
      </c>
      <c r="K10362" s="215" t="s">
        <v>328</v>
      </c>
      <c r="L10362" s="215" t="s">
        <v>8241</v>
      </c>
      <c r="AD10362" s="216"/>
    </row>
    <row r="10363" spans="1:30" s="215" customFormat="1" x14ac:dyDescent="0.25">
      <c r="A10363" s="215" t="s">
        <v>160</v>
      </c>
      <c r="B10363" s="215">
        <v>6297</v>
      </c>
      <c r="C10363" s="215" t="s">
        <v>305</v>
      </c>
      <c r="D10363" s="215">
        <v>191751272</v>
      </c>
      <c r="E10363" s="215">
        <v>1060</v>
      </c>
      <c r="G10363" s="215">
        <v>1004</v>
      </c>
      <c r="I10363" s="215" t="s">
        <v>19713</v>
      </c>
      <c r="J10363" s="215" t="s">
        <v>19714</v>
      </c>
      <c r="K10363" s="215" t="s">
        <v>8688</v>
      </c>
      <c r="L10363" s="215" t="s">
        <v>22602</v>
      </c>
      <c r="AD10363" s="216"/>
    </row>
    <row r="10364" spans="1:30" s="215" customFormat="1" x14ac:dyDescent="0.25">
      <c r="A10364" s="215" t="s">
        <v>160</v>
      </c>
      <c r="B10364" s="215">
        <v>6297</v>
      </c>
      <c r="C10364" s="215" t="s">
        <v>305</v>
      </c>
      <c r="D10364" s="215">
        <v>191752595</v>
      </c>
      <c r="E10364" s="215">
        <v>1020</v>
      </c>
      <c r="F10364" s="215">
        <v>1122</v>
      </c>
      <c r="G10364" s="215">
        <v>1004</v>
      </c>
      <c r="I10364" s="215" t="s">
        <v>19715</v>
      </c>
      <c r="J10364" s="215" t="s">
        <v>19716</v>
      </c>
      <c r="K10364" s="215" t="s">
        <v>8688</v>
      </c>
      <c r="L10364" s="215" t="s">
        <v>22603</v>
      </c>
      <c r="AD10364" s="216"/>
    </row>
    <row r="10365" spans="1:30" s="215" customFormat="1" x14ac:dyDescent="0.25">
      <c r="A10365" s="215" t="s">
        <v>160</v>
      </c>
      <c r="B10365" s="215">
        <v>6297</v>
      </c>
      <c r="C10365" s="215" t="s">
        <v>305</v>
      </c>
      <c r="D10365" s="215">
        <v>191761873</v>
      </c>
      <c r="E10365" s="215">
        <v>1060</v>
      </c>
      <c r="G10365" s="215">
        <v>1004</v>
      </c>
      <c r="I10365" s="215" t="s">
        <v>19717</v>
      </c>
      <c r="J10365" s="215" t="s">
        <v>19718</v>
      </c>
      <c r="K10365" s="215" t="s">
        <v>8688</v>
      </c>
      <c r="L10365" s="215" t="s">
        <v>22604</v>
      </c>
      <c r="AD10365" s="216"/>
    </row>
    <row r="10366" spans="1:30" s="215" customFormat="1" x14ac:dyDescent="0.25">
      <c r="A10366" s="215" t="s">
        <v>160</v>
      </c>
      <c r="B10366" s="215">
        <v>6297</v>
      </c>
      <c r="C10366" s="215" t="s">
        <v>305</v>
      </c>
      <c r="D10366" s="215">
        <v>191762215</v>
      </c>
      <c r="E10366" s="215">
        <v>1030</v>
      </c>
      <c r="F10366" s="215">
        <v>1122</v>
      </c>
      <c r="G10366" s="215">
        <v>1004</v>
      </c>
      <c r="I10366" s="215" t="s">
        <v>19719</v>
      </c>
      <c r="J10366" s="215" t="s">
        <v>19720</v>
      </c>
      <c r="K10366" s="215" t="s">
        <v>8688</v>
      </c>
      <c r="L10366" s="215" t="s">
        <v>22605</v>
      </c>
      <c r="AD10366" s="216"/>
    </row>
    <row r="10367" spans="1:30" s="215" customFormat="1" x14ac:dyDescent="0.25">
      <c r="A10367" s="215" t="s">
        <v>160</v>
      </c>
      <c r="B10367" s="215">
        <v>6297</v>
      </c>
      <c r="C10367" s="215" t="s">
        <v>305</v>
      </c>
      <c r="D10367" s="215">
        <v>191778393</v>
      </c>
      <c r="E10367" s="215">
        <v>1020</v>
      </c>
      <c r="F10367" s="215">
        <v>1220</v>
      </c>
      <c r="G10367" s="215">
        <v>1003</v>
      </c>
      <c r="I10367" s="215" t="s">
        <v>7813</v>
      </c>
      <c r="J10367" s="215" t="s">
        <v>7814</v>
      </c>
      <c r="K10367" s="215" t="s">
        <v>328</v>
      </c>
      <c r="L10367" s="215" t="s">
        <v>8275</v>
      </c>
      <c r="AD10367" s="216"/>
    </row>
    <row r="10368" spans="1:30" s="215" customFormat="1" x14ac:dyDescent="0.25">
      <c r="A10368" s="215" t="s">
        <v>160</v>
      </c>
      <c r="B10368" s="215">
        <v>6297</v>
      </c>
      <c r="C10368" s="215" t="s">
        <v>305</v>
      </c>
      <c r="D10368" s="215">
        <v>191791592</v>
      </c>
      <c r="E10368" s="215">
        <v>1020</v>
      </c>
      <c r="F10368" s="215">
        <v>1110</v>
      </c>
      <c r="G10368" s="215">
        <v>1004</v>
      </c>
      <c r="I10368" s="215" t="s">
        <v>19721</v>
      </c>
      <c r="J10368" s="215" t="s">
        <v>19722</v>
      </c>
      <c r="K10368" s="215" t="s">
        <v>8688</v>
      </c>
      <c r="L10368" s="215" t="s">
        <v>22606</v>
      </c>
      <c r="AD10368" s="216"/>
    </row>
    <row r="10369" spans="1:30" s="215" customFormat="1" x14ac:dyDescent="0.25">
      <c r="A10369" s="215" t="s">
        <v>160</v>
      </c>
      <c r="B10369" s="215">
        <v>6297</v>
      </c>
      <c r="C10369" s="215" t="s">
        <v>305</v>
      </c>
      <c r="D10369" s="215">
        <v>191816055</v>
      </c>
      <c r="E10369" s="215">
        <v>1060</v>
      </c>
      <c r="F10369" s="215">
        <v>1251</v>
      </c>
      <c r="G10369" s="215">
        <v>1004</v>
      </c>
      <c r="I10369" s="215" t="s">
        <v>5539</v>
      </c>
      <c r="J10369" s="215" t="s">
        <v>5540</v>
      </c>
      <c r="K10369" s="215" t="s">
        <v>328</v>
      </c>
      <c r="L10369" s="215" t="s">
        <v>8276</v>
      </c>
      <c r="AD10369" s="216"/>
    </row>
    <row r="10370" spans="1:30" s="215" customFormat="1" x14ac:dyDescent="0.25">
      <c r="A10370" s="215" t="s">
        <v>160</v>
      </c>
      <c r="B10370" s="215">
        <v>6297</v>
      </c>
      <c r="C10370" s="215" t="s">
        <v>305</v>
      </c>
      <c r="D10370" s="215">
        <v>191827160</v>
      </c>
      <c r="E10370" s="215">
        <v>1020</v>
      </c>
      <c r="F10370" s="215">
        <v>1110</v>
      </c>
      <c r="G10370" s="215">
        <v>1004</v>
      </c>
      <c r="I10370" s="215" t="s">
        <v>28110</v>
      </c>
      <c r="J10370" s="215" t="s">
        <v>28111</v>
      </c>
      <c r="K10370" s="215" t="s">
        <v>8688</v>
      </c>
      <c r="L10370" s="215" t="s">
        <v>28130</v>
      </c>
      <c r="AD10370" s="216"/>
    </row>
    <row r="10371" spans="1:30" s="215" customFormat="1" x14ac:dyDescent="0.25">
      <c r="A10371" s="215" t="s">
        <v>160</v>
      </c>
      <c r="B10371" s="215">
        <v>6297</v>
      </c>
      <c r="C10371" s="215" t="s">
        <v>305</v>
      </c>
      <c r="D10371" s="215">
        <v>191835894</v>
      </c>
      <c r="E10371" s="215">
        <v>1020</v>
      </c>
      <c r="F10371" s="215">
        <v>1122</v>
      </c>
      <c r="G10371" s="215">
        <v>1004</v>
      </c>
      <c r="I10371" s="215" t="s">
        <v>19723</v>
      </c>
      <c r="J10371" s="215" t="s">
        <v>19724</v>
      </c>
      <c r="K10371" s="215" t="s">
        <v>8688</v>
      </c>
      <c r="L10371" s="215" t="s">
        <v>22607</v>
      </c>
      <c r="AD10371" s="216"/>
    </row>
    <row r="10372" spans="1:30" s="215" customFormat="1" x14ac:dyDescent="0.25">
      <c r="A10372" s="215" t="s">
        <v>160</v>
      </c>
      <c r="B10372" s="215">
        <v>6297</v>
      </c>
      <c r="C10372" s="215" t="s">
        <v>305</v>
      </c>
      <c r="D10372" s="215">
        <v>191835914</v>
      </c>
      <c r="E10372" s="215">
        <v>1020</v>
      </c>
      <c r="F10372" s="215">
        <v>1122</v>
      </c>
      <c r="G10372" s="215">
        <v>1004</v>
      </c>
      <c r="I10372" s="215" t="s">
        <v>19725</v>
      </c>
      <c r="J10372" s="215" t="s">
        <v>19726</v>
      </c>
      <c r="K10372" s="215" t="s">
        <v>8688</v>
      </c>
      <c r="L10372" s="215" t="s">
        <v>22608</v>
      </c>
      <c r="AD10372" s="216"/>
    </row>
    <row r="10373" spans="1:30" s="215" customFormat="1" x14ac:dyDescent="0.25">
      <c r="A10373" s="215" t="s">
        <v>160</v>
      </c>
      <c r="B10373" s="215">
        <v>6297</v>
      </c>
      <c r="C10373" s="215" t="s">
        <v>305</v>
      </c>
      <c r="D10373" s="215">
        <v>191844324</v>
      </c>
      <c r="E10373" s="215">
        <v>1060</v>
      </c>
      <c r="G10373" s="215">
        <v>1004</v>
      </c>
      <c r="I10373" s="215" t="s">
        <v>24015</v>
      </c>
      <c r="J10373" s="215" t="s">
        <v>24016</v>
      </c>
      <c r="K10373" s="215" t="s">
        <v>8688</v>
      </c>
      <c r="L10373" s="215" t="s">
        <v>24260</v>
      </c>
      <c r="AD10373" s="216"/>
    </row>
    <row r="10374" spans="1:30" s="215" customFormat="1" x14ac:dyDescent="0.25">
      <c r="A10374" s="215" t="s">
        <v>160</v>
      </c>
      <c r="B10374" s="215">
        <v>6297</v>
      </c>
      <c r="C10374" s="215" t="s">
        <v>305</v>
      </c>
      <c r="D10374" s="215">
        <v>191847051</v>
      </c>
      <c r="E10374" s="215">
        <v>1020</v>
      </c>
      <c r="F10374" s="215">
        <v>1122</v>
      </c>
      <c r="G10374" s="215">
        <v>1004</v>
      </c>
      <c r="I10374" s="215" t="s">
        <v>19727</v>
      </c>
      <c r="J10374" s="215" t="s">
        <v>19728</v>
      </c>
      <c r="K10374" s="215" t="s">
        <v>8688</v>
      </c>
      <c r="L10374" s="215" t="s">
        <v>22609</v>
      </c>
      <c r="AD10374" s="216"/>
    </row>
    <row r="10375" spans="1:30" s="215" customFormat="1" x14ac:dyDescent="0.25">
      <c r="A10375" s="215" t="s">
        <v>160</v>
      </c>
      <c r="B10375" s="215">
        <v>6297</v>
      </c>
      <c r="C10375" s="215" t="s">
        <v>305</v>
      </c>
      <c r="D10375" s="215">
        <v>191859128</v>
      </c>
      <c r="E10375" s="215">
        <v>1060</v>
      </c>
      <c r="G10375" s="215">
        <v>1004</v>
      </c>
      <c r="I10375" s="215" t="s">
        <v>19729</v>
      </c>
      <c r="J10375" s="215" t="s">
        <v>19730</v>
      </c>
      <c r="K10375" s="215" t="s">
        <v>8688</v>
      </c>
      <c r="L10375" s="215" t="s">
        <v>22610</v>
      </c>
      <c r="AD10375" s="216"/>
    </row>
    <row r="10376" spans="1:30" s="215" customFormat="1" x14ac:dyDescent="0.25">
      <c r="A10376" s="215" t="s">
        <v>160</v>
      </c>
      <c r="B10376" s="215">
        <v>6297</v>
      </c>
      <c r="C10376" s="215" t="s">
        <v>305</v>
      </c>
      <c r="D10376" s="215">
        <v>191860229</v>
      </c>
      <c r="E10376" s="215">
        <v>1030</v>
      </c>
      <c r="F10376" s="215">
        <v>1122</v>
      </c>
      <c r="G10376" s="215">
        <v>1004</v>
      </c>
      <c r="I10376" s="215" t="s">
        <v>28554</v>
      </c>
      <c r="J10376" s="215" t="s">
        <v>28555</v>
      </c>
      <c r="K10376" s="215" t="s">
        <v>8688</v>
      </c>
      <c r="L10376" s="215" t="s">
        <v>28582</v>
      </c>
      <c r="AD10376" s="216"/>
    </row>
    <row r="10377" spans="1:30" s="215" customFormat="1" x14ac:dyDescent="0.25">
      <c r="A10377" s="215" t="s">
        <v>160</v>
      </c>
      <c r="B10377" s="215">
        <v>6297</v>
      </c>
      <c r="C10377" s="215" t="s">
        <v>305</v>
      </c>
      <c r="D10377" s="215">
        <v>191860230</v>
      </c>
      <c r="E10377" s="215">
        <v>1020</v>
      </c>
      <c r="F10377" s="215">
        <v>1122</v>
      </c>
      <c r="G10377" s="215">
        <v>1004</v>
      </c>
      <c r="I10377" s="215" t="s">
        <v>29119</v>
      </c>
      <c r="J10377" s="215" t="s">
        <v>29120</v>
      </c>
      <c r="K10377" s="215" t="s">
        <v>8688</v>
      </c>
      <c r="L10377" s="215" t="s">
        <v>29144</v>
      </c>
      <c r="AD10377" s="216"/>
    </row>
    <row r="10378" spans="1:30" s="215" customFormat="1" x14ac:dyDescent="0.25">
      <c r="A10378" s="215" t="s">
        <v>160</v>
      </c>
      <c r="B10378" s="215">
        <v>6297</v>
      </c>
      <c r="C10378" s="215" t="s">
        <v>305</v>
      </c>
      <c r="D10378" s="215">
        <v>191865301</v>
      </c>
      <c r="E10378" s="215">
        <v>1060</v>
      </c>
      <c r="F10378" s="215">
        <v>1251</v>
      </c>
      <c r="G10378" s="215">
        <v>1004</v>
      </c>
      <c r="I10378" s="215" t="s">
        <v>19731</v>
      </c>
      <c r="J10378" s="215" t="s">
        <v>19732</v>
      </c>
      <c r="K10378" s="215" t="s">
        <v>8688</v>
      </c>
      <c r="L10378" s="215" t="s">
        <v>22611</v>
      </c>
      <c r="AD10378" s="216"/>
    </row>
    <row r="10379" spans="1:30" s="215" customFormat="1" x14ac:dyDescent="0.25">
      <c r="A10379" s="215" t="s">
        <v>160</v>
      </c>
      <c r="B10379" s="215">
        <v>6297</v>
      </c>
      <c r="C10379" s="215" t="s">
        <v>305</v>
      </c>
      <c r="D10379" s="215">
        <v>191874560</v>
      </c>
      <c r="E10379" s="215">
        <v>1060</v>
      </c>
      <c r="F10379" s="215">
        <v>1242</v>
      </c>
      <c r="G10379" s="215">
        <v>1004</v>
      </c>
      <c r="I10379" s="215" t="s">
        <v>19733</v>
      </c>
      <c r="J10379" s="215" t="s">
        <v>19734</v>
      </c>
      <c r="K10379" s="215" t="s">
        <v>8688</v>
      </c>
      <c r="L10379" s="215" t="s">
        <v>22612</v>
      </c>
      <c r="AD10379" s="216"/>
    </row>
    <row r="10380" spans="1:30" s="215" customFormat="1" x14ac:dyDescent="0.25">
      <c r="A10380" s="215" t="s">
        <v>160</v>
      </c>
      <c r="B10380" s="215">
        <v>6297</v>
      </c>
      <c r="C10380" s="215" t="s">
        <v>305</v>
      </c>
      <c r="D10380" s="215">
        <v>191875553</v>
      </c>
      <c r="E10380" s="215">
        <v>1020</v>
      </c>
      <c r="F10380" s="215">
        <v>1110</v>
      </c>
      <c r="G10380" s="215">
        <v>1004</v>
      </c>
      <c r="I10380" s="215" t="s">
        <v>5541</v>
      </c>
      <c r="J10380" s="215" t="s">
        <v>5542</v>
      </c>
      <c r="K10380" s="215" t="s">
        <v>328</v>
      </c>
      <c r="L10380" s="215" t="s">
        <v>8277</v>
      </c>
      <c r="AD10380" s="216"/>
    </row>
    <row r="10381" spans="1:30" s="215" customFormat="1" x14ac:dyDescent="0.25">
      <c r="A10381" s="215" t="s">
        <v>160</v>
      </c>
      <c r="B10381" s="215">
        <v>6297</v>
      </c>
      <c r="C10381" s="215" t="s">
        <v>305</v>
      </c>
      <c r="D10381" s="215">
        <v>191889898</v>
      </c>
      <c r="E10381" s="215">
        <v>1020</v>
      </c>
      <c r="F10381" s="215">
        <v>1110</v>
      </c>
      <c r="G10381" s="215">
        <v>1004</v>
      </c>
      <c r="I10381" s="215" t="s">
        <v>5543</v>
      </c>
      <c r="J10381" s="215" t="s">
        <v>5544</v>
      </c>
      <c r="K10381" s="215" t="s">
        <v>328</v>
      </c>
      <c r="L10381" s="215" t="s">
        <v>8277</v>
      </c>
      <c r="AD10381" s="216"/>
    </row>
    <row r="10382" spans="1:30" s="215" customFormat="1" x14ac:dyDescent="0.25">
      <c r="A10382" s="215" t="s">
        <v>160</v>
      </c>
      <c r="B10382" s="215">
        <v>6297</v>
      </c>
      <c r="C10382" s="215" t="s">
        <v>305</v>
      </c>
      <c r="D10382" s="215">
        <v>191911566</v>
      </c>
      <c r="E10382" s="215">
        <v>1020</v>
      </c>
      <c r="F10382" s="215">
        <v>1110</v>
      </c>
      <c r="G10382" s="215">
        <v>1004</v>
      </c>
      <c r="I10382" s="215" t="s">
        <v>19735</v>
      </c>
      <c r="J10382" s="215" t="s">
        <v>19736</v>
      </c>
      <c r="K10382" s="215" t="s">
        <v>8688</v>
      </c>
      <c r="L10382" s="215" t="s">
        <v>22613</v>
      </c>
      <c r="AD10382" s="216"/>
    </row>
    <row r="10383" spans="1:30" s="215" customFormat="1" x14ac:dyDescent="0.25">
      <c r="A10383" s="215" t="s">
        <v>160</v>
      </c>
      <c r="B10383" s="215">
        <v>6297</v>
      </c>
      <c r="C10383" s="215" t="s">
        <v>305</v>
      </c>
      <c r="D10383" s="215">
        <v>191921818</v>
      </c>
      <c r="E10383" s="215">
        <v>1020</v>
      </c>
      <c r="F10383" s="215">
        <v>1122</v>
      </c>
      <c r="G10383" s="215">
        <v>1004</v>
      </c>
      <c r="I10383" s="215" t="s">
        <v>19737</v>
      </c>
      <c r="J10383" s="215" t="s">
        <v>19738</v>
      </c>
      <c r="K10383" s="215" t="s">
        <v>8688</v>
      </c>
      <c r="L10383" s="215" t="s">
        <v>22614</v>
      </c>
      <c r="AD10383" s="216"/>
    </row>
    <row r="10384" spans="1:30" s="215" customFormat="1" x14ac:dyDescent="0.25">
      <c r="A10384" s="215" t="s">
        <v>160</v>
      </c>
      <c r="B10384" s="215">
        <v>6297</v>
      </c>
      <c r="C10384" s="215" t="s">
        <v>305</v>
      </c>
      <c r="D10384" s="215">
        <v>191931526</v>
      </c>
      <c r="E10384" s="215">
        <v>1060</v>
      </c>
      <c r="F10384" s="215">
        <v>1251</v>
      </c>
      <c r="G10384" s="215">
        <v>1004</v>
      </c>
      <c r="I10384" s="215" t="s">
        <v>11949</v>
      </c>
      <c r="J10384" s="215" t="s">
        <v>11950</v>
      </c>
      <c r="K10384" s="215" t="s">
        <v>328</v>
      </c>
      <c r="L10384" s="215" t="s">
        <v>8271</v>
      </c>
      <c r="AD10384" s="216"/>
    </row>
    <row r="10385" spans="1:30" s="215" customFormat="1" x14ac:dyDescent="0.25">
      <c r="A10385" s="215" t="s">
        <v>160</v>
      </c>
      <c r="B10385" s="215">
        <v>6297</v>
      </c>
      <c r="C10385" s="215" t="s">
        <v>305</v>
      </c>
      <c r="D10385" s="215">
        <v>191934565</v>
      </c>
      <c r="E10385" s="215">
        <v>1020</v>
      </c>
      <c r="F10385" s="215">
        <v>1122</v>
      </c>
      <c r="G10385" s="215">
        <v>1004</v>
      </c>
      <c r="I10385" s="215" t="s">
        <v>19739</v>
      </c>
      <c r="J10385" s="215" t="s">
        <v>19740</v>
      </c>
      <c r="K10385" s="215" t="s">
        <v>8688</v>
      </c>
      <c r="L10385" s="215" t="s">
        <v>22615</v>
      </c>
      <c r="AD10385" s="216"/>
    </row>
    <row r="10386" spans="1:30" s="215" customFormat="1" x14ac:dyDescent="0.25">
      <c r="A10386" s="215" t="s">
        <v>160</v>
      </c>
      <c r="B10386" s="215">
        <v>6297</v>
      </c>
      <c r="C10386" s="215" t="s">
        <v>305</v>
      </c>
      <c r="D10386" s="215">
        <v>191934566</v>
      </c>
      <c r="E10386" s="215">
        <v>1020</v>
      </c>
      <c r="F10386" s="215">
        <v>1122</v>
      </c>
      <c r="G10386" s="215">
        <v>1004</v>
      </c>
      <c r="I10386" s="215" t="s">
        <v>19741</v>
      </c>
      <c r="J10386" s="215" t="s">
        <v>19742</v>
      </c>
      <c r="K10386" s="215" t="s">
        <v>8688</v>
      </c>
      <c r="L10386" s="215" t="s">
        <v>22616</v>
      </c>
      <c r="AD10386" s="216"/>
    </row>
    <row r="10387" spans="1:30" s="215" customFormat="1" x14ac:dyDescent="0.25">
      <c r="A10387" s="215" t="s">
        <v>160</v>
      </c>
      <c r="B10387" s="215">
        <v>6297</v>
      </c>
      <c r="C10387" s="215" t="s">
        <v>305</v>
      </c>
      <c r="D10387" s="215">
        <v>191943154</v>
      </c>
      <c r="E10387" s="215">
        <v>1020</v>
      </c>
      <c r="F10387" s="215">
        <v>1122</v>
      </c>
      <c r="G10387" s="215">
        <v>1004</v>
      </c>
      <c r="I10387" s="215" t="s">
        <v>24889</v>
      </c>
      <c r="J10387" s="215" t="s">
        <v>24890</v>
      </c>
      <c r="K10387" s="215" t="s">
        <v>8688</v>
      </c>
      <c r="L10387" s="215" t="s">
        <v>24945</v>
      </c>
      <c r="AD10387" s="216"/>
    </row>
    <row r="10388" spans="1:30" s="215" customFormat="1" x14ac:dyDescent="0.25">
      <c r="A10388" s="215" t="s">
        <v>160</v>
      </c>
      <c r="B10388" s="215">
        <v>6297</v>
      </c>
      <c r="C10388" s="215" t="s">
        <v>305</v>
      </c>
      <c r="D10388" s="215">
        <v>191943155</v>
      </c>
      <c r="E10388" s="215">
        <v>1020</v>
      </c>
      <c r="F10388" s="215">
        <v>1122</v>
      </c>
      <c r="G10388" s="215">
        <v>1004</v>
      </c>
      <c r="I10388" s="215" t="s">
        <v>24889</v>
      </c>
      <c r="J10388" s="215" t="s">
        <v>24890</v>
      </c>
      <c r="K10388" s="215" t="s">
        <v>8688</v>
      </c>
      <c r="L10388" s="215" t="s">
        <v>24946</v>
      </c>
      <c r="AD10388" s="216"/>
    </row>
    <row r="10389" spans="1:30" s="215" customFormat="1" x14ac:dyDescent="0.25">
      <c r="A10389" s="215" t="s">
        <v>160</v>
      </c>
      <c r="B10389" s="215">
        <v>6297</v>
      </c>
      <c r="C10389" s="215" t="s">
        <v>305</v>
      </c>
      <c r="D10389" s="215">
        <v>191949942</v>
      </c>
      <c r="E10389" s="215">
        <v>1080</v>
      </c>
      <c r="F10389" s="215">
        <v>1251</v>
      </c>
      <c r="G10389" s="215">
        <v>1004</v>
      </c>
      <c r="I10389" s="215" t="s">
        <v>8613</v>
      </c>
      <c r="J10389" s="215" t="s">
        <v>8614</v>
      </c>
      <c r="K10389" s="215" t="s">
        <v>328</v>
      </c>
      <c r="L10389" s="215" t="s">
        <v>8624</v>
      </c>
      <c r="AD10389" s="216"/>
    </row>
    <row r="10390" spans="1:30" s="215" customFormat="1" x14ac:dyDescent="0.25">
      <c r="A10390" s="215" t="s">
        <v>160</v>
      </c>
      <c r="B10390" s="215">
        <v>6297</v>
      </c>
      <c r="C10390" s="215" t="s">
        <v>305</v>
      </c>
      <c r="D10390" s="215">
        <v>191952926</v>
      </c>
      <c r="E10390" s="215">
        <v>1060</v>
      </c>
      <c r="F10390" s="215">
        <v>1251</v>
      </c>
      <c r="G10390" s="215">
        <v>1003</v>
      </c>
      <c r="I10390" s="215" t="s">
        <v>11951</v>
      </c>
      <c r="J10390" s="215" t="s">
        <v>11952</v>
      </c>
      <c r="K10390" s="215" t="s">
        <v>328</v>
      </c>
      <c r="L10390" s="215" t="s">
        <v>11961</v>
      </c>
      <c r="AD10390" s="216"/>
    </row>
    <row r="10391" spans="1:30" s="215" customFormat="1" x14ac:dyDescent="0.25">
      <c r="A10391" s="215" t="s">
        <v>160</v>
      </c>
      <c r="B10391" s="215">
        <v>6297</v>
      </c>
      <c r="C10391" s="215" t="s">
        <v>305</v>
      </c>
      <c r="D10391" s="215">
        <v>191954312</v>
      </c>
      <c r="E10391" s="215">
        <v>1060</v>
      </c>
      <c r="F10391" s="215">
        <v>1251</v>
      </c>
      <c r="G10391" s="215">
        <v>1004</v>
      </c>
      <c r="I10391" s="215" t="s">
        <v>19743</v>
      </c>
      <c r="J10391" s="215" t="s">
        <v>19744</v>
      </c>
      <c r="K10391" s="215" t="s">
        <v>8688</v>
      </c>
      <c r="L10391" s="215" t="s">
        <v>22617</v>
      </c>
      <c r="AD10391" s="216"/>
    </row>
    <row r="10392" spans="1:30" s="215" customFormat="1" x14ac:dyDescent="0.25">
      <c r="A10392" s="215" t="s">
        <v>160</v>
      </c>
      <c r="B10392" s="215">
        <v>6297</v>
      </c>
      <c r="C10392" s="215" t="s">
        <v>305</v>
      </c>
      <c r="D10392" s="215">
        <v>191955423</v>
      </c>
      <c r="E10392" s="215">
        <v>1030</v>
      </c>
      <c r="F10392" s="215">
        <v>1122</v>
      </c>
      <c r="G10392" s="215">
        <v>1004</v>
      </c>
      <c r="I10392" s="215" t="s">
        <v>26180</v>
      </c>
      <c r="J10392" s="215" t="s">
        <v>26181</v>
      </c>
      <c r="K10392" s="215" t="s">
        <v>8688</v>
      </c>
      <c r="L10392" s="215" t="s">
        <v>26213</v>
      </c>
      <c r="AD10392" s="216"/>
    </row>
    <row r="10393" spans="1:30" s="215" customFormat="1" x14ac:dyDescent="0.25">
      <c r="A10393" s="215" t="s">
        <v>160</v>
      </c>
      <c r="B10393" s="215">
        <v>6297</v>
      </c>
      <c r="C10393" s="215" t="s">
        <v>305</v>
      </c>
      <c r="D10393" s="215">
        <v>191955769</v>
      </c>
      <c r="E10393" s="215">
        <v>1060</v>
      </c>
      <c r="F10393" s="215">
        <v>1251</v>
      </c>
      <c r="G10393" s="215">
        <v>1004</v>
      </c>
      <c r="I10393" s="215" t="s">
        <v>11953</v>
      </c>
      <c r="J10393" s="215" t="s">
        <v>11954</v>
      </c>
      <c r="K10393" s="215" t="s">
        <v>328</v>
      </c>
      <c r="L10393" s="215" t="s">
        <v>8264</v>
      </c>
      <c r="AD10393" s="216"/>
    </row>
    <row r="10394" spans="1:30" s="215" customFormat="1" x14ac:dyDescent="0.25">
      <c r="A10394" s="215" t="s">
        <v>160</v>
      </c>
      <c r="B10394" s="215">
        <v>6297</v>
      </c>
      <c r="C10394" s="215" t="s">
        <v>305</v>
      </c>
      <c r="D10394" s="215">
        <v>191959951</v>
      </c>
      <c r="E10394" s="215">
        <v>1060</v>
      </c>
      <c r="F10394" s="215">
        <v>1251</v>
      </c>
      <c r="G10394" s="215">
        <v>1004</v>
      </c>
      <c r="I10394" s="215" t="s">
        <v>8615</v>
      </c>
      <c r="J10394" s="215" t="s">
        <v>8616</v>
      </c>
      <c r="K10394" s="215" t="s">
        <v>328</v>
      </c>
      <c r="L10394" s="215" t="s">
        <v>8268</v>
      </c>
      <c r="AD10394" s="216"/>
    </row>
    <row r="10395" spans="1:30" s="215" customFormat="1" x14ac:dyDescent="0.25">
      <c r="A10395" s="215" t="s">
        <v>160</v>
      </c>
      <c r="B10395" s="215">
        <v>6297</v>
      </c>
      <c r="C10395" s="215" t="s">
        <v>305</v>
      </c>
      <c r="D10395" s="215">
        <v>191960182</v>
      </c>
      <c r="E10395" s="215">
        <v>1020</v>
      </c>
      <c r="F10395" s="215">
        <v>1121</v>
      </c>
      <c r="G10395" s="215">
        <v>1004</v>
      </c>
      <c r="I10395" s="215" t="s">
        <v>19745</v>
      </c>
      <c r="J10395" s="215" t="s">
        <v>19746</v>
      </c>
      <c r="K10395" s="215" t="s">
        <v>8688</v>
      </c>
      <c r="L10395" s="215" t="s">
        <v>22618</v>
      </c>
      <c r="AD10395" s="216"/>
    </row>
    <row r="10396" spans="1:30" s="215" customFormat="1" x14ac:dyDescent="0.25">
      <c r="A10396" s="215" t="s">
        <v>160</v>
      </c>
      <c r="B10396" s="215">
        <v>6297</v>
      </c>
      <c r="C10396" s="215" t="s">
        <v>305</v>
      </c>
      <c r="D10396" s="215">
        <v>191961267</v>
      </c>
      <c r="E10396" s="215">
        <v>1060</v>
      </c>
      <c r="F10396" s="215">
        <v>1251</v>
      </c>
      <c r="G10396" s="215">
        <v>1004</v>
      </c>
      <c r="I10396" s="215" t="s">
        <v>8613</v>
      </c>
      <c r="J10396" s="215" t="s">
        <v>8614</v>
      </c>
      <c r="K10396" s="215" t="s">
        <v>328</v>
      </c>
      <c r="L10396" s="215" t="s">
        <v>8276</v>
      </c>
      <c r="AD10396" s="216"/>
    </row>
    <row r="10397" spans="1:30" s="215" customFormat="1" x14ac:dyDescent="0.25">
      <c r="A10397" s="215" t="s">
        <v>160</v>
      </c>
      <c r="B10397" s="215">
        <v>6297</v>
      </c>
      <c r="C10397" s="215" t="s">
        <v>305</v>
      </c>
      <c r="D10397" s="215">
        <v>191961311</v>
      </c>
      <c r="E10397" s="215">
        <v>1060</v>
      </c>
      <c r="F10397" s="215">
        <v>1242</v>
      </c>
      <c r="G10397" s="215">
        <v>1004</v>
      </c>
      <c r="I10397" s="215" t="s">
        <v>19747</v>
      </c>
      <c r="J10397" s="215" t="s">
        <v>19748</v>
      </c>
      <c r="K10397" s="215" t="s">
        <v>8688</v>
      </c>
      <c r="L10397" s="215" t="s">
        <v>22619</v>
      </c>
      <c r="AD10397" s="216"/>
    </row>
    <row r="10398" spans="1:30" s="215" customFormat="1" x14ac:dyDescent="0.25">
      <c r="A10398" s="215" t="s">
        <v>160</v>
      </c>
      <c r="B10398" s="215">
        <v>6297</v>
      </c>
      <c r="C10398" s="215" t="s">
        <v>305</v>
      </c>
      <c r="D10398" s="215">
        <v>191961358</v>
      </c>
      <c r="E10398" s="215">
        <v>1020</v>
      </c>
      <c r="F10398" s="215">
        <v>1110</v>
      </c>
      <c r="G10398" s="215">
        <v>1004</v>
      </c>
      <c r="I10398" s="215" t="s">
        <v>26234</v>
      </c>
      <c r="J10398" s="215" t="s">
        <v>26235</v>
      </c>
      <c r="K10398" s="215" t="s">
        <v>8688</v>
      </c>
      <c r="L10398" s="215" t="s">
        <v>26248</v>
      </c>
      <c r="AD10398" s="216"/>
    </row>
    <row r="10399" spans="1:30" s="215" customFormat="1" x14ac:dyDescent="0.25">
      <c r="A10399" s="215" t="s">
        <v>160</v>
      </c>
      <c r="B10399" s="215">
        <v>6297</v>
      </c>
      <c r="C10399" s="215" t="s">
        <v>305</v>
      </c>
      <c r="D10399" s="215">
        <v>191963306</v>
      </c>
      <c r="E10399" s="215">
        <v>1060</v>
      </c>
      <c r="F10399" s="215">
        <v>1242</v>
      </c>
      <c r="G10399" s="215">
        <v>1004</v>
      </c>
      <c r="I10399" s="215" t="s">
        <v>19749</v>
      </c>
      <c r="J10399" s="215" t="s">
        <v>19750</v>
      </c>
      <c r="K10399" s="215" t="s">
        <v>8688</v>
      </c>
      <c r="L10399" s="215" t="s">
        <v>22620</v>
      </c>
      <c r="AD10399" s="216"/>
    </row>
    <row r="10400" spans="1:30" s="215" customFormat="1" x14ac:dyDescent="0.25">
      <c r="A10400" s="215" t="s">
        <v>160</v>
      </c>
      <c r="B10400" s="215">
        <v>6297</v>
      </c>
      <c r="C10400" s="215" t="s">
        <v>305</v>
      </c>
      <c r="D10400" s="215">
        <v>191963538</v>
      </c>
      <c r="E10400" s="215">
        <v>1060</v>
      </c>
      <c r="F10400" s="215">
        <v>1274</v>
      </c>
      <c r="G10400" s="215">
        <v>1004</v>
      </c>
      <c r="I10400" s="215" t="s">
        <v>19751</v>
      </c>
      <c r="J10400" s="215" t="s">
        <v>19752</v>
      </c>
      <c r="K10400" s="215" t="s">
        <v>8688</v>
      </c>
      <c r="L10400" s="215" t="s">
        <v>22621</v>
      </c>
      <c r="AD10400" s="216"/>
    </row>
    <row r="10401" spans="1:30" s="215" customFormat="1" x14ac:dyDescent="0.25">
      <c r="A10401" s="215" t="s">
        <v>160</v>
      </c>
      <c r="B10401" s="215">
        <v>6297</v>
      </c>
      <c r="C10401" s="215" t="s">
        <v>305</v>
      </c>
      <c r="D10401" s="215">
        <v>191963541</v>
      </c>
      <c r="E10401" s="215">
        <v>1060</v>
      </c>
      <c r="F10401" s="215">
        <v>1263</v>
      </c>
      <c r="G10401" s="215">
        <v>1004</v>
      </c>
      <c r="I10401" s="215" t="s">
        <v>19753</v>
      </c>
      <c r="J10401" s="215" t="s">
        <v>19754</v>
      </c>
      <c r="K10401" s="215" t="s">
        <v>8688</v>
      </c>
      <c r="L10401" s="215" t="s">
        <v>22622</v>
      </c>
      <c r="AD10401" s="216"/>
    </row>
    <row r="10402" spans="1:30" s="215" customFormat="1" x14ac:dyDescent="0.25">
      <c r="A10402" s="215" t="s">
        <v>160</v>
      </c>
      <c r="B10402" s="215">
        <v>6297</v>
      </c>
      <c r="C10402" s="215" t="s">
        <v>305</v>
      </c>
      <c r="D10402" s="215">
        <v>191964887</v>
      </c>
      <c r="E10402" s="215">
        <v>1020</v>
      </c>
      <c r="F10402" s="215">
        <v>1110</v>
      </c>
      <c r="G10402" s="215">
        <v>1004</v>
      </c>
      <c r="I10402" s="215" t="s">
        <v>19755</v>
      </c>
      <c r="J10402" s="215" t="s">
        <v>19756</v>
      </c>
      <c r="K10402" s="215" t="s">
        <v>8688</v>
      </c>
      <c r="L10402" s="215" t="s">
        <v>22623</v>
      </c>
      <c r="AD10402" s="216"/>
    </row>
    <row r="10403" spans="1:30" s="215" customFormat="1" x14ac:dyDescent="0.25">
      <c r="A10403" s="215" t="s">
        <v>160</v>
      </c>
      <c r="B10403" s="215">
        <v>6297</v>
      </c>
      <c r="C10403" s="215" t="s">
        <v>305</v>
      </c>
      <c r="D10403" s="215">
        <v>191965004</v>
      </c>
      <c r="E10403" s="215">
        <v>1060</v>
      </c>
      <c r="F10403" s="215">
        <v>1251</v>
      </c>
      <c r="G10403" s="215">
        <v>1003</v>
      </c>
      <c r="I10403" s="215" t="s">
        <v>11953</v>
      </c>
      <c r="J10403" s="215" t="s">
        <v>11954</v>
      </c>
      <c r="K10403" s="215" t="s">
        <v>328</v>
      </c>
      <c r="L10403" s="215" t="s">
        <v>11962</v>
      </c>
      <c r="AD10403" s="216"/>
    </row>
    <row r="10404" spans="1:30" s="215" customFormat="1" x14ac:dyDescent="0.25">
      <c r="A10404" s="215" t="s">
        <v>160</v>
      </c>
      <c r="B10404" s="215">
        <v>6297</v>
      </c>
      <c r="C10404" s="215" t="s">
        <v>305</v>
      </c>
      <c r="D10404" s="215">
        <v>191965021</v>
      </c>
      <c r="E10404" s="215">
        <v>1060</v>
      </c>
      <c r="F10404" s="215">
        <v>1252</v>
      </c>
      <c r="G10404" s="215">
        <v>1004</v>
      </c>
      <c r="I10404" s="215" t="s">
        <v>28407</v>
      </c>
      <c r="J10404" s="215" t="s">
        <v>28408</v>
      </c>
      <c r="K10404" s="215" t="s">
        <v>8688</v>
      </c>
      <c r="L10404" s="215" t="s">
        <v>28440</v>
      </c>
      <c r="AD10404" s="216"/>
    </row>
    <row r="10405" spans="1:30" s="215" customFormat="1" x14ac:dyDescent="0.25">
      <c r="A10405" s="215" t="s">
        <v>160</v>
      </c>
      <c r="B10405" s="215">
        <v>6297</v>
      </c>
      <c r="C10405" s="215" t="s">
        <v>305</v>
      </c>
      <c r="D10405" s="215">
        <v>191965218</v>
      </c>
      <c r="E10405" s="215">
        <v>1060</v>
      </c>
      <c r="F10405" s="215">
        <v>1251</v>
      </c>
      <c r="G10405" s="215">
        <v>1004</v>
      </c>
      <c r="I10405" s="215" t="s">
        <v>11955</v>
      </c>
      <c r="J10405" s="215" t="s">
        <v>11956</v>
      </c>
      <c r="K10405" s="215" t="s">
        <v>328</v>
      </c>
      <c r="L10405" s="215" t="s">
        <v>8269</v>
      </c>
      <c r="AD10405" s="216"/>
    </row>
    <row r="10406" spans="1:30" s="215" customFormat="1" x14ac:dyDescent="0.25">
      <c r="A10406" s="215" t="s">
        <v>160</v>
      </c>
      <c r="B10406" s="215">
        <v>6297</v>
      </c>
      <c r="C10406" s="215" t="s">
        <v>305</v>
      </c>
      <c r="D10406" s="215">
        <v>191972045</v>
      </c>
      <c r="E10406" s="215">
        <v>1060</v>
      </c>
      <c r="F10406" s="215">
        <v>1251</v>
      </c>
      <c r="G10406" s="215">
        <v>1003</v>
      </c>
      <c r="I10406" s="215" t="s">
        <v>11957</v>
      </c>
      <c r="J10406" s="215" t="s">
        <v>11958</v>
      </c>
      <c r="K10406" s="215" t="s">
        <v>328</v>
      </c>
      <c r="L10406" s="215" t="s">
        <v>5878</v>
      </c>
      <c r="AD10406" s="216"/>
    </row>
    <row r="10407" spans="1:30" s="215" customFormat="1" x14ac:dyDescent="0.25">
      <c r="A10407" s="215" t="s">
        <v>160</v>
      </c>
      <c r="B10407" s="215">
        <v>6297</v>
      </c>
      <c r="C10407" s="215" t="s">
        <v>305</v>
      </c>
      <c r="D10407" s="215">
        <v>191972125</v>
      </c>
      <c r="E10407" s="215">
        <v>1020</v>
      </c>
      <c r="F10407" s="215">
        <v>1110</v>
      </c>
      <c r="G10407" s="215">
        <v>1004</v>
      </c>
      <c r="I10407" s="215" t="s">
        <v>29043</v>
      </c>
      <c r="J10407" s="215" t="s">
        <v>29044</v>
      </c>
      <c r="K10407" s="215" t="s">
        <v>8688</v>
      </c>
      <c r="L10407" s="215" t="s">
        <v>29068</v>
      </c>
      <c r="AD10407" s="216"/>
    </row>
    <row r="10408" spans="1:30" s="215" customFormat="1" x14ac:dyDescent="0.25">
      <c r="A10408" s="215" t="s">
        <v>160</v>
      </c>
      <c r="B10408" s="215">
        <v>6297</v>
      </c>
      <c r="C10408" s="215" t="s">
        <v>305</v>
      </c>
      <c r="D10408" s="215">
        <v>191973435</v>
      </c>
      <c r="E10408" s="215">
        <v>1060</v>
      </c>
      <c r="F10408" s="215">
        <v>1220</v>
      </c>
      <c r="G10408" s="215">
        <v>1004</v>
      </c>
      <c r="I10408" s="215" t="s">
        <v>8617</v>
      </c>
      <c r="J10408" s="215" t="s">
        <v>8618</v>
      </c>
      <c r="K10408" s="215" t="s">
        <v>328</v>
      </c>
      <c r="L10408" s="215" t="s">
        <v>8272</v>
      </c>
      <c r="AD10408" s="216"/>
    </row>
    <row r="10409" spans="1:30" s="215" customFormat="1" x14ac:dyDescent="0.25">
      <c r="A10409" s="215" t="s">
        <v>160</v>
      </c>
      <c r="B10409" s="215">
        <v>6297</v>
      </c>
      <c r="C10409" s="215" t="s">
        <v>305</v>
      </c>
      <c r="D10409" s="215">
        <v>191976966</v>
      </c>
      <c r="E10409" s="215">
        <v>1060</v>
      </c>
      <c r="F10409" s="215">
        <v>1274</v>
      </c>
      <c r="G10409" s="215">
        <v>1004</v>
      </c>
      <c r="I10409" s="215" t="s">
        <v>19757</v>
      </c>
      <c r="J10409" s="215" t="s">
        <v>19758</v>
      </c>
      <c r="K10409" s="215" t="s">
        <v>8688</v>
      </c>
      <c r="L10409" s="215" t="s">
        <v>22624</v>
      </c>
      <c r="AD10409" s="216"/>
    </row>
    <row r="10410" spans="1:30" s="215" customFormat="1" x14ac:dyDescent="0.25">
      <c r="A10410" s="215" t="s">
        <v>160</v>
      </c>
      <c r="B10410" s="215">
        <v>6297</v>
      </c>
      <c r="C10410" s="215" t="s">
        <v>305</v>
      </c>
      <c r="D10410" s="215">
        <v>191979919</v>
      </c>
      <c r="E10410" s="215">
        <v>1060</v>
      </c>
      <c r="F10410" s="215">
        <v>1220</v>
      </c>
      <c r="G10410" s="215">
        <v>1004</v>
      </c>
      <c r="I10410" s="215" t="s">
        <v>26900</v>
      </c>
      <c r="J10410" s="215" t="s">
        <v>26901</v>
      </c>
      <c r="K10410" s="215" t="s">
        <v>328</v>
      </c>
      <c r="L10410" s="215" t="s">
        <v>8272</v>
      </c>
      <c r="AD10410" s="216"/>
    </row>
    <row r="10411" spans="1:30" s="215" customFormat="1" x14ac:dyDescent="0.25">
      <c r="A10411" s="215" t="s">
        <v>160</v>
      </c>
      <c r="B10411" s="215">
        <v>6297</v>
      </c>
      <c r="C10411" s="215" t="s">
        <v>305</v>
      </c>
      <c r="D10411" s="215">
        <v>191984973</v>
      </c>
      <c r="E10411" s="215">
        <v>1060</v>
      </c>
      <c r="F10411" s="215">
        <v>1274</v>
      </c>
      <c r="G10411" s="215">
        <v>1004</v>
      </c>
      <c r="I10411" s="215" t="s">
        <v>24017</v>
      </c>
      <c r="J10411" s="215" t="s">
        <v>24018</v>
      </c>
      <c r="K10411" s="215" t="s">
        <v>8688</v>
      </c>
      <c r="L10411" s="215" t="s">
        <v>24261</v>
      </c>
      <c r="AD10411" s="216"/>
    </row>
    <row r="10412" spans="1:30" s="215" customFormat="1" x14ac:dyDescent="0.25">
      <c r="A10412" s="215" t="s">
        <v>160</v>
      </c>
      <c r="B10412" s="215">
        <v>6297</v>
      </c>
      <c r="C10412" s="215" t="s">
        <v>305</v>
      </c>
      <c r="D10412" s="215">
        <v>191987156</v>
      </c>
      <c r="E10412" s="215">
        <v>1060</v>
      </c>
      <c r="F10412" s="215">
        <v>1251</v>
      </c>
      <c r="G10412" s="215">
        <v>1004</v>
      </c>
      <c r="I10412" s="215" t="s">
        <v>19759</v>
      </c>
      <c r="J10412" s="215" t="s">
        <v>19760</v>
      </c>
      <c r="K10412" s="215" t="s">
        <v>8688</v>
      </c>
      <c r="L10412" s="215" t="s">
        <v>22625</v>
      </c>
      <c r="AD10412" s="216"/>
    </row>
    <row r="10413" spans="1:30" s="215" customFormat="1" x14ac:dyDescent="0.25">
      <c r="A10413" s="215" t="s">
        <v>160</v>
      </c>
      <c r="B10413" s="215">
        <v>6297</v>
      </c>
      <c r="C10413" s="215" t="s">
        <v>305</v>
      </c>
      <c r="D10413" s="215">
        <v>191991044</v>
      </c>
      <c r="E10413" s="215">
        <v>1060</v>
      </c>
      <c r="F10413" s="215">
        <v>1211</v>
      </c>
      <c r="G10413" s="215">
        <v>1004</v>
      </c>
      <c r="I10413" s="215" t="s">
        <v>28715</v>
      </c>
      <c r="J10413" s="215" t="s">
        <v>28716</v>
      </c>
      <c r="K10413" s="215" t="s">
        <v>8688</v>
      </c>
      <c r="L10413" s="215" t="s">
        <v>28763</v>
      </c>
      <c r="AD10413" s="216"/>
    </row>
    <row r="10414" spans="1:30" s="215" customFormat="1" x14ac:dyDescent="0.25">
      <c r="A10414" s="215" t="s">
        <v>160</v>
      </c>
      <c r="B10414" s="215">
        <v>6297</v>
      </c>
      <c r="C10414" s="215" t="s">
        <v>305</v>
      </c>
      <c r="D10414" s="215">
        <v>191991045</v>
      </c>
      <c r="E10414" s="215">
        <v>1060</v>
      </c>
      <c r="F10414" s="215">
        <v>1274</v>
      </c>
      <c r="G10414" s="215">
        <v>1004</v>
      </c>
      <c r="I10414" s="215" t="s">
        <v>28717</v>
      </c>
      <c r="J10414" s="215" t="s">
        <v>28718</v>
      </c>
      <c r="K10414" s="215" t="s">
        <v>8688</v>
      </c>
      <c r="L10414" s="215" t="s">
        <v>28764</v>
      </c>
      <c r="AD10414" s="216"/>
    </row>
    <row r="10415" spans="1:30" s="215" customFormat="1" x14ac:dyDescent="0.25">
      <c r="A10415" s="215" t="s">
        <v>160</v>
      </c>
      <c r="B10415" s="215">
        <v>6297</v>
      </c>
      <c r="C10415" s="215" t="s">
        <v>305</v>
      </c>
      <c r="D10415" s="215">
        <v>191996540</v>
      </c>
      <c r="E10415" s="215">
        <v>1020</v>
      </c>
      <c r="F10415" s="215">
        <v>1110</v>
      </c>
      <c r="G10415" s="215">
        <v>1004</v>
      </c>
      <c r="I10415" s="215" t="s">
        <v>31888</v>
      </c>
      <c r="J10415" s="215" t="s">
        <v>31889</v>
      </c>
      <c r="K10415" s="215" t="s">
        <v>8688</v>
      </c>
      <c r="L10415" s="215" t="s">
        <v>31975</v>
      </c>
      <c r="AD10415" s="216"/>
    </row>
    <row r="10416" spans="1:30" s="215" customFormat="1" x14ac:dyDescent="0.25">
      <c r="A10416" s="215" t="s">
        <v>160</v>
      </c>
      <c r="B10416" s="215">
        <v>6297</v>
      </c>
      <c r="C10416" s="215" t="s">
        <v>305</v>
      </c>
      <c r="D10416" s="215">
        <v>191997341</v>
      </c>
      <c r="E10416" s="215">
        <v>1030</v>
      </c>
      <c r="F10416" s="215">
        <v>1110</v>
      </c>
      <c r="G10416" s="215">
        <v>1004</v>
      </c>
      <c r="I10416" s="215" t="s">
        <v>28719</v>
      </c>
      <c r="J10416" s="215" t="s">
        <v>28720</v>
      </c>
      <c r="K10416" s="215" t="s">
        <v>8688</v>
      </c>
      <c r="L10416" s="215" t="s">
        <v>28765</v>
      </c>
      <c r="AD10416" s="216"/>
    </row>
    <row r="10417" spans="1:30" s="215" customFormat="1" x14ac:dyDescent="0.25">
      <c r="A10417" s="215" t="s">
        <v>160</v>
      </c>
      <c r="B10417" s="215">
        <v>6297</v>
      </c>
      <c r="C10417" s="215" t="s">
        <v>305</v>
      </c>
      <c r="D10417" s="215">
        <v>192037824</v>
      </c>
      <c r="E10417" s="215">
        <v>1030</v>
      </c>
      <c r="F10417" s="215">
        <v>1110</v>
      </c>
      <c r="G10417" s="215">
        <v>1004</v>
      </c>
      <c r="I10417" s="215" t="s">
        <v>28178</v>
      </c>
      <c r="J10417" s="215" t="s">
        <v>28179</v>
      </c>
      <c r="K10417" s="215" t="s">
        <v>328</v>
      </c>
      <c r="L10417" s="215" t="s">
        <v>28180</v>
      </c>
      <c r="AD10417" s="216"/>
    </row>
    <row r="10418" spans="1:30" s="215" customFormat="1" x14ac:dyDescent="0.25">
      <c r="A10418" s="215" t="s">
        <v>160</v>
      </c>
      <c r="B10418" s="215">
        <v>6298</v>
      </c>
      <c r="C10418" s="215" t="s">
        <v>306</v>
      </c>
      <c r="D10418" s="215">
        <v>959719</v>
      </c>
      <c r="E10418" s="215">
        <v>1020</v>
      </c>
      <c r="F10418" s="215">
        <v>1122</v>
      </c>
      <c r="G10418" s="215">
        <v>1004</v>
      </c>
      <c r="I10418" s="215" t="s">
        <v>19761</v>
      </c>
      <c r="J10418" s="215" t="s">
        <v>19762</v>
      </c>
      <c r="K10418" s="215" t="s">
        <v>8741</v>
      </c>
      <c r="L10418" s="215" t="s">
        <v>23733</v>
      </c>
      <c r="AD10418" s="216"/>
    </row>
    <row r="10419" spans="1:30" s="215" customFormat="1" x14ac:dyDescent="0.25">
      <c r="A10419" s="215" t="s">
        <v>160</v>
      </c>
      <c r="B10419" s="215">
        <v>6298</v>
      </c>
      <c r="C10419" s="215" t="s">
        <v>306</v>
      </c>
      <c r="D10419" s="215">
        <v>3113714</v>
      </c>
      <c r="E10419" s="215">
        <v>1040</v>
      </c>
      <c r="F10419" s="215">
        <v>1212</v>
      </c>
      <c r="G10419" s="215">
        <v>1004</v>
      </c>
      <c r="I10419" s="215" t="s">
        <v>19763</v>
      </c>
      <c r="J10419" s="215" t="s">
        <v>19764</v>
      </c>
      <c r="K10419" s="215" t="s">
        <v>8688</v>
      </c>
      <c r="L10419" s="215" t="s">
        <v>22626</v>
      </c>
      <c r="AD10419" s="216"/>
    </row>
    <row r="10420" spans="1:30" s="215" customFormat="1" x14ac:dyDescent="0.25">
      <c r="A10420" s="215" t="s">
        <v>160</v>
      </c>
      <c r="B10420" s="215">
        <v>6298</v>
      </c>
      <c r="C10420" s="215" t="s">
        <v>306</v>
      </c>
      <c r="D10420" s="215">
        <v>3113756</v>
      </c>
      <c r="E10420" s="215">
        <v>1020</v>
      </c>
      <c r="F10420" s="215">
        <v>1110</v>
      </c>
      <c r="G10420" s="215">
        <v>1004</v>
      </c>
      <c r="I10420" s="215" t="s">
        <v>19765</v>
      </c>
      <c r="J10420" s="215" t="s">
        <v>19766</v>
      </c>
      <c r="K10420" s="215" t="s">
        <v>8688</v>
      </c>
      <c r="L10420" s="215" t="s">
        <v>22627</v>
      </c>
      <c r="AD10420" s="216"/>
    </row>
    <row r="10421" spans="1:30" s="215" customFormat="1" x14ac:dyDescent="0.25">
      <c r="A10421" s="215" t="s">
        <v>160</v>
      </c>
      <c r="B10421" s="215">
        <v>6298</v>
      </c>
      <c r="C10421" s="215" t="s">
        <v>306</v>
      </c>
      <c r="D10421" s="215">
        <v>9080646</v>
      </c>
      <c r="E10421" s="215">
        <v>1040</v>
      </c>
      <c r="F10421" s="215">
        <v>1211</v>
      </c>
      <c r="G10421" s="215">
        <v>1004</v>
      </c>
      <c r="I10421" s="215" t="s">
        <v>19767</v>
      </c>
      <c r="J10421" s="215" t="s">
        <v>19768</v>
      </c>
      <c r="K10421" s="215" t="s">
        <v>8688</v>
      </c>
      <c r="L10421" s="215" t="s">
        <v>22628</v>
      </c>
      <c r="AD10421" s="216"/>
    </row>
    <row r="10422" spans="1:30" s="215" customFormat="1" x14ac:dyDescent="0.25">
      <c r="A10422" s="215" t="s">
        <v>160</v>
      </c>
      <c r="B10422" s="215">
        <v>6298</v>
      </c>
      <c r="C10422" s="215" t="s">
        <v>306</v>
      </c>
      <c r="D10422" s="215">
        <v>191584051</v>
      </c>
      <c r="E10422" s="215">
        <v>1020</v>
      </c>
      <c r="F10422" s="215">
        <v>1121</v>
      </c>
      <c r="G10422" s="215">
        <v>1004</v>
      </c>
      <c r="I10422" s="215" t="s">
        <v>19769</v>
      </c>
      <c r="J10422" s="215" t="s">
        <v>19770</v>
      </c>
      <c r="K10422" s="215" t="s">
        <v>8741</v>
      </c>
      <c r="L10422" s="215" t="s">
        <v>23734</v>
      </c>
      <c r="AD10422" s="216"/>
    </row>
    <row r="10423" spans="1:30" s="215" customFormat="1" x14ac:dyDescent="0.25">
      <c r="A10423" s="215" t="s">
        <v>160</v>
      </c>
      <c r="B10423" s="215">
        <v>6298</v>
      </c>
      <c r="C10423" s="215" t="s">
        <v>306</v>
      </c>
      <c r="D10423" s="215">
        <v>191842983</v>
      </c>
      <c r="E10423" s="215">
        <v>1020</v>
      </c>
      <c r="F10423" s="215">
        <v>1110</v>
      </c>
      <c r="G10423" s="215">
        <v>1004</v>
      </c>
      <c r="I10423" s="215" t="s">
        <v>19771</v>
      </c>
      <c r="J10423" s="215" t="s">
        <v>19772</v>
      </c>
      <c r="K10423" s="215" t="s">
        <v>8688</v>
      </c>
      <c r="L10423" s="215" t="s">
        <v>22629</v>
      </c>
      <c r="AD10423" s="216"/>
    </row>
    <row r="10424" spans="1:30" s="215" customFormat="1" x14ac:dyDescent="0.25">
      <c r="A10424" s="215" t="s">
        <v>160</v>
      </c>
      <c r="B10424" s="215">
        <v>6298</v>
      </c>
      <c r="C10424" s="215" t="s">
        <v>306</v>
      </c>
      <c r="D10424" s="215">
        <v>191903260</v>
      </c>
      <c r="E10424" s="215">
        <v>1060</v>
      </c>
      <c r="F10424" s="215">
        <v>1251</v>
      </c>
      <c r="G10424" s="215">
        <v>1004</v>
      </c>
      <c r="I10424" s="215" t="s">
        <v>19773</v>
      </c>
      <c r="J10424" s="215" t="s">
        <v>19774</v>
      </c>
      <c r="K10424" s="215" t="s">
        <v>8741</v>
      </c>
      <c r="L10424" s="215" t="s">
        <v>23735</v>
      </c>
      <c r="AD10424" s="216"/>
    </row>
    <row r="10425" spans="1:30" s="215" customFormat="1" x14ac:dyDescent="0.25">
      <c r="A10425" s="215" t="s">
        <v>160</v>
      </c>
      <c r="B10425" s="215">
        <v>6298</v>
      </c>
      <c r="C10425" s="215" t="s">
        <v>306</v>
      </c>
      <c r="D10425" s="215">
        <v>191903262</v>
      </c>
      <c r="E10425" s="215">
        <v>1060</v>
      </c>
      <c r="F10425" s="215">
        <v>1251</v>
      </c>
      <c r="G10425" s="215">
        <v>1004</v>
      </c>
      <c r="I10425" s="215" t="s">
        <v>8578</v>
      </c>
      <c r="J10425" s="215" t="s">
        <v>8579</v>
      </c>
      <c r="K10425" s="215" t="s">
        <v>328</v>
      </c>
      <c r="L10425" s="215" t="s">
        <v>8586</v>
      </c>
      <c r="AD10425" s="216"/>
    </row>
    <row r="10426" spans="1:30" s="215" customFormat="1" x14ac:dyDescent="0.25">
      <c r="A10426" s="215" t="s">
        <v>160</v>
      </c>
      <c r="B10426" s="215">
        <v>6298</v>
      </c>
      <c r="C10426" s="215" t="s">
        <v>306</v>
      </c>
      <c r="D10426" s="215">
        <v>191917201</v>
      </c>
      <c r="E10426" s="215">
        <v>1020</v>
      </c>
      <c r="F10426" s="215">
        <v>1110</v>
      </c>
      <c r="G10426" s="215">
        <v>1004</v>
      </c>
      <c r="I10426" s="215" t="s">
        <v>19775</v>
      </c>
      <c r="J10426" s="215" t="s">
        <v>19776</v>
      </c>
      <c r="K10426" s="215" t="s">
        <v>8688</v>
      </c>
      <c r="L10426" s="215" t="s">
        <v>22630</v>
      </c>
      <c r="AD10426" s="216"/>
    </row>
    <row r="10427" spans="1:30" s="215" customFormat="1" x14ac:dyDescent="0.25">
      <c r="A10427" s="215" t="s">
        <v>160</v>
      </c>
      <c r="B10427" s="215">
        <v>6298</v>
      </c>
      <c r="C10427" s="215" t="s">
        <v>306</v>
      </c>
      <c r="D10427" s="215">
        <v>191952893</v>
      </c>
      <c r="E10427" s="215">
        <v>1020</v>
      </c>
      <c r="F10427" s="215">
        <v>1110</v>
      </c>
      <c r="G10427" s="215">
        <v>1004</v>
      </c>
      <c r="I10427" s="215" t="s">
        <v>19777</v>
      </c>
      <c r="J10427" s="215" t="s">
        <v>19778</v>
      </c>
      <c r="K10427" s="215" t="s">
        <v>8688</v>
      </c>
      <c r="L10427" s="215" t="s">
        <v>22631</v>
      </c>
      <c r="AD10427" s="216"/>
    </row>
    <row r="10428" spans="1:30" s="215" customFormat="1" x14ac:dyDescent="0.25">
      <c r="A10428" s="215" t="s">
        <v>160</v>
      </c>
      <c r="B10428" s="215">
        <v>6298</v>
      </c>
      <c r="C10428" s="215" t="s">
        <v>306</v>
      </c>
      <c r="D10428" s="215">
        <v>191957165</v>
      </c>
      <c r="E10428" s="215">
        <v>1020</v>
      </c>
      <c r="F10428" s="215">
        <v>1110</v>
      </c>
      <c r="G10428" s="215">
        <v>1004</v>
      </c>
      <c r="I10428" s="215" t="s">
        <v>19779</v>
      </c>
      <c r="J10428" s="215" t="s">
        <v>19780</v>
      </c>
      <c r="K10428" s="215" t="s">
        <v>8688</v>
      </c>
      <c r="L10428" s="215" t="s">
        <v>22632</v>
      </c>
      <c r="AD10428" s="216"/>
    </row>
    <row r="10429" spans="1:30" s="215" customFormat="1" x14ac:dyDescent="0.25">
      <c r="A10429" s="215" t="s">
        <v>160</v>
      </c>
      <c r="B10429" s="215">
        <v>6298</v>
      </c>
      <c r="C10429" s="215" t="s">
        <v>306</v>
      </c>
      <c r="D10429" s="215">
        <v>502325587</v>
      </c>
      <c r="E10429" s="215">
        <v>1060</v>
      </c>
      <c r="F10429" s="215">
        <v>1271</v>
      </c>
      <c r="G10429" s="215">
        <v>1004</v>
      </c>
      <c r="I10429" s="215" t="s">
        <v>8580</v>
      </c>
      <c r="J10429" s="215" t="s">
        <v>8581</v>
      </c>
      <c r="K10429" s="215" t="s">
        <v>328</v>
      </c>
      <c r="L10429" s="215" t="s">
        <v>8587</v>
      </c>
      <c r="AD10429" s="216"/>
    </row>
    <row r="10430" spans="1:30" s="215" customFormat="1" x14ac:dyDescent="0.25">
      <c r="A10430" s="215" t="s">
        <v>160</v>
      </c>
      <c r="B10430" s="215">
        <v>6298</v>
      </c>
      <c r="C10430" s="215" t="s">
        <v>306</v>
      </c>
      <c r="D10430" s="215">
        <v>502326077</v>
      </c>
      <c r="E10430" s="215">
        <v>1060</v>
      </c>
      <c r="F10430" s="215">
        <v>1110</v>
      </c>
      <c r="G10430" s="215">
        <v>1004</v>
      </c>
      <c r="I10430" s="215" t="s">
        <v>8582</v>
      </c>
      <c r="J10430" s="215" t="s">
        <v>8583</v>
      </c>
      <c r="K10430" s="215" t="s">
        <v>328</v>
      </c>
      <c r="L10430" s="215" t="s">
        <v>8588</v>
      </c>
      <c r="AD10430" s="216"/>
    </row>
    <row r="10431" spans="1:30" s="215" customFormat="1" x14ac:dyDescent="0.25">
      <c r="A10431" s="215" t="s">
        <v>160</v>
      </c>
      <c r="B10431" s="215">
        <v>6298</v>
      </c>
      <c r="C10431" s="215" t="s">
        <v>306</v>
      </c>
      <c r="D10431" s="215">
        <v>502326390</v>
      </c>
      <c r="E10431" s="215">
        <v>1060</v>
      </c>
      <c r="F10431" s="215">
        <v>1251</v>
      </c>
      <c r="G10431" s="215">
        <v>1004</v>
      </c>
      <c r="I10431" s="215" t="s">
        <v>8584</v>
      </c>
      <c r="J10431" s="215" t="s">
        <v>8585</v>
      </c>
      <c r="K10431" s="215" t="s">
        <v>328</v>
      </c>
      <c r="L10431" s="215" t="s">
        <v>8586</v>
      </c>
      <c r="AD10431" s="216"/>
    </row>
    <row r="10432" spans="1:30" s="215" customFormat="1" x14ac:dyDescent="0.25">
      <c r="A10432" s="215" t="s">
        <v>160</v>
      </c>
      <c r="B10432" s="215">
        <v>6299</v>
      </c>
      <c r="C10432" s="215" t="s">
        <v>307</v>
      </c>
      <c r="D10432" s="215">
        <v>959809</v>
      </c>
      <c r="E10432" s="215">
        <v>1020</v>
      </c>
      <c r="F10432" s="215">
        <v>1121</v>
      </c>
      <c r="G10432" s="215">
        <v>1004</v>
      </c>
      <c r="I10432" s="215" t="s">
        <v>5545</v>
      </c>
      <c r="J10432" s="215" t="s">
        <v>5546</v>
      </c>
      <c r="K10432" s="215" t="s">
        <v>328</v>
      </c>
      <c r="L10432" s="215" t="s">
        <v>6122</v>
      </c>
      <c r="AD10432" s="216"/>
    </row>
    <row r="10433" spans="1:30" s="215" customFormat="1" x14ac:dyDescent="0.25">
      <c r="A10433" s="215" t="s">
        <v>160</v>
      </c>
      <c r="B10433" s="215">
        <v>6299</v>
      </c>
      <c r="C10433" s="215" t="s">
        <v>307</v>
      </c>
      <c r="D10433" s="215">
        <v>959820</v>
      </c>
      <c r="E10433" s="215">
        <v>1020</v>
      </c>
      <c r="F10433" s="215">
        <v>1110</v>
      </c>
      <c r="G10433" s="215">
        <v>1004</v>
      </c>
      <c r="I10433" s="215" t="s">
        <v>19781</v>
      </c>
      <c r="J10433" s="215" t="s">
        <v>19782</v>
      </c>
      <c r="K10433" s="215" t="s">
        <v>8688</v>
      </c>
      <c r="L10433" s="215" t="s">
        <v>22633</v>
      </c>
      <c r="AD10433" s="216"/>
    </row>
    <row r="10434" spans="1:30" s="215" customFormat="1" x14ac:dyDescent="0.25">
      <c r="A10434" s="215" t="s">
        <v>160</v>
      </c>
      <c r="B10434" s="215">
        <v>6299</v>
      </c>
      <c r="C10434" s="215" t="s">
        <v>307</v>
      </c>
      <c r="D10434" s="215">
        <v>959823</v>
      </c>
      <c r="E10434" s="215">
        <v>1020</v>
      </c>
      <c r="F10434" s="215">
        <v>1121</v>
      </c>
      <c r="G10434" s="215">
        <v>1004</v>
      </c>
      <c r="I10434" s="215" t="s">
        <v>19783</v>
      </c>
      <c r="J10434" s="215" t="s">
        <v>19784</v>
      </c>
      <c r="K10434" s="215" t="s">
        <v>8688</v>
      </c>
      <c r="L10434" s="215" t="s">
        <v>22634</v>
      </c>
      <c r="AD10434" s="216"/>
    </row>
    <row r="10435" spans="1:30" s="215" customFormat="1" x14ac:dyDescent="0.25">
      <c r="A10435" s="215" t="s">
        <v>160</v>
      </c>
      <c r="B10435" s="215">
        <v>6299</v>
      </c>
      <c r="C10435" s="215" t="s">
        <v>307</v>
      </c>
      <c r="D10435" s="215">
        <v>959826</v>
      </c>
      <c r="E10435" s="215">
        <v>1020</v>
      </c>
      <c r="F10435" s="215">
        <v>1271</v>
      </c>
      <c r="G10435" s="215">
        <v>1004</v>
      </c>
      <c r="I10435" s="215" t="s">
        <v>5547</v>
      </c>
      <c r="J10435" s="215" t="s">
        <v>5548</v>
      </c>
      <c r="K10435" s="215" t="s">
        <v>328</v>
      </c>
      <c r="L10435" s="215" t="s">
        <v>6123</v>
      </c>
      <c r="AD10435" s="216"/>
    </row>
    <row r="10436" spans="1:30" s="215" customFormat="1" x14ac:dyDescent="0.25">
      <c r="A10436" s="215" t="s">
        <v>160</v>
      </c>
      <c r="B10436" s="215">
        <v>6299</v>
      </c>
      <c r="C10436" s="215" t="s">
        <v>307</v>
      </c>
      <c r="D10436" s="215">
        <v>959828</v>
      </c>
      <c r="E10436" s="215">
        <v>1020</v>
      </c>
      <c r="F10436" s="215">
        <v>1110</v>
      </c>
      <c r="G10436" s="215">
        <v>1004</v>
      </c>
      <c r="I10436" s="215" t="s">
        <v>5549</v>
      </c>
      <c r="J10436" s="215" t="s">
        <v>5550</v>
      </c>
      <c r="K10436" s="215" t="s">
        <v>328</v>
      </c>
      <c r="L10436" s="215" t="s">
        <v>6124</v>
      </c>
      <c r="AD10436" s="216"/>
    </row>
    <row r="10437" spans="1:30" s="215" customFormat="1" x14ac:dyDescent="0.25">
      <c r="A10437" s="215" t="s">
        <v>160</v>
      </c>
      <c r="B10437" s="215">
        <v>6299</v>
      </c>
      <c r="C10437" s="215" t="s">
        <v>307</v>
      </c>
      <c r="D10437" s="215">
        <v>959833</v>
      </c>
      <c r="E10437" s="215">
        <v>1020</v>
      </c>
      <c r="F10437" s="215">
        <v>1110</v>
      </c>
      <c r="G10437" s="215">
        <v>1004</v>
      </c>
      <c r="I10437" s="215" t="s">
        <v>19785</v>
      </c>
      <c r="J10437" s="215" t="s">
        <v>19786</v>
      </c>
      <c r="K10437" s="215" t="s">
        <v>8688</v>
      </c>
      <c r="L10437" s="215" t="s">
        <v>22635</v>
      </c>
      <c r="AD10437" s="216"/>
    </row>
    <row r="10438" spans="1:30" s="215" customFormat="1" x14ac:dyDescent="0.25">
      <c r="A10438" s="215" t="s">
        <v>160</v>
      </c>
      <c r="B10438" s="215">
        <v>6299</v>
      </c>
      <c r="C10438" s="215" t="s">
        <v>307</v>
      </c>
      <c r="D10438" s="215">
        <v>959849</v>
      </c>
      <c r="E10438" s="215">
        <v>1020</v>
      </c>
      <c r="F10438" s="215">
        <v>1110</v>
      </c>
      <c r="G10438" s="215">
        <v>1004</v>
      </c>
      <c r="I10438" s="215" t="s">
        <v>19787</v>
      </c>
      <c r="J10438" s="215" t="s">
        <v>19788</v>
      </c>
      <c r="K10438" s="215" t="s">
        <v>8688</v>
      </c>
      <c r="L10438" s="215" t="s">
        <v>22636</v>
      </c>
      <c r="AD10438" s="216"/>
    </row>
    <row r="10439" spans="1:30" s="215" customFormat="1" x14ac:dyDescent="0.25">
      <c r="A10439" s="215" t="s">
        <v>160</v>
      </c>
      <c r="B10439" s="215">
        <v>6299</v>
      </c>
      <c r="C10439" s="215" t="s">
        <v>307</v>
      </c>
      <c r="D10439" s="215">
        <v>959867</v>
      </c>
      <c r="E10439" s="215">
        <v>1020</v>
      </c>
      <c r="F10439" s="215">
        <v>1110</v>
      </c>
      <c r="G10439" s="215">
        <v>1004</v>
      </c>
      <c r="I10439" s="215" t="s">
        <v>8665</v>
      </c>
      <c r="J10439" s="215" t="s">
        <v>8666</v>
      </c>
      <c r="K10439" s="215" t="s">
        <v>328</v>
      </c>
      <c r="L10439" s="215" t="s">
        <v>8683</v>
      </c>
      <c r="AD10439" s="216"/>
    </row>
    <row r="10440" spans="1:30" s="215" customFormat="1" x14ac:dyDescent="0.25">
      <c r="A10440" s="215" t="s">
        <v>160</v>
      </c>
      <c r="B10440" s="215">
        <v>6299</v>
      </c>
      <c r="C10440" s="215" t="s">
        <v>307</v>
      </c>
      <c r="D10440" s="215">
        <v>959903</v>
      </c>
      <c r="E10440" s="215">
        <v>1020</v>
      </c>
      <c r="F10440" s="215">
        <v>1121</v>
      </c>
      <c r="G10440" s="215">
        <v>1004</v>
      </c>
      <c r="I10440" s="215" t="s">
        <v>19789</v>
      </c>
      <c r="J10440" s="215" t="s">
        <v>19790</v>
      </c>
      <c r="K10440" s="215" t="s">
        <v>8688</v>
      </c>
      <c r="L10440" s="215" t="s">
        <v>22637</v>
      </c>
      <c r="AD10440" s="216"/>
    </row>
    <row r="10441" spans="1:30" s="215" customFormat="1" x14ac:dyDescent="0.25">
      <c r="A10441" s="215" t="s">
        <v>160</v>
      </c>
      <c r="B10441" s="215">
        <v>6299</v>
      </c>
      <c r="C10441" s="215" t="s">
        <v>307</v>
      </c>
      <c r="D10441" s="215">
        <v>959915</v>
      </c>
      <c r="E10441" s="215">
        <v>1020</v>
      </c>
      <c r="F10441" s="215">
        <v>1110</v>
      </c>
      <c r="G10441" s="215">
        <v>1004</v>
      </c>
      <c r="I10441" s="215" t="s">
        <v>5551</v>
      </c>
      <c r="J10441" s="215" t="s">
        <v>5552</v>
      </c>
      <c r="K10441" s="215" t="s">
        <v>328</v>
      </c>
      <c r="L10441" s="215" t="s">
        <v>6125</v>
      </c>
      <c r="AD10441" s="216"/>
    </row>
    <row r="10442" spans="1:30" s="215" customFormat="1" x14ac:dyDescent="0.25">
      <c r="A10442" s="215" t="s">
        <v>160</v>
      </c>
      <c r="B10442" s="215">
        <v>6299</v>
      </c>
      <c r="C10442" s="215" t="s">
        <v>307</v>
      </c>
      <c r="D10442" s="215">
        <v>959922</v>
      </c>
      <c r="E10442" s="215">
        <v>1020</v>
      </c>
      <c r="F10442" s="215">
        <v>1110</v>
      </c>
      <c r="G10442" s="215">
        <v>1004</v>
      </c>
      <c r="I10442" s="215" t="s">
        <v>19791</v>
      </c>
      <c r="J10442" s="215" t="s">
        <v>19792</v>
      </c>
      <c r="K10442" s="215" t="s">
        <v>8688</v>
      </c>
      <c r="L10442" s="215" t="s">
        <v>22638</v>
      </c>
      <c r="AD10442" s="216"/>
    </row>
    <row r="10443" spans="1:30" s="215" customFormat="1" x14ac:dyDescent="0.25">
      <c r="A10443" s="215" t="s">
        <v>160</v>
      </c>
      <c r="B10443" s="215">
        <v>6299</v>
      </c>
      <c r="C10443" s="215" t="s">
        <v>307</v>
      </c>
      <c r="D10443" s="215">
        <v>959931</v>
      </c>
      <c r="E10443" s="215">
        <v>1020</v>
      </c>
      <c r="F10443" s="215">
        <v>1121</v>
      </c>
      <c r="G10443" s="215">
        <v>1004</v>
      </c>
      <c r="I10443" s="215" t="s">
        <v>8667</v>
      </c>
      <c r="J10443" s="215" t="s">
        <v>8668</v>
      </c>
      <c r="K10443" s="215" t="s">
        <v>328</v>
      </c>
      <c r="L10443" s="215" t="s">
        <v>8684</v>
      </c>
      <c r="AD10443" s="216"/>
    </row>
    <row r="10444" spans="1:30" s="215" customFormat="1" x14ac:dyDescent="0.25">
      <c r="A10444" s="215" t="s">
        <v>160</v>
      </c>
      <c r="B10444" s="215">
        <v>6299</v>
      </c>
      <c r="C10444" s="215" t="s">
        <v>307</v>
      </c>
      <c r="D10444" s="215">
        <v>3166447</v>
      </c>
      <c r="E10444" s="215">
        <v>1020</v>
      </c>
      <c r="F10444" s="215">
        <v>1110</v>
      </c>
      <c r="G10444" s="215">
        <v>1004</v>
      </c>
      <c r="I10444" s="215" t="s">
        <v>19793</v>
      </c>
      <c r="J10444" s="215" t="s">
        <v>19794</v>
      </c>
      <c r="K10444" s="215" t="s">
        <v>8688</v>
      </c>
      <c r="L10444" s="215" t="s">
        <v>22639</v>
      </c>
      <c r="AD10444" s="216"/>
    </row>
    <row r="10445" spans="1:30" s="215" customFormat="1" x14ac:dyDescent="0.25">
      <c r="A10445" s="215" t="s">
        <v>160</v>
      </c>
      <c r="B10445" s="215">
        <v>6299</v>
      </c>
      <c r="C10445" s="215" t="s">
        <v>307</v>
      </c>
      <c r="D10445" s="215">
        <v>3166449</v>
      </c>
      <c r="E10445" s="215">
        <v>1020</v>
      </c>
      <c r="F10445" s="215">
        <v>1121</v>
      </c>
      <c r="G10445" s="215">
        <v>1004</v>
      </c>
      <c r="I10445" s="215" t="s">
        <v>19795</v>
      </c>
      <c r="J10445" s="215" t="s">
        <v>19796</v>
      </c>
      <c r="K10445" s="215" t="s">
        <v>8688</v>
      </c>
      <c r="L10445" s="215" t="s">
        <v>22640</v>
      </c>
      <c r="AD10445" s="216"/>
    </row>
    <row r="10446" spans="1:30" s="215" customFormat="1" x14ac:dyDescent="0.25">
      <c r="A10446" s="215" t="s">
        <v>160</v>
      </c>
      <c r="B10446" s="215">
        <v>6299</v>
      </c>
      <c r="C10446" s="215" t="s">
        <v>307</v>
      </c>
      <c r="D10446" s="215">
        <v>9024843</v>
      </c>
      <c r="E10446" s="215">
        <v>1060</v>
      </c>
      <c r="G10446" s="215">
        <v>1004</v>
      </c>
      <c r="I10446" s="215" t="s">
        <v>19797</v>
      </c>
      <c r="J10446" s="215" t="s">
        <v>19798</v>
      </c>
      <c r="K10446" s="215" t="s">
        <v>8688</v>
      </c>
      <c r="L10446" s="215" t="s">
        <v>22641</v>
      </c>
      <c r="AD10446" s="216"/>
    </row>
    <row r="10447" spans="1:30" s="215" customFormat="1" x14ac:dyDescent="0.25">
      <c r="A10447" s="215" t="s">
        <v>160</v>
      </c>
      <c r="B10447" s="215">
        <v>6299</v>
      </c>
      <c r="C10447" s="215" t="s">
        <v>307</v>
      </c>
      <c r="D10447" s="215">
        <v>9024844</v>
      </c>
      <c r="E10447" s="215">
        <v>1060</v>
      </c>
      <c r="G10447" s="215">
        <v>1004</v>
      </c>
      <c r="I10447" s="215" t="s">
        <v>19799</v>
      </c>
      <c r="J10447" s="215" t="s">
        <v>19800</v>
      </c>
      <c r="K10447" s="215" t="s">
        <v>8688</v>
      </c>
      <c r="L10447" s="215" t="s">
        <v>22642</v>
      </c>
      <c r="AD10447" s="216"/>
    </row>
    <row r="10448" spans="1:30" s="215" customFormat="1" x14ac:dyDescent="0.25">
      <c r="A10448" s="215" t="s">
        <v>160</v>
      </c>
      <c r="B10448" s="215">
        <v>6299</v>
      </c>
      <c r="C10448" s="215" t="s">
        <v>307</v>
      </c>
      <c r="D10448" s="215">
        <v>101162517</v>
      </c>
      <c r="E10448" s="215">
        <v>1020</v>
      </c>
      <c r="F10448" s="215">
        <v>1110</v>
      </c>
      <c r="G10448" s="215">
        <v>1004</v>
      </c>
      <c r="I10448" s="215" t="s">
        <v>19801</v>
      </c>
      <c r="J10448" s="215" t="s">
        <v>19802</v>
      </c>
      <c r="K10448" s="215" t="s">
        <v>8688</v>
      </c>
      <c r="L10448" s="215" t="s">
        <v>22643</v>
      </c>
      <c r="AD10448" s="216"/>
    </row>
    <row r="10449" spans="1:30" s="215" customFormat="1" x14ac:dyDescent="0.25">
      <c r="A10449" s="215" t="s">
        <v>160</v>
      </c>
      <c r="B10449" s="215">
        <v>6299</v>
      </c>
      <c r="C10449" s="215" t="s">
        <v>307</v>
      </c>
      <c r="D10449" s="215">
        <v>101162518</v>
      </c>
      <c r="E10449" s="215">
        <v>1020</v>
      </c>
      <c r="F10449" s="215">
        <v>1110</v>
      </c>
      <c r="G10449" s="215">
        <v>1004</v>
      </c>
      <c r="I10449" s="215" t="s">
        <v>19803</v>
      </c>
      <c r="J10449" s="215" t="s">
        <v>19804</v>
      </c>
      <c r="K10449" s="215" t="s">
        <v>8688</v>
      </c>
      <c r="L10449" s="215" t="s">
        <v>22644</v>
      </c>
      <c r="AD10449" s="216"/>
    </row>
    <row r="10450" spans="1:30" s="215" customFormat="1" x14ac:dyDescent="0.25">
      <c r="A10450" s="215" t="s">
        <v>160</v>
      </c>
      <c r="B10450" s="215">
        <v>6299</v>
      </c>
      <c r="C10450" s="215" t="s">
        <v>307</v>
      </c>
      <c r="D10450" s="215">
        <v>190046718</v>
      </c>
      <c r="E10450" s="215">
        <v>1020</v>
      </c>
      <c r="F10450" s="215">
        <v>1110</v>
      </c>
      <c r="G10450" s="215">
        <v>1004</v>
      </c>
      <c r="I10450" s="215" t="s">
        <v>19805</v>
      </c>
      <c r="J10450" s="215" t="s">
        <v>19806</v>
      </c>
      <c r="K10450" s="215" t="s">
        <v>8688</v>
      </c>
      <c r="L10450" s="215" t="s">
        <v>22645</v>
      </c>
      <c r="AD10450" s="216"/>
    </row>
    <row r="10451" spans="1:30" s="215" customFormat="1" x14ac:dyDescent="0.25">
      <c r="A10451" s="215" t="s">
        <v>160</v>
      </c>
      <c r="B10451" s="215">
        <v>6299</v>
      </c>
      <c r="C10451" s="215" t="s">
        <v>307</v>
      </c>
      <c r="D10451" s="215">
        <v>190098912</v>
      </c>
      <c r="E10451" s="215">
        <v>1060</v>
      </c>
      <c r="G10451" s="215">
        <v>1004</v>
      </c>
      <c r="I10451" s="215" t="s">
        <v>19807</v>
      </c>
      <c r="J10451" s="215" t="s">
        <v>19808</v>
      </c>
      <c r="K10451" s="215" t="s">
        <v>8688</v>
      </c>
      <c r="L10451" s="215" t="s">
        <v>22646</v>
      </c>
      <c r="AD10451" s="216"/>
    </row>
    <row r="10452" spans="1:30" s="215" customFormat="1" x14ac:dyDescent="0.25">
      <c r="A10452" s="215" t="s">
        <v>160</v>
      </c>
      <c r="B10452" s="215">
        <v>6299</v>
      </c>
      <c r="C10452" s="215" t="s">
        <v>307</v>
      </c>
      <c r="D10452" s="215">
        <v>190198762</v>
      </c>
      <c r="E10452" s="215">
        <v>1020</v>
      </c>
      <c r="F10452" s="215">
        <v>1121</v>
      </c>
      <c r="G10452" s="215">
        <v>1004</v>
      </c>
      <c r="I10452" s="215" t="s">
        <v>19809</v>
      </c>
      <c r="J10452" s="215" t="s">
        <v>19810</v>
      </c>
      <c r="K10452" s="215" t="s">
        <v>8688</v>
      </c>
      <c r="L10452" s="215" t="s">
        <v>22647</v>
      </c>
      <c r="AD10452" s="216"/>
    </row>
    <row r="10453" spans="1:30" s="215" customFormat="1" x14ac:dyDescent="0.25">
      <c r="A10453" s="215" t="s">
        <v>160</v>
      </c>
      <c r="B10453" s="215">
        <v>6299</v>
      </c>
      <c r="C10453" s="215" t="s">
        <v>307</v>
      </c>
      <c r="D10453" s="215">
        <v>190198763</v>
      </c>
      <c r="E10453" s="215">
        <v>1020</v>
      </c>
      <c r="F10453" s="215">
        <v>1121</v>
      </c>
      <c r="G10453" s="215">
        <v>1004</v>
      </c>
      <c r="I10453" s="215" t="s">
        <v>5553</v>
      </c>
      <c r="J10453" s="215" t="s">
        <v>5554</v>
      </c>
      <c r="K10453" s="215" t="s">
        <v>328</v>
      </c>
      <c r="L10453" s="215" t="s">
        <v>6122</v>
      </c>
      <c r="AD10453" s="216"/>
    </row>
    <row r="10454" spans="1:30" s="215" customFormat="1" x14ac:dyDescent="0.25">
      <c r="A10454" s="215" t="s">
        <v>160</v>
      </c>
      <c r="B10454" s="215">
        <v>6299</v>
      </c>
      <c r="C10454" s="215" t="s">
        <v>307</v>
      </c>
      <c r="D10454" s="215">
        <v>190200390</v>
      </c>
      <c r="E10454" s="215">
        <v>1060</v>
      </c>
      <c r="F10454" s="215">
        <v>1271</v>
      </c>
      <c r="G10454" s="215">
        <v>1004</v>
      </c>
      <c r="I10454" s="215" t="s">
        <v>19811</v>
      </c>
      <c r="J10454" s="215" t="s">
        <v>19812</v>
      </c>
      <c r="K10454" s="215" t="s">
        <v>8688</v>
      </c>
      <c r="L10454" s="215" t="s">
        <v>22648</v>
      </c>
      <c r="AD10454" s="216"/>
    </row>
    <row r="10455" spans="1:30" s="215" customFormat="1" x14ac:dyDescent="0.25">
      <c r="A10455" s="215" t="s">
        <v>160</v>
      </c>
      <c r="B10455" s="215">
        <v>6299</v>
      </c>
      <c r="C10455" s="215" t="s">
        <v>307</v>
      </c>
      <c r="D10455" s="215">
        <v>190238128</v>
      </c>
      <c r="E10455" s="215">
        <v>1020</v>
      </c>
      <c r="F10455" s="215">
        <v>1110</v>
      </c>
      <c r="G10455" s="215">
        <v>1004</v>
      </c>
      <c r="I10455" s="215" t="s">
        <v>19813</v>
      </c>
      <c r="J10455" s="215" t="s">
        <v>19814</v>
      </c>
      <c r="K10455" s="215" t="s">
        <v>8688</v>
      </c>
      <c r="L10455" s="215" t="s">
        <v>22649</v>
      </c>
      <c r="AD10455" s="216"/>
    </row>
    <row r="10456" spans="1:30" s="215" customFormat="1" x14ac:dyDescent="0.25">
      <c r="A10456" s="215" t="s">
        <v>160</v>
      </c>
      <c r="B10456" s="215">
        <v>6299</v>
      </c>
      <c r="C10456" s="215" t="s">
        <v>307</v>
      </c>
      <c r="D10456" s="215">
        <v>190504088</v>
      </c>
      <c r="E10456" s="215">
        <v>1020</v>
      </c>
      <c r="F10456" s="215">
        <v>1110</v>
      </c>
      <c r="G10456" s="215">
        <v>1004</v>
      </c>
      <c r="I10456" s="215" t="s">
        <v>19815</v>
      </c>
      <c r="J10456" s="215" t="s">
        <v>19816</v>
      </c>
      <c r="K10456" s="215" t="s">
        <v>8688</v>
      </c>
      <c r="L10456" s="215" t="s">
        <v>22650</v>
      </c>
      <c r="AD10456" s="216"/>
    </row>
    <row r="10457" spans="1:30" s="215" customFormat="1" x14ac:dyDescent="0.25">
      <c r="A10457" s="215" t="s">
        <v>160</v>
      </c>
      <c r="B10457" s="215">
        <v>6299</v>
      </c>
      <c r="C10457" s="215" t="s">
        <v>307</v>
      </c>
      <c r="D10457" s="215">
        <v>190509149</v>
      </c>
      <c r="E10457" s="215">
        <v>1060</v>
      </c>
      <c r="F10457" s="215">
        <v>1271</v>
      </c>
      <c r="G10457" s="215">
        <v>1004</v>
      </c>
      <c r="I10457" s="215" t="s">
        <v>5555</v>
      </c>
      <c r="J10457" s="215" t="s">
        <v>5556</v>
      </c>
      <c r="K10457" s="215" t="s">
        <v>328</v>
      </c>
      <c r="L10457" s="215" t="s">
        <v>6123</v>
      </c>
      <c r="AD10457" s="216"/>
    </row>
    <row r="10458" spans="1:30" s="215" customFormat="1" x14ac:dyDescent="0.25">
      <c r="A10458" s="215" t="s">
        <v>160</v>
      </c>
      <c r="B10458" s="215">
        <v>6299</v>
      </c>
      <c r="C10458" s="215" t="s">
        <v>307</v>
      </c>
      <c r="D10458" s="215">
        <v>190560048</v>
      </c>
      <c r="E10458" s="215">
        <v>1020</v>
      </c>
      <c r="F10458" s="215">
        <v>1110</v>
      </c>
      <c r="G10458" s="215">
        <v>1004</v>
      </c>
      <c r="I10458" s="215" t="s">
        <v>19817</v>
      </c>
      <c r="J10458" s="215" t="s">
        <v>19818</v>
      </c>
      <c r="K10458" s="215" t="s">
        <v>8688</v>
      </c>
      <c r="L10458" s="215" t="s">
        <v>22651</v>
      </c>
      <c r="AD10458" s="216"/>
    </row>
    <row r="10459" spans="1:30" s="215" customFormat="1" x14ac:dyDescent="0.25">
      <c r="A10459" s="215" t="s">
        <v>160</v>
      </c>
      <c r="B10459" s="215">
        <v>6299</v>
      </c>
      <c r="C10459" s="215" t="s">
        <v>307</v>
      </c>
      <c r="D10459" s="215">
        <v>190560308</v>
      </c>
      <c r="E10459" s="215">
        <v>1060</v>
      </c>
      <c r="F10459" s="215">
        <v>1252</v>
      </c>
      <c r="G10459" s="215">
        <v>1004</v>
      </c>
      <c r="I10459" s="215" t="s">
        <v>19819</v>
      </c>
      <c r="J10459" s="215" t="s">
        <v>19820</v>
      </c>
      <c r="K10459" s="215" t="s">
        <v>8688</v>
      </c>
      <c r="L10459" s="215" t="s">
        <v>22652</v>
      </c>
      <c r="AD10459" s="216"/>
    </row>
    <row r="10460" spans="1:30" s="215" customFormat="1" x14ac:dyDescent="0.25">
      <c r="A10460" s="215" t="s">
        <v>160</v>
      </c>
      <c r="B10460" s="215">
        <v>6299</v>
      </c>
      <c r="C10460" s="215" t="s">
        <v>307</v>
      </c>
      <c r="D10460" s="215">
        <v>190574888</v>
      </c>
      <c r="E10460" s="215">
        <v>1020</v>
      </c>
      <c r="F10460" s="215">
        <v>1110</v>
      </c>
      <c r="G10460" s="215">
        <v>1004</v>
      </c>
      <c r="I10460" s="215" t="s">
        <v>19821</v>
      </c>
      <c r="J10460" s="215" t="s">
        <v>19822</v>
      </c>
      <c r="K10460" s="215" t="s">
        <v>8688</v>
      </c>
      <c r="L10460" s="215" t="s">
        <v>22653</v>
      </c>
      <c r="AD10460" s="216"/>
    </row>
    <row r="10461" spans="1:30" s="215" customFormat="1" x14ac:dyDescent="0.25">
      <c r="A10461" s="215" t="s">
        <v>160</v>
      </c>
      <c r="B10461" s="215">
        <v>6299</v>
      </c>
      <c r="C10461" s="215" t="s">
        <v>307</v>
      </c>
      <c r="D10461" s="215">
        <v>190575248</v>
      </c>
      <c r="E10461" s="215">
        <v>1020</v>
      </c>
      <c r="F10461" s="215">
        <v>1110</v>
      </c>
      <c r="G10461" s="215">
        <v>1004</v>
      </c>
      <c r="I10461" s="215" t="s">
        <v>19823</v>
      </c>
      <c r="J10461" s="215" t="s">
        <v>19824</v>
      </c>
      <c r="K10461" s="215" t="s">
        <v>8688</v>
      </c>
      <c r="L10461" s="215" t="s">
        <v>22654</v>
      </c>
      <c r="AD10461" s="216"/>
    </row>
    <row r="10462" spans="1:30" s="215" customFormat="1" x14ac:dyDescent="0.25">
      <c r="A10462" s="215" t="s">
        <v>160</v>
      </c>
      <c r="B10462" s="215">
        <v>6299</v>
      </c>
      <c r="C10462" s="215" t="s">
        <v>307</v>
      </c>
      <c r="D10462" s="215">
        <v>191101413</v>
      </c>
      <c r="E10462" s="215">
        <v>1020</v>
      </c>
      <c r="F10462" s="215">
        <v>1110</v>
      </c>
      <c r="G10462" s="215">
        <v>1004</v>
      </c>
      <c r="I10462" s="215" t="s">
        <v>19825</v>
      </c>
      <c r="J10462" s="215" t="s">
        <v>19826</v>
      </c>
      <c r="K10462" s="215" t="s">
        <v>8688</v>
      </c>
      <c r="L10462" s="215" t="s">
        <v>22655</v>
      </c>
      <c r="AD10462" s="216"/>
    </row>
    <row r="10463" spans="1:30" s="215" customFormat="1" x14ac:dyDescent="0.25">
      <c r="A10463" s="215" t="s">
        <v>160</v>
      </c>
      <c r="B10463" s="215">
        <v>6299</v>
      </c>
      <c r="C10463" s="215" t="s">
        <v>307</v>
      </c>
      <c r="D10463" s="215">
        <v>191281951</v>
      </c>
      <c r="E10463" s="215">
        <v>1020</v>
      </c>
      <c r="F10463" s="215">
        <v>1110</v>
      </c>
      <c r="G10463" s="215">
        <v>1004</v>
      </c>
      <c r="I10463" s="215" t="s">
        <v>19827</v>
      </c>
      <c r="J10463" s="215" t="s">
        <v>19828</v>
      </c>
      <c r="K10463" s="215" t="s">
        <v>8688</v>
      </c>
      <c r="L10463" s="215" t="s">
        <v>22656</v>
      </c>
      <c r="AD10463" s="216"/>
    </row>
    <row r="10464" spans="1:30" s="215" customFormat="1" x14ac:dyDescent="0.25">
      <c r="A10464" s="215" t="s">
        <v>160</v>
      </c>
      <c r="B10464" s="215">
        <v>6299</v>
      </c>
      <c r="C10464" s="215" t="s">
        <v>307</v>
      </c>
      <c r="D10464" s="215">
        <v>191381071</v>
      </c>
      <c r="E10464" s="215">
        <v>1020</v>
      </c>
      <c r="F10464" s="215">
        <v>1110</v>
      </c>
      <c r="G10464" s="215">
        <v>1004</v>
      </c>
      <c r="I10464" s="215" t="s">
        <v>19829</v>
      </c>
      <c r="J10464" s="215" t="s">
        <v>19830</v>
      </c>
      <c r="K10464" s="215" t="s">
        <v>8688</v>
      </c>
      <c r="L10464" s="215" t="s">
        <v>22657</v>
      </c>
      <c r="AD10464" s="216"/>
    </row>
    <row r="10465" spans="1:30" s="215" customFormat="1" x14ac:dyDescent="0.25">
      <c r="A10465" s="215" t="s">
        <v>160</v>
      </c>
      <c r="B10465" s="215">
        <v>6299</v>
      </c>
      <c r="C10465" s="215" t="s">
        <v>307</v>
      </c>
      <c r="D10465" s="215">
        <v>191428313</v>
      </c>
      <c r="E10465" s="215">
        <v>1020</v>
      </c>
      <c r="F10465" s="215">
        <v>1110</v>
      </c>
      <c r="G10465" s="215">
        <v>1004</v>
      </c>
      <c r="I10465" s="215" t="s">
        <v>19831</v>
      </c>
      <c r="J10465" s="215" t="s">
        <v>19832</v>
      </c>
      <c r="K10465" s="215" t="s">
        <v>8688</v>
      </c>
      <c r="L10465" s="215" t="s">
        <v>22658</v>
      </c>
      <c r="AD10465" s="216"/>
    </row>
    <row r="10466" spans="1:30" s="215" customFormat="1" x14ac:dyDescent="0.25">
      <c r="A10466" s="215" t="s">
        <v>160</v>
      </c>
      <c r="B10466" s="215">
        <v>6299</v>
      </c>
      <c r="C10466" s="215" t="s">
        <v>307</v>
      </c>
      <c r="D10466" s="215">
        <v>191428320</v>
      </c>
      <c r="E10466" s="215">
        <v>1020</v>
      </c>
      <c r="F10466" s="215">
        <v>1110</v>
      </c>
      <c r="G10466" s="215">
        <v>1004</v>
      </c>
      <c r="I10466" s="215" t="s">
        <v>19833</v>
      </c>
      <c r="J10466" s="215" t="s">
        <v>19834</v>
      </c>
      <c r="K10466" s="215" t="s">
        <v>8688</v>
      </c>
      <c r="L10466" s="215" t="s">
        <v>22659</v>
      </c>
      <c r="AD10466" s="216"/>
    </row>
    <row r="10467" spans="1:30" s="215" customFormat="1" x14ac:dyDescent="0.25">
      <c r="A10467" s="215" t="s">
        <v>160</v>
      </c>
      <c r="B10467" s="215">
        <v>6299</v>
      </c>
      <c r="C10467" s="215" t="s">
        <v>307</v>
      </c>
      <c r="D10467" s="215">
        <v>191428331</v>
      </c>
      <c r="E10467" s="215">
        <v>1020</v>
      </c>
      <c r="F10467" s="215">
        <v>1110</v>
      </c>
      <c r="G10467" s="215">
        <v>1004</v>
      </c>
      <c r="I10467" s="215" t="s">
        <v>19835</v>
      </c>
      <c r="J10467" s="215" t="s">
        <v>19836</v>
      </c>
      <c r="K10467" s="215" t="s">
        <v>8688</v>
      </c>
      <c r="L10467" s="215" t="s">
        <v>22660</v>
      </c>
      <c r="AD10467" s="216"/>
    </row>
    <row r="10468" spans="1:30" s="215" customFormat="1" x14ac:dyDescent="0.25">
      <c r="A10468" s="215" t="s">
        <v>160</v>
      </c>
      <c r="B10468" s="215">
        <v>6299</v>
      </c>
      <c r="C10468" s="215" t="s">
        <v>307</v>
      </c>
      <c r="D10468" s="215">
        <v>191428364</v>
      </c>
      <c r="E10468" s="215">
        <v>1020</v>
      </c>
      <c r="F10468" s="215">
        <v>1110</v>
      </c>
      <c r="G10468" s="215">
        <v>1004</v>
      </c>
      <c r="I10468" s="215" t="s">
        <v>19837</v>
      </c>
      <c r="J10468" s="215" t="s">
        <v>19838</v>
      </c>
      <c r="K10468" s="215" t="s">
        <v>8688</v>
      </c>
      <c r="L10468" s="215" t="s">
        <v>22661</v>
      </c>
      <c r="AD10468" s="216"/>
    </row>
    <row r="10469" spans="1:30" s="215" customFormat="1" x14ac:dyDescent="0.25">
      <c r="A10469" s="215" t="s">
        <v>160</v>
      </c>
      <c r="B10469" s="215">
        <v>6299</v>
      </c>
      <c r="C10469" s="215" t="s">
        <v>307</v>
      </c>
      <c r="D10469" s="215">
        <v>191428393</v>
      </c>
      <c r="E10469" s="215">
        <v>1020</v>
      </c>
      <c r="F10469" s="215">
        <v>1121</v>
      </c>
      <c r="G10469" s="215">
        <v>1004</v>
      </c>
      <c r="I10469" s="215" t="s">
        <v>5557</v>
      </c>
      <c r="J10469" s="215" t="s">
        <v>5558</v>
      </c>
      <c r="K10469" s="215" t="s">
        <v>328</v>
      </c>
      <c r="L10469" s="215" t="s">
        <v>6126</v>
      </c>
      <c r="AD10469" s="216"/>
    </row>
    <row r="10470" spans="1:30" s="215" customFormat="1" x14ac:dyDescent="0.25">
      <c r="A10470" s="215" t="s">
        <v>160</v>
      </c>
      <c r="B10470" s="215">
        <v>6299</v>
      </c>
      <c r="C10470" s="215" t="s">
        <v>307</v>
      </c>
      <c r="D10470" s="215">
        <v>191428410</v>
      </c>
      <c r="E10470" s="215">
        <v>1020</v>
      </c>
      <c r="F10470" s="215">
        <v>1121</v>
      </c>
      <c r="G10470" s="215">
        <v>1004</v>
      </c>
      <c r="I10470" s="215" t="s">
        <v>5557</v>
      </c>
      <c r="J10470" s="215" t="s">
        <v>5558</v>
      </c>
      <c r="K10470" s="215" t="s">
        <v>328</v>
      </c>
      <c r="L10470" s="215" t="s">
        <v>6126</v>
      </c>
      <c r="AD10470" s="216"/>
    </row>
    <row r="10471" spans="1:30" s="215" customFormat="1" x14ac:dyDescent="0.25">
      <c r="A10471" s="215" t="s">
        <v>160</v>
      </c>
      <c r="B10471" s="215">
        <v>6299</v>
      </c>
      <c r="C10471" s="215" t="s">
        <v>307</v>
      </c>
      <c r="D10471" s="215">
        <v>191428421</v>
      </c>
      <c r="E10471" s="215">
        <v>1020</v>
      </c>
      <c r="F10471" s="215">
        <v>1110</v>
      </c>
      <c r="G10471" s="215">
        <v>1004</v>
      </c>
      <c r="I10471" s="215" t="s">
        <v>19839</v>
      </c>
      <c r="J10471" s="215" t="s">
        <v>19840</v>
      </c>
      <c r="K10471" s="215" t="s">
        <v>8688</v>
      </c>
      <c r="L10471" s="215" t="s">
        <v>22662</v>
      </c>
      <c r="AD10471" s="216"/>
    </row>
    <row r="10472" spans="1:30" s="215" customFormat="1" x14ac:dyDescent="0.25">
      <c r="A10472" s="215" t="s">
        <v>160</v>
      </c>
      <c r="B10472" s="215">
        <v>6299</v>
      </c>
      <c r="C10472" s="215" t="s">
        <v>307</v>
      </c>
      <c r="D10472" s="215">
        <v>191749411</v>
      </c>
      <c r="E10472" s="215">
        <v>1020</v>
      </c>
      <c r="F10472" s="215">
        <v>1121</v>
      </c>
      <c r="G10472" s="215">
        <v>1004</v>
      </c>
      <c r="I10472" s="215" t="s">
        <v>19841</v>
      </c>
      <c r="J10472" s="215" t="s">
        <v>19842</v>
      </c>
      <c r="K10472" s="215" t="s">
        <v>8688</v>
      </c>
      <c r="L10472" s="215" t="s">
        <v>22663</v>
      </c>
      <c r="AD10472" s="216"/>
    </row>
    <row r="10473" spans="1:30" s="215" customFormat="1" x14ac:dyDescent="0.25">
      <c r="A10473" s="215" t="s">
        <v>160</v>
      </c>
      <c r="B10473" s="215">
        <v>6299</v>
      </c>
      <c r="C10473" s="215" t="s">
        <v>307</v>
      </c>
      <c r="D10473" s="215">
        <v>191873657</v>
      </c>
      <c r="E10473" s="215">
        <v>1020</v>
      </c>
      <c r="F10473" s="215">
        <v>1110</v>
      </c>
      <c r="G10473" s="215">
        <v>1004</v>
      </c>
      <c r="I10473" s="215" t="s">
        <v>19843</v>
      </c>
      <c r="J10473" s="215" t="s">
        <v>19844</v>
      </c>
      <c r="K10473" s="215" t="s">
        <v>8688</v>
      </c>
      <c r="L10473" s="215" t="s">
        <v>22664</v>
      </c>
      <c r="AD10473" s="216"/>
    </row>
    <row r="10474" spans="1:30" s="215" customFormat="1" x14ac:dyDescent="0.25">
      <c r="A10474" s="215" t="s">
        <v>160</v>
      </c>
      <c r="B10474" s="215">
        <v>6299</v>
      </c>
      <c r="C10474" s="215" t="s">
        <v>307</v>
      </c>
      <c r="D10474" s="215">
        <v>191958522</v>
      </c>
      <c r="E10474" s="215">
        <v>1020</v>
      </c>
      <c r="F10474" s="215">
        <v>1110</v>
      </c>
      <c r="G10474" s="215">
        <v>1004</v>
      </c>
      <c r="I10474" s="215" t="s">
        <v>5559</v>
      </c>
      <c r="J10474" s="215" t="s">
        <v>5560</v>
      </c>
      <c r="K10474" s="215" t="s">
        <v>328</v>
      </c>
      <c r="L10474" s="215" t="s">
        <v>6125</v>
      </c>
      <c r="AD10474" s="216"/>
    </row>
    <row r="10475" spans="1:30" s="215" customFormat="1" x14ac:dyDescent="0.25">
      <c r="A10475" s="215" t="s">
        <v>160</v>
      </c>
      <c r="B10475" s="215">
        <v>6299</v>
      </c>
      <c r="C10475" s="215" t="s">
        <v>307</v>
      </c>
      <c r="D10475" s="215">
        <v>191962130</v>
      </c>
      <c r="E10475" s="215">
        <v>1020</v>
      </c>
      <c r="F10475" s="215">
        <v>1110</v>
      </c>
      <c r="G10475" s="215">
        <v>1004</v>
      </c>
      <c r="I10475" s="215" t="s">
        <v>5561</v>
      </c>
      <c r="J10475" s="215" t="s">
        <v>5562</v>
      </c>
      <c r="K10475" s="215" t="s">
        <v>328</v>
      </c>
      <c r="L10475" s="215" t="s">
        <v>6124</v>
      </c>
      <c r="AD10475" s="216"/>
    </row>
    <row r="10476" spans="1:30" s="215" customFormat="1" x14ac:dyDescent="0.25">
      <c r="A10476" s="215" t="s">
        <v>160</v>
      </c>
      <c r="B10476" s="215">
        <v>6299</v>
      </c>
      <c r="C10476" s="215" t="s">
        <v>307</v>
      </c>
      <c r="D10476" s="215">
        <v>191980408</v>
      </c>
      <c r="E10476" s="215">
        <v>1020</v>
      </c>
      <c r="F10476" s="215">
        <v>1110</v>
      </c>
      <c r="G10476" s="215">
        <v>1004</v>
      </c>
      <c r="I10476" s="215" t="s">
        <v>19845</v>
      </c>
      <c r="J10476" s="215" t="s">
        <v>19846</v>
      </c>
      <c r="K10476" s="215" t="s">
        <v>8688</v>
      </c>
      <c r="L10476" s="215" t="s">
        <v>22665</v>
      </c>
      <c r="AD10476" s="216"/>
    </row>
    <row r="10477" spans="1:30" s="215" customFormat="1" x14ac:dyDescent="0.25">
      <c r="A10477" s="215" t="s">
        <v>160</v>
      </c>
      <c r="B10477" s="215">
        <v>6299</v>
      </c>
      <c r="C10477" s="215" t="s">
        <v>307</v>
      </c>
      <c r="D10477" s="215">
        <v>192003904</v>
      </c>
      <c r="E10477" s="215">
        <v>1020</v>
      </c>
      <c r="F10477" s="215">
        <v>1121</v>
      </c>
      <c r="G10477" s="215">
        <v>1004</v>
      </c>
      <c r="I10477" s="215" t="s">
        <v>8669</v>
      </c>
      <c r="J10477" s="215" t="s">
        <v>8670</v>
      </c>
      <c r="K10477" s="215" t="s">
        <v>328</v>
      </c>
      <c r="L10477" s="215" t="s">
        <v>8684</v>
      </c>
      <c r="AD10477" s="216"/>
    </row>
    <row r="10478" spans="1:30" s="215" customFormat="1" x14ac:dyDescent="0.25">
      <c r="A10478" s="215" t="s">
        <v>160</v>
      </c>
      <c r="B10478" s="215">
        <v>6299</v>
      </c>
      <c r="C10478" s="215" t="s">
        <v>307</v>
      </c>
      <c r="D10478" s="215">
        <v>192003907</v>
      </c>
      <c r="E10478" s="215">
        <v>1020</v>
      </c>
      <c r="F10478" s="215">
        <v>1110</v>
      </c>
      <c r="G10478" s="215">
        <v>1004</v>
      </c>
      <c r="I10478" s="215" t="s">
        <v>8671</v>
      </c>
      <c r="J10478" s="215" t="s">
        <v>8672</v>
      </c>
      <c r="K10478" s="215" t="s">
        <v>328</v>
      </c>
      <c r="L10478" s="215" t="s">
        <v>8683</v>
      </c>
      <c r="AD10478" s="216"/>
    </row>
    <row r="10479" spans="1:30" s="215" customFormat="1" x14ac:dyDescent="0.25">
      <c r="A10479" s="215" t="s">
        <v>160</v>
      </c>
      <c r="B10479" s="215">
        <v>6299</v>
      </c>
      <c r="C10479" s="215" t="s">
        <v>307</v>
      </c>
      <c r="D10479" s="215">
        <v>192034457</v>
      </c>
      <c r="E10479" s="215">
        <v>1020</v>
      </c>
      <c r="F10479" s="215">
        <v>1110</v>
      </c>
      <c r="G10479" s="215">
        <v>1004</v>
      </c>
      <c r="I10479" s="215" t="s">
        <v>27137</v>
      </c>
      <c r="J10479" s="215" t="s">
        <v>27138</v>
      </c>
      <c r="K10479" s="215" t="s">
        <v>328</v>
      </c>
      <c r="L10479" s="215" t="s">
        <v>27140</v>
      </c>
      <c r="AD10479" s="216"/>
    </row>
    <row r="10480" spans="1:30" s="215" customFormat="1" x14ac:dyDescent="0.25">
      <c r="A10480" s="215" t="s">
        <v>160</v>
      </c>
      <c r="B10480" s="215">
        <v>6299</v>
      </c>
      <c r="C10480" s="215" t="s">
        <v>307</v>
      </c>
      <c r="D10480" s="215">
        <v>192034458</v>
      </c>
      <c r="E10480" s="215">
        <v>1020</v>
      </c>
      <c r="F10480" s="215">
        <v>1110</v>
      </c>
      <c r="G10480" s="215">
        <v>1004</v>
      </c>
      <c r="I10480" s="215" t="s">
        <v>27137</v>
      </c>
      <c r="J10480" s="215" t="s">
        <v>27138</v>
      </c>
      <c r="K10480" s="215" t="s">
        <v>328</v>
      </c>
      <c r="L10480" s="215" t="s">
        <v>27140</v>
      </c>
      <c r="AD10480" s="216"/>
    </row>
    <row r="10481" spans="1:30" s="215" customFormat="1" x14ac:dyDescent="0.25">
      <c r="A10481" s="215" t="s">
        <v>160</v>
      </c>
      <c r="B10481" s="215">
        <v>6299</v>
      </c>
      <c r="C10481" s="215" t="s">
        <v>307</v>
      </c>
      <c r="D10481" s="215">
        <v>192046770</v>
      </c>
      <c r="E10481" s="215">
        <v>1020</v>
      </c>
      <c r="F10481" s="215">
        <v>1122</v>
      </c>
      <c r="G10481" s="215">
        <v>1004</v>
      </c>
      <c r="I10481" s="215" t="s">
        <v>29121</v>
      </c>
      <c r="J10481" s="215" t="s">
        <v>29122</v>
      </c>
      <c r="K10481" s="215" t="s">
        <v>8688</v>
      </c>
      <c r="L10481" s="215" t="s">
        <v>29145</v>
      </c>
      <c r="AD10481" s="216"/>
    </row>
    <row r="10482" spans="1:30" s="215" customFormat="1" x14ac:dyDescent="0.25">
      <c r="A10482" s="215" t="s">
        <v>160</v>
      </c>
      <c r="B10482" s="215">
        <v>6300</v>
      </c>
      <c r="C10482" s="215" t="s">
        <v>308</v>
      </c>
      <c r="D10482" s="215">
        <v>959944</v>
      </c>
      <c r="E10482" s="215">
        <v>1020</v>
      </c>
      <c r="F10482" s="215">
        <v>1122</v>
      </c>
      <c r="G10482" s="215">
        <v>1004</v>
      </c>
      <c r="I10482" s="215" t="s">
        <v>6878</v>
      </c>
      <c r="J10482" s="215" t="s">
        <v>6879</v>
      </c>
      <c r="K10482" s="215" t="s">
        <v>328</v>
      </c>
      <c r="L10482" s="215" t="s">
        <v>7422</v>
      </c>
      <c r="AD10482" s="216"/>
    </row>
    <row r="10483" spans="1:30" s="215" customFormat="1" x14ac:dyDescent="0.25">
      <c r="A10483" s="215" t="s">
        <v>160</v>
      </c>
      <c r="B10483" s="215">
        <v>6300</v>
      </c>
      <c r="C10483" s="215" t="s">
        <v>308</v>
      </c>
      <c r="D10483" s="215">
        <v>960041</v>
      </c>
      <c r="E10483" s="215">
        <v>1040</v>
      </c>
      <c r="F10483" s="215">
        <v>1263</v>
      </c>
      <c r="G10483" s="215">
        <v>1004</v>
      </c>
      <c r="I10483" s="215" t="s">
        <v>6880</v>
      </c>
      <c r="J10483" s="215" t="s">
        <v>6881</v>
      </c>
      <c r="K10483" s="215" t="s">
        <v>328</v>
      </c>
      <c r="L10483" s="215" t="s">
        <v>7423</v>
      </c>
      <c r="AD10483" s="216"/>
    </row>
    <row r="10484" spans="1:30" s="215" customFormat="1" x14ac:dyDescent="0.25">
      <c r="A10484" s="215" t="s">
        <v>160</v>
      </c>
      <c r="B10484" s="215">
        <v>6300</v>
      </c>
      <c r="C10484" s="215" t="s">
        <v>308</v>
      </c>
      <c r="D10484" s="215">
        <v>960087</v>
      </c>
      <c r="E10484" s="215">
        <v>1030</v>
      </c>
      <c r="F10484" s="215">
        <v>1230</v>
      </c>
      <c r="G10484" s="215">
        <v>1004</v>
      </c>
      <c r="I10484" s="215" t="s">
        <v>5563</v>
      </c>
      <c r="J10484" s="215" t="s">
        <v>5564</v>
      </c>
      <c r="K10484" s="215" t="s">
        <v>328</v>
      </c>
      <c r="L10484" s="215" t="s">
        <v>7424</v>
      </c>
      <c r="AD10484" s="216"/>
    </row>
    <row r="10485" spans="1:30" s="215" customFormat="1" x14ac:dyDescent="0.25">
      <c r="A10485" s="215" t="s">
        <v>160</v>
      </c>
      <c r="B10485" s="215">
        <v>6300</v>
      </c>
      <c r="C10485" s="215" t="s">
        <v>308</v>
      </c>
      <c r="D10485" s="215">
        <v>960126</v>
      </c>
      <c r="E10485" s="215">
        <v>1020</v>
      </c>
      <c r="F10485" s="215">
        <v>1121</v>
      </c>
      <c r="G10485" s="215">
        <v>1004</v>
      </c>
      <c r="I10485" s="215" t="s">
        <v>5565</v>
      </c>
      <c r="J10485" s="215" t="s">
        <v>5566</v>
      </c>
      <c r="K10485" s="215" t="s">
        <v>328</v>
      </c>
      <c r="L10485" s="215" t="s">
        <v>7425</v>
      </c>
      <c r="AD10485" s="216"/>
    </row>
    <row r="10486" spans="1:30" s="215" customFormat="1" x14ac:dyDescent="0.25">
      <c r="A10486" s="215" t="s">
        <v>160</v>
      </c>
      <c r="B10486" s="215">
        <v>6300</v>
      </c>
      <c r="C10486" s="215" t="s">
        <v>308</v>
      </c>
      <c r="D10486" s="215">
        <v>960133</v>
      </c>
      <c r="E10486" s="215">
        <v>1020</v>
      </c>
      <c r="F10486" s="215">
        <v>1252</v>
      </c>
      <c r="G10486" s="215">
        <v>1004</v>
      </c>
      <c r="I10486" s="215" t="s">
        <v>5567</v>
      </c>
      <c r="J10486" s="215" t="s">
        <v>5568</v>
      </c>
      <c r="K10486" s="215" t="s">
        <v>328</v>
      </c>
      <c r="L10486" s="215" t="s">
        <v>7426</v>
      </c>
      <c r="AD10486" s="216"/>
    </row>
    <row r="10487" spans="1:30" s="215" customFormat="1" x14ac:dyDescent="0.25">
      <c r="A10487" s="215" t="s">
        <v>160</v>
      </c>
      <c r="B10487" s="215">
        <v>6300</v>
      </c>
      <c r="C10487" s="215" t="s">
        <v>308</v>
      </c>
      <c r="D10487" s="215">
        <v>960145</v>
      </c>
      <c r="E10487" s="215">
        <v>1040</v>
      </c>
      <c r="F10487" s="215">
        <v>1211</v>
      </c>
      <c r="G10487" s="215">
        <v>1004</v>
      </c>
      <c r="I10487" s="215" t="s">
        <v>5569</v>
      </c>
      <c r="J10487" s="215" t="s">
        <v>5570</v>
      </c>
      <c r="K10487" s="215" t="s">
        <v>328</v>
      </c>
      <c r="L10487" s="215" t="s">
        <v>7427</v>
      </c>
      <c r="AD10487" s="216"/>
    </row>
    <row r="10488" spans="1:30" s="215" customFormat="1" x14ac:dyDescent="0.25">
      <c r="A10488" s="215" t="s">
        <v>160</v>
      </c>
      <c r="B10488" s="215">
        <v>6300</v>
      </c>
      <c r="C10488" s="215" t="s">
        <v>308</v>
      </c>
      <c r="D10488" s="215">
        <v>960154</v>
      </c>
      <c r="E10488" s="215">
        <v>1060</v>
      </c>
      <c r="F10488" s="215">
        <v>1220</v>
      </c>
      <c r="G10488" s="215">
        <v>1004</v>
      </c>
      <c r="I10488" s="215" t="s">
        <v>6882</v>
      </c>
      <c r="J10488" s="215" t="s">
        <v>6883</v>
      </c>
      <c r="K10488" s="215" t="s">
        <v>328</v>
      </c>
      <c r="L10488" s="215" t="s">
        <v>7428</v>
      </c>
      <c r="AD10488" s="216"/>
    </row>
    <row r="10489" spans="1:30" s="215" customFormat="1" x14ac:dyDescent="0.25">
      <c r="A10489" s="215" t="s">
        <v>160</v>
      </c>
      <c r="B10489" s="215">
        <v>6300</v>
      </c>
      <c r="C10489" s="215" t="s">
        <v>308</v>
      </c>
      <c r="D10489" s="215">
        <v>960157</v>
      </c>
      <c r="E10489" s="215">
        <v>1020</v>
      </c>
      <c r="F10489" s="215">
        <v>1121</v>
      </c>
      <c r="G10489" s="215">
        <v>1004</v>
      </c>
      <c r="I10489" s="215" t="s">
        <v>5571</v>
      </c>
      <c r="J10489" s="215" t="s">
        <v>5572</v>
      </c>
      <c r="K10489" s="215" t="s">
        <v>328</v>
      </c>
      <c r="L10489" s="215" t="s">
        <v>7429</v>
      </c>
      <c r="AD10489" s="216"/>
    </row>
    <row r="10490" spans="1:30" s="215" customFormat="1" x14ac:dyDescent="0.25">
      <c r="A10490" s="215" t="s">
        <v>160</v>
      </c>
      <c r="B10490" s="215">
        <v>6300</v>
      </c>
      <c r="C10490" s="215" t="s">
        <v>308</v>
      </c>
      <c r="D10490" s="215">
        <v>960178</v>
      </c>
      <c r="E10490" s="215">
        <v>1030</v>
      </c>
      <c r="F10490" s="215">
        <v>1110</v>
      </c>
      <c r="G10490" s="215">
        <v>1004</v>
      </c>
      <c r="I10490" s="215" t="s">
        <v>6884</v>
      </c>
      <c r="J10490" s="215" t="s">
        <v>6885</v>
      </c>
      <c r="K10490" s="215" t="s">
        <v>328</v>
      </c>
      <c r="L10490" s="215" t="s">
        <v>7430</v>
      </c>
      <c r="AD10490" s="216"/>
    </row>
    <row r="10491" spans="1:30" s="215" customFormat="1" x14ac:dyDescent="0.25">
      <c r="A10491" s="215" t="s">
        <v>160</v>
      </c>
      <c r="B10491" s="215">
        <v>6300</v>
      </c>
      <c r="C10491" s="215" t="s">
        <v>308</v>
      </c>
      <c r="D10491" s="215">
        <v>960180</v>
      </c>
      <c r="E10491" s="215">
        <v>1030</v>
      </c>
      <c r="F10491" s="215">
        <v>1230</v>
      </c>
      <c r="G10491" s="215">
        <v>1004</v>
      </c>
      <c r="I10491" s="215" t="s">
        <v>5573</v>
      </c>
      <c r="J10491" s="215" t="s">
        <v>5574</v>
      </c>
      <c r="K10491" s="215" t="s">
        <v>328</v>
      </c>
      <c r="L10491" s="215" t="s">
        <v>7431</v>
      </c>
      <c r="AD10491" s="216"/>
    </row>
    <row r="10492" spans="1:30" s="215" customFormat="1" x14ac:dyDescent="0.25">
      <c r="A10492" s="215" t="s">
        <v>160</v>
      </c>
      <c r="B10492" s="215">
        <v>6300</v>
      </c>
      <c r="C10492" s="215" t="s">
        <v>308</v>
      </c>
      <c r="D10492" s="215">
        <v>960181</v>
      </c>
      <c r="E10492" s="215">
        <v>1060</v>
      </c>
      <c r="F10492" s="215">
        <v>1271</v>
      </c>
      <c r="G10492" s="215">
        <v>1004</v>
      </c>
      <c r="I10492" s="215" t="s">
        <v>6886</v>
      </c>
      <c r="J10492" s="215" t="s">
        <v>6887</v>
      </c>
      <c r="K10492" s="215" t="s">
        <v>328</v>
      </c>
      <c r="L10492" s="215" t="s">
        <v>7432</v>
      </c>
      <c r="AD10492" s="216"/>
    </row>
    <row r="10493" spans="1:30" s="215" customFormat="1" x14ac:dyDescent="0.25">
      <c r="A10493" s="215" t="s">
        <v>160</v>
      </c>
      <c r="B10493" s="215">
        <v>6300</v>
      </c>
      <c r="C10493" s="215" t="s">
        <v>308</v>
      </c>
      <c r="D10493" s="215">
        <v>960182</v>
      </c>
      <c r="E10493" s="215">
        <v>1040</v>
      </c>
      <c r="F10493" s="215">
        <v>1211</v>
      </c>
      <c r="G10493" s="215">
        <v>1004</v>
      </c>
      <c r="I10493" s="215" t="s">
        <v>6888</v>
      </c>
      <c r="J10493" s="215" t="s">
        <v>6889</v>
      </c>
      <c r="K10493" s="215" t="s">
        <v>328</v>
      </c>
      <c r="L10493" s="215" t="s">
        <v>7433</v>
      </c>
      <c r="AD10493" s="216"/>
    </row>
    <row r="10494" spans="1:30" s="215" customFormat="1" x14ac:dyDescent="0.25">
      <c r="A10494" s="215" t="s">
        <v>160</v>
      </c>
      <c r="B10494" s="215">
        <v>6300</v>
      </c>
      <c r="C10494" s="215" t="s">
        <v>308</v>
      </c>
      <c r="D10494" s="215">
        <v>960213</v>
      </c>
      <c r="E10494" s="215">
        <v>1030</v>
      </c>
      <c r="F10494" s="215">
        <v>1122</v>
      </c>
      <c r="G10494" s="215">
        <v>1004</v>
      </c>
      <c r="I10494" s="215" t="s">
        <v>6890</v>
      </c>
      <c r="J10494" s="215" t="s">
        <v>6891</v>
      </c>
      <c r="K10494" s="215" t="s">
        <v>328</v>
      </c>
      <c r="L10494" s="215" t="s">
        <v>7434</v>
      </c>
      <c r="AD10494" s="216"/>
    </row>
    <row r="10495" spans="1:30" s="215" customFormat="1" x14ac:dyDescent="0.25">
      <c r="A10495" s="215" t="s">
        <v>160</v>
      </c>
      <c r="B10495" s="215">
        <v>6300</v>
      </c>
      <c r="C10495" s="215" t="s">
        <v>308</v>
      </c>
      <c r="D10495" s="215">
        <v>960227</v>
      </c>
      <c r="E10495" s="215">
        <v>1030</v>
      </c>
      <c r="F10495" s="215">
        <v>1122</v>
      </c>
      <c r="G10495" s="215">
        <v>1004</v>
      </c>
      <c r="I10495" s="215" t="s">
        <v>6892</v>
      </c>
      <c r="J10495" s="215" t="s">
        <v>6893</v>
      </c>
      <c r="K10495" s="215" t="s">
        <v>328</v>
      </c>
      <c r="L10495" s="215" t="s">
        <v>7435</v>
      </c>
      <c r="AD10495" s="216"/>
    </row>
    <row r="10496" spans="1:30" s="215" customFormat="1" x14ac:dyDescent="0.25">
      <c r="A10496" s="215" t="s">
        <v>160</v>
      </c>
      <c r="B10496" s="215">
        <v>6300</v>
      </c>
      <c r="C10496" s="215" t="s">
        <v>308</v>
      </c>
      <c r="D10496" s="215">
        <v>960228</v>
      </c>
      <c r="E10496" s="215">
        <v>1030</v>
      </c>
      <c r="F10496" s="215">
        <v>1122</v>
      </c>
      <c r="G10496" s="215">
        <v>1004</v>
      </c>
      <c r="I10496" s="215" t="s">
        <v>6894</v>
      </c>
      <c r="J10496" s="215" t="s">
        <v>6895</v>
      </c>
      <c r="K10496" s="215" t="s">
        <v>328</v>
      </c>
      <c r="L10496" s="215" t="s">
        <v>7436</v>
      </c>
      <c r="AD10496" s="216"/>
    </row>
    <row r="10497" spans="1:30" s="215" customFormat="1" x14ac:dyDescent="0.25">
      <c r="A10497" s="215" t="s">
        <v>160</v>
      </c>
      <c r="B10497" s="215">
        <v>6300</v>
      </c>
      <c r="C10497" s="215" t="s">
        <v>308</v>
      </c>
      <c r="D10497" s="215">
        <v>960253</v>
      </c>
      <c r="E10497" s="215">
        <v>1040</v>
      </c>
      <c r="F10497" s="215">
        <v>1211</v>
      </c>
      <c r="G10497" s="215">
        <v>1004</v>
      </c>
      <c r="I10497" s="215" t="s">
        <v>5575</v>
      </c>
      <c r="J10497" s="215" t="s">
        <v>5576</v>
      </c>
      <c r="K10497" s="215" t="s">
        <v>328</v>
      </c>
      <c r="L10497" s="215" t="s">
        <v>7437</v>
      </c>
      <c r="AD10497" s="216"/>
    </row>
    <row r="10498" spans="1:30" s="215" customFormat="1" x14ac:dyDescent="0.25">
      <c r="A10498" s="215" t="s">
        <v>160</v>
      </c>
      <c r="B10498" s="215">
        <v>6300</v>
      </c>
      <c r="C10498" s="215" t="s">
        <v>308</v>
      </c>
      <c r="D10498" s="215">
        <v>960311</v>
      </c>
      <c r="E10498" s="215">
        <v>1020</v>
      </c>
      <c r="F10498" s="215">
        <v>1122</v>
      </c>
      <c r="G10498" s="215">
        <v>1004</v>
      </c>
      <c r="I10498" s="215" t="s">
        <v>5577</v>
      </c>
      <c r="J10498" s="215" t="s">
        <v>5578</v>
      </c>
      <c r="K10498" s="215" t="s">
        <v>328</v>
      </c>
      <c r="L10498" s="215" t="s">
        <v>7438</v>
      </c>
      <c r="AD10498" s="216"/>
    </row>
    <row r="10499" spans="1:30" s="215" customFormat="1" x14ac:dyDescent="0.25">
      <c r="A10499" s="215" t="s">
        <v>160</v>
      </c>
      <c r="B10499" s="215">
        <v>6300</v>
      </c>
      <c r="C10499" s="215" t="s">
        <v>308</v>
      </c>
      <c r="D10499" s="215">
        <v>960312</v>
      </c>
      <c r="E10499" s="215">
        <v>1020</v>
      </c>
      <c r="F10499" s="215">
        <v>1122</v>
      </c>
      <c r="G10499" s="215">
        <v>1004</v>
      </c>
      <c r="I10499" s="215" t="s">
        <v>5579</v>
      </c>
      <c r="J10499" s="215" t="s">
        <v>5580</v>
      </c>
      <c r="K10499" s="215" t="s">
        <v>328</v>
      </c>
      <c r="L10499" s="215" t="s">
        <v>7438</v>
      </c>
      <c r="AD10499" s="216"/>
    </row>
    <row r="10500" spans="1:30" s="215" customFormat="1" x14ac:dyDescent="0.25">
      <c r="A10500" s="215" t="s">
        <v>160</v>
      </c>
      <c r="B10500" s="215">
        <v>6300</v>
      </c>
      <c r="C10500" s="215" t="s">
        <v>308</v>
      </c>
      <c r="D10500" s="215">
        <v>960313</v>
      </c>
      <c r="E10500" s="215">
        <v>1020</v>
      </c>
      <c r="F10500" s="215">
        <v>1122</v>
      </c>
      <c r="G10500" s="215">
        <v>1004</v>
      </c>
      <c r="I10500" s="215" t="s">
        <v>5581</v>
      </c>
      <c r="J10500" s="215" t="s">
        <v>5582</v>
      </c>
      <c r="K10500" s="215" t="s">
        <v>328</v>
      </c>
      <c r="L10500" s="215" t="s">
        <v>7438</v>
      </c>
      <c r="AD10500" s="216"/>
    </row>
    <row r="10501" spans="1:30" s="215" customFormat="1" x14ac:dyDescent="0.25">
      <c r="A10501" s="215" t="s">
        <v>160</v>
      </c>
      <c r="B10501" s="215">
        <v>6300</v>
      </c>
      <c r="C10501" s="215" t="s">
        <v>308</v>
      </c>
      <c r="D10501" s="215">
        <v>960314</v>
      </c>
      <c r="E10501" s="215">
        <v>1020</v>
      </c>
      <c r="F10501" s="215">
        <v>1122</v>
      </c>
      <c r="G10501" s="215">
        <v>1004</v>
      </c>
      <c r="I10501" s="215" t="s">
        <v>5583</v>
      </c>
      <c r="J10501" s="215" t="s">
        <v>5584</v>
      </c>
      <c r="K10501" s="215" t="s">
        <v>328</v>
      </c>
      <c r="L10501" s="215" t="s">
        <v>7438</v>
      </c>
      <c r="AD10501" s="216"/>
    </row>
    <row r="10502" spans="1:30" s="215" customFormat="1" x14ac:dyDescent="0.25">
      <c r="A10502" s="215" t="s">
        <v>160</v>
      </c>
      <c r="B10502" s="215">
        <v>6300</v>
      </c>
      <c r="C10502" s="215" t="s">
        <v>308</v>
      </c>
      <c r="D10502" s="215">
        <v>960373</v>
      </c>
      <c r="E10502" s="215">
        <v>1040</v>
      </c>
      <c r="F10502" s="215">
        <v>1211</v>
      </c>
      <c r="G10502" s="215">
        <v>1004</v>
      </c>
      <c r="I10502" s="215" t="s">
        <v>28721</v>
      </c>
      <c r="J10502" s="215" t="s">
        <v>28722</v>
      </c>
      <c r="K10502" s="215" t="s">
        <v>328</v>
      </c>
      <c r="L10502" s="215" t="s">
        <v>28726</v>
      </c>
      <c r="AD10502" s="216"/>
    </row>
    <row r="10503" spans="1:30" s="215" customFormat="1" x14ac:dyDescent="0.25">
      <c r="A10503" s="215" t="s">
        <v>160</v>
      </c>
      <c r="B10503" s="215">
        <v>6300</v>
      </c>
      <c r="C10503" s="215" t="s">
        <v>308</v>
      </c>
      <c r="D10503" s="215">
        <v>960431</v>
      </c>
      <c r="E10503" s="215">
        <v>1040</v>
      </c>
      <c r="F10503" s="215">
        <v>1211</v>
      </c>
      <c r="G10503" s="215">
        <v>1004</v>
      </c>
      <c r="I10503" s="215" t="s">
        <v>5585</v>
      </c>
      <c r="J10503" s="215" t="s">
        <v>5586</v>
      </c>
      <c r="K10503" s="215" t="s">
        <v>328</v>
      </c>
      <c r="L10503" s="215" t="s">
        <v>7439</v>
      </c>
      <c r="AD10503" s="216"/>
    </row>
    <row r="10504" spans="1:30" s="215" customFormat="1" x14ac:dyDescent="0.25">
      <c r="A10504" s="215" t="s">
        <v>160</v>
      </c>
      <c r="B10504" s="215">
        <v>6300</v>
      </c>
      <c r="C10504" s="215" t="s">
        <v>308</v>
      </c>
      <c r="D10504" s="215">
        <v>960434</v>
      </c>
      <c r="E10504" s="215">
        <v>1040</v>
      </c>
      <c r="F10504" s="215">
        <v>1230</v>
      </c>
      <c r="G10504" s="215">
        <v>1004</v>
      </c>
      <c r="I10504" s="215" t="s">
        <v>5587</v>
      </c>
      <c r="J10504" s="215" t="s">
        <v>5588</v>
      </c>
      <c r="K10504" s="215" t="s">
        <v>328</v>
      </c>
      <c r="L10504" s="215" t="s">
        <v>7440</v>
      </c>
      <c r="AD10504" s="216"/>
    </row>
    <row r="10505" spans="1:30" s="215" customFormat="1" x14ac:dyDescent="0.25">
      <c r="A10505" s="215" t="s">
        <v>160</v>
      </c>
      <c r="B10505" s="215">
        <v>6300</v>
      </c>
      <c r="C10505" s="215" t="s">
        <v>308</v>
      </c>
      <c r="D10505" s="215">
        <v>960436</v>
      </c>
      <c r="E10505" s="215">
        <v>1040</v>
      </c>
      <c r="F10505" s="215">
        <v>1211</v>
      </c>
      <c r="G10505" s="215">
        <v>1004</v>
      </c>
      <c r="I10505" s="215" t="s">
        <v>5589</v>
      </c>
      <c r="J10505" s="215" t="s">
        <v>5590</v>
      </c>
      <c r="K10505" s="215" t="s">
        <v>328</v>
      </c>
      <c r="L10505" s="215" t="s">
        <v>7441</v>
      </c>
      <c r="AD10505" s="216"/>
    </row>
    <row r="10506" spans="1:30" s="215" customFormat="1" x14ac:dyDescent="0.25">
      <c r="A10506" s="215" t="s">
        <v>160</v>
      </c>
      <c r="B10506" s="215">
        <v>6300</v>
      </c>
      <c r="C10506" s="215" t="s">
        <v>308</v>
      </c>
      <c r="D10506" s="215">
        <v>960448</v>
      </c>
      <c r="E10506" s="215">
        <v>1030</v>
      </c>
      <c r="F10506" s="215">
        <v>1122</v>
      </c>
      <c r="G10506" s="215">
        <v>1004</v>
      </c>
      <c r="I10506" s="215" t="s">
        <v>6896</v>
      </c>
      <c r="J10506" s="215" t="s">
        <v>6897</v>
      </c>
      <c r="K10506" s="215" t="s">
        <v>328</v>
      </c>
      <c r="L10506" s="215" t="s">
        <v>7442</v>
      </c>
      <c r="AD10506" s="216"/>
    </row>
    <row r="10507" spans="1:30" s="215" customFormat="1" x14ac:dyDescent="0.25">
      <c r="A10507" s="215" t="s">
        <v>160</v>
      </c>
      <c r="B10507" s="215">
        <v>6300</v>
      </c>
      <c r="C10507" s="215" t="s">
        <v>308</v>
      </c>
      <c r="D10507" s="215">
        <v>960450</v>
      </c>
      <c r="E10507" s="215">
        <v>1020</v>
      </c>
      <c r="F10507" s="215">
        <v>1122</v>
      </c>
      <c r="G10507" s="215">
        <v>1004</v>
      </c>
      <c r="I10507" s="215" t="s">
        <v>23798</v>
      </c>
      <c r="J10507" s="215" t="s">
        <v>23799</v>
      </c>
      <c r="K10507" s="215" t="s">
        <v>328</v>
      </c>
      <c r="L10507" s="215" t="s">
        <v>23803</v>
      </c>
      <c r="AD10507" s="216"/>
    </row>
    <row r="10508" spans="1:30" s="215" customFormat="1" x14ac:dyDescent="0.25">
      <c r="A10508" s="215" t="s">
        <v>160</v>
      </c>
      <c r="B10508" s="215">
        <v>6300</v>
      </c>
      <c r="C10508" s="215" t="s">
        <v>308</v>
      </c>
      <c r="D10508" s="215">
        <v>960455</v>
      </c>
      <c r="E10508" s="215">
        <v>1040</v>
      </c>
      <c r="F10508" s="215">
        <v>1211</v>
      </c>
      <c r="G10508" s="215">
        <v>1004</v>
      </c>
      <c r="I10508" s="215" t="s">
        <v>24730</v>
      </c>
      <c r="J10508" s="215" t="s">
        <v>24731</v>
      </c>
      <c r="K10508" s="215" t="s">
        <v>328</v>
      </c>
      <c r="L10508" s="215" t="s">
        <v>24740</v>
      </c>
      <c r="AD10508" s="216"/>
    </row>
    <row r="10509" spans="1:30" s="215" customFormat="1" x14ac:dyDescent="0.25">
      <c r="A10509" s="215" t="s">
        <v>160</v>
      </c>
      <c r="B10509" s="215">
        <v>6300</v>
      </c>
      <c r="C10509" s="215" t="s">
        <v>308</v>
      </c>
      <c r="D10509" s="215">
        <v>960489</v>
      </c>
      <c r="E10509" s="215">
        <v>1040</v>
      </c>
      <c r="F10509" s="215">
        <v>1121</v>
      </c>
      <c r="G10509" s="215">
        <v>1004</v>
      </c>
      <c r="I10509" s="215" t="s">
        <v>6898</v>
      </c>
      <c r="J10509" s="215" t="s">
        <v>6899</v>
      </c>
      <c r="K10509" s="215" t="s">
        <v>328</v>
      </c>
      <c r="L10509" s="215" t="s">
        <v>7443</v>
      </c>
      <c r="AD10509" s="216"/>
    </row>
    <row r="10510" spans="1:30" s="215" customFormat="1" x14ac:dyDescent="0.25">
      <c r="A10510" s="215" t="s">
        <v>160</v>
      </c>
      <c r="B10510" s="215">
        <v>6300</v>
      </c>
      <c r="C10510" s="215" t="s">
        <v>308</v>
      </c>
      <c r="D10510" s="215">
        <v>960507</v>
      </c>
      <c r="E10510" s="215">
        <v>1040</v>
      </c>
      <c r="F10510" s="215">
        <v>1242</v>
      </c>
      <c r="G10510" s="215">
        <v>1004</v>
      </c>
      <c r="I10510" s="215" t="s">
        <v>5591</v>
      </c>
      <c r="J10510" s="215" t="s">
        <v>5592</v>
      </c>
      <c r="K10510" s="215" t="s">
        <v>328</v>
      </c>
      <c r="L10510" s="215" t="s">
        <v>7444</v>
      </c>
      <c r="AD10510" s="216"/>
    </row>
    <row r="10511" spans="1:30" s="215" customFormat="1" x14ac:dyDescent="0.25">
      <c r="A10511" s="215" t="s">
        <v>160</v>
      </c>
      <c r="B10511" s="215">
        <v>6300</v>
      </c>
      <c r="C10511" s="215" t="s">
        <v>308</v>
      </c>
      <c r="D10511" s="215">
        <v>960540</v>
      </c>
      <c r="E10511" s="215">
        <v>1020</v>
      </c>
      <c r="F10511" s="215">
        <v>1122</v>
      </c>
      <c r="G10511" s="215">
        <v>1004</v>
      </c>
      <c r="I10511" s="215" t="s">
        <v>11838</v>
      </c>
      <c r="J10511" s="215" t="s">
        <v>11839</v>
      </c>
      <c r="K10511" s="215" t="s">
        <v>328</v>
      </c>
      <c r="L10511" s="215" t="s">
        <v>11841</v>
      </c>
      <c r="AD10511" s="216"/>
    </row>
    <row r="10512" spans="1:30" s="215" customFormat="1" x14ac:dyDescent="0.25">
      <c r="A10512" s="215" t="s">
        <v>160</v>
      </c>
      <c r="B10512" s="215">
        <v>6300</v>
      </c>
      <c r="C10512" s="215" t="s">
        <v>308</v>
      </c>
      <c r="D10512" s="215">
        <v>960577</v>
      </c>
      <c r="E10512" s="215">
        <v>1040</v>
      </c>
      <c r="F10512" s="215">
        <v>1211</v>
      </c>
      <c r="G10512" s="215">
        <v>1004</v>
      </c>
      <c r="I10512" s="215" t="s">
        <v>6900</v>
      </c>
      <c r="J10512" s="215" t="s">
        <v>6901</v>
      </c>
      <c r="K10512" s="215" t="s">
        <v>328</v>
      </c>
      <c r="L10512" s="215" t="s">
        <v>7445</v>
      </c>
      <c r="AD10512" s="216"/>
    </row>
    <row r="10513" spans="1:30" s="215" customFormat="1" x14ac:dyDescent="0.25">
      <c r="A10513" s="215" t="s">
        <v>160</v>
      </c>
      <c r="B10513" s="215">
        <v>6300</v>
      </c>
      <c r="C10513" s="215" t="s">
        <v>308</v>
      </c>
      <c r="D10513" s="215">
        <v>960578</v>
      </c>
      <c r="E10513" s="215">
        <v>1030</v>
      </c>
      <c r="F10513" s="215">
        <v>1122</v>
      </c>
      <c r="G10513" s="215">
        <v>1004</v>
      </c>
      <c r="I10513" s="215" t="s">
        <v>6902</v>
      </c>
      <c r="J10513" s="215" t="s">
        <v>6903</v>
      </c>
      <c r="K10513" s="215" t="s">
        <v>328</v>
      </c>
      <c r="L10513" s="215" t="s">
        <v>7446</v>
      </c>
      <c r="AD10513" s="216"/>
    </row>
    <row r="10514" spans="1:30" s="215" customFormat="1" x14ac:dyDescent="0.25">
      <c r="A10514" s="215" t="s">
        <v>160</v>
      </c>
      <c r="B10514" s="215">
        <v>6300</v>
      </c>
      <c r="C10514" s="215" t="s">
        <v>308</v>
      </c>
      <c r="D10514" s="215">
        <v>960582</v>
      </c>
      <c r="E10514" s="215">
        <v>1020</v>
      </c>
      <c r="F10514" s="215">
        <v>1122</v>
      </c>
      <c r="G10514" s="215">
        <v>1004</v>
      </c>
      <c r="I10514" s="215" t="s">
        <v>5593</v>
      </c>
      <c r="J10514" s="215" t="s">
        <v>5594</v>
      </c>
      <c r="K10514" s="215" t="s">
        <v>328</v>
      </c>
      <c r="L10514" s="215" t="s">
        <v>7446</v>
      </c>
      <c r="AD10514" s="216"/>
    </row>
    <row r="10515" spans="1:30" s="215" customFormat="1" x14ac:dyDescent="0.25">
      <c r="A10515" s="215" t="s">
        <v>160</v>
      </c>
      <c r="B10515" s="215">
        <v>6300</v>
      </c>
      <c r="C10515" s="215" t="s">
        <v>308</v>
      </c>
      <c r="D10515" s="215">
        <v>960704</v>
      </c>
      <c r="E10515" s="215">
        <v>1030</v>
      </c>
      <c r="F10515" s="215">
        <v>1121</v>
      </c>
      <c r="G10515" s="215">
        <v>1004</v>
      </c>
      <c r="I10515" s="215" t="s">
        <v>5595</v>
      </c>
      <c r="J10515" s="215" t="s">
        <v>5596</v>
      </c>
      <c r="K10515" s="215" t="s">
        <v>328</v>
      </c>
      <c r="L10515" s="215" t="s">
        <v>7447</v>
      </c>
      <c r="AD10515" s="216"/>
    </row>
    <row r="10516" spans="1:30" s="215" customFormat="1" x14ac:dyDescent="0.25">
      <c r="A10516" s="215" t="s">
        <v>160</v>
      </c>
      <c r="B10516" s="215">
        <v>6300</v>
      </c>
      <c r="C10516" s="215" t="s">
        <v>308</v>
      </c>
      <c r="D10516" s="215">
        <v>960710</v>
      </c>
      <c r="E10516" s="215">
        <v>1040</v>
      </c>
      <c r="F10516" s="215">
        <v>1211</v>
      </c>
      <c r="G10516" s="215">
        <v>1004</v>
      </c>
      <c r="I10516" s="215" t="s">
        <v>10406</v>
      </c>
      <c r="J10516" s="215" t="s">
        <v>10407</v>
      </c>
      <c r="K10516" s="215" t="s">
        <v>8688</v>
      </c>
      <c r="L10516" s="215" t="s">
        <v>11424</v>
      </c>
      <c r="AD10516" s="216"/>
    </row>
    <row r="10517" spans="1:30" s="215" customFormat="1" x14ac:dyDescent="0.25">
      <c r="A10517" s="215" t="s">
        <v>160</v>
      </c>
      <c r="B10517" s="215">
        <v>6300</v>
      </c>
      <c r="C10517" s="215" t="s">
        <v>308</v>
      </c>
      <c r="D10517" s="215">
        <v>960711</v>
      </c>
      <c r="E10517" s="215">
        <v>1060</v>
      </c>
      <c r="F10517" s="215">
        <v>1274</v>
      </c>
      <c r="G10517" s="215">
        <v>1004</v>
      </c>
      <c r="I10517" s="215" t="s">
        <v>10408</v>
      </c>
      <c r="J10517" s="215" t="s">
        <v>10409</v>
      </c>
      <c r="K10517" s="215" t="s">
        <v>8688</v>
      </c>
      <c r="L10517" s="215" t="s">
        <v>11425</v>
      </c>
      <c r="AD10517" s="216"/>
    </row>
    <row r="10518" spans="1:30" s="215" customFormat="1" x14ac:dyDescent="0.25">
      <c r="A10518" s="215" t="s">
        <v>160</v>
      </c>
      <c r="B10518" s="215">
        <v>6300</v>
      </c>
      <c r="C10518" s="215" t="s">
        <v>308</v>
      </c>
      <c r="D10518" s="215">
        <v>960723</v>
      </c>
      <c r="E10518" s="215">
        <v>1060</v>
      </c>
      <c r="F10518" s="215">
        <v>1241</v>
      </c>
      <c r="G10518" s="215">
        <v>1004</v>
      </c>
      <c r="I10518" s="215" t="s">
        <v>10410</v>
      </c>
      <c r="J10518" s="215" t="s">
        <v>10411</v>
      </c>
      <c r="K10518" s="215" t="s">
        <v>8688</v>
      </c>
      <c r="L10518" s="215" t="s">
        <v>11426</v>
      </c>
      <c r="AD10518" s="216"/>
    </row>
    <row r="10519" spans="1:30" s="215" customFormat="1" x14ac:dyDescent="0.25">
      <c r="A10519" s="215" t="s">
        <v>160</v>
      </c>
      <c r="B10519" s="215">
        <v>6300</v>
      </c>
      <c r="C10519" s="215" t="s">
        <v>308</v>
      </c>
      <c r="D10519" s="215">
        <v>960742</v>
      </c>
      <c r="E10519" s="215">
        <v>1040</v>
      </c>
      <c r="F10519" s="215">
        <v>1212</v>
      </c>
      <c r="G10519" s="215">
        <v>1004</v>
      </c>
      <c r="I10519" s="215" t="s">
        <v>10412</v>
      </c>
      <c r="J10519" s="215" t="s">
        <v>10413</v>
      </c>
      <c r="K10519" s="215" t="s">
        <v>8688</v>
      </c>
      <c r="L10519" s="215" t="s">
        <v>11427</v>
      </c>
      <c r="AD10519" s="216"/>
    </row>
    <row r="10520" spans="1:30" s="215" customFormat="1" x14ac:dyDescent="0.25">
      <c r="A10520" s="215" t="s">
        <v>160</v>
      </c>
      <c r="B10520" s="215">
        <v>6300</v>
      </c>
      <c r="C10520" s="215" t="s">
        <v>308</v>
      </c>
      <c r="D10520" s="215">
        <v>960758</v>
      </c>
      <c r="E10520" s="215">
        <v>1030</v>
      </c>
      <c r="F10520" s="215">
        <v>1110</v>
      </c>
      <c r="G10520" s="215">
        <v>1004</v>
      </c>
      <c r="I10520" s="215" t="s">
        <v>6904</v>
      </c>
      <c r="J10520" s="215" t="s">
        <v>6905</v>
      </c>
      <c r="K10520" s="215" t="s">
        <v>328</v>
      </c>
      <c r="L10520" s="215" t="s">
        <v>7448</v>
      </c>
      <c r="AD10520" s="216"/>
    </row>
    <row r="10521" spans="1:30" s="215" customFormat="1" x14ac:dyDescent="0.25">
      <c r="A10521" s="215" t="s">
        <v>160</v>
      </c>
      <c r="B10521" s="215">
        <v>6300</v>
      </c>
      <c r="C10521" s="215" t="s">
        <v>308</v>
      </c>
      <c r="D10521" s="215">
        <v>960780</v>
      </c>
      <c r="E10521" s="215">
        <v>1020</v>
      </c>
      <c r="F10521" s="215">
        <v>1110</v>
      </c>
      <c r="G10521" s="215">
        <v>1004</v>
      </c>
      <c r="I10521" s="215" t="s">
        <v>6906</v>
      </c>
      <c r="J10521" s="215" t="s">
        <v>6907</v>
      </c>
      <c r="K10521" s="215" t="s">
        <v>328</v>
      </c>
      <c r="L10521" s="215" t="s">
        <v>7449</v>
      </c>
      <c r="AD10521" s="216"/>
    </row>
    <row r="10522" spans="1:30" s="215" customFormat="1" x14ac:dyDescent="0.25">
      <c r="A10522" s="215" t="s">
        <v>160</v>
      </c>
      <c r="B10522" s="215">
        <v>6300</v>
      </c>
      <c r="C10522" s="215" t="s">
        <v>308</v>
      </c>
      <c r="D10522" s="215">
        <v>960783</v>
      </c>
      <c r="E10522" s="215">
        <v>1060</v>
      </c>
      <c r="G10522" s="215">
        <v>1004</v>
      </c>
      <c r="I10522" s="215" t="s">
        <v>10414</v>
      </c>
      <c r="J10522" s="215" t="s">
        <v>10415</v>
      </c>
      <c r="K10522" s="215" t="s">
        <v>8688</v>
      </c>
      <c r="L10522" s="215" t="s">
        <v>11428</v>
      </c>
      <c r="AD10522" s="216"/>
    </row>
    <row r="10523" spans="1:30" s="215" customFormat="1" x14ac:dyDescent="0.25">
      <c r="A10523" s="215" t="s">
        <v>160</v>
      </c>
      <c r="B10523" s="215">
        <v>6300</v>
      </c>
      <c r="C10523" s="215" t="s">
        <v>308</v>
      </c>
      <c r="D10523" s="215">
        <v>960784</v>
      </c>
      <c r="E10523" s="215">
        <v>1040</v>
      </c>
      <c r="F10523" s="215">
        <v>1211</v>
      </c>
      <c r="G10523" s="215">
        <v>1004</v>
      </c>
      <c r="I10523" s="215" t="s">
        <v>10416</v>
      </c>
      <c r="J10523" s="215" t="s">
        <v>10417</v>
      </c>
      <c r="K10523" s="215" t="s">
        <v>8688</v>
      </c>
      <c r="L10523" s="215" t="s">
        <v>11429</v>
      </c>
      <c r="AD10523" s="216"/>
    </row>
    <row r="10524" spans="1:30" s="215" customFormat="1" x14ac:dyDescent="0.25">
      <c r="A10524" s="215" t="s">
        <v>160</v>
      </c>
      <c r="B10524" s="215">
        <v>6300</v>
      </c>
      <c r="C10524" s="215" t="s">
        <v>308</v>
      </c>
      <c r="D10524" s="215">
        <v>960786</v>
      </c>
      <c r="E10524" s="215">
        <v>1060</v>
      </c>
      <c r="F10524" s="215">
        <v>1274</v>
      </c>
      <c r="G10524" s="215">
        <v>1004</v>
      </c>
      <c r="I10524" s="215" t="s">
        <v>10418</v>
      </c>
      <c r="J10524" s="215" t="s">
        <v>10419</v>
      </c>
      <c r="K10524" s="215" t="s">
        <v>8688</v>
      </c>
      <c r="L10524" s="215" t="s">
        <v>11430</v>
      </c>
      <c r="AD10524" s="216"/>
    </row>
    <row r="10525" spans="1:30" s="215" customFormat="1" x14ac:dyDescent="0.25">
      <c r="A10525" s="215" t="s">
        <v>160</v>
      </c>
      <c r="B10525" s="215">
        <v>6300</v>
      </c>
      <c r="C10525" s="215" t="s">
        <v>308</v>
      </c>
      <c r="D10525" s="215">
        <v>960799</v>
      </c>
      <c r="E10525" s="215">
        <v>1040</v>
      </c>
      <c r="F10525" s="215">
        <v>1212</v>
      </c>
      <c r="G10525" s="215">
        <v>1004</v>
      </c>
      <c r="I10525" s="215" t="s">
        <v>10420</v>
      </c>
      <c r="J10525" s="215" t="s">
        <v>10421</v>
      </c>
      <c r="K10525" s="215" t="s">
        <v>8688</v>
      </c>
      <c r="L10525" s="215" t="s">
        <v>11431</v>
      </c>
      <c r="AD10525" s="216"/>
    </row>
    <row r="10526" spans="1:30" s="215" customFormat="1" x14ac:dyDescent="0.25">
      <c r="A10526" s="215" t="s">
        <v>160</v>
      </c>
      <c r="B10526" s="215">
        <v>6300</v>
      </c>
      <c r="C10526" s="215" t="s">
        <v>308</v>
      </c>
      <c r="D10526" s="215">
        <v>960804</v>
      </c>
      <c r="E10526" s="215">
        <v>1040</v>
      </c>
      <c r="F10526" s="215">
        <v>1211</v>
      </c>
      <c r="G10526" s="215">
        <v>1004</v>
      </c>
      <c r="I10526" s="215" t="s">
        <v>10422</v>
      </c>
      <c r="J10526" s="215" t="s">
        <v>10423</v>
      </c>
      <c r="K10526" s="215" t="s">
        <v>8688</v>
      </c>
      <c r="L10526" s="215" t="s">
        <v>11432</v>
      </c>
      <c r="AD10526" s="216"/>
    </row>
    <row r="10527" spans="1:30" s="215" customFormat="1" x14ac:dyDescent="0.25">
      <c r="A10527" s="215" t="s">
        <v>160</v>
      </c>
      <c r="B10527" s="215">
        <v>6300</v>
      </c>
      <c r="C10527" s="215" t="s">
        <v>308</v>
      </c>
      <c r="D10527" s="215">
        <v>960805</v>
      </c>
      <c r="E10527" s="215">
        <v>1040</v>
      </c>
      <c r="F10527" s="215">
        <v>1211</v>
      </c>
      <c r="G10527" s="215">
        <v>1004</v>
      </c>
      <c r="I10527" s="215" t="s">
        <v>5597</v>
      </c>
      <c r="J10527" s="215" t="s">
        <v>5598</v>
      </c>
      <c r="K10527" s="215" t="s">
        <v>328</v>
      </c>
      <c r="L10527" s="215" t="s">
        <v>7450</v>
      </c>
      <c r="AD10527" s="216"/>
    </row>
    <row r="10528" spans="1:30" s="215" customFormat="1" x14ac:dyDescent="0.25">
      <c r="A10528" s="215" t="s">
        <v>160</v>
      </c>
      <c r="B10528" s="215">
        <v>6300</v>
      </c>
      <c r="C10528" s="215" t="s">
        <v>308</v>
      </c>
      <c r="D10528" s="215">
        <v>960814</v>
      </c>
      <c r="E10528" s="215">
        <v>1020</v>
      </c>
      <c r="F10528" s="215">
        <v>1122</v>
      </c>
      <c r="G10528" s="215">
        <v>1004</v>
      </c>
      <c r="I10528" s="215" t="s">
        <v>6908</v>
      </c>
      <c r="J10528" s="215" t="s">
        <v>6909</v>
      </c>
      <c r="K10528" s="215" t="s">
        <v>328</v>
      </c>
      <c r="L10528" s="215" t="s">
        <v>7451</v>
      </c>
      <c r="AD10528" s="216"/>
    </row>
    <row r="10529" spans="1:30" s="215" customFormat="1" x14ac:dyDescent="0.25">
      <c r="A10529" s="215" t="s">
        <v>160</v>
      </c>
      <c r="B10529" s="215">
        <v>6300</v>
      </c>
      <c r="C10529" s="215" t="s">
        <v>308</v>
      </c>
      <c r="D10529" s="215">
        <v>960822</v>
      </c>
      <c r="E10529" s="215">
        <v>1040</v>
      </c>
      <c r="F10529" s="215">
        <v>1211</v>
      </c>
      <c r="G10529" s="215">
        <v>1004</v>
      </c>
      <c r="I10529" s="215" t="s">
        <v>6910</v>
      </c>
      <c r="J10529" s="215" t="s">
        <v>6911</v>
      </c>
      <c r="K10529" s="215" t="s">
        <v>328</v>
      </c>
      <c r="L10529" s="215" t="s">
        <v>7452</v>
      </c>
      <c r="AD10529" s="216"/>
    </row>
    <row r="10530" spans="1:30" s="215" customFormat="1" x14ac:dyDescent="0.25">
      <c r="A10530" s="215" t="s">
        <v>160</v>
      </c>
      <c r="B10530" s="215">
        <v>6300</v>
      </c>
      <c r="C10530" s="215" t="s">
        <v>308</v>
      </c>
      <c r="D10530" s="215">
        <v>960832</v>
      </c>
      <c r="E10530" s="215">
        <v>1060</v>
      </c>
      <c r="F10530" s="215">
        <v>1252</v>
      </c>
      <c r="G10530" s="215">
        <v>1004</v>
      </c>
      <c r="I10530" s="215" t="s">
        <v>6912</v>
      </c>
      <c r="J10530" s="215" t="s">
        <v>6913</v>
      </c>
      <c r="K10530" s="215" t="s">
        <v>328</v>
      </c>
      <c r="L10530" s="215" t="s">
        <v>7453</v>
      </c>
      <c r="AD10530" s="216"/>
    </row>
    <row r="10531" spans="1:30" s="215" customFormat="1" x14ac:dyDescent="0.25">
      <c r="A10531" s="215" t="s">
        <v>160</v>
      </c>
      <c r="B10531" s="215">
        <v>6300</v>
      </c>
      <c r="C10531" s="215" t="s">
        <v>308</v>
      </c>
      <c r="D10531" s="215">
        <v>3166531</v>
      </c>
      <c r="E10531" s="215">
        <v>1020</v>
      </c>
      <c r="F10531" s="215">
        <v>1122</v>
      </c>
      <c r="G10531" s="215">
        <v>1004</v>
      </c>
      <c r="I10531" s="215" t="s">
        <v>5599</v>
      </c>
      <c r="J10531" s="215" t="s">
        <v>5600</v>
      </c>
      <c r="K10531" s="215" t="s">
        <v>328</v>
      </c>
      <c r="L10531" s="215" t="s">
        <v>7454</v>
      </c>
      <c r="AD10531" s="216"/>
    </row>
    <row r="10532" spans="1:30" s="215" customFormat="1" x14ac:dyDescent="0.25">
      <c r="A10532" s="215" t="s">
        <v>160</v>
      </c>
      <c r="B10532" s="215">
        <v>6300</v>
      </c>
      <c r="C10532" s="215" t="s">
        <v>308</v>
      </c>
      <c r="D10532" s="215">
        <v>3166535</v>
      </c>
      <c r="E10532" s="215">
        <v>1020</v>
      </c>
      <c r="F10532" s="215">
        <v>1122</v>
      </c>
      <c r="G10532" s="215">
        <v>1004</v>
      </c>
      <c r="I10532" s="215" t="s">
        <v>5601</v>
      </c>
      <c r="J10532" s="215" t="s">
        <v>5602</v>
      </c>
      <c r="K10532" s="215" t="s">
        <v>328</v>
      </c>
      <c r="L10532" s="215" t="s">
        <v>7422</v>
      </c>
      <c r="AD10532" s="216"/>
    </row>
    <row r="10533" spans="1:30" s="215" customFormat="1" x14ac:dyDescent="0.25">
      <c r="A10533" s="215" t="s">
        <v>160</v>
      </c>
      <c r="B10533" s="215">
        <v>6300</v>
      </c>
      <c r="C10533" s="215" t="s">
        <v>308</v>
      </c>
      <c r="D10533" s="215">
        <v>3166574</v>
      </c>
      <c r="E10533" s="215">
        <v>1040</v>
      </c>
      <c r="F10533" s="215">
        <v>1212</v>
      </c>
      <c r="G10533" s="215">
        <v>1004</v>
      </c>
      <c r="I10533" s="215" t="s">
        <v>10424</v>
      </c>
      <c r="J10533" s="215" t="s">
        <v>10425</v>
      </c>
      <c r="K10533" s="215" t="s">
        <v>8688</v>
      </c>
      <c r="L10533" s="215" t="s">
        <v>11433</v>
      </c>
      <c r="AD10533" s="216"/>
    </row>
    <row r="10534" spans="1:30" s="215" customFormat="1" x14ac:dyDescent="0.25">
      <c r="A10534" s="215" t="s">
        <v>160</v>
      </c>
      <c r="B10534" s="215">
        <v>6300</v>
      </c>
      <c r="C10534" s="215" t="s">
        <v>308</v>
      </c>
      <c r="D10534" s="215">
        <v>3166630</v>
      </c>
      <c r="E10534" s="215">
        <v>1020</v>
      </c>
      <c r="F10534" s="215">
        <v>1110</v>
      </c>
      <c r="G10534" s="215">
        <v>1004</v>
      </c>
      <c r="I10534" s="215" t="s">
        <v>10426</v>
      </c>
      <c r="J10534" s="215" t="s">
        <v>10427</v>
      </c>
      <c r="K10534" s="215" t="s">
        <v>8688</v>
      </c>
      <c r="L10534" s="215" t="s">
        <v>11434</v>
      </c>
      <c r="AD10534" s="216"/>
    </row>
    <row r="10535" spans="1:30" s="215" customFormat="1" x14ac:dyDescent="0.25">
      <c r="A10535" s="215" t="s">
        <v>160</v>
      </c>
      <c r="B10535" s="215">
        <v>6300</v>
      </c>
      <c r="C10535" s="215" t="s">
        <v>308</v>
      </c>
      <c r="D10535" s="215">
        <v>3166681</v>
      </c>
      <c r="E10535" s="215">
        <v>1020</v>
      </c>
      <c r="F10535" s="215">
        <v>1121</v>
      </c>
      <c r="G10535" s="215">
        <v>1004</v>
      </c>
      <c r="I10535" s="215" t="s">
        <v>5603</v>
      </c>
      <c r="J10535" s="215" t="s">
        <v>5604</v>
      </c>
      <c r="K10535" s="215" t="s">
        <v>328</v>
      </c>
      <c r="L10535" s="215" t="s">
        <v>7455</v>
      </c>
      <c r="AD10535" s="216"/>
    </row>
    <row r="10536" spans="1:30" s="215" customFormat="1" x14ac:dyDescent="0.25">
      <c r="A10536" s="215" t="s">
        <v>160</v>
      </c>
      <c r="B10536" s="215">
        <v>6300</v>
      </c>
      <c r="C10536" s="215" t="s">
        <v>308</v>
      </c>
      <c r="D10536" s="215">
        <v>3166683</v>
      </c>
      <c r="E10536" s="215">
        <v>1040</v>
      </c>
      <c r="F10536" s="215">
        <v>1212</v>
      </c>
      <c r="G10536" s="215">
        <v>1004</v>
      </c>
      <c r="I10536" s="215" t="s">
        <v>10428</v>
      </c>
      <c r="J10536" s="215" t="s">
        <v>10429</v>
      </c>
      <c r="K10536" s="215" t="s">
        <v>8688</v>
      </c>
      <c r="L10536" s="215" t="s">
        <v>11435</v>
      </c>
      <c r="AD10536" s="216"/>
    </row>
    <row r="10537" spans="1:30" s="215" customFormat="1" x14ac:dyDescent="0.25">
      <c r="A10537" s="215" t="s">
        <v>160</v>
      </c>
      <c r="B10537" s="215">
        <v>6300</v>
      </c>
      <c r="C10537" s="215" t="s">
        <v>308</v>
      </c>
      <c r="D10537" s="215">
        <v>3166723</v>
      </c>
      <c r="E10537" s="215">
        <v>1040</v>
      </c>
      <c r="F10537" s="215">
        <v>1211</v>
      </c>
      <c r="G10537" s="215">
        <v>1004</v>
      </c>
      <c r="I10537" s="215" t="s">
        <v>5605</v>
      </c>
      <c r="J10537" s="215" t="s">
        <v>5606</v>
      </c>
      <c r="K10537" s="215" t="s">
        <v>328</v>
      </c>
      <c r="L10537" s="215" t="s">
        <v>7452</v>
      </c>
      <c r="AD10537" s="216"/>
    </row>
    <row r="10538" spans="1:30" s="215" customFormat="1" x14ac:dyDescent="0.25">
      <c r="A10538" s="215" t="s">
        <v>160</v>
      </c>
      <c r="B10538" s="215">
        <v>6300</v>
      </c>
      <c r="C10538" s="215" t="s">
        <v>308</v>
      </c>
      <c r="D10538" s="215">
        <v>9017674</v>
      </c>
      <c r="E10538" s="215">
        <v>1030</v>
      </c>
      <c r="F10538" s="215">
        <v>1110</v>
      </c>
      <c r="G10538" s="215">
        <v>1004</v>
      </c>
      <c r="I10538" s="215" t="s">
        <v>5607</v>
      </c>
      <c r="J10538" s="215" t="s">
        <v>5608</v>
      </c>
      <c r="K10538" s="215" t="s">
        <v>328</v>
      </c>
      <c r="L10538" s="215" t="s">
        <v>7430</v>
      </c>
      <c r="AD10538" s="216"/>
    </row>
    <row r="10539" spans="1:30" s="215" customFormat="1" x14ac:dyDescent="0.25">
      <c r="A10539" s="215" t="s">
        <v>160</v>
      </c>
      <c r="B10539" s="215">
        <v>6300</v>
      </c>
      <c r="C10539" s="215" t="s">
        <v>308</v>
      </c>
      <c r="D10539" s="215">
        <v>9017718</v>
      </c>
      <c r="E10539" s="215">
        <v>1040</v>
      </c>
      <c r="F10539" s="215">
        <v>1211</v>
      </c>
      <c r="G10539" s="215">
        <v>1004</v>
      </c>
      <c r="I10539" s="215" t="s">
        <v>6914</v>
      </c>
      <c r="J10539" s="215" t="s">
        <v>6915</v>
      </c>
      <c r="K10539" s="215" t="s">
        <v>328</v>
      </c>
      <c r="L10539" s="215" t="s">
        <v>7427</v>
      </c>
      <c r="AD10539" s="216"/>
    </row>
    <row r="10540" spans="1:30" s="215" customFormat="1" x14ac:dyDescent="0.25">
      <c r="A10540" s="215" t="s">
        <v>160</v>
      </c>
      <c r="B10540" s="215">
        <v>6300</v>
      </c>
      <c r="C10540" s="215" t="s">
        <v>308</v>
      </c>
      <c r="D10540" s="215">
        <v>9017722</v>
      </c>
      <c r="E10540" s="215">
        <v>1020</v>
      </c>
      <c r="F10540" s="215">
        <v>1122</v>
      </c>
      <c r="G10540" s="215">
        <v>1004</v>
      </c>
      <c r="I10540" s="215" t="s">
        <v>5609</v>
      </c>
      <c r="J10540" s="215" t="s">
        <v>5610</v>
      </c>
      <c r="K10540" s="215" t="s">
        <v>328</v>
      </c>
      <c r="L10540" s="215" t="s">
        <v>7456</v>
      </c>
      <c r="AD10540" s="216"/>
    </row>
    <row r="10541" spans="1:30" s="215" customFormat="1" x14ac:dyDescent="0.25">
      <c r="A10541" s="215" t="s">
        <v>160</v>
      </c>
      <c r="B10541" s="215">
        <v>6300</v>
      </c>
      <c r="C10541" s="215" t="s">
        <v>308</v>
      </c>
      <c r="D10541" s="215">
        <v>9017723</v>
      </c>
      <c r="E10541" s="215">
        <v>1020</v>
      </c>
      <c r="F10541" s="215">
        <v>1122</v>
      </c>
      <c r="G10541" s="215">
        <v>1004</v>
      </c>
      <c r="I10541" s="215" t="s">
        <v>6916</v>
      </c>
      <c r="J10541" s="215" t="s">
        <v>6917</v>
      </c>
      <c r="K10541" s="215" t="s">
        <v>328</v>
      </c>
      <c r="L10541" s="215" t="s">
        <v>7457</v>
      </c>
      <c r="AD10541" s="216"/>
    </row>
    <row r="10542" spans="1:30" s="215" customFormat="1" x14ac:dyDescent="0.25">
      <c r="A10542" s="215" t="s">
        <v>160</v>
      </c>
      <c r="B10542" s="215">
        <v>6300</v>
      </c>
      <c r="C10542" s="215" t="s">
        <v>308</v>
      </c>
      <c r="D10542" s="215">
        <v>9017750</v>
      </c>
      <c r="E10542" s="215">
        <v>1020</v>
      </c>
      <c r="F10542" s="215">
        <v>1121</v>
      </c>
      <c r="G10542" s="215">
        <v>1004</v>
      </c>
      <c r="I10542" s="215" t="s">
        <v>6918</v>
      </c>
      <c r="J10542" s="215" t="s">
        <v>6919</v>
      </c>
      <c r="K10542" s="215" t="s">
        <v>328</v>
      </c>
      <c r="L10542" s="215" t="s">
        <v>7455</v>
      </c>
      <c r="AD10542" s="216"/>
    </row>
    <row r="10543" spans="1:30" s="215" customFormat="1" x14ac:dyDescent="0.25">
      <c r="A10543" s="215" t="s">
        <v>160</v>
      </c>
      <c r="B10543" s="215">
        <v>6300</v>
      </c>
      <c r="C10543" s="215" t="s">
        <v>308</v>
      </c>
      <c r="D10543" s="215">
        <v>9017754</v>
      </c>
      <c r="E10543" s="215">
        <v>1060</v>
      </c>
      <c r="F10543" s="215">
        <v>1251</v>
      </c>
      <c r="G10543" s="215">
        <v>1004</v>
      </c>
      <c r="I10543" s="215" t="s">
        <v>6920</v>
      </c>
      <c r="J10543" s="215" t="s">
        <v>6921</v>
      </c>
      <c r="K10543" s="215" t="s">
        <v>328</v>
      </c>
      <c r="L10543" s="215" t="s">
        <v>7458</v>
      </c>
      <c r="AD10543" s="216"/>
    </row>
    <row r="10544" spans="1:30" s="215" customFormat="1" x14ac:dyDescent="0.25">
      <c r="A10544" s="215" t="s">
        <v>160</v>
      </c>
      <c r="B10544" s="215">
        <v>6300</v>
      </c>
      <c r="C10544" s="215" t="s">
        <v>308</v>
      </c>
      <c r="D10544" s="215">
        <v>9017755</v>
      </c>
      <c r="E10544" s="215">
        <v>1060</v>
      </c>
      <c r="F10544" s="215">
        <v>1251</v>
      </c>
      <c r="G10544" s="215">
        <v>1004</v>
      </c>
      <c r="I10544" s="215" t="s">
        <v>5611</v>
      </c>
      <c r="J10544" s="215" t="s">
        <v>5612</v>
      </c>
      <c r="K10544" s="215" t="s">
        <v>328</v>
      </c>
      <c r="L10544" s="215" t="s">
        <v>7458</v>
      </c>
      <c r="AD10544" s="216"/>
    </row>
    <row r="10545" spans="1:30" s="215" customFormat="1" x14ac:dyDescent="0.25">
      <c r="A10545" s="215" t="s">
        <v>160</v>
      </c>
      <c r="B10545" s="215">
        <v>6300</v>
      </c>
      <c r="C10545" s="215" t="s">
        <v>308</v>
      </c>
      <c r="D10545" s="215">
        <v>9018228</v>
      </c>
      <c r="E10545" s="215">
        <v>1040</v>
      </c>
      <c r="F10545" s="215">
        <v>1211</v>
      </c>
      <c r="G10545" s="215">
        <v>1004</v>
      </c>
      <c r="I10545" s="215" t="s">
        <v>10430</v>
      </c>
      <c r="J10545" s="215" t="s">
        <v>10431</v>
      </c>
      <c r="K10545" s="215" t="s">
        <v>8688</v>
      </c>
      <c r="L10545" s="215" t="s">
        <v>11436</v>
      </c>
      <c r="AD10545" s="216"/>
    </row>
    <row r="10546" spans="1:30" s="215" customFormat="1" x14ac:dyDescent="0.25">
      <c r="A10546" s="215" t="s">
        <v>160</v>
      </c>
      <c r="B10546" s="215">
        <v>6300</v>
      </c>
      <c r="C10546" s="215" t="s">
        <v>308</v>
      </c>
      <c r="D10546" s="215">
        <v>9066015</v>
      </c>
      <c r="E10546" s="215">
        <v>1040</v>
      </c>
      <c r="F10546" s="215">
        <v>1212</v>
      </c>
      <c r="G10546" s="215">
        <v>1004</v>
      </c>
      <c r="I10546" s="215" t="s">
        <v>10432</v>
      </c>
      <c r="J10546" s="215" t="s">
        <v>10433</v>
      </c>
      <c r="K10546" s="215" t="s">
        <v>8688</v>
      </c>
      <c r="L10546" s="215" t="s">
        <v>11437</v>
      </c>
      <c r="AD10546" s="216"/>
    </row>
    <row r="10547" spans="1:30" s="215" customFormat="1" x14ac:dyDescent="0.25">
      <c r="A10547" s="215" t="s">
        <v>160</v>
      </c>
      <c r="B10547" s="215">
        <v>6300</v>
      </c>
      <c r="C10547" s="215" t="s">
        <v>308</v>
      </c>
      <c r="D10547" s="215">
        <v>9080371</v>
      </c>
      <c r="E10547" s="215">
        <v>1060</v>
      </c>
      <c r="F10547" s="215">
        <v>1130</v>
      </c>
      <c r="G10547" s="215">
        <v>1004</v>
      </c>
      <c r="I10547" s="215" t="s">
        <v>5613</v>
      </c>
      <c r="J10547" s="215" t="s">
        <v>5614</v>
      </c>
      <c r="K10547" s="215" t="s">
        <v>328</v>
      </c>
      <c r="L10547" s="215" t="s">
        <v>7459</v>
      </c>
      <c r="AD10547" s="216"/>
    </row>
    <row r="10548" spans="1:30" s="215" customFormat="1" x14ac:dyDescent="0.25">
      <c r="A10548" s="215" t="s">
        <v>160</v>
      </c>
      <c r="B10548" s="215">
        <v>6300</v>
      </c>
      <c r="C10548" s="215" t="s">
        <v>308</v>
      </c>
      <c r="D10548" s="215">
        <v>101162603</v>
      </c>
      <c r="E10548" s="215">
        <v>1020</v>
      </c>
      <c r="F10548" s="215">
        <v>1122</v>
      </c>
      <c r="G10548" s="215">
        <v>1004</v>
      </c>
      <c r="I10548" s="215" t="s">
        <v>6922</v>
      </c>
      <c r="J10548" s="215" t="s">
        <v>6923</v>
      </c>
      <c r="K10548" s="215" t="s">
        <v>328</v>
      </c>
      <c r="L10548" s="215" t="s">
        <v>7460</v>
      </c>
      <c r="AD10548" s="216"/>
    </row>
    <row r="10549" spans="1:30" s="215" customFormat="1" x14ac:dyDescent="0.25">
      <c r="A10549" s="215" t="s">
        <v>160</v>
      </c>
      <c r="B10549" s="215">
        <v>6300</v>
      </c>
      <c r="C10549" s="215" t="s">
        <v>308</v>
      </c>
      <c r="D10549" s="215">
        <v>190013738</v>
      </c>
      <c r="E10549" s="215">
        <v>1040</v>
      </c>
      <c r="F10549" s="215">
        <v>1211</v>
      </c>
      <c r="G10549" s="215">
        <v>1004</v>
      </c>
      <c r="I10549" s="215" t="s">
        <v>6924</v>
      </c>
      <c r="J10549" s="215" t="s">
        <v>6925</v>
      </c>
      <c r="K10549" s="215" t="s">
        <v>328</v>
      </c>
      <c r="L10549" s="215" t="s">
        <v>7461</v>
      </c>
      <c r="AD10549" s="216"/>
    </row>
    <row r="10550" spans="1:30" s="215" customFormat="1" x14ac:dyDescent="0.25">
      <c r="A10550" s="215" t="s">
        <v>160</v>
      </c>
      <c r="B10550" s="215">
        <v>6300</v>
      </c>
      <c r="C10550" s="215" t="s">
        <v>308</v>
      </c>
      <c r="D10550" s="215">
        <v>190032008</v>
      </c>
      <c r="E10550" s="215">
        <v>1020</v>
      </c>
      <c r="F10550" s="215">
        <v>1122</v>
      </c>
      <c r="G10550" s="215">
        <v>1004</v>
      </c>
      <c r="I10550" s="215" t="s">
        <v>5615</v>
      </c>
      <c r="J10550" s="215" t="s">
        <v>5616</v>
      </c>
      <c r="K10550" s="215" t="s">
        <v>328</v>
      </c>
      <c r="L10550" s="215" t="s">
        <v>7503</v>
      </c>
      <c r="AD10550" s="216"/>
    </row>
    <row r="10551" spans="1:30" s="215" customFormat="1" x14ac:dyDescent="0.25">
      <c r="A10551" s="215" t="s">
        <v>160</v>
      </c>
      <c r="B10551" s="215">
        <v>6300</v>
      </c>
      <c r="C10551" s="215" t="s">
        <v>308</v>
      </c>
      <c r="D10551" s="215">
        <v>190032009</v>
      </c>
      <c r="E10551" s="215">
        <v>1020</v>
      </c>
      <c r="F10551" s="215">
        <v>1122</v>
      </c>
      <c r="G10551" s="215">
        <v>1004</v>
      </c>
      <c r="I10551" s="215" t="s">
        <v>5615</v>
      </c>
      <c r="J10551" s="215" t="s">
        <v>5616</v>
      </c>
      <c r="K10551" s="215" t="s">
        <v>328</v>
      </c>
      <c r="L10551" s="215" t="s">
        <v>7503</v>
      </c>
      <c r="AD10551" s="216"/>
    </row>
    <row r="10552" spans="1:30" s="215" customFormat="1" x14ac:dyDescent="0.25">
      <c r="A10552" s="215" t="s">
        <v>160</v>
      </c>
      <c r="B10552" s="215">
        <v>6300</v>
      </c>
      <c r="C10552" s="215" t="s">
        <v>308</v>
      </c>
      <c r="D10552" s="215">
        <v>190032011</v>
      </c>
      <c r="E10552" s="215">
        <v>1020</v>
      </c>
      <c r="F10552" s="215">
        <v>1122</v>
      </c>
      <c r="G10552" s="215">
        <v>1004</v>
      </c>
      <c r="I10552" s="215" t="s">
        <v>5615</v>
      </c>
      <c r="J10552" s="215" t="s">
        <v>5616</v>
      </c>
      <c r="K10552" s="215" t="s">
        <v>328</v>
      </c>
      <c r="L10552" s="215" t="s">
        <v>7503</v>
      </c>
      <c r="AD10552" s="216"/>
    </row>
    <row r="10553" spans="1:30" s="215" customFormat="1" x14ac:dyDescent="0.25">
      <c r="A10553" s="215" t="s">
        <v>160</v>
      </c>
      <c r="B10553" s="215">
        <v>6300</v>
      </c>
      <c r="C10553" s="215" t="s">
        <v>308</v>
      </c>
      <c r="D10553" s="215">
        <v>190057295</v>
      </c>
      <c r="E10553" s="215">
        <v>1020</v>
      </c>
      <c r="F10553" s="215">
        <v>1121</v>
      </c>
      <c r="G10553" s="215">
        <v>1004</v>
      </c>
      <c r="I10553" s="215" t="s">
        <v>10434</v>
      </c>
      <c r="J10553" s="215" t="s">
        <v>10435</v>
      </c>
      <c r="K10553" s="215" t="s">
        <v>8688</v>
      </c>
      <c r="L10553" s="215" t="s">
        <v>11438</v>
      </c>
      <c r="AD10553" s="216"/>
    </row>
    <row r="10554" spans="1:30" s="215" customFormat="1" x14ac:dyDescent="0.25">
      <c r="A10554" s="215" t="s">
        <v>160</v>
      </c>
      <c r="B10554" s="215">
        <v>6300</v>
      </c>
      <c r="C10554" s="215" t="s">
        <v>308</v>
      </c>
      <c r="D10554" s="215">
        <v>190084097</v>
      </c>
      <c r="E10554" s="215">
        <v>1060</v>
      </c>
      <c r="F10554" s="215">
        <v>1122</v>
      </c>
      <c r="G10554" s="215">
        <v>1004</v>
      </c>
      <c r="I10554" s="215" t="s">
        <v>5617</v>
      </c>
      <c r="J10554" s="215" t="s">
        <v>5618</v>
      </c>
      <c r="K10554" s="215" t="s">
        <v>328</v>
      </c>
      <c r="L10554" s="215" t="s">
        <v>7462</v>
      </c>
      <c r="AD10554" s="216"/>
    </row>
    <row r="10555" spans="1:30" s="215" customFormat="1" x14ac:dyDescent="0.25">
      <c r="A10555" s="215" t="s">
        <v>160</v>
      </c>
      <c r="B10555" s="215">
        <v>6300</v>
      </c>
      <c r="C10555" s="215" t="s">
        <v>308</v>
      </c>
      <c r="D10555" s="215">
        <v>190084098</v>
      </c>
      <c r="E10555" s="215">
        <v>1020</v>
      </c>
      <c r="F10555" s="215">
        <v>1122</v>
      </c>
      <c r="G10555" s="215">
        <v>1004</v>
      </c>
      <c r="I10555" s="215" t="s">
        <v>5617</v>
      </c>
      <c r="J10555" s="215" t="s">
        <v>5618</v>
      </c>
      <c r="K10555" s="215" t="s">
        <v>328</v>
      </c>
      <c r="L10555" s="215" t="s">
        <v>7462</v>
      </c>
      <c r="AD10555" s="216"/>
    </row>
    <row r="10556" spans="1:30" s="215" customFormat="1" x14ac:dyDescent="0.25">
      <c r="A10556" s="215" t="s">
        <v>160</v>
      </c>
      <c r="B10556" s="215">
        <v>6300</v>
      </c>
      <c r="C10556" s="215" t="s">
        <v>308</v>
      </c>
      <c r="D10556" s="215">
        <v>190104918</v>
      </c>
      <c r="E10556" s="215">
        <v>1060</v>
      </c>
      <c r="F10556" s="215">
        <v>1211</v>
      </c>
      <c r="G10556" s="215">
        <v>1004</v>
      </c>
      <c r="I10556" s="215" t="s">
        <v>5619</v>
      </c>
      <c r="J10556" s="215" t="s">
        <v>5620</v>
      </c>
      <c r="K10556" s="215" t="s">
        <v>328</v>
      </c>
      <c r="L10556" s="215" t="s">
        <v>7461</v>
      </c>
      <c r="AD10556" s="216"/>
    </row>
    <row r="10557" spans="1:30" s="215" customFormat="1" x14ac:dyDescent="0.25">
      <c r="A10557" s="215" t="s">
        <v>160</v>
      </c>
      <c r="B10557" s="215">
        <v>6300</v>
      </c>
      <c r="C10557" s="215" t="s">
        <v>308</v>
      </c>
      <c r="D10557" s="215">
        <v>190116411</v>
      </c>
      <c r="E10557" s="215">
        <v>1020</v>
      </c>
      <c r="F10557" s="215">
        <v>1122</v>
      </c>
      <c r="G10557" s="215">
        <v>1004</v>
      </c>
      <c r="I10557" s="215" t="s">
        <v>5621</v>
      </c>
      <c r="J10557" s="215" t="s">
        <v>5622</v>
      </c>
      <c r="K10557" s="215" t="s">
        <v>328</v>
      </c>
      <c r="L10557" s="215" t="s">
        <v>7436</v>
      </c>
      <c r="AD10557" s="216"/>
    </row>
    <row r="10558" spans="1:30" s="215" customFormat="1" x14ac:dyDescent="0.25">
      <c r="A10558" s="215" t="s">
        <v>160</v>
      </c>
      <c r="B10558" s="215">
        <v>6300</v>
      </c>
      <c r="C10558" s="215" t="s">
        <v>308</v>
      </c>
      <c r="D10558" s="215">
        <v>190116513</v>
      </c>
      <c r="E10558" s="215">
        <v>1020</v>
      </c>
      <c r="F10558" s="215">
        <v>1122</v>
      </c>
      <c r="G10558" s="215">
        <v>1004</v>
      </c>
      <c r="I10558" s="215" t="s">
        <v>5623</v>
      </c>
      <c r="J10558" s="215" t="s">
        <v>5624</v>
      </c>
      <c r="K10558" s="215" t="s">
        <v>328</v>
      </c>
      <c r="L10558" s="215" t="s">
        <v>7462</v>
      </c>
      <c r="AD10558" s="216"/>
    </row>
    <row r="10559" spans="1:30" s="215" customFormat="1" x14ac:dyDescent="0.25">
      <c r="A10559" s="215" t="s">
        <v>160</v>
      </c>
      <c r="B10559" s="215">
        <v>6300</v>
      </c>
      <c r="C10559" s="215" t="s">
        <v>308</v>
      </c>
      <c r="D10559" s="215">
        <v>190116975</v>
      </c>
      <c r="E10559" s="215">
        <v>1030</v>
      </c>
      <c r="F10559" s="215">
        <v>1122</v>
      </c>
      <c r="G10559" s="215">
        <v>1004</v>
      </c>
      <c r="I10559" s="215" t="s">
        <v>5625</v>
      </c>
      <c r="J10559" s="215" t="s">
        <v>5626</v>
      </c>
      <c r="K10559" s="215" t="s">
        <v>328</v>
      </c>
      <c r="L10559" s="215" t="s">
        <v>7462</v>
      </c>
      <c r="AD10559" s="216"/>
    </row>
    <row r="10560" spans="1:30" s="215" customFormat="1" x14ac:dyDescent="0.25">
      <c r="A10560" s="215" t="s">
        <v>160</v>
      </c>
      <c r="B10560" s="215">
        <v>6300</v>
      </c>
      <c r="C10560" s="215" t="s">
        <v>308</v>
      </c>
      <c r="D10560" s="215">
        <v>190117614</v>
      </c>
      <c r="E10560" s="215">
        <v>1060</v>
      </c>
      <c r="F10560" s="215">
        <v>1122</v>
      </c>
      <c r="G10560" s="215">
        <v>1004</v>
      </c>
      <c r="I10560" s="215" t="s">
        <v>5627</v>
      </c>
      <c r="J10560" s="215" t="s">
        <v>5628</v>
      </c>
      <c r="K10560" s="215" t="s">
        <v>328</v>
      </c>
      <c r="L10560" s="215" t="s">
        <v>7435</v>
      </c>
      <c r="AD10560" s="216"/>
    </row>
    <row r="10561" spans="1:30" s="215" customFormat="1" x14ac:dyDescent="0.25">
      <c r="A10561" s="215" t="s">
        <v>160</v>
      </c>
      <c r="B10561" s="215">
        <v>6300</v>
      </c>
      <c r="C10561" s="215" t="s">
        <v>308</v>
      </c>
      <c r="D10561" s="215">
        <v>190117615</v>
      </c>
      <c r="E10561" s="215">
        <v>1060</v>
      </c>
      <c r="F10561" s="215">
        <v>1122</v>
      </c>
      <c r="G10561" s="215">
        <v>1004</v>
      </c>
      <c r="I10561" s="215" t="s">
        <v>5629</v>
      </c>
      <c r="J10561" s="215" t="s">
        <v>5630</v>
      </c>
      <c r="K10561" s="215" t="s">
        <v>328</v>
      </c>
      <c r="L10561" s="215" t="s">
        <v>7435</v>
      </c>
      <c r="AD10561" s="216"/>
    </row>
    <row r="10562" spans="1:30" s="215" customFormat="1" x14ac:dyDescent="0.25">
      <c r="A10562" s="215" t="s">
        <v>160</v>
      </c>
      <c r="B10562" s="215">
        <v>6300</v>
      </c>
      <c r="C10562" s="215" t="s">
        <v>308</v>
      </c>
      <c r="D10562" s="215">
        <v>190122010</v>
      </c>
      <c r="E10562" s="215">
        <v>1020</v>
      </c>
      <c r="F10562" s="215">
        <v>1122</v>
      </c>
      <c r="G10562" s="215">
        <v>1004</v>
      </c>
      <c r="I10562" s="215" t="s">
        <v>5631</v>
      </c>
      <c r="J10562" s="215" t="s">
        <v>5632</v>
      </c>
      <c r="K10562" s="215" t="s">
        <v>328</v>
      </c>
      <c r="L10562" s="215" t="s">
        <v>7454</v>
      </c>
      <c r="AD10562" s="216"/>
    </row>
    <row r="10563" spans="1:30" s="215" customFormat="1" x14ac:dyDescent="0.25">
      <c r="A10563" s="215" t="s">
        <v>160</v>
      </c>
      <c r="B10563" s="215">
        <v>6300</v>
      </c>
      <c r="C10563" s="215" t="s">
        <v>308</v>
      </c>
      <c r="D10563" s="215">
        <v>190122011</v>
      </c>
      <c r="E10563" s="215">
        <v>1020</v>
      </c>
      <c r="F10563" s="215">
        <v>1122</v>
      </c>
      <c r="G10563" s="215">
        <v>1004</v>
      </c>
      <c r="I10563" s="215" t="s">
        <v>5633</v>
      </c>
      <c r="J10563" s="215" t="s">
        <v>5634</v>
      </c>
      <c r="K10563" s="215" t="s">
        <v>328</v>
      </c>
      <c r="L10563" s="215" t="s">
        <v>7454</v>
      </c>
      <c r="AD10563" s="216"/>
    </row>
    <row r="10564" spans="1:30" s="215" customFormat="1" x14ac:dyDescent="0.25">
      <c r="A10564" s="215" t="s">
        <v>160</v>
      </c>
      <c r="B10564" s="215">
        <v>6300</v>
      </c>
      <c r="C10564" s="215" t="s">
        <v>308</v>
      </c>
      <c r="D10564" s="215">
        <v>190122012</v>
      </c>
      <c r="E10564" s="215">
        <v>1020</v>
      </c>
      <c r="F10564" s="215">
        <v>1122</v>
      </c>
      <c r="G10564" s="215">
        <v>1004</v>
      </c>
      <c r="I10564" s="215" t="s">
        <v>6926</v>
      </c>
      <c r="J10564" s="215" t="s">
        <v>6927</v>
      </c>
      <c r="K10564" s="215" t="s">
        <v>328</v>
      </c>
      <c r="L10564" s="215" t="s">
        <v>7454</v>
      </c>
      <c r="AD10564" s="216"/>
    </row>
    <row r="10565" spans="1:30" s="215" customFormat="1" x14ac:dyDescent="0.25">
      <c r="A10565" s="215" t="s">
        <v>160</v>
      </c>
      <c r="B10565" s="215">
        <v>6300</v>
      </c>
      <c r="C10565" s="215" t="s">
        <v>308</v>
      </c>
      <c r="D10565" s="215">
        <v>190134349</v>
      </c>
      <c r="E10565" s="215">
        <v>1020</v>
      </c>
      <c r="F10565" s="215">
        <v>1122</v>
      </c>
      <c r="G10565" s="215">
        <v>1004</v>
      </c>
      <c r="I10565" s="215" t="s">
        <v>5635</v>
      </c>
      <c r="J10565" s="215" t="s">
        <v>5636</v>
      </c>
      <c r="K10565" s="215" t="s">
        <v>328</v>
      </c>
      <c r="L10565" s="215" t="s">
        <v>7457</v>
      </c>
      <c r="AD10565" s="216"/>
    </row>
    <row r="10566" spans="1:30" s="215" customFormat="1" x14ac:dyDescent="0.25">
      <c r="A10566" s="215" t="s">
        <v>160</v>
      </c>
      <c r="B10566" s="215">
        <v>6300</v>
      </c>
      <c r="C10566" s="215" t="s">
        <v>308</v>
      </c>
      <c r="D10566" s="215">
        <v>190232859</v>
      </c>
      <c r="E10566" s="215">
        <v>1060</v>
      </c>
      <c r="F10566" s="215">
        <v>1251</v>
      </c>
      <c r="G10566" s="215">
        <v>1004</v>
      </c>
      <c r="I10566" s="215" t="s">
        <v>5637</v>
      </c>
      <c r="J10566" s="215" t="s">
        <v>5638</v>
      </c>
      <c r="K10566" s="215" t="s">
        <v>328</v>
      </c>
      <c r="L10566" s="215" t="s">
        <v>5879</v>
      </c>
      <c r="AD10566" s="216"/>
    </row>
    <row r="10567" spans="1:30" s="215" customFormat="1" x14ac:dyDescent="0.25">
      <c r="A10567" s="215" t="s">
        <v>160</v>
      </c>
      <c r="B10567" s="215">
        <v>6300</v>
      </c>
      <c r="C10567" s="215" t="s">
        <v>308</v>
      </c>
      <c r="D10567" s="215">
        <v>190232860</v>
      </c>
      <c r="E10567" s="215">
        <v>1060</v>
      </c>
      <c r="F10567" s="215">
        <v>1251</v>
      </c>
      <c r="G10567" s="215">
        <v>1004</v>
      </c>
      <c r="I10567" s="215" t="s">
        <v>5639</v>
      </c>
      <c r="J10567" s="215" t="s">
        <v>5640</v>
      </c>
      <c r="K10567" s="215" t="s">
        <v>328</v>
      </c>
      <c r="L10567" s="215" t="s">
        <v>5879</v>
      </c>
      <c r="AD10567" s="216"/>
    </row>
    <row r="10568" spans="1:30" s="215" customFormat="1" x14ac:dyDescent="0.25">
      <c r="A10568" s="215" t="s">
        <v>160</v>
      </c>
      <c r="B10568" s="215">
        <v>6300</v>
      </c>
      <c r="C10568" s="215" t="s">
        <v>308</v>
      </c>
      <c r="D10568" s="215">
        <v>190234850</v>
      </c>
      <c r="E10568" s="215">
        <v>1020</v>
      </c>
      <c r="F10568" s="215">
        <v>1121</v>
      </c>
      <c r="G10568" s="215">
        <v>1004</v>
      </c>
      <c r="I10568" s="215" t="s">
        <v>6928</v>
      </c>
      <c r="J10568" s="215" t="s">
        <v>6929</v>
      </c>
      <c r="K10568" s="215" t="s">
        <v>328</v>
      </c>
      <c r="L10568" s="215" t="s">
        <v>7447</v>
      </c>
      <c r="AD10568" s="216"/>
    </row>
    <row r="10569" spans="1:30" s="215" customFormat="1" x14ac:dyDescent="0.25">
      <c r="A10569" s="215" t="s">
        <v>160</v>
      </c>
      <c r="B10569" s="215">
        <v>6300</v>
      </c>
      <c r="C10569" s="215" t="s">
        <v>308</v>
      </c>
      <c r="D10569" s="215">
        <v>190235089</v>
      </c>
      <c r="E10569" s="215">
        <v>1060</v>
      </c>
      <c r="F10569" s="215">
        <v>1251</v>
      </c>
      <c r="G10569" s="215">
        <v>1004</v>
      </c>
      <c r="I10569" s="215" t="s">
        <v>5637</v>
      </c>
      <c r="J10569" s="215" t="s">
        <v>5638</v>
      </c>
      <c r="K10569" s="215" t="s">
        <v>328</v>
      </c>
      <c r="L10569" s="215" t="s">
        <v>5879</v>
      </c>
      <c r="AD10569" s="216"/>
    </row>
    <row r="10570" spans="1:30" s="215" customFormat="1" x14ac:dyDescent="0.25">
      <c r="A10570" s="215" t="s">
        <v>160</v>
      </c>
      <c r="B10570" s="215">
        <v>6300</v>
      </c>
      <c r="C10570" s="215" t="s">
        <v>308</v>
      </c>
      <c r="D10570" s="215">
        <v>190235328</v>
      </c>
      <c r="E10570" s="215">
        <v>1020</v>
      </c>
      <c r="F10570" s="215">
        <v>1110</v>
      </c>
      <c r="G10570" s="215">
        <v>1004</v>
      </c>
      <c r="I10570" s="215" t="s">
        <v>5641</v>
      </c>
      <c r="J10570" s="215" t="s">
        <v>5642</v>
      </c>
      <c r="K10570" s="215" t="s">
        <v>328</v>
      </c>
      <c r="L10570" s="215" t="s">
        <v>7463</v>
      </c>
      <c r="AD10570" s="216"/>
    </row>
    <row r="10571" spans="1:30" s="215" customFormat="1" x14ac:dyDescent="0.25">
      <c r="A10571" s="215" t="s">
        <v>160</v>
      </c>
      <c r="B10571" s="215">
        <v>6300</v>
      </c>
      <c r="C10571" s="215" t="s">
        <v>308</v>
      </c>
      <c r="D10571" s="215">
        <v>190235348</v>
      </c>
      <c r="E10571" s="215">
        <v>1020</v>
      </c>
      <c r="F10571" s="215">
        <v>1110</v>
      </c>
      <c r="G10571" s="215">
        <v>1004</v>
      </c>
      <c r="I10571" s="215" t="s">
        <v>6930</v>
      </c>
      <c r="J10571" s="215" t="s">
        <v>6931</v>
      </c>
      <c r="K10571" s="215" t="s">
        <v>328</v>
      </c>
      <c r="L10571" s="215" t="s">
        <v>7463</v>
      </c>
      <c r="AD10571" s="216"/>
    </row>
    <row r="10572" spans="1:30" s="215" customFormat="1" x14ac:dyDescent="0.25">
      <c r="A10572" s="215" t="s">
        <v>160</v>
      </c>
      <c r="B10572" s="215">
        <v>6300</v>
      </c>
      <c r="C10572" s="215" t="s">
        <v>308</v>
      </c>
      <c r="D10572" s="215">
        <v>190246269</v>
      </c>
      <c r="E10572" s="215">
        <v>1020</v>
      </c>
      <c r="F10572" s="215">
        <v>1122</v>
      </c>
      <c r="G10572" s="215">
        <v>1004</v>
      </c>
      <c r="I10572" s="215" t="s">
        <v>5643</v>
      </c>
      <c r="J10572" s="215" t="s">
        <v>5644</v>
      </c>
      <c r="K10572" s="215" t="s">
        <v>328</v>
      </c>
      <c r="L10572" s="215" t="s">
        <v>7442</v>
      </c>
      <c r="AD10572" s="216"/>
    </row>
    <row r="10573" spans="1:30" s="215" customFormat="1" x14ac:dyDescent="0.25">
      <c r="A10573" s="215" t="s">
        <v>160</v>
      </c>
      <c r="B10573" s="215">
        <v>6300</v>
      </c>
      <c r="C10573" s="215" t="s">
        <v>308</v>
      </c>
      <c r="D10573" s="215">
        <v>190246508</v>
      </c>
      <c r="E10573" s="215">
        <v>1060</v>
      </c>
      <c r="F10573" s="215">
        <v>1230</v>
      </c>
      <c r="G10573" s="215">
        <v>1004</v>
      </c>
      <c r="I10573" s="215" t="s">
        <v>6932</v>
      </c>
      <c r="J10573" s="215" t="s">
        <v>6933</v>
      </c>
      <c r="K10573" s="215" t="s">
        <v>328</v>
      </c>
      <c r="L10573" s="215" t="s">
        <v>7440</v>
      </c>
      <c r="AD10573" s="216"/>
    </row>
    <row r="10574" spans="1:30" s="215" customFormat="1" x14ac:dyDescent="0.25">
      <c r="A10574" s="215" t="s">
        <v>160</v>
      </c>
      <c r="B10574" s="215">
        <v>6300</v>
      </c>
      <c r="C10574" s="215" t="s">
        <v>308</v>
      </c>
      <c r="D10574" s="215">
        <v>190246608</v>
      </c>
      <c r="E10574" s="215">
        <v>1060</v>
      </c>
      <c r="F10574" s="215">
        <v>1211</v>
      </c>
      <c r="G10574" s="215">
        <v>1004</v>
      </c>
      <c r="I10574" s="215" t="s">
        <v>6934</v>
      </c>
      <c r="J10574" s="215" t="s">
        <v>6935</v>
      </c>
      <c r="K10574" s="215" t="s">
        <v>328</v>
      </c>
      <c r="L10574" s="215" t="s">
        <v>7441</v>
      </c>
      <c r="AD10574" s="216"/>
    </row>
    <row r="10575" spans="1:30" s="215" customFormat="1" x14ac:dyDescent="0.25">
      <c r="A10575" s="215" t="s">
        <v>160</v>
      </c>
      <c r="B10575" s="215">
        <v>6300</v>
      </c>
      <c r="C10575" s="215" t="s">
        <v>308</v>
      </c>
      <c r="D10575" s="215">
        <v>190246610</v>
      </c>
      <c r="E10575" s="215">
        <v>1060</v>
      </c>
      <c r="F10575" s="215">
        <v>1230</v>
      </c>
      <c r="G10575" s="215">
        <v>1004</v>
      </c>
      <c r="I10575" s="215" t="s">
        <v>6936</v>
      </c>
      <c r="J10575" s="215" t="s">
        <v>6937</v>
      </c>
      <c r="K10575" s="215" t="s">
        <v>328</v>
      </c>
      <c r="L10575" s="215" t="s">
        <v>7431</v>
      </c>
      <c r="AD10575" s="216"/>
    </row>
    <row r="10576" spans="1:30" s="215" customFormat="1" x14ac:dyDescent="0.25">
      <c r="A10576" s="215" t="s">
        <v>160</v>
      </c>
      <c r="B10576" s="215">
        <v>6300</v>
      </c>
      <c r="C10576" s="215" t="s">
        <v>308</v>
      </c>
      <c r="D10576" s="215">
        <v>190246629</v>
      </c>
      <c r="E10576" s="215">
        <v>1040</v>
      </c>
      <c r="F10576" s="215">
        <v>1211</v>
      </c>
      <c r="G10576" s="215">
        <v>1004</v>
      </c>
      <c r="I10576" s="215" t="s">
        <v>6938</v>
      </c>
      <c r="J10576" s="215" t="s">
        <v>6939</v>
      </c>
      <c r="K10576" s="215" t="s">
        <v>328</v>
      </c>
      <c r="L10576" s="215" t="s">
        <v>7439</v>
      </c>
      <c r="AD10576" s="216"/>
    </row>
    <row r="10577" spans="1:30" s="215" customFormat="1" x14ac:dyDescent="0.25">
      <c r="A10577" s="215" t="s">
        <v>160</v>
      </c>
      <c r="B10577" s="215">
        <v>6300</v>
      </c>
      <c r="C10577" s="215" t="s">
        <v>308</v>
      </c>
      <c r="D10577" s="215">
        <v>190246769</v>
      </c>
      <c r="E10577" s="215">
        <v>1040</v>
      </c>
      <c r="F10577" s="215">
        <v>1252</v>
      </c>
      <c r="G10577" s="215">
        <v>1004</v>
      </c>
      <c r="I10577" s="215" t="s">
        <v>5645</v>
      </c>
      <c r="J10577" s="215" t="s">
        <v>5646</v>
      </c>
      <c r="K10577" s="215" t="s">
        <v>328</v>
      </c>
      <c r="L10577" s="215" t="s">
        <v>7504</v>
      </c>
      <c r="AD10577" s="216"/>
    </row>
    <row r="10578" spans="1:30" s="215" customFormat="1" x14ac:dyDescent="0.25">
      <c r="A10578" s="215" t="s">
        <v>160</v>
      </c>
      <c r="B10578" s="215">
        <v>6300</v>
      </c>
      <c r="C10578" s="215" t="s">
        <v>308</v>
      </c>
      <c r="D10578" s="215">
        <v>190418548</v>
      </c>
      <c r="E10578" s="215">
        <v>1040</v>
      </c>
      <c r="F10578" s="215">
        <v>1130</v>
      </c>
      <c r="G10578" s="215">
        <v>1004</v>
      </c>
      <c r="I10578" s="215" t="s">
        <v>6940</v>
      </c>
      <c r="J10578" s="215" t="s">
        <v>6941</v>
      </c>
      <c r="K10578" s="215" t="s">
        <v>328</v>
      </c>
      <c r="L10578" s="215" t="s">
        <v>7459</v>
      </c>
      <c r="AD10578" s="216"/>
    </row>
    <row r="10579" spans="1:30" s="215" customFormat="1" x14ac:dyDescent="0.25">
      <c r="A10579" s="215" t="s">
        <v>160</v>
      </c>
      <c r="B10579" s="215">
        <v>6300</v>
      </c>
      <c r="C10579" s="215" t="s">
        <v>308</v>
      </c>
      <c r="D10579" s="215">
        <v>190418648</v>
      </c>
      <c r="E10579" s="215">
        <v>1060</v>
      </c>
      <c r="F10579" s="215">
        <v>1122</v>
      </c>
      <c r="G10579" s="215">
        <v>1004</v>
      </c>
      <c r="I10579" s="215" t="s">
        <v>6942</v>
      </c>
      <c r="J10579" s="215" t="s">
        <v>6943</v>
      </c>
      <c r="K10579" s="215" t="s">
        <v>328</v>
      </c>
      <c r="L10579" s="215" t="s">
        <v>7438</v>
      </c>
      <c r="AD10579" s="216"/>
    </row>
    <row r="10580" spans="1:30" s="215" customFormat="1" x14ac:dyDescent="0.25">
      <c r="A10580" s="215" t="s">
        <v>160</v>
      </c>
      <c r="B10580" s="215">
        <v>6300</v>
      </c>
      <c r="C10580" s="215" t="s">
        <v>308</v>
      </c>
      <c r="D10580" s="215">
        <v>190418916</v>
      </c>
      <c r="E10580" s="215">
        <v>1020</v>
      </c>
      <c r="F10580" s="215">
        <v>1242</v>
      </c>
      <c r="G10580" s="215">
        <v>1004</v>
      </c>
      <c r="I10580" s="215" t="s">
        <v>6944</v>
      </c>
      <c r="J10580" s="215" t="s">
        <v>6945</v>
      </c>
      <c r="K10580" s="215" t="s">
        <v>328</v>
      </c>
      <c r="L10580" s="215" t="s">
        <v>7464</v>
      </c>
      <c r="AD10580" s="216"/>
    </row>
    <row r="10581" spans="1:30" s="215" customFormat="1" x14ac:dyDescent="0.25">
      <c r="A10581" s="215" t="s">
        <v>160</v>
      </c>
      <c r="B10581" s="215">
        <v>6300</v>
      </c>
      <c r="C10581" s="215" t="s">
        <v>308</v>
      </c>
      <c r="D10581" s="215">
        <v>190419148</v>
      </c>
      <c r="E10581" s="215">
        <v>1060</v>
      </c>
      <c r="F10581" s="215">
        <v>1122</v>
      </c>
      <c r="G10581" s="215">
        <v>1004</v>
      </c>
      <c r="I10581" s="215" t="s">
        <v>5647</v>
      </c>
      <c r="J10581" s="215" t="s">
        <v>5648</v>
      </c>
      <c r="K10581" s="215" t="s">
        <v>328</v>
      </c>
      <c r="L10581" s="215" t="s">
        <v>7438</v>
      </c>
      <c r="AD10581" s="216"/>
    </row>
    <row r="10582" spans="1:30" s="215" customFormat="1" x14ac:dyDescent="0.25">
      <c r="A10582" s="215" t="s">
        <v>160</v>
      </c>
      <c r="B10582" s="215">
        <v>6300</v>
      </c>
      <c r="C10582" s="215" t="s">
        <v>308</v>
      </c>
      <c r="D10582" s="215">
        <v>190420088</v>
      </c>
      <c r="E10582" s="215">
        <v>1020</v>
      </c>
      <c r="F10582" s="215">
        <v>1121</v>
      </c>
      <c r="G10582" s="215">
        <v>1004</v>
      </c>
      <c r="I10582" s="215" t="s">
        <v>6946</v>
      </c>
      <c r="J10582" s="215" t="s">
        <v>6947</v>
      </c>
      <c r="K10582" s="215" t="s">
        <v>328</v>
      </c>
      <c r="L10582" s="215" t="s">
        <v>7429</v>
      </c>
      <c r="AD10582" s="216"/>
    </row>
    <row r="10583" spans="1:30" s="215" customFormat="1" x14ac:dyDescent="0.25">
      <c r="A10583" s="215" t="s">
        <v>160</v>
      </c>
      <c r="B10583" s="215">
        <v>6300</v>
      </c>
      <c r="C10583" s="215" t="s">
        <v>308</v>
      </c>
      <c r="D10583" s="215">
        <v>190677014</v>
      </c>
      <c r="E10583" s="215">
        <v>1030</v>
      </c>
      <c r="F10583" s="215">
        <v>1121</v>
      </c>
      <c r="G10583" s="215">
        <v>1004</v>
      </c>
      <c r="I10583" s="215" t="s">
        <v>5649</v>
      </c>
      <c r="J10583" s="215" t="s">
        <v>5650</v>
      </c>
      <c r="K10583" s="215" t="s">
        <v>328</v>
      </c>
      <c r="L10583" s="215" t="s">
        <v>7443</v>
      </c>
      <c r="AD10583" s="216"/>
    </row>
    <row r="10584" spans="1:30" s="215" customFormat="1" x14ac:dyDescent="0.25">
      <c r="A10584" s="215" t="s">
        <v>160</v>
      </c>
      <c r="B10584" s="215">
        <v>6300</v>
      </c>
      <c r="C10584" s="215" t="s">
        <v>308</v>
      </c>
      <c r="D10584" s="215">
        <v>190935449</v>
      </c>
      <c r="E10584" s="215">
        <v>1020</v>
      </c>
      <c r="F10584" s="215">
        <v>1211</v>
      </c>
      <c r="G10584" s="215">
        <v>1004</v>
      </c>
      <c r="I10584" s="215" t="s">
        <v>6948</v>
      </c>
      <c r="J10584" s="215" t="s">
        <v>6949</v>
      </c>
      <c r="K10584" s="215" t="s">
        <v>328</v>
      </c>
      <c r="L10584" s="215" t="s">
        <v>7450</v>
      </c>
      <c r="AD10584" s="216"/>
    </row>
    <row r="10585" spans="1:30" s="215" customFormat="1" x14ac:dyDescent="0.25">
      <c r="A10585" s="215" t="s">
        <v>160</v>
      </c>
      <c r="B10585" s="215">
        <v>6300</v>
      </c>
      <c r="C10585" s="215" t="s">
        <v>308</v>
      </c>
      <c r="D10585" s="215">
        <v>190935550</v>
      </c>
      <c r="E10585" s="215">
        <v>1020</v>
      </c>
      <c r="F10585" s="215">
        <v>1110</v>
      </c>
      <c r="G10585" s="215">
        <v>1004</v>
      </c>
      <c r="I10585" s="215" t="s">
        <v>5651</v>
      </c>
      <c r="J10585" s="215" t="s">
        <v>5652</v>
      </c>
      <c r="K10585" s="215" t="s">
        <v>328</v>
      </c>
      <c r="L10585" s="215" t="s">
        <v>7465</v>
      </c>
      <c r="AD10585" s="216"/>
    </row>
    <row r="10586" spans="1:30" s="215" customFormat="1" x14ac:dyDescent="0.25">
      <c r="A10586" s="215" t="s">
        <v>160</v>
      </c>
      <c r="B10586" s="215">
        <v>6300</v>
      </c>
      <c r="C10586" s="215" t="s">
        <v>308</v>
      </c>
      <c r="D10586" s="215">
        <v>190935609</v>
      </c>
      <c r="E10586" s="215">
        <v>1020</v>
      </c>
      <c r="F10586" s="215">
        <v>1110</v>
      </c>
      <c r="G10586" s="215">
        <v>1004</v>
      </c>
      <c r="I10586" s="215" t="s">
        <v>6950</v>
      </c>
      <c r="J10586" s="215" t="s">
        <v>6951</v>
      </c>
      <c r="K10586" s="215" t="s">
        <v>328</v>
      </c>
      <c r="L10586" s="215" t="s">
        <v>7465</v>
      </c>
      <c r="AD10586" s="216"/>
    </row>
    <row r="10587" spans="1:30" s="215" customFormat="1" x14ac:dyDescent="0.25">
      <c r="A10587" s="215" t="s">
        <v>160</v>
      </c>
      <c r="B10587" s="215">
        <v>6300</v>
      </c>
      <c r="C10587" s="215" t="s">
        <v>308</v>
      </c>
      <c r="D10587" s="215">
        <v>190941409</v>
      </c>
      <c r="E10587" s="215">
        <v>1020</v>
      </c>
      <c r="F10587" s="215">
        <v>1110</v>
      </c>
      <c r="G10587" s="215">
        <v>1004</v>
      </c>
      <c r="I10587" s="215" t="s">
        <v>10436</v>
      </c>
      <c r="J10587" s="215" t="s">
        <v>10437</v>
      </c>
      <c r="K10587" s="215" t="s">
        <v>8688</v>
      </c>
      <c r="L10587" s="215" t="s">
        <v>11439</v>
      </c>
      <c r="AD10587" s="216"/>
    </row>
    <row r="10588" spans="1:30" s="215" customFormat="1" x14ac:dyDescent="0.25">
      <c r="A10588" s="215" t="s">
        <v>160</v>
      </c>
      <c r="B10588" s="215">
        <v>6300</v>
      </c>
      <c r="C10588" s="215" t="s">
        <v>308</v>
      </c>
      <c r="D10588" s="215">
        <v>190968210</v>
      </c>
      <c r="E10588" s="215">
        <v>1020</v>
      </c>
      <c r="F10588" s="215">
        <v>1110</v>
      </c>
      <c r="G10588" s="215">
        <v>1004</v>
      </c>
      <c r="I10588" s="215" t="s">
        <v>5653</v>
      </c>
      <c r="J10588" s="215" t="s">
        <v>5654</v>
      </c>
      <c r="K10588" s="215" t="s">
        <v>328</v>
      </c>
      <c r="L10588" s="215" t="s">
        <v>7449</v>
      </c>
      <c r="AD10588" s="216"/>
    </row>
    <row r="10589" spans="1:30" s="215" customFormat="1" x14ac:dyDescent="0.25">
      <c r="A10589" s="215" t="s">
        <v>160</v>
      </c>
      <c r="B10589" s="215">
        <v>6300</v>
      </c>
      <c r="C10589" s="215" t="s">
        <v>308</v>
      </c>
      <c r="D10589" s="215">
        <v>190972091</v>
      </c>
      <c r="E10589" s="215">
        <v>1020</v>
      </c>
      <c r="F10589" s="215">
        <v>1110</v>
      </c>
      <c r="G10589" s="215">
        <v>1004</v>
      </c>
      <c r="I10589" s="215" t="s">
        <v>6952</v>
      </c>
      <c r="J10589" s="215" t="s">
        <v>6953</v>
      </c>
      <c r="K10589" s="215" t="s">
        <v>328</v>
      </c>
      <c r="L10589" s="215" t="s">
        <v>7466</v>
      </c>
      <c r="AD10589" s="216"/>
    </row>
    <row r="10590" spans="1:30" s="215" customFormat="1" x14ac:dyDescent="0.25">
      <c r="A10590" s="215" t="s">
        <v>160</v>
      </c>
      <c r="B10590" s="215">
        <v>6300</v>
      </c>
      <c r="C10590" s="215" t="s">
        <v>308</v>
      </c>
      <c r="D10590" s="215">
        <v>191003710</v>
      </c>
      <c r="E10590" s="215">
        <v>1020</v>
      </c>
      <c r="F10590" s="215">
        <v>1271</v>
      </c>
      <c r="G10590" s="215">
        <v>1004</v>
      </c>
      <c r="I10590" s="215" t="s">
        <v>5655</v>
      </c>
      <c r="J10590" s="215" t="s">
        <v>5656</v>
      </c>
      <c r="K10590" s="215" t="s">
        <v>328</v>
      </c>
      <c r="L10590" s="215" t="s">
        <v>7432</v>
      </c>
      <c r="AD10590" s="216"/>
    </row>
    <row r="10591" spans="1:30" s="215" customFormat="1" x14ac:dyDescent="0.25">
      <c r="A10591" s="215" t="s">
        <v>160</v>
      </c>
      <c r="B10591" s="215">
        <v>6300</v>
      </c>
      <c r="C10591" s="215" t="s">
        <v>308</v>
      </c>
      <c r="D10591" s="215">
        <v>191024920</v>
      </c>
      <c r="E10591" s="215">
        <v>1020</v>
      </c>
      <c r="F10591" s="215">
        <v>1110</v>
      </c>
      <c r="G10591" s="215">
        <v>1004</v>
      </c>
      <c r="I10591" s="215" t="s">
        <v>5657</v>
      </c>
      <c r="J10591" s="215" t="s">
        <v>5658</v>
      </c>
      <c r="K10591" s="215" t="s">
        <v>328</v>
      </c>
      <c r="L10591" s="215" t="s">
        <v>7466</v>
      </c>
      <c r="AD10591" s="216"/>
    </row>
    <row r="10592" spans="1:30" s="215" customFormat="1" x14ac:dyDescent="0.25">
      <c r="A10592" s="215" t="s">
        <v>160</v>
      </c>
      <c r="B10592" s="215">
        <v>6300</v>
      </c>
      <c r="C10592" s="215" t="s">
        <v>308</v>
      </c>
      <c r="D10592" s="215">
        <v>191024930</v>
      </c>
      <c r="E10592" s="215">
        <v>1020</v>
      </c>
      <c r="F10592" s="215">
        <v>1110</v>
      </c>
      <c r="G10592" s="215">
        <v>1004</v>
      </c>
      <c r="I10592" s="215" t="s">
        <v>5659</v>
      </c>
      <c r="J10592" s="215" t="s">
        <v>5660</v>
      </c>
      <c r="K10592" s="215" t="s">
        <v>328</v>
      </c>
      <c r="L10592" s="215" t="s">
        <v>7448</v>
      </c>
      <c r="AD10592" s="216"/>
    </row>
    <row r="10593" spans="1:30" s="215" customFormat="1" x14ac:dyDescent="0.25">
      <c r="A10593" s="215" t="s">
        <v>160</v>
      </c>
      <c r="B10593" s="215">
        <v>6300</v>
      </c>
      <c r="C10593" s="215" t="s">
        <v>308</v>
      </c>
      <c r="D10593" s="215">
        <v>191028094</v>
      </c>
      <c r="E10593" s="215">
        <v>1040</v>
      </c>
      <c r="F10593" s="215">
        <v>1212</v>
      </c>
      <c r="G10593" s="215">
        <v>1004</v>
      </c>
      <c r="I10593" s="215" t="s">
        <v>10438</v>
      </c>
      <c r="J10593" s="215" t="s">
        <v>10439</v>
      </c>
      <c r="K10593" s="215" t="s">
        <v>8688</v>
      </c>
      <c r="L10593" s="215" t="s">
        <v>11440</v>
      </c>
      <c r="AD10593" s="216"/>
    </row>
    <row r="10594" spans="1:30" s="215" customFormat="1" x14ac:dyDescent="0.25">
      <c r="A10594" s="215" t="s">
        <v>160</v>
      </c>
      <c r="B10594" s="215">
        <v>6300</v>
      </c>
      <c r="C10594" s="215" t="s">
        <v>308</v>
      </c>
      <c r="D10594" s="215">
        <v>191028111</v>
      </c>
      <c r="E10594" s="215">
        <v>1040</v>
      </c>
      <c r="F10594" s="215">
        <v>1212</v>
      </c>
      <c r="G10594" s="215">
        <v>1004</v>
      </c>
      <c r="I10594" s="215" t="s">
        <v>10440</v>
      </c>
      <c r="J10594" s="215" t="s">
        <v>10441</v>
      </c>
      <c r="K10594" s="215" t="s">
        <v>8688</v>
      </c>
      <c r="L10594" s="215" t="s">
        <v>11441</v>
      </c>
      <c r="AD10594" s="216"/>
    </row>
    <row r="10595" spans="1:30" s="215" customFormat="1" x14ac:dyDescent="0.25">
      <c r="A10595" s="215" t="s">
        <v>160</v>
      </c>
      <c r="B10595" s="215">
        <v>6300</v>
      </c>
      <c r="C10595" s="215" t="s">
        <v>308</v>
      </c>
      <c r="D10595" s="215">
        <v>191028170</v>
      </c>
      <c r="E10595" s="215">
        <v>1040</v>
      </c>
      <c r="F10595" s="215">
        <v>1211</v>
      </c>
      <c r="G10595" s="215">
        <v>1004</v>
      </c>
      <c r="I10595" s="215" t="s">
        <v>10442</v>
      </c>
      <c r="J10595" s="215" t="s">
        <v>10443</v>
      </c>
      <c r="K10595" s="215" t="s">
        <v>8688</v>
      </c>
      <c r="L10595" s="215" t="s">
        <v>11442</v>
      </c>
      <c r="AD10595" s="216"/>
    </row>
    <row r="10596" spans="1:30" s="215" customFormat="1" x14ac:dyDescent="0.25">
      <c r="A10596" s="215" t="s">
        <v>160</v>
      </c>
      <c r="B10596" s="215">
        <v>6300</v>
      </c>
      <c r="C10596" s="215" t="s">
        <v>308</v>
      </c>
      <c r="D10596" s="215">
        <v>191028374</v>
      </c>
      <c r="E10596" s="215">
        <v>1040</v>
      </c>
      <c r="F10596" s="215">
        <v>1211</v>
      </c>
      <c r="G10596" s="215">
        <v>1004</v>
      </c>
      <c r="I10596" s="215" t="s">
        <v>5661</v>
      </c>
      <c r="J10596" s="215" t="s">
        <v>5662</v>
      </c>
      <c r="K10596" s="215" t="s">
        <v>328</v>
      </c>
      <c r="L10596" s="215" t="s">
        <v>7433</v>
      </c>
      <c r="AD10596" s="216"/>
    </row>
    <row r="10597" spans="1:30" s="215" customFormat="1" x14ac:dyDescent="0.25">
      <c r="A10597" s="215" t="s">
        <v>160</v>
      </c>
      <c r="B10597" s="215">
        <v>6300</v>
      </c>
      <c r="C10597" s="215" t="s">
        <v>308</v>
      </c>
      <c r="D10597" s="215">
        <v>191085831</v>
      </c>
      <c r="E10597" s="215">
        <v>1020</v>
      </c>
      <c r="F10597" s="215">
        <v>1110</v>
      </c>
      <c r="G10597" s="215">
        <v>1004</v>
      </c>
      <c r="I10597" s="215" t="s">
        <v>10444</v>
      </c>
      <c r="J10597" s="215" t="s">
        <v>10445</v>
      </c>
      <c r="K10597" s="215" t="s">
        <v>8688</v>
      </c>
      <c r="L10597" s="215" t="s">
        <v>11443</v>
      </c>
      <c r="AD10597" s="216"/>
    </row>
    <row r="10598" spans="1:30" s="215" customFormat="1" x14ac:dyDescent="0.25">
      <c r="A10598" s="215" t="s">
        <v>160</v>
      </c>
      <c r="B10598" s="215">
        <v>6300</v>
      </c>
      <c r="C10598" s="215" t="s">
        <v>308</v>
      </c>
      <c r="D10598" s="215">
        <v>191085832</v>
      </c>
      <c r="E10598" s="215">
        <v>1020</v>
      </c>
      <c r="F10598" s="215">
        <v>1110</v>
      </c>
      <c r="G10598" s="215">
        <v>1004</v>
      </c>
      <c r="I10598" s="215" t="s">
        <v>28556</v>
      </c>
      <c r="J10598" s="215" t="s">
        <v>28557</v>
      </c>
      <c r="K10598" s="215" t="s">
        <v>8688</v>
      </c>
      <c r="L10598" s="215" t="s">
        <v>28583</v>
      </c>
      <c r="AD10598" s="216"/>
    </row>
    <row r="10599" spans="1:30" s="215" customFormat="1" x14ac:dyDescent="0.25">
      <c r="A10599" s="215" t="s">
        <v>160</v>
      </c>
      <c r="B10599" s="215">
        <v>6300</v>
      </c>
      <c r="C10599" s="215" t="s">
        <v>308</v>
      </c>
      <c r="D10599" s="215">
        <v>191085833</v>
      </c>
      <c r="E10599" s="215">
        <v>1020</v>
      </c>
      <c r="F10599" s="215">
        <v>1110</v>
      </c>
      <c r="G10599" s="215">
        <v>1004</v>
      </c>
      <c r="I10599" s="215" t="s">
        <v>28558</v>
      </c>
      <c r="J10599" s="215" t="s">
        <v>28559</v>
      </c>
      <c r="K10599" s="215" t="s">
        <v>8688</v>
      </c>
      <c r="L10599" s="215" t="s">
        <v>28584</v>
      </c>
      <c r="AD10599" s="216"/>
    </row>
    <row r="10600" spans="1:30" s="215" customFormat="1" x14ac:dyDescent="0.25">
      <c r="A10600" s="215" t="s">
        <v>160</v>
      </c>
      <c r="B10600" s="215">
        <v>6300</v>
      </c>
      <c r="C10600" s="215" t="s">
        <v>308</v>
      </c>
      <c r="D10600" s="215">
        <v>191085834</v>
      </c>
      <c r="E10600" s="215">
        <v>1020</v>
      </c>
      <c r="F10600" s="215">
        <v>1110</v>
      </c>
      <c r="G10600" s="215">
        <v>1004</v>
      </c>
      <c r="I10600" s="215" t="s">
        <v>28560</v>
      </c>
      <c r="J10600" s="215" t="s">
        <v>28561</v>
      </c>
      <c r="K10600" s="215" t="s">
        <v>8688</v>
      </c>
      <c r="L10600" s="215" t="s">
        <v>28585</v>
      </c>
      <c r="AD10600" s="216"/>
    </row>
    <row r="10601" spans="1:30" s="215" customFormat="1" x14ac:dyDescent="0.25">
      <c r="A10601" s="215" t="s">
        <v>160</v>
      </c>
      <c r="B10601" s="215">
        <v>6300</v>
      </c>
      <c r="C10601" s="215" t="s">
        <v>308</v>
      </c>
      <c r="D10601" s="215">
        <v>191096211</v>
      </c>
      <c r="E10601" s="215">
        <v>1020</v>
      </c>
      <c r="F10601" s="215">
        <v>1110</v>
      </c>
      <c r="G10601" s="215">
        <v>1004</v>
      </c>
      <c r="I10601" s="215" t="s">
        <v>10446</v>
      </c>
      <c r="J10601" s="215" t="s">
        <v>10447</v>
      </c>
      <c r="K10601" s="215" t="s">
        <v>8688</v>
      </c>
      <c r="L10601" s="215" t="s">
        <v>11444</v>
      </c>
      <c r="AD10601" s="216"/>
    </row>
    <row r="10602" spans="1:30" s="215" customFormat="1" x14ac:dyDescent="0.25">
      <c r="A10602" s="215" t="s">
        <v>160</v>
      </c>
      <c r="B10602" s="215">
        <v>6300</v>
      </c>
      <c r="C10602" s="215" t="s">
        <v>308</v>
      </c>
      <c r="D10602" s="215">
        <v>191221850</v>
      </c>
      <c r="E10602" s="215">
        <v>1030</v>
      </c>
      <c r="F10602" s="215">
        <v>1122</v>
      </c>
      <c r="G10602" s="215">
        <v>1004</v>
      </c>
      <c r="I10602" s="215" t="s">
        <v>10448</v>
      </c>
      <c r="J10602" s="215" t="s">
        <v>10449</v>
      </c>
      <c r="K10602" s="215" t="s">
        <v>8688</v>
      </c>
      <c r="L10602" s="215" t="s">
        <v>11445</v>
      </c>
      <c r="AD10602" s="216"/>
    </row>
    <row r="10603" spans="1:30" s="215" customFormat="1" x14ac:dyDescent="0.25">
      <c r="A10603" s="215" t="s">
        <v>160</v>
      </c>
      <c r="B10603" s="215">
        <v>6300</v>
      </c>
      <c r="C10603" s="215" t="s">
        <v>308</v>
      </c>
      <c r="D10603" s="215">
        <v>191294690</v>
      </c>
      <c r="E10603" s="215">
        <v>1060</v>
      </c>
      <c r="F10603" s="215">
        <v>1121</v>
      </c>
      <c r="G10603" s="215">
        <v>1004</v>
      </c>
      <c r="I10603" s="215" t="s">
        <v>6954</v>
      </c>
      <c r="J10603" s="215" t="s">
        <v>6955</v>
      </c>
      <c r="K10603" s="215" t="s">
        <v>328</v>
      </c>
      <c r="L10603" s="215" t="s">
        <v>7425</v>
      </c>
      <c r="AD10603" s="216"/>
    </row>
    <row r="10604" spans="1:30" s="215" customFormat="1" x14ac:dyDescent="0.25">
      <c r="A10604" s="215" t="s">
        <v>160</v>
      </c>
      <c r="B10604" s="215">
        <v>6300</v>
      </c>
      <c r="C10604" s="215" t="s">
        <v>308</v>
      </c>
      <c r="D10604" s="215">
        <v>191294710</v>
      </c>
      <c r="E10604" s="215">
        <v>1060</v>
      </c>
      <c r="F10604" s="215">
        <v>1271</v>
      </c>
      <c r="G10604" s="215">
        <v>1004</v>
      </c>
      <c r="I10604" s="215" t="s">
        <v>6956</v>
      </c>
      <c r="J10604" s="215" t="s">
        <v>6957</v>
      </c>
      <c r="K10604" s="215" t="s">
        <v>328</v>
      </c>
      <c r="L10604" s="215" t="s">
        <v>7467</v>
      </c>
      <c r="AD10604" s="216"/>
    </row>
    <row r="10605" spans="1:30" s="215" customFormat="1" x14ac:dyDescent="0.25">
      <c r="A10605" s="215" t="s">
        <v>160</v>
      </c>
      <c r="B10605" s="215">
        <v>6300</v>
      </c>
      <c r="C10605" s="215" t="s">
        <v>308</v>
      </c>
      <c r="D10605" s="215">
        <v>191299713</v>
      </c>
      <c r="E10605" s="215">
        <v>1040</v>
      </c>
      <c r="F10605" s="215">
        <v>1211</v>
      </c>
      <c r="G10605" s="215">
        <v>1004</v>
      </c>
      <c r="I10605" s="215" t="s">
        <v>10450</v>
      </c>
      <c r="J10605" s="215" t="s">
        <v>10451</v>
      </c>
      <c r="K10605" s="215" t="s">
        <v>8688</v>
      </c>
      <c r="L10605" s="215" t="s">
        <v>11446</v>
      </c>
      <c r="AD10605" s="216"/>
    </row>
    <row r="10606" spans="1:30" s="215" customFormat="1" x14ac:dyDescent="0.25">
      <c r="A10606" s="215" t="s">
        <v>160</v>
      </c>
      <c r="B10606" s="215">
        <v>6300</v>
      </c>
      <c r="C10606" s="215" t="s">
        <v>308</v>
      </c>
      <c r="D10606" s="215">
        <v>191301450</v>
      </c>
      <c r="E10606" s="215">
        <v>1020</v>
      </c>
      <c r="F10606" s="215">
        <v>1110</v>
      </c>
      <c r="G10606" s="215">
        <v>1004</v>
      </c>
      <c r="I10606" s="215" t="s">
        <v>10452</v>
      </c>
      <c r="J10606" s="215" t="s">
        <v>10453</v>
      </c>
      <c r="K10606" s="215" t="s">
        <v>8688</v>
      </c>
      <c r="L10606" s="215" t="s">
        <v>11447</v>
      </c>
      <c r="AD10606" s="216"/>
    </row>
    <row r="10607" spans="1:30" s="215" customFormat="1" x14ac:dyDescent="0.25">
      <c r="A10607" s="215" t="s">
        <v>160</v>
      </c>
      <c r="B10607" s="215">
        <v>6300</v>
      </c>
      <c r="C10607" s="215" t="s">
        <v>308</v>
      </c>
      <c r="D10607" s="215">
        <v>191497891</v>
      </c>
      <c r="E10607" s="215">
        <v>1020</v>
      </c>
      <c r="F10607" s="215">
        <v>1110</v>
      </c>
      <c r="G10607" s="215">
        <v>1004</v>
      </c>
      <c r="I10607" s="215" t="s">
        <v>10454</v>
      </c>
      <c r="J10607" s="215" t="s">
        <v>10455</v>
      </c>
      <c r="K10607" s="215" t="s">
        <v>8688</v>
      </c>
      <c r="L10607" s="215" t="s">
        <v>11448</v>
      </c>
      <c r="AD10607" s="216"/>
    </row>
    <row r="10608" spans="1:30" s="215" customFormat="1" x14ac:dyDescent="0.25">
      <c r="A10608" s="215" t="s">
        <v>160</v>
      </c>
      <c r="B10608" s="215">
        <v>6300</v>
      </c>
      <c r="C10608" s="215" t="s">
        <v>308</v>
      </c>
      <c r="D10608" s="215">
        <v>191510953</v>
      </c>
      <c r="E10608" s="215">
        <v>1060</v>
      </c>
      <c r="F10608" s="215">
        <v>1271</v>
      </c>
      <c r="G10608" s="215">
        <v>1004</v>
      </c>
      <c r="I10608" s="215" t="s">
        <v>10456</v>
      </c>
      <c r="J10608" s="215" t="s">
        <v>10457</v>
      </c>
      <c r="K10608" s="215" t="s">
        <v>8688</v>
      </c>
      <c r="L10608" s="215" t="s">
        <v>11449</v>
      </c>
      <c r="AD10608" s="216"/>
    </row>
    <row r="10609" spans="1:30" s="215" customFormat="1" x14ac:dyDescent="0.25">
      <c r="A10609" s="215" t="s">
        <v>160</v>
      </c>
      <c r="B10609" s="215">
        <v>6300</v>
      </c>
      <c r="C10609" s="215" t="s">
        <v>308</v>
      </c>
      <c r="D10609" s="215">
        <v>191532691</v>
      </c>
      <c r="E10609" s="215">
        <v>1020</v>
      </c>
      <c r="F10609" s="215">
        <v>1122</v>
      </c>
      <c r="G10609" s="215">
        <v>1004</v>
      </c>
      <c r="I10609" s="215" t="s">
        <v>10458</v>
      </c>
      <c r="J10609" s="215" t="s">
        <v>10459</v>
      </c>
      <c r="K10609" s="215" t="s">
        <v>8688</v>
      </c>
      <c r="L10609" s="215" t="s">
        <v>11450</v>
      </c>
      <c r="AD10609" s="216"/>
    </row>
    <row r="10610" spans="1:30" s="215" customFormat="1" x14ac:dyDescent="0.25">
      <c r="A10610" s="215" t="s">
        <v>160</v>
      </c>
      <c r="B10610" s="215">
        <v>6300</v>
      </c>
      <c r="C10610" s="215" t="s">
        <v>308</v>
      </c>
      <c r="D10610" s="215">
        <v>191568871</v>
      </c>
      <c r="E10610" s="215">
        <v>1020</v>
      </c>
      <c r="F10610" s="215">
        <v>1110</v>
      </c>
      <c r="G10610" s="215">
        <v>1004</v>
      </c>
      <c r="I10610" s="215" t="s">
        <v>10460</v>
      </c>
      <c r="J10610" s="215" t="s">
        <v>10461</v>
      </c>
      <c r="K10610" s="215" t="s">
        <v>8688</v>
      </c>
      <c r="L10610" s="215" t="s">
        <v>11451</v>
      </c>
      <c r="AD10610" s="216"/>
    </row>
    <row r="10611" spans="1:30" s="215" customFormat="1" x14ac:dyDescent="0.25">
      <c r="A10611" s="215" t="s">
        <v>160</v>
      </c>
      <c r="B10611" s="215">
        <v>6300</v>
      </c>
      <c r="C10611" s="215" t="s">
        <v>308</v>
      </c>
      <c r="D10611" s="215">
        <v>191599511</v>
      </c>
      <c r="E10611" s="215">
        <v>1020</v>
      </c>
      <c r="F10611" s="215">
        <v>1121</v>
      </c>
      <c r="G10611" s="215">
        <v>1004</v>
      </c>
      <c r="I10611" s="215" t="s">
        <v>10462</v>
      </c>
      <c r="J10611" s="215" t="s">
        <v>10463</v>
      </c>
      <c r="K10611" s="215" t="s">
        <v>8688</v>
      </c>
      <c r="L10611" s="215" t="s">
        <v>11452</v>
      </c>
      <c r="AD10611" s="216"/>
    </row>
    <row r="10612" spans="1:30" s="215" customFormat="1" x14ac:dyDescent="0.25">
      <c r="A10612" s="215" t="s">
        <v>160</v>
      </c>
      <c r="B10612" s="215">
        <v>6300</v>
      </c>
      <c r="C10612" s="215" t="s">
        <v>308</v>
      </c>
      <c r="D10612" s="215">
        <v>191646781</v>
      </c>
      <c r="E10612" s="215">
        <v>1020</v>
      </c>
      <c r="F10612" s="215">
        <v>1110</v>
      </c>
      <c r="G10612" s="215">
        <v>1004</v>
      </c>
      <c r="I10612" s="215" t="s">
        <v>10464</v>
      </c>
      <c r="J10612" s="215" t="s">
        <v>10465</v>
      </c>
      <c r="K10612" s="215" t="s">
        <v>8688</v>
      </c>
      <c r="L10612" s="215" t="s">
        <v>11453</v>
      </c>
      <c r="AD10612" s="216"/>
    </row>
    <row r="10613" spans="1:30" s="215" customFormat="1" x14ac:dyDescent="0.25">
      <c r="A10613" s="215" t="s">
        <v>160</v>
      </c>
      <c r="B10613" s="215">
        <v>6300</v>
      </c>
      <c r="C10613" s="215" t="s">
        <v>308</v>
      </c>
      <c r="D10613" s="215">
        <v>191646881</v>
      </c>
      <c r="E10613" s="215">
        <v>1060</v>
      </c>
      <c r="F10613" s="215">
        <v>1271</v>
      </c>
      <c r="G10613" s="215">
        <v>1004</v>
      </c>
      <c r="I10613" s="215" t="s">
        <v>10466</v>
      </c>
      <c r="J10613" s="215" t="s">
        <v>10467</v>
      </c>
      <c r="K10613" s="215" t="s">
        <v>8688</v>
      </c>
      <c r="L10613" s="215" t="s">
        <v>11454</v>
      </c>
      <c r="AD10613" s="216"/>
    </row>
    <row r="10614" spans="1:30" s="215" customFormat="1" x14ac:dyDescent="0.25">
      <c r="A10614" s="215" t="s">
        <v>160</v>
      </c>
      <c r="B10614" s="215">
        <v>6300</v>
      </c>
      <c r="C10614" s="215" t="s">
        <v>308</v>
      </c>
      <c r="D10614" s="215">
        <v>191650555</v>
      </c>
      <c r="E10614" s="215">
        <v>1040</v>
      </c>
      <c r="F10614" s="215">
        <v>1212</v>
      </c>
      <c r="G10614" s="215">
        <v>1004</v>
      </c>
      <c r="I10614" s="215" t="s">
        <v>10468</v>
      </c>
      <c r="J10614" s="215" t="s">
        <v>10469</v>
      </c>
      <c r="K10614" s="215" t="s">
        <v>8688</v>
      </c>
      <c r="L10614" s="215" t="s">
        <v>11455</v>
      </c>
      <c r="AD10614" s="216"/>
    </row>
    <row r="10615" spans="1:30" s="215" customFormat="1" x14ac:dyDescent="0.25">
      <c r="A10615" s="215" t="s">
        <v>160</v>
      </c>
      <c r="B10615" s="215">
        <v>6300</v>
      </c>
      <c r="C10615" s="215" t="s">
        <v>308</v>
      </c>
      <c r="D10615" s="215">
        <v>191658134</v>
      </c>
      <c r="E10615" s="215">
        <v>1020</v>
      </c>
      <c r="F10615" s="215">
        <v>1110</v>
      </c>
      <c r="G10615" s="215">
        <v>1004</v>
      </c>
      <c r="I10615" s="215" t="s">
        <v>10470</v>
      </c>
      <c r="J10615" s="215" t="s">
        <v>10471</v>
      </c>
      <c r="K10615" s="215" t="s">
        <v>8688</v>
      </c>
      <c r="L10615" s="215" t="s">
        <v>11456</v>
      </c>
      <c r="AD10615" s="216"/>
    </row>
    <row r="10616" spans="1:30" s="215" customFormat="1" x14ac:dyDescent="0.25">
      <c r="A10616" s="215" t="s">
        <v>160</v>
      </c>
      <c r="B10616" s="215">
        <v>6300</v>
      </c>
      <c r="C10616" s="215" t="s">
        <v>308</v>
      </c>
      <c r="D10616" s="215">
        <v>191659452</v>
      </c>
      <c r="E10616" s="215">
        <v>1060</v>
      </c>
      <c r="F10616" s="215">
        <v>1252</v>
      </c>
      <c r="G10616" s="215">
        <v>1004</v>
      </c>
      <c r="I10616" s="215" t="s">
        <v>10472</v>
      </c>
      <c r="J10616" s="215" t="s">
        <v>10473</v>
      </c>
      <c r="K10616" s="215" t="s">
        <v>8688</v>
      </c>
      <c r="L10616" s="215" t="s">
        <v>11457</v>
      </c>
      <c r="AD10616" s="216"/>
    </row>
    <row r="10617" spans="1:30" s="215" customFormat="1" x14ac:dyDescent="0.25">
      <c r="A10617" s="215" t="s">
        <v>160</v>
      </c>
      <c r="B10617" s="215">
        <v>6300</v>
      </c>
      <c r="C10617" s="215" t="s">
        <v>308</v>
      </c>
      <c r="D10617" s="215">
        <v>191659742</v>
      </c>
      <c r="E10617" s="215">
        <v>1060</v>
      </c>
      <c r="F10617" s="215">
        <v>1241</v>
      </c>
      <c r="G10617" s="215">
        <v>1004</v>
      </c>
      <c r="I10617" s="215" t="s">
        <v>10474</v>
      </c>
      <c r="J10617" s="215" t="s">
        <v>10475</v>
      </c>
      <c r="K10617" s="215" t="s">
        <v>8688</v>
      </c>
      <c r="L10617" s="215" t="s">
        <v>11458</v>
      </c>
      <c r="AD10617" s="216"/>
    </row>
    <row r="10618" spans="1:30" s="215" customFormat="1" x14ac:dyDescent="0.25">
      <c r="A10618" s="215" t="s">
        <v>160</v>
      </c>
      <c r="B10618" s="215">
        <v>6300</v>
      </c>
      <c r="C10618" s="215" t="s">
        <v>308</v>
      </c>
      <c r="D10618" s="215">
        <v>191669436</v>
      </c>
      <c r="E10618" s="215">
        <v>1040</v>
      </c>
      <c r="F10618" s="215">
        <v>1211</v>
      </c>
      <c r="G10618" s="215">
        <v>1004</v>
      </c>
      <c r="I10618" s="215" t="s">
        <v>10476</v>
      </c>
      <c r="J10618" s="215" t="s">
        <v>10477</v>
      </c>
      <c r="K10618" s="215" t="s">
        <v>8688</v>
      </c>
      <c r="L10618" s="215" t="s">
        <v>11459</v>
      </c>
      <c r="AD10618" s="216"/>
    </row>
    <row r="10619" spans="1:30" s="215" customFormat="1" x14ac:dyDescent="0.25">
      <c r="A10619" s="215" t="s">
        <v>160</v>
      </c>
      <c r="B10619" s="215">
        <v>6300</v>
      </c>
      <c r="C10619" s="215" t="s">
        <v>308</v>
      </c>
      <c r="D10619" s="215">
        <v>191669437</v>
      </c>
      <c r="E10619" s="215">
        <v>1020</v>
      </c>
      <c r="F10619" s="215">
        <v>1122</v>
      </c>
      <c r="G10619" s="215">
        <v>1004</v>
      </c>
      <c r="I10619" s="215" t="s">
        <v>10478</v>
      </c>
      <c r="J10619" s="215" t="s">
        <v>10479</v>
      </c>
      <c r="K10619" s="215" t="s">
        <v>8688</v>
      </c>
      <c r="L10619" s="215" t="s">
        <v>11460</v>
      </c>
      <c r="AD10619" s="216"/>
    </row>
    <row r="10620" spans="1:30" s="215" customFormat="1" x14ac:dyDescent="0.25">
      <c r="A10620" s="215" t="s">
        <v>160</v>
      </c>
      <c r="B10620" s="215">
        <v>6300</v>
      </c>
      <c r="C10620" s="215" t="s">
        <v>308</v>
      </c>
      <c r="D10620" s="215">
        <v>191669438</v>
      </c>
      <c r="E10620" s="215">
        <v>1020</v>
      </c>
      <c r="F10620" s="215">
        <v>1110</v>
      </c>
      <c r="G10620" s="215">
        <v>1004</v>
      </c>
      <c r="I10620" s="215" t="s">
        <v>10480</v>
      </c>
      <c r="J10620" s="215" t="s">
        <v>10481</v>
      </c>
      <c r="K10620" s="215" t="s">
        <v>8688</v>
      </c>
      <c r="L10620" s="215" t="s">
        <v>11461</v>
      </c>
      <c r="AD10620" s="216"/>
    </row>
    <row r="10621" spans="1:30" s="215" customFormat="1" x14ac:dyDescent="0.25">
      <c r="A10621" s="215" t="s">
        <v>160</v>
      </c>
      <c r="B10621" s="215">
        <v>6300</v>
      </c>
      <c r="C10621" s="215" t="s">
        <v>308</v>
      </c>
      <c r="D10621" s="215">
        <v>191670526</v>
      </c>
      <c r="E10621" s="215">
        <v>1020</v>
      </c>
      <c r="F10621" s="215">
        <v>1121</v>
      </c>
      <c r="G10621" s="215">
        <v>1004</v>
      </c>
      <c r="I10621" s="215" t="s">
        <v>10482</v>
      </c>
      <c r="J10621" s="215" t="s">
        <v>10483</v>
      </c>
      <c r="K10621" s="215" t="s">
        <v>8688</v>
      </c>
      <c r="L10621" s="215" t="s">
        <v>11462</v>
      </c>
      <c r="AD10621" s="216"/>
    </row>
    <row r="10622" spans="1:30" s="215" customFormat="1" x14ac:dyDescent="0.25">
      <c r="A10622" s="215" t="s">
        <v>160</v>
      </c>
      <c r="B10622" s="215">
        <v>6300</v>
      </c>
      <c r="C10622" s="215" t="s">
        <v>308</v>
      </c>
      <c r="D10622" s="215">
        <v>191679432</v>
      </c>
      <c r="E10622" s="215">
        <v>1020</v>
      </c>
      <c r="F10622" s="215">
        <v>1110</v>
      </c>
      <c r="G10622" s="215">
        <v>1004</v>
      </c>
      <c r="I10622" s="215" t="s">
        <v>10484</v>
      </c>
      <c r="J10622" s="215" t="s">
        <v>10485</v>
      </c>
      <c r="K10622" s="215" t="s">
        <v>8688</v>
      </c>
      <c r="L10622" s="215" t="s">
        <v>11463</v>
      </c>
      <c r="AD10622" s="216"/>
    </row>
    <row r="10623" spans="1:30" s="215" customFormat="1" x14ac:dyDescent="0.25">
      <c r="A10623" s="215" t="s">
        <v>160</v>
      </c>
      <c r="B10623" s="215">
        <v>6300</v>
      </c>
      <c r="C10623" s="215" t="s">
        <v>308</v>
      </c>
      <c r="D10623" s="215">
        <v>191681653</v>
      </c>
      <c r="E10623" s="215">
        <v>1060</v>
      </c>
      <c r="F10623" s="215">
        <v>1252</v>
      </c>
      <c r="G10623" s="215">
        <v>1004</v>
      </c>
      <c r="I10623" s="215" t="s">
        <v>5663</v>
      </c>
      <c r="J10623" s="215" t="s">
        <v>5664</v>
      </c>
      <c r="K10623" s="215" t="s">
        <v>328</v>
      </c>
      <c r="L10623" s="215" t="s">
        <v>7453</v>
      </c>
      <c r="AD10623" s="216"/>
    </row>
    <row r="10624" spans="1:30" s="215" customFormat="1" x14ac:dyDescent="0.25">
      <c r="A10624" s="215" t="s">
        <v>160</v>
      </c>
      <c r="B10624" s="215">
        <v>6300</v>
      </c>
      <c r="C10624" s="215" t="s">
        <v>308</v>
      </c>
      <c r="D10624" s="215">
        <v>191686014</v>
      </c>
      <c r="E10624" s="215">
        <v>1060</v>
      </c>
      <c r="F10624" s="215">
        <v>1271</v>
      </c>
      <c r="G10624" s="215">
        <v>1004</v>
      </c>
      <c r="I10624" s="215" t="s">
        <v>5665</v>
      </c>
      <c r="J10624" s="215" t="s">
        <v>5666</v>
      </c>
      <c r="K10624" s="215" t="s">
        <v>328</v>
      </c>
      <c r="L10624" s="215" t="s">
        <v>7467</v>
      </c>
      <c r="AD10624" s="216"/>
    </row>
    <row r="10625" spans="1:30" s="215" customFormat="1" x14ac:dyDescent="0.25">
      <c r="A10625" s="215" t="s">
        <v>160</v>
      </c>
      <c r="B10625" s="215">
        <v>6300</v>
      </c>
      <c r="C10625" s="215" t="s">
        <v>308</v>
      </c>
      <c r="D10625" s="215">
        <v>191689327</v>
      </c>
      <c r="E10625" s="215">
        <v>1020</v>
      </c>
      <c r="F10625" s="215">
        <v>1122</v>
      </c>
      <c r="G10625" s="215">
        <v>1004</v>
      </c>
      <c r="I10625" s="215" t="s">
        <v>10486</v>
      </c>
      <c r="J10625" s="215" t="s">
        <v>10487</v>
      </c>
      <c r="K10625" s="215" t="s">
        <v>8688</v>
      </c>
      <c r="L10625" s="215" t="s">
        <v>11464</v>
      </c>
      <c r="AD10625" s="216"/>
    </row>
    <row r="10626" spans="1:30" s="215" customFormat="1" x14ac:dyDescent="0.25">
      <c r="A10626" s="215" t="s">
        <v>160</v>
      </c>
      <c r="B10626" s="215">
        <v>6300</v>
      </c>
      <c r="C10626" s="215" t="s">
        <v>308</v>
      </c>
      <c r="D10626" s="215">
        <v>191706931</v>
      </c>
      <c r="E10626" s="215">
        <v>1040</v>
      </c>
      <c r="F10626" s="215">
        <v>1211</v>
      </c>
      <c r="G10626" s="215">
        <v>1004</v>
      </c>
      <c r="I10626" s="215" t="s">
        <v>10488</v>
      </c>
      <c r="J10626" s="215" t="s">
        <v>10489</v>
      </c>
      <c r="K10626" s="215" t="s">
        <v>8688</v>
      </c>
      <c r="L10626" s="215" t="s">
        <v>11465</v>
      </c>
      <c r="AD10626" s="216"/>
    </row>
    <row r="10627" spans="1:30" s="215" customFormat="1" x14ac:dyDescent="0.25">
      <c r="A10627" s="215" t="s">
        <v>160</v>
      </c>
      <c r="B10627" s="215">
        <v>6300</v>
      </c>
      <c r="C10627" s="215" t="s">
        <v>308</v>
      </c>
      <c r="D10627" s="215">
        <v>191706933</v>
      </c>
      <c r="E10627" s="215">
        <v>1060</v>
      </c>
      <c r="F10627" s="215">
        <v>1252</v>
      </c>
      <c r="G10627" s="215">
        <v>1004</v>
      </c>
      <c r="I10627" s="215" t="s">
        <v>10490</v>
      </c>
      <c r="J10627" s="215" t="s">
        <v>10491</v>
      </c>
      <c r="K10627" s="215" t="s">
        <v>8688</v>
      </c>
      <c r="L10627" s="215" t="s">
        <v>11466</v>
      </c>
      <c r="AD10627" s="216"/>
    </row>
    <row r="10628" spans="1:30" s="215" customFormat="1" x14ac:dyDescent="0.25">
      <c r="A10628" s="215" t="s">
        <v>160</v>
      </c>
      <c r="B10628" s="215">
        <v>6300</v>
      </c>
      <c r="C10628" s="215" t="s">
        <v>308</v>
      </c>
      <c r="D10628" s="215">
        <v>191706943</v>
      </c>
      <c r="E10628" s="215">
        <v>1040</v>
      </c>
      <c r="F10628" s="215">
        <v>1211</v>
      </c>
      <c r="G10628" s="215">
        <v>1004</v>
      </c>
      <c r="I10628" s="215" t="s">
        <v>10492</v>
      </c>
      <c r="J10628" s="215" t="s">
        <v>10493</v>
      </c>
      <c r="K10628" s="215" t="s">
        <v>8688</v>
      </c>
      <c r="L10628" s="215" t="s">
        <v>11467</v>
      </c>
      <c r="AD10628" s="216"/>
    </row>
    <row r="10629" spans="1:30" s="215" customFormat="1" x14ac:dyDescent="0.25">
      <c r="A10629" s="215" t="s">
        <v>160</v>
      </c>
      <c r="B10629" s="215">
        <v>6300</v>
      </c>
      <c r="C10629" s="215" t="s">
        <v>308</v>
      </c>
      <c r="D10629" s="215">
        <v>191707031</v>
      </c>
      <c r="E10629" s="215">
        <v>1060</v>
      </c>
      <c r="F10629" s="215">
        <v>1122</v>
      </c>
      <c r="G10629" s="215">
        <v>1004</v>
      </c>
      <c r="I10629" s="215" t="s">
        <v>5667</v>
      </c>
      <c r="J10629" s="215" t="s">
        <v>5668</v>
      </c>
      <c r="K10629" s="215" t="s">
        <v>328</v>
      </c>
      <c r="L10629" s="215" t="s">
        <v>7434</v>
      </c>
      <c r="AD10629" s="216"/>
    </row>
    <row r="10630" spans="1:30" s="215" customFormat="1" x14ac:dyDescent="0.25">
      <c r="A10630" s="215" t="s">
        <v>160</v>
      </c>
      <c r="B10630" s="215">
        <v>6300</v>
      </c>
      <c r="C10630" s="215" t="s">
        <v>308</v>
      </c>
      <c r="D10630" s="215">
        <v>191714360</v>
      </c>
      <c r="E10630" s="215">
        <v>1060</v>
      </c>
      <c r="F10630" s="215">
        <v>1271</v>
      </c>
      <c r="G10630" s="215">
        <v>1004</v>
      </c>
      <c r="I10630" s="215" t="s">
        <v>10494</v>
      </c>
      <c r="J10630" s="215" t="s">
        <v>10495</v>
      </c>
      <c r="K10630" s="215" t="s">
        <v>8688</v>
      </c>
      <c r="L10630" s="215" t="s">
        <v>11468</v>
      </c>
      <c r="AD10630" s="216"/>
    </row>
    <row r="10631" spans="1:30" s="215" customFormat="1" x14ac:dyDescent="0.25">
      <c r="A10631" s="215" t="s">
        <v>160</v>
      </c>
      <c r="B10631" s="215">
        <v>6300</v>
      </c>
      <c r="C10631" s="215" t="s">
        <v>308</v>
      </c>
      <c r="D10631" s="215">
        <v>191722492</v>
      </c>
      <c r="E10631" s="215">
        <v>1060</v>
      </c>
      <c r="F10631" s="215">
        <v>1274</v>
      </c>
      <c r="G10631" s="215">
        <v>1004</v>
      </c>
      <c r="I10631" s="215" t="s">
        <v>10496</v>
      </c>
      <c r="J10631" s="215" t="s">
        <v>10497</v>
      </c>
      <c r="K10631" s="215" t="s">
        <v>8688</v>
      </c>
      <c r="L10631" s="215" t="s">
        <v>11469</v>
      </c>
      <c r="AD10631" s="216"/>
    </row>
    <row r="10632" spans="1:30" s="215" customFormat="1" x14ac:dyDescent="0.25">
      <c r="A10632" s="215" t="s">
        <v>160</v>
      </c>
      <c r="B10632" s="215">
        <v>6300</v>
      </c>
      <c r="C10632" s="215" t="s">
        <v>308</v>
      </c>
      <c r="D10632" s="215">
        <v>191725511</v>
      </c>
      <c r="E10632" s="215">
        <v>1060</v>
      </c>
      <c r="F10632" s="215">
        <v>1242</v>
      </c>
      <c r="G10632" s="215">
        <v>1004</v>
      </c>
      <c r="I10632" s="215" t="s">
        <v>5669</v>
      </c>
      <c r="J10632" s="215" t="s">
        <v>5670</v>
      </c>
      <c r="K10632" s="215" t="s">
        <v>328</v>
      </c>
      <c r="L10632" s="215" t="s">
        <v>7464</v>
      </c>
      <c r="AD10632" s="216"/>
    </row>
    <row r="10633" spans="1:30" s="215" customFormat="1" x14ac:dyDescent="0.25">
      <c r="A10633" s="215" t="s">
        <v>160</v>
      </c>
      <c r="B10633" s="215">
        <v>6300</v>
      </c>
      <c r="C10633" s="215" t="s">
        <v>308</v>
      </c>
      <c r="D10633" s="215">
        <v>191739135</v>
      </c>
      <c r="E10633" s="215">
        <v>1060</v>
      </c>
      <c r="F10633" s="215">
        <v>1261</v>
      </c>
      <c r="G10633" s="215">
        <v>1004</v>
      </c>
      <c r="I10633" s="215" t="s">
        <v>10498</v>
      </c>
      <c r="J10633" s="215" t="s">
        <v>10499</v>
      </c>
      <c r="K10633" s="215" t="s">
        <v>8688</v>
      </c>
      <c r="L10633" s="215" t="s">
        <v>11470</v>
      </c>
      <c r="AD10633" s="216"/>
    </row>
    <row r="10634" spans="1:30" s="215" customFormat="1" x14ac:dyDescent="0.25">
      <c r="A10634" s="215" t="s">
        <v>160</v>
      </c>
      <c r="B10634" s="215">
        <v>6300</v>
      </c>
      <c r="C10634" s="215" t="s">
        <v>308</v>
      </c>
      <c r="D10634" s="215">
        <v>191741172</v>
      </c>
      <c r="E10634" s="215">
        <v>1060</v>
      </c>
      <c r="F10634" s="215">
        <v>1241</v>
      </c>
      <c r="G10634" s="215">
        <v>1004</v>
      </c>
      <c r="I10634" s="215" t="s">
        <v>10500</v>
      </c>
      <c r="J10634" s="215" t="s">
        <v>10501</v>
      </c>
      <c r="K10634" s="215" t="s">
        <v>8688</v>
      </c>
      <c r="L10634" s="215" t="s">
        <v>11471</v>
      </c>
      <c r="AD10634" s="216"/>
    </row>
    <row r="10635" spans="1:30" s="215" customFormat="1" x14ac:dyDescent="0.25">
      <c r="A10635" s="215" t="s">
        <v>160</v>
      </c>
      <c r="B10635" s="215">
        <v>6300</v>
      </c>
      <c r="C10635" s="215" t="s">
        <v>308</v>
      </c>
      <c r="D10635" s="215">
        <v>191741257</v>
      </c>
      <c r="E10635" s="215">
        <v>1060</v>
      </c>
      <c r="F10635" s="215">
        <v>1272</v>
      </c>
      <c r="G10635" s="215">
        <v>1004</v>
      </c>
      <c r="I10635" s="215" t="s">
        <v>10502</v>
      </c>
      <c r="J10635" s="215" t="s">
        <v>10503</v>
      </c>
      <c r="K10635" s="215" t="s">
        <v>8688</v>
      </c>
      <c r="L10635" s="215" t="s">
        <v>11472</v>
      </c>
      <c r="AD10635" s="216"/>
    </row>
    <row r="10636" spans="1:30" s="215" customFormat="1" x14ac:dyDescent="0.25">
      <c r="A10636" s="215" t="s">
        <v>160</v>
      </c>
      <c r="B10636" s="215">
        <v>6300</v>
      </c>
      <c r="C10636" s="215" t="s">
        <v>308</v>
      </c>
      <c r="D10636" s="215">
        <v>191741323</v>
      </c>
      <c r="E10636" s="215">
        <v>1060</v>
      </c>
      <c r="F10636" s="215">
        <v>1230</v>
      </c>
      <c r="G10636" s="215">
        <v>1004</v>
      </c>
      <c r="I10636" s="215" t="s">
        <v>5671</v>
      </c>
      <c r="J10636" s="215" t="s">
        <v>5672</v>
      </c>
      <c r="K10636" s="215" t="s">
        <v>328</v>
      </c>
      <c r="L10636" s="215" t="s">
        <v>7424</v>
      </c>
      <c r="AD10636" s="216"/>
    </row>
    <row r="10637" spans="1:30" s="215" customFormat="1" x14ac:dyDescent="0.25">
      <c r="A10637" s="215" t="s">
        <v>160</v>
      </c>
      <c r="B10637" s="215">
        <v>6300</v>
      </c>
      <c r="C10637" s="215" t="s">
        <v>308</v>
      </c>
      <c r="D10637" s="215">
        <v>191743699</v>
      </c>
      <c r="E10637" s="215">
        <v>1060</v>
      </c>
      <c r="F10637" s="215">
        <v>1261</v>
      </c>
      <c r="G10637" s="215">
        <v>1004</v>
      </c>
      <c r="I10637" s="215" t="s">
        <v>10504</v>
      </c>
      <c r="J10637" s="215" t="s">
        <v>10505</v>
      </c>
      <c r="K10637" s="215" t="s">
        <v>8688</v>
      </c>
      <c r="L10637" s="215" t="s">
        <v>11473</v>
      </c>
      <c r="AD10637" s="216"/>
    </row>
    <row r="10638" spans="1:30" s="215" customFormat="1" x14ac:dyDescent="0.25">
      <c r="A10638" s="215" t="s">
        <v>160</v>
      </c>
      <c r="B10638" s="215">
        <v>6300</v>
      </c>
      <c r="C10638" s="215" t="s">
        <v>308</v>
      </c>
      <c r="D10638" s="215">
        <v>191744409</v>
      </c>
      <c r="E10638" s="215">
        <v>1060</v>
      </c>
      <c r="F10638" s="215">
        <v>1271</v>
      </c>
      <c r="G10638" s="215">
        <v>1004</v>
      </c>
      <c r="I10638" s="215" t="s">
        <v>24533</v>
      </c>
      <c r="J10638" s="215" t="s">
        <v>24534</v>
      </c>
      <c r="K10638" s="215" t="s">
        <v>328</v>
      </c>
      <c r="L10638" s="215" t="s">
        <v>24542</v>
      </c>
      <c r="AD10638" s="216"/>
    </row>
    <row r="10639" spans="1:30" s="215" customFormat="1" x14ac:dyDescent="0.25">
      <c r="A10639" s="215" t="s">
        <v>160</v>
      </c>
      <c r="B10639" s="215">
        <v>6300</v>
      </c>
      <c r="C10639" s="215" t="s">
        <v>308</v>
      </c>
      <c r="D10639" s="215">
        <v>191744653</v>
      </c>
      <c r="E10639" s="215">
        <v>1060</v>
      </c>
      <c r="F10639" s="215">
        <v>1252</v>
      </c>
      <c r="G10639" s="215">
        <v>1004</v>
      </c>
      <c r="I10639" s="215" t="s">
        <v>6958</v>
      </c>
      <c r="J10639" s="215" t="s">
        <v>6959</v>
      </c>
      <c r="K10639" s="215" t="s">
        <v>328</v>
      </c>
      <c r="L10639" s="215" t="s">
        <v>7426</v>
      </c>
      <c r="AD10639" s="216"/>
    </row>
    <row r="10640" spans="1:30" s="215" customFormat="1" x14ac:dyDescent="0.25">
      <c r="A10640" s="215" t="s">
        <v>160</v>
      </c>
      <c r="B10640" s="215">
        <v>6300</v>
      </c>
      <c r="C10640" s="215" t="s">
        <v>308</v>
      </c>
      <c r="D10640" s="215">
        <v>191745390</v>
      </c>
      <c r="E10640" s="215">
        <v>1060</v>
      </c>
      <c r="F10640" s="215">
        <v>1122</v>
      </c>
      <c r="G10640" s="215">
        <v>1004</v>
      </c>
      <c r="I10640" s="215" t="s">
        <v>6960</v>
      </c>
      <c r="J10640" s="215" t="s">
        <v>6961</v>
      </c>
      <c r="K10640" s="215" t="s">
        <v>328</v>
      </c>
      <c r="L10640" s="215" t="s">
        <v>7456</v>
      </c>
      <c r="AD10640" s="216"/>
    </row>
    <row r="10641" spans="1:30" s="215" customFormat="1" x14ac:dyDescent="0.25">
      <c r="A10641" s="215" t="s">
        <v>160</v>
      </c>
      <c r="B10641" s="215">
        <v>6300</v>
      </c>
      <c r="C10641" s="215" t="s">
        <v>308</v>
      </c>
      <c r="D10641" s="215">
        <v>191745899</v>
      </c>
      <c r="E10641" s="215">
        <v>1060</v>
      </c>
      <c r="F10641" s="215">
        <v>1271</v>
      </c>
      <c r="G10641" s="215">
        <v>1004</v>
      </c>
      <c r="I10641" s="215" t="s">
        <v>6962</v>
      </c>
      <c r="J10641" s="215" t="s">
        <v>6963</v>
      </c>
      <c r="K10641" s="215" t="s">
        <v>328</v>
      </c>
      <c r="L10641" s="215" t="s">
        <v>7468</v>
      </c>
      <c r="AD10641" s="216"/>
    </row>
    <row r="10642" spans="1:30" s="215" customFormat="1" x14ac:dyDescent="0.25">
      <c r="A10642" s="215" t="s">
        <v>160</v>
      </c>
      <c r="B10642" s="215">
        <v>6300</v>
      </c>
      <c r="C10642" s="215" t="s">
        <v>308</v>
      </c>
      <c r="D10642" s="215">
        <v>191745901</v>
      </c>
      <c r="E10642" s="215">
        <v>1060</v>
      </c>
      <c r="F10642" s="215">
        <v>1271</v>
      </c>
      <c r="G10642" s="215">
        <v>1004</v>
      </c>
      <c r="I10642" s="215" t="s">
        <v>5673</v>
      </c>
      <c r="J10642" s="215" t="s">
        <v>5674</v>
      </c>
      <c r="K10642" s="215" t="s">
        <v>328</v>
      </c>
      <c r="L10642" s="215" t="s">
        <v>7468</v>
      </c>
      <c r="AD10642" s="216"/>
    </row>
    <row r="10643" spans="1:30" s="215" customFormat="1" x14ac:dyDescent="0.25">
      <c r="A10643" s="215" t="s">
        <v>160</v>
      </c>
      <c r="B10643" s="215">
        <v>6300</v>
      </c>
      <c r="C10643" s="215" t="s">
        <v>308</v>
      </c>
      <c r="D10643" s="215">
        <v>191745906</v>
      </c>
      <c r="E10643" s="215">
        <v>1060</v>
      </c>
      <c r="F10643" s="215">
        <v>1252</v>
      </c>
      <c r="G10643" s="215">
        <v>1004</v>
      </c>
      <c r="I10643" s="215" t="s">
        <v>5675</v>
      </c>
      <c r="J10643" s="215" t="s">
        <v>5676</v>
      </c>
      <c r="K10643" s="215" t="s">
        <v>328</v>
      </c>
      <c r="L10643" s="215" t="s">
        <v>5880</v>
      </c>
      <c r="AD10643" s="216"/>
    </row>
    <row r="10644" spans="1:30" s="215" customFormat="1" x14ac:dyDescent="0.25">
      <c r="A10644" s="215" t="s">
        <v>160</v>
      </c>
      <c r="B10644" s="215">
        <v>6300</v>
      </c>
      <c r="C10644" s="215" t="s">
        <v>308</v>
      </c>
      <c r="D10644" s="215">
        <v>191745912</v>
      </c>
      <c r="E10644" s="215">
        <v>1060</v>
      </c>
      <c r="F10644" s="215">
        <v>1271</v>
      </c>
      <c r="G10644" s="215">
        <v>1004</v>
      </c>
      <c r="I10644" s="215" t="s">
        <v>10506</v>
      </c>
      <c r="J10644" s="215" t="s">
        <v>10507</v>
      </c>
      <c r="K10644" s="215" t="s">
        <v>8688</v>
      </c>
      <c r="L10644" s="215" t="s">
        <v>11474</v>
      </c>
      <c r="AD10644" s="216"/>
    </row>
    <row r="10645" spans="1:30" s="215" customFormat="1" x14ac:dyDescent="0.25">
      <c r="A10645" s="215" t="s">
        <v>160</v>
      </c>
      <c r="B10645" s="215">
        <v>6300</v>
      </c>
      <c r="C10645" s="215" t="s">
        <v>308</v>
      </c>
      <c r="D10645" s="215">
        <v>191745917</v>
      </c>
      <c r="E10645" s="215">
        <v>1060</v>
      </c>
      <c r="F10645" s="215">
        <v>1242</v>
      </c>
      <c r="G10645" s="215">
        <v>1004</v>
      </c>
      <c r="I10645" s="215" t="s">
        <v>6964</v>
      </c>
      <c r="J10645" s="215" t="s">
        <v>6965</v>
      </c>
      <c r="K10645" s="215" t="s">
        <v>328</v>
      </c>
      <c r="L10645" s="215" t="s">
        <v>7444</v>
      </c>
      <c r="AD10645" s="216"/>
    </row>
    <row r="10646" spans="1:30" s="215" customFormat="1" x14ac:dyDescent="0.25">
      <c r="A10646" s="215" t="s">
        <v>160</v>
      </c>
      <c r="B10646" s="215">
        <v>6300</v>
      </c>
      <c r="C10646" s="215" t="s">
        <v>308</v>
      </c>
      <c r="D10646" s="215">
        <v>191745935</v>
      </c>
      <c r="E10646" s="215">
        <v>1060</v>
      </c>
      <c r="F10646" s="215">
        <v>1271</v>
      </c>
      <c r="G10646" s="215">
        <v>1004</v>
      </c>
      <c r="I10646" s="215" t="s">
        <v>10508</v>
      </c>
      <c r="J10646" s="215" t="s">
        <v>10509</v>
      </c>
      <c r="K10646" s="215" t="s">
        <v>8688</v>
      </c>
      <c r="L10646" s="215" t="s">
        <v>11475</v>
      </c>
      <c r="AD10646" s="216"/>
    </row>
    <row r="10647" spans="1:30" s="215" customFormat="1" x14ac:dyDescent="0.25">
      <c r="A10647" s="215" t="s">
        <v>160</v>
      </c>
      <c r="B10647" s="215">
        <v>6300</v>
      </c>
      <c r="C10647" s="215" t="s">
        <v>308</v>
      </c>
      <c r="D10647" s="215">
        <v>191745947</v>
      </c>
      <c r="E10647" s="215">
        <v>1040</v>
      </c>
      <c r="F10647" s="215">
        <v>1211</v>
      </c>
      <c r="G10647" s="215">
        <v>1004</v>
      </c>
      <c r="I10647" s="215" t="s">
        <v>6966</v>
      </c>
      <c r="J10647" s="215" t="s">
        <v>6967</v>
      </c>
      <c r="K10647" s="215" t="s">
        <v>328</v>
      </c>
      <c r="L10647" s="215" t="s">
        <v>7437</v>
      </c>
      <c r="AD10647" s="216"/>
    </row>
    <row r="10648" spans="1:30" s="215" customFormat="1" x14ac:dyDescent="0.25">
      <c r="A10648" s="215" t="s">
        <v>160</v>
      </c>
      <c r="B10648" s="215">
        <v>6300</v>
      </c>
      <c r="C10648" s="215" t="s">
        <v>308</v>
      </c>
      <c r="D10648" s="215">
        <v>191747653</v>
      </c>
      <c r="E10648" s="215">
        <v>1020</v>
      </c>
      <c r="F10648" s="215">
        <v>1122</v>
      </c>
      <c r="G10648" s="215">
        <v>1004</v>
      </c>
      <c r="I10648" s="215" t="s">
        <v>10510</v>
      </c>
      <c r="J10648" s="215" t="s">
        <v>10511</v>
      </c>
      <c r="K10648" s="215" t="s">
        <v>8688</v>
      </c>
      <c r="L10648" s="215" t="s">
        <v>11476</v>
      </c>
      <c r="AD10648" s="216"/>
    </row>
    <row r="10649" spans="1:30" s="215" customFormat="1" x14ac:dyDescent="0.25">
      <c r="A10649" s="215" t="s">
        <v>160</v>
      </c>
      <c r="B10649" s="215">
        <v>6300</v>
      </c>
      <c r="C10649" s="215" t="s">
        <v>308</v>
      </c>
      <c r="D10649" s="215">
        <v>191750495</v>
      </c>
      <c r="E10649" s="215">
        <v>1060</v>
      </c>
      <c r="F10649" s="215">
        <v>1241</v>
      </c>
      <c r="G10649" s="215">
        <v>1004</v>
      </c>
      <c r="I10649" s="215" t="s">
        <v>10512</v>
      </c>
      <c r="J10649" s="215" t="s">
        <v>10513</v>
      </c>
      <c r="K10649" s="215" t="s">
        <v>8688</v>
      </c>
      <c r="L10649" s="215" t="s">
        <v>11477</v>
      </c>
      <c r="AD10649" s="216"/>
    </row>
    <row r="10650" spans="1:30" s="215" customFormat="1" x14ac:dyDescent="0.25">
      <c r="A10650" s="215" t="s">
        <v>160</v>
      </c>
      <c r="B10650" s="215">
        <v>6300</v>
      </c>
      <c r="C10650" s="215" t="s">
        <v>308</v>
      </c>
      <c r="D10650" s="215">
        <v>191764633</v>
      </c>
      <c r="E10650" s="215">
        <v>1060</v>
      </c>
      <c r="F10650" s="215">
        <v>1242</v>
      </c>
      <c r="G10650" s="215">
        <v>1004</v>
      </c>
      <c r="I10650" s="215" t="s">
        <v>10514</v>
      </c>
      <c r="J10650" s="215" t="s">
        <v>10515</v>
      </c>
      <c r="K10650" s="215" t="s">
        <v>8688</v>
      </c>
      <c r="L10650" s="215" t="s">
        <v>11478</v>
      </c>
      <c r="AD10650" s="216"/>
    </row>
    <row r="10651" spans="1:30" s="215" customFormat="1" x14ac:dyDescent="0.25">
      <c r="A10651" s="215" t="s">
        <v>160</v>
      </c>
      <c r="B10651" s="215">
        <v>6300</v>
      </c>
      <c r="C10651" s="215" t="s">
        <v>308</v>
      </c>
      <c r="D10651" s="215">
        <v>191765935</v>
      </c>
      <c r="E10651" s="215">
        <v>1020</v>
      </c>
      <c r="F10651" s="215">
        <v>1110</v>
      </c>
      <c r="G10651" s="215">
        <v>1004</v>
      </c>
      <c r="I10651" s="215" t="s">
        <v>10516</v>
      </c>
      <c r="J10651" s="215" t="s">
        <v>10517</v>
      </c>
      <c r="K10651" s="215" t="s">
        <v>8688</v>
      </c>
      <c r="L10651" s="215" t="s">
        <v>11479</v>
      </c>
      <c r="AD10651" s="216"/>
    </row>
    <row r="10652" spans="1:30" s="215" customFormat="1" x14ac:dyDescent="0.25">
      <c r="A10652" s="215" t="s">
        <v>160</v>
      </c>
      <c r="B10652" s="215">
        <v>6300</v>
      </c>
      <c r="C10652" s="215" t="s">
        <v>308</v>
      </c>
      <c r="D10652" s="215">
        <v>191784951</v>
      </c>
      <c r="E10652" s="215">
        <v>1020</v>
      </c>
      <c r="F10652" s="215">
        <v>1121</v>
      </c>
      <c r="G10652" s="215">
        <v>1004</v>
      </c>
      <c r="I10652" s="215" t="s">
        <v>10518</v>
      </c>
      <c r="J10652" s="215" t="s">
        <v>10519</v>
      </c>
      <c r="K10652" s="215" t="s">
        <v>8688</v>
      </c>
      <c r="L10652" s="215" t="s">
        <v>11480</v>
      </c>
      <c r="AD10652" s="216"/>
    </row>
    <row r="10653" spans="1:30" s="215" customFormat="1" x14ac:dyDescent="0.25">
      <c r="A10653" s="215" t="s">
        <v>160</v>
      </c>
      <c r="B10653" s="215">
        <v>6300</v>
      </c>
      <c r="C10653" s="215" t="s">
        <v>308</v>
      </c>
      <c r="D10653" s="215">
        <v>191794753</v>
      </c>
      <c r="E10653" s="215">
        <v>1020</v>
      </c>
      <c r="F10653" s="215">
        <v>1110</v>
      </c>
      <c r="G10653" s="215">
        <v>1004</v>
      </c>
      <c r="I10653" s="215" t="s">
        <v>10520</v>
      </c>
      <c r="J10653" s="215" t="s">
        <v>10521</v>
      </c>
      <c r="K10653" s="215" t="s">
        <v>8688</v>
      </c>
      <c r="L10653" s="215" t="s">
        <v>11481</v>
      </c>
      <c r="AD10653" s="216"/>
    </row>
    <row r="10654" spans="1:30" s="215" customFormat="1" x14ac:dyDescent="0.25">
      <c r="A10654" s="215" t="s">
        <v>160</v>
      </c>
      <c r="B10654" s="215">
        <v>6300</v>
      </c>
      <c r="C10654" s="215" t="s">
        <v>308</v>
      </c>
      <c r="D10654" s="215">
        <v>191796367</v>
      </c>
      <c r="E10654" s="215">
        <v>1060</v>
      </c>
      <c r="F10654" s="215">
        <v>1241</v>
      </c>
      <c r="G10654" s="215">
        <v>1004</v>
      </c>
      <c r="I10654" s="215" t="s">
        <v>24732</v>
      </c>
      <c r="J10654" s="215" t="s">
        <v>24733</v>
      </c>
      <c r="K10654" s="215" t="s">
        <v>8688</v>
      </c>
      <c r="L10654" s="215" t="s">
        <v>24774</v>
      </c>
      <c r="AD10654" s="216"/>
    </row>
    <row r="10655" spans="1:30" s="215" customFormat="1" x14ac:dyDescent="0.25">
      <c r="A10655" s="215" t="s">
        <v>160</v>
      </c>
      <c r="B10655" s="215">
        <v>6300</v>
      </c>
      <c r="C10655" s="215" t="s">
        <v>308</v>
      </c>
      <c r="D10655" s="215">
        <v>191806664</v>
      </c>
      <c r="E10655" s="215">
        <v>1060</v>
      </c>
      <c r="F10655" s="215">
        <v>1263</v>
      </c>
      <c r="G10655" s="215">
        <v>1004</v>
      </c>
      <c r="I10655" s="215" t="s">
        <v>10522</v>
      </c>
      <c r="J10655" s="215" t="s">
        <v>10523</v>
      </c>
      <c r="K10655" s="215" t="s">
        <v>8688</v>
      </c>
      <c r="L10655" s="215" t="s">
        <v>11482</v>
      </c>
      <c r="AD10655" s="216"/>
    </row>
    <row r="10656" spans="1:30" s="215" customFormat="1" x14ac:dyDescent="0.25">
      <c r="A10656" s="215" t="s">
        <v>160</v>
      </c>
      <c r="B10656" s="215">
        <v>6300</v>
      </c>
      <c r="C10656" s="215" t="s">
        <v>308</v>
      </c>
      <c r="D10656" s="215">
        <v>191808929</v>
      </c>
      <c r="E10656" s="215">
        <v>1060</v>
      </c>
      <c r="F10656" s="215">
        <v>1274</v>
      </c>
      <c r="G10656" s="215">
        <v>1004</v>
      </c>
      <c r="I10656" s="215" t="s">
        <v>10524</v>
      </c>
      <c r="J10656" s="215" t="s">
        <v>10525</v>
      </c>
      <c r="K10656" s="215" t="s">
        <v>8688</v>
      </c>
      <c r="L10656" s="215" t="s">
        <v>11483</v>
      </c>
      <c r="AD10656" s="216"/>
    </row>
    <row r="10657" spans="1:30" s="215" customFormat="1" x14ac:dyDescent="0.25">
      <c r="A10657" s="215" t="s">
        <v>160</v>
      </c>
      <c r="B10657" s="215">
        <v>6300</v>
      </c>
      <c r="C10657" s="215" t="s">
        <v>308</v>
      </c>
      <c r="D10657" s="215">
        <v>191808938</v>
      </c>
      <c r="E10657" s="215">
        <v>1060</v>
      </c>
      <c r="F10657" s="215">
        <v>1274</v>
      </c>
      <c r="G10657" s="215">
        <v>1004</v>
      </c>
      <c r="I10657" s="215" t="s">
        <v>10526</v>
      </c>
      <c r="J10657" s="215" t="s">
        <v>10527</v>
      </c>
      <c r="K10657" s="215" t="s">
        <v>8688</v>
      </c>
      <c r="L10657" s="215" t="s">
        <v>11484</v>
      </c>
      <c r="AD10657" s="216"/>
    </row>
    <row r="10658" spans="1:30" s="215" customFormat="1" x14ac:dyDescent="0.25">
      <c r="A10658" s="215" t="s">
        <v>160</v>
      </c>
      <c r="B10658" s="215">
        <v>6300</v>
      </c>
      <c r="C10658" s="215" t="s">
        <v>308</v>
      </c>
      <c r="D10658" s="215">
        <v>191809044</v>
      </c>
      <c r="E10658" s="215">
        <v>1060</v>
      </c>
      <c r="F10658" s="215">
        <v>1261</v>
      </c>
      <c r="G10658" s="215">
        <v>1004</v>
      </c>
      <c r="I10658" s="215" t="s">
        <v>10528</v>
      </c>
      <c r="J10658" s="215" t="s">
        <v>10529</v>
      </c>
      <c r="K10658" s="215" t="s">
        <v>8688</v>
      </c>
      <c r="L10658" s="215" t="s">
        <v>11485</v>
      </c>
      <c r="AD10658" s="216"/>
    </row>
    <row r="10659" spans="1:30" s="215" customFormat="1" x14ac:dyDescent="0.25">
      <c r="A10659" s="215" t="s">
        <v>160</v>
      </c>
      <c r="B10659" s="215">
        <v>6300</v>
      </c>
      <c r="C10659" s="215" t="s">
        <v>308</v>
      </c>
      <c r="D10659" s="215">
        <v>191818164</v>
      </c>
      <c r="E10659" s="215">
        <v>1060</v>
      </c>
      <c r="F10659" s="215">
        <v>1274</v>
      </c>
      <c r="G10659" s="215">
        <v>1004</v>
      </c>
      <c r="I10659" s="215" t="s">
        <v>10530</v>
      </c>
      <c r="J10659" s="215" t="s">
        <v>10531</v>
      </c>
      <c r="K10659" s="215" t="s">
        <v>8688</v>
      </c>
      <c r="L10659" s="215" t="s">
        <v>11486</v>
      </c>
      <c r="AD10659" s="216"/>
    </row>
    <row r="10660" spans="1:30" s="215" customFormat="1" x14ac:dyDescent="0.25">
      <c r="A10660" s="215" t="s">
        <v>160</v>
      </c>
      <c r="B10660" s="215">
        <v>6300</v>
      </c>
      <c r="C10660" s="215" t="s">
        <v>308</v>
      </c>
      <c r="D10660" s="215">
        <v>191820915</v>
      </c>
      <c r="E10660" s="215">
        <v>1060</v>
      </c>
      <c r="F10660" s="215">
        <v>1241</v>
      </c>
      <c r="G10660" s="215">
        <v>1004</v>
      </c>
      <c r="I10660" s="215" t="s">
        <v>10532</v>
      </c>
      <c r="J10660" s="215" t="s">
        <v>10533</v>
      </c>
      <c r="K10660" s="215" t="s">
        <v>8688</v>
      </c>
      <c r="L10660" s="215" t="s">
        <v>11487</v>
      </c>
      <c r="AD10660" s="216"/>
    </row>
    <row r="10661" spans="1:30" s="215" customFormat="1" x14ac:dyDescent="0.25">
      <c r="A10661" s="215" t="s">
        <v>160</v>
      </c>
      <c r="B10661" s="215">
        <v>6300</v>
      </c>
      <c r="C10661" s="215" t="s">
        <v>308</v>
      </c>
      <c r="D10661" s="215">
        <v>191820954</v>
      </c>
      <c r="E10661" s="215">
        <v>1060</v>
      </c>
      <c r="F10661" s="215">
        <v>1241</v>
      </c>
      <c r="G10661" s="215">
        <v>1004</v>
      </c>
      <c r="I10661" s="215" t="s">
        <v>10534</v>
      </c>
      <c r="J10661" s="215" t="s">
        <v>10535</v>
      </c>
      <c r="K10661" s="215" t="s">
        <v>8688</v>
      </c>
      <c r="L10661" s="215" t="s">
        <v>11488</v>
      </c>
      <c r="AD10661" s="216"/>
    </row>
    <row r="10662" spans="1:30" s="215" customFormat="1" x14ac:dyDescent="0.25">
      <c r="A10662" s="215" t="s">
        <v>160</v>
      </c>
      <c r="B10662" s="215">
        <v>6300</v>
      </c>
      <c r="C10662" s="215" t="s">
        <v>308</v>
      </c>
      <c r="D10662" s="215">
        <v>191832957</v>
      </c>
      <c r="E10662" s="215">
        <v>1060</v>
      </c>
      <c r="F10662" s="215">
        <v>1241</v>
      </c>
      <c r="G10662" s="215">
        <v>1004</v>
      </c>
      <c r="I10662" s="215" t="s">
        <v>10536</v>
      </c>
      <c r="J10662" s="215" t="s">
        <v>10537</v>
      </c>
      <c r="K10662" s="215" t="s">
        <v>8688</v>
      </c>
      <c r="L10662" s="215" t="s">
        <v>11489</v>
      </c>
      <c r="AD10662" s="216"/>
    </row>
    <row r="10663" spans="1:30" s="215" customFormat="1" x14ac:dyDescent="0.25">
      <c r="A10663" s="215" t="s">
        <v>160</v>
      </c>
      <c r="B10663" s="215">
        <v>6300</v>
      </c>
      <c r="C10663" s="215" t="s">
        <v>308</v>
      </c>
      <c r="D10663" s="215">
        <v>191832964</v>
      </c>
      <c r="E10663" s="215">
        <v>1060</v>
      </c>
      <c r="F10663" s="215">
        <v>1242</v>
      </c>
      <c r="G10663" s="215">
        <v>1004</v>
      </c>
      <c r="I10663" s="215" t="s">
        <v>10538</v>
      </c>
      <c r="J10663" s="215" t="s">
        <v>10539</v>
      </c>
      <c r="K10663" s="215" t="s">
        <v>8688</v>
      </c>
      <c r="L10663" s="215" t="s">
        <v>11490</v>
      </c>
      <c r="AD10663" s="216"/>
    </row>
    <row r="10664" spans="1:30" s="215" customFormat="1" x14ac:dyDescent="0.25">
      <c r="A10664" s="215" t="s">
        <v>160</v>
      </c>
      <c r="B10664" s="215">
        <v>6300</v>
      </c>
      <c r="C10664" s="215" t="s">
        <v>308</v>
      </c>
      <c r="D10664" s="215">
        <v>191846095</v>
      </c>
      <c r="E10664" s="215">
        <v>1020</v>
      </c>
      <c r="F10664" s="215">
        <v>1110</v>
      </c>
      <c r="G10664" s="215">
        <v>1004</v>
      </c>
      <c r="I10664" s="215" t="s">
        <v>10540</v>
      </c>
      <c r="J10664" s="215" t="s">
        <v>10541</v>
      </c>
      <c r="K10664" s="215" t="s">
        <v>8688</v>
      </c>
      <c r="L10664" s="215" t="s">
        <v>11491</v>
      </c>
      <c r="AD10664" s="216"/>
    </row>
    <row r="10665" spans="1:30" s="215" customFormat="1" x14ac:dyDescent="0.25">
      <c r="A10665" s="215" t="s">
        <v>160</v>
      </c>
      <c r="B10665" s="215">
        <v>6300</v>
      </c>
      <c r="C10665" s="215" t="s">
        <v>308</v>
      </c>
      <c r="D10665" s="215">
        <v>191846297</v>
      </c>
      <c r="E10665" s="215">
        <v>1060</v>
      </c>
      <c r="F10665" s="215">
        <v>1241</v>
      </c>
      <c r="G10665" s="215">
        <v>1004</v>
      </c>
      <c r="I10665" s="215" t="s">
        <v>10542</v>
      </c>
      <c r="J10665" s="215" t="s">
        <v>10543</v>
      </c>
      <c r="K10665" s="215" t="s">
        <v>8688</v>
      </c>
      <c r="L10665" s="215" t="s">
        <v>11492</v>
      </c>
      <c r="AD10665" s="216"/>
    </row>
    <row r="10666" spans="1:30" s="215" customFormat="1" x14ac:dyDescent="0.25">
      <c r="A10666" s="215" t="s">
        <v>160</v>
      </c>
      <c r="B10666" s="215">
        <v>6300</v>
      </c>
      <c r="C10666" s="215" t="s">
        <v>308</v>
      </c>
      <c r="D10666" s="215">
        <v>191847818</v>
      </c>
      <c r="E10666" s="215">
        <v>1060</v>
      </c>
      <c r="F10666" s="215">
        <v>1252</v>
      </c>
      <c r="G10666" s="215">
        <v>1004</v>
      </c>
      <c r="I10666" s="215" t="s">
        <v>10544</v>
      </c>
      <c r="J10666" s="215" t="s">
        <v>10545</v>
      </c>
      <c r="K10666" s="215" t="s">
        <v>8688</v>
      </c>
      <c r="L10666" s="215" t="s">
        <v>11493</v>
      </c>
      <c r="AD10666" s="216"/>
    </row>
    <row r="10667" spans="1:30" s="215" customFormat="1" x14ac:dyDescent="0.25">
      <c r="A10667" s="215" t="s">
        <v>160</v>
      </c>
      <c r="B10667" s="215">
        <v>6300</v>
      </c>
      <c r="C10667" s="215" t="s">
        <v>308</v>
      </c>
      <c r="D10667" s="215">
        <v>191856689</v>
      </c>
      <c r="E10667" s="215">
        <v>1060</v>
      </c>
      <c r="F10667" s="215">
        <v>1263</v>
      </c>
      <c r="G10667" s="215">
        <v>1004</v>
      </c>
      <c r="I10667" s="215" t="s">
        <v>10546</v>
      </c>
      <c r="J10667" s="215" t="s">
        <v>10547</v>
      </c>
      <c r="K10667" s="215" t="s">
        <v>8688</v>
      </c>
      <c r="L10667" s="215" t="s">
        <v>11494</v>
      </c>
      <c r="AD10667" s="216"/>
    </row>
    <row r="10668" spans="1:30" s="215" customFormat="1" x14ac:dyDescent="0.25">
      <c r="A10668" s="215" t="s">
        <v>160</v>
      </c>
      <c r="B10668" s="215">
        <v>6300</v>
      </c>
      <c r="C10668" s="215" t="s">
        <v>308</v>
      </c>
      <c r="D10668" s="215">
        <v>191860484</v>
      </c>
      <c r="E10668" s="215">
        <v>1040</v>
      </c>
      <c r="F10668" s="215">
        <v>1211</v>
      </c>
      <c r="G10668" s="215">
        <v>1004</v>
      </c>
      <c r="I10668" s="215" t="s">
        <v>10548</v>
      </c>
      <c r="J10668" s="215" t="s">
        <v>10549</v>
      </c>
      <c r="K10668" s="215" t="s">
        <v>8688</v>
      </c>
      <c r="L10668" s="215" t="s">
        <v>11495</v>
      </c>
      <c r="AD10668" s="216"/>
    </row>
    <row r="10669" spans="1:30" s="215" customFormat="1" x14ac:dyDescent="0.25">
      <c r="A10669" s="215" t="s">
        <v>160</v>
      </c>
      <c r="B10669" s="215">
        <v>6300</v>
      </c>
      <c r="C10669" s="215" t="s">
        <v>308</v>
      </c>
      <c r="D10669" s="215">
        <v>191865727</v>
      </c>
      <c r="E10669" s="215">
        <v>1060</v>
      </c>
      <c r="F10669" s="215">
        <v>1271</v>
      </c>
      <c r="G10669" s="215">
        <v>1004</v>
      </c>
      <c r="I10669" s="215" t="s">
        <v>10550</v>
      </c>
      <c r="J10669" s="215" t="s">
        <v>10551</v>
      </c>
      <c r="K10669" s="215" t="s">
        <v>8688</v>
      </c>
      <c r="L10669" s="215" t="s">
        <v>11496</v>
      </c>
      <c r="AD10669" s="216"/>
    </row>
    <row r="10670" spans="1:30" s="215" customFormat="1" x14ac:dyDescent="0.25">
      <c r="A10670" s="215" t="s">
        <v>160</v>
      </c>
      <c r="B10670" s="215">
        <v>6300</v>
      </c>
      <c r="C10670" s="215" t="s">
        <v>308</v>
      </c>
      <c r="D10670" s="215">
        <v>191873641</v>
      </c>
      <c r="E10670" s="215">
        <v>1020</v>
      </c>
      <c r="F10670" s="215">
        <v>1121</v>
      </c>
      <c r="G10670" s="215">
        <v>1004</v>
      </c>
      <c r="I10670" s="215" t="s">
        <v>24734</v>
      </c>
      <c r="J10670" s="215" t="s">
        <v>24735</v>
      </c>
      <c r="K10670" s="215" t="s">
        <v>8688</v>
      </c>
      <c r="L10670" s="215" t="s">
        <v>24775</v>
      </c>
      <c r="AD10670" s="216"/>
    </row>
    <row r="10671" spans="1:30" s="215" customFormat="1" x14ac:dyDescent="0.25">
      <c r="A10671" s="215" t="s">
        <v>160</v>
      </c>
      <c r="B10671" s="215">
        <v>6300</v>
      </c>
      <c r="C10671" s="215" t="s">
        <v>308</v>
      </c>
      <c r="D10671" s="215">
        <v>191875450</v>
      </c>
      <c r="E10671" s="215">
        <v>1060</v>
      </c>
      <c r="G10671" s="215">
        <v>1004</v>
      </c>
      <c r="I10671" s="215" t="s">
        <v>10552</v>
      </c>
      <c r="J10671" s="215" t="s">
        <v>10553</v>
      </c>
      <c r="K10671" s="215" t="s">
        <v>8688</v>
      </c>
      <c r="L10671" s="215" t="s">
        <v>11497</v>
      </c>
      <c r="AD10671" s="216"/>
    </row>
    <row r="10672" spans="1:30" s="215" customFormat="1" x14ac:dyDescent="0.25">
      <c r="A10672" s="215" t="s">
        <v>160</v>
      </c>
      <c r="B10672" s="215">
        <v>6300</v>
      </c>
      <c r="C10672" s="215" t="s">
        <v>308</v>
      </c>
      <c r="D10672" s="215">
        <v>191886192</v>
      </c>
      <c r="E10672" s="215">
        <v>1060</v>
      </c>
      <c r="F10672" s="215">
        <v>1252</v>
      </c>
      <c r="G10672" s="215">
        <v>1004</v>
      </c>
      <c r="I10672" s="215" t="s">
        <v>10554</v>
      </c>
      <c r="J10672" s="215" t="s">
        <v>10555</v>
      </c>
      <c r="K10672" s="215" t="s">
        <v>8688</v>
      </c>
      <c r="L10672" s="215" t="s">
        <v>11498</v>
      </c>
      <c r="AD10672" s="216"/>
    </row>
    <row r="10673" spans="1:30" s="215" customFormat="1" x14ac:dyDescent="0.25">
      <c r="A10673" s="215" t="s">
        <v>160</v>
      </c>
      <c r="B10673" s="215">
        <v>6300</v>
      </c>
      <c r="C10673" s="215" t="s">
        <v>308</v>
      </c>
      <c r="D10673" s="215">
        <v>191886193</v>
      </c>
      <c r="E10673" s="215">
        <v>1060</v>
      </c>
      <c r="F10673" s="215">
        <v>1252</v>
      </c>
      <c r="G10673" s="215">
        <v>1004</v>
      </c>
      <c r="I10673" s="215" t="s">
        <v>10554</v>
      </c>
      <c r="J10673" s="215" t="s">
        <v>10555</v>
      </c>
      <c r="K10673" s="215" t="s">
        <v>8688</v>
      </c>
      <c r="L10673" s="215" t="s">
        <v>11499</v>
      </c>
      <c r="AD10673" s="216"/>
    </row>
    <row r="10674" spans="1:30" s="215" customFormat="1" x14ac:dyDescent="0.25">
      <c r="A10674" s="215" t="s">
        <v>160</v>
      </c>
      <c r="B10674" s="215">
        <v>6300</v>
      </c>
      <c r="C10674" s="215" t="s">
        <v>308</v>
      </c>
      <c r="D10674" s="215">
        <v>191886194</v>
      </c>
      <c r="E10674" s="215">
        <v>1040</v>
      </c>
      <c r="F10674" s="215">
        <v>1211</v>
      </c>
      <c r="G10674" s="215">
        <v>1004</v>
      </c>
      <c r="I10674" s="215" t="s">
        <v>10556</v>
      </c>
      <c r="J10674" s="215" t="s">
        <v>10557</v>
      </c>
      <c r="K10674" s="215" t="s">
        <v>8688</v>
      </c>
      <c r="L10674" s="215" t="s">
        <v>11500</v>
      </c>
      <c r="AD10674" s="216"/>
    </row>
    <row r="10675" spans="1:30" s="215" customFormat="1" x14ac:dyDescent="0.25">
      <c r="A10675" s="215" t="s">
        <v>160</v>
      </c>
      <c r="B10675" s="215">
        <v>6300</v>
      </c>
      <c r="C10675" s="215" t="s">
        <v>308</v>
      </c>
      <c r="D10675" s="215">
        <v>191886195</v>
      </c>
      <c r="E10675" s="215">
        <v>1040</v>
      </c>
      <c r="F10675" s="215">
        <v>1211</v>
      </c>
      <c r="G10675" s="215">
        <v>1004</v>
      </c>
      <c r="I10675" s="215" t="s">
        <v>10558</v>
      </c>
      <c r="J10675" s="215" t="s">
        <v>10559</v>
      </c>
      <c r="K10675" s="215" t="s">
        <v>8688</v>
      </c>
      <c r="L10675" s="215" t="s">
        <v>11501</v>
      </c>
      <c r="AD10675" s="216"/>
    </row>
    <row r="10676" spans="1:30" s="215" customFormat="1" x14ac:dyDescent="0.25">
      <c r="A10676" s="215" t="s">
        <v>160</v>
      </c>
      <c r="B10676" s="215">
        <v>6300</v>
      </c>
      <c r="C10676" s="215" t="s">
        <v>308</v>
      </c>
      <c r="D10676" s="215">
        <v>191926574</v>
      </c>
      <c r="E10676" s="215">
        <v>1020</v>
      </c>
      <c r="F10676" s="215">
        <v>1121</v>
      </c>
      <c r="G10676" s="215">
        <v>1004</v>
      </c>
      <c r="I10676" s="215" t="s">
        <v>10560</v>
      </c>
      <c r="J10676" s="215" t="s">
        <v>10561</v>
      </c>
      <c r="K10676" s="215" t="s">
        <v>8688</v>
      </c>
      <c r="L10676" s="215" t="s">
        <v>11502</v>
      </c>
      <c r="AD10676" s="216"/>
    </row>
    <row r="10677" spans="1:30" s="215" customFormat="1" x14ac:dyDescent="0.25">
      <c r="A10677" s="215" t="s">
        <v>160</v>
      </c>
      <c r="B10677" s="215">
        <v>6300</v>
      </c>
      <c r="C10677" s="215" t="s">
        <v>308</v>
      </c>
      <c r="D10677" s="215">
        <v>191948079</v>
      </c>
      <c r="E10677" s="215">
        <v>1020</v>
      </c>
      <c r="F10677" s="215">
        <v>1122</v>
      </c>
      <c r="G10677" s="215">
        <v>1004</v>
      </c>
      <c r="I10677" s="215" t="s">
        <v>10562</v>
      </c>
      <c r="J10677" s="215" t="s">
        <v>10563</v>
      </c>
      <c r="K10677" s="215" t="s">
        <v>8688</v>
      </c>
      <c r="L10677" s="215" t="s">
        <v>11503</v>
      </c>
      <c r="AD10677" s="216"/>
    </row>
    <row r="10678" spans="1:30" s="215" customFormat="1" x14ac:dyDescent="0.25">
      <c r="A10678" s="215" t="s">
        <v>160</v>
      </c>
      <c r="B10678" s="215">
        <v>6300</v>
      </c>
      <c r="C10678" s="215" t="s">
        <v>308</v>
      </c>
      <c r="D10678" s="215">
        <v>191948784</v>
      </c>
      <c r="E10678" s="215">
        <v>1020</v>
      </c>
      <c r="F10678" s="215">
        <v>1122</v>
      </c>
      <c r="G10678" s="215">
        <v>1004</v>
      </c>
      <c r="I10678" s="215" t="s">
        <v>28466</v>
      </c>
      <c r="J10678" s="215" t="s">
        <v>28467</v>
      </c>
      <c r="K10678" s="215" t="s">
        <v>8688</v>
      </c>
      <c r="L10678" s="215" t="s">
        <v>28488</v>
      </c>
      <c r="AD10678" s="216"/>
    </row>
    <row r="10679" spans="1:30" s="215" customFormat="1" x14ac:dyDescent="0.25">
      <c r="A10679" s="215" t="s">
        <v>160</v>
      </c>
      <c r="B10679" s="215">
        <v>6300</v>
      </c>
      <c r="C10679" s="215" t="s">
        <v>308</v>
      </c>
      <c r="D10679" s="215">
        <v>191948852</v>
      </c>
      <c r="E10679" s="215">
        <v>1060</v>
      </c>
      <c r="F10679" s="215">
        <v>1252</v>
      </c>
      <c r="G10679" s="215">
        <v>1004</v>
      </c>
      <c r="I10679" s="215" t="s">
        <v>23852</v>
      </c>
      <c r="J10679" s="215" t="s">
        <v>23853</v>
      </c>
      <c r="K10679" s="215" t="s">
        <v>8688</v>
      </c>
      <c r="L10679" s="215" t="s">
        <v>23868</v>
      </c>
      <c r="AD10679" s="216"/>
    </row>
    <row r="10680" spans="1:30" s="215" customFormat="1" x14ac:dyDescent="0.25">
      <c r="A10680" s="215" t="s">
        <v>160</v>
      </c>
      <c r="B10680" s="215">
        <v>6300</v>
      </c>
      <c r="C10680" s="215" t="s">
        <v>308</v>
      </c>
      <c r="D10680" s="215">
        <v>191963170</v>
      </c>
      <c r="E10680" s="215">
        <v>1060</v>
      </c>
      <c r="F10680" s="215">
        <v>1274</v>
      </c>
      <c r="G10680" s="215">
        <v>1004</v>
      </c>
      <c r="I10680" s="215" t="s">
        <v>10564</v>
      </c>
      <c r="J10680" s="215" t="s">
        <v>10565</v>
      </c>
      <c r="K10680" s="215" t="s">
        <v>8688</v>
      </c>
      <c r="L10680" s="215" t="s">
        <v>11504</v>
      </c>
      <c r="AD10680" s="216"/>
    </row>
    <row r="10681" spans="1:30" s="215" customFormat="1" x14ac:dyDescent="0.25">
      <c r="A10681" s="215" t="s">
        <v>160</v>
      </c>
      <c r="B10681" s="215">
        <v>6300</v>
      </c>
      <c r="C10681" s="215" t="s">
        <v>308</v>
      </c>
      <c r="D10681" s="215">
        <v>191967530</v>
      </c>
      <c r="E10681" s="215">
        <v>1040</v>
      </c>
      <c r="F10681" s="215">
        <v>1211</v>
      </c>
      <c r="G10681" s="215">
        <v>1004</v>
      </c>
      <c r="I10681" s="215" t="s">
        <v>10566</v>
      </c>
      <c r="J10681" s="215" t="s">
        <v>10567</v>
      </c>
      <c r="K10681" s="215" t="s">
        <v>8688</v>
      </c>
      <c r="L10681" s="215" t="s">
        <v>11505</v>
      </c>
      <c r="AD10681" s="216"/>
    </row>
    <row r="10682" spans="1:30" s="215" customFormat="1" x14ac:dyDescent="0.25">
      <c r="A10682" s="215" t="s">
        <v>160</v>
      </c>
      <c r="B10682" s="215">
        <v>6300</v>
      </c>
      <c r="C10682" s="215" t="s">
        <v>308</v>
      </c>
      <c r="D10682" s="215">
        <v>191970129</v>
      </c>
      <c r="E10682" s="215">
        <v>1060</v>
      </c>
      <c r="F10682" s="215">
        <v>1274</v>
      </c>
      <c r="G10682" s="215">
        <v>1004</v>
      </c>
      <c r="I10682" s="215" t="s">
        <v>27270</v>
      </c>
      <c r="J10682" s="215" t="s">
        <v>27271</v>
      </c>
      <c r="K10682" s="215" t="s">
        <v>8688</v>
      </c>
      <c r="L10682" s="215" t="s">
        <v>27315</v>
      </c>
      <c r="AD10682" s="216"/>
    </row>
    <row r="10683" spans="1:30" s="215" customFormat="1" x14ac:dyDescent="0.25">
      <c r="A10683" s="215" t="s">
        <v>160</v>
      </c>
      <c r="B10683" s="215">
        <v>6300</v>
      </c>
      <c r="C10683" s="215" t="s">
        <v>308</v>
      </c>
      <c r="D10683" s="215">
        <v>191970488</v>
      </c>
      <c r="E10683" s="215">
        <v>1020</v>
      </c>
      <c r="F10683" s="215">
        <v>1110</v>
      </c>
      <c r="G10683" s="215">
        <v>1004</v>
      </c>
      <c r="I10683" s="215" t="s">
        <v>28776</v>
      </c>
      <c r="J10683" s="215" t="s">
        <v>28777</v>
      </c>
      <c r="K10683" s="215" t="s">
        <v>8688</v>
      </c>
      <c r="L10683" s="215" t="s">
        <v>28783</v>
      </c>
      <c r="AD10683" s="216"/>
    </row>
    <row r="10684" spans="1:30" s="215" customFormat="1" x14ac:dyDescent="0.25">
      <c r="A10684" s="215" t="s">
        <v>160</v>
      </c>
      <c r="B10684" s="215">
        <v>6300</v>
      </c>
      <c r="C10684" s="215" t="s">
        <v>308</v>
      </c>
      <c r="D10684" s="215">
        <v>191970564</v>
      </c>
      <c r="E10684" s="215">
        <v>1060</v>
      </c>
      <c r="F10684" s="215">
        <v>1274</v>
      </c>
      <c r="G10684" s="215">
        <v>1004</v>
      </c>
      <c r="I10684" s="215" t="s">
        <v>10568</v>
      </c>
      <c r="J10684" s="215" t="s">
        <v>10569</v>
      </c>
      <c r="K10684" s="215" t="s">
        <v>8688</v>
      </c>
      <c r="L10684" s="215" t="s">
        <v>11506</v>
      </c>
      <c r="AD10684" s="216"/>
    </row>
    <row r="10685" spans="1:30" s="215" customFormat="1" x14ac:dyDescent="0.25">
      <c r="A10685" s="215" t="s">
        <v>160</v>
      </c>
      <c r="B10685" s="215">
        <v>6300</v>
      </c>
      <c r="C10685" s="215" t="s">
        <v>308</v>
      </c>
      <c r="D10685" s="215">
        <v>191970627</v>
      </c>
      <c r="E10685" s="215">
        <v>1060</v>
      </c>
      <c r="F10685" s="215">
        <v>1274</v>
      </c>
      <c r="G10685" s="215">
        <v>1004</v>
      </c>
      <c r="I10685" s="215" t="s">
        <v>10570</v>
      </c>
      <c r="J10685" s="215" t="s">
        <v>10571</v>
      </c>
      <c r="K10685" s="215" t="s">
        <v>8688</v>
      </c>
      <c r="L10685" s="215" t="s">
        <v>11507</v>
      </c>
      <c r="AD10685" s="216"/>
    </row>
    <row r="10686" spans="1:30" s="215" customFormat="1" x14ac:dyDescent="0.25">
      <c r="A10686" s="215" t="s">
        <v>160</v>
      </c>
      <c r="B10686" s="215">
        <v>6300</v>
      </c>
      <c r="C10686" s="215" t="s">
        <v>308</v>
      </c>
      <c r="D10686" s="215">
        <v>191970734</v>
      </c>
      <c r="E10686" s="215">
        <v>1040</v>
      </c>
      <c r="F10686" s="215">
        <v>1212</v>
      </c>
      <c r="G10686" s="215">
        <v>1004</v>
      </c>
      <c r="I10686" s="215" t="s">
        <v>11796</v>
      </c>
      <c r="J10686" s="215" t="s">
        <v>11797</v>
      </c>
      <c r="K10686" s="215" t="s">
        <v>8688</v>
      </c>
      <c r="L10686" s="215" t="s">
        <v>11805</v>
      </c>
      <c r="AD10686" s="216"/>
    </row>
    <row r="10687" spans="1:30" s="215" customFormat="1" x14ac:dyDescent="0.25">
      <c r="A10687" s="215" t="s">
        <v>160</v>
      </c>
      <c r="B10687" s="215">
        <v>6300</v>
      </c>
      <c r="C10687" s="215" t="s">
        <v>308</v>
      </c>
      <c r="D10687" s="215">
        <v>191970735</v>
      </c>
      <c r="E10687" s="215">
        <v>1020</v>
      </c>
      <c r="F10687" s="215">
        <v>1110</v>
      </c>
      <c r="G10687" s="215">
        <v>1004</v>
      </c>
      <c r="I10687" s="215" t="s">
        <v>28468</v>
      </c>
      <c r="J10687" s="215" t="s">
        <v>28469</v>
      </c>
      <c r="K10687" s="215" t="s">
        <v>8688</v>
      </c>
      <c r="L10687" s="215" t="s">
        <v>28489</v>
      </c>
      <c r="AD10687" s="216"/>
    </row>
    <row r="10688" spans="1:30" s="215" customFormat="1" x14ac:dyDescent="0.25">
      <c r="A10688" s="215" t="s">
        <v>160</v>
      </c>
      <c r="B10688" s="215">
        <v>6300</v>
      </c>
      <c r="C10688" s="215" t="s">
        <v>308</v>
      </c>
      <c r="D10688" s="215">
        <v>191970736</v>
      </c>
      <c r="E10688" s="215">
        <v>1020</v>
      </c>
      <c r="F10688" s="215">
        <v>1122</v>
      </c>
      <c r="G10688" s="215">
        <v>1004</v>
      </c>
      <c r="I10688" s="215" t="s">
        <v>29317</v>
      </c>
      <c r="J10688" s="215" t="s">
        <v>29318</v>
      </c>
      <c r="K10688" s="215" t="s">
        <v>8688</v>
      </c>
      <c r="L10688" s="215" t="s">
        <v>29344</v>
      </c>
      <c r="AD10688" s="216"/>
    </row>
    <row r="10689" spans="1:30" s="215" customFormat="1" x14ac:dyDescent="0.25">
      <c r="A10689" s="215" t="s">
        <v>160</v>
      </c>
      <c r="B10689" s="215">
        <v>6300</v>
      </c>
      <c r="C10689" s="215" t="s">
        <v>308</v>
      </c>
      <c r="D10689" s="215">
        <v>191970738</v>
      </c>
      <c r="E10689" s="215">
        <v>1060</v>
      </c>
      <c r="F10689" s="215">
        <v>1242</v>
      </c>
      <c r="G10689" s="215">
        <v>1004</v>
      </c>
      <c r="I10689" s="215" t="s">
        <v>26902</v>
      </c>
      <c r="J10689" s="215" t="s">
        <v>26903</v>
      </c>
      <c r="K10689" s="215" t="s">
        <v>8688</v>
      </c>
      <c r="L10689" s="215" t="s">
        <v>29345</v>
      </c>
      <c r="AD10689" s="216"/>
    </row>
    <row r="10690" spans="1:30" s="215" customFormat="1" x14ac:dyDescent="0.25">
      <c r="A10690" s="215" t="s">
        <v>160</v>
      </c>
      <c r="B10690" s="215">
        <v>6300</v>
      </c>
      <c r="C10690" s="215" t="s">
        <v>308</v>
      </c>
      <c r="D10690" s="215">
        <v>191970739</v>
      </c>
      <c r="E10690" s="215">
        <v>1020</v>
      </c>
      <c r="F10690" s="215">
        <v>1110</v>
      </c>
      <c r="G10690" s="215">
        <v>1004</v>
      </c>
      <c r="I10690" s="215" t="s">
        <v>28260</v>
      </c>
      <c r="J10690" s="215" t="s">
        <v>28261</v>
      </c>
      <c r="K10690" s="215" t="s">
        <v>8688</v>
      </c>
      <c r="L10690" s="215" t="s">
        <v>28298</v>
      </c>
      <c r="AD10690" s="216"/>
    </row>
    <row r="10691" spans="1:30" s="215" customFormat="1" x14ac:dyDescent="0.25">
      <c r="A10691" s="215" t="s">
        <v>160</v>
      </c>
      <c r="B10691" s="215">
        <v>6300</v>
      </c>
      <c r="C10691" s="215" t="s">
        <v>308</v>
      </c>
      <c r="D10691" s="215">
        <v>191970747</v>
      </c>
      <c r="E10691" s="215">
        <v>1060</v>
      </c>
      <c r="F10691" s="215">
        <v>1271</v>
      </c>
      <c r="G10691" s="215">
        <v>1004</v>
      </c>
      <c r="I10691" s="215" t="s">
        <v>5677</v>
      </c>
      <c r="J10691" s="215" t="s">
        <v>5678</v>
      </c>
      <c r="K10691" s="215" t="s">
        <v>328</v>
      </c>
      <c r="L10691" s="215" t="s">
        <v>6127</v>
      </c>
      <c r="AD10691" s="216"/>
    </row>
    <row r="10692" spans="1:30" s="215" customFormat="1" x14ac:dyDescent="0.25">
      <c r="A10692" s="215" t="s">
        <v>160</v>
      </c>
      <c r="B10692" s="215">
        <v>6300</v>
      </c>
      <c r="C10692" s="215" t="s">
        <v>308</v>
      </c>
      <c r="D10692" s="215">
        <v>191970748</v>
      </c>
      <c r="E10692" s="215">
        <v>1060</v>
      </c>
      <c r="F10692" s="215">
        <v>1211</v>
      </c>
      <c r="G10692" s="215">
        <v>1004</v>
      </c>
      <c r="I10692" s="215" t="s">
        <v>5679</v>
      </c>
      <c r="J10692" s="215" t="s">
        <v>5680</v>
      </c>
      <c r="K10692" s="215" t="s">
        <v>328</v>
      </c>
      <c r="L10692" s="215" t="s">
        <v>6128</v>
      </c>
      <c r="AD10692" s="216"/>
    </row>
    <row r="10693" spans="1:30" s="215" customFormat="1" x14ac:dyDescent="0.25">
      <c r="A10693" s="215" t="s">
        <v>160</v>
      </c>
      <c r="B10693" s="215">
        <v>6300</v>
      </c>
      <c r="C10693" s="215" t="s">
        <v>308</v>
      </c>
      <c r="D10693" s="215">
        <v>191971078</v>
      </c>
      <c r="E10693" s="215">
        <v>1060</v>
      </c>
      <c r="F10693" s="215">
        <v>1261</v>
      </c>
      <c r="G10693" s="215">
        <v>1004</v>
      </c>
      <c r="I10693" s="215" t="s">
        <v>10572</v>
      </c>
      <c r="J10693" s="215" t="s">
        <v>10573</v>
      </c>
      <c r="K10693" s="215" t="s">
        <v>8688</v>
      </c>
      <c r="L10693" s="215" t="s">
        <v>11508</v>
      </c>
      <c r="AD10693" s="216"/>
    </row>
    <row r="10694" spans="1:30" s="215" customFormat="1" x14ac:dyDescent="0.25">
      <c r="A10694" s="215" t="s">
        <v>160</v>
      </c>
      <c r="B10694" s="215">
        <v>6300</v>
      </c>
      <c r="C10694" s="215" t="s">
        <v>308</v>
      </c>
      <c r="D10694" s="215">
        <v>191983560</v>
      </c>
      <c r="E10694" s="215">
        <v>1060</v>
      </c>
      <c r="F10694" s="215">
        <v>1220</v>
      </c>
      <c r="G10694" s="215">
        <v>1004</v>
      </c>
      <c r="I10694" s="215" t="s">
        <v>10574</v>
      </c>
      <c r="J10694" s="215" t="s">
        <v>10575</v>
      </c>
      <c r="K10694" s="215" t="s">
        <v>8688</v>
      </c>
      <c r="L10694" s="215" t="s">
        <v>11509</v>
      </c>
      <c r="AD10694" s="216"/>
    </row>
    <row r="10695" spans="1:30" s="215" customFormat="1" x14ac:dyDescent="0.25">
      <c r="A10695" s="215" t="s">
        <v>160</v>
      </c>
      <c r="B10695" s="215">
        <v>6300</v>
      </c>
      <c r="C10695" s="215" t="s">
        <v>308</v>
      </c>
      <c r="D10695" s="215">
        <v>191989214</v>
      </c>
      <c r="E10695" s="215">
        <v>1020</v>
      </c>
      <c r="F10695" s="215">
        <v>1122</v>
      </c>
      <c r="G10695" s="215">
        <v>1004</v>
      </c>
      <c r="I10695" s="215" t="s">
        <v>28723</v>
      </c>
      <c r="J10695" s="215" t="s">
        <v>28724</v>
      </c>
      <c r="K10695" s="215" t="s">
        <v>8688</v>
      </c>
      <c r="L10695" s="215" t="s">
        <v>28766</v>
      </c>
      <c r="AD10695" s="216"/>
    </row>
    <row r="10696" spans="1:30" s="215" customFormat="1" x14ac:dyDescent="0.25">
      <c r="A10696" s="215" t="s">
        <v>160</v>
      </c>
      <c r="B10696" s="215">
        <v>6300</v>
      </c>
      <c r="C10696" s="215" t="s">
        <v>308</v>
      </c>
      <c r="D10696" s="215">
        <v>191989256</v>
      </c>
      <c r="E10696" s="215">
        <v>1020</v>
      </c>
      <c r="F10696" s="215">
        <v>1121</v>
      </c>
      <c r="G10696" s="215">
        <v>1004</v>
      </c>
      <c r="I10696" s="215" t="s">
        <v>31309</v>
      </c>
      <c r="J10696" s="215" t="s">
        <v>31310</v>
      </c>
      <c r="K10696" s="215" t="s">
        <v>8688</v>
      </c>
      <c r="L10696" s="215" t="s">
        <v>31976</v>
      </c>
      <c r="AD10696" s="216"/>
    </row>
    <row r="10697" spans="1:30" s="215" customFormat="1" x14ac:dyDescent="0.25">
      <c r="A10697" s="215" t="s">
        <v>160</v>
      </c>
      <c r="B10697" s="215">
        <v>6300</v>
      </c>
      <c r="C10697" s="215" t="s">
        <v>308</v>
      </c>
      <c r="D10697" s="215">
        <v>192000767</v>
      </c>
      <c r="E10697" s="215">
        <v>1060</v>
      </c>
      <c r="F10697" s="215">
        <v>1241</v>
      </c>
      <c r="G10697" s="215">
        <v>1004</v>
      </c>
      <c r="I10697" s="215" t="s">
        <v>24736</v>
      </c>
      <c r="J10697" s="215" t="s">
        <v>24737</v>
      </c>
      <c r="K10697" s="215" t="s">
        <v>8688</v>
      </c>
      <c r="L10697" s="215" t="s">
        <v>24776</v>
      </c>
      <c r="AD10697" s="216"/>
    </row>
    <row r="10698" spans="1:30" s="215" customFormat="1" x14ac:dyDescent="0.25">
      <c r="A10698" s="215" t="s">
        <v>160</v>
      </c>
      <c r="B10698" s="215">
        <v>6300</v>
      </c>
      <c r="C10698" s="215" t="s">
        <v>308</v>
      </c>
      <c r="D10698" s="215">
        <v>192020545</v>
      </c>
      <c r="E10698" s="215">
        <v>1060</v>
      </c>
      <c r="F10698" s="215">
        <v>1271</v>
      </c>
      <c r="G10698" s="215">
        <v>1003</v>
      </c>
      <c r="I10698" s="215" t="s">
        <v>31890</v>
      </c>
      <c r="J10698" s="215" t="s">
        <v>31891</v>
      </c>
      <c r="K10698" s="215" t="s">
        <v>328</v>
      </c>
      <c r="L10698" s="215" t="s">
        <v>31903</v>
      </c>
      <c r="AD10698" s="216"/>
    </row>
    <row r="10699" spans="1:30" s="215" customFormat="1" x14ac:dyDescent="0.25">
      <c r="A10699" s="215" t="s">
        <v>160</v>
      </c>
      <c r="B10699" s="215">
        <v>6300</v>
      </c>
      <c r="C10699" s="215" t="s">
        <v>308</v>
      </c>
      <c r="D10699" s="215">
        <v>192020640</v>
      </c>
      <c r="E10699" s="215">
        <v>1060</v>
      </c>
      <c r="F10699" s="215">
        <v>1272</v>
      </c>
      <c r="G10699" s="215">
        <v>1004</v>
      </c>
      <c r="I10699" s="215" t="s">
        <v>25186</v>
      </c>
      <c r="J10699" s="215" t="s">
        <v>25187</v>
      </c>
      <c r="K10699" s="215" t="s">
        <v>8688</v>
      </c>
      <c r="L10699" s="215" t="s">
        <v>24553</v>
      </c>
      <c r="AD10699" s="216"/>
    </row>
    <row r="10700" spans="1:30" s="215" customFormat="1" x14ac:dyDescent="0.25">
      <c r="A10700" s="215" t="s">
        <v>160</v>
      </c>
      <c r="B10700" s="215">
        <v>6300</v>
      </c>
      <c r="C10700" s="215" t="s">
        <v>308</v>
      </c>
      <c r="D10700" s="215">
        <v>192020642</v>
      </c>
      <c r="E10700" s="215">
        <v>1060</v>
      </c>
      <c r="F10700" s="215">
        <v>1272</v>
      </c>
      <c r="G10700" s="215">
        <v>1004</v>
      </c>
      <c r="I10700" s="215" t="s">
        <v>24535</v>
      </c>
      <c r="J10700" s="215" t="s">
        <v>24536</v>
      </c>
      <c r="K10700" s="215" t="s">
        <v>8688</v>
      </c>
      <c r="L10700" s="215" t="s">
        <v>24554</v>
      </c>
      <c r="AD10700" s="216"/>
    </row>
    <row r="10701" spans="1:30" s="215" customFormat="1" x14ac:dyDescent="0.25">
      <c r="A10701" s="215" t="s">
        <v>160</v>
      </c>
      <c r="B10701" s="215">
        <v>6300</v>
      </c>
      <c r="C10701" s="215" t="s">
        <v>308</v>
      </c>
      <c r="D10701" s="215">
        <v>192020643</v>
      </c>
      <c r="E10701" s="215">
        <v>1060</v>
      </c>
      <c r="F10701" s="215">
        <v>1272</v>
      </c>
      <c r="G10701" s="215">
        <v>1004</v>
      </c>
      <c r="I10701" s="215" t="s">
        <v>24537</v>
      </c>
      <c r="J10701" s="215" t="s">
        <v>24538</v>
      </c>
      <c r="K10701" s="215" t="s">
        <v>8688</v>
      </c>
      <c r="L10701" s="215" t="s">
        <v>24555</v>
      </c>
      <c r="AD10701" s="216"/>
    </row>
    <row r="10702" spans="1:30" s="215" customFormat="1" x14ac:dyDescent="0.25">
      <c r="A10702" s="215" t="s">
        <v>160</v>
      </c>
      <c r="B10702" s="215">
        <v>6300</v>
      </c>
      <c r="C10702" s="215" t="s">
        <v>308</v>
      </c>
      <c r="D10702" s="215">
        <v>192020649</v>
      </c>
      <c r="E10702" s="215">
        <v>1060</v>
      </c>
      <c r="F10702" s="215">
        <v>1272</v>
      </c>
      <c r="G10702" s="215">
        <v>1004</v>
      </c>
      <c r="I10702" s="215" t="s">
        <v>24539</v>
      </c>
      <c r="J10702" s="215" t="s">
        <v>24540</v>
      </c>
      <c r="K10702" s="215" t="s">
        <v>8688</v>
      </c>
      <c r="L10702" s="215" t="s">
        <v>24556</v>
      </c>
      <c r="AD10702" s="216"/>
    </row>
    <row r="10703" spans="1:30" s="215" customFormat="1" x14ac:dyDescent="0.25">
      <c r="A10703" s="215" t="s">
        <v>160</v>
      </c>
      <c r="B10703" s="215">
        <v>6300</v>
      </c>
      <c r="C10703" s="215" t="s">
        <v>308</v>
      </c>
      <c r="D10703" s="215">
        <v>192035169</v>
      </c>
      <c r="E10703" s="215">
        <v>1060</v>
      </c>
      <c r="F10703" s="215">
        <v>1271</v>
      </c>
      <c r="G10703" s="215">
        <v>1004</v>
      </c>
      <c r="I10703" s="215" t="s">
        <v>27272</v>
      </c>
      <c r="J10703" s="215" t="s">
        <v>27273</v>
      </c>
      <c r="K10703" s="215" t="s">
        <v>328</v>
      </c>
      <c r="L10703" s="215" t="s">
        <v>27275</v>
      </c>
      <c r="AD10703" s="216"/>
    </row>
  </sheetData>
  <autoFilter ref="A5:L5" xr:uid="{00000000-0009-0000-0000-000007000000}"/>
  <mergeCells count="3">
    <mergeCell ref="D3:H3"/>
    <mergeCell ref="I3:L3"/>
    <mergeCell ref="A2:L2"/>
  </mergeCells>
  <hyperlinks>
    <hyperlink ref="D3" r:id="rId1" display="Voir les instructions" xr:uid="{00000000-0004-0000-0700-000000000000}"/>
    <hyperlink ref="D3:F3" r:id="rId2" display="Instructions" xr:uid="{00000000-0004-0000-0700-000001000000}"/>
  </hyperlinks>
  <pageMargins left="0.7" right="0.7" top="0.75" bottom="0.75" header="0.3" footer="0.3"/>
  <pageSetup paperSize="9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tabColor theme="4" tint="-0.249977111117893"/>
  </sheetPr>
  <dimension ref="A1:M688"/>
  <sheetViews>
    <sheetView zoomScaleNormal="100" workbookViewId="0">
      <pane ySplit="5" topLeftCell="A6" activePane="bottomLeft" state="frozen"/>
      <selection pane="bottomLeft"/>
    </sheetView>
  </sheetViews>
  <sheetFormatPr baseColWidth="10" defaultColWidth="10.625" defaultRowHeight="15" x14ac:dyDescent="0.25"/>
  <cols>
    <col min="1" max="1" width="4.25" style="29" customWidth="1"/>
    <col min="2" max="2" width="7.875" style="29" customWidth="1"/>
    <col min="3" max="3" width="16.125" style="29" customWidth="1"/>
    <col min="4" max="4" width="9.875" style="29" customWidth="1"/>
    <col min="5" max="7" width="7" style="29" customWidth="1"/>
    <col min="8" max="8" width="17.125" style="29" customWidth="1"/>
    <col min="9" max="9" width="20.75" style="29" customWidth="1"/>
    <col min="10" max="10" width="6.125" style="29" customWidth="1"/>
    <col min="11" max="11" width="23.5" style="29" customWidth="1"/>
    <col min="12" max="12" width="28.125" style="29" customWidth="1"/>
    <col min="13" max="16384" width="10.625" style="29"/>
  </cols>
  <sheetData>
    <row r="1" spans="1:13" s="218" customFormat="1" ht="21.95" customHeight="1" x14ac:dyDescent="0.2">
      <c r="A1" s="217" t="s">
        <v>329</v>
      </c>
      <c r="E1" s="219"/>
      <c r="L1" s="218" t="s">
        <v>32080</v>
      </c>
    </row>
    <row r="2" spans="1:13" s="213" customFormat="1" ht="36.950000000000003" customHeight="1" x14ac:dyDescent="0.2">
      <c r="A2" s="268" t="s">
        <v>5764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</row>
    <row r="3" spans="1:13" x14ac:dyDescent="0.25">
      <c r="A3" s="29" t="s">
        <v>5763</v>
      </c>
      <c r="B3" s="180"/>
      <c r="C3" s="180"/>
      <c r="D3" s="258" t="s">
        <v>169</v>
      </c>
      <c r="E3" s="258"/>
      <c r="F3" s="258"/>
      <c r="G3" s="258"/>
      <c r="H3" s="258"/>
      <c r="I3" s="258" t="s">
        <v>332</v>
      </c>
      <c r="J3" s="258"/>
      <c r="K3" s="258"/>
      <c r="L3" s="258"/>
      <c r="M3" s="248"/>
    </row>
    <row r="5" spans="1:13" x14ac:dyDescent="0.25">
      <c r="A5" s="181" t="s">
        <v>23</v>
      </c>
      <c r="B5" s="181" t="s">
        <v>26</v>
      </c>
      <c r="C5" s="181" t="s">
        <v>28</v>
      </c>
      <c r="D5" s="181" t="s">
        <v>30</v>
      </c>
      <c r="E5" s="220" t="s">
        <v>34</v>
      </c>
      <c r="F5" s="165" t="s">
        <v>36</v>
      </c>
      <c r="G5" s="165" t="s">
        <v>42</v>
      </c>
      <c r="H5" s="220" t="s">
        <v>91</v>
      </c>
      <c r="I5" s="165" t="s">
        <v>326</v>
      </c>
      <c r="J5" s="165" t="s">
        <v>327</v>
      </c>
      <c r="K5" s="165" t="s">
        <v>93</v>
      </c>
      <c r="L5" s="165" t="s">
        <v>95</v>
      </c>
    </row>
    <row r="6" spans="1:13" s="215" customFormat="1" x14ac:dyDescent="0.25">
      <c r="A6" s="215" t="s">
        <v>160</v>
      </c>
      <c r="B6" s="215">
        <v>6002</v>
      </c>
      <c r="C6" s="215" t="s">
        <v>187</v>
      </c>
      <c r="D6" s="215">
        <v>890171</v>
      </c>
      <c r="E6" s="221">
        <v>1040</v>
      </c>
      <c r="F6" s="215">
        <v>1230</v>
      </c>
      <c r="G6" s="215">
        <v>1004</v>
      </c>
      <c r="H6" s="221" t="s">
        <v>5766</v>
      </c>
      <c r="I6" s="215" t="s">
        <v>24019</v>
      </c>
      <c r="J6" s="222" t="s">
        <v>5681</v>
      </c>
      <c r="K6" s="215" t="s">
        <v>330</v>
      </c>
      <c r="L6" s="215" t="s">
        <v>24247</v>
      </c>
    </row>
    <row r="7" spans="1:13" s="215" customFormat="1" x14ac:dyDescent="0.25">
      <c r="A7" s="215" t="s">
        <v>160</v>
      </c>
      <c r="B7" s="215">
        <v>6002</v>
      </c>
      <c r="C7" s="215" t="s">
        <v>187</v>
      </c>
      <c r="D7" s="215">
        <v>890202</v>
      </c>
      <c r="E7" s="221">
        <v>1030</v>
      </c>
      <c r="F7" s="215">
        <v>1122</v>
      </c>
      <c r="G7" s="215">
        <v>1004</v>
      </c>
      <c r="H7" s="221" t="s">
        <v>5766</v>
      </c>
      <c r="I7" s="215" t="s">
        <v>24020</v>
      </c>
      <c r="J7" s="222" t="s">
        <v>5681</v>
      </c>
      <c r="K7" s="215" t="s">
        <v>330</v>
      </c>
      <c r="L7" s="215" t="s">
        <v>5881</v>
      </c>
    </row>
    <row r="8" spans="1:13" s="215" customFormat="1" x14ac:dyDescent="0.25">
      <c r="A8" s="215" t="s">
        <v>160</v>
      </c>
      <c r="B8" s="215">
        <v>6002</v>
      </c>
      <c r="C8" s="215" t="s">
        <v>187</v>
      </c>
      <c r="D8" s="215">
        <v>890299</v>
      </c>
      <c r="E8" s="221">
        <v>1060</v>
      </c>
      <c r="F8" s="215">
        <v>1242</v>
      </c>
      <c r="G8" s="215">
        <v>1004</v>
      </c>
      <c r="H8" s="221" t="s">
        <v>5766</v>
      </c>
      <c r="I8" s="215" t="s">
        <v>24021</v>
      </c>
      <c r="J8" s="222" t="s">
        <v>5681</v>
      </c>
      <c r="K8" s="215" t="s">
        <v>330</v>
      </c>
      <c r="L8" s="215" t="s">
        <v>5882</v>
      </c>
    </row>
    <row r="9" spans="1:13" s="215" customFormat="1" x14ac:dyDescent="0.25">
      <c r="A9" s="215" t="s">
        <v>160</v>
      </c>
      <c r="B9" s="215">
        <v>6002</v>
      </c>
      <c r="C9" s="215" t="s">
        <v>187</v>
      </c>
      <c r="D9" s="215">
        <v>3128527</v>
      </c>
      <c r="E9" s="221">
        <v>1020</v>
      </c>
      <c r="F9" s="215">
        <v>1122</v>
      </c>
      <c r="G9" s="215">
        <v>1004</v>
      </c>
      <c r="H9" s="221" t="s">
        <v>5766</v>
      </c>
      <c r="I9" s="215" t="s">
        <v>30531</v>
      </c>
      <c r="J9" s="222" t="s">
        <v>5681</v>
      </c>
      <c r="K9" s="215" t="s">
        <v>330</v>
      </c>
      <c r="L9" s="215" t="s">
        <v>5886</v>
      </c>
    </row>
    <row r="10" spans="1:13" s="215" customFormat="1" x14ac:dyDescent="0.25">
      <c r="A10" s="215" t="s">
        <v>160</v>
      </c>
      <c r="B10" s="215">
        <v>6002</v>
      </c>
      <c r="C10" s="215" t="s">
        <v>187</v>
      </c>
      <c r="D10" s="215">
        <v>3128593</v>
      </c>
      <c r="E10" s="221">
        <v>1020</v>
      </c>
      <c r="F10" s="215">
        <v>1122</v>
      </c>
      <c r="G10" s="215">
        <v>1004</v>
      </c>
      <c r="H10" s="221" t="s">
        <v>5766</v>
      </c>
      <c r="I10" s="215" t="s">
        <v>30532</v>
      </c>
      <c r="J10" s="222" t="s">
        <v>5681</v>
      </c>
      <c r="K10" s="215" t="s">
        <v>330</v>
      </c>
      <c r="L10" s="215" t="s">
        <v>5886</v>
      </c>
    </row>
    <row r="11" spans="1:13" s="215" customFormat="1" x14ac:dyDescent="0.25">
      <c r="A11" s="215" t="s">
        <v>160</v>
      </c>
      <c r="B11" s="215">
        <v>6002</v>
      </c>
      <c r="C11" s="215" t="s">
        <v>187</v>
      </c>
      <c r="D11" s="215">
        <v>9014418</v>
      </c>
      <c r="E11" s="221">
        <v>1060</v>
      </c>
      <c r="G11" s="215">
        <v>1004</v>
      </c>
      <c r="H11" s="221" t="s">
        <v>5766</v>
      </c>
      <c r="I11" s="215" t="s">
        <v>24022</v>
      </c>
      <c r="J11" s="222" t="s">
        <v>5681</v>
      </c>
      <c r="K11" s="215" t="s">
        <v>330</v>
      </c>
      <c r="L11" s="215" t="s">
        <v>5882</v>
      </c>
    </row>
    <row r="12" spans="1:13" s="215" customFormat="1" x14ac:dyDescent="0.25">
      <c r="A12" s="215" t="s">
        <v>160</v>
      </c>
      <c r="B12" s="215">
        <v>6002</v>
      </c>
      <c r="C12" s="215" t="s">
        <v>187</v>
      </c>
      <c r="D12" s="215">
        <v>160012513</v>
      </c>
      <c r="E12" s="221">
        <v>1020</v>
      </c>
      <c r="F12" s="215">
        <v>1122</v>
      </c>
      <c r="G12" s="215">
        <v>1004</v>
      </c>
      <c r="H12" s="221" t="s">
        <v>5766</v>
      </c>
      <c r="I12" s="215" t="s">
        <v>24019</v>
      </c>
      <c r="J12" s="222" t="s">
        <v>5681</v>
      </c>
      <c r="K12" s="215" t="s">
        <v>330</v>
      </c>
      <c r="L12" s="215" t="s">
        <v>5864</v>
      </c>
    </row>
    <row r="13" spans="1:13" s="215" customFormat="1" x14ac:dyDescent="0.25">
      <c r="A13" s="215" t="s">
        <v>160</v>
      </c>
      <c r="B13" s="215">
        <v>6002</v>
      </c>
      <c r="C13" s="215" t="s">
        <v>187</v>
      </c>
      <c r="D13" s="215">
        <v>160017213</v>
      </c>
      <c r="E13" s="221">
        <v>1060</v>
      </c>
      <c r="F13" s="215">
        <v>1242</v>
      </c>
      <c r="G13" s="215">
        <v>1004</v>
      </c>
      <c r="H13" s="221" t="s">
        <v>5766</v>
      </c>
      <c r="I13" s="215" t="s">
        <v>24023</v>
      </c>
      <c r="J13" s="222" t="s">
        <v>5681</v>
      </c>
      <c r="K13" s="215" t="s">
        <v>330</v>
      </c>
      <c r="L13" s="215" t="s">
        <v>5882</v>
      </c>
    </row>
    <row r="14" spans="1:13" s="215" customFormat="1" x14ac:dyDescent="0.25">
      <c r="A14" s="215" t="s">
        <v>160</v>
      </c>
      <c r="B14" s="215">
        <v>6002</v>
      </c>
      <c r="C14" s="215" t="s">
        <v>187</v>
      </c>
      <c r="D14" s="215">
        <v>190619399</v>
      </c>
      <c r="E14" s="221">
        <v>1020</v>
      </c>
      <c r="F14" s="215">
        <v>1122</v>
      </c>
      <c r="G14" s="215">
        <v>1004</v>
      </c>
      <c r="H14" s="221" t="s">
        <v>5766</v>
      </c>
      <c r="I14" s="215" t="s">
        <v>24024</v>
      </c>
      <c r="J14" s="222" t="s">
        <v>5681</v>
      </c>
      <c r="K14" s="215" t="s">
        <v>330</v>
      </c>
      <c r="L14" s="215" t="s">
        <v>7486</v>
      </c>
    </row>
    <row r="15" spans="1:13" s="215" customFormat="1" x14ac:dyDescent="0.25">
      <c r="A15" s="215" t="s">
        <v>160</v>
      </c>
      <c r="B15" s="215">
        <v>6002</v>
      </c>
      <c r="C15" s="215" t="s">
        <v>187</v>
      </c>
      <c r="D15" s="215">
        <v>190619400</v>
      </c>
      <c r="E15" s="221">
        <v>1020</v>
      </c>
      <c r="F15" s="215">
        <v>1122</v>
      </c>
      <c r="G15" s="215">
        <v>1004</v>
      </c>
      <c r="H15" s="221" t="s">
        <v>5766</v>
      </c>
      <c r="I15" s="215" t="s">
        <v>24024</v>
      </c>
      <c r="J15" s="222" t="s">
        <v>5681</v>
      </c>
      <c r="K15" s="215" t="s">
        <v>330</v>
      </c>
      <c r="L15" s="215" t="s">
        <v>7486</v>
      </c>
    </row>
    <row r="16" spans="1:13" s="215" customFormat="1" x14ac:dyDescent="0.25">
      <c r="A16" s="215" t="s">
        <v>160</v>
      </c>
      <c r="B16" s="215">
        <v>6002</v>
      </c>
      <c r="C16" s="215" t="s">
        <v>187</v>
      </c>
      <c r="D16" s="215">
        <v>190619401</v>
      </c>
      <c r="E16" s="221">
        <v>1020</v>
      </c>
      <c r="F16" s="215">
        <v>1122</v>
      </c>
      <c r="G16" s="215">
        <v>1004</v>
      </c>
      <c r="H16" s="221" t="s">
        <v>5766</v>
      </c>
      <c r="I16" s="215" t="s">
        <v>24024</v>
      </c>
      <c r="J16" s="222" t="s">
        <v>5681</v>
      </c>
      <c r="K16" s="215" t="s">
        <v>330</v>
      </c>
      <c r="L16" s="215" t="s">
        <v>7486</v>
      </c>
    </row>
    <row r="17" spans="1:12" s="215" customFormat="1" x14ac:dyDescent="0.25">
      <c r="A17" s="215" t="s">
        <v>160</v>
      </c>
      <c r="B17" s="215">
        <v>6002</v>
      </c>
      <c r="C17" s="215" t="s">
        <v>187</v>
      </c>
      <c r="D17" s="215">
        <v>190636908</v>
      </c>
      <c r="E17" s="221">
        <v>1080</v>
      </c>
      <c r="F17" s="215">
        <v>1271</v>
      </c>
      <c r="G17" s="215">
        <v>1004</v>
      </c>
      <c r="H17" s="221" t="s">
        <v>5765</v>
      </c>
      <c r="I17" s="215" t="s">
        <v>6968</v>
      </c>
      <c r="J17" s="222" t="s">
        <v>5681</v>
      </c>
      <c r="K17" s="215" t="s">
        <v>330</v>
      </c>
      <c r="L17" s="215" t="s">
        <v>5883</v>
      </c>
    </row>
    <row r="18" spans="1:12" s="215" customFormat="1" x14ac:dyDescent="0.25">
      <c r="A18" s="215" t="s">
        <v>160</v>
      </c>
      <c r="B18" s="215">
        <v>6002</v>
      </c>
      <c r="C18" s="215" t="s">
        <v>187</v>
      </c>
      <c r="D18" s="215">
        <v>190909949</v>
      </c>
      <c r="E18" s="221">
        <v>1020</v>
      </c>
      <c r="F18" s="215">
        <v>1122</v>
      </c>
      <c r="G18" s="215">
        <v>1004</v>
      </c>
      <c r="H18" s="221" t="s">
        <v>5766</v>
      </c>
      <c r="I18" s="215" t="s">
        <v>24025</v>
      </c>
      <c r="J18" s="222" t="s">
        <v>5681</v>
      </c>
      <c r="K18" s="215" t="s">
        <v>330</v>
      </c>
      <c r="L18" s="215" t="s">
        <v>7487</v>
      </c>
    </row>
    <row r="19" spans="1:12" s="215" customFormat="1" x14ac:dyDescent="0.25">
      <c r="A19" s="215" t="s">
        <v>160</v>
      </c>
      <c r="B19" s="215">
        <v>6002</v>
      </c>
      <c r="C19" s="215" t="s">
        <v>187</v>
      </c>
      <c r="D19" s="215">
        <v>190909950</v>
      </c>
      <c r="E19" s="221">
        <v>1020</v>
      </c>
      <c r="F19" s="215">
        <v>1122</v>
      </c>
      <c r="G19" s="215">
        <v>1004</v>
      </c>
      <c r="H19" s="221" t="s">
        <v>5766</v>
      </c>
      <c r="I19" s="215" t="s">
        <v>24025</v>
      </c>
      <c r="J19" s="222" t="s">
        <v>5681</v>
      </c>
      <c r="K19" s="215" t="s">
        <v>330</v>
      </c>
      <c r="L19" s="215" t="s">
        <v>7487</v>
      </c>
    </row>
    <row r="20" spans="1:12" s="215" customFormat="1" x14ac:dyDescent="0.25">
      <c r="A20" s="215" t="s">
        <v>160</v>
      </c>
      <c r="B20" s="215">
        <v>6002</v>
      </c>
      <c r="C20" s="215" t="s">
        <v>187</v>
      </c>
      <c r="D20" s="215">
        <v>190958109</v>
      </c>
      <c r="E20" s="221">
        <v>1020</v>
      </c>
      <c r="F20" s="215">
        <v>1122</v>
      </c>
      <c r="G20" s="215">
        <v>1004</v>
      </c>
      <c r="H20" s="221" t="s">
        <v>5766</v>
      </c>
      <c r="I20" s="215" t="s">
        <v>24026</v>
      </c>
      <c r="J20" s="222" t="s">
        <v>5681</v>
      </c>
      <c r="K20" s="215" t="s">
        <v>330</v>
      </c>
      <c r="L20" s="215" t="s">
        <v>7488</v>
      </c>
    </row>
    <row r="21" spans="1:12" s="215" customFormat="1" x14ac:dyDescent="0.25">
      <c r="A21" s="215" t="s">
        <v>160</v>
      </c>
      <c r="B21" s="215">
        <v>6002</v>
      </c>
      <c r="C21" s="215" t="s">
        <v>187</v>
      </c>
      <c r="D21" s="215">
        <v>190958110</v>
      </c>
      <c r="E21" s="221">
        <v>1020</v>
      </c>
      <c r="F21" s="215">
        <v>1122</v>
      </c>
      <c r="G21" s="215">
        <v>1004</v>
      </c>
      <c r="H21" s="221" t="s">
        <v>5766</v>
      </c>
      <c r="I21" s="215" t="s">
        <v>24026</v>
      </c>
      <c r="J21" s="222" t="s">
        <v>5681</v>
      </c>
      <c r="K21" s="215" t="s">
        <v>330</v>
      </c>
      <c r="L21" s="215" t="s">
        <v>7488</v>
      </c>
    </row>
    <row r="22" spans="1:12" s="215" customFormat="1" x14ac:dyDescent="0.25">
      <c r="A22" s="215" t="s">
        <v>160</v>
      </c>
      <c r="B22" s="215">
        <v>6002</v>
      </c>
      <c r="C22" s="215" t="s">
        <v>187</v>
      </c>
      <c r="D22" s="215">
        <v>191263950</v>
      </c>
      <c r="E22" s="221">
        <v>1080</v>
      </c>
      <c r="F22" s="215">
        <v>1274</v>
      </c>
      <c r="G22" s="215">
        <v>1004</v>
      </c>
      <c r="H22" s="221" t="s">
        <v>5765</v>
      </c>
      <c r="I22" s="215" t="s">
        <v>6969</v>
      </c>
      <c r="J22" s="222" t="s">
        <v>5681</v>
      </c>
      <c r="K22" s="215" t="s">
        <v>330</v>
      </c>
      <c r="L22" s="215" t="s">
        <v>5883</v>
      </c>
    </row>
    <row r="23" spans="1:12" s="215" customFormat="1" x14ac:dyDescent="0.25">
      <c r="A23" s="215" t="s">
        <v>160</v>
      </c>
      <c r="B23" s="215">
        <v>6002</v>
      </c>
      <c r="C23" s="215" t="s">
        <v>187</v>
      </c>
      <c r="D23" s="215">
        <v>191478131</v>
      </c>
      <c r="E23" s="221">
        <v>1080</v>
      </c>
      <c r="F23" s="215">
        <v>1252</v>
      </c>
      <c r="G23" s="215">
        <v>1004</v>
      </c>
      <c r="H23" s="221" t="s">
        <v>5765</v>
      </c>
      <c r="I23" s="215" t="s">
        <v>5682</v>
      </c>
      <c r="J23" s="222" t="s">
        <v>5681</v>
      </c>
      <c r="K23" s="215" t="s">
        <v>330</v>
      </c>
      <c r="L23" s="215" t="s">
        <v>5883</v>
      </c>
    </row>
    <row r="24" spans="1:12" s="215" customFormat="1" x14ac:dyDescent="0.25">
      <c r="A24" s="215" t="s">
        <v>160</v>
      </c>
      <c r="B24" s="215">
        <v>6002</v>
      </c>
      <c r="C24" s="215" t="s">
        <v>187</v>
      </c>
      <c r="D24" s="215">
        <v>191642566</v>
      </c>
      <c r="E24" s="221">
        <v>1060</v>
      </c>
      <c r="F24" s="215">
        <v>1274</v>
      </c>
      <c r="G24" s="215">
        <v>1004</v>
      </c>
      <c r="H24" s="221" t="s">
        <v>5766</v>
      </c>
      <c r="I24" s="215" t="s">
        <v>24027</v>
      </c>
      <c r="J24" s="222" t="s">
        <v>5681</v>
      </c>
      <c r="K24" s="215" t="s">
        <v>330</v>
      </c>
      <c r="L24" s="215" t="s">
        <v>5882</v>
      </c>
    </row>
    <row r="25" spans="1:12" s="215" customFormat="1" x14ac:dyDescent="0.25">
      <c r="A25" s="215" t="s">
        <v>160</v>
      </c>
      <c r="B25" s="215">
        <v>6002</v>
      </c>
      <c r="C25" s="215" t="s">
        <v>187</v>
      </c>
      <c r="D25" s="215">
        <v>191647395</v>
      </c>
      <c r="E25" s="221">
        <v>1020</v>
      </c>
      <c r="F25" s="215">
        <v>1122</v>
      </c>
      <c r="G25" s="215">
        <v>1004</v>
      </c>
      <c r="H25" s="221" t="s">
        <v>5766</v>
      </c>
      <c r="I25" s="215" t="s">
        <v>24024</v>
      </c>
      <c r="J25" s="222" t="s">
        <v>5681</v>
      </c>
      <c r="K25" s="215" t="s">
        <v>330</v>
      </c>
      <c r="L25" s="215" t="s">
        <v>7486</v>
      </c>
    </row>
    <row r="26" spans="1:12" s="215" customFormat="1" x14ac:dyDescent="0.25">
      <c r="A26" s="215" t="s">
        <v>160</v>
      </c>
      <c r="B26" s="215">
        <v>6002</v>
      </c>
      <c r="C26" s="215" t="s">
        <v>187</v>
      </c>
      <c r="D26" s="215">
        <v>191769174</v>
      </c>
      <c r="E26" s="221">
        <v>1060</v>
      </c>
      <c r="F26" s="215">
        <v>1242</v>
      </c>
      <c r="G26" s="215">
        <v>1004</v>
      </c>
      <c r="H26" s="221" t="s">
        <v>5766</v>
      </c>
      <c r="I26" s="215" t="s">
        <v>24028</v>
      </c>
      <c r="J26" s="222" t="s">
        <v>5681</v>
      </c>
      <c r="K26" s="215" t="s">
        <v>330</v>
      </c>
      <c r="L26" s="215" t="s">
        <v>5882</v>
      </c>
    </row>
    <row r="27" spans="1:12" s="215" customFormat="1" x14ac:dyDescent="0.25">
      <c r="A27" s="215" t="s">
        <v>160</v>
      </c>
      <c r="B27" s="215">
        <v>6002</v>
      </c>
      <c r="C27" s="215" t="s">
        <v>187</v>
      </c>
      <c r="D27" s="215">
        <v>191847578</v>
      </c>
      <c r="E27" s="221">
        <v>1020</v>
      </c>
      <c r="F27" s="215">
        <v>1122</v>
      </c>
      <c r="G27" s="215">
        <v>1004</v>
      </c>
      <c r="H27" s="221" t="s">
        <v>5766</v>
      </c>
      <c r="I27" s="215" t="s">
        <v>24029</v>
      </c>
      <c r="J27" s="222" t="s">
        <v>5681</v>
      </c>
      <c r="K27" s="215" t="s">
        <v>330</v>
      </c>
      <c r="L27" s="215" t="s">
        <v>7489</v>
      </c>
    </row>
    <row r="28" spans="1:12" s="215" customFormat="1" x14ac:dyDescent="0.25">
      <c r="A28" s="215" t="s">
        <v>160</v>
      </c>
      <c r="B28" s="215">
        <v>6002</v>
      </c>
      <c r="C28" s="215" t="s">
        <v>187</v>
      </c>
      <c r="D28" s="215">
        <v>191847582</v>
      </c>
      <c r="E28" s="221">
        <v>1020</v>
      </c>
      <c r="F28" s="215">
        <v>1122</v>
      </c>
      <c r="G28" s="215">
        <v>1004</v>
      </c>
      <c r="H28" s="221" t="s">
        <v>5766</v>
      </c>
      <c r="I28" s="215" t="s">
        <v>24029</v>
      </c>
      <c r="J28" s="222" t="s">
        <v>5681</v>
      </c>
      <c r="K28" s="215" t="s">
        <v>330</v>
      </c>
      <c r="L28" s="215" t="s">
        <v>7489</v>
      </c>
    </row>
    <row r="29" spans="1:12" s="215" customFormat="1" x14ac:dyDescent="0.25">
      <c r="A29" s="215" t="s">
        <v>160</v>
      </c>
      <c r="B29" s="215">
        <v>6002</v>
      </c>
      <c r="C29" s="215" t="s">
        <v>187</v>
      </c>
      <c r="D29" s="215">
        <v>191847583</v>
      </c>
      <c r="E29" s="221">
        <v>1020</v>
      </c>
      <c r="F29" s="215">
        <v>1122</v>
      </c>
      <c r="G29" s="215">
        <v>1004</v>
      </c>
      <c r="H29" s="221" t="s">
        <v>5766</v>
      </c>
      <c r="I29" s="215" t="s">
        <v>24029</v>
      </c>
      <c r="J29" s="222" t="s">
        <v>5681</v>
      </c>
      <c r="K29" s="215" t="s">
        <v>330</v>
      </c>
      <c r="L29" s="215" t="s">
        <v>7489</v>
      </c>
    </row>
    <row r="30" spans="1:12" s="215" customFormat="1" x14ac:dyDescent="0.25">
      <c r="A30" s="215" t="s">
        <v>160</v>
      </c>
      <c r="B30" s="215">
        <v>6002</v>
      </c>
      <c r="C30" s="215" t="s">
        <v>187</v>
      </c>
      <c r="D30" s="215">
        <v>191847590</v>
      </c>
      <c r="E30" s="221">
        <v>1060</v>
      </c>
      <c r="F30" s="215">
        <v>1242</v>
      </c>
      <c r="G30" s="215">
        <v>1004</v>
      </c>
      <c r="H30" s="221" t="s">
        <v>5766</v>
      </c>
      <c r="I30" s="215" t="s">
        <v>24029</v>
      </c>
      <c r="J30" s="222" t="s">
        <v>5681</v>
      </c>
      <c r="K30" s="215" t="s">
        <v>330</v>
      </c>
      <c r="L30" s="215" t="s">
        <v>7490</v>
      </c>
    </row>
    <row r="31" spans="1:12" s="215" customFormat="1" x14ac:dyDescent="0.25">
      <c r="A31" s="215" t="s">
        <v>160</v>
      </c>
      <c r="B31" s="215">
        <v>6004</v>
      </c>
      <c r="C31" s="215" t="s">
        <v>188</v>
      </c>
      <c r="D31" s="215">
        <v>191062530</v>
      </c>
      <c r="E31" s="221">
        <v>1020</v>
      </c>
      <c r="F31" s="215">
        <v>1110</v>
      </c>
      <c r="G31" s="215">
        <v>1004</v>
      </c>
      <c r="H31" s="221" t="s">
        <v>5766</v>
      </c>
      <c r="I31" s="215" t="s">
        <v>5683</v>
      </c>
      <c r="J31" s="222" t="s">
        <v>5681</v>
      </c>
      <c r="K31" s="215" t="s">
        <v>330</v>
      </c>
      <c r="L31" s="215" t="s">
        <v>5884</v>
      </c>
    </row>
    <row r="32" spans="1:12" s="215" customFormat="1" x14ac:dyDescent="0.25">
      <c r="A32" s="215" t="s">
        <v>160</v>
      </c>
      <c r="B32" s="215">
        <v>6004</v>
      </c>
      <c r="C32" s="215" t="s">
        <v>188</v>
      </c>
      <c r="D32" s="215">
        <v>191810172</v>
      </c>
      <c r="E32" s="221">
        <v>1020</v>
      </c>
      <c r="F32" s="215">
        <v>1110</v>
      </c>
      <c r="G32" s="215">
        <v>1004</v>
      </c>
      <c r="H32" s="221" t="s">
        <v>5766</v>
      </c>
      <c r="I32" s="215" t="s">
        <v>30533</v>
      </c>
      <c r="J32" s="222" t="s">
        <v>5681</v>
      </c>
      <c r="K32" s="215" t="s">
        <v>330</v>
      </c>
      <c r="L32" s="215" t="s">
        <v>5886</v>
      </c>
    </row>
    <row r="33" spans="1:12" s="215" customFormat="1" x14ac:dyDescent="0.25">
      <c r="A33" s="215" t="s">
        <v>160</v>
      </c>
      <c r="B33" s="215">
        <v>6007</v>
      </c>
      <c r="C33" s="215" t="s">
        <v>189</v>
      </c>
      <c r="D33" s="215">
        <v>892044</v>
      </c>
      <c r="E33" s="221">
        <v>1030</v>
      </c>
      <c r="F33" s="215">
        <v>1122</v>
      </c>
      <c r="G33" s="215">
        <v>1004</v>
      </c>
      <c r="H33" s="221" t="s">
        <v>5766</v>
      </c>
      <c r="I33" s="215" t="s">
        <v>30534</v>
      </c>
      <c r="J33" s="222" t="s">
        <v>5681</v>
      </c>
      <c r="K33" s="215" t="s">
        <v>330</v>
      </c>
      <c r="L33" s="215" t="s">
        <v>5889</v>
      </c>
    </row>
    <row r="34" spans="1:12" s="215" customFormat="1" x14ac:dyDescent="0.25">
      <c r="A34" s="215" t="s">
        <v>160</v>
      </c>
      <c r="B34" s="215">
        <v>6007</v>
      </c>
      <c r="C34" s="215" t="s">
        <v>189</v>
      </c>
      <c r="D34" s="215">
        <v>892121</v>
      </c>
      <c r="E34" s="221">
        <v>1020</v>
      </c>
      <c r="F34" s="215">
        <v>1122</v>
      </c>
      <c r="G34" s="215">
        <v>1004</v>
      </c>
      <c r="H34" s="221" t="s">
        <v>5766</v>
      </c>
      <c r="I34" s="215" t="s">
        <v>31459</v>
      </c>
      <c r="J34" s="222" t="s">
        <v>5681</v>
      </c>
      <c r="K34" s="215" t="s">
        <v>330</v>
      </c>
      <c r="L34" s="215" t="s">
        <v>5886</v>
      </c>
    </row>
    <row r="35" spans="1:12" s="215" customFormat="1" x14ac:dyDescent="0.25">
      <c r="A35" s="215" t="s">
        <v>160</v>
      </c>
      <c r="B35" s="215">
        <v>6007</v>
      </c>
      <c r="C35" s="215" t="s">
        <v>189</v>
      </c>
      <c r="D35" s="215">
        <v>892123</v>
      </c>
      <c r="E35" s="221">
        <v>1020</v>
      </c>
      <c r="F35" s="215">
        <v>1122</v>
      </c>
      <c r="G35" s="215">
        <v>1004</v>
      </c>
      <c r="H35" s="221" t="s">
        <v>5766</v>
      </c>
      <c r="I35" s="215" t="s">
        <v>5684</v>
      </c>
      <c r="J35" s="222" t="s">
        <v>5681</v>
      </c>
      <c r="K35" s="215" t="s">
        <v>330</v>
      </c>
      <c r="L35" s="215" t="s">
        <v>5884</v>
      </c>
    </row>
    <row r="36" spans="1:12" s="215" customFormat="1" x14ac:dyDescent="0.25">
      <c r="A36" s="215" t="s">
        <v>160</v>
      </c>
      <c r="B36" s="215">
        <v>6007</v>
      </c>
      <c r="C36" s="215" t="s">
        <v>189</v>
      </c>
      <c r="D36" s="215">
        <v>892433</v>
      </c>
      <c r="E36" s="221">
        <v>1020</v>
      </c>
      <c r="F36" s="215">
        <v>1122</v>
      </c>
      <c r="G36" s="215">
        <v>1004</v>
      </c>
      <c r="H36" s="221" t="s">
        <v>5766</v>
      </c>
      <c r="I36" s="215" t="s">
        <v>5685</v>
      </c>
      <c r="J36" s="222" t="s">
        <v>5681</v>
      </c>
      <c r="K36" s="215" t="s">
        <v>330</v>
      </c>
      <c r="L36" s="215" t="s">
        <v>5884</v>
      </c>
    </row>
    <row r="37" spans="1:12" s="215" customFormat="1" x14ac:dyDescent="0.25">
      <c r="A37" s="215" t="s">
        <v>160</v>
      </c>
      <c r="B37" s="215">
        <v>6007</v>
      </c>
      <c r="C37" s="215" t="s">
        <v>189</v>
      </c>
      <c r="D37" s="215">
        <v>3105766</v>
      </c>
      <c r="E37" s="221">
        <v>1020</v>
      </c>
      <c r="F37" s="215">
        <v>1122</v>
      </c>
      <c r="G37" s="215">
        <v>1004</v>
      </c>
      <c r="H37" s="221" t="s">
        <v>5766</v>
      </c>
      <c r="I37" s="215" t="s">
        <v>31460</v>
      </c>
      <c r="J37" s="222" t="s">
        <v>5681</v>
      </c>
      <c r="K37" s="215" t="s">
        <v>330</v>
      </c>
      <c r="L37" s="215" t="s">
        <v>5886</v>
      </c>
    </row>
    <row r="38" spans="1:12" s="215" customFormat="1" x14ac:dyDescent="0.25">
      <c r="A38" s="215" t="s">
        <v>160</v>
      </c>
      <c r="B38" s="215">
        <v>6007</v>
      </c>
      <c r="C38" s="215" t="s">
        <v>189</v>
      </c>
      <c r="D38" s="215">
        <v>9033325</v>
      </c>
      <c r="E38" s="221">
        <v>1030</v>
      </c>
      <c r="F38" s="215">
        <v>1122</v>
      </c>
      <c r="G38" s="215">
        <v>1004</v>
      </c>
      <c r="H38" s="221" t="s">
        <v>5766</v>
      </c>
      <c r="I38" s="215" t="s">
        <v>31461</v>
      </c>
      <c r="J38" s="222" t="s">
        <v>5681</v>
      </c>
      <c r="K38" s="215" t="s">
        <v>330</v>
      </c>
      <c r="L38" s="215" t="s">
        <v>5889</v>
      </c>
    </row>
    <row r="39" spans="1:12" s="215" customFormat="1" x14ac:dyDescent="0.25">
      <c r="A39" s="215" t="s">
        <v>160</v>
      </c>
      <c r="B39" s="215">
        <v>6007</v>
      </c>
      <c r="C39" s="215" t="s">
        <v>189</v>
      </c>
      <c r="D39" s="215">
        <v>160014030</v>
      </c>
      <c r="E39" s="221">
        <v>1020</v>
      </c>
      <c r="F39" s="215">
        <v>1122</v>
      </c>
      <c r="G39" s="215">
        <v>1004</v>
      </c>
      <c r="H39" s="221" t="s">
        <v>5766</v>
      </c>
      <c r="I39" s="215" t="s">
        <v>24030</v>
      </c>
      <c r="J39" s="222" t="s">
        <v>5681</v>
      </c>
      <c r="K39" s="215" t="s">
        <v>330</v>
      </c>
      <c r="L39" s="215" t="s">
        <v>5886</v>
      </c>
    </row>
    <row r="40" spans="1:12" s="215" customFormat="1" x14ac:dyDescent="0.25">
      <c r="A40" s="215" t="s">
        <v>160</v>
      </c>
      <c r="B40" s="215">
        <v>6007</v>
      </c>
      <c r="C40" s="215" t="s">
        <v>189</v>
      </c>
      <c r="D40" s="215">
        <v>190186513</v>
      </c>
      <c r="E40" s="221">
        <v>1080</v>
      </c>
      <c r="F40" s="215">
        <v>1274</v>
      </c>
      <c r="G40" s="215">
        <v>1004</v>
      </c>
      <c r="H40" s="221" t="s">
        <v>5765</v>
      </c>
      <c r="I40" s="215" t="s">
        <v>5687</v>
      </c>
      <c r="J40" s="222" t="s">
        <v>5681</v>
      </c>
      <c r="K40" s="215" t="s">
        <v>330</v>
      </c>
      <c r="L40" s="215" t="s">
        <v>5883</v>
      </c>
    </row>
    <row r="41" spans="1:12" s="215" customFormat="1" x14ac:dyDescent="0.25">
      <c r="A41" s="215" t="s">
        <v>160</v>
      </c>
      <c r="B41" s="215">
        <v>6007</v>
      </c>
      <c r="C41" s="215" t="s">
        <v>189</v>
      </c>
      <c r="D41" s="215">
        <v>190186525</v>
      </c>
      <c r="E41" s="221">
        <v>1080</v>
      </c>
      <c r="F41" s="215">
        <v>1274</v>
      </c>
      <c r="G41" s="215">
        <v>1004</v>
      </c>
      <c r="H41" s="221" t="s">
        <v>5765</v>
      </c>
      <c r="I41" s="215" t="s">
        <v>6970</v>
      </c>
      <c r="J41" s="222" t="s">
        <v>5681</v>
      </c>
      <c r="K41" s="215" t="s">
        <v>330</v>
      </c>
      <c r="L41" s="215" t="s">
        <v>5883</v>
      </c>
    </row>
    <row r="42" spans="1:12" s="215" customFormat="1" x14ac:dyDescent="0.25">
      <c r="A42" s="215" t="s">
        <v>160</v>
      </c>
      <c r="B42" s="215">
        <v>6007</v>
      </c>
      <c r="C42" s="215" t="s">
        <v>189</v>
      </c>
      <c r="D42" s="215">
        <v>190187739</v>
      </c>
      <c r="E42" s="221">
        <v>1080</v>
      </c>
      <c r="F42" s="215">
        <v>1271</v>
      </c>
      <c r="G42" s="215">
        <v>1004</v>
      </c>
      <c r="H42" s="221" t="s">
        <v>5765</v>
      </c>
      <c r="I42" s="215" t="s">
        <v>6971</v>
      </c>
      <c r="J42" s="222" t="s">
        <v>5681</v>
      </c>
      <c r="K42" s="215" t="s">
        <v>330</v>
      </c>
      <c r="L42" s="215" t="s">
        <v>5883</v>
      </c>
    </row>
    <row r="43" spans="1:12" s="215" customFormat="1" x14ac:dyDescent="0.25">
      <c r="A43" s="215" t="s">
        <v>160</v>
      </c>
      <c r="B43" s="215">
        <v>6007</v>
      </c>
      <c r="C43" s="215" t="s">
        <v>189</v>
      </c>
      <c r="D43" s="215">
        <v>190602942</v>
      </c>
      <c r="E43" s="221">
        <v>1080</v>
      </c>
      <c r="F43" s="215">
        <v>1242</v>
      </c>
      <c r="G43" s="215">
        <v>1004</v>
      </c>
      <c r="H43" s="221" t="s">
        <v>5765</v>
      </c>
      <c r="I43" s="215" t="s">
        <v>5689</v>
      </c>
      <c r="J43" s="222" t="s">
        <v>5681</v>
      </c>
      <c r="K43" s="215" t="s">
        <v>330</v>
      </c>
      <c r="L43" s="215" t="s">
        <v>5883</v>
      </c>
    </row>
    <row r="44" spans="1:12" s="215" customFormat="1" x14ac:dyDescent="0.25">
      <c r="A44" s="215" t="s">
        <v>160</v>
      </c>
      <c r="B44" s="215">
        <v>6007</v>
      </c>
      <c r="C44" s="215" t="s">
        <v>189</v>
      </c>
      <c r="D44" s="215">
        <v>190603370</v>
      </c>
      <c r="E44" s="221">
        <v>1080</v>
      </c>
      <c r="F44" s="215">
        <v>1252</v>
      </c>
      <c r="G44" s="215">
        <v>1004</v>
      </c>
      <c r="H44" s="221" t="s">
        <v>5765</v>
      </c>
      <c r="I44" s="215" t="s">
        <v>5690</v>
      </c>
      <c r="J44" s="222" t="s">
        <v>5681</v>
      </c>
      <c r="K44" s="215" t="s">
        <v>330</v>
      </c>
      <c r="L44" s="215" t="s">
        <v>5883</v>
      </c>
    </row>
    <row r="45" spans="1:12" s="215" customFormat="1" x14ac:dyDescent="0.25">
      <c r="A45" s="215" t="s">
        <v>160</v>
      </c>
      <c r="B45" s="215">
        <v>6007</v>
      </c>
      <c r="C45" s="215" t="s">
        <v>189</v>
      </c>
      <c r="D45" s="215">
        <v>190603949</v>
      </c>
      <c r="E45" s="221">
        <v>1080</v>
      </c>
      <c r="F45" s="215">
        <v>1271</v>
      </c>
      <c r="G45" s="215">
        <v>1004</v>
      </c>
      <c r="H45" s="221" t="s">
        <v>5765</v>
      </c>
      <c r="I45" s="215" t="s">
        <v>5691</v>
      </c>
      <c r="J45" s="222" t="s">
        <v>5681</v>
      </c>
      <c r="K45" s="215" t="s">
        <v>330</v>
      </c>
      <c r="L45" s="215" t="s">
        <v>5883</v>
      </c>
    </row>
    <row r="46" spans="1:12" s="215" customFormat="1" x14ac:dyDescent="0.25">
      <c r="A46" s="215" t="s">
        <v>160</v>
      </c>
      <c r="B46" s="215">
        <v>6007</v>
      </c>
      <c r="C46" s="215" t="s">
        <v>189</v>
      </c>
      <c r="D46" s="215">
        <v>190604088</v>
      </c>
      <c r="E46" s="221">
        <v>1080</v>
      </c>
      <c r="F46" s="215">
        <v>1271</v>
      </c>
      <c r="G46" s="215">
        <v>1004</v>
      </c>
      <c r="H46" s="221" t="s">
        <v>5765</v>
      </c>
      <c r="I46" s="215" t="s">
        <v>5692</v>
      </c>
      <c r="J46" s="222" t="s">
        <v>5681</v>
      </c>
      <c r="K46" s="215" t="s">
        <v>330</v>
      </c>
      <c r="L46" s="215" t="s">
        <v>5883</v>
      </c>
    </row>
    <row r="47" spans="1:12" s="215" customFormat="1" x14ac:dyDescent="0.25">
      <c r="A47" s="215" t="s">
        <v>160</v>
      </c>
      <c r="B47" s="215">
        <v>6007</v>
      </c>
      <c r="C47" s="215" t="s">
        <v>189</v>
      </c>
      <c r="D47" s="215">
        <v>190604108</v>
      </c>
      <c r="E47" s="221">
        <v>1080</v>
      </c>
      <c r="F47" s="215">
        <v>1271</v>
      </c>
      <c r="G47" s="215">
        <v>1004</v>
      </c>
      <c r="H47" s="221" t="s">
        <v>5765</v>
      </c>
      <c r="I47" s="215" t="s">
        <v>5693</v>
      </c>
      <c r="J47" s="222" t="s">
        <v>5681</v>
      </c>
      <c r="K47" s="215" t="s">
        <v>330</v>
      </c>
      <c r="L47" s="215" t="s">
        <v>5883</v>
      </c>
    </row>
    <row r="48" spans="1:12" s="215" customFormat="1" x14ac:dyDescent="0.25">
      <c r="A48" s="215" t="s">
        <v>160</v>
      </c>
      <c r="B48" s="215">
        <v>6007</v>
      </c>
      <c r="C48" s="215" t="s">
        <v>189</v>
      </c>
      <c r="D48" s="215">
        <v>190604348</v>
      </c>
      <c r="E48" s="221">
        <v>1080</v>
      </c>
      <c r="F48" s="215">
        <v>1271</v>
      </c>
      <c r="G48" s="215">
        <v>1004</v>
      </c>
      <c r="H48" s="221" t="s">
        <v>5765</v>
      </c>
      <c r="I48" s="215" t="s">
        <v>5694</v>
      </c>
      <c r="J48" s="222" t="s">
        <v>5681</v>
      </c>
      <c r="K48" s="215" t="s">
        <v>330</v>
      </c>
      <c r="L48" s="215" t="s">
        <v>5883</v>
      </c>
    </row>
    <row r="49" spans="1:12" s="215" customFormat="1" x14ac:dyDescent="0.25">
      <c r="A49" s="215" t="s">
        <v>160</v>
      </c>
      <c r="B49" s="215">
        <v>6007</v>
      </c>
      <c r="C49" s="215" t="s">
        <v>189</v>
      </c>
      <c r="D49" s="215">
        <v>190605751</v>
      </c>
      <c r="E49" s="221">
        <v>1080</v>
      </c>
      <c r="F49" s="215">
        <v>1274</v>
      </c>
      <c r="G49" s="215">
        <v>1004</v>
      </c>
      <c r="H49" s="221" t="s">
        <v>5765</v>
      </c>
      <c r="I49" s="215" t="s">
        <v>5695</v>
      </c>
      <c r="J49" s="222" t="s">
        <v>5681</v>
      </c>
      <c r="K49" s="215" t="s">
        <v>330</v>
      </c>
      <c r="L49" s="215" t="s">
        <v>5883</v>
      </c>
    </row>
    <row r="50" spans="1:12" s="215" customFormat="1" x14ac:dyDescent="0.25">
      <c r="A50" s="215" t="s">
        <v>160</v>
      </c>
      <c r="B50" s="215">
        <v>6007</v>
      </c>
      <c r="C50" s="215" t="s">
        <v>189</v>
      </c>
      <c r="D50" s="215">
        <v>190606269</v>
      </c>
      <c r="E50" s="221">
        <v>1020</v>
      </c>
      <c r="F50" s="215">
        <v>1122</v>
      </c>
      <c r="G50" s="215">
        <v>1004</v>
      </c>
      <c r="H50" s="221" t="s">
        <v>5766</v>
      </c>
      <c r="I50" s="215" t="s">
        <v>31462</v>
      </c>
      <c r="J50" s="222" t="s">
        <v>5681</v>
      </c>
      <c r="K50" s="215" t="s">
        <v>330</v>
      </c>
      <c r="L50" s="215" t="s">
        <v>5886</v>
      </c>
    </row>
    <row r="51" spans="1:12" s="215" customFormat="1" x14ac:dyDescent="0.25">
      <c r="A51" s="215" t="s">
        <v>160</v>
      </c>
      <c r="B51" s="215">
        <v>6007</v>
      </c>
      <c r="C51" s="215" t="s">
        <v>189</v>
      </c>
      <c r="D51" s="215">
        <v>190607549</v>
      </c>
      <c r="E51" s="221">
        <v>1080</v>
      </c>
      <c r="F51" s="215">
        <v>1242</v>
      </c>
      <c r="G51" s="215">
        <v>1004</v>
      </c>
      <c r="H51" s="221" t="s">
        <v>5765</v>
      </c>
      <c r="I51" s="215" t="s">
        <v>5696</v>
      </c>
      <c r="J51" s="222" t="s">
        <v>5681</v>
      </c>
      <c r="K51" s="215" t="s">
        <v>330</v>
      </c>
      <c r="L51" s="215" t="s">
        <v>5883</v>
      </c>
    </row>
    <row r="52" spans="1:12" s="215" customFormat="1" x14ac:dyDescent="0.25">
      <c r="A52" s="215" t="s">
        <v>160</v>
      </c>
      <c r="B52" s="215">
        <v>6007</v>
      </c>
      <c r="C52" s="215" t="s">
        <v>189</v>
      </c>
      <c r="D52" s="215">
        <v>190607770</v>
      </c>
      <c r="E52" s="221">
        <v>1080</v>
      </c>
      <c r="F52" s="215">
        <v>1271</v>
      </c>
      <c r="G52" s="215">
        <v>1004</v>
      </c>
      <c r="H52" s="221" t="s">
        <v>5765</v>
      </c>
      <c r="I52" s="215" t="s">
        <v>5697</v>
      </c>
      <c r="J52" s="222" t="s">
        <v>5681</v>
      </c>
      <c r="K52" s="215" t="s">
        <v>330</v>
      </c>
      <c r="L52" s="215" t="s">
        <v>5883</v>
      </c>
    </row>
    <row r="53" spans="1:12" s="215" customFormat="1" x14ac:dyDescent="0.25">
      <c r="A53" s="215" t="s">
        <v>160</v>
      </c>
      <c r="B53" s="215">
        <v>6007</v>
      </c>
      <c r="C53" s="215" t="s">
        <v>189</v>
      </c>
      <c r="D53" s="215">
        <v>190608513</v>
      </c>
      <c r="E53" s="221">
        <v>1080</v>
      </c>
      <c r="F53" s="215">
        <v>1271</v>
      </c>
      <c r="G53" s="215">
        <v>1004</v>
      </c>
      <c r="H53" s="221" t="s">
        <v>5765</v>
      </c>
      <c r="I53" s="215" t="s">
        <v>5698</v>
      </c>
      <c r="J53" s="222" t="s">
        <v>5681</v>
      </c>
      <c r="K53" s="215" t="s">
        <v>330</v>
      </c>
      <c r="L53" s="215" t="s">
        <v>5883</v>
      </c>
    </row>
    <row r="54" spans="1:12" s="215" customFormat="1" x14ac:dyDescent="0.25">
      <c r="A54" s="215" t="s">
        <v>160</v>
      </c>
      <c r="B54" s="215">
        <v>6007</v>
      </c>
      <c r="C54" s="215" t="s">
        <v>189</v>
      </c>
      <c r="D54" s="215">
        <v>190608861</v>
      </c>
      <c r="E54" s="221">
        <v>1080</v>
      </c>
      <c r="F54" s="215">
        <v>1274</v>
      </c>
      <c r="G54" s="215">
        <v>1004</v>
      </c>
      <c r="H54" s="221" t="s">
        <v>5765</v>
      </c>
      <c r="I54" s="215" t="s">
        <v>5699</v>
      </c>
      <c r="J54" s="222" t="s">
        <v>5681</v>
      </c>
      <c r="K54" s="215" t="s">
        <v>330</v>
      </c>
      <c r="L54" s="215" t="s">
        <v>5883</v>
      </c>
    </row>
    <row r="55" spans="1:12" s="215" customFormat="1" x14ac:dyDescent="0.25">
      <c r="A55" s="215" t="s">
        <v>160</v>
      </c>
      <c r="B55" s="215">
        <v>6007</v>
      </c>
      <c r="C55" s="215" t="s">
        <v>189</v>
      </c>
      <c r="D55" s="215">
        <v>190608908</v>
      </c>
      <c r="E55" s="221">
        <v>1080</v>
      </c>
      <c r="F55" s="215">
        <v>1271</v>
      </c>
      <c r="G55" s="215">
        <v>1004</v>
      </c>
      <c r="H55" s="221" t="s">
        <v>5765</v>
      </c>
      <c r="I55" s="215" t="s">
        <v>5700</v>
      </c>
      <c r="J55" s="222" t="s">
        <v>5681</v>
      </c>
      <c r="K55" s="215" t="s">
        <v>330</v>
      </c>
      <c r="L55" s="215" t="s">
        <v>5883</v>
      </c>
    </row>
    <row r="56" spans="1:12" s="215" customFormat="1" x14ac:dyDescent="0.25">
      <c r="A56" s="215" t="s">
        <v>160</v>
      </c>
      <c r="B56" s="215">
        <v>6007</v>
      </c>
      <c r="C56" s="215" t="s">
        <v>189</v>
      </c>
      <c r="D56" s="215">
        <v>190609231</v>
      </c>
      <c r="E56" s="221">
        <v>1020</v>
      </c>
      <c r="F56" s="215">
        <v>1122</v>
      </c>
      <c r="G56" s="215">
        <v>1004</v>
      </c>
      <c r="H56" s="221" t="s">
        <v>5766</v>
      </c>
      <c r="I56" s="215" t="s">
        <v>5701</v>
      </c>
      <c r="J56" s="222" t="s">
        <v>5681</v>
      </c>
      <c r="K56" s="215" t="s">
        <v>330</v>
      </c>
      <c r="L56" s="215" t="s">
        <v>5884</v>
      </c>
    </row>
    <row r="57" spans="1:12" s="215" customFormat="1" x14ac:dyDescent="0.25">
      <c r="A57" s="215" t="s">
        <v>160</v>
      </c>
      <c r="B57" s="215">
        <v>6007</v>
      </c>
      <c r="C57" s="215" t="s">
        <v>189</v>
      </c>
      <c r="D57" s="215">
        <v>190611656</v>
      </c>
      <c r="E57" s="221">
        <v>1080</v>
      </c>
      <c r="F57" s="215">
        <v>1271</v>
      </c>
      <c r="G57" s="215">
        <v>1004</v>
      </c>
      <c r="H57" s="221" t="s">
        <v>5765</v>
      </c>
      <c r="I57" s="215" t="s">
        <v>5702</v>
      </c>
      <c r="J57" s="222" t="s">
        <v>5681</v>
      </c>
      <c r="K57" s="215" t="s">
        <v>330</v>
      </c>
      <c r="L57" s="215" t="s">
        <v>5883</v>
      </c>
    </row>
    <row r="58" spans="1:12" s="215" customFormat="1" x14ac:dyDescent="0.25">
      <c r="A58" s="215" t="s">
        <v>160</v>
      </c>
      <c r="B58" s="215">
        <v>6007</v>
      </c>
      <c r="C58" s="215" t="s">
        <v>189</v>
      </c>
      <c r="D58" s="215">
        <v>190615169</v>
      </c>
      <c r="E58" s="221">
        <v>1080</v>
      </c>
      <c r="F58" s="215">
        <v>1252</v>
      </c>
      <c r="G58" s="215">
        <v>1004</v>
      </c>
      <c r="H58" s="221" t="s">
        <v>5765</v>
      </c>
      <c r="I58" s="215" t="s">
        <v>5703</v>
      </c>
      <c r="J58" s="222" t="s">
        <v>5681</v>
      </c>
      <c r="K58" s="215" t="s">
        <v>330</v>
      </c>
      <c r="L58" s="215" t="s">
        <v>5883</v>
      </c>
    </row>
    <row r="59" spans="1:12" s="215" customFormat="1" x14ac:dyDescent="0.25">
      <c r="A59" s="215" t="s">
        <v>160</v>
      </c>
      <c r="B59" s="215">
        <v>6007</v>
      </c>
      <c r="C59" s="215" t="s">
        <v>189</v>
      </c>
      <c r="D59" s="215">
        <v>190617328</v>
      </c>
      <c r="E59" s="221">
        <v>1080</v>
      </c>
      <c r="F59" s="215">
        <v>1271</v>
      </c>
      <c r="G59" s="215">
        <v>1004</v>
      </c>
      <c r="H59" s="221" t="s">
        <v>5765</v>
      </c>
      <c r="I59" s="215" t="s">
        <v>5704</v>
      </c>
      <c r="J59" s="222" t="s">
        <v>5681</v>
      </c>
      <c r="K59" s="215" t="s">
        <v>330</v>
      </c>
      <c r="L59" s="215" t="s">
        <v>5883</v>
      </c>
    </row>
    <row r="60" spans="1:12" s="215" customFormat="1" x14ac:dyDescent="0.25">
      <c r="A60" s="215" t="s">
        <v>160</v>
      </c>
      <c r="B60" s="215">
        <v>6007</v>
      </c>
      <c r="C60" s="215" t="s">
        <v>189</v>
      </c>
      <c r="D60" s="215">
        <v>190636809</v>
      </c>
      <c r="E60" s="221">
        <v>1080</v>
      </c>
      <c r="F60" s="215">
        <v>1271</v>
      </c>
      <c r="G60" s="215">
        <v>1004</v>
      </c>
      <c r="H60" s="221" t="s">
        <v>5765</v>
      </c>
      <c r="I60" s="215" t="s">
        <v>5705</v>
      </c>
      <c r="J60" s="222" t="s">
        <v>5681</v>
      </c>
      <c r="K60" s="215" t="s">
        <v>330</v>
      </c>
      <c r="L60" s="215" t="s">
        <v>5883</v>
      </c>
    </row>
    <row r="61" spans="1:12" s="215" customFormat="1" x14ac:dyDescent="0.25">
      <c r="A61" s="215" t="s">
        <v>160</v>
      </c>
      <c r="B61" s="215">
        <v>6007</v>
      </c>
      <c r="C61" s="215" t="s">
        <v>189</v>
      </c>
      <c r="D61" s="215">
        <v>190637150</v>
      </c>
      <c r="E61" s="221">
        <v>1080</v>
      </c>
      <c r="F61" s="215">
        <v>1271</v>
      </c>
      <c r="G61" s="215">
        <v>1004</v>
      </c>
      <c r="H61" s="221" t="s">
        <v>5765</v>
      </c>
      <c r="I61" s="215" t="s">
        <v>5706</v>
      </c>
      <c r="J61" s="222" t="s">
        <v>5681</v>
      </c>
      <c r="K61" s="215" t="s">
        <v>330</v>
      </c>
      <c r="L61" s="215" t="s">
        <v>5883</v>
      </c>
    </row>
    <row r="62" spans="1:12" s="215" customFormat="1" x14ac:dyDescent="0.25">
      <c r="A62" s="215" t="s">
        <v>160</v>
      </c>
      <c r="B62" s="215">
        <v>6007</v>
      </c>
      <c r="C62" s="215" t="s">
        <v>189</v>
      </c>
      <c r="D62" s="215">
        <v>190638713</v>
      </c>
      <c r="E62" s="221">
        <v>1080</v>
      </c>
      <c r="F62" s="215">
        <v>1271</v>
      </c>
      <c r="G62" s="215">
        <v>1004</v>
      </c>
      <c r="H62" s="221" t="s">
        <v>5765</v>
      </c>
      <c r="I62" s="215" t="s">
        <v>5707</v>
      </c>
      <c r="J62" s="222" t="s">
        <v>5681</v>
      </c>
      <c r="K62" s="215" t="s">
        <v>330</v>
      </c>
      <c r="L62" s="215" t="s">
        <v>5883</v>
      </c>
    </row>
    <row r="63" spans="1:12" s="215" customFormat="1" x14ac:dyDescent="0.25">
      <c r="A63" s="215" t="s">
        <v>160</v>
      </c>
      <c r="B63" s="215">
        <v>6007</v>
      </c>
      <c r="C63" s="215" t="s">
        <v>189</v>
      </c>
      <c r="D63" s="215">
        <v>190678148</v>
      </c>
      <c r="E63" s="221">
        <v>1080</v>
      </c>
      <c r="F63" s="215">
        <v>1271</v>
      </c>
      <c r="G63" s="215">
        <v>1004</v>
      </c>
      <c r="H63" s="221" t="s">
        <v>5765</v>
      </c>
      <c r="I63" s="215" t="s">
        <v>5708</v>
      </c>
      <c r="J63" s="222" t="s">
        <v>5681</v>
      </c>
      <c r="K63" s="215" t="s">
        <v>330</v>
      </c>
      <c r="L63" s="215" t="s">
        <v>5883</v>
      </c>
    </row>
    <row r="64" spans="1:12" s="215" customFormat="1" x14ac:dyDescent="0.25">
      <c r="A64" s="215" t="s">
        <v>160</v>
      </c>
      <c r="B64" s="215">
        <v>6007</v>
      </c>
      <c r="C64" s="215" t="s">
        <v>189</v>
      </c>
      <c r="D64" s="215">
        <v>190690449</v>
      </c>
      <c r="E64" s="221">
        <v>1080</v>
      </c>
      <c r="F64" s="215">
        <v>1271</v>
      </c>
      <c r="G64" s="215">
        <v>1004</v>
      </c>
      <c r="H64" s="221" t="s">
        <v>5765</v>
      </c>
      <c r="I64" s="215" t="s">
        <v>5709</v>
      </c>
      <c r="J64" s="222" t="s">
        <v>5681</v>
      </c>
      <c r="K64" s="215" t="s">
        <v>330</v>
      </c>
      <c r="L64" s="215" t="s">
        <v>5883</v>
      </c>
    </row>
    <row r="65" spans="1:12" s="215" customFormat="1" x14ac:dyDescent="0.25">
      <c r="A65" s="215" t="s">
        <v>160</v>
      </c>
      <c r="B65" s="215">
        <v>6007</v>
      </c>
      <c r="C65" s="215" t="s">
        <v>189</v>
      </c>
      <c r="D65" s="215">
        <v>190691689</v>
      </c>
      <c r="E65" s="221">
        <v>1080</v>
      </c>
      <c r="F65" s="215">
        <v>1271</v>
      </c>
      <c r="G65" s="215">
        <v>1004</v>
      </c>
      <c r="H65" s="221" t="s">
        <v>5765</v>
      </c>
      <c r="I65" s="215" t="s">
        <v>5710</v>
      </c>
      <c r="J65" s="222" t="s">
        <v>5681</v>
      </c>
      <c r="K65" s="215" t="s">
        <v>330</v>
      </c>
      <c r="L65" s="215" t="s">
        <v>5883</v>
      </c>
    </row>
    <row r="66" spans="1:12" s="215" customFormat="1" x14ac:dyDescent="0.25">
      <c r="A66" s="215" t="s">
        <v>160</v>
      </c>
      <c r="B66" s="215">
        <v>6007</v>
      </c>
      <c r="C66" s="215" t="s">
        <v>189</v>
      </c>
      <c r="D66" s="215">
        <v>190714069</v>
      </c>
      <c r="E66" s="221">
        <v>1080</v>
      </c>
      <c r="F66" s="215">
        <v>1271</v>
      </c>
      <c r="G66" s="215">
        <v>1004</v>
      </c>
      <c r="H66" s="221" t="s">
        <v>5765</v>
      </c>
      <c r="I66" s="215" t="s">
        <v>6972</v>
      </c>
      <c r="J66" s="222" t="s">
        <v>5681</v>
      </c>
      <c r="K66" s="215" t="s">
        <v>330</v>
      </c>
      <c r="L66" s="215" t="s">
        <v>5883</v>
      </c>
    </row>
    <row r="67" spans="1:12" s="215" customFormat="1" x14ac:dyDescent="0.25">
      <c r="A67" s="215" t="s">
        <v>160</v>
      </c>
      <c r="B67" s="215">
        <v>6007</v>
      </c>
      <c r="C67" s="215" t="s">
        <v>189</v>
      </c>
      <c r="D67" s="215">
        <v>190894789</v>
      </c>
      <c r="E67" s="221">
        <v>1080</v>
      </c>
      <c r="F67" s="215">
        <v>1271</v>
      </c>
      <c r="G67" s="215">
        <v>1004</v>
      </c>
      <c r="H67" s="221" t="s">
        <v>5765</v>
      </c>
      <c r="I67" s="215" t="s">
        <v>5711</v>
      </c>
      <c r="J67" s="222" t="s">
        <v>5681</v>
      </c>
      <c r="K67" s="215" t="s">
        <v>330</v>
      </c>
      <c r="L67" s="215" t="s">
        <v>5883</v>
      </c>
    </row>
    <row r="68" spans="1:12" s="215" customFormat="1" x14ac:dyDescent="0.25">
      <c r="A68" s="215" t="s">
        <v>160</v>
      </c>
      <c r="B68" s="215">
        <v>6007</v>
      </c>
      <c r="C68" s="215" t="s">
        <v>189</v>
      </c>
      <c r="D68" s="215">
        <v>190991992</v>
      </c>
      <c r="E68" s="221">
        <v>1080</v>
      </c>
      <c r="F68" s="215">
        <v>1274</v>
      </c>
      <c r="G68" s="215">
        <v>1004</v>
      </c>
      <c r="H68" s="221" t="s">
        <v>5765</v>
      </c>
      <c r="I68" s="215" t="s">
        <v>5712</v>
      </c>
      <c r="J68" s="222" t="s">
        <v>5681</v>
      </c>
      <c r="K68" s="215" t="s">
        <v>330</v>
      </c>
      <c r="L68" s="215" t="s">
        <v>5883</v>
      </c>
    </row>
    <row r="69" spans="1:12" s="215" customFormat="1" x14ac:dyDescent="0.25">
      <c r="A69" s="215" t="s">
        <v>160</v>
      </c>
      <c r="B69" s="215">
        <v>6007</v>
      </c>
      <c r="C69" s="215" t="s">
        <v>189</v>
      </c>
      <c r="D69" s="215">
        <v>191135373</v>
      </c>
      <c r="E69" s="221">
        <v>1080</v>
      </c>
      <c r="F69" s="215">
        <v>1271</v>
      </c>
      <c r="G69" s="215">
        <v>1004</v>
      </c>
      <c r="H69" s="221" t="s">
        <v>5765</v>
      </c>
      <c r="I69" s="215" t="s">
        <v>5713</v>
      </c>
      <c r="J69" s="222" t="s">
        <v>5681</v>
      </c>
      <c r="K69" s="215" t="s">
        <v>330</v>
      </c>
      <c r="L69" s="215" t="s">
        <v>5883</v>
      </c>
    </row>
    <row r="70" spans="1:12" s="215" customFormat="1" x14ac:dyDescent="0.25">
      <c r="A70" s="215" t="s">
        <v>160</v>
      </c>
      <c r="B70" s="215">
        <v>6007</v>
      </c>
      <c r="C70" s="215" t="s">
        <v>189</v>
      </c>
      <c r="D70" s="215">
        <v>191135925</v>
      </c>
      <c r="E70" s="221">
        <v>1080</v>
      </c>
      <c r="F70" s="215">
        <v>1271</v>
      </c>
      <c r="G70" s="215">
        <v>1004</v>
      </c>
      <c r="H70" s="221" t="s">
        <v>5765</v>
      </c>
      <c r="I70" s="215" t="s">
        <v>5714</v>
      </c>
      <c r="J70" s="222" t="s">
        <v>5681</v>
      </c>
      <c r="K70" s="215" t="s">
        <v>330</v>
      </c>
      <c r="L70" s="215" t="s">
        <v>5883</v>
      </c>
    </row>
    <row r="71" spans="1:12" s="215" customFormat="1" x14ac:dyDescent="0.25">
      <c r="A71" s="215" t="s">
        <v>160</v>
      </c>
      <c r="B71" s="215">
        <v>6007</v>
      </c>
      <c r="C71" s="215" t="s">
        <v>189</v>
      </c>
      <c r="D71" s="215">
        <v>191139770</v>
      </c>
      <c r="E71" s="221">
        <v>1080</v>
      </c>
      <c r="F71" s="215">
        <v>1271</v>
      </c>
      <c r="G71" s="215">
        <v>1004</v>
      </c>
      <c r="H71" s="221" t="s">
        <v>5765</v>
      </c>
      <c r="I71" s="215" t="s">
        <v>6973</v>
      </c>
      <c r="J71" s="222" t="s">
        <v>5681</v>
      </c>
      <c r="K71" s="215" t="s">
        <v>330</v>
      </c>
      <c r="L71" s="215" t="s">
        <v>5883</v>
      </c>
    </row>
    <row r="72" spans="1:12" s="215" customFormat="1" x14ac:dyDescent="0.25">
      <c r="A72" s="215" t="s">
        <v>160</v>
      </c>
      <c r="B72" s="215">
        <v>6007</v>
      </c>
      <c r="C72" s="215" t="s">
        <v>189</v>
      </c>
      <c r="D72" s="215">
        <v>191139791</v>
      </c>
      <c r="E72" s="221">
        <v>1060</v>
      </c>
      <c r="F72" s="215">
        <v>1242</v>
      </c>
      <c r="G72" s="215">
        <v>1004</v>
      </c>
      <c r="H72" s="221" t="s">
        <v>5766</v>
      </c>
      <c r="I72" s="215" t="s">
        <v>24031</v>
      </c>
      <c r="J72" s="222" t="s">
        <v>5681</v>
      </c>
      <c r="K72" s="215" t="s">
        <v>330</v>
      </c>
      <c r="L72" s="215" t="s">
        <v>5882</v>
      </c>
    </row>
    <row r="73" spans="1:12" s="215" customFormat="1" x14ac:dyDescent="0.25">
      <c r="A73" s="215" t="s">
        <v>160</v>
      </c>
      <c r="B73" s="215">
        <v>6007</v>
      </c>
      <c r="C73" s="215" t="s">
        <v>189</v>
      </c>
      <c r="D73" s="215">
        <v>191251053</v>
      </c>
      <c r="E73" s="221">
        <v>1080</v>
      </c>
      <c r="F73" s="215">
        <v>1271</v>
      </c>
      <c r="G73" s="215">
        <v>1004</v>
      </c>
      <c r="H73" s="221" t="s">
        <v>5765</v>
      </c>
      <c r="I73" s="215" t="s">
        <v>5715</v>
      </c>
      <c r="J73" s="222" t="s">
        <v>5681</v>
      </c>
      <c r="K73" s="215" t="s">
        <v>330</v>
      </c>
      <c r="L73" s="215" t="s">
        <v>5883</v>
      </c>
    </row>
    <row r="74" spans="1:12" s="215" customFormat="1" x14ac:dyDescent="0.25">
      <c r="A74" s="215" t="s">
        <v>160</v>
      </c>
      <c r="B74" s="215">
        <v>6007</v>
      </c>
      <c r="C74" s="215" t="s">
        <v>189</v>
      </c>
      <c r="D74" s="215">
        <v>191282330</v>
      </c>
      <c r="E74" s="221">
        <v>1080</v>
      </c>
      <c r="F74" s="215">
        <v>1271</v>
      </c>
      <c r="G74" s="215">
        <v>1004</v>
      </c>
      <c r="H74" s="221" t="s">
        <v>5765</v>
      </c>
      <c r="I74" s="215" t="s">
        <v>6974</v>
      </c>
      <c r="J74" s="222" t="s">
        <v>5681</v>
      </c>
      <c r="K74" s="215" t="s">
        <v>330</v>
      </c>
      <c r="L74" s="215" t="s">
        <v>5883</v>
      </c>
    </row>
    <row r="75" spans="1:12" s="215" customFormat="1" x14ac:dyDescent="0.25">
      <c r="A75" s="215" t="s">
        <v>160</v>
      </c>
      <c r="B75" s="215">
        <v>6007</v>
      </c>
      <c r="C75" s="215" t="s">
        <v>189</v>
      </c>
      <c r="D75" s="215">
        <v>191353890</v>
      </c>
      <c r="E75" s="221">
        <v>1080</v>
      </c>
      <c r="F75" s="215">
        <v>1242</v>
      </c>
      <c r="G75" s="215">
        <v>1004</v>
      </c>
      <c r="H75" s="221" t="s">
        <v>5765</v>
      </c>
      <c r="I75" s="215" t="s">
        <v>5716</v>
      </c>
      <c r="J75" s="222" t="s">
        <v>5681</v>
      </c>
      <c r="K75" s="215" t="s">
        <v>330</v>
      </c>
      <c r="L75" s="215" t="s">
        <v>5883</v>
      </c>
    </row>
    <row r="76" spans="1:12" s="215" customFormat="1" x14ac:dyDescent="0.25">
      <c r="A76" s="215" t="s">
        <v>160</v>
      </c>
      <c r="B76" s="215">
        <v>6007</v>
      </c>
      <c r="C76" s="215" t="s">
        <v>189</v>
      </c>
      <c r="D76" s="215">
        <v>191513631</v>
      </c>
      <c r="E76" s="221">
        <v>1020</v>
      </c>
      <c r="F76" s="215">
        <v>1122</v>
      </c>
      <c r="G76" s="215">
        <v>1004</v>
      </c>
      <c r="H76" s="221" t="s">
        <v>5766</v>
      </c>
      <c r="I76" s="215" t="s">
        <v>24032</v>
      </c>
      <c r="J76" s="222" t="s">
        <v>5681</v>
      </c>
      <c r="K76" s="215" t="s">
        <v>330</v>
      </c>
      <c r="L76" s="215" t="s">
        <v>5884</v>
      </c>
    </row>
    <row r="77" spans="1:12" s="215" customFormat="1" x14ac:dyDescent="0.25">
      <c r="A77" s="215" t="s">
        <v>160</v>
      </c>
      <c r="B77" s="215">
        <v>6007</v>
      </c>
      <c r="C77" s="215" t="s">
        <v>189</v>
      </c>
      <c r="D77" s="215">
        <v>191514333</v>
      </c>
      <c r="E77" s="221">
        <v>1080</v>
      </c>
      <c r="F77" s="215">
        <v>1274</v>
      </c>
      <c r="G77" s="215">
        <v>1004</v>
      </c>
      <c r="H77" s="221" t="s">
        <v>5765</v>
      </c>
      <c r="I77" s="215" t="s">
        <v>5717</v>
      </c>
      <c r="J77" s="222" t="s">
        <v>5681</v>
      </c>
      <c r="K77" s="215" t="s">
        <v>330</v>
      </c>
      <c r="L77" s="215" t="s">
        <v>5883</v>
      </c>
    </row>
    <row r="78" spans="1:12" s="215" customFormat="1" x14ac:dyDescent="0.25">
      <c r="A78" s="215" t="s">
        <v>160</v>
      </c>
      <c r="B78" s="215">
        <v>6007</v>
      </c>
      <c r="C78" s="215" t="s">
        <v>189</v>
      </c>
      <c r="D78" s="215">
        <v>191521394</v>
      </c>
      <c r="E78" s="221">
        <v>1020</v>
      </c>
      <c r="F78" s="215">
        <v>1110</v>
      </c>
      <c r="G78" s="215">
        <v>1004</v>
      </c>
      <c r="H78" s="221" t="s">
        <v>5766</v>
      </c>
      <c r="I78" s="215" t="s">
        <v>24033</v>
      </c>
      <c r="J78" s="222" t="s">
        <v>5681</v>
      </c>
      <c r="K78" s="215" t="s">
        <v>330</v>
      </c>
      <c r="L78" s="215" t="s">
        <v>5884</v>
      </c>
    </row>
    <row r="79" spans="1:12" s="215" customFormat="1" x14ac:dyDescent="0.25">
      <c r="A79" s="215" t="s">
        <v>160</v>
      </c>
      <c r="B79" s="215">
        <v>6007</v>
      </c>
      <c r="C79" s="215" t="s">
        <v>189</v>
      </c>
      <c r="D79" s="215">
        <v>191611791</v>
      </c>
      <c r="E79" s="221">
        <v>1020</v>
      </c>
      <c r="F79" s="215">
        <v>1122</v>
      </c>
      <c r="G79" s="215">
        <v>1004</v>
      </c>
      <c r="H79" s="221" t="s">
        <v>5766</v>
      </c>
      <c r="I79" s="215" t="s">
        <v>24034</v>
      </c>
      <c r="J79" s="222" t="s">
        <v>5681</v>
      </c>
      <c r="K79" s="215" t="s">
        <v>330</v>
      </c>
      <c r="L79" s="215" t="s">
        <v>5884</v>
      </c>
    </row>
    <row r="80" spans="1:12" s="215" customFormat="1" x14ac:dyDescent="0.25">
      <c r="A80" s="215" t="s">
        <v>160</v>
      </c>
      <c r="B80" s="215">
        <v>6007</v>
      </c>
      <c r="C80" s="215" t="s">
        <v>189</v>
      </c>
      <c r="D80" s="215">
        <v>191636313</v>
      </c>
      <c r="E80" s="221">
        <v>1080</v>
      </c>
      <c r="F80" s="215">
        <v>1274</v>
      </c>
      <c r="G80" s="215">
        <v>1004</v>
      </c>
      <c r="H80" s="221" t="s">
        <v>5765</v>
      </c>
      <c r="I80" s="215" t="s">
        <v>5718</v>
      </c>
      <c r="J80" s="222" t="s">
        <v>5681</v>
      </c>
      <c r="K80" s="215" t="s">
        <v>330</v>
      </c>
      <c r="L80" s="215" t="s">
        <v>5883</v>
      </c>
    </row>
    <row r="81" spans="1:12" s="215" customFormat="1" x14ac:dyDescent="0.25">
      <c r="A81" s="215" t="s">
        <v>160</v>
      </c>
      <c r="B81" s="215">
        <v>6007</v>
      </c>
      <c r="C81" s="215" t="s">
        <v>189</v>
      </c>
      <c r="D81" s="215">
        <v>191644413</v>
      </c>
      <c r="E81" s="221">
        <v>1060</v>
      </c>
      <c r="F81" s="215">
        <v>1251</v>
      </c>
      <c r="G81" s="215">
        <v>1004</v>
      </c>
      <c r="H81" s="221" t="s">
        <v>5766</v>
      </c>
      <c r="I81" s="215" t="s">
        <v>24035</v>
      </c>
      <c r="J81" s="222" t="s">
        <v>5681</v>
      </c>
      <c r="K81" s="215" t="s">
        <v>330</v>
      </c>
      <c r="L81" s="215" t="s">
        <v>5882</v>
      </c>
    </row>
    <row r="82" spans="1:12" s="215" customFormat="1" x14ac:dyDescent="0.25">
      <c r="A82" s="215" t="s">
        <v>160</v>
      </c>
      <c r="B82" s="215">
        <v>6007</v>
      </c>
      <c r="C82" s="215" t="s">
        <v>189</v>
      </c>
      <c r="D82" s="215">
        <v>191654251</v>
      </c>
      <c r="E82" s="221">
        <v>1080</v>
      </c>
      <c r="F82" s="215">
        <v>1271</v>
      </c>
      <c r="G82" s="215">
        <v>1004</v>
      </c>
      <c r="H82" s="221" t="s">
        <v>5765</v>
      </c>
      <c r="I82" s="215" t="s">
        <v>5719</v>
      </c>
      <c r="J82" s="222" t="s">
        <v>5681</v>
      </c>
      <c r="K82" s="215" t="s">
        <v>330</v>
      </c>
      <c r="L82" s="215" t="s">
        <v>5883</v>
      </c>
    </row>
    <row r="83" spans="1:12" s="215" customFormat="1" x14ac:dyDescent="0.25">
      <c r="A83" s="215" t="s">
        <v>160</v>
      </c>
      <c r="B83" s="215">
        <v>6007</v>
      </c>
      <c r="C83" s="215" t="s">
        <v>189</v>
      </c>
      <c r="D83" s="215">
        <v>191655355</v>
      </c>
      <c r="E83" s="221">
        <v>1080</v>
      </c>
      <c r="F83" s="215">
        <v>1271</v>
      </c>
      <c r="G83" s="215">
        <v>1004</v>
      </c>
      <c r="H83" s="221" t="s">
        <v>5765</v>
      </c>
      <c r="I83" s="215" t="s">
        <v>6975</v>
      </c>
      <c r="J83" s="222" t="s">
        <v>5681</v>
      </c>
      <c r="K83" s="215" t="s">
        <v>330</v>
      </c>
      <c r="L83" s="215" t="s">
        <v>5883</v>
      </c>
    </row>
    <row r="84" spans="1:12" s="215" customFormat="1" x14ac:dyDescent="0.25">
      <c r="A84" s="215" t="s">
        <v>160</v>
      </c>
      <c r="B84" s="215">
        <v>6007</v>
      </c>
      <c r="C84" s="215" t="s">
        <v>189</v>
      </c>
      <c r="D84" s="215">
        <v>191656185</v>
      </c>
      <c r="E84" s="221">
        <v>1080</v>
      </c>
      <c r="F84" s="215">
        <v>1271</v>
      </c>
      <c r="G84" s="215">
        <v>1004</v>
      </c>
      <c r="H84" s="221" t="s">
        <v>5765</v>
      </c>
      <c r="I84" s="215" t="s">
        <v>5720</v>
      </c>
      <c r="J84" s="222" t="s">
        <v>5681</v>
      </c>
      <c r="K84" s="215" t="s">
        <v>330</v>
      </c>
      <c r="L84" s="215" t="s">
        <v>5883</v>
      </c>
    </row>
    <row r="85" spans="1:12" s="215" customFormat="1" x14ac:dyDescent="0.25">
      <c r="A85" s="215" t="s">
        <v>160</v>
      </c>
      <c r="B85" s="215">
        <v>6007</v>
      </c>
      <c r="C85" s="215" t="s">
        <v>189</v>
      </c>
      <c r="D85" s="215">
        <v>191657017</v>
      </c>
      <c r="E85" s="221">
        <v>1080</v>
      </c>
      <c r="F85" s="215">
        <v>1271</v>
      </c>
      <c r="G85" s="215">
        <v>1004</v>
      </c>
      <c r="H85" s="221" t="s">
        <v>5765</v>
      </c>
      <c r="I85" s="215" t="s">
        <v>5721</v>
      </c>
      <c r="J85" s="222" t="s">
        <v>5681</v>
      </c>
      <c r="K85" s="215" t="s">
        <v>330</v>
      </c>
      <c r="L85" s="215" t="s">
        <v>5883</v>
      </c>
    </row>
    <row r="86" spans="1:12" s="215" customFormat="1" x14ac:dyDescent="0.25">
      <c r="A86" s="215" t="s">
        <v>160</v>
      </c>
      <c r="B86" s="215">
        <v>6007</v>
      </c>
      <c r="C86" s="215" t="s">
        <v>189</v>
      </c>
      <c r="D86" s="215">
        <v>191662418</v>
      </c>
      <c r="E86" s="221">
        <v>1080</v>
      </c>
      <c r="F86" s="215">
        <v>1271</v>
      </c>
      <c r="G86" s="215">
        <v>1004</v>
      </c>
      <c r="H86" s="221" t="s">
        <v>5765</v>
      </c>
      <c r="I86" s="215" t="s">
        <v>5722</v>
      </c>
      <c r="J86" s="222" t="s">
        <v>5681</v>
      </c>
      <c r="K86" s="215" t="s">
        <v>330</v>
      </c>
      <c r="L86" s="215" t="s">
        <v>5865</v>
      </c>
    </row>
    <row r="87" spans="1:12" s="215" customFormat="1" x14ac:dyDescent="0.25">
      <c r="A87" s="215" t="s">
        <v>160</v>
      </c>
      <c r="B87" s="215">
        <v>6007</v>
      </c>
      <c r="C87" s="215" t="s">
        <v>189</v>
      </c>
      <c r="D87" s="215">
        <v>191672453</v>
      </c>
      <c r="E87" s="221">
        <v>1080</v>
      </c>
      <c r="F87" s="215">
        <v>1271</v>
      </c>
      <c r="G87" s="215">
        <v>1004</v>
      </c>
      <c r="H87" s="221" t="s">
        <v>5765</v>
      </c>
      <c r="I87" s="215" t="s">
        <v>5723</v>
      </c>
      <c r="J87" s="222" t="s">
        <v>5681</v>
      </c>
      <c r="K87" s="215" t="s">
        <v>330</v>
      </c>
      <c r="L87" s="215" t="s">
        <v>5883</v>
      </c>
    </row>
    <row r="88" spans="1:12" s="215" customFormat="1" x14ac:dyDescent="0.25">
      <c r="A88" s="215" t="s">
        <v>160</v>
      </c>
      <c r="B88" s="215">
        <v>6007</v>
      </c>
      <c r="C88" s="215" t="s">
        <v>189</v>
      </c>
      <c r="D88" s="215">
        <v>191677282</v>
      </c>
      <c r="E88" s="221">
        <v>1080</v>
      </c>
      <c r="F88" s="215">
        <v>1271</v>
      </c>
      <c r="G88" s="215">
        <v>1004</v>
      </c>
      <c r="H88" s="221" t="s">
        <v>5765</v>
      </c>
      <c r="I88" s="215" t="s">
        <v>5724</v>
      </c>
      <c r="J88" s="222" t="s">
        <v>5681</v>
      </c>
      <c r="K88" s="215" t="s">
        <v>330</v>
      </c>
      <c r="L88" s="215" t="s">
        <v>5883</v>
      </c>
    </row>
    <row r="89" spans="1:12" s="215" customFormat="1" x14ac:dyDescent="0.25">
      <c r="A89" s="215" t="s">
        <v>160</v>
      </c>
      <c r="B89" s="215">
        <v>6007</v>
      </c>
      <c r="C89" s="215" t="s">
        <v>189</v>
      </c>
      <c r="D89" s="215">
        <v>191689191</v>
      </c>
      <c r="E89" s="221">
        <v>1080</v>
      </c>
      <c r="F89" s="215">
        <v>1271</v>
      </c>
      <c r="G89" s="215">
        <v>1004</v>
      </c>
      <c r="H89" s="221" t="s">
        <v>5765</v>
      </c>
      <c r="I89" s="215" t="s">
        <v>5725</v>
      </c>
      <c r="J89" s="222" t="s">
        <v>5681</v>
      </c>
      <c r="K89" s="215" t="s">
        <v>330</v>
      </c>
      <c r="L89" s="215" t="s">
        <v>5883</v>
      </c>
    </row>
    <row r="90" spans="1:12" s="215" customFormat="1" x14ac:dyDescent="0.25">
      <c r="A90" s="215" t="s">
        <v>160</v>
      </c>
      <c r="B90" s="215">
        <v>6007</v>
      </c>
      <c r="C90" s="215" t="s">
        <v>189</v>
      </c>
      <c r="D90" s="215">
        <v>191703939</v>
      </c>
      <c r="E90" s="221">
        <v>1080</v>
      </c>
      <c r="F90" s="215">
        <v>1271</v>
      </c>
      <c r="G90" s="215">
        <v>1004</v>
      </c>
      <c r="H90" s="221" t="s">
        <v>5765</v>
      </c>
      <c r="I90" s="215" t="s">
        <v>5726</v>
      </c>
      <c r="J90" s="222" t="s">
        <v>5681</v>
      </c>
      <c r="K90" s="215" t="s">
        <v>330</v>
      </c>
      <c r="L90" s="215" t="s">
        <v>5883</v>
      </c>
    </row>
    <row r="91" spans="1:12" s="215" customFormat="1" x14ac:dyDescent="0.25">
      <c r="A91" s="215" t="s">
        <v>160</v>
      </c>
      <c r="B91" s="215">
        <v>6007</v>
      </c>
      <c r="C91" s="215" t="s">
        <v>189</v>
      </c>
      <c r="D91" s="215">
        <v>191705640</v>
      </c>
      <c r="E91" s="221">
        <v>1080</v>
      </c>
      <c r="F91" s="215">
        <v>1271</v>
      </c>
      <c r="G91" s="215">
        <v>1004</v>
      </c>
      <c r="H91" s="221" t="s">
        <v>5765</v>
      </c>
      <c r="I91" s="215" t="s">
        <v>5727</v>
      </c>
      <c r="J91" s="222" t="s">
        <v>5681</v>
      </c>
      <c r="K91" s="215" t="s">
        <v>330</v>
      </c>
      <c r="L91" s="215" t="s">
        <v>5883</v>
      </c>
    </row>
    <row r="92" spans="1:12" s="215" customFormat="1" x14ac:dyDescent="0.25">
      <c r="A92" s="215" t="s">
        <v>160</v>
      </c>
      <c r="B92" s="215">
        <v>6007</v>
      </c>
      <c r="C92" s="215" t="s">
        <v>189</v>
      </c>
      <c r="D92" s="215">
        <v>191705642</v>
      </c>
      <c r="E92" s="221">
        <v>1080</v>
      </c>
      <c r="F92" s="215">
        <v>1271</v>
      </c>
      <c r="G92" s="215">
        <v>1004</v>
      </c>
      <c r="H92" s="221" t="s">
        <v>5765</v>
      </c>
      <c r="I92" s="215" t="s">
        <v>5728</v>
      </c>
      <c r="J92" s="222" t="s">
        <v>5681</v>
      </c>
      <c r="K92" s="215" t="s">
        <v>330</v>
      </c>
      <c r="L92" s="215" t="s">
        <v>5883</v>
      </c>
    </row>
    <row r="93" spans="1:12" s="215" customFormat="1" x14ac:dyDescent="0.25">
      <c r="A93" s="215" t="s">
        <v>160</v>
      </c>
      <c r="B93" s="215">
        <v>6007</v>
      </c>
      <c r="C93" s="215" t="s">
        <v>189</v>
      </c>
      <c r="D93" s="215">
        <v>191709091</v>
      </c>
      <c r="E93" s="221">
        <v>1080</v>
      </c>
      <c r="F93" s="215">
        <v>1271</v>
      </c>
      <c r="G93" s="215">
        <v>1004</v>
      </c>
      <c r="H93" s="221" t="s">
        <v>5765</v>
      </c>
      <c r="I93" s="215" t="s">
        <v>5729</v>
      </c>
      <c r="J93" s="222" t="s">
        <v>5681</v>
      </c>
      <c r="K93" s="215" t="s">
        <v>330</v>
      </c>
      <c r="L93" s="215" t="s">
        <v>5883</v>
      </c>
    </row>
    <row r="94" spans="1:12" s="215" customFormat="1" x14ac:dyDescent="0.25">
      <c r="A94" s="215" t="s">
        <v>160</v>
      </c>
      <c r="B94" s="215">
        <v>6007</v>
      </c>
      <c r="C94" s="215" t="s">
        <v>189</v>
      </c>
      <c r="D94" s="215">
        <v>191713523</v>
      </c>
      <c r="E94" s="221">
        <v>1080</v>
      </c>
      <c r="F94" s="215">
        <v>1242</v>
      </c>
      <c r="G94" s="215">
        <v>1004</v>
      </c>
      <c r="H94" s="221" t="s">
        <v>5765</v>
      </c>
      <c r="I94" s="215" t="s">
        <v>5722</v>
      </c>
      <c r="J94" s="222" t="s">
        <v>5681</v>
      </c>
      <c r="K94" s="215" t="s">
        <v>330</v>
      </c>
      <c r="L94" s="215" t="s">
        <v>5865</v>
      </c>
    </row>
    <row r="95" spans="1:12" s="215" customFormat="1" x14ac:dyDescent="0.25">
      <c r="A95" s="215" t="s">
        <v>160</v>
      </c>
      <c r="B95" s="215">
        <v>6007</v>
      </c>
      <c r="C95" s="215" t="s">
        <v>189</v>
      </c>
      <c r="D95" s="215">
        <v>191767212</v>
      </c>
      <c r="E95" s="221">
        <v>1080</v>
      </c>
      <c r="F95" s="215">
        <v>1271</v>
      </c>
      <c r="G95" s="215">
        <v>1004</v>
      </c>
      <c r="H95" s="221" t="s">
        <v>5765</v>
      </c>
      <c r="I95" s="215" t="s">
        <v>6976</v>
      </c>
      <c r="J95" s="222" t="s">
        <v>5681</v>
      </c>
      <c r="K95" s="215" t="s">
        <v>330</v>
      </c>
      <c r="L95" s="215" t="s">
        <v>5883</v>
      </c>
    </row>
    <row r="96" spans="1:12" s="215" customFormat="1" x14ac:dyDescent="0.25">
      <c r="A96" s="215" t="s">
        <v>160</v>
      </c>
      <c r="B96" s="215">
        <v>6007</v>
      </c>
      <c r="C96" s="215" t="s">
        <v>189</v>
      </c>
      <c r="D96" s="215">
        <v>191778671</v>
      </c>
      <c r="E96" s="221">
        <v>1080</v>
      </c>
      <c r="F96" s="215">
        <v>1271</v>
      </c>
      <c r="G96" s="215">
        <v>1004</v>
      </c>
      <c r="H96" s="221" t="s">
        <v>5765</v>
      </c>
      <c r="I96" s="215" t="s">
        <v>5730</v>
      </c>
      <c r="J96" s="222" t="s">
        <v>5681</v>
      </c>
      <c r="K96" s="215" t="s">
        <v>330</v>
      </c>
      <c r="L96" s="215" t="s">
        <v>5883</v>
      </c>
    </row>
    <row r="97" spans="1:12" s="215" customFormat="1" x14ac:dyDescent="0.25">
      <c r="A97" s="215" t="s">
        <v>160</v>
      </c>
      <c r="B97" s="215">
        <v>6007</v>
      </c>
      <c r="C97" s="215" t="s">
        <v>189</v>
      </c>
      <c r="D97" s="215">
        <v>191844541</v>
      </c>
      <c r="E97" s="221">
        <v>1080</v>
      </c>
      <c r="F97" s="215">
        <v>1274</v>
      </c>
      <c r="G97" s="215">
        <v>1004</v>
      </c>
      <c r="H97" s="221" t="s">
        <v>5765</v>
      </c>
      <c r="I97" s="215" t="s">
        <v>5731</v>
      </c>
      <c r="J97" s="222" t="s">
        <v>5681</v>
      </c>
      <c r="K97" s="215" t="s">
        <v>330</v>
      </c>
      <c r="L97" s="215" t="s">
        <v>5883</v>
      </c>
    </row>
    <row r="98" spans="1:12" s="215" customFormat="1" x14ac:dyDescent="0.25">
      <c r="A98" s="215" t="s">
        <v>160</v>
      </c>
      <c r="B98" s="215">
        <v>6007</v>
      </c>
      <c r="C98" s="215" t="s">
        <v>189</v>
      </c>
      <c r="D98" s="215">
        <v>191844575</v>
      </c>
      <c r="E98" s="221">
        <v>1080</v>
      </c>
      <c r="F98" s="215">
        <v>1271</v>
      </c>
      <c r="G98" s="215">
        <v>1004</v>
      </c>
      <c r="H98" s="221" t="s">
        <v>5765</v>
      </c>
      <c r="I98" s="215" t="s">
        <v>6977</v>
      </c>
      <c r="J98" s="222" t="s">
        <v>5681</v>
      </c>
      <c r="K98" s="215" t="s">
        <v>330</v>
      </c>
      <c r="L98" s="215" t="s">
        <v>5883</v>
      </c>
    </row>
    <row r="99" spans="1:12" s="215" customFormat="1" x14ac:dyDescent="0.25">
      <c r="A99" s="215" t="s">
        <v>160</v>
      </c>
      <c r="B99" s="215">
        <v>6007</v>
      </c>
      <c r="C99" s="215" t="s">
        <v>189</v>
      </c>
      <c r="D99" s="215">
        <v>191854803</v>
      </c>
      <c r="E99" s="221">
        <v>1080</v>
      </c>
      <c r="F99" s="215">
        <v>1271</v>
      </c>
      <c r="G99" s="215">
        <v>1004</v>
      </c>
      <c r="H99" s="221" t="s">
        <v>5765</v>
      </c>
      <c r="I99" s="215" t="s">
        <v>5732</v>
      </c>
      <c r="J99" s="222" t="s">
        <v>5681</v>
      </c>
      <c r="K99" s="215" t="s">
        <v>330</v>
      </c>
      <c r="L99" s="215" t="s">
        <v>5883</v>
      </c>
    </row>
    <row r="100" spans="1:12" s="215" customFormat="1" x14ac:dyDescent="0.25">
      <c r="A100" s="215" t="s">
        <v>160</v>
      </c>
      <c r="B100" s="215">
        <v>6007</v>
      </c>
      <c r="C100" s="215" t="s">
        <v>189</v>
      </c>
      <c r="D100" s="215">
        <v>191861281</v>
      </c>
      <c r="E100" s="221">
        <v>1080</v>
      </c>
      <c r="F100" s="215">
        <v>1271</v>
      </c>
      <c r="G100" s="215">
        <v>1004</v>
      </c>
      <c r="H100" s="221" t="s">
        <v>5765</v>
      </c>
      <c r="I100" s="215" t="s">
        <v>5733</v>
      </c>
      <c r="J100" s="222" t="s">
        <v>5681</v>
      </c>
      <c r="K100" s="215" t="s">
        <v>330</v>
      </c>
      <c r="L100" s="215" t="s">
        <v>5883</v>
      </c>
    </row>
    <row r="101" spans="1:12" s="215" customFormat="1" x14ac:dyDescent="0.25">
      <c r="A101" s="215" t="s">
        <v>160</v>
      </c>
      <c r="B101" s="215">
        <v>6007</v>
      </c>
      <c r="C101" s="215" t="s">
        <v>189</v>
      </c>
      <c r="D101" s="215">
        <v>191862665</v>
      </c>
      <c r="E101" s="221">
        <v>1080</v>
      </c>
      <c r="F101" s="215">
        <v>1271</v>
      </c>
      <c r="G101" s="215">
        <v>1004</v>
      </c>
      <c r="H101" s="221" t="s">
        <v>5765</v>
      </c>
      <c r="I101" s="215" t="s">
        <v>5734</v>
      </c>
      <c r="J101" s="222" t="s">
        <v>5681</v>
      </c>
      <c r="K101" s="215" t="s">
        <v>330</v>
      </c>
      <c r="L101" s="215" t="s">
        <v>5883</v>
      </c>
    </row>
    <row r="102" spans="1:12" s="215" customFormat="1" x14ac:dyDescent="0.25">
      <c r="A102" s="215" t="s">
        <v>160</v>
      </c>
      <c r="B102" s="215">
        <v>6007</v>
      </c>
      <c r="C102" s="215" t="s">
        <v>189</v>
      </c>
      <c r="D102" s="215">
        <v>191870064</v>
      </c>
      <c r="E102" s="221">
        <v>1080</v>
      </c>
      <c r="F102" s="215">
        <v>1271</v>
      </c>
      <c r="G102" s="215">
        <v>1004</v>
      </c>
      <c r="H102" s="221" t="s">
        <v>5765</v>
      </c>
      <c r="I102" s="215" t="s">
        <v>5735</v>
      </c>
      <c r="J102" s="222" t="s">
        <v>5681</v>
      </c>
      <c r="K102" s="215" t="s">
        <v>330</v>
      </c>
      <c r="L102" s="215" t="s">
        <v>5883</v>
      </c>
    </row>
    <row r="103" spans="1:12" s="215" customFormat="1" x14ac:dyDescent="0.25">
      <c r="A103" s="215" t="s">
        <v>160</v>
      </c>
      <c r="B103" s="215">
        <v>6007</v>
      </c>
      <c r="C103" s="215" t="s">
        <v>189</v>
      </c>
      <c r="D103" s="215">
        <v>191873374</v>
      </c>
      <c r="E103" s="221">
        <v>1080</v>
      </c>
      <c r="G103" s="215">
        <v>1004</v>
      </c>
      <c r="H103" s="221" t="s">
        <v>5765</v>
      </c>
      <c r="I103" s="215" t="s">
        <v>5736</v>
      </c>
      <c r="J103" s="222" t="s">
        <v>5681</v>
      </c>
      <c r="K103" s="215" t="s">
        <v>330</v>
      </c>
      <c r="L103" s="215" t="s">
        <v>5883</v>
      </c>
    </row>
    <row r="104" spans="1:12" s="215" customFormat="1" x14ac:dyDescent="0.25">
      <c r="A104" s="215" t="s">
        <v>160</v>
      </c>
      <c r="B104" s="215">
        <v>6007</v>
      </c>
      <c r="C104" s="215" t="s">
        <v>189</v>
      </c>
      <c r="D104" s="215">
        <v>191906196</v>
      </c>
      <c r="E104" s="221">
        <v>1080</v>
      </c>
      <c r="F104" s="215">
        <v>1271</v>
      </c>
      <c r="G104" s="215">
        <v>1004</v>
      </c>
      <c r="H104" s="221" t="s">
        <v>5765</v>
      </c>
      <c r="I104" s="215" t="s">
        <v>5737</v>
      </c>
      <c r="J104" s="222" t="s">
        <v>5681</v>
      </c>
      <c r="K104" s="215" t="s">
        <v>330</v>
      </c>
      <c r="L104" s="215" t="s">
        <v>5883</v>
      </c>
    </row>
    <row r="105" spans="1:12" s="215" customFormat="1" x14ac:dyDescent="0.25">
      <c r="A105" s="215" t="s">
        <v>160</v>
      </c>
      <c r="B105" s="215">
        <v>6007</v>
      </c>
      <c r="C105" s="215" t="s">
        <v>189</v>
      </c>
      <c r="D105" s="215">
        <v>191955925</v>
      </c>
      <c r="E105" s="221">
        <v>1080</v>
      </c>
      <c r="F105" s="215">
        <v>1274</v>
      </c>
      <c r="G105" s="215">
        <v>1004</v>
      </c>
      <c r="H105" s="221" t="s">
        <v>5765</v>
      </c>
      <c r="I105" s="215" t="s">
        <v>5738</v>
      </c>
      <c r="J105" s="222" t="s">
        <v>5681</v>
      </c>
      <c r="K105" s="215" t="s">
        <v>330</v>
      </c>
      <c r="L105" s="215" t="s">
        <v>5883</v>
      </c>
    </row>
    <row r="106" spans="1:12" s="215" customFormat="1" x14ac:dyDescent="0.25">
      <c r="A106" s="215" t="s">
        <v>160</v>
      </c>
      <c r="B106" s="215">
        <v>6007</v>
      </c>
      <c r="C106" s="215" t="s">
        <v>189</v>
      </c>
      <c r="D106" s="215">
        <v>191955976</v>
      </c>
      <c r="E106" s="221">
        <v>1060</v>
      </c>
      <c r="F106" s="215">
        <v>1220</v>
      </c>
      <c r="G106" s="215">
        <v>1004</v>
      </c>
      <c r="H106" s="221" t="s">
        <v>5766</v>
      </c>
      <c r="I106" s="215" t="s">
        <v>24036</v>
      </c>
      <c r="J106" s="222" t="s">
        <v>5681</v>
      </c>
      <c r="K106" s="215" t="s">
        <v>330</v>
      </c>
      <c r="L106" s="215" t="s">
        <v>5882</v>
      </c>
    </row>
    <row r="107" spans="1:12" s="215" customFormat="1" x14ac:dyDescent="0.25">
      <c r="A107" s="215" t="s">
        <v>160</v>
      </c>
      <c r="B107" s="215">
        <v>6007</v>
      </c>
      <c r="C107" s="215" t="s">
        <v>189</v>
      </c>
      <c r="D107" s="215">
        <v>191976286</v>
      </c>
      <c r="E107" s="221">
        <v>1080</v>
      </c>
      <c r="F107" s="215">
        <v>1271</v>
      </c>
      <c r="G107" s="215">
        <v>1004</v>
      </c>
      <c r="H107" s="221" t="s">
        <v>5765</v>
      </c>
      <c r="I107" s="215" t="s">
        <v>5845</v>
      </c>
      <c r="J107" s="222" t="s">
        <v>5681</v>
      </c>
      <c r="K107" s="215" t="s">
        <v>330</v>
      </c>
      <c r="L107" s="215" t="s">
        <v>5883</v>
      </c>
    </row>
    <row r="108" spans="1:12" s="215" customFormat="1" x14ac:dyDescent="0.25">
      <c r="A108" s="215" t="s">
        <v>160</v>
      </c>
      <c r="B108" s="215">
        <v>6007</v>
      </c>
      <c r="C108" s="215" t="s">
        <v>189</v>
      </c>
      <c r="D108" s="215">
        <v>192024516</v>
      </c>
      <c r="E108" s="221">
        <v>1080</v>
      </c>
      <c r="F108" s="215">
        <v>1271</v>
      </c>
      <c r="G108" s="215">
        <v>1004</v>
      </c>
      <c r="H108" s="221" t="s">
        <v>5765</v>
      </c>
      <c r="I108" s="215" t="s">
        <v>25096</v>
      </c>
      <c r="J108" s="222" t="s">
        <v>5681</v>
      </c>
      <c r="K108" s="215" t="s">
        <v>330</v>
      </c>
      <c r="L108" s="215" t="s">
        <v>5883</v>
      </c>
    </row>
    <row r="109" spans="1:12" s="215" customFormat="1" x14ac:dyDescent="0.25">
      <c r="A109" s="215" t="s">
        <v>160</v>
      </c>
      <c r="B109" s="215">
        <v>6007</v>
      </c>
      <c r="C109" s="215" t="s">
        <v>189</v>
      </c>
      <c r="D109" s="215">
        <v>192040971</v>
      </c>
      <c r="E109" s="221">
        <v>1080</v>
      </c>
      <c r="F109" s="215">
        <v>1271</v>
      </c>
      <c r="G109" s="215">
        <v>1004</v>
      </c>
      <c r="H109" s="221" t="s">
        <v>5765</v>
      </c>
      <c r="I109" s="215" t="s">
        <v>28470</v>
      </c>
      <c r="J109" s="222" t="s">
        <v>5681</v>
      </c>
      <c r="K109" s="215" t="s">
        <v>330</v>
      </c>
      <c r="L109" s="215" t="s">
        <v>5883</v>
      </c>
    </row>
    <row r="110" spans="1:12" s="215" customFormat="1" x14ac:dyDescent="0.25">
      <c r="A110" s="215" t="s">
        <v>160</v>
      </c>
      <c r="B110" s="215">
        <v>6008</v>
      </c>
      <c r="C110" s="215" t="s">
        <v>190</v>
      </c>
      <c r="D110" s="215">
        <v>191625549</v>
      </c>
      <c r="E110" s="221">
        <v>1060</v>
      </c>
      <c r="F110" s="215">
        <v>1242</v>
      </c>
      <c r="G110" s="215">
        <v>1004</v>
      </c>
      <c r="H110" s="221" t="s">
        <v>5766</v>
      </c>
      <c r="I110" s="215" t="s">
        <v>24037</v>
      </c>
      <c r="J110" s="222" t="s">
        <v>5681</v>
      </c>
      <c r="K110" s="215" t="s">
        <v>330</v>
      </c>
      <c r="L110" s="215" t="s">
        <v>5882</v>
      </c>
    </row>
    <row r="111" spans="1:12" s="215" customFormat="1" x14ac:dyDescent="0.25">
      <c r="A111" s="215" t="s">
        <v>160</v>
      </c>
      <c r="B111" s="215">
        <v>6009</v>
      </c>
      <c r="C111" s="215" t="s">
        <v>191</v>
      </c>
      <c r="D111" s="215">
        <v>191377911</v>
      </c>
      <c r="E111" s="221">
        <v>1080</v>
      </c>
      <c r="F111" s="215">
        <v>1274</v>
      </c>
      <c r="G111" s="215">
        <v>1004</v>
      </c>
      <c r="H111" s="221" t="s">
        <v>5765</v>
      </c>
      <c r="I111" s="215" t="s">
        <v>6978</v>
      </c>
      <c r="J111" s="222" t="s">
        <v>5681</v>
      </c>
      <c r="K111" s="215" t="s">
        <v>330</v>
      </c>
      <c r="L111" s="215" t="s">
        <v>5883</v>
      </c>
    </row>
    <row r="112" spans="1:12" s="215" customFormat="1" x14ac:dyDescent="0.25">
      <c r="A112" s="215" t="s">
        <v>160</v>
      </c>
      <c r="B112" s="215">
        <v>6009</v>
      </c>
      <c r="C112" s="215" t="s">
        <v>191</v>
      </c>
      <c r="D112" s="215">
        <v>191378891</v>
      </c>
      <c r="E112" s="221">
        <v>1080</v>
      </c>
      <c r="F112" s="215">
        <v>1274</v>
      </c>
      <c r="G112" s="215">
        <v>1004</v>
      </c>
      <c r="H112" s="221" t="s">
        <v>5765</v>
      </c>
      <c r="I112" s="215" t="s">
        <v>6979</v>
      </c>
      <c r="J112" s="222" t="s">
        <v>5681</v>
      </c>
      <c r="K112" s="215" t="s">
        <v>330</v>
      </c>
      <c r="L112" s="215" t="s">
        <v>5883</v>
      </c>
    </row>
    <row r="113" spans="1:12" s="215" customFormat="1" x14ac:dyDescent="0.25">
      <c r="A113" s="215" t="s">
        <v>160</v>
      </c>
      <c r="B113" s="215">
        <v>6009</v>
      </c>
      <c r="C113" s="215" t="s">
        <v>191</v>
      </c>
      <c r="D113" s="215">
        <v>191394235</v>
      </c>
      <c r="E113" s="221">
        <v>1080</v>
      </c>
      <c r="F113" s="215">
        <v>1274</v>
      </c>
      <c r="G113" s="215">
        <v>1004</v>
      </c>
      <c r="H113" s="221" t="s">
        <v>5765</v>
      </c>
      <c r="I113" s="215" t="s">
        <v>6980</v>
      </c>
      <c r="J113" s="222" t="s">
        <v>5681</v>
      </c>
      <c r="K113" s="215" t="s">
        <v>330</v>
      </c>
      <c r="L113" s="215" t="s">
        <v>5883</v>
      </c>
    </row>
    <row r="114" spans="1:12" s="215" customFormat="1" x14ac:dyDescent="0.25">
      <c r="A114" s="215" t="s">
        <v>160</v>
      </c>
      <c r="B114" s="215">
        <v>6009</v>
      </c>
      <c r="C114" s="215" t="s">
        <v>191</v>
      </c>
      <c r="D114" s="215">
        <v>191408770</v>
      </c>
      <c r="E114" s="221">
        <v>1080</v>
      </c>
      <c r="F114" s="215">
        <v>1274</v>
      </c>
      <c r="G114" s="215">
        <v>1004</v>
      </c>
      <c r="H114" s="221" t="s">
        <v>5765</v>
      </c>
      <c r="I114" s="215" t="s">
        <v>6981</v>
      </c>
      <c r="J114" s="222" t="s">
        <v>5681</v>
      </c>
      <c r="K114" s="215" t="s">
        <v>330</v>
      </c>
      <c r="L114" s="215" t="s">
        <v>5883</v>
      </c>
    </row>
    <row r="115" spans="1:12" s="215" customFormat="1" x14ac:dyDescent="0.25">
      <c r="A115" s="215" t="s">
        <v>160</v>
      </c>
      <c r="B115" s="215">
        <v>6009</v>
      </c>
      <c r="C115" s="215" t="s">
        <v>191</v>
      </c>
      <c r="D115" s="215">
        <v>191409112</v>
      </c>
      <c r="E115" s="221">
        <v>1080</v>
      </c>
      <c r="F115" s="215">
        <v>1242</v>
      </c>
      <c r="G115" s="215">
        <v>1004</v>
      </c>
      <c r="H115" s="221" t="s">
        <v>5765</v>
      </c>
      <c r="I115" s="215" t="s">
        <v>6982</v>
      </c>
      <c r="J115" s="222" t="s">
        <v>5681</v>
      </c>
      <c r="K115" s="215" t="s">
        <v>330</v>
      </c>
      <c r="L115" s="215" t="s">
        <v>5883</v>
      </c>
    </row>
    <row r="116" spans="1:12" s="215" customFormat="1" x14ac:dyDescent="0.25">
      <c r="A116" s="215" t="s">
        <v>160</v>
      </c>
      <c r="B116" s="215">
        <v>6009</v>
      </c>
      <c r="C116" s="215" t="s">
        <v>191</v>
      </c>
      <c r="D116" s="215">
        <v>191409131</v>
      </c>
      <c r="E116" s="221">
        <v>1080</v>
      </c>
      <c r="F116" s="215">
        <v>1274</v>
      </c>
      <c r="G116" s="215">
        <v>1004</v>
      </c>
      <c r="H116" s="221" t="s">
        <v>5765</v>
      </c>
      <c r="I116" s="215" t="s">
        <v>6983</v>
      </c>
      <c r="J116" s="222" t="s">
        <v>5681</v>
      </c>
      <c r="K116" s="215" t="s">
        <v>330</v>
      </c>
      <c r="L116" s="215" t="s">
        <v>5883</v>
      </c>
    </row>
    <row r="117" spans="1:12" s="215" customFormat="1" x14ac:dyDescent="0.25">
      <c r="A117" s="215" t="s">
        <v>160</v>
      </c>
      <c r="B117" s="215">
        <v>6009</v>
      </c>
      <c r="C117" s="215" t="s">
        <v>191</v>
      </c>
      <c r="D117" s="215">
        <v>191416851</v>
      </c>
      <c r="E117" s="221">
        <v>1080</v>
      </c>
      <c r="F117" s="215">
        <v>1274</v>
      </c>
      <c r="G117" s="215">
        <v>1004</v>
      </c>
      <c r="H117" s="221" t="s">
        <v>5765</v>
      </c>
      <c r="I117" s="215" t="s">
        <v>6984</v>
      </c>
      <c r="J117" s="222" t="s">
        <v>5681</v>
      </c>
      <c r="K117" s="215" t="s">
        <v>330</v>
      </c>
      <c r="L117" s="215" t="s">
        <v>5883</v>
      </c>
    </row>
    <row r="118" spans="1:12" s="215" customFormat="1" x14ac:dyDescent="0.25">
      <c r="A118" s="215" t="s">
        <v>160</v>
      </c>
      <c r="B118" s="215">
        <v>6009</v>
      </c>
      <c r="C118" s="215" t="s">
        <v>191</v>
      </c>
      <c r="D118" s="215">
        <v>191416858</v>
      </c>
      <c r="E118" s="221">
        <v>1080</v>
      </c>
      <c r="G118" s="215">
        <v>1004</v>
      </c>
      <c r="H118" s="221" t="s">
        <v>5765</v>
      </c>
      <c r="I118" s="215" t="s">
        <v>6985</v>
      </c>
      <c r="J118" s="222" t="s">
        <v>5681</v>
      </c>
      <c r="K118" s="215" t="s">
        <v>330</v>
      </c>
      <c r="L118" s="215" t="s">
        <v>5883</v>
      </c>
    </row>
    <row r="119" spans="1:12" s="215" customFormat="1" x14ac:dyDescent="0.25">
      <c r="A119" s="215" t="s">
        <v>160</v>
      </c>
      <c r="B119" s="215">
        <v>6009</v>
      </c>
      <c r="C119" s="215" t="s">
        <v>191</v>
      </c>
      <c r="D119" s="215">
        <v>191416935</v>
      </c>
      <c r="E119" s="221">
        <v>1080</v>
      </c>
      <c r="F119" s="215">
        <v>1274</v>
      </c>
      <c r="G119" s="215">
        <v>1004</v>
      </c>
      <c r="H119" s="221" t="s">
        <v>5765</v>
      </c>
      <c r="I119" s="215" t="s">
        <v>6986</v>
      </c>
      <c r="J119" s="222" t="s">
        <v>5681</v>
      </c>
      <c r="K119" s="215" t="s">
        <v>330</v>
      </c>
      <c r="L119" s="215" t="s">
        <v>5883</v>
      </c>
    </row>
    <row r="120" spans="1:12" s="215" customFormat="1" x14ac:dyDescent="0.25">
      <c r="A120" s="215" t="s">
        <v>160</v>
      </c>
      <c r="B120" s="215">
        <v>6009</v>
      </c>
      <c r="C120" s="215" t="s">
        <v>191</v>
      </c>
      <c r="D120" s="215">
        <v>191416939</v>
      </c>
      <c r="E120" s="221">
        <v>1080</v>
      </c>
      <c r="F120" s="215">
        <v>1274</v>
      </c>
      <c r="G120" s="215">
        <v>1004</v>
      </c>
      <c r="H120" s="221" t="s">
        <v>5765</v>
      </c>
      <c r="I120" s="215" t="s">
        <v>6987</v>
      </c>
      <c r="J120" s="222" t="s">
        <v>5681</v>
      </c>
      <c r="K120" s="215" t="s">
        <v>330</v>
      </c>
      <c r="L120" s="215" t="s">
        <v>7491</v>
      </c>
    </row>
    <row r="121" spans="1:12" s="215" customFormat="1" x14ac:dyDescent="0.25">
      <c r="A121" s="215" t="s">
        <v>160</v>
      </c>
      <c r="B121" s="215">
        <v>6009</v>
      </c>
      <c r="C121" s="215" t="s">
        <v>191</v>
      </c>
      <c r="D121" s="215">
        <v>191416950</v>
      </c>
      <c r="E121" s="221">
        <v>1080</v>
      </c>
      <c r="F121" s="215">
        <v>1274</v>
      </c>
      <c r="G121" s="215">
        <v>1004</v>
      </c>
      <c r="H121" s="221" t="s">
        <v>5765</v>
      </c>
      <c r="I121" s="215" t="s">
        <v>5740</v>
      </c>
      <c r="J121" s="222" t="s">
        <v>5681</v>
      </c>
      <c r="K121" s="215" t="s">
        <v>330</v>
      </c>
      <c r="L121" s="215" t="s">
        <v>5883</v>
      </c>
    </row>
    <row r="122" spans="1:12" s="215" customFormat="1" x14ac:dyDescent="0.25">
      <c r="A122" s="215" t="s">
        <v>160</v>
      </c>
      <c r="B122" s="215">
        <v>6009</v>
      </c>
      <c r="C122" s="215" t="s">
        <v>191</v>
      </c>
      <c r="D122" s="215">
        <v>191423673</v>
      </c>
      <c r="E122" s="221">
        <v>1080</v>
      </c>
      <c r="F122" s="215">
        <v>1274</v>
      </c>
      <c r="G122" s="215">
        <v>1004</v>
      </c>
      <c r="H122" s="221" t="s">
        <v>5765</v>
      </c>
      <c r="I122" s="215" t="s">
        <v>6988</v>
      </c>
      <c r="J122" s="222" t="s">
        <v>5681</v>
      </c>
      <c r="K122" s="215" t="s">
        <v>330</v>
      </c>
      <c r="L122" s="215" t="s">
        <v>5883</v>
      </c>
    </row>
    <row r="123" spans="1:12" s="215" customFormat="1" x14ac:dyDescent="0.25">
      <c r="A123" s="215" t="s">
        <v>160</v>
      </c>
      <c r="B123" s="215">
        <v>6009</v>
      </c>
      <c r="C123" s="215" t="s">
        <v>191</v>
      </c>
      <c r="D123" s="215">
        <v>191424092</v>
      </c>
      <c r="E123" s="221">
        <v>1080</v>
      </c>
      <c r="F123" s="215">
        <v>1274</v>
      </c>
      <c r="G123" s="215">
        <v>1004</v>
      </c>
      <c r="H123" s="221" t="s">
        <v>5765</v>
      </c>
      <c r="I123" s="215" t="s">
        <v>6989</v>
      </c>
      <c r="J123" s="222" t="s">
        <v>5681</v>
      </c>
      <c r="K123" s="215" t="s">
        <v>330</v>
      </c>
      <c r="L123" s="215" t="s">
        <v>5883</v>
      </c>
    </row>
    <row r="124" spans="1:12" s="215" customFormat="1" x14ac:dyDescent="0.25">
      <c r="A124" s="215" t="s">
        <v>160</v>
      </c>
      <c r="B124" s="215">
        <v>6009</v>
      </c>
      <c r="C124" s="215" t="s">
        <v>191</v>
      </c>
      <c r="D124" s="215">
        <v>191424851</v>
      </c>
      <c r="E124" s="221">
        <v>1080</v>
      </c>
      <c r="F124" s="215">
        <v>1274</v>
      </c>
      <c r="G124" s="215">
        <v>1004</v>
      </c>
      <c r="H124" s="221" t="s">
        <v>5765</v>
      </c>
      <c r="I124" s="215" t="s">
        <v>6990</v>
      </c>
      <c r="J124" s="222" t="s">
        <v>5681</v>
      </c>
      <c r="K124" s="215" t="s">
        <v>330</v>
      </c>
      <c r="L124" s="215" t="s">
        <v>5883</v>
      </c>
    </row>
    <row r="125" spans="1:12" s="215" customFormat="1" x14ac:dyDescent="0.25">
      <c r="A125" s="215" t="s">
        <v>160</v>
      </c>
      <c r="B125" s="215">
        <v>6009</v>
      </c>
      <c r="C125" s="215" t="s">
        <v>191</v>
      </c>
      <c r="D125" s="215">
        <v>191425435</v>
      </c>
      <c r="E125" s="221">
        <v>1080</v>
      </c>
      <c r="F125" s="215">
        <v>1274</v>
      </c>
      <c r="G125" s="215">
        <v>1004</v>
      </c>
      <c r="H125" s="221" t="s">
        <v>5765</v>
      </c>
      <c r="I125" s="215" t="s">
        <v>6991</v>
      </c>
      <c r="J125" s="222" t="s">
        <v>5681</v>
      </c>
      <c r="K125" s="215" t="s">
        <v>330</v>
      </c>
      <c r="L125" s="215" t="s">
        <v>5883</v>
      </c>
    </row>
    <row r="126" spans="1:12" s="215" customFormat="1" x14ac:dyDescent="0.25">
      <c r="A126" s="215" t="s">
        <v>160</v>
      </c>
      <c r="B126" s="215">
        <v>6010</v>
      </c>
      <c r="C126" s="215" t="s">
        <v>192</v>
      </c>
      <c r="D126" s="215">
        <v>191726831</v>
      </c>
      <c r="E126" s="221">
        <v>1020</v>
      </c>
      <c r="F126" s="215">
        <v>1122</v>
      </c>
      <c r="G126" s="215">
        <v>1004</v>
      </c>
      <c r="H126" s="221" t="s">
        <v>5766</v>
      </c>
      <c r="I126" s="215" t="s">
        <v>6992</v>
      </c>
      <c r="J126" s="222" t="s">
        <v>5681</v>
      </c>
      <c r="K126" s="215" t="s">
        <v>330</v>
      </c>
      <c r="L126" s="215" t="s">
        <v>7492</v>
      </c>
    </row>
    <row r="127" spans="1:12" s="215" customFormat="1" x14ac:dyDescent="0.25">
      <c r="A127" s="215" t="s">
        <v>160</v>
      </c>
      <c r="B127" s="215">
        <v>6010</v>
      </c>
      <c r="C127" s="215" t="s">
        <v>192</v>
      </c>
      <c r="D127" s="215">
        <v>191738557</v>
      </c>
      <c r="E127" s="221">
        <v>1020</v>
      </c>
      <c r="F127" s="215">
        <v>1122</v>
      </c>
      <c r="G127" s="215">
        <v>1004</v>
      </c>
      <c r="H127" s="221" t="s">
        <v>5766</v>
      </c>
      <c r="I127" s="215" t="s">
        <v>6992</v>
      </c>
      <c r="J127" s="222" t="s">
        <v>5681</v>
      </c>
      <c r="K127" s="215" t="s">
        <v>330</v>
      </c>
      <c r="L127" s="215" t="s">
        <v>7493</v>
      </c>
    </row>
    <row r="128" spans="1:12" s="215" customFormat="1" x14ac:dyDescent="0.25">
      <c r="A128" s="215" t="s">
        <v>160</v>
      </c>
      <c r="B128" s="215">
        <v>6011</v>
      </c>
      <c r="C128" s="215" t="s">
        <v>193</v>
      </c>
      <c r="D128" s="215">
        <v>500006909</v>
      </c>
      <c r="E128" s="221">
        <v>1040</v>
      </c>
      <c r="F128" s="215">
        <v>1220</v>
      </c>
      <c r="G128" s="215">
        <v>1004</v>
      </c>
      <c r="H128" s="221" t="s">
        <v>5766</v>
      </c>
      <c r="I128" s="215" t="s">
        <v>24038</v>
      </c>
      <c r="J128" s="222" t="s">
        <v>5681</v>
      </c>
      <c r="K128" s="215" t="s">
        <v>330</v>
      </c>
      <c r="L128" s="215" t="s">
        <v>5891</v>
      </c>
    </row>
    <row r="129" spans="1:12" s="215" customFormat="1" x14ac:dyDescent="0.25">
      <c r="A129" s="215" t="s">
        <v>160</v>
      </c>
      <c r="B129" s="215">
        <v>6021</v>
      </c>
      <c r="C129" s="215" t="s">
        <v>194</v>
      </c>
      <c r="D129" s="215">
        <v>191995779</v>
      </c>
      <c r="E129" s="221">
        <v>1060</v>
      </c>
      <c r="F129" s="215">
        <v>1252</v>
      </c>
      <c r="G129" s="215">
        <v>1004</v>
      </c>
      <c r="H129" s="221" t="s">
        <v>5766</v>
      </c>
      <c r="I129" s="215" t="s">
        <v>24039</v>
      </c>
      <c r="J129" s="222" t="s">
        <v>5681</v>
      </c>
      <c r="K129" s="215" t="s">
        <v>330</v>
      </c>
      <c r="L129" s="215" t="s">
        <v>5882</v>
      </c>
    </row>
    <row r="130" spans="1:12" s="215" customFormat="1" x14ac:dyDescent="0.25">
      <c r="A130" s="215" t="s">
        <v>160</v>
      </c>
      <c r="B130" s="215">
        <v>6021</v>
      </c>
      <c r="C130" s="215" t="s">
        <v>194</v>
      </c>
      <c r="D130" s="215">
        <v>192048117</v>
      </c>
      <c r="E130" s="221">
        <v>1060</v>
      </c>
      <c r="F130" s="215">
        <v>1274</v>
      </c>
      <c r="G130" s="215">
        <v>1004</v>
      </c>
      <c r="H130" s="221" t="s">
        <v>5766</v>
      </c>
      <c r="I130" s="215" t="s">
        <v>29319</v>
      </c>
      <c r="J130" s="222" t="s">
        <v>5681</v>
      </c>
      <c r="K130" s="215" t="s">
        <v>330</v>
      </c>
      <c r="L130" s="215" t="s">
        <v>5882</v>
      </c>
    </row>
    <row r="131" spans="1:12" s="215" customFormat="1" x14ac:dyDescent="0.25">
      <c r="A131" s="215" t="s">
        <v>160</v>
      </c>
      <c r="B131" s="215">
        <v>6022</v>
      </c>
      <c r="C131" s="215" t="s">
        <v>195</v>
      </c>
      <c r="D131" s="215">
        <v>190953749</v>
      </c>
      <c r="E131" s="221">
        <v>1010</v>
      </c>
      <c r="G131" s="215">
        <v>1004</v>
      </c>
      <c r="H131" s="221" t="s">
        <v>5765</v>
      </c>
      <c r="I131" s="215" t="s">
        <v>6275</v>
      </c>
      <c r="J131" s="222" t="s">
        <v>5681</v>
      </c>
      <c r="K131" s="215" t="s">
        <v>5743</v>
      </c>
      <c r="L131" s="215" t="s">
        <v>8285</v>
      </c>
    </row>
    <row r="132" spans="1:12" s="215" customFormat="1" x14ac:dyDescent="0.25">
      <c r="A132" s="215" t="s">
        <v>160</v>
      </c>
      <c r="B132" s="215">
        <v>6022</v>
      </c>
      <c r="C132" s="215" t="s">
        <v>195</v>
      </c>
      <c r="D132" s="215">
        <v>191816279</v>
      </c>
      <c r="E132" s="221">
        <v>1020</v>
      </c>
      <c r="F132" s="215">
        <v>1110</v>
      </c>
      <c r="G132" s="215">
        <v>1004</v>
      </c>
      <c r="H132" s="221" t="s">
        <v>5766</v>
      </c>
      <c r="I132" s="215" t="s">
        <v>24040</v>
      </c>
      <c r="J132" s="222" t="s">
        <v>5681</v>
      </c>
      <c r="K132" s="215" t="s">
        <v>330</v>
      </c>
      <c r="L132" s="215" t="s">
        <v>5884</v>
      </c>
    </row>
    <row r="133" spans="1:12" s="215" customFormat="1" x14ac:dyDescent="0.25">
      <c r="A133" s="215" t="s">
        <v>160</v>
      </c>
      <c r="B133" s="215">
        <v>6022</v>
      </c>
      <c r="C133" s="215" t="s">
        <v>195</v>
      </c>
      <c r="D133" s="215">
        <v>192026741</v>
      </c>
      <c r="E133" s="221">
        <v>1060</v>
      </c>
      <c r="F133" s="215">
        <v>1274</v>
      </c>
      <c r="G133" s="215">
        <v>1004</v>
      </c>
      <c r="H133" s="221" t="s">
        <v>5766</v>
      </c>
      <c r="I133" s="215" t="s">
        <v>25306</v>
      </c>
      <c r="J133" s="222" t="s">
        <v>5681</v>
      </c>
      <c r="K133" s="215" t="s">
        <v>330</v>
      </c>
      <c r="L133" s="215" t="s">
        <v>5882</v>
      </c>
    </row>
    <row r="134" spans="1:12" s="215" customFormat="1" x14ac:dyDescent="0.25">
      <c r="A134" s="215" t="s">
        <v>160</v>
      </c>
      <c r="B134" s="215">
        <v>6022</v>
      </c>
      <c r="C134" s="215" t="s">
        <v>195</v>
      </c>
      <c r="D134" s="215">
        <v>500007428</v>
      </c>
      <c r="E134" s="221">
        <v>1060</v>
      </c>
      <c r="F134" s="215">
        <v>1274</v>
      </c>
      <c r="G134" s="215">
        <v>1004</v>
      </c>
      <c r="H134" s="221" t="s">
        <v>5766</v>
      </c>
      <c r="I134" s="215" t="s">
        <v>30535</v>
      </c>
      <c r="J134" s="222" t="s">
        <v>5681</v>
      </c>
      <c r="K134" s="215" t="s">
        <v>330</v>
      </c>
      <c r="L134" s="215" t="s">
        <v>5887</v>
      </c>
    </row>
    <row r="135" spans="1:12" s="215" customFormat="1" x14ac:dyDescent="0.25">
      <c r="A135" s="215" t="s">
        <v>160</v>
      </c>
      <c r="B135" s="215">
        <v>6022</v>
      </c>
      <c r="C135" s="215" t="s">
        <v>195</v>
      </c>
      <c r="D135" s="215">
        <v>500007961</v>
      </c>
      <c r="E135" s="221">
        <v>1060</v>
      </c>
      <c r="F135" s="215">
        <v>1271</v>
      </c>
      <c r="G135" s="215">
        <v>1004</v>
      </c>
      <c r="H135" s="221" t="s">
        <v>5766</v>
      </c>
      <c r="I135" s="215" t="s">
        <v>25097</v>
      </c>
      <c r="J135" s="222" t="s">
        <v>5681</v>
      </c>
      <c r="K135" s="215" t="s">
        <v>330</v>
      </c>
      <c r="L135" s="215" t="s">
        <v>5887</v>
      </c>
    </row>
    <row r="136" spans="1:12" s="215" customFormat="1" x14ac:dyDescent="0.25">
      <c r="A136" s="215" t="s">
        <v>160</v>
      </c>
      <c r="B136" s="215">
        <v>6023</v>
      </c>
      <c r="C136" s="215" t="s">
        <v>196</v>
      </c>
      <c r="D136" s="215">
        <v>191969420</v>
      </c>
      <c r="E136" s="221">
        <v>1060</v>
      </c>
      <c r="F136" s="215">
        <v>1230</v>
      </c>
      <c r="G136" s="215">
        <v>1004</v>
      </c>
      <c r="H136" s="221" t="s">
        <v>5766</v>
      </c>
      <c r="I136" s="215" t="s">
        <v>24041</v>
      </c>
      <c r="J136" s="222" t="s">
        <v>5681</v>
      </c>
      <c r="K136" s="215" t="s">
        <v>330</v>
      </c>
      <c r="L136" s="215" t="s">
        <v>5882</v>
      </c>
    </row>
    <row r="137" spans="1:12" s="215" customFormat="1" x14ac:dyDescent="0.25">
      <c r="A137" s="215" t="s">
        <v>160</v>
      </c>
      <c r="B137" s="215">
        <v>6023</v>
      </c>
      <c r="C137" s="215" t="s">
        <v>196</v>
      </c>
      <c r="D137" s="215">
        <v>504096570</v>
      </c>
      <c r="E137" s="221">
        <v>1060</v>
      </c>
      <c r="F137" s="215">
        <v>1271</v>
      </c>
      <c r="G137" s="215">
        <v>1004</v>
      </c>
      <c r="H137" s="221" t="s">
        <v>5766</v>
      </c>
      <c r="I137" s="215" t="s">
        <v>24042</v>
      </c>
      <c r="J137" s="222" t="s">
        <v>5681</v>
      </c>
      <c r="K137" s="215" t="s">
        <v>330</v>
      </c>
      <c r="L137" s="215" t="s">
        <v>5882</v>
      </c>
    </row>
    <row r="138" spans="1:12" s="215" customFormat="1" x14ac:dyDescent="0.25">
      <c r="A138" s="215" t="s">
        <v>160</v>
      </c>
      <c r="B138" s="215">
        <v>6024</v>
      </c>
      <c r="C138" s="215" t="s">
        <v>197</v>
      </c>
      <c r="D138" s="215">
        <v>190076153</v>
      </c>
      <c r="E138" s="221">
        <v>1020</v>
      </c>
      <c r="F138" s="215">
        <v>1122</v>
      </c>
      <c r="G138" s="215">
        <v>1003</v>
      </c>
      <c r="H138" s="221" t="s">
        <v>5766</v>
      </c>
      <c r="I138" s="215" t="s">
        <v>24043</v>
      </c>
      <c r="J138" s="222" t="s">
        <v>5681</v>
      </c>
      <c r="K138" s="215" t="s">
        <v>330</v>
      </c>
      <c r="L138" s="215" t="s">
        <v>5884</v>
      </c>
    </row>
    <row r="139" spans="1:12" s="215" customFormat="1" x14ac:dyDescent="0.25">
      <c r="A139" s="215" t="s">
        <v>160</v>
      </c>
      <c r="B139" s="215">
        <v>6024</v>
      </c>
      <c r="C139" s="215" t="s">
        <v>197</v>
      </c>
      <c r="D139" s="215">
        <v>190109158</v>
      </c>
      <c r="E139" s="221">
        <v>1080</v>
      </c>
      <c r="F139" s="215">
        <v>1242</v>
      </c>
      <c r="G139" s="215">
        <v>1004</v>
      </c>
      <c r="H139" s="221" t="s">
        <v>5765</v>
      </c>
      <c r="I139" s="215" t="s">
        <v>7815</v>
      </c>
      <c r="J139" s="222" t="s">
        <v>5681</v>
      </c>
      <c r="K139" s="215" t="s">
        <v>330</v>
      </c>
      <c r="L139" s="215" t="s">
        <v>5883</v>
      </c>
    </row>
    <row r="140" spans="1:12" s="215" customFormat="1" x14ac:dyDescent="0.25">
      <c r="A140" s="215" t="s">
        <v>160</v>
      </c>
      <c r="B140" s="215">
        <v>6024</v>
      </c>
      <c r="C140" s="215" t="s">
        <v>197</v>
      </c>
      <c r="D140" s="215">
        <v>190215950</v>
      </c>
      <c r="E140" s="221">
        <v>1040</v>
      </c>
      <c r="F140" s="215">
        <v>1230</v>
      </c>
      <c r="G140" s="215">
        <v>1004</v>
      </c>
      <c r="H140" s="221" t="s">
        <v>5766</v>
      </c>
      <c r="I140" s="215" t="s">
        <v>24044</v>
      </c>
      <c r="J140" s="222" t="s">
        <v>5681</v>
      </c>
      <c r="K140" s="215" t="s">
        <v>330</v>
      </c>
      <c r="L140" s="215" t="s">
        <v>5888</v>
      </c>
    </row>
    <row r="141" spans="1:12" s="215" customFormat="1" x14ac:dyDescent="0.25">
      <c r="A141" s="215" t="s">
        <v>160</v>
      </c>
      <c r="B141" s="215">
        <v>6024</v>
      </c>
      <c r="C141" s="215" t="s">
        <v>197</v>
      </c>
      <c r="D141" s="215">
        <v>190420288</v>
      </c>
      <c r="E141" s="221">
        <v>1020</v>
      </c>
      <c r="F141" s="215">
        <v>1110</v>
      </c>
      <c r="G141" s="215">
        <v>1004</v>
      </c>
      <c r="H141" s="221" t="s">
        <v>5766</v>
      </c>
      <c r="I141" s="215" t="s">
        <v>24045</v>
      </c>
      <c r="J141" s="222" t="s">
        <v>5681</v>
      </c>
      <c r="K141" s="215" t="s">
        <v>330</v>
      </c>
      <c r="L141" s="215" t="s">
        <v>5884</v>
      </c>
    </row>
    <row r="142" spans="1:12" s="215" customFormat="1" x14ac:dyDescent="0.25">
      <c r="A142" s="215" t="s">
        <v>160</v>
      </c>
      <c r="B142" s="215">
        <v>6024</v>
      </c>
      <c r="C142" s="215" t="s">
        <v>197</v>
      </c>
      <c r="D142" s="215">
        <v>190441891</v>
      </c>
      <c r="E142" s="221">
        <v>1060</v>
      </c>
      <c r="G142" s="215">
        <v>1004</v>
      </c>
      <c r="H142" s="221" t="s">
        <v>5766</v>
      </c>
      <c r="I142" s="215" t="s">
        <v>24046</v>
      </c>
      <c r="J142" s="222" t="s">
        <v>5681</v>
      </c>
      <c r="K142" s="215" t="s">
        <v>330</v>
      </c>
      <c r="L142" s="215" t="s">
        <v>5882</v>
      </c>
    </row>
    <row r="143" spans="1:12" s="215" customFormat="1" x14ac:dyDescent="0.25">
      <c r="A143" s="215" t="s">
        <v>160</v>
      </c>
      <c r="B143" s="215">
        <v>6024</v>
      </c>
      <c r="C143" s="215" t="s">
        <v>197</v>
      </c>
      <c r="D143" s="215">
        <v>191109770</v>
      </c>
      <c r="E143" s="221">
        <v>1060</v>
      </c>
      <c r="F143" s="215">
        <v>1252</v>
      </c>
      <c r="G143" s="215">
        <v>1004</v>
      </c>
      <c r="H143" s="221" t="s">
        <v>5766</v>
      </c>
      <c r="I143" s="215" t="s">
        <v>24047</v>
      </c>
      <c r="J143" s="222" t="s">
        <v>5681</v>
      </c>
      <c r="K143" s="215" t="s">
        <v>330</v>
      </c>
      <c r="L143" s="215" t="s">
        <v>5882</v>
      </c>
    </row>
    <row r="144" spans="1:12" s="215" customFormat="1" x14ac:dyDescent="0.25">
      <c r="A144" s="215" t="s">
        <v>160</v>
      </c>
      <c r="B144" s="215">
        <v>6024</v>
      </c>
      <c r="C144" s="215" t="s">
        <v>197</v>
      </c>
      <c r="D144" s="215">
        <v>191760993</v>
      </c>
      <c r="E144" s="221">
        <v>1060</v>
      </c>
      <c r="F144" s="215">
        <v>1242</v>
      </c>
      <c r="G144" s="215">
        <v>1004</v>
      </c>
      <c r="H144" s="221" t="s">
        <v>5766</v>
      </c>
      <c r="I144" s="215" t="s">
        <v>24048</v>
      </c>
      <c r="J144" s="222" t="s">
        <v>5681</v>
      </c>
      <c r="K144" s="215" t="s">
        <v>330</v>
      </c>
      <c r="L144" s="215" t="s">
        <v>5882</v>
      </c>
    </row>
    <row r="145" spans="1:12" s="215" customFormat="1" x14ac:dyDescent="0.25">
      <c r="A145" s="215" t="s">
        <v>160</v>
      </c>
      <c r="B145" s="215">
        <v>6024</v>
      </c>
      <c r="C145" s="215" t="s">
        <v>197</v>
      </c>
      <c r="D145" s="215">
        <v>191766111</v>
      </c>
      <c r="E145" s="221">
        <v>1060</v>
      </c>
      <c r="F145" s="215">
        <v>1242</v>
      </c>
      <c r="G145" s="215">
        <v>1004</v>
      </c>
      <c r="H145" s="221" t="s">
        <v>5766</v>
      </c>
      <c r="I145" s="215" t="s">
        <v>24049</v>
      </c>
      <c r="J145" s="222" t="s">
        <v>5681</v>
      </c>
      <c r="K145" s="215" t="s">
        <v>330</v>
      </c>
      <c r="L145" s="215" t="s">
        <v>5882</v>
      </c>
    </row>
    <row r="146" spans="1:12" s="215" customFormat="1" x14ac:dyDescent="0.25">
      <c r="A146" s="215" t="s">
        <v>160</v>
      </c>
      <c r="B146" s="215">
        <v>6024</v>
      </c>
      <c r="C146" s="215" t="s">
        <v>197</v>
      </c>
      <c r="D146" s="215">
        <v>191811101</v>
      </c>
      <c r="E146" s="221">
        <v>1020</v>
      </c>
      <c r="F146" s="215">
        <v>1110</v>
      </c>
      <c r="G146" s="215">
        <v>1004</v>
      </c>
      <c r="H146" s="221" t="s">
        <v>5766</v>
      </c>
      <c r="I146" s="215" t="s">
        <v>24050</v>
      </c>
      <c r="J146" s="222" t="s">
        <v>5681</v>
      </c>
      <c r="K146" s="215" t="s">
        <v>330</v>
      </c>
      <c r="L146" s="215" t="s">
        <v>5884</v>
      </c>
    </row>
    <row r="147" spans="1:12" s="215" customFormat="1" x14ac:dyDescent="0.25">
      <c r="A147" s="215" t="s">
        <v>160</v>
      </c>
      <c r="B147" s="215">
        <v>6024</v>
      </c>
      <c r="C147" s="215" t="s">
        <v>197</v>
      </c>
      <c r="D147" s="215">
        <v>191842484</v>
      </c>
      <c r="E147" s="221">
        <v>1080</v>
      </c>
      <c r="G147" s="215">
        <v>1004</v>
      </c>
      <c r="H147" s="221" t="s">
        <v>5765</v>
      </c>
      <c r="I147" s="215" t="s">
        <v>7816</v>
      </c>
      <c r="J147" s="222" t="s">
        <v>5681</v>
      </c>
      <c r="K147" s="215" t="s">
        <v>330</v>
      </c>
      <c r="L147" s="215" t="s">
        <v>5883</v>
      </c>
    </row>
    <row r="148" spans="1:12" s="215" customFormat="1" x14ac:dyDescent="0.25">
      <c r="A148" s="215" t="s">
        <v>160</v>
      </c>
      <c r="B148" s="215">
        <v>6025</v>
      </c>
      <c r="C148" s="215" t="s">
        <v>198</v>
      </c>
      <c r="D148" s="215">
        <v>191960861</v>
      </c>
      <c r="E148" s="221">
        <v>1060</v>
      </c>
      <c r="F148" s="215">
        <v>1274</v>
      </c>
      <c r="G148" s="215">
        <v>1004</v>
      </c>
      <c r="H148" s="221" t="s">
        <v>5766</v>
      </c>
      <c r="I148" s="215" t="s">
        <v>24051</v>
      </c>
      <c r="J148" s="222" t="s">
        <v>5681</v>
      </c>
      <c r="K148" s="215" t="s">
        <v>330</v>
      </c>
      <c r="L148" s="215" t="s">
        <v>5882</v>
      </c>
    </row>
    <row r="149" spans="1:12" s="215" customFormat="1" x14ac:dyDescent="0.25">
      <c r="A149" s="215" t="s">
        <v>160</v>
      </c>
      <c r="B149" s="215">
        <v>6025</v>
      </c>
      <c r="C149" s="215" t="s">
        <v>198</v>
      </c>
      <c r="D149" s="215">
        <v>191994151</v>
      </c>
      <c r="E149" s="221">
        <v>1060</v>
      </c>
      <c r="F149" s="215">
        <v>1274</v>
      </c>
      <c r="G149" s="215">
        <v>1004</v>
      </c>
      <c r="H149" s="221" t="s">
        <v>5766</v>
      </c>
      <c r="I149" s="215" t="s">
        <v>24052</v>
      </c>
      <c r="J149" s="222" t="s">
        <v>5681</v>
      </c>
      <c r="K149" s="215" t="s">
        <v>330</v>
      </c>
      <c r="L149" s="215" t="s">
        <v>5882</v>
      </c>
    </row>
    <row r="150" spans="1:12" s="215" customFormat="1" x14ac:dyDescent="0.25">
      <c r="A150" s="215" t="s">
        <v>160</v>
      </c>
      <c r="B150" s="215">
        <v>6032</v>
      </c>
      <c r="C150" s="215" t="s">
        <v>199</v>
      </c>
      <c r="D150" s="215">
        <v>9033871</v>
      </c>
      <c r="E150" s="221">
        <v>1060</v>
      </c>
      <c r="G150" s="215">
        <v>1004</v>
      </c>
      <c r="H150" s="221" t="s">
        <v>5766</v>
      </c>
      <c r="I150" s="215" t="s">
        <v>24053</v>
      </c>
      <c r="J150" s="222" t="s">
        <v>5681</v>
      </c>
      <c r="K150" s="215" t="s">
        <v>330</v>
      </c>
      <c r="L150" s="215" t="s">
        <v>5882</v>
      </c>
    </row>
    <row r="151" spans="1:12" s="215" customFormat="1" x14ac:dyDescent="0.25">
      <c r="A151" s="215" t="s">
        <v>160</v>
      </c>
      <c r="B151" s="215">
        <v>6033</v>
      </c>
      <c r="C151" s="215" t="s">
        <v>200</v>
      </c>
      <c r="D151" s="215">
        <v>902777</v>
      </c>
      <c r="E151" s="221">
        <v>1020</v>
      </c>
      <c r="F151" s="215">
        <v>1110</v>
      </c>
      <c r="G151" s="215">
        <v>1004</v>
      </c>
      <c r="H151" s="221" t="s">
        <v>5766</v>
      </c>
      <c r="I151" s="215" t="s">
        <v>30536</v>
      </c>
      <c r="J151" s="222" t="s">
        <v>5681</v>
      </c>
      <c r="K151" s="215" t="s">
        <v>330</v>
      </c>
      <c r="L151" s="215" t="s">
        <v>31203</v>
      </c>
    </row>
    <row r="152" spans="1:12" s="215" customFormat="1" x14ac:dyDescent="0.25">
      <c r="A152" s="215" t="s">
        <v>160</v>
      </c>
      <c r="B152" s="215">
        <v>6033</v>
      </c>
      <c r="C152" s="215" t="s">
        <v>200</v>
      </c>
      <c r="D152" s="215">
        <v>191215650</v>
      </c>
      <c r="E152" s="221">
        <v>1020</v>
      </c>
      <c r="F152" s="215">
        <v>1110</v>
      </c>
      <c r="G152" s="215">
        <v>1004</v>
      </c>
      <c r="H152" s="221" t="s">
        <v>5766</v>
      </c>
      <c r="I152" s="215" t="s">
        <v>30537</v>
      </c>
      <c r="J152" s="222" t="s">
        <v>5681</v>
      </c>
      <c r="K152" s="215" t="s">
        <v>330</v>
      </c>
      <c r="L152" s="215" t="s">
        <v>5884</v>
      </c>
    </row>
    <row r="153" spans="1:12" s="215" customFormat="1" x14ac:dyDescent="0.25">
      <c r="A153" s="215" t="s">
        <v>160</v>
      </c>
      <c r="B153" s="215">
        <v>6033</v>
      </c>
      <c r="C153" s="215" t="s">
        <v>200</v>
      </c>
      <c r="D153" s="215">
        <v>191994439</v>
      </c>
      <c r="E153" s="221">
        <v>1080</v>
      </c>
      <c r="F153" s="215">
        <v>1274</v>
      </c>
      <c r="G153" s="215">
        <v>1004</v>
      </c>
      <c r="H153" s="221" t="s">
        <v>5765</v>
      </c>
      <c r="I153" s="215" t="s">
        <v>30538</v>
      </c>
      <c r="J153" s="222" t="s">
        <v>5681</v>
      </c>
      <c r="K153" s="215" t="s">
        <v>330</v>
      </c>
      <c r="L153" s="215" t="s">
        <v>5883</v>
      </c>
    </row>
    <row r="154" spans="1:12" s="215" customFormat="1" x14ac:dyDescent="0.25">
      <c r="A154" s="215" t="s">
        <v>160</v>
      </c>
      <c r="B154" s="215">
        <v>6033</v>
      </c>
      <c r="C154" s="215" t="s">
        <v>200</v>
      </c>
      <c r="D154" s="215">
        <v>191994440</v>
      </c>
      <c r="E154" s="221">
        <v>1080</v>
      </c>
      <c r="F154" s="215">
        <v>1274</v>
      </c>
      <c r="G154" s="215">
        <v>1004</v>
      </c>
      <c r="H154" s="221" t="s">
        <v>5765</v>
      </c>
      <c r="I154" s="215" t="s">
        <v>30539</v>
      </c>
      <c r="J154" s="222" t="s">
        <v>5681</v>
      </c>
      <c r="K154" s="215" t="s">
        <v>330</v>
      </c>
      <c r="L154" s="215" t="s">
        <v>5883</v>
      </c>
    </row>
    <row r="155" spans="1:12" s="215" customFormat="1" x14ac:dyDescent="0.25">
      <c r="A155" s="215" t="s">
        <v>160</v>
      </c>
      <c r="B155" s="215">
        <v>6033</v>
      </c>
      <c r="C155" s="215" t="s">
        <v>200</v>
      </c>
      <c r="D155" s="215">
        <v>191994441</v>
      </c>
      <c r="E155" s="221">
        <v>1080</v>
      </c>
      <c r="F155" s="215">
        <v>1274</v>
      </c>
      <c r="G155" s="215">
        <v>1004</v>
      </c>
      <c r="H155" s="221" t="s">
        <v>5765</v>
      </c>
      <c r="I155" s="215" t="s">
        <v>30540</v>
      </c>
      <c r="J155" s="222" t="s">
        <v>5681</v>
      </c>
      <c r="K155" s="215" t="s">
        <v>330</v>
      </c>
      <c r="L155" s="215" t="s">
        <v>5883</v>
      </c>
    </row>
    <row r="156" spans="1:12" s="215" customFormat="1" x14ac:dyDescent="0.25">
      <c r="A156" s="215" t="s">
        <v>160</v>
      </c>
      <c r="B156" s="215">
        <v>6033</v>
      </c>
      <c r="C156" s="215" t="s">
        <v>200</v>
      </c>
      <c r="D156" s="215">
        <v>191994442</v>
      </c>
      <c r="E156" s="221">
        <v>1080</v>
      </c>
      <c r="F156" s="215">
        <v>1274</v>
      </c>
      <c r="G156" s="215">
        <v>1004</v>
      </c>
      <c r="H156" s="221" t="s">
        <v>5765</v>
      </c>
      <c r="I156" s="215" t="s">
        <v>30541</v>
      </c>
      <c r="J156" s="222" t="s">
        <v>5681</v>
      </c>
      <c r="K156" s="215" t="s">
        <v>330</v>
      </c>
      <c r="L156" s="215" t="s">
        <v>5883</v>
      </c>
    </row>
    <row r="157" spans="1:12" s="215" customFormat="1" x14ac:dyDescent="0.25">
      <c r="A157" s="215" t="s">
        <v>160</v>
      </c>
      <c r="B157" s="215">
        <v>6033</v>
      </c>
      <c r="C157" s="215" t="s">
        <v>200</v>
      </c>
      <c r="D157" s="215">
        <v>191994443</v>
      </c>
      <c r="E157" s="221">
        <v>1080</v>
      </c>
      <c r="F157" s="215">
        <v>1274</v>
      </c>
      <c r="G157" s="215">
        <v>1004</v>
      </c>
      <c r="H157" s="221" t="s">
        <v>5765</v>
      </c>
      <c r="I157" s="215" t="s">
        <v>30542</v>
      </c>
      <c r="J157" s="222" t="s">
        <v>5681</v>
      </c>
      <c r="K157" s="215" t="s">
        <v>330</v>
      </c>
      <c r="L157" s="215" t="s">
        <v>5883</v>
      </c>
    </row>
    <row r="158" spans="1:12" s="215" customFormat="1" x14ac:dyDescent="0.25">
      <c r="A158" s="215" t="s">
        <v>160</v>
      </c>
      <c r="B158" s="215">
        <v>6033</v>
      </c>
      <c r="C158" s="215" t="s">
        <v>200</v>
      </c>
      <c r="D158" s="215">
        <v>191994445</v>
      </c>
      <c r="E158" s="221">
        <v>1080</v>
      </c>
      <c r="F158" s="215">
        <v>1274</v>
      </c>
      <c r="G158" s="215">
        <v>1004</v>
      </c>
      <c r="H158" s="221" t="s">
        <v>5765</v>
      </c>
      <c r="I158" s="215" t="s">
        <v>30543</v>
      </c>
      <c r="J158" s="222" t="s">
        <v>5681</v>
      </c>
      <c r="K158" s="215" t="s">
        <v>330</v>
      </c>
      <c r="L158" s="215" t="s">
        <v>5883</v>
      </c>
    </row>
    <row r="159" spans="1:12" s="215" customFormat="1" x14ac:dyDescent="0.25">
      <c r="A159" s="215" t="s">
        <v>160</v>
      </c>
      <c r="B159" s="215">
        <v>6033</v>
      </c>
      <c r="C159" s="215" t="s">
        <v>200</v>
      </c>
      <c r="D159" s="215">
        <v>191994446</v>
      </c>
      <c r="E159" s="221">
        <v>1080</v>
      </c>
      <c r="F159" s="215">
        <v>1274</v>
      </c>
      <c r="G159" s="215">
        <v>1004</v>
      </c>
      <c r="H159" s="221" t="s">
        <v>5765</v>
      </c>
      <c r="I159" s="215" t="s">
        <v>30544</v>
      </c>
      <c r="J159" s="222" t="s">
        <v>5681</v>
      </c>
      <c r="K159" s="215" t="s">
        <v>330</v>
      </c>
      <c r="L159" s="215" t="s">
        <v>5883</v>
      </c>
    </row>
    <row r="160" spans="1:12" s="215" customFormat="1" x14ac:dyDescent="0.25">
      <c r="A160" s="215" t="s">
        <v>160</v>
      </c>
      <c r="B160" s="215">
        <v>6033</v>
      </c>
      <c r="C160" s="215" t="s">
        <v>200</v>
      </c>
      <c r="D160" s="215">
        <v>191994448</v>
      </c>
      <c r="E160" s="221">
        <v>1080</v>
      </c>
      <c r="F160" s="215">
        <v>1271</v>
      </c>
      <c r="G160" s="215">
        <v>1004</v>
      </c>
      <c r="H160" s="221" t="s">
        <v>5765</v>
      </c>
      <c r="I160" s="215" t="s">
        <v>30545</v>
      </c>
      <c r="J160" s="222" t="s">
        <v>5681</v>
      </c>
      <c r="K160" s="215" t="s">
        <v>330</v>
      </c>
      <c r="L160" s="215" t="s">
        <v>5883</v>
      </c>
    </row>
    <row r="161" spans="1:12" s="215" customFormat="1" x14ac:dyDescent="0.25">
      <c r="A161" s="215" t="s">
        <v>160</v>
      </c>
      <c r="B161" s="215">
        <v>6033</v>
      </c>
      <c r="C161" s="215" t="s">
        <v>200</v>
      </c>
      <c r="D161" s="215">
        <v>191994449</v>
      </c>
      <c r="E161" s="221">
        <v>1080</v>
      </c>
      <c r="F161" s="215">
        <v>1274</v>
      </c>
      <c r="G161" s="215">
        <v>1004</v>
      </c>
      <c r="H161" s="221" t="s">
        <v>5765</v>
      </c>
      <c r="I161" s="215" t="s">
        <v>30546</v>
      </c>
      <c r="J161" s="222" t="s">
        <v>5681</v>
      </c>
      <c r="K161" s="215" t="s">
        <v>330</v>
      </c>
      <c r="L161" s="215" t="s">
        <v>5883</v>
      </c>
    </row>
    <row r="162" spans="1:12" s="215" customFormat="1" x14ac:dyDescent="0.25">
      <c r="A162" s="215" t="s">
        <v>160</v>
      </c>
      <c r="B162" s="215">
        <v>6033</v>
      </c>
      <c r="C162" s="215" t="s">
        <v>200</v>
      </c>
      <c r="D162" s="215">
        <v>191994452</v>
      </c>
      <c r="E162" s="221">
        <v>1080</v>
      </c>
      <c r="F162" s="215">
        <v>1274</v>
      </c>
      <c r="G162" s="215">
        <v>1004</v>
      </c>
      <c r="H162" s="221" t="s">
        <v>5765</v>
      </c>
      <c r="I162" s="215" t="s">
        <v>30547</v>
      </c>
      <c r="J162" s="222" t="s">
        <v>5681</v>
      </c>
      <c r="K162" s="215" t="s">
        <v>330</v>
      </c>
      <c r="L162" s="215" t="s">
        <v>5883</v>
      </c>
    </row>
    <row r="163" spans="1:12" s="215" customFormat="1" x14ac:dyDescent="0.25">
      <c r="A163" s="215" t="s">
        <v>160</v>
      </c>
      <c r="B163" s="215">
        <v>6033</v>
      </c>
      <c r="C163" s="215" t="s">
        <v>200</v>
      </c>
      <c r="D163" s="215">
        <v>191994453</v>
      </c>
      <c r="E163" s="221">
        <v>1080</v>
      </c>
      <c r="F163" s="215">
        <v>1271</v>
      </c>
      <c r="G163" s="215">
        <v>1004</v>
      </c>
      <c r="H163" s="221" t="s">
        <v>5765</v>
      </c>
      <c r="I163" s="215" t="s">
        <v>30548</v>
      </c>
      <c r="J163" s="222" t="s">
        <v>5681</v>
      </c>
      <c r="K163" s="215" t="s">
        <v>330</v>
      </c>
      <c r="L163" s="215" t="s">
        <v>5883</v>
      </c>
    </row>
    <row r="164" spans="1:12" s="215" customFormat="1" x14ac:dyDescent="0.25">
      <c r="A164" s="215" t="s">
        <v>160</v>
      </c>
      <c r="B164" s="215">
        <v>6033</v>
      </c>
      <c r="C164" s="215" t="s">
        <v>200</v>
      </c>
      <c r="D164" s="215">
        <v>191994458</v>
      </c>
      <c r="E164" s="221">
        <v>1080</v>
      </c>
      <c r="F164" s="215">
        <v>1274</v>
      </c>
      <c r="G164" s="215">
        <v>1004</v>
      </c>
      <c r="H164" s="221" t="s">
        <v>5765</v>
      </c>
      <c r="I164" s="215" t="s">
        <v>30549</v>
      </c>
      <c r="J164" s="222" t="s">
        <v>5681</v>
      </c>
      <c r="K164" s="215" t="s">
        <v>330</v>
      </c>
      <c r="L164" s="215" t="s">
        <v>5883</v>
      </c>
    </row>
    <row r="165" spans="1:12" s="215" customFormat="1" x14ac:dyDescent="0.25">
      <c r="A165" s="215" t="s">
        <v>160</v>
      </c>
      <c r="B165" s="215">
        <v>6033</v>
      </c>
      <c r="C165" s="215" t="s">
        <v>200</v>
      </c>
      <c r="D165" s="215">
        <v>191994459</v>
      </c>
      <c r="E165" s="221">
        <v>1080</v>
      </c>
      <c r="F165" s="215">
        <v>1274</v>
      </c>
      <c r="G165" s="215">
        <v>1004</v>
      </c>
      <c r="H165" s="221" t="s">
        <v>5765</v>
      </c>
      <c r="I165" s="215" t="s">
        <v>30550</v>
      </c>
      <c r="J165" s="222" t="s">
        <v>5681</v>
      </c>
      <c r="K165" s="215" t="s">
        <v>330</v>
      </c>
      <c r="L165" s="215" t="s">
        <v>5883</v>
      </c>
    </row>
    <row r="166" spans="1:12" s="215" customFormat="1" x14ac:dyDescent="0.25">
      <c r="A166" s="215" t="s">
        <v>160</v>
      </c>
      <c r="B166" s="215">
        <v>6033</v>
      </c>
      <c r="C166" s="215" t="s">
        <v>200</v>
      </c>
      <c r="D166" s="215">
        <v>191994460</v>
      </c>
      <c r="E166" s="221">
        <v>1080</v>
      </c>
      <c r="G166" s="215">
        <v>1004</v>
      </c>
      <c r="H166" s="221" t="s">
        <v>5765</v>
      </c>
      <c r="I166" s="215" t="s">
        <v>30551</v>
      </c>
      <c r="J166" s="222" t="s">
        <v>5681</v>
      </c>
      <c r="K166" s="215" t="s">
        <v>330</v>
      </c>
      <c r="L166" s="215" t="s">
        <v>5883</v>
      </c>
    </row>
    <row r="167" spans="1:12" s="215" customFormat="1" x14ac:dyDescent="0.25">
      <c r="A167" s="215" t="s">
        <v>160</v>
      </c>
      <c r="B167" s="215">
        <v>6033</v>
      </c>
      <c r="C167" s="215" t="s">
        <v>200</v>
      </c>
      <c r="D167" s="215">
        <v>191994462</v>
      </c>
      <c r="E167" s="221">
        <v>1080</v>
      </c>
      <c r="F167" s="215">
        <v>1274</v>
      </c>
      <c r="G167" s="215">
        <v>1004</v>
      </c>
      <c r="H167" s="221" t="s">
        <v>5765</v>
      </c>
      <c r="I167" s="215" t="s">
        <v>30552</v>
      </c>
      <c r="J167" s="222" t="s">
        <v>5681</v>
      </c>
      <c r="K167" s="215" t="s">
        <v>330</v>
      </c>
      <c r="L167" s="215" t="s">
        <v>5883</v>
      </c>
    </row>
    <row r="168" spans="1:12" s="215" customFormat="1" x14ac:dyDescent="0.25">
      <c r="A168" s="215" t="s">
        <v>160</v>
      </c>
      <c r="B168" s="215">
        <v>6033</v>
      </c>
      <c r="C168" s="215" t="s">
        <v>200</v>
      </c>
      <c r="D168" s="215">
        <v>191994463</v>
      </c>
      <c r="E168" s="221">
        <v>1080</v>
      </c>
      <c r="F168" s="215">
        <v>1274</v>
      </c>
      <c r="G168" s="215">
        <v>1004</v>
      </c>
      <c r="H168" s="221" t="s">
        <v>5765</v>
      </c>
      <c r="I168" s="215" t="s">
        <v>30553</v>
      </c>
      <c r="J168" s="222" t="s">
        <v>5681</v>
      </c>
      <c r="K168" s="215" t="s">
        <v>330</v>
      </c>
      <c r="L168" s="215" t="s">
        <v>5883</v>
      </c>
    </row>
    <row r="169" spans="1:12" s="215" customFormat="1" x14ac:dyDescent="0.25">
      <c r="A169" s="215" t="s">
        <v>160</v>
      </c>
      <c r="B169" s="215">
        <v>6033</v>
      </c>
      <c r="C169" s="215" t="s">
        <v>200</v>
      </c>
      <c r="D169" s="215">
        <v>191994465</v>
      </c>
      <c r="E169" s="221">
        <v>1080</v>
      </c>
      <c r="F169" s="215">
        <v>1271</v>
      </c>
      <c r="G169" s="215">
        <v>1004</v>
      </c>
      <c r="H169" s="221" t="s">
        <v>5765</v>
      </c>
      <c r="I169" s="215" t="s">
        <v>30554</v>
      </c>
      <c r="J169" s="222" t="s">
        <v>5681</v>
      </c>
      <c r="K169" s="215" t="s">
        <v>330</v>
      </c>
      <c r="L169" s="215" t="s">
        <v>5883</v>
      </c>
    </row>
    <row r="170" spans="1:12" s="215" customFormat="1" x14ac:dyDescent="0.25">
      <c r="A170" s="215" t="s">
        <v>160</v>
      </c>
      <c r="B170" s="215">
        <v>6033</v>
      </c>
      <c r="C170" s="215" t="s">
        <v>200</v>
      </c>
      <c r="D170" s="215">
        <v>191994481</v>
      </c>
      <c r="E170" s="221">
        <v>1080</v>
      </c>
      <c r="F170" s="215">
        <v>1274</v>
      </c>
      <c r="G170" s="215">
        <v>1004</v>
      </c>
      <c r="H170" s="221" t="s">
        <v>5765</v>
      </c>
      <c r="I170" s="215" t="s">
        <v>30555</v>
      </c>
      <c r="J170" s="222" t="s">
        <v>5681</v>
      </c>
      <c r="K170" s="215" t="s">
        <v>330</v>
      </c>
      <c r="L170" s="215" t="s">
        <v>5883</v>
      </c>
    </row>
    <row r="171" spans="1:12" s="215" customFormat="1" x14ac:dyDescent="0.25">
      <c r="A171" s="215" t="s">
        <v>160</v>
      </c>
      <c r="B171" s="215">
        <v>6033</v>
      </c>
      <c r="C171" s="215" t="s">
        <v>200</v>
      </c>
      <c r="D171" s="215">
        <v>191994483</v>
      </c>
      <c r="E171" s="221">
        <v>1080</v>
      </c>
      <c r="F171" s="215">
        <v>1274</v>
      </c>
      <c r="G171" s="215">
        <v>1004</v>
      </c>
      <c r="H171" s="221" t="s">
        <v>5765</v>
      </c>
      <c r="I171" s="215" t="s">
        <v>30556</v>
      </c>
      <c r="J171" s="222" t="s">
        <v>5681</v>
      </c>
      <c r="K171" s="215" t="s">
        <v>330</v>
      </c>
      <c r="L171" s="215" t="s">
        <v>5883</v>
      </c>
    </row>
    <row r="172" spans="1:12" s="215" customFormat="1" x14ac:dyDescent="0.25">
      <c r="A172" s="215" t="s">
        <v>160</v>
      </c>
      <c r="B172" s="215">
        <v>6033</v>
      </c>
      <c r="C172" s="215" t="s">
        <v>200</v>
      </c>
      <c r="D172" s="215">
        <v>191994484</v>
      </c>
      <c r="E172" s="221">
        <v>1080</v>
      </c>
      <c r="F172" s="215">
        <v>1274</v>
      </c>
      <c r="G172" s="215">
        <v>1004</v>
      </c>
      <c r="H172" s="221" t="s">
        <v>5765</v>
      </c>
      <c r="I172" s="215" t="s">
        <v>30557</v>
      </c>
      <c r="J172" s="222" t="s">
        <v>5681</v>
      </c>
      <c r="K172" s="215" t="s">
        <v>330</v>
      </c>
      <c r="L172" s="215" t="s">
        <v>5883</v>
      </c>
    </row>
    <row r="173" spans="1:12" s="215" customFormat="1" x14ac:dyDescent="0.25">
      <c r="A173" s="215" t="s">
        <v>160</v>
      </c>
      <c r="B173" s="215">
        <v>6033</v>
      </c>
      <c r="C173" s="215" t="s">
        <v>200</v>
      </c>
      <c r="D173" s="215">
        <v>191994491</v>
      </c>
      <c r="E173" s="221">
        <v>1080</v>
      </c>
      <c r="F173" s="215">
        <v>1274</v>
      </c>
      <c r="G173" s="215">
        <v>1004</v>
      </c>
      <c r="H173" s="221" t="s">
        <v>5765</v>
      </c>
      <c r="I173" s="215" t="s">
        <v>30558</v>
      </c>
      <c r="J173" s="222" t="s">
        <v>5681</v>
      </c>
      <c r="K173" s="215" t="s">
        <v>330</v>
      </c>
      <c r="L173" s="215" t="s">
        <v>5883</v>
      </c>
    </row>
    <row r="174" spans="1:12" s="215" customFormat="1" x14ac:dyDescent="0.25">
      <c r="A174" s="215" t="s">
        <v>160</v>
      </c>
      <c r="B174" s="215">
        <v>6033</v>
      </c>
      <c r="C174" s="215" t="s">
        <v>200</v>
      </c>
      <c r="D174" s="215">
        <v>191994493</v>
      </c>
      <c r="E174" s="221">
        <v>1080</v>
      </c>
      <c r="F174" s="215">
        <v>1274</v>
      </c>
      <c r="G174" s="215">
        <v>1004</v>
      </c>
      <c r="H174" s="221" t="s">
        <v>5765</v>
      </c>
      <c r="I174" s="215" t="s">
        <v>30559</v>
      </c>
      <c r="J174" s="222" t="s">
        <v>5681</v>
      </c>
      <c r="K174" s="215" t="s">
        <v>330</v>
      </c>
      <c r="L174" s="215" t="s">
        <v>5883</v>
      </c>
    </row>
    <row r="175" spans="1:12" s="215" customFormat="1" x14ac:dyDescent="0.25">
      <c r="A175" s="215" t="s">
        <v>160</v>
      </c>
      <c r="B175" s="215">
        <v>6033</v>
      </c>
      <c r="C175" s="215" t="s">
        <v>200</v>
      </c>
      <c r="D175" s="215">
        <v>191994495</v>
      </c>
      <c r="E175" s="221">
        <v>1080</v>
      </c>
      <c r="F175" s="215">
        <v>1274</v>
      </c>
      <c r="G175" s="215">
        <v>1004</v>
      </c>
      <c r="H175" s="221" t="s">
        <v>5765</v>
      </c>
      <c r="I175" s="215" t="s">
        <v>30560</v>
      </c>
      <c r="J175" s="222" t="s">
        <v>5681</v>
      </c>
      <c r="K175" s="215" t="s">
        <v>330</v>
      </c>
      <c r="L175" s="215" t="s">
        <v>5883</v>
      </c>
    </row>
    <row r="176" spans="1:12" s="215" customFormat="1" x14ac:dyDescent="0.25">
      <c r="A176" s="215" t="s">
        <v>160</v>
      </c>
      <c r="B176" s="215">
        <v>6033</v>
      </c>
      <c r="C176" s="215" t="s">
        <v>200</v>
      </c>
      <c r="D176" s="215">
        <v>191994496</v>
      </c>
      <c r="E176" s="221">
        <v>1080</v>
      </c>
      <c r="F176" s="215">
        <v>1274</v>
      </c>
      <c r="G176" s="215">
        <v>1004</v>
      </c>
      <c r="H176" s="221" t="s">
        <v>5765</v>
      </c>
      <c r="I176" s="215" t="s">
        <v>30561</v>
      </c>
      <c r="J176" s="222" t="s">
        <v>5681</v>
      </c>
      <c r="K176" s="215" t="s">
        <v>330</v>
      </c>
      <c r="L176" s="215" t="s">
        <v>5883</v>
      </c>
    </row>
    <row r="177" spans="1:12" s="215" customFormat="1" x14ac:dyDescent="0.25">
      <c r="A177" s="215" t="s">
        <v>160</v>
      </c>
      <c r="B177" s="215">
        <v>6033</v>
      </c>
      <c r="C177" s="215" t="s">
        <v>200</v>
      </c>
      <c r="D177" s="215">
        <v>191994497</v>
      </c>
      <c r="E177" s="221">
        <v>1080</v>
      </c>
      <c r="F177" s="215">
        <v>1274</v>
      </c>
      <c r="G177" s="215">
        <v>1004</v>
      </c>
      <c r="H177" s="221" t="s">
        <v>5765</v>
      </c>
      <c r="I177" s="215" t="s">
        <v>30562</v>
      </c>
      <c r="J177" s="222" t="s">
        <v>5681</v>
      </c>
      <c r="K177" s="215" t="s">
        <v>330</v>
      </c>
      <c r="L177" s="215" t="s">
        <v>5883</v>
      </c>
    </row>
    <row r="178" spans="1:12" s="215" customFormat="1" x14ac:dyDescent="0.25">
      <c r="A178" s="215" t="s">
        <v>160</v>
      </c>
      <c r="B178" s="215">
        <v>6034</v>
      </c>
      <c r="C178" s="215" t="s">
        <v>201</v>
      </c>
      <c r="D178" s="215">
        <v>903815</v>
      </c>
      <c r="E178" s="221">
        <v>1040</v>
      </c>
      <c r="F178" s="215">
        <v>1211</v>
      </c>
      <c r="G178" s="215">
        <v>1004</v>
      </c>
      <c r="H178" s="221" t="s">
        <v>5766</v>
      </c>
      <c r="I178" s="215" t="s">
        <v>24054</v>
      </c>
      <c r="J178" s="222" t="s">
        <v>5681</v>
      </c>
      <c r="K178" s="215" t="s">
        <v>330</v>
      </c>
      <c r="L178" s="215" t="s">
        <v>7494</v>
      </c>
    </row>
    <row r="179" spans="1:12" s="215" customFormat="1" x14ac:dyDescent="0.25">
      <c r="A179" s="215" t="s">
        <v>160</v>
      </c>
      <c r="B179" s="215">
        <v>6034</v>
      </c>
      <c r="C179" s="215" t="s">
        <v>201</v>
      </c>
      <c r="D179" s="215">
        <v>9025870</v>
      </c>
      <c r="E179" s="221">
        <v>1060</v>
      </c>
      <c r="G179" s="215">
        <v>1004</v>
      </c>
      <c r="H179" s="221" t="s">
        <v>5766</v>
      </c>
      <c r="I179" s="215" t="s">
        <v>24054</v>
      </c>
      <c r="J179" s="222" t="s">
        <v>5681</v>
      </c>
      <c r="K179" s="215" t="s">
        <v>330</v>
      </c>
      <c r="L179" s="215" t="s">
        <v>5866</v>
      </c>
    </row>
    <row r="180" spans="1:12" s="215" customFormat="1" x14ac:dyDescent="0.25">
      <c r="A180" s="215" t="s">
        <v>160</v>
      </c>
      <c r="B180" s="215">
        <v>6034</v>
      </c>
      <c r="C180" s="215" t="s">
        <v>201</v>
      </c>
      <c r="D180" s="215">
        <v>190206053</v>
      </c>
      <c r="E180" s="221">
        <v>1060</v>
      </c>
      <c r="G180" s="215">
        <v>1004</v>
      </c>
      <c r="H180" s="221" t="s">
        <v>5766</v>
      </c>
      <c r="I180" s="215" t="s">
        <v>24055</v>
      </c>
      <c r="J180" s="222" t="s">
        <v>5681</v>
      </c>
      <c r="K180" s="215" t="s">
        <v>330</v>
      </c>
      <c r="L180" s="215" t="s">
        <v>5887</v>
      </c>
    </row>
    <row r="181" spans="1:12" s="215" customFormat="1" x14ac:dyDescent="0.25">
      <c r="A181" s="215" t="s">
        <v>160</v>
      </c>
      <c r="B181" s="215">
        <v>6034</v>
      </c>
      <c r="C181" s="215" t="s">
        <v>201</v>
      </c>
      <c r="D181" s="215">
        <v>190383813</v>
      </c>
      <c r="E181" s="221">
        <v>1060</v>
      </c>
      <c r="G181" s="215">
        <v>1004</v>
      </c>
      <c r="H181" s="221" t="s">
        <v>5766</v>
      </c>
      <c r="I181" s="215" t="s">
        <v>24054</v>
      </c>
      <c r="J181" s="222" t="s">
        <v>5681</v>
      </c>
      <c r="K181" s="215" t="s">
        <v>330</v>
      </c>
      <c r="L181" s="215" t="s">
        <v>5866</v>
      </c>
    </row>
    <row r="182" spans="1:12" s="215" customFormat="1" x14ac:dyDescent="0.25">
      <c r="A182" s="215" t="s">
        <v>160</v>
      </c>
      <c r="B182" s="215">
        <v>6034</v>
      </c>
      <c r="C182" s="215" t="s">
        <v>201</v>
      </c>
      <c r="D182" s="215">
        <v>190540688</v>
      </c>
      <c r="E182" s="221">
        <v>1060</v>
      </c>
      <c r="F182" s="215">
        <v>1242</v>
      </c>
      <c r="G182" s="215">
        <v>1004</v>
      </c>
      <c r="H182" s="221" t="s">
        <v>5766</v>
      </c>
      <c r="I182" s="215" t="s">
        <v>24056</v>
      </c>
      <c r="J182" s="222" t="s">
        <v>5681</v>
      </c>
      <c r="K182" s="215" t="s">
        <v>330</v>
      </c>
      <c r="L182" s="215" t="s">
        <v>5882</v>
      </c>
    </row>
    <row r="183" spans="1:12" s="215" customFormat="1" x14ac:dyDescent="0.25">
      <c r="A183" s="215" t="s">
        <v>160</v>
      </c>
      <c r="B183" s="215">
        <v>6034</v>
      </c>
      <c r="C183" s="215" t="s">
        <v>201</v>
      </c>
      <c r="D183" s="215">
        <v>190697829</v>
      </c>
      <c r="E183" s="221">
        <v>1020</v>
      </c>
      <c r="F183" s="215">
        <v>1122</v>
      </c>
      <c r="G183" s="215">
        <v>1004</v>
      </c>
      <c r="H183" s="221" t="s">
        <v>5766</v>
      </c>
      <c r="I183" s="215" t="s">
        <v>24057</v>
      </c>
      <c r="J183" s="222" t="s">
        <v>5681</v>
      </c>
      <c r="K183" s="215" t="s">
        <v>330</v>
      </c>
      <c r="L183" s="215" t="s">
        <v>7495</v>
      </c>
    </row>
    <row r="184" spans="1:12" s="215" customFormat="1" x14ac:dyDescent="0.25">
      <c r="A184" s="215" t="s">
        <v>160</v>
      </c>
      <c r="B184" s="215">
        <v>6034</v>
      </c>
      <c r="C184" s="215" t="s">
        <v>201</v>
      </c>
      <c r="D184" s="215">
        <v>190996330</v>
      </c>
      <c r="E184" s="221">
        <v>1060</v>
      </c>
      <c r="F184" s="215">
        <v>1242</v>
      </c>
      <c r="G184" s="215">
        <v>1004</v>
      </c>
      <c r="H184" s="221" t="s">
        <v>5766</v>
      </c>
      <c r="I184" s="215" t="s">
        <v>24058</v>
      </c>
      <c r="J184" s="222" t="s">
        <v>5681</v>
      </c>
      <c r="K184" s="215" t="s">
        <v>330</v>
      </c>
      <c r="L184" s="215" t="s">
        <v>5882</v>
      </c>
    </row>
    <row r="185" spans="1:12" s="215" customFormat="1" x14ac:dyDescent="0.25">
      <c r="A185" s="215" t="s">
        <v>160</v>
      </c>
      <c r="B185" s="215">
        <v>6034</v>
      </c>
      <c r="C185" s="215" t="s">
        <v>201</v>
      </c>
      <c r="D185" s="215">
        <v>191038224</v>
      </c>
      <c r="E185" s="221">
        <v>1060</v>
      </c>
      <c r="F185" s="215">
        <v>1242</v>
      </c>
      <c r="G185" s="215">
        <v>1004</v>
      </c>
      <c r="H185" s="221" t="s">
        <v>5766</v>
      </c>
      <c r="I185" s="215" t="s">
        <v>24059</v>
      </c>
      <c r="J185" s="222" t="s">
        <v>5681</v>
      </c>
      <c r="K185" s="215" t="s">
        <v>330</v>
      </c>
      <c r="L185" s="215" t="s">
        <v>5882</v>
      </c>
    </row>
    <row r="186" spans="1:12" s="215" customFormat="1" x14ac:dyDescent="0.25">
      <c r="A186" s="215" t="s">
        <v>160</v>
      </c>
      <c r="B186" s="215">
        <v>6034</v>
      </c>
      <c r="C186" s="215" t="s">
        <v>201</v>
      </c>
      <c r="D186" s="215">
        <v>191041933</v>
      </c>
      <c r="E186" s="221">
        <v>1080</v>
      </c>
      <c r="F186" s="215">
        <v>1274</v>
      </c>
      <c r="G186" s="215">
        <v>1004</v>
      </c>
      <c r="H186" s="221" t="s">
        <v>5765</v>
      </c>
      <c r="I186" s="215" t="s">
        <v>8346</v>
      </c>
      <c r="J186" s="222" t="s">
        <v>5681</v>
      </c>
      <c r="K186" s="215" t="s">
        <v>330</v>
      </c>
      <c r="L186" s="215" t="s">
        <v>5883</v>
      </c>
    </row>
    <row r="187" spans="1:12" s="215" customFormat="1" x14ac:dyDescent="0.25">
      <c r="A187" s="215" t="s">
        <v>160</v>
      </c>
      <c r="B187" s="215">
        <v>6034</v>
      </c>
      <c r="C187" s="215" t="s">
        <v>201</v>
      </c>
      <c r="D187" s="215">
        <v>191042331</v>
      </c>
      <c r="E187" s="221">
        <v>1080</v>
      </c>
      <c r="G187" s="215">
        <v>1004</v>
      </c>
      <c r="H187" s="221" t="s">
        <v>5765</v>
      </c>
      <c r="I187" s="215" t="s">
        <v>8347</v>
      </c>
      <c r="J187" s="222" t="s">
        <v>5681</v>
      </c>
      <c r="K187" s="215" t="s">
        <v>330</v>
      </c>
      <c r="L187" s="215" t="s">
        <v>5883</v>
      </c>
    </row>
    <row r="188" spans="1:12" s="215" customFormat="1" x14ac:dyDescent="0.25">
      <c r="A188" s="215" t="s">
        <v>160</v>
      </c>
      <c r="B188" s="215">
        <v>6034</v>
      </c>
      <c r="C188" s="215" t="s">
        <v>201</v>
      </c>
      <c r="D188" s="215">
        <v>191085611</v>
      </c>
      <c r="E188" s="221">
        <v>1060</v>
      </c>
      <c r="F188" s="215">
        <v>1274</v>
      </c>
      <c r="G188" s="215">
        <v>1004</v>
      </c>
      <c r="H188" s="221" t="s">
        <v>5766</v>
      </c>
      <c r="I188" s="215" t="s">
        <v>5741</v>
      </c>
      <c r="J188" s="222" t="s">
        <v>5681</v>
      </c>
      <c r="K188" s="215" t="s">
        <v>330</v>
      </c>
      <c r="L188" s="215" t="s">
        <v>5882</v>
      </c>
    </row>
    <row r="189" spans="1:12" s="215" customFormat="1" x14ac:dyDescent="0.25">
      <c r="A189" s="215" t="s">
        <v>160</v>
      </c>
      <c r="B189" s="215">
        <v>6034</v>
      </c>
      <c r="C189" s="215" t="s">
        <v>201</v>
      </c>
      <c r="D189" s="215">
        <v>191086271</v>
      </c>
      <c r="E189" s="221">
        <v>1060</v>
      </c>
      <c r="F189" s="215">
        <v>1242</v>
      </c>
      <c r="G189" s="215">
        <v>1004</v>
      </c>
      <c r="H189" s="221" t="s">
        <v>5766</v>
      </c>
      <c r="I189" s="215" t="s">
        <v>24060</v>
      </c>
      <c r="J189" s="222" t="s">
        <v>5681</v>
      </c>
      <c r="K189" s="215" t="s">
        <v>330</v>
      </c>
      <c r="L189" s="215" t="s">
        <v>5882</v>
      </c>
    </row>
    <row r="190" spans="1:12" s="215" customFormat="1" x14ac:dyDescent="0.25">
      <c r="A190" s="215" t="s">
        <v>160</v>
      </c>
      <c r="B190" s="215">
        <v>6034</v>
      </c>
      <c r="C190" s="215" t="s">
        <v>201</v>
      </c>
      <c r="D190" s="215">
        <v>191093430</v>
      </c>
      <c r="E190" s="221">
        <v>1060</v>
      </c>
      <c r="F190" s="215">
        <v>1242</v>
      </c>
      <c r="G190" s="215">
        <v>1004</v>
      </c>
      <c r="H190" s="221" t="s">
        <v>5766</v>
      </c>
      <c r="I190" s="215" t="s">
        <v>24061</v>
      </c>
      <c r="J190" s="222" t="s">
        <v>5681</v>
      </c>
      <c r="K190" s="215" t="s">
        <v>330</v>
      </c>
      <c r="L190" s="215" t="s">
        <v>5882</v>
      </c>
    </row>
    <row r="191" spans="1:12" s="215" customFormat="1" x14ac:dyDescent="0.25">
      <c r="A191" s="215" t="s">
        <v>160</v>
      </c>
      <c r="B191" s="215">
        <v>6034</v>
      </c>
      <c r="C191" s="215" t="s">
        <v>201</v>
      </c>
      <c r="D191" s="215">
        <v>191183871</v>
      </c>
      <c r="E191" s="221">
        <v>1060</v>
      </c>
      <c r="F191" s="215">
        <v>1242</v>
      </c>
      <c r="G191" s="215">
        <v>1004</v>
      </c>
      <c r="H191" s="221" t="s">
        <v>5766</v>
      </c>
      <c r="I191" s="215" t="s">
        <v>24057</v>
      </c>
      <c r="J191" s="222" t="s">
        <v>5681</v>
      </c>
      <c r="K191" s="215" t="s">
        <v>330</v>
      </c>
      <c r="L191" s="215" t="s">
        <v>5867</v>
      </c>
    </row>
    <row r="192" spans="1:12" s="215" customFormat="1" x14ac:dyDescent="0.25">
      <c r="A192" s="215" t="s">
        <v>160</v>
      </c>
      <c r="B192" s="215">
        <v>6034</v>
      </c>
      <c r="C192" s="215" t="s">
        <v>201</v>
      </c>
      <c r="D192" s="215">
        <v>191521593</v>
      </c>
      <c r="E192" s="221">
        <v>1060</v>
      </c>
      <c r="F192" s="215">
        <v>1252</v>
      </c>
      <c r="G192" s="215">
        <v>1004</v>
      </c>
      <c r="H192" s="221" t="s">
        <v>5766</v>
      </c>
      <c r="I192" s="215" t="s">
        <v>24062</v>
      </c>
      <c r="J192" s="222" t="s">
        <v>5681</v>
      </c>
      <c r="K192" s="215" t="s">
        <v>330</v>
      </c>
      <c r="L192" s="215" t="s">
        <v>5882</v>
      </c>
    </row>
    <row r="193" spans="1:12" s="215" customFormat="1" x14ac:dyDescent="0.25">
      <c r="A193" s="215" t="s">
        <v>160</v>
      </c>
      <c r="B193" s="215">
        <v>6034</v>
      </c>
      <c r="C193" s="215" t="s">
        <v>201</v>
      </c>
      <c r="D193" s="215">
        <v>191636415</v>
      </c>
      <c r="E193" s="221">
        <v>1060</v>
      </c>
      <c r="F193" s="215">
        <v>1242</v>
      </c>
      <c r="G193" s="215">
        <v>1004</v>
      </c>
      <c r="H193" s="221" t="s">
        <v>5766</v>
      </c>
      <c r="I193" s="215" t="s">
        <v>5742</v>
      </c>
      <c r="J193" s="222" t="s">
        <v>5681</v>
      </c>
      <c r="K193" s="215" t="s">
        <v>330</v>
      </c>
      <c r="L193" s="215" t="s">
        <v>5882</v>
      </c>
    </row>
    <row r="194" spans="1:12" s="215" customFormat="1" x14ac:dyDescent="0.25">
      <c r="A194" s="215" t="s">
        <v>160</v>
      </c>
      <c r="B194" s="215">
        <v>6034</v>
      </c>
      <c r="C194" s="215" t="s">
        <v>201</v>
      </c>
      <c r="D194" s="215">
        <v>192001987</v>
      </c>
      <c r="E194" s="221">
        <v>1060</v>
      </c>
      <c r="F194" s="215">
        <v>1261</v>
      </c>
      <c r="G194" s="215">
        <v>1003</v>
      </c>
      <c r="H194" s="221" t="s">
        <v>5766</v>
      </c>
      <c r="I194" s="215" t="s">
        <v>24063</v>
      </c>
      <c r="J194" s="222" t="s">
        <v>5681</v>
      </c>
      <c r="K194" s="215" t="s">
        <v>330</v>
      </c>
      <c r="L194" s="215" t="s">
        <v>5882</v>
      </c>
    </row>
    <row r="195" spans="1:12" s="215" customFormat="1" x14ac:dyDescent="0.25">
      <c r="A195" s="215" t="s">
        <v>160</v>
      </c>
      <c r="B195" s="215">
        <v>6037</v>
      </c>
      <c r="C195" s="215" t="s">
        <v>367</v>
      </c>
      <c r="D195" s="215">
        <v>900683</v>
      </c>
      <c r="E195" s="221">
        <v>1030</v>
      </c>
      <c r="F195" s="215">
        <v>1122</v>
      </c>
      <c r="G195" s="215">
        <v>1004</v>
      </c>
      <c r="H195" s="221" t="s">
        <v>5766</v>
      </c>
      <c r="I195" s="215" t="s">
        <v>30563</v>
      </c>
      <c r="J195" s="222" t="s">
        <v>5681</v>
      </c>
      <c r="K195" s="215" t="s">
        <v>330</v>
      </c>
      <c r="L195" s="215" t="s">
        <v>5885</v>
      </c>
    </row>
    <row r="196" spans="1:12" s="215" customFormat="1" x14ac:dyDescent="0.25">
      <c r="A196" s="215" t="s">
        <v>160</v>
      </c>
      <c r="B196" s="215">
        <v>6037</v>
      </c>
      <c r="C196" s="215" t="s">
        <v>367</v>
      </c>
      <c r="D196" s="215">
        <v>904789</v>
      </c>
      <c r="E196" s="221">
        <v>1080</v>
      </c>
      <c r="F196" s="215">
        <v>1242</v>
      </c>
      <c r="G196" s="215">
        <v>1004</v>
      </c>
      <c r="H196" s="221" t="s">
        <v>5765</v>
      </c>
      <c r="I196" s="215" t="s">
        <v>28409</v>
      </c>
      <c r="J196" s="222" t="s">
        <v>5681</v>
      </c>
      <c r="K196" s="215" t="s">
        <v>330</v>
      </c>
      <c r="L196" s="215" t="s">
        <v>5883</v>
      </c>
    </row>
    <row r="197" spans="1:12" s="215" customFormat="1" x14ac:dyDescent="0.25">
      <c r="A197" s="215" t="s">
        <v>160</v>
      </c>
      <c r="B197" s="215">
        <v>6037</v>
      </c>
      <c r="C197" s="215" t="s">
        <v>367</v>
      </c>
      <c r="D197" s="215">
        <v>904817</v>
      </c>
      <c r="E197" s="221">
        <v>1020</v>
      </c>
      <c r="F197" s="215">
        <v>1121</v>
      </c>
      <c r="G197" s="215">
        <v>1004</v>
      </c>
      <c r="H197" s="221" t="s">
        <v>5766</v>
      </c>
      <c r="I197" s="215" t="s">
        <v>24064</v>
      </c>
      <c r="J197" s="222" t="s">
        <v>5681</v>
      </c>
      <c r="K197" s="215" t="s">
        <v>330</v>
      </c>
      <c r="L197" s="215" t="s">
        <v>5884</v>
      </c>
    </row>
    <row r="198" spans="1:12" s="215" customFormat="1" x14ac:dyDescent="0.25">
      <c r="A198" s="215" t="s">
        <v>160</v>
      </c>
      <c r="B198" s="215">
        <v>6037</v>
      </c>
      <c r="C198" s="215" t="s">
        <v>367</v>
      </c>
      <c r="D198" s="215">
        <v>9025883</v>
      </c>
      <c r="E198" s="221">
        <v>1020</v>
      </c>
      <c r="F198" s="215">
        <v>1122</v>
      </c>
      <c r="G198" s="215">
        <v>1004</v>
      </c>
      <c r="H198" s="221" t="s">
        <v>5766</v>
      </c>
      <c r="I198" s="215" t="s">
        <v>30564</v>
      </c>
      <c r="J198" s="222" t="s">
        <v>5681</v>
      </c>
      <c r="K198" s="215" t="s">
        <v>330</v>
      </c>
      <c r="L198" s="215" t="s">
        <v>5884</v>
      </c>
    </row>
    <row r="199" spans="1:12" s="215" customFormat="1" x14ac:dyDescent="0.25">
      <c r="A199" s="215" t="s">
        <v>160</v>
      </c>
      <c r="B199" s="215">
        <v>6037</v>
      </c>
      <c r="C199" s="215" t="s">
        <v>367</v>
      </c>
      <c r="D199" s="215">
        <v>9033896</v>
      </c>
      <c r="E199" s="221">
        <v>1060</v>
      </c>
      <c r="F199" s="215">
        <v>1220</v>
      </c>
      <c r="G199" s="215">
        <v>1004</v>
      </c>
      <c r="H199" s="221" t="s">
        <v>5766</v>
      </c>
      <c r="I199" s="215" t="s">
        <v>24065</v>
      </c>
      <c r="J199" s="222" t="s">
        <v>5681</v>
      </c>
      <c r="K199" s="215" t="s">
        <v>330</v>
      </c>
      <c r="L199" s="215" t="s">
        <v>5882</v>
      </c>
    </row>
    <row r="200" spans="1:12" s="215" customFormat="1" x14ac:dyDescent="0.25">
      <c r="A200" s="215" t="s">
        <v>160</v>
      </c>
      <c r="B200" s="215">
        <v>6037</v>
      </c>
      <c r="C200" s="215" t="s">
        <v>367</v>
      </c>
      <c r="D200" s="215">
        <v>190104113</v>
      </c>
      <c r="E200" s="221">
        <v>1060</v>
      </c>
      <c r="G200" s="215">
        <v>1004</v>
      </c>
      <c r="H200" s="221" t="s">
        <v>5766</v>
      </c>
      <c r="I200" s="215" t="s">
        <v>30565</v>
      </c>
      <c r="J200" s="222" t="s">
        <v>5681</v>
      </c>
      <c r="K200" s="215" t="s">
        <v>330</v>
      </c>
      <c r="L200" s="215" t="s">
        <v>5882</v>
      </c>
    </row>
    <row r="201" spans="1:12" s="215" customFormat="1" x14ac:dyDescent="0.25">
      <c r="A201" s="215" t="s">
        <v>160</v>
      </c>
      <c r="B201" s="215">
        <v>6037</v>
      </c>
      <c r="C201" s="215" t="s">
        <v>367</v>
      </c>
      <c r="D201" s="215">
        <v>190163498</v>
      </c>
      <c r="E201" s="221">
        <v>1020</v>
      </c>
      <c r="F201" s="215">
        <v>1122</v>
      </c>
      <c r="G201" s="215">
        <v>1004</v>
      </c>
      <c r="H201" s="221" t="s">
        <v>5766</v>
      </c>
      <c r="I201" s="215" t="s">
        <v>31311</v>
      </c>
      <c r="J201" s="222" t="s">
        <v>5681</v>
      </c>
      <c r="K201" s="215" t="s">
        <v>330</v>
      </c>
      <c r="L201" s="215" t="s">
        <v>31317</v>
      </c>
    </row>
    <row r="202" spans="1:12" s="215" customFormat="1" x14ac:dyDescent="0.25">
      <c r="A202" s="215" t="s">
        <v>160</v>
      </c>
      <c r="B202" s="215">
        <v>6037</v>
      </c>
      <c r="C202" s="215" t="s">
        <v>367</v>
      </c>
      <c r="D202" s="215">
        <v>190204018</v>
      </c>
      <c r="E202" s="221">
        <v>1060</v>
      </c>
      <c r="F202" s="215">
        <v>1230</v>
      </c>
      <c r="G202" s="215">
        <v>1004</v>
      </c>
      <c r="H202" s="221" t="s">
        <v>5766</v>
      </c>
      <c r="I202" s="215" t="s">
        <v>24066</v>
      </c>
      <c r="J202" s="222" t="s">
        <v>5681</v>
      </c>
      <c r="K202" s="215" t="s">
        <v>330</v>
      </c>
      <c r="L202" s="215" t="s">
        <v>5882</v>
      </c>
    </row>
    <row r="203" spans="1:12" s="215" customFormat="1" x14ac:dyDescent="0.25">
      <c r="A203" s="215" t="s">
        <v>160</v>
      </c>
      <c r="B203" s="215">
        <v>6037</v>
      </c>
      <c r="C203" s="215" t="s">
        <v>367</v>
      </c>
      <c r="D203" s="215">
        <v>190284088</v>
      </c>
      <c r="E203" s="221">
        <v>1020</v>
      </c>
      <c r="F203" s="215">
        <v>1110</v>
      </c>
      <c r="G203" s="215">
        <v>1004</v>
      </c>
      <c r="H203" s="221" t="s">
        <v>5766</v>
      </c>
      <c r="I203" s="215" t="s">
        <v>31312</v>
      </c>
      <c r="J203" s="222" t="s">
        <v>5681</v>
      </c>
      <c r="K203" s="215" t="s">
        <v>330</v>
      </c>
      <c r="L203" s="215" t="s">
        <v>31318</v>
      </c>
    </row>
    <row r="204" spans="1:12" s="215" customFormat="1" x14ac:dyDescent="0.25">
      <c r="A204" s="215" t="s">
        <v>160</v>
      </c>
      <c r="B204" s="215">
        <v>6037</v>
      </c>
      <c r="C204" s="215" t="s">
        <v>367</v>
      </c>
      <c r="D204" s="215">
        <v>190312248</v>
      </c>
      <c r="E204" s="221">
        <v>1020</v>
      </c>
      <c r="F204" s="215">
        <v>1122</v>
      </c>
      <c r="G204" s="215">
        <v>1004</v>
      </c>
      <c r="H204" s="221" t="s">
        <v>5766</v>
      </c>
      <c r="I204" s="215" t="s">
        <v>30566</v>
      </c>
      <c r="J204" s="222" t="s">
        <v>5681</v>
      </c>
      <c r="K204" s="215" t="s">
        <v>330</v>
      </c>
      <c r="L204" s="215" t="s">
        <v>31204</v>
      </c>
    </row>
    <row r="205" spans="1:12" s="215" customFormat="1" x14ac:dyDescent="0.25">
      <c r="A205" s="215" t="s">
        <v>160</v>
      </c>
      <c r="B205" s="215">
        <v>6037</v>
      </c>
      <c r="C205" s="215" t="s">
        <v>367</v>
      </c>
      <c r="D205" s="215">
        <v>190720269</v>
      </c>
      <c r="E205" s="221">
        <v>1020</v>
      </c>
      <c r="F205" s="215">
        <v>1110</v>
      </c>
      <c r="G205" s="215">
        <v>1004</v>
      </c>
      <c r="H205" s="221" t="s">
        <v>5766</v>
      </c>
      <c r="I205" s="215" t="s">
        <v>30567</v>
      </c>
      <c r="J205" s="222" t="s">
        <v>5681</v>
      </c>
      <c r="K205" s="215" t="s">
        <v>330</v>
      </c>
      <c r="L205" s="215" t="s">
        <v>5884</v>
      </c>
    </row>
    <row r="206" spans="1:12" s="215" customFormat="1" x14ac:dyDescent="0.25">
      <c r="A206" s="215" t="s">
        <v>160</v>
      </c>
      <c r="B206" s="215">
        <v>6037</v>
      </c>
      <c r="C206" s="215" t="s">
        <v>367</v>
      </c>
      <c r="D206" s="215">
        <v>190965569</v>
      </c>
      <c r="E206" s="221">
        <v>1060</v>
      </c>
      <c r="F206" s="215">
        <v>1242</v>
      </c>
      <c r="G206" s="215">
        <v>1004</v>
      </c>
      <c r="H206" s="221" t="s">
        <v>5766</v>
      </c>
      <c r="I206" s="215" t="s">
        <v>30568</v>
      </c>
      <c r="J206" s="222" t="s">
        <v>5681</v>
      </c>
      <c r="K206" s="215" t="s">
        <v>330</v>
      </c>
      <c r="L206" s="215" t="s">
        <v>5882</v>
      </c>
    </row>
    <row r="207" spans="1:12" s="215" customFormat="1" x14ac:dyDescent="0.25">
      <c r="A207" s="215" t="s">
        <v>160</v>
      </c>
      <c r="B207" s="215">
        <v>6037</v>
      </c>
      <c r="C207" s="215" t="s">
        <v>367</v>
      </c>
      <c r="D207" s="215">
        <v>190968929</v>
      </c>
      <c r="E207" s="221">
        <v>1040</v>
      </c>
      <c r="G207" s="215">
        <v>1004</v>
      </c>
      <c r="H207" s="221" t="s">
        <v>5766</v>
      </c>
      <c r="I207" s="215" t="s">
        <v>30569</v>
      </c>
      <c r="J207" s="222" t="s">
        <v>5681</v>
      </c>
      <c r="K207" s="215" t="s">
        <v>330</v>
      </c>
      <c r="L207" s="215" t="s">
        <v>31205</v>
      </c>
    </row>
    <row r="208" spans="1:12" s="215" customFormat="1" x14ac:dyDescent="0.25">
      <c r="A208" s="215" t="s">
        <v>160</v>
      </c>
      <c r="B208" s="215">
        <v>6037</v>
      </c>
      <c r="C208" s="215" t="s">
        <v>367</v>
      </c>
      <c r="D208" s="215">
        <v>191380430</v>
      </c>
      <c r="E208" s="221">
        <v>1020</v>
      </c>
      <c r="F208" s="215">
        <v>1110</v>
      </c>
      <c r="G208" s="215">
        <v>1004</v>
      </c>
      <c r="H208" s="221" t="s">
        <v>5766</v>
      </c>
      <c r="I208" s="215" t="s">
        <v>30570</v>
      </c>
      <c r="J208" s="222" t="s">
        <v>5681</v>
      </c>
      <c r="K208" s="215" t="s">
        <v>330</v>
      </c>
      <c r="L208" s="215" t="s">
        <v>31206</v>
      </c>
    </row>
    <row r="209" spans="1:12" s="215" customFormat="1" x14ac:dyDescent="0.25">
      <c r="A209" s="215" t="s">
        <v>160</v>
      </c>
      <c r="B209" s="215">
        <v>6037</v>
      </c>
      <c r="C209" s="215" t="s">
        <v>367</v>
      </c>
      <c r="D209" s="215">
        <v>191608413</v>
      </c>
      <c r="E209" s="221">
        <v>1020</v>
      </c>
      <c r="F209" s="215">
        <v>1110</v>
      </c>
      <c r="G209" s="215">
        <v>1004</v>
      </c>
      <c r="H209" s="221" t="s">
        <v>5766</v>
      </c>
      <c r="I209" s="215" t="s">
        <v>30571</v>
      </c>
      <c r="J209" s="222" t="s">
        <v>5681</v>
      </c>
      <c r="K209" s="215" t="s">
        <v>330</v>
      </c>
      <c r="L209" s="215" t="s">
        <v>5884</v>
      </c>
    </row>
    <row r="210" spans="1:12" s="215" customFormat="1" x14ac:dyDescent="0.25">
      <c r="A210" s="215" t="s">
        <v>160</v>
      </c>
      <c r="B210" s="215">
        <v>6037</v>
      </c>
      <c r="C210" s="215" t="s">
        <v>367</v>
      </c>
      <c r="D210" s="215">
        <v>191612090</v>
      </c>
      <c r="E210" s="221">
        <v>1020</v>
      </c>
      <c r="F210" s="215">
        <v>1110</v>
      </c>
      <c r="G210" s="215">
        <v>1004</v>
      </c>
      <c r="H210" s="221" t="s">
        <v>5766</v>
      </c>
      <c r="I210" s="215" t="s">
        <v>30572</v>
      </c>
      <c r="J210" s="222" t="s">
        <v>5681</v>
      </c>
      <c r="K210" s="215" t="s">
        <v>330</v>
      </c>
      <c r="L210" s="215" t="s">
        <v>31207</v>
      </c>
    </row>
    <row r="211" spans="1:12" s="215" customFormat="1" x14ac:dyDescent="0.25">
      <c r="A211" s="215" t="s">
        <v>160</v>
      </c>
      <c r="B211" s="215">
        <v>6037</v>
      </c>
      <c r="C211" s="215" t="s">
        <v>367</v>
      </c>
      <c r="D211" s="215">
        <v>191675413</v>
      </c>
      <c r="E211" s="221">
        <v>1020</v>
      </c>
      <c r="F211" s="215">
        <v>1110</v>
      </c>
      <c r="G211" s="215">
        <v>1003</v>
      </c>
      <c r="H211" s="221" t="s">
        <v>5766</v>
      </c>
      <c r="I211" s="215" t="s">
        <v>30573</v>
      </c>
      <c r="J211" s="222" t="s">
        <v>5681</v>
      </c>
      <c r="K211" s="215" t="s">
        <v>330</v>
      </c>
      <c r="L211" s="215" t="s">
        <v>5884</v>
      </c>
    </row>
    <row r="212" spans="1:12" s="215" customFormat="1" x14ac:dyDescent="0.25">
      <c r="A212" s="215" t="s">
        <v>160</v>
      </c>
      <c r="B212" s="215">
        <v>6037</v>
      </c>
      <c r="C212" s="215" t="s">
        <v>367</v>
      </c>
      <c r="D212" s="215">
        <v>191681696</v>
      </c>
      <c r="E212" s="221">
        <v>1060</v>
      </c>
      <c r="F212" s="215">
        <v>1251</v>
      </c>
      <c r="G212" s="215">
        <v>1004</v>
      </c>
      <c r="H212" s="221" t="s">
        <v>5766</v>
      </c>
      <c r="I212" s="215" t="s">
        <v>30574</v>
      </c>
      <c r="J212" s="222" t="s">
        <v>5681</v>
      </c>
      <c r="K212" s="215" t="s">
        <v>330</v>
      </c>
      <c r="L212" s="215" t="s">
        <v>5882</v>
      </c>
    </row>
    <row r="213" spans="1:12" s="215" customFormat="1" x14ac:dyDescent="0.25">
      <c r="A213" s="215" t="s">
        <v>160</v>
      </c>
      <c r="B213" s="215">
        <v>6037</v>
      </c>
      <c r="C213" s="215" t="s">
        <v>367</v>
      </c>
      <c r="D213" s="215">
        <v>191681697</v>
      </c>
      <c r="E213" s="221">
        <v>1060</v>
      </c>
      <c r="G213" s="215">
        <v>1004</v>
      </c>
      <c r="H213" s="221" t="s">
        <v>5766</v>
      </c>
      <c r="I213" s="215" t="s">
        <v>30575</v>
      </c>
      <c r="J213" s="222" t="s">
        <v>5681</v>
      </c>
      <c r="K213" s="215" t="s">
        <v>330</v>
      </c>
      <c r="L213" s="215" t="s">
        <v>5882</v>
      </c>
    </row>
    <row r="214" spans="1:12" s="215" customFormat="1" x14ac:dyDescent="0.25">
      <c r="A214" s="215" t="s">
        <v>160</v>
      </c>
      <c r="B214" s="215">
        <v>6037</v>
      </c>
      <c r="C214" s="215" t="s">
        <v>367</v>
      </c>
      <c r="D214" s="215">
        <v>191681813</v>
      </c>
      <c r="E214" s="221">
        <v>1060</v>
      </c>
      <c r="G214" s="215">
        <v>1004</v>
      </c>
      <c r="H214" s="221" t="s">
        <v>5766</v>
      </c>
      <c r="I214" s="215" t="s">
        <v>30576</v>
      </c>
      <c r="J214" s="222" t="s">
        <v>5681</v>
      </c>
      <c r="K214" s="215" t="s">
        <v>330</v>
      </c>
      <c r="L214" s="215" t="s">
        <v>5882</v>
      </c>
    </row>
    <row r="215" spans="1:12" s="215" customFormat="1" x14ac:dyDescent="0.25">
      <c r="A215" s="215" t="s">
        <v>160</v>
      </c>
      <c r="B215" s="215">
        <v>6037</v>
      </c>
      <c r="C215" s="215" t="s">
        <v>367</v>
      </c>
      <c r="D215" s="215">
        <v>191681815</v>
      </c>
      <c r="E215" s="221">
        <v>1060</v>
      </c>
      <c r="G215" s="215">
        <v>1004</v>
      </c>
      <c r="H215" s="221" t="s">
        <v>5766</v>
      </c>
      <c r="I215" s="215" t="s">
        <v>30577</v>
      </c>
      <c r="J215" s="222" t="s">
        <v>5681</v>
      </c>
      <c r="K215" s="215" t="s">
        <v>330</v>
      </c>
      <c r="L215" s="215" t="s">
        <v>5882</v>
      </c>
    </row>
    <row r="216" spans="1:12" s="215" customFormat="1" x14ac:dyDescent="0.25">
      <c r="A216" s="215" t="s">
        <v>160</v>
      </c>
      <c r="B216" s="215">
        <v>6037</v>
      </c>
      <c r="C216" s="215" t="s">
        <v>367</v>
      </c>
      <c r="D216" s="215">
        <v>191681816</v>
      </c>
      <c r="E216" s="221">
        <v>1060</v>
      </c>
      <c r="G216" s="215">
        <v>1004</v>
      </c>
      <c r="H216" s="221" t="s">
        <v>5766</v>
      </c>
      <c r="I216" s="215" t="s">
        <v>30578</v>
      </c>
      <c r="J216" s="222" t="s">
        <v>5681</v>
      </c>
      <c r="K216" s="215" t="s">
        <v>330</v>
      </c>
      <c r="L216" s="215" t="s">
        <v>5882</v>
      </c>
    </row>
    <row r="217" spans="1:12" s="215" customFormat="1" x14ac:dyDescent="0.25">
      <c r="A217" s="215" t="s">
        <v>160</v>
      </c>
      <c r="B217" s="215">
        <v>6037</v>
      </c>
      <c r="C217" s="215" t="s">
        <v>367</v>
      </c>
      <c r="D217" s="215">
        <v>191681817</v>
      </c>
      <c r="E217" s="221">
        <v>1060</v>
      </c>
      <c r="G217" s="215">
        <v>1004</v>
      </c>
      <c r="H217" s="221" t="s">
        <v>5766</v>
      </c>
      <c r="I217" s="215" t="s">
        <v>30579</v>
      </c>
      <c r="J217" s="222" t="s">
        <v>5681</v>
      </c>
      <c r="K217" s="215" t="s">
        <v>330</v>
      </c>
      <c r="L217" s="215" t="s">
        <v>5882</v>
      </c>
    </row>
    <row r="218" spans="1:12" s="215" customFormat="1" x14ac:dyDescent="0.25">
      <c r="A218" s="215" t="s">
        <v>160</v>
      </c>
      <c r="B218" s="215">
        <v>6037</v>
      </c>
      <c r="C218" s="215" t="s">
        <v>367</v>
      </c>
      <c r="D218" s="215">
        <v>191681818</v>
      </c>
      <c r="E218" s="221">
        <v>1060</v>
      </c>
      <c r="G218" s="215">
        <v>1004</v>
      </c>
      <c r="H218" s="221" t="s">
        <v>5766</v>
      </c>
      <c r="I218" s="215" t="s">
        <v>30580</v>
      </c>
      <c r="J218" s="222" t="s">
        <v>5681</v>
      </c>
      <c r="K218" s="215" t="s">
        <v>330</v>
      </c>
      <c r="L218" s="215" t="s">
        <v>5882</v>
      </c>
    </row>
    <row r="219" spans="1:12" s="215" customFormat="1" x14ac:dyDescent="0.25">
      <c r="A219" s="215" t="s">
        <v>160</v>
      </c>
      <c r="B219" s="215">
        <v>6037</v>
      </c>
      <c r="C219" s="215" t="s">
        <v>367</v>
      </c>
      <c r="D219" s="215">
        <v>191681873</v>
      </c>
      <c r="E219" s="221">
        <v>1060</v>
      </c>
      <c r="G219" s="215">
        <v>1004</v>
      </c>
      <c r="H219" s="221" t="s">
        <v>5766</v>
      </c>
      <c r="I219" s="215" t="s">
        <v>30581</v>
      </c>
      <c r="J219" s="222" t="s">
        <v>5681</v>
      </c>
      <c r="K219" s="215" t="s">
        <v>330</v>
      </c>
      <c r="L219" s="215" t="s">
        <v>31208</v>
      </c>
    </row>
    <row r="220" spans="1:12" s="215" customFormat="1" x14ac:dyDescent="0.25">
      <c r="A220" s="215" t="s">
        <v>160</v>
      </c>
      <c r="B220" s="215">
        <v>6037</v>
      </c>
      <c r="C220" s="215" t="s">
        <v>367</v>
      </c>
      <c r="D220" s="215">
        <v>191681878</v>
      </c>
      <c r="E220" s="221">
        <v>1060</v>
      </c>
      <c r="G220" s="215">
        <v>1004</v>
      </c>
      <c r="H220" s="221" t="s">
        <v>5766</v>
      </c>
      <c r="I220" s="215" t="s">
        <v>30582</v>
      </c>
      <c r="J220" s="222" t="s">
        <v>5681</v>
      </c>
      <c r="K220" s="215" t="s">
        <v>330</v>
      </c>
      <c r="L220" s="215" t="s">
        <v>5882</v>
      </c>
    </row>
    <row r="221" spans="1:12" s="215" customFormat="1" x14ac:dyDescent="0.25">
      <c r="A221" s="215" t="s">
        <v>160</v>
      </c>
      <c r="B221" s="215">
        <v>6037</v>
      </c>
      <c r="C221" s="215" t="s">
        <v>367</v>
      </c>
      <c r="D221" s="215">
        <v>191681881</v>
      </c>
      <c r="E221" s="221">
        <v>1060</v>
      </c>
      <c r="G221" s="215">
        <v>1004</v>
      </c>
      <c r="H221" s="221" t="s">
        <v>5766</v>
      </c>
      <c r="I221" s="215" t="s">
        <v>30583</v>
      </c>
      <c r="J221" s="222" t="s">
        <v>5681</v>
      </c>
      <c r="K221" s="215" t="s">
        <v>330</v>
      </c>
      <c r="L221" s="215" t="s">
        <v>5882</v>
      </c>
    </row>
    <row r="222" spans="1:12" s="215" customFormat="1" x14ac:dyDescent="0.25">
      <c r="A222" s="215" t="s">
        <v>160</v>
      </c>
      <c r="B222" s="215">
        <v>6037</v>
      </c>
      <c r="C222" s="215" t="s">
        <v>367</v>
      </c>
      <c r="D222" s="215">
        <v>191681882</v>
      </c>
      <c r="E222" s="221">
        <v>1060</v>
      </c>
      <c r="F222" s="215">
        <v>1252</v>
      </c>
      <c r="G222" s="215">
        <v>1004</v>
      </c>
      <c r="H222" s="221" t="s">
        <v>5766</v>
      </c>
      <c r="I222" s="215" t="s">
        <v>30584</v>
      </c>
      <c r="J222" s="222" t="s">
        <v>5681</v>
      </c>
      <c r="K222" s="215" t="s">
        <v>330</v>
      </c>
      <c r="L222" s="215" t="s">
        <v>5882</v>
      </c>
    </row>
    <row r="223" spans="1:12" s="215" customFormat="1" x14ac:dyDescent="0.25">
      <c r="A223" s="215" t="s">
        <v>160</v>
      </c>
      <c r="B223" s="215">
        <v>6037</v>
      </c>
      <c r="C223" s="215" t="s">
        <v>367</v>
      </c>
      <c r="D223" s="215">
        <v>191681931</v>
      </c>
      <c r="E223" s="221">
        <v>1060</v>
      </c>
      <c r="G223" s="215">
        <v>1004</v>
      </c>
      <c r="H223" s="221" t="s">
        <v>5766</v>
      </c>
      <c r="I223" s="215" t="s">
        <v>30585</v>
      </c>
      <c r="J223" s="222" t="s">
        <v>5681</v>
      </c>
      <c r="K223" s="215" t="s">
        <v>330</v>
      </c>
      <c r="L223" s="215" t="s">
        <v>5882</v>
      </c>
    </row>
    <row r="224" spans="1:12" s="215" customFormat="1" x14ac:dyDescent="0.25">
      <c r="A224" s="215" t="s">
        <v>160</v>
      </c>
      <c r="B224" s="215">
        <v>6037</v>
      </c>
      <c r="C224" s="215" t="s">
        <v>367</v>
      </c>
      <c r="D224" s="215">
        <v>191681934</v>
      </c>
      <c r="E224" s="221">
        <v>1060</v>
      </c>
      <c r="G224" s="215">
        <v>1004</v>
      </c>
      <c r="H224" s="221" t="s">
        <v>5766</v>
      </c>
      <c r="I224" s="215" t="s">
        <v>30586</v>
      </c>
      <c r="J224" s="222" t="s">
        <v>5681</v>
      </c>
      <c r="K224" s="215" t="s">
        <v>330</v>
      </c>
      <c r="L224" s="215" t="s">
        <v>5882</v>
      </c>
    </row>
    <row r="225" spans="1:12" s="215" customFormat="1" x14ac:dyDescent="0.25">
      <c r="A225" s="215" t="s">
        <v>160</v>
      </c>
      <c r="B225" s="215">
        <v>6037</v>
      </c>
      <c r="C225" s="215" t="s">
        <v>367</v>
      </c>
      <c r="D225" s="215">
        <v>191681935</v>
      </c>
      <c r="E225" s="221">
        <v>1060</v>
      </c>
      <c r="G225" s="215">
        <v>1004</v>
      </c>
      <c r="H225" s="221" t="s">
        <v>5766</v>
      </c>
      <c r="I225" s="215" t="s">
        <v>30587</v>
      </c>
      <c r="J225" s="222" t="s">
        <v>5681</v>
      </c>
      <c r="K225" s="215" t="s">
        <v>330</v>
      </c>
      <c r="L225" s="215" t="s">
        <v>5882</v>
      </c>
    </row>
    <row r="226" spans="1:12" s="215" customFormat="1" x14ac:dyDescent="0.25">
      <c r="A226" s="215" t="s">
        <v>160</v>
      </c>
      <c r="B226" s="215">
        <v>6037</v>
      </c>
      <c r="C226" s="215" t="s">
        <v>367</v>
      </c>
      <c r="D226" s="215">
        <v>191681937</v>
      </c>
      <c r="E226" s="221">
        <v>1060</v>
      </c>
      <c r="G226" s="215">
        <v>1004</v>
      </c>
      <c r="H226" s="221" t="s">
        <v>5766</v>
      </c>
      <c r="I226" s="215" t="s">
        <v>30588</v>
      </c>
      <c r="J226" s="222" t="s">
        <v>5681</v>
      </c>
      <c r="K226" s="215" t="s">
        <v>330</v>
      </c>
      <c r="L226" s="215" t="s">
        <v>5882</v>
      </c>
    </row>
    <row r="227" spans="1:12" s="215" customFormat="1" x14ac:dyDescent="0.25">
      <c r="A227" s="215" t="s">
        <v>160</v>
      </c>
      <c r="B227" s="215">
        <v>6037</v>
      </c>
      <c r="C227" s="215" t="s">
        <v>367</v>
      </c>
      <c r="D227" s="215">
        <v>191681938</v>
      </c>
      <c r="E227" s="221">
        <v>1060</v>
      </c>
      <c r="G227" s="215">
        <v>1004</v>
      </c>
      <c r="H227" s="221" t="s">
        <v>5766</v>
      </c>
      <c r="I227" s="215" t="s">
        <v>30589</v>
      </c>
      <c r="J227" s="222" t="s">
        <v>5681</v>
      </c>
      <c r="K227" s="215" t="s">
        <v>330</v>
      </c>
      <c r="L227" s="215" t="s">
        <v>5882</v>
      </c>
    </row>
    <row r="228" spans="1:12" s="215" customFormat="1" x14ac:dyDescent="0.25">
      <c r="A228" s="215" t="s">
        <v>160</v>
      </c>
      <c r="B228" s="215">
        <v>6037</v>
      </c>
      <c r="C228" s="215" t="s">
        <v>367</v>
      </c>
      <c r="D228" s="215">
        <v>191681939</v>
      </c>
      <c r="E228" s="221">
        <v>1060</v>
      </c>
      <c r="G228" s="215">
        <v>1004</v>
      </c>
      <c r="H228" s="221" t="s">
        <v>5766</v>
      </c>
      <c r="I228" s="215" t="s">
        <v>30590</v>
      </c>
      <c r="J228" s="222" t="s">
        <v>5681</v>
      </c>
      <c r="K228" s="215" t="s">
        <v>330</v>
      </c>
      <c r="L228" s="215" t="s">
        <v>5882</v>
      </c>
    </row>
    <row r="229" spans="1:12" s="215" customFormat="1" x14ac:dyDescent="0.25">
      <c r="A229" s="215" t="s">
        <v>160</v>
      </c>
      <c r="B229" s="215">
        <v>6037</v>
      </c>
      <c r="C229" s="215" t="s">
        <v>367</v>
      </c>
      <c r="D229" s="215">
        <v>191681940</v>
      </c>
      <c r="E229" s="221">
        <v>1060</v>
      </c>
      <c r="G229" s="215">
        <v>1004</v>
      </c>
      <c r="H229" s="221" t="s">
        <v>5766</v>
      </c>
      <c r="I229" s="215" t="s">
        <v>30591</v>
      </c>
      <c r="J229" s="222" t="s">
        <v>5681</v>
      </c>
      <c r="K229" s="215" t="s">
        <v>330</v>
      </c>
      <c r="L229" s="215" t="s">
        <v>5882</v>
      </c>
    </row>
    <row r="230" spans="1:12" s="215" customFormat="1" x14ac:dyDescent="0.25">
      <c r="A230" s="215" t="s">
        <v>160</v>
      </c>
      <c r="B230" s="215">
        <v>6037</v>
      </c>
      <c r="C230" s="215" t="s">
        <v>367</v>
      </c>
      <c r="D230" s="215">
        <v>191681959</v>
      </c>
      <c r="E230" s="221">
        <v>1060</v>
      </c>
      <c r="G230" s="215">
        <v>1004</v>
      </c>
      <c r="H230" s="221" t="s">
        <v>5766</v>
      </c>
      <c r="I230" s="215" t="s">
        <v>30592</v>
      </c>
      <c r="J230" s="222" t="s">
        <v>5681</v>
      </c>
      <c r="K230" s="215" t="s">
        <v>330</v>
      </c>
      <c r="L230" s="215" t="s">
        <v>5882</v>
      </c>
    </row>
    <row r="231" spans="1:12" s="215" customFormat="1" x14ac:dyDescent="0.25">
      <c r="A231" s="215" t="s">
        <v>160</v>
      </c>
      <c r="B231" s="215">
        <v>6037</v>
      </c>
      <c r="C231" s="215" t="s">
        <v>367</v>
      </c>
      <c r="D231" s="215">
        <v>191681974</v>
      </c>
      <c r="E231" s="221">
        <v>1060</v>
      </c>
      <c r="G231" s="215">
        <v>1004</v>
      </c>
      <c r="H231" s="221" t="s">
        <v>5766</v>
      </c>
      <c r="I231" s="215" t="s">
        <v>30593</v>
      </c>
      <c r="J231" s="222" t="s">
        <v>5681</v>
      </c>
      <c r="K231" s="215" t="s">
        <v>330</v>
      </c>
      <c r="L231" s="215" t="s">
        <v>5882</v>
      </c>
    </row>
    <row r="232" spans="1:12" s="215" customFormat="1" x14ac:dyDescent="0.25">
      <c r="A232" s="215" t="s">
        <v>160</v>
      </c>
      <c r="B232" s="215">
        <v>6037</v>
      </c>
      <c r="C232" s="215" t="s">
        <v>367</v>
      </c>
      <c r="D232" s="215">
        <v>191688121</v>
      </c>
      <c r="E232" s="221">
        <v>1080</v>
      </c>
      <c r="G232" s="215">
        <v>1004</v>
      </c>
      <c r="H232" s="221" t="s">
        <v>5765</v>
      </c>
      <c r="I232" s="215" t="s">
        <v>30594</v>
      </c>
      <c r="J232" s="222" t="s">
        <v>5681</v>
      </c>
      <c r="K232" s="215" t="s">
        <v>330</v>
      </c>
      <c r="L232" s="215" t="s">
        <v>5883</v>
      </c>
    </row>
    <row r="233" spans="1:12" s="215" customFormat="1" x14ac:dyDescent="0.25">
      <c r="A233" s="215" t="s">
        <v>160</v>
      </c>
      <c r="B233" s="215">
        <v>6037</v>
      </c>
      <c r="C233" s="215" t="s">
        <v>367</v>
      </c>
      <c r="D233" s="215">
        <v>191854733</v>
      </c>
      <c r="E233" s="221">
        <v>1020</v>
      </c>
      <c r="F233" s="215">
        <v>1110</v>
      </c>
      <c r="G233" s="215">
        <v>1004</v>
      </c>
      <c r="H233" s="221" t="s">
        <v>5766</v>
      </c>
      <c r="I233" s="215" t="s">
        <v>30595</v>
      </c>
      <c r="J233" s="222" t="s">
        <v>5681</v>
      </c>
      <c r="K233" s="215" t="s">
        <v>330</v>
      </c>
      <c r="L233" s="215" t="s">
        <v>5884</v>
      </c>
    </row>
    <row r="234" spans="1:12" s="215" customFormat="1" x14ac:dyDescent="0.25">
      <c r="A234" s="215" t="s">
        <v>160</v>
      </c>
      <c r="B234" s="215">
        <v>6037</v>
      </c>
      <c r="C234" s="215" t="s">
        <v>367</v>
      </c>
      <c r="D234" s="215">
        <v>191864843</v>
      </c>
      <c r="E234" s="221">
        <v>1060</v>
      </c>
      <c r="F234" s="215">
        <v>1242</v>
      </c>
      <c r="G234" s="215">
        <v>1004</v>
      </c>
      <c r="H234" s="221" t="s">
        <v>5766</v>
      </c>
      <c r="I234" s="215" t="s">
        <v>30596</v>
      </c>
      <c r="J234" s="222" t="s">
        <v>5681</v>
      </c>
      <c r="K234" s="215" t="s">
        <v>330</v>
      </c>
      <c r="L234" s="215" t="s">
        <v>5882</v>
      </c>
    </row>
    <row r="235" spans="1:12" s="215" customFormat="1" x14ac:dyDescent="0.25">
      <c r="A235" s="215" t="s">
        <v>160</v>
      </c>
      <c r="B235" s="215">
        <v>6037</v>
      </c>
      <c r="C235" s="215" t="s">
        <v>367</v>
      </c>
      <c r="D235" s="215">
        <v>191867311</v>
      </c>
      <c r="E235" s="221">
        <v>1020</v>
      </c>
      <c r="F235" s="215">
        <v>1110</v>
      </c>
      <c r="G235" s="215">
        <v>1004</v>
      </c>
      <c r="H235" s="221" t="s">
        <v>5766</v>
      </c>
      <c r="I235" s="215" t="s">
        <v>30597</v>
      </c>
      <c r="J235" s="222" t="s">
        <v>5681</v>
      </c>
      <c r="K235" s="215" t="s">
        <v>330</v>
      </c>
      <c r="L235" s="215" t="s">
        <v>5884</v>
      </c>
    </row>
    <row r="236" spans="1:12" s="215" customFormat="1" x14ac:dyDescent="0.25">
      <c r="A236" s="215" t="s">
        <v>160</v>
      </c>
      <c r="B236" s="215">
        <v>6037</v>
      </c>
      <c r="C236" s="215" t="s">
        <v>367</v>
      </c>
      <c r="D236" s="215">
        <v>191906291</v>
      </c>
      <c r="E236" s="221">
        <v>1080</v>
      </c>
      <c r="F236" s="215">
        <v>1271</v>
      </c>
      <c r="G236" s="215">
        <v>1004</v>
      </c>
      <c r="H236" s="221" t="s">
        <v>5765</v>
      </c>
      <c r="I236" s="215" t="s">
        <v>30598</v>
      </c>
      <c r="J236" s="222" t="s">
        <v>5681</v>
      </c>
      <c r="K236" s="215" t="s">
        <v>330</v>
      </c>
      <c r="L236" s="215" t="s">
        <v>5883</v>
      </c>
    </row>
    <row r="237" spans="1:12" s="215" customFormat="1" x14ac:dyDescent="0.25">
      <c r="A237" s="215" t="s">
        <v>160</v>
      </c>
      <c r="B237" s="215">
        <v>6037</v>
      </c>
      <c r="C237" s="215" t="s">
        <v>367</v>
      </c>
      <c r="D237" s="215">
        <v>191954169</v>
      </c>
      <c r="E237" s="221">
        <v>1060</v>
      </c>
      <c r="F237" s="215">
        <v>1220</v>
      </c>
      <c r="G237" s="215">
        <v>1004</v>
      </c>
      <c r="H237" s="221" t="s">
        <v>5766</v>
      </c>
      <c r="I237" s="215" t="s">
        <v>30599</v>
      </c>
      <c r="J237" s="222" t="s">
        <v>5681</v>
      </c>
      <c r="K237" s="215" t="s">
        <v>330</v>
      </c>
      <c r="L237" s="215" t="s">
        <v>5882</v>
      </c>
    </row>
    <row r="238" spans="1:12" s="215" customFormat="1" x14ac:dyDescent="0.25">
      <c r="A238" s="215" t="s">
        <v>160</v>
      </c>
      <c r="B238" s="215">
        <v>6037</v>
      </c>
      <c r="C238" s="215" t="s">
        <v>367</v>
      </c>
      <c r="D238" s="215">
        <v>191974249</v>
      </c>
      <c r="E238" s="221">
        <v>1060</v>
      </c>
      <c r="F238" s="215">
        <v>1242</v>
      </c>
      <c r="G238" s="215">
        <v>1004</v>
      </c>
      <c r="H238" s="221" t="s">
        <v>5766</v>
      </c>
      <c r="I238" s="215" t="s">
        <v>30600</v>
      </c>
      <c r="J238" s="222" t="s">
        <v>5681</v>
      </c>
      <c r="K238" s="215" t="s">
        <v>330</v>
      </c>
      <c r="L238" s="215" t="s">
        <v>5882</v>
      </c>
    </row>
    <row r="239" spans="1:12" s="215" customFormat="1" x14ac:dyDescent="0.25">
      <c r="A239" s="215" t="s">
        <v>160</v>
      </c>
      <c r="B239" s="215">
        <v>6037</v>
      </c>
      <c r="C239" s="215" t="s">
        <v>367</v>
      </c>
      <c r="D239" s="215">
        <v>192015402</v>
      </c>
      <c r="E239" s="221">
        <v>1060</v>
      </c>
      <c r="F239" s="215">
        <v>1252</v>
      </c>
      <c r="G239" s="215">
        <v>1004</v>
      </c>
      <c r="H239" s="221" t="s">
        <v>5766</v>
      </c>
      <c r="I239" s="215" t="s">
        <v>30601</v>
      </c>
      <c r="J239" s="222" t="s">
        <v>5681</v>
      </c>
      <c r="K239" s="215" t="s">
        <v>330</v>
      </c>
      <c r="L239" s="215" t="s">
        <v>5882</v>
      </c>
    </row>
    <row r="240" spans="1:12" s="215" customFormat="1" x14ac:dyDescent="0.25">
      <c r="A240" s="215" t="s">
        <v>160</v>
      </c>
      <c r="B240" s="215">
        <v>6037</v>
      </c>
      <c r="C240" s="215" t="s">
        <v>367</v>
      </c>
      <c r="D240" s="215">
        <v>192019205</v>
      </c>
      <c r="E240" s="221">
        <v>1060</v>
      </c>
      <c r="F240" s="215">
        <v>1274</v>
      </c>
      <c r="G240" s="215">
        <v>1004</v>
      </c>
      <c r="H240" s="221" t="s">
        <v>5766</v>
      </c>
      <c r="I240" s="215" t="s">
        <v>30602</v>
      </c>
      <c r="J240" s="222" t="s">
        <v>5681</v>
      </c>
      <c r="K240" s="215" t="s">
        <v>330</v>
      </c>
      <c r="L240" s="215" t="s">
        <v>30763</v>
      </c>
    </row>
    <row r="241" spans="1:12" s="215" customFormat="1" x14ac:dyDescent="0.25">
      <c r="A241" s="215" t="s">
        <v>160</v>
      </c>
      <c r="B241" s="215">
        <v>6037</v>
      </c>
      <c r="C241" s="215" t="s">
        <v>367</v>
      </c>
      <c r="D241" s="215">
        <v>192019209</v>
      </c>
      <c r="E241" s="221">
        <v>1060</v>
      </c>
      <c r="F241" s="215">
        <v>1274</v>
      </c>
      <c r="G241" s="215">
        <v>1004</v>
      </c>
      <c r="H241" s="221" t="s">
        <v>5766</v>
      </c>
      <c r="I241" s="215" t="s">
        <v>30602</v>
      </c>
      <c r="J241" s="222" t="s">
        <v>5681</v>
      </c>
      <c r="K241" s="215" t="s">
        <v>330</v>
      </c>
      <c r="L241" s="215" t="s">
        <v>30764</v>
      </c>
    </row>
    <row r="242" spans="1:12" s="215" customFormat="1" x14ac:dyDescent="0.25">
      <c r="A242" s="215" t="s">
        <v>160</v>
      </c>
      <c r="B242" s="215">
        <v>6037</v>
      </c>
      <c r="C242" s="215" t="s">
        <v>367</v>
      </c>
      <c r="D242" s="215">
        <v>192020471</v>
      </c>
      <c r="E242" s="221">
        <v>1060</v>
      </c>
      <c r="F242" s="215">
        <v>1252</v>
      </c>
      <c r="G242" s="215">
        <v>1004</v>
      </c>
      <c r="H242" s="221" t="s">
        <v>5766</v>
      </c>
      <c r="I242" s="215" t="s">
        <v>30603</v>
      </c>
      <c r="J242" s="222" t="s">
        <v>5681</v>
      </c>
      <c r="K242" s="215" t="s">
        <v>330</v>
      </c>
      <c r="L242" s="215" t="s">
        <v>5882</v>
      </c>
    </row>
    <row r="243" spans="1:12" s="215" customFormat="1" x14ac:dyDescent="0.25">
      <c r="A243" s="215" t="s">
        <v>160</v>
      </c>
      <c r="B243" s="215">
        <v>6037</v>
      </c>
      <c r="C243" s="215" t="s">
        <v>367</v>
      </c>
      <c r="D243" s="215">
        <v>192023661</v>
      </c>
      <c r="E243" s="221">
        <v>1060</v>
      </c>
      <c r="F243" s="215">
        <v>1271</v>
      </c>
      <c r="G243" s="215">
        <v>1004</v>
      </c>
      <c r="H243" s="221" t="s">
        <v>5766</v>
      </c>
      <c r="I243" s="215" t="s">
        <v>24067</v>
      </c>
      <c r="J243" s="222" t="s">
        <v>5681</v>
      </c>
      <c r="K243" s="215" t="s">
        <v>330</v>
      </c>
      <c r="L243" s="215" t="s">
        <v>5882</v>
      </c>
    </row>
    <row r="244" spans="1:12" s="215" customFormat="1" x14ac:dyDescent="0.25">
      <c r="A244" s="215" t="s">
        <v>160</v>
      </c>
      <c r="B244" s="215">
        <v>6037</v>
      </c>
      <c r="C244" s="215" t="s">
        <v>367</v>
      </c>
      <c r="D244" s="215">
        <v>504186095</v>
      </c>
      <c r="E244" s="221">
        <v>1060</v>
      </c>
      <c r="F244" s="215">
        <v>1274</v>
      </c>
      <c r="G244" s="215">
        <v>1004</v>
      </c>
      <c r="H244" s="221" t="s">
        <v>5766</v>
      </c>
      <c r="I244" s="215" t="s">
        <v>30604</v>
      </c>
      <c r="J244" s="222" t="s">
        <v>5681</v>
      </c>
      <c r="K244" s="215" t="s">
        <v>330</v>
      </c>
      <c r="L244" s="215" t="s">
        <v>5887</v>
      </c>
    </row>
    <row r="245" spans="1:12" s="215" customFormat="1" x14ac:dyDescent="0.25">
      <c r="A245" s="215" t="s">
        <v>160</v>
      </c>
      <c r="B245" s="215">
        <v>6037</v>
      </c>
      <c r="C245" s="215" t="s">
        <v>367</v>
      </c>
      <c r="D245" s="215">
        <v>504186214</v>
      </c>
      <c r="E245" s="221">
        <v>1060</v>
      </c>
      <c r="F245" s="215">
        <v>1274</v>
      </c>
      <c r="G245" s="215">
        <v>1004</v>
      </c>
      <c r="H245" s="221" t="s">
        <v>5766</v>
      </c>
      <c r="I245" s="215" t="s">
        <v>30605</v>
      </c>
      <c r="J245" s="222" t="s">
        <v>5681</v>
      </c>
      <c r="K245" s="215" t="s">
        <v>330</v>
      </c>
      <c r="L245" s="215" t="s">
        <v>5887</v>
      </c>
    </row>
    <row r="246" spans="1:12" s="215" customFormat="1" x14ac:dyDescent="0.25">
      <c r="A246" s="215" t="s">
        <v>160</v>
      </c>
      <c r="B246" s="215">
        <v>6058</v>
      </c>
      <c r="C246" s="215" t="s">
        <v>207</v>
      </c>
      <c r="D246" s="215">
        <v>191958149</v>
      </c>
      <c r="E246" s="221">
        <v>1020</v>
      </c>
      <c r="F246" s="215">
        <v>1110</v>
      </c>
      <c r="G246" s="215">
        <v>1004</v>
      </c>
      <c r="H246" s="221" t="s">
        <v>5766</v>
      </c>
      <c r="I246" s="215" t="s">
        <v>6993</v>
      </c>
      <c r="J246" s="222" t="s">
        <v>5681</v>
      </c>
      <c r="K246" s="215" t="s">
        <v>330</v>
      </c>
      <c r="L246" s="215" t="s">
        <v>5884</v>
      </c>
    </row>
    <row r="247" spans="1:12" s="215" customFormat="1" x14ac:dyDescent="0.25">
      <c r="A247" s="215" t="s">
        <v>160</v>
      </c>
      <c r="B247" s="215">
        <v>6076</v>
      </c>
      <c r="C247" s="215" t="s">
        <v>209</v>
      </c>
      <c r="D247" s="215">
        <v>191059451</v>
      </c>
      <c r="E247" s="221">
        <v>1020</v>
      </c>
      <c r="F247" s="215">
        <v>1122</v>
      </c>
      <c r="G247" s="215">
        <v>1004</v>
      </c>
      <c r="H247" s="221" t="s">
        <v>5766</v>
      </c>
      <c r="I247" s="215" t="s">
        <v>24068</v>
      </c>
      <c r="J247" s="222" t="s">
        <v>5681</v>
      </c>
      <c r="K247" s="215" t="s">
        <v>330</v>
      </c>
      <c r="L247" s="215" t="s">
        <v>5884</v>
      </c>
    </row>
    <row r="248" spans="1:12" s="215" customFormat="1" x14ac:dyDescent="0.25">
      <c r="A248" s="215" t="s">
        <v>160</v>
      </c>
      <c r="B248" s="215">
        <v>6082</v>
      </c>
      <c r="C248" s="215" t="s">
        <v>211</v>
      </c>
      <c r="D248" s="215">
        <v>3129517</v>
      </c>
      <c r="E248" s="221">
        <v>1080</v>
      </c>
      <c r="F248" s="215">
        <v>1242</v>
      </c>
      <c r="G248" s="215">
        <v>1004</v>
      </c>
      <c r="H248" s="221" t="s">
        <v>5765</v>
      </c>
      <c r="I248" s="215" t="s">
        <v>6994</v>
      </c>
      <c r="J248" s="222" t="s">
        <v>5681</v>
      </c>
      <c r="K248" s="215" t="s">
        <v>330</v>
      </c>
      <c r="L248" s="215" t="s">
        <v>7496</v>
      </c>
    </row>
    <row r="249" spans="1:12" s="215" customFormat="1" x14ac:dyDescent="0.25">
      <c r="A249" s="215" t="s">
        <v>160</v>
      </c>
      <c r="B249" s="215">
        <v>6082</v>
      </c>
      <c r="C249" s="215" t="s">
        <v>211</v>
      </c>
      <c r="D249" s="215">
        <v>191546292</v>
      </c>
      <c r="E249" s="221">
        <v>1080</v>
      </c>
      <c r="F249" s="215">
        <v>1242</v>
      </c>
      <c r="G249" s="215">
        <v>1004</v>
      </c>
      <c r="H249" s="221" t="s">
        <v>5765</v>
      </c>
      <c r="I249" s="215" t="s">
        <v>6995</v>
      </c>
      <c r="J249" s="222" t="s">
        <v>5681</v>
      </c>
      <c r="K249" s="215" t="s">
        <v>330</v>
      </c>
      <c r="L249" s="215" t="s">
        <v>5883</v>
      </c>
    </row>
    <row r="250" spans="1:12" s="215" customFormat="1" x14ac:dyDescent="0.25">
      <c r="A250" s="215" t="s">
        <v>160</v>
      </c>
      <c r="B250" s="215">
        <v>6082</v>
      </c>
      <c r="C250" s="215" t="s">
        <v>211</v>
      </c>
      <c r="D250" s="215">
        <v>191550314</v>
      </c>
      <c r="E250" s="221">
        <v>1020</v>
      </c>
      <c r="F250" s="215">
        <v>1110</v>
      </c>
      <c r="G250" s="215">
        <v>1004</v>
      </c>
      <c r="H250" s="221" t="s">
        <v>5766</v>
      </c>
      <c r="I250" s="215" t="s">
        <v>30606</v>
      </c>
      <c r="J250" s="222" t="s">
        <v>5681</v>
      </c>
      <c r="K250" s="215" t="s">
        <v>330</v>
      </c>
      <c r="L250" s="215" t="s">
        <v>5886</v>
      </c>
    </row>
    <row r="251" spans="1:12" s="215" customFormat="1" x14ac:dyDescent="0.25">
      <c r="A251" s="215" t="s">
        <v>160</v>
      </c>
      <c r="B251" s="215">
        <v>6082</v>
      </c>
      <c r="C251" s="215" t="s">
        <v>211</v>
      </c>
      <c r="D251" s="215">
        <v>191666752</v>
      </c>
      <c r="E251" s="221">
        <v>1030</v>
      </c>
      <c r="F251" s="215">
        <v>1121</v>
      </c>
      <c r="G251" s="215">
        <v>1004</v>
      </c>
      <c r="H251" s="221" t="s">
        <v>5766</v>
      </c>
      <c r="I251" s="215" t="s">
        <v>24069</v>
      </c>
      <c r="J251" s="222" t="s">
        <v>5681</v>
      </c>
      <c r="K251" s="215" t="s">
        <v>330</v>
      </c>
      <c r="L251" s="215" t="s">
        <v>5885</v>
      </c>
    </row>
    <row r="252" spans="1:12" s="215" customFormat="1" x14ac:dyDescent="0.25">
      <c r="A252" s="215" t="s">
        <v>160</v>
      </c>
      <c r="B252" s="215">
        <v>6082</v>
      </c>
      <c r="C252" s="215" t="s">
        <v>211</v>
      </c>
      <c r="D252" s="215">
        <v>191675048</v>
      </c>
      <c r="E252" s="221">
        <v>1020</v>
      </c>
      <c r="F252" s="215">
        <v>1121</v>
      </c>
      <c r="G252" s="215">
        <v>1004</v>
      </c>
      <c r="H252" s="221" t="s">
        <v>5766</v>
      </c>
      <c r="I252" s="215" t="s">
        <v>31463</v>
      </c>
      <c r="J252" s="222" t="s">
        <v>5681</v>
      </c>
      <c r="K252" s="215" t="s">
        <v>330</v>
      </c>
      <c r="L252" s="215" t="s">
        <v>5886</v>
      </c>
    </row>
    <row r="253" spans="1:12" s="215" customFormat="1" x14ac:dyDescent="0.25">
      <c r="A253" s="215" t="s">
        <v>160</v>
      </c>
      <c r="B253" s="215">
        <v>6082</v>
      </c>
      <c r="C253" s="215" t="s">
        <v>211</v>
      </c>
      <c r="D253" s="215">
        <v>191691951</v>
      </c>
      <c r="E253" s="221">
        <v>1020</v>
      </c>
      <c r="F253" s="215">
        <v>1110</v>
      </c>
      <c r="G253" s="215">
        <v>1004</v>
      </c>
      <c r="H253" s="221" t="s">
        <v>5766</v>
      </c>
      <c r="I253" s="215" t="s">
        <v>24070</v>
      </c>
      <c r="J253" s="222" t="s">
        <v>5681</v>
      </c>
      <c r="K253" s="215" t="s">
        <v>330</v>
      </c>
      <c r="L253" s="215" t="s">
        <v>5884</v>
      </c>
    </row>
    <row r="254" spans="1:12" s="215" customFormat="1" x14ac:dyDescent="0.25">
      <c r="A254" s="215" t="s">
        <v>160</v>
      </c>
      <c r="B254" s="215">
        <v>6082</v>
      </c>
      <c r="C254" s="215" t="s">
        <v>211</v>
      </c>
      <c r="D254" s="215">
        <v>191810814</v>
      </c>
      <c r="E254" s="221">
        <v>1020</v>
      </c>
      <c r="F254" s="215">
        <v>1110</v>
      </c>
      <c r="G254" s="215">
        <v>1004</v>
      </c>
      <c r="H254" s="221" t="s">
        <v>5766</v>
      </c>
      <c r="I254" s="215" t="s">
        <v>24071</v>
      </c>
      <c r="J254" s="222" t="s">
        <v>5681</v>
      </c>
      <c r="K254" s="215" t="s">
        <v>330</v>
      </c>
      <c r="L254" s="215" t="s">
        <v>5884</v>
      </c>
    </row>
    <row r="255" spans="1:12" s="215" customFormat="1" x14ac:dyDescent="0.25">
      <c r="A255" s="215" t="s">
        <v>160</v>
      </c>
      <c r="B255" s="215">
        <v>6082</v>
      </c>
      <c r="C255" s="215" t="s">
        <v>211</v>
      </c>
      <c r="D255" s="215">
        <v>191820166</v>
      </c>
      <c r="E255" s="221">
        <v>1080</v>
      </c>
      <c r="F255" s="215">
        <v>1242</v>
      </c>
      <c r="G255" s="215">
        <v>1004</v>
      </c>
      <c r="H255" s="221" t="s">
        <v>5765</v>
      </c>
      <c r="I255" s="215" t="s">
        <v>6996</v>
      </c>
      <c r="J255" s="222" t="s">
        <v>5681</v>
      </c>
      <c r="K255" s="215" t="s">
        <v>330</v>
      </c>
      <c r="L255" s="215" t="s">
        <v>5883</v>
      </c>
    </row>
    <row r="256" spans="1:12" s="215" customFormat="1" x14ac:dyDescent="0.25">
      <c r="A256" s="215" t="s">
        <v>160</v>
      </c>
      <c r="B256" s="215">
        <v>6082</v>
      </c>
      <c r="C256" s="215" t="s">
        <v>211</v>
      </c>
      <c r="D256" s="215">
        <v>192035500</v>
      </c>
      <c r="E256" s="221">
        <v>1060</v>
      </c>
      <c r="F256" s="215">
        <v>1274</v>
      </c>
      <c r="G256" s="215">
        <v>1004</v>
      </c>
      <c r="H256" s="221" t="s">
        <v>5766</v>
      </c>
      <c r="I256" s="215" t="s">
        <v>27274</v>
      </c>
      <c r="J256" s="222" t="s">
        <v>5681</v>
      </c>
      <c r="K256" s="215" t="s">
        <v>330</v>
      </c>
      <c r="L256" s="215" t="s">
        <v>5882</v>
      </c>
    </row>
    <row r="257" spans="1:12" s="215" customFormat="1" x14ac:dyDescent="0.25">
      <c r="A257" s="215" t="s">
        <v>160</v>
      </c>
      <c r="B257" s="215">
        <v>6083</v>
      </c>
      <c r="C257" s="215" t="s">
        <v>212</v>
      </c>
      <c r="D257" s="215">
        <v>191845653</v>
      </c>
      <c r="E257" s="221">
        <v>1020</v>
      </c>
      <c r="F257" s="215">
        <v>1110</v>
      </c>
      <c r="G257" s="215">
        <v>1004</v>
      </c>
      <c r="H257" s="221" t="s">
        <v>5766</v>
      </c>
      <c r="I257" s="215" t="s">
        <v>24072</v>
      </c>
      <c r="J257" s="222" t="s">
        <v>5681</v>
      </c>
      <c r="K257" s="215" t="s">
        <v>330</v>
      </c>
      <c r="L257" s="215" t="s">
        <v>5886</v>
      </c>
    </row>
    <row r="258" spans="1:12" s="215" customFormat="1" x14ac:dyDescent="0.25">
      <c r="A258" s="215" t="s">
        <v>160</v>
      </c>
      <c r="B258" s="215">
        <v>6083</v>
      </c>
      <c r="C258" s="215" t="s">
        <v>212</v>
      </c>
      <c r="D258" s="215">
        <v>191976826</v>
      </c>
      <c r="E258" s="221">
        <v>1060</v>
      </c>
      <c r="F258" s="215">
        <v>1274</v>
      </c>
      <c r="G258" s="215">
        <v>1004</v>
      </c>
      <c r="H258" s="221" t="s">
        <v>5766</v>
      </c>
      <c r="I258" s="215" t="s">
        <v>24073</v>
      </c>
      <c r="J258" s="222" t="s">
        <v>5681</v>
      </c>
      <c r="K258" s="215" t="s">
        <v>330</v>
      </c>
      <c r="L258" s="215" t="s">
        <v>5882</v>
      </c>
    </row>
    <row r="259" spans="1:12" s="215" customFormat="1" x14ac:dyDescent="0.25">
      <c r="A259" s="215" t="s">
        <v>160</v>
      </c>
      <c r="B259" s="215">
        <v>6083</v>
      </c>
      <c r="C259" s="215" t="s">
        <v>212</v>
      </c>
      <c r="D259" s="215">
        <v>191987398</v>
      </c>
      <c r="E259" s="221">
        <v>1080</v>
      </c>
      <c r="F259" s="215">
        <v>1274</v>
      </c>
      <c r="G259" s="215">
        <v>1004</v>
      </c>
      <c r="H259" s="221" t="s">
        <v>5765</v>
      </c>
      <c r="I259" s="215" t="s">
        <v>8348</v>
      </c>
      <c r="J259" s="222" t="s">
        <v>5681</v>
      </c>
      <c r="K259" s="215" t="s">
        <v>330</v>
      </c>
      <c r="L259" s="215" t="s">
        <v>5883</v>
      </c>
    </row>
    <row r="260" spans="1:12" s="215" customFormat="1" x14ac:dyDescent="0.25">
      <c r="A260" s="215" t="s">
        <v>160</v>
      </c>
      <c r="B260" s="215">
        <v>6084</v>
      </c>
      <c r="C260" s="215" t="s">
        <v>213</v>
      </c>
      <c r="D260" s="215">
        <v>190202957</v>
      </c>
      <c r="E260" s="221">
        <v>1060</v>
      </c>
      <c r="G260" s="215">
        <v>1004</v>
      </c>
      <c r="H260" s="221" t="s">
        <v>5766</v>
      </c>
      <c r="I260" s="215" t="s">
        <v>24074</v>
      </c>
      <c r="J260" s="222" t="s">
        <v>5681</v>
      </c>
      <c r="K260" s="215" t="s">
        <v>330</v>
      </c>
      <c r="L260" s="215" t="s">
        <v>5882</v>
      </c>
    </row>
    <row r="261" spans="1:12" s="215" customFormat="1" x14ac:dyDescent="0.25">
      <c r="A261" s="215" t="s">
        <v>160</v>
      </c>
      <c r="B261" s="215">
        <v>6084</v>
      </c>
      <c r="C261" s="215" t="s">
        <v>213</v>
      </c>
      <c r="D261" s="215">
        <v>190203013</v>
      </c>
      <c r="E261" s="221">
        <v>1080</v>
      </c>
      <c r="G261" s="215">
        <v>1004</v>
      </c>
      <c r="H261" s="221" t="s">
        <v>5765</v>
      </c>
      <c r="I261" s="215" t="s">
        <v>6997</v>
      </c>
      <c r="J261" s="222" t="s">
        <v>5681</v>
      </c>
      <c r="K261" s="215" t="s">
        <v>330</v>
      </c>
      <c r="L261" s="215" t="s">
        <v>5883</v>
      </c>
    </row>
    <row r="262" spans="1:12" s="215" customFormat="1" x14ac:dyDescent="0.25">
      <c r="A262" s="215" t="s">
        <v>160</v>
      </c>
      <c r="B262" s="215">
        <v>6084</v>
      </c>
      <c r="C262" s="215" t="s">
        <v>213</v>
      </c>
      <c r="D262" s="215">
        <v>190631550</v>
      </c>
      <c r="E262" s="221">
        <v>1060</v>
      </c>
      <c r="F262" s="215">
        <v>1261</v>
      </c>
      <c r="G262" s="215">
        <v>1004</v>
      </c>
      <c r="H262" s="221" t="s">
        <v>5766</v>
      </c>
      <c r="I262" s="215" t="s">
        <v>24075</v>
      </c>
      <c r="J262" s="222" t="s">
        <v>5681</v>
      </c>
      <c r="K262" s="215" t="s">
        <v>330</v>
      </c>
      <c r="L262" s="215" t="s">
        <v>5882</v>
      </c>
    </row>
    <row r="263" spans="1:12" s="215" customFormat="1" x14ac:dyDescent="0.25">
      <c r="A263" s="215" t="s">
        <v>160</v>
      </c>
      <c r="B263" s="215">
        <v>6084</v>
      </c>
      <c r="C263" s="215" t="s">
        <v>213</v>
      </c>
      <c r="D263" s="215">
        <v>400013132</v>
      </c>
      <c r="E263" s="221">
        <v>1060</v>
      </c>
      <c r="G263" s="215">
        <v>1004</v>
      </c>
      <c r="H263" s="221" t="s">
        <v>5766</v>
      </c>
      <c r="I263" s="215" t="s">
        <v>24076</v>
      </c>
      <c r="J263" s="222" t="s">
        <v>5681</v>
      </c>
      <c r="K263" s="215" t="s">
        <v>330</v>
      </c>
      <c r="L263" s="215" t="s">
        <v>5882</v>
      </c>
    </row>
    <row r="264" spans="1:12" s="215" customFormat="1" x14ac:dyDescent="0.25">
      <c r="A264" s="215" t="s">
        <v>160</v>
      </c>
      <c r="B264" s="215">
        <v>6084</v>
      </c>
      <c r="C264" s="215" t="s">
        <v>213</v>
      </c>
      <c r="D264" s="215">
        <v>400013150</v>
      </c>
      <c r="E264" s="221">
        <v>1080</v>
      </c>
      <c r="G264" s="215">
        <v>1004</v>
      </c>
      <c r="H264" s="221" t="s">
        <v>5765</v>
      </c>
      <c r="I264" s="215" t="s">
        <v>6998</v>
      </c>
      <c r="J264" s="222" t="s">
        <v>5681</v>
      </c>
      <c r="K264" s="215" t="s">
        <v>330</v>
      </c>
      <c r="L264" s="215" t="s">
        <v>5883</v>
      </c>
    </row>
    <row r="265" spans="1:12" s="215" customFormat="1" x14ac:dyDescent="0.25">
      <c r="A265" s="215" t="s">
        <v>160</v>
      </c>
      <c r="B265" s="215">
        <v>6084</v>
      </c>
      <c r="C265" s="215" t="s">
        <v>213</v>
      </c>
      <c r="D265" s="215">
        <v>400013180</v>
      </c>
      <c r="E265" s="221">
        <v>1080</v>
      </c>
      <c r="G265" s="215">
        <v>1004</v>
      </c>
      <c r="H265" s="221" t="s">
        <v>5765</v>
      </c>
      <c r="I265" s="215" t="s">
        <v>6999</v>
      </c>
      <c r="J265" s="222" t="s">
        <v>5681</v>
      </c>
      <c r="K265" s="215" t="s">
        <v>330</v>
      </c>
      <c r="L265" s="215" t="s">
        <v>5883</v>
      </c>
    </row>
    <row r="266" spans="1:12" s="215" customFormat="1" x14ac:dyDescent="0.25">
      <c r="A266" s="215" t="s">
        <v>160</v>
      </c>
      <c r="B266" s="215">
        <v>6084</v>
      </c>
      <c r="C266" s="215" t="s">
        <v>213</v>
      </c>
      <c r="D266" s="215">
        <v>400013212</v>
      </c>
      <c r="E266" s="221">
        <v>1080</v>
      </c>
      <c r="G266" s="215">
        <v>1004</v>
      </c>
      <c r="H266" s="221" t="s">
        <v>5765</v>
      </c>
      <c r="I266" s="215" t="s">
        <v>7000</v>
      </c>
      <c r="J266" s="222" t="s">
        <v>5681</v>
      </c>
      <c r="K266" s="215" t="s">
        <v>330</v>
      </c>
      <c r="L266" s="215" t="s">
        <v>5883</v>
      </c>
    </row>
    <row r="267" spans="1:12" s="215" customFormat="1" x14ac:dyDescent="0.25">
      <c r="A267" s="215" t="s">
        <v>160</v>
      </c>
      <c r="B267" s="215">
        <v>6084</v>
      </c>
      <c r="C267" s="215" t="s">
        <v>213</v>
      </c>
      <c r="D267" s="215">
        <v>400013236</v>
      </c>
      <c r="E267" s="221">
        <v>1080</v>
      </c>
      <c r="G267" s="215">
        <v>1004</v>
      </c>
      <c r="H267" s="221" t="s">
        <v>5765</v>
      </c>
      <c r="I267" s="215" t="s">
        <v>7001</v>
      </c>
      <c r="J267" s="222" t="s">
        <v>5681</v>
      </c>
      <c r="K267" s="215" t="s">
        <v>330</v>
      </c>
      <c r="L267" s="215" t="s">
        <v>5883</v>
      </c>
    </row>
    <row r="268" spans="1:12" s="215" customFormat="1" x14ac:dyDescent="0.25">
      <c r="A268" s="215" t="s">
        <v>160</v>
      </c>
      <c r="B268" s="215">
        <v>6084</v>
      </c>
      <c r="C268" s="215" t="s">
        <v>213</v>
      </c>
      <c r="D268" s="215">
        <v>400013301</v>
      </c>
      <c r="E268" s="221">
        <v>1080</v>
      </c>
      <c r="G268" s="215">
        <v>1004</v>
      </c>
      <c r="H268" s="221" t="s">
        <v>5765</v>
      </c>
      <c r="I268" s="215" t="s">
        <v>7002</v>
      </c>
      <c r="J268" s="222" t="s">
        <v>5681</v>
      </c>
      <c r="K268" s="215" t="s">
        <v>330</v>
      </c>
      <c r="L268" s="215" t="s">
        <v>5883</v>
      </c>
    </row>
    <row r="269" spans="1:12" s="215" customFormat="1" x14ac:dyDescent="0.25">
      <c r="A269" s="215" t="s">
        <v>160</v>
      </c>
      <c r="B269" s="215">
        <v>6084</v>
      </c>
      <c r="C269" s="215" t="s">
        <v>213</v>
      </c>
      <c r="D269" s="215">
        <v>400013307</v>
      </c>
      <c r="E269" s="221">
        <v>1080</v>
      </c>
      <c r="G269" s="215">
        <v>1004</v>
      </c>
      <c r="H269" s="221" t="s">
        <v>5765</v>
      </c>
      <c r="I269" s="215" t="s">
        <v>7003</v>
      </c>
      <c r="J269" s="222" t="s">
        <v>5681</v>
      </c>
      <c r="K269" s="215" t="s">
        <v>330</v>
      </c>
      <c r="L269" s="215" t="s">
        <v>5883</v>
      </c>
    </row>
    <row r="270" spans="1:12" s="215" customFormat="1" x14ac:dyDescent="0.25">
      <c r="A270" s="215" t="s">
        <v>160</v>
      </c>
      <c r="B270" s="215">
        <v>6084</v>
      </c>
      <c r="C270" s="215" t="s">
        <v>213</v>
      </c>
      <c r="D270" s="215">
        <v>400013413</v>
      </c>
      <c r="E270" s="221">
        <v>1060</v>
      </c>
      <c r="G270" s="215">
        <v>1004</v>
      </c>
      <c r="H270" s="221" t="s">
        <v>5766</v>
      </c>
      <c r="I270" s="215" t="s">
        <v>24077</v>
      </c>
      <c r="J270" s="222" t="s">
        <v>5681</v>
      </c>
      <c r="K270" s="215" t="s">
        <v>330</v>
      </c>
      <c r="L270" s="215" t="s">
        <v>5882</v>
      </c>
    </row>
    <row r="271" spans="1:12" s="215" customFormat="1" x14ac:dyDescent="0.25">
      <c r="A271" s="215" t="s">
        <v>160</v>
      </c>
      <c r="B271" s="215">
        <v>6084</v>
      </c>
      <c r="C271" s="215" t="s">
        <v>213</v>
      </c>
      <c r="D271" s="215">
        <v>400013487</v>
      </c>
      <c r="E271" s="221">
        <v>1080</v>
      </c>
      <c r="G271" s="215">
        <v>1004</v>
      </c>
      <c r="H271" s="221" t="s">
        <v>5765</v>
      </c>
      <c r="I271" s="215" t="s">
        <v>7004</v>
      </c>
      <c r="J271" s="222" t="s">
        <v>5681</v>
      </c>
      <c r="K271" s="215" t="s">
        <v>330</v>
      </c>
      <c r="L271" s="215" t="s">
        <v>5883</v>
      </c>
    </row>
    <row r="272" spans="1:12" s="215" customFormat="1" x14ac:dyDescent="0.25">
      <c r="A272" s="215" t="s">
        <v>160</v>
      </c>
      <c r="B272" s="215">
        <v>6084</v>
      </c>
      <c r="C272" s="215" t="s">
        <v>213</v>
      </c>
      <c r="D272" s="215">
        <v>400013503</v>
      </c>
      <c r="E272" s="221">
        <v>1080</v>
      </c>
      <c r="G272" s="215">
        <v>1004</v>
      </c>
      <c r="H272" s="221" t="s">
        <v>5765</v>
      </c>
      <c r="I272" s="215" t="s">
        <v>7005</v>
      </c>
      <c r="J272" s="222" t="s">
        <v>5681</v>
      </c>
      <c r="K272" s="215" t="s">
        <v>330</v>
      </c>
      <c r="L272" s="215" t="s">
        <v>5883</v>
      </c>
    </row>
    <row r="273" spans="1:12" s="215" customFormat="1" x14ac:dyDescent="0.25">
      <c r="A273" s="215" t="s">
        <v>160</v>
      </c>
      <c r="B273" s="215">
        <v>6084</v>
      </c>
      <c r="C273" s="215" t="s">
        <v>213</v>
      </c>
      <c r="D273" s="215">
        <v>400013646</v>
      </c>
      <c r="E273" s="221">
        <v>1080</v>
      </c>
      <c r="G273" s="215">
        <v>1004</v>
      </c>
      <c r="H273" s="221" t="s">
        <v>5765</v>
      </c>
      <c r="I273" s="215" t="s">
        <v>7006</v>
      </c>
      <c r="J273" s="222" t="s">
        <v>5681</v>
      </c>
      <c r="K273" s="215" t="s">
        <v>330</v>
      </c>
      <c r="L273" s="215" t="s">
        <v>5883</v>
      </c>
    </row>
    <row r="274" spans="1:12" s="215" customFormat="1" x14ac:dyDescent="0.25">
      <c r="A274" s="215" t="s">
        <v>160</v>
      </c>
      <c r="B274" s="215">
        <v>6084</v>
      </c>
      <c r="C274" s="215" t="s">
        <v>213</v>
      </c>
      <c r="D274" s="215">
        <v>400013670</v>
      </c>
      <c r="E274" s="221">
        <v>1080</v>
      </c>
      <c r="G274" s="215">
        <v>1004</v>
      </c>
      <c r="H274" s="221" t="s">
        <v>5765</v>
      </c>
      <c r="I274" s="215" t="s">
        <v>7007</v>
      </c>
      <c r="J274" s="222" t="s">
        <v>5681</v>
      </c>
      <c r="K274" s="215" t="s">
        <v>330</v>
      </c>
      <c r="L274" s="215" t="s">
        <v>5883</v>
      </c>
    </row>
    <row r="275" spans="1:12" s="215" customFormat="1" x14ac:dyDescent="0.25">
      <c r="A275" s="215" t="s">
        <v>160</v>
      </c>
      <c r="B275" s="215">
        <v>6084</v>
      </c>
      <c r="C275" s="215" t="s">
        <v>213</v>
      </c>
      <c r="D275" s="215">
        <v>400013721</v>
      </c>
      <c r="E275" s="221">
        <v>1080</v>
      </c>
      <c r="G275" s="215">
        <v>1004</v>
      </c>
      <c r="H275" s="221" t="s">
        <v>5765</v>
      </c>
      <c r="I275" s="215" t="s">
        <v>7008</v>
      </c>
      <c r="J275" s="222" t="s">
        <v>5681</v>
      </c>
      <c r="K275" s="215" t="s">
        <v>330</v>
      </c>
      <c r="L275" s="215" t="s">
        <v>5883</v>
      </c>
    </row>
    <row r="276" spans="1:12" s="215" customFormat="1" x14ac:dyDescent="0.25">
      <c r="A276" s="215" t="s">
        <v>160</v>
      </c>
      <c r="B276" s="215">
        <v>6084</v>
      </c>
      <c r="C276" s="215" t="s">
        <v>213</v>
      </c>
      <c r="D276" s="215">
        <v>400013739</v>
      </c>
      <c r="E276" s="221">
        <v>1080</v>
      </c>
      <c r="G276" s="215">
        <v>1004</v>
      </c>
      <c r="H276" s="221" t="s">
        <v>5765</v>
      </c>
      <c r="I276" s="215" t="s">
        <v>7009</v>
      </c>
      <c r="J276" s="222" t="s">
        <v>5681</v>
      </c>
      <c r="K276" s="215" t="s">
        <v>330</v>
      </c>
      <c r="L276" s="215" t="s">
        <v>5883</v>
      </c>
    </row>
    <row r="277" spans="1:12" s="215" customFormat="1" x14ac:dyDescent="0.25">
      <c r="A277" s="215" t="s">
        <v>160</v>
      </c>
      <c r="B277" s="215">
        <v>6084</v>
      </c>
      <c r="C277" s="215" t="s">
        <v>213</v>
      </c>
      <c r="D277" s="215">
        <v>400013770</v>
      </c>
      <c r="E277" s="221">
        <v>1080</v>
      </c>
      <c r="G277" s="215">
        <v>1004</v>
      </c>
      <c r="H277" s="221" t="s">
        <v>5765</v>
      </c>
      <c r="I277" s="215" t="s">
        <v>7010</v>
      </c>
      <c r="J277" s="222" t="s">
        <v>5681</v>
      </c>
      <c r="K277" s="215" t="s">
        <v>330</v>
      </c>
      <c r="L277" s="215" t="s">
        <v>5883</v>
      </c>
    </row>
    <row r="278" spans="1:12" s="215" customFormat="1" x14ac:dyDescent="0.25">
      <c r="A278" s="215" t="s">
        <v>160</v>
      </c>
      <c r="B278" s="215">
        <v>6084</v>
      </c>
      <c r="C278" s="215" t="s">
        <v>213</v>
      </c>
      <c r="D278" s="215">
        <v>400014670</v>
      </c>
      <c r="E278" s="221">
        <v>1080</v>
      </c>
      <c r="G278" s="215">
        <v>1004</v>
      </c>
      <c r="H278" s="221" t="s">
        <v>5765</v>
      </c>
      <c r="I278" s="215" t="s">
        <v>7011</v>
      </c>
      <c r="J278" s="222" t="s">
        <v>5681</v>
      </c>
      <c r="K278" s="215" t="s">
        <v>330</v>
      </c>
      <c r="L278" s="215" t="s">
        <v>5883</v>
      </c>
    </row>
    <row r="279" spans="1:12" s="215" customFormat="1" x14ac:dyDescent="0.25">
      <c r="A279" s="215" t="s">
        <v>160</v>
      </c>
      <c r="B279" s="215">
        <v>6087</v>
      </c>
      <c r="C279" s="215" t="s">
        <v>214</v>
      </c>
      <c r="D279" s="215">
        <v>9046653</v>
      </c>
      <c r="E279" s="221">
        <v>1060</v>
      </c>
      <c r="G279" s="215">
        <v>1004</v>
      </c>
      <c r="H279" s="221" t="s">
        <v>5766</v>
      </c>
      <c r="I279" s="215" t="s">
        <v>24078</v>
      </c>
      <c r="J279" s="222" t="s">
        <v>5681</v>
      </c>
      <c r="K279" s="215" t="s">
        <v>330</v>
      </c>
      <c r="L279" s="215" t="s">
        <v>5882</v>
      </c>
    </row>
    <row r="280" spans="1:12" s="215" customFormat="1" x14ac:dyDescent="0.25">
      <c r="A280" s="215" t="s">
        <v>160</v>
      </c>
      <c r="B280" s="215">
        <v>6089</v>
      </c>
      <c r="C280" s="215" t="s">
        <v>215</v>
      </c>
      <c r="D280" s="215">
        <v>911865</v>
      </c>
      <c r="E280" s="221">
        <v>1020</v>
      </c>
      <c r="F280" s="215">
        <v>1122</v>
      </c>
      <c r="G280" s="215">
        <v>1004</v>
      </c>
      <c r="H280" s="221" t="s">
        <v>5766</v>
      </c>
      <c r="I280" s="215" t="s">
        <v>26043</v>
      </c>
      <c r="J280" s="222" t="s">
        <v>5681</v>
      </c>
      <c r="K280" s="215" t="s">
        <v>330</v>
      </c>
      <c r="L280" s="215" t="s">
        <v>5884</v>
      </c>
    </row>
    <row r="281" spans="1:12" s="215" customFormat="1" x14ac:dyDescent="0.25">
      <c r="A281" s="215" t="s">
        <v>160</v>
      </c>
      <c r="B281" s="215">
        <v>6089</v>
      </c>
      <c r="C281" s="215" t="s">
        <v>215</v>
      </c>
      <c r="D281" s="215">
        <v>502369513</v>
      </c>
      <c r="E281" s="221">
        <v>1060</v>
      </c>
      <c r="F281" s="215">
        <v>1242</v>
      </c>
      <c r="G281" s="215">
        <v>1004</v>
      </c>
      <c r="H281" s="221" t="s">
        <v>5766</v>
      </c>
      <c r="I281" s="215" t="s">
        <v>30607</v>
      </c>
      <c r="J281" s="222" t="s">
        <v>5681</v>
      </c>
      <c r="K281" s="215" t="s">
        <v>330</v>
      </c>
      <c r="L281" s="215" t="s">
        <v>5887</v>
      </c>
    </row>
    <row r="282" spans="1:12" s="215" customFormat="1" x14ac:dyDescent="0.25">
      <c r="A282" s="215" t="s">
        <v>160</v>
      </c>
      <c r="B282" s="215">
        <v>6089</v>
      </c>
      <c r="C282" s="215" t="s">
        <v>215</v>
      </c>
      <c r="D282" s="215">
        <v>502369733</v>
      </c>
      <c r="E282" s="221">
        <v>1060</v>
      </c>
      <c r="F282" s="215">
        <v>1274</v>
      </c>
      <c r="G282" s="215">
        <v>1004</v>
      </c>
      <c r="H282" s="221" t="s">
        <v>5766</v>
      </c>
      <c r="I282" s="215" t="s">
        <v>30608</v>
      </c>
      <c r="J282" s="222" t="s">
        <v>5681</v>
      </c>
      <c r="K282" s="215" t="s">
        <v>330</v>
      </c>
      <c r="L282" s="215" t="s">
        <v>5887</v>
      </c>
    </row>
    <row r="283" spans="1:12" s="215" customFormat="1" x14ac:dyDescent="0.25">
      <c r="A283" s="215" t="s">
        <v>160</v>
      </c>
      <c r="B283" s="215">
        <v>6089</v>
      </c>
      <c r="C283" s="215" t="s">
        <v>215</v>
      </c>
      <c r="D283" s="215">
        <v>502369772</v>
      </c>
      <c r="E283" s="221">
        <v>1060</v>
      </c>
      <c r="F283" s="215">
        <v>1242</v>
      </c>
      <c r="G283" s="215">
        <v>1004</v>
      </c>
      <c r="H283" s="221" t="s">
        <v>5766</v>
      </c>
      <c r="I283" s="215" t="s">
        <v>30609</v>
      </c>
      <c r="J283" s="222" t="s">
        <v>5681</v>
      </c>
      <c r="K283" s="215" t="s">
        <v>330</v>
      </c>
      <c r="L283" s="215" t="s">
        <v>5887</v>
      </c>
    </row>
    <row r="284" spans="1:12" s="215" customFormat="1" x14ac:dyDescent="0.25">
      <c r="A284" s="215" t="s">
        <v>160</v>
      </c>
      <c r="B284" s="215">
        <v>6089</v>
      </c>
      <c r="C284" s="215" t="s">
        <v>215</v>
      </c>
      <c r="D284" s="215">
        <v>502369904</v>
      </c>
      <c r="E284" s="221">
        <v>1060</v>
      </c>
      <c r="F284" s="215">
        <v>1274</v>
      </c>
      <c r="G284" s="215">
        <v>1004</v>
      </c>
      <c r="H284" s="221" t="s">
        <v>5766</v>
      </c>
      <c r="I284" s="215" t="s">
        <v>26044</v>
      </c>
      <c r="J284" s="222" t="s">
        <v>5681</v>
      </c>
      <c r="K284" s="215" t="s">
        <v>330</v>
      </c>
      <c r="L284" s="215" t="s">
        <v>5882</v>
      </c>
    </row>
    <row r="285" spans="1:12" s="215" customFormat="1" x14ac:dyDescent="0.25">
      <c r="A285" s="215" t="s">
        <v>160</v>
      </c>
      <c r="B285" s="215">
        <v>6090</v>
      </c>
      <c r="C285" s="215" t="s">
        <v>216</v>
      </c>
      <c r="D285" s="215">
        <v>190848949</v>
      </c>
      <c r="E285" s="221">
        <v>1020</v>
      </c>
      <c r="F285" s="215">
        <v>1110</v>
      </c>
      <c r="G285" s="215">
        <v>1004</v>
      </c>
      <c r="H285" s="221" t="s">
        <v>5766</v>
      </c>
      <c r="I285" s="215" t="s">
        <v>30610</v>
      </c>
      <c r="J285" s="222" t="s">
        <v>5681</v>
      </c>
      <c r="K285" s="215" t="s">
        <v>330</v>
      </c>
      <c r="L285" s="215" t="s">
        <v>5886</v>
      </c>
    </row>
    <row r="286" spans="1:12" s="215" customFormat="1" x14ac:dyDescent="0.25">
      <c r="A286" s="215" t="s">
        <v>160</v>
      </c>
      <c r="B286" s="215">
        <v>6090</v>
      </c>
      <c r="C286" s="215" t="s">
        <v>216</v>
      </c>
      <c r="D286" s="215">
        <v>191351274</v>
      </c>
      <c r="E286" s="221">
        <v>1080</v>
      </c>
      <c r="F286" s="215">
        <v>1274</v>
      </c>
      <c r="G286" s="215">
        <v>1004</v>
      </c>
      <c r="H286" s="221" t="s">
        <v>5765</v>
      </c>
      <c r="I286" s="215" t="s">
        <v>8673</v>
      </c>
      <c r="J286" s="222" t="s">
        <v>5681</v>
      </c>
      <c r="K286" s="215" t="s">
        <v>330</v>
      </c>
      <c r="L286" s="215" t="s">
        <v>5883</v>
      </c>
    </row>
    <row r="287" spans="1:12" s="215" customFormat="1" x14ac:dyDescent="0.25">
      <c r="A287" s="215" t="s">
        <v>160</v>
      </c>
      <c r="B287" s="215">
        <v>6090</v>
      </c>
      <c r="C287" s="215" t="s">
        <v>216</v>
      </c>
      <c r="D287" s="215">
        <v>191673791</v>
      </c>
      <c r="E287" s="221">
        <v>1020</v>
      </c>
      <c r="F287" s="215">
        <v>1110</v>
      </c>
      <c r="G287" s="215">
        <v>1004</v>
      </c>
      <c r="H287" s="221" t="s">
        <v>5766</v>
      </c>
      <c r="I287" s="215" t="s">
        <v>5744</v>
      </c>
      <c r="J287" s="222" t="s">
        <v>5681</v>
      </c>
      <c r="K287" s="215" t="s">
        <v>330</v>
      </c>
      <c r="L287" s="215" t="s">
        <v>5884</v>
      </c>
    </row>
    <row r="288" spans="1:12" s="215" customFormat="1" x14ac:dyDescent="0.25">
      <c r="A288" s="215" t="s">
        <v>160</v>
      </c>
      <c r="B288" s="215">
        <v>6090</v>
      </c>
      <c r="C288" s="215" t="s">
        <v>216</v>
      </c>
      <c r="D288" s="215">
        <v>191798555</v>
      </c>
      <c r="E288" s="221">
        <v>1060</v>
      </c>
      <c r="F288" s="215">
        <v>1261</v>
      </c>
      <c r="G288" s="215">
        <v>1004</v>
      </c>
      <c r="H288" s="221" t="s">
        <v>5766</v>
      </c>
      <c r="I288" s="215" t="s">
        <v>24079</v>
      </c>
      <c r="J288" s="222" t="s">
        <v>5681</v>
      </c>
      <c r="K288" s="215" t="s">
        <v>330</v>
      </c>
      <c r="L288" s="215" t="s">
        <v>5882</v>
      </c>
    </row>
    <row r="289" spans="1:12" s="215" customFormat="1" x14ac:dyDescent="0.25">
      <c r="A289" s="215" t="s">
        <v>160</v>
      </c>
      <c r="B289" s="215">
        <v>6090</v>
      </c>
      <c r="C289" s="215" t="s">
        <v>216</v>
      </c>
      <c r="D289" s="215">
        <v>191817757</v>
      </c>
      <c r="E289" s="221">
        <v>1060</v>
      </c>
      <c r="F289" s="215">
        <v>1274</v>
      </c>
      <c r="G289" s="215">
        <v>1004</v>
      </c>
      <c r="H289" s="221" t="s">
        <v>5766</v>
      </c>
      <c r="I289" s="215" t="s">
        <v>24080</v>
      </c>
      <c r="J289" s="222" t="s">
        <v>5681</v>
      </c>
      <c r="K289" s="215" t="s">
        <v>330</v>
      </c>
      <c r="L289" s="215" t="s">
        <v>5882</v>
      </c>
    </row>
    <row r="290" spans="1:12" s="215" customFormat="1" x14ac:dyDescent="0.25">
      <c r="A290" s="215" t="s">
        <v>160</v>
      </c>
      <c r="B290" s="215">
        <v>6090</v>
      </c>
      <c r="C290" s="215" t="s">
        <v>216</v>
      </c>
      <c r="D290" s="215">
        <v>191989402</v>
      </c>
      <c r="E290" s="221">
        <v>1020</v>
      </c>
      <c r="F290" s="215">
        <v>1110</v>
      </c>
      <c r="G290" s="215">
        <v>1004</v>
      </c>
      <c r="H290" s="221" t="s">
        <v>5766</v>
      </c>
      <c r="I290" s="215" t="s">
        <v>24081</v>
      </c>
      <c r="J290" s="222" t="s">
        <v>5681</v>
      </c>
      <c r="K290" s="215" t="s">
        <v>330</v>
      </c>
      <c r="L290" s="215" t="s">
        <v>5884</v>
      </c>
    </row>
    <row r="291" spans="1:12" s="215" customFormat="1" x14ac:dyDescent="0.25">
      <c r="A291" s="215" t="s">
        <v>160</v>
      </c>
      <c r="B291" s="215">
        <v>6090</v>
      </c>
      <c r="C291" s="215" t="s">
        <v>216</v>
      </c>
      <c r="D291" s="215">
        <v>500007067</v>
      </c>
      <c r="E291" s="221">
        <v>1080</v>
      </c>
      <c r="F291" s="215">
        <v>1271</v>
      </c>
      <c r="G291" s="215">
        <v>1004</v>
      </c>
      <c r="H291" s="221" t="s">
        <v>5765</v>
      </c>
      <c r="I291" s="215" t="s">
        <v>8674</v>
      </c>
      <c r="J291" s="222" t="s">
        <v>5681</v>
      </c>
      <c r="K291" s="215" t="s">
        <v>330</v>
      </c>
      <c r="L291" s="215" t="s">
        <v>5883</v>
      </c>
    </row>
    <row r="292" spans="1:12" s="215" customFormat="1" x14ac:dyDescent="0.25">
      <c r="A292" s="215" t="s">
        <v>160</v>
      </c>
      <c r="B292" s="215">
        <v>6090</v>
      </c>
      <c r="C292" s="215" t="s">
        <v>216</v>
      </c>
      <c r="D292" s="215">
        <v>500007068</v>
      </c>
      <c r="E292" s="221">
        <v>1080</v>
      </c>
      <c r="F292" s="215">
        <v>1271</v>
      </c>
      <c r="G292" s="215">
        <v>1004</v>
      </c>
      <c r="H292" s="221" t="s">
        <v>5765</v>
      </c>
      <c r="I292" s="215" t="s">
        <v>8675</v>
      </c>
      <c r="J292" s="222" t="s">
        <v>5681</v>
      </c>
      <c r="K292" s="215" t="s">
        <v>330</v>
      </c>
      <c r="L292" s="215" t="s">
        <v>5883</v>
      </c>
    </row>
    <row r="293" spans="1:12" s="215" customFormat="1" x14ac:dyDescent="0.25">
      <c r="A293" s="215" t="s">
        <v>160</v>
      </c>
      <c r="B293" s="215">
        <v>6090</v>
      </c>
      <c r="C293" s="215" t="s">
        <v>216</v>
      </c>
      <c r="D293" s="215">
        <v>500007069</v>
      </c>
      <c r="E293" s="221">
        <v>1080</v>
      </c>
      <c r="F293" s="215">
        <v>1274</v>
      </c>
      <c r="G293" s="215">
        <v>1004</v>
      </c>
      <c r="H293" s="221" t="s">
        <v>5765</v>
      </c>
      <c r="I293" s="215" t="s">
        <v>11615</v>
      </c>
      <c r="J293" s="222" t="s">
        <v>5681</v>
      </c>
      <c r="K293" s="215" t="s">
        <v>330</v>
      </c>
      <c r="L293" s="215" t="s">
        <v>5883</v>
      </c>
    </row>
    <row r="294" spans="1:12" s="215" customFormat="1" x14ac:dyDescent="0.25">
      <c r="A294" s="215" t="s">
        <v>160</v>
      </c>
      <c r="B294" s="215">
        <v>6090</v>
      </c>
      <c r="C294" s="215" t="s">
        <v>216</v>
      </c>
      <c r="D294" s="215">
        <v>500007070</v>
      </c>
      <c r="E294" s="221">
        <v>1080</v>
      </c>
      <c r="F294" s="215">
        <v>1130</v>
      </c>
      <c r="G294" s="215">
        <v>1004</v>
      </c>
      <c r="H294" s="221" t="s">
        <v>5765</v>
      </c>
      <c r="I294" s="215" t="s">
        <v>8676</v>
      </c>
      <c r="J294" s="222" t="s">
        <v>5681</v>
      </c>
      <c r="K294" s="215" t="s">
        <v>330</v>
      </c>
      <c r="L294" s="215" t="s">
        <v>5883</v>
      </c>
    </row>
    <row r="295" spans="1:12" s="215" customFormat="1" x14ac:dyDescent="0.25">
      <c r="A295" s="215" t="s">
        <v>160</v>
      </c>
      <c r="B295" s="215">
        <v>6090</v>
      </c>
      <c r="C295" s="215" t="s">
        <v>216</v>
      </c>
      <c r="D295" s="215">
        <v>502344598</v>
      </c>
      <c r="E295" s="221">
        <v>1060</v>
      </c>
      <c r="F295" s="215">
        <v>1274</v>
      </c>
      <c r="G295" s="215">
        <v>1004</v>
      </c>
      <c r="H295" s="221" t="s">
        <v>5766</v>
      </c>
      <c r="I295" s="215" t="s">
        <v>24082</v>
      </c>
      <c r="J295" s="222" t="s">
        <v>5681</v>
      </c>
      <c r="K295" s="215" t="s">
        <v>330</v>
      </c>
      <c r="L295" s="215" t="s">
        <v>5887</v>
      </c>
    </row>
    <row r="296" spans="1:12" s="215" customFormat="1" x14ac:dyDescent="0.25">
      <c r="A296" s="215" t="s">
        <v>160</v>
      </c>
      <c r="B296" s="215">
        <v>6111</v>
      </c>
      <c r="C296" s="215" t="s">
        <v>222</v>
      </c>
      <c r="D296" s="215">
        <v>191626252</v>
      </c>
      <c r="E296" s="221">
        <v>1060</v>
      </c>
      <c r="F296" s="215">
        <v>1230</v>
      </c>
      <c r="G296" s="215">
        <v>1004</v>
      </c>
      <c r="H296" s="221" t="s">
        <v>5766</v>
      </c>
      <c r="I296" s="215" t="s">
        <v>32079</v>
      </c>
      <c r="J296" s="222" t="s">
        <v>5681</v>
      </c>
      <c r="K296" s="215" t="s">
        <v>330</v>
      </c>
      <c r="L296" s="215" t="s">
        <v>5887</v>
      </c>
    </row>
    <row r="297" spans="1:12" s="215" customFormat="1" x14ac:dyDescent="0.25">
      <c r="A297" s="215" t="s">
        <v>160</v>
      </c>
      <c r="B297" s="215">
        <v>6112</v>
      </c>
      <c r="C297" s="215" t="s">
        <v>223</v>
      </c>
      <c r="D297" s="215">
        <v>914714</v>
      </c>
      <c r="E297" s="221">
        <v>1020</v>
      </c>
      <c r="F297" s="215">
        <v>1110</v>
      </c>
      <c r="G297" s="215">
        <v>1004</v>
      </c>
      <c r="H297" s="221" t="s">
        <v>5766</v>
      </c>
      <c r="I297" s="215" t="s">
        <v>24083</v>
      </c>
      <c r="J297" s="222" t="s">
        <v>5681</v>
      </c>
      <c r="K297" s="215" t="s">
        <v>330</v>
      </c>
      <c r="L297" s="215" t="s">
        <v>5884</v>
      </c>
    </row>
    <row r="298" spans="1:12" s="215" customFormat="1" x14ac:dyDescent="0.25">
      <c r="A298" s="215" t="s">
        <v>160</v>
      </c>
      <c r="B298" s="215">
        <v>6112</v>
      </c>
      <c r="C298" s="215" t="s">
        <v>223</v>
      </c>
      <c r="D298" s="215">
        <v>191650682</v>
      </c>
      <c r="E298" s="221">
        <v>1060</v>
      </c>
      <c r="G298" s="215">
        <v>1004</v>
      </c>
      <c r="H298" s="221" t="s">
        <v>5766</v>
      </c>
      <c r="I298" s="215" t="s">
        <v>24084</v>
      </c>
      <c r="J298" s="222" t="s">
        <v>5681</v>
      </c>
      <c r="K298" s="215" t="s">
        <v>330</v>
      </c>
      <c r="L298" s="215" t="s">
        <v>5882</v>
      </c>
    </row>
    <row r="299" spans="1:12" s="215" customFormat="1" x14ac:dyDescent="0.25">
      <c r="A299" s="215" t="s">
        <v>160</v>
      </c>
      <c r="B299" s="215">
        <v>6113</v>
      </c>
      <c r="C299" s="215" t="s">
        <v>224</v>
      </c>
      <c r="D299" s="215">
        <v>914995</v>
      </c>
      <c r="E299" s="221">
        <v>1010</v>
      </c>
      <c r="G299" s="215">
        <v>1004</v>
      </c>
      <c r="H299" s="221" t="s">
        <v>5765</v>
      </c>
      <c r="I299" s="215" t="s">
        <v>7012</v>
      </c>
      <c r="J299" s="222" t="s">
        <v>5681</v>
      </c>
      <c r="K299" s="215" t="s">
        <v>5743</v>
      </c>
      <c r="L299" s="215" t="s">
        <v>31201</v>
      </c>
    </row>
    <row r="300" spans="1:12" s="215" customFormat="1" x14ac:dyDescent="0.25">
      <c r="A300" s="215" t="s">
        <v>160</v>
      </c>
      <c r="B300" s="215">
        <v>6113</v>
      </c>
      <c r="C300" s="215" t="s">
        <v>224</v>
      </c>
      <c r="D300" s="215">
        <v>9024660</v>
      </c>
      <c r="E300" s="221">
        <v>1010</v>
      </c>
      <c r="G300" s="215">
        <v>1004</v>
      </c>
      <c r="H300" s="221" t="s">
        <v>5765</v>
      </c>
      <c r="I300" s="215" t="s">
        <v>7013</v>
      </c>
      <c r="J300" s="222" t="s">
        <v>5681</v>
      </c>
      <c r="K300" s="215" t="s">
        <v>5743</v>
      </c>
      <c r="L300" s="215" t="s">
        <v>5767</v>
      </c>
    </row>
    <row r="301" spans="1:12" s="215" customFormat="1" x14ac:dyDescent="0.25">
      <c r="A301" s="215" t="s">
        <v>160</v>
      </c>
      <c r="B301" s="215">
        <v>6113</v>
      </c>
      <c r="C301" s="215" t="s">
        <v>224</v>
      </c>
      <c r="D301" s="215">
        <v>191946384</v>
      </c>
      <c r="E301" s="221">
        <v>1010</v>
      </c>
      <c r="G301" s="215">
        <v>1004</v>
      </c>
      <c r="H301" s="221" t="s">
        <v>5765</v>
      </c>
      <c r="I301" s="215" t="s">
        <v>7014</v>
      </c>
      <c r="J301" s="222" t="s">
        <v>5681</v>
      </c>
      <c r="K301" s="215" t="s">
        <v>5743</v>
      </c>
      <c r="L301" s="215" t="s">
        <v>31202</v>
      </c>
    </row>
    <row r="302" spans="1:12" s="215" customFormat="1" x14ac:dyDescent="0.25">
      <c r="A302" s="215" t="s">
        <v>160</v>
      </c>
      <c r="B302" s="215">
        <v>6118</v>
      </c>
      <c r="C302" s="215" t="s">
        <v>227</v>
      </c>
      <c r="D302" s="215">
        <v>3108563</v>
      </c>
      <c r="E302" s="221">
        <v>1020</v>
      </c>
      <c r="F302" s="215">
        <v>1122</v>
      </c>
      <c r="G302" s="215">
        <v>1004</v>
      </c>
      <c r="H302" s="221" t="s">
        <v>5766</v>
      </c>
      <c r="I302" s="215" t="s">
        <v>30611</v>
      </c>
      <c r="J302" s="222" t="s">
        <v>5681</v>
      </c>
      <c r="K302" s="215" t="s">
        <v>330</v>
      </c>
      <c r="L302" s="215" t="s">
        <v>5886</v>
      </c>
    </row>
    <row r="303" spans="1:12" s="215" customFormat="1" x14ac:dyDescent="0.25">
      <c r="A303" s="215" t="s">
        <v>160</v>
      </c>
      <c r="B303" s="215">
        <v>6118</v>
      </c>
      <c r="C303" s="215" t="s">
        <v>227</v>
      </c>
      <c r="D303" s="215">
        <v>9014850</v>
      </c>
      <c r="E303" s="221">
        <v>1060</v>
      </c>
      <c r="F303" s="215">
        <v>1251</v>
      </c>
      <c r="G303" s="215">
        <v>1004</v>
      </c>
      <c r="H303" s="221" t="s">
        <v>5766</v>
      </c>
      <c r="I303" s="215" t="s">
        <v>24085</v>
      </c>
      <c r="J303" s="222" t="s">
        <v>5681</v>
      </c>
      <c r="K303" s="215" t="s">
        <v>330</v>
      </c>
      <c r="L303" s="215" t="s">
        <v>5882</v>
      </c>
    </row>
    <row r="304" spans="1:12" s="215" customFormat="1" x14ac:dyDescent="0.25">
      <c r="A304" s="215" t="s">
        <v>160</v>
      </c>
      <c r="B304" s="215">
        <v>6118</v>
      </c>
      <c r="C304" s="215" t="s">
        <v>227</v>
      </c>
      <c r="D304" s="215">
        <v>190606728</v>
      </c>
      <c r="E304" s="221">
        <v>1020</v>
      </c>
      <c r="F304" s="215">
        <v>1110</v>
      </c>
      <c r="G304" s="215">
        <v>1004</v>
      </c>
      <c r="H304" s="221" t="s">
        <v>5766</v>
      </c>
      <c r="I304" s="215" t="s">
        <v>24086</v>
      </c>
      <c r="J304" s="222" t="s">
        <v>5681</v>
      </c>
      <c r="K304" s="215" t="s">
        <v>330</v>
      </c>
      <c r="L304" s="215" t="s">
        <v>5884</v>
      </c>
    </row>
    <row r="305" spans="1:12" s="215" customFormat="1" x14ac:dyDescent="0.25">
      <c r="A305" s="215" t="s">
        <v>160</v>
      </c>
      <c r="B305" s="215">
        <v>6118</v>
      </c>
      <c r="C305" s="215" t="s">
        <v>227</v>
      </c>
      <c r="D305" s="215">
        <v>191426038</v>
      </c>
      <c r="E305" s="221">
        <v>1060</v>
      </c>
      <c r="F305" s="215">
        <v>1242</v>
      </c>
      <c r="G305" s="215">
        <v>1004</v>
      </c>
      <c r="H305" s="221" t="s">
        <v>5766</v>
      </c>
      <c r="I305" s="215" t="s">
        <v>24087</v>
      </c>
      <c r="J305" s="222" t="s">
        <v>5681</v>
      </c>
      <c r="K305" s="215" t="s">
        <v>330</v>
      </c>
      <c r="L305" s="215" t="s">
        <v>5882</v>
      </c>
    </row>
    <row r="306" spans="1:12" s="215" customFormat="1" x14ac:dyDescent="0.25">
      <c r="A306" s="215" t="s">
        <v>160</v>
      </c>
      <c r="B306" s="215">
        <v>6118</v>
      </c>
      <c r="C306" s="215" t="s">
        <v>227</v>
      </c>
      <c r="D306" s="215">
        <v>191632292</v>
      </c>
      <c r="E306" s="221">
        <v>1060</v>
      </c>
      <c r="F306" s="215">
        <v>1242</v>
      </c>
      <c r="G306" s="215">
        <v>1004</v>
      </c>
      <c r="H306" s="221" t="s">
        <v>5766</v>
      </c>
      <c r="I306" s="215" t="s">
        <v>24088</v>
      </c>
      <c r="J306" s="222" t="s">
        <v>5681</v>
      </c>
      <c r="K306" s="215" t="s">
        <v>330</v>
      </c>
      <c r="L306" s="215" t="s">
        <v>5882</v>
      </c>
    </row>
    <row r="307" spans="1:12" s="215" customFormat="1" x14ac:dyDescent="0.25">
      <c r="A307" s="215" t="s">
        <v>160</v>
      </c>
      <c r="B307" s="215">
        <v>6118</v>
      </c>
      <c r="C307" s="215" t="s">
        <v>227</v>
      </c>
      <c r="D307" s="215">
        <v>191719054</v>
      </c>
      <c r="E307" s="221">
        <v>1020</v>
      </c>
      <c r="F307" s="215">
        <v>1110</v>
      </c>
      <c r="G307" s="215">
        <v>1004</v>
      </c>
      <c r="H307" s="221" t="s">
        <v>5766</v>
      </c>
      <c r="I307" s="215" t="s">
        <v>24089</v>
      </c>
      <c r="J307" s="222" t="s">
        <v>5681</v>
      </c>
      <c r="K307" s="215" t="s">
        <v>330</v>
      </c>
      <c r="L307" s="215" t="s">
        <v>5884</v>
      </c>
    </row>
    <row r="308" spans="1:12" s="215" customFormat="1" x14ac:dyDescent="0.25">
      <c r="A308" s="215" t="s">
        <v>160</v>
      </c>
      <c r="B308" s="215">
        <v>6118</v>
      </c>
      <c r="C308" s="215" t="s">
        <v>227</v>
      </c>
      <c r="D308" s="215">
        <v>191752461</v>
      </c>
      <c r="E308" s="221">
        <v>1060</v>
      </c>
      <c r="F308" s="215">
        <v>1242</v>
      </c>
      <c r="G308" s="215">
        <v>1004</v>
      </c>
      <c r="H308" s="221" t="s">
        <v>5766</v>
      </c>
      <c r="I308" s="215" t="s">
        <v>24090</v>
      </c>
      <c r="J308" s="222" t="s">
        <v>5681</v>
      </c>
      <c r="K308" s="215" t="s">
        <v>330</v>
      </c>
      <c r="L308" s="215" t="s">
        <v>5882</v>
      </c>
    </row>
    <row r="309" spans="1:12" s="215" customFormat="1" x14ac:dyDescent="0.25">
      <c r="A309" s="215" t="s">
        <v>160</v>
      </c>
      <c r="B309" s="215">
        <v>6133</v>
      </c>
      <c r="C309" s="215" t="s">
        <v>231</v>
      </c>
      <c r="D309" s="215">
        <v>190097380</v>
      </c>
      <c r="E309" s="221">
        <v>1060</v>
      </c>
      <c r="F309" s="215">
        <v>1242</v>
      </c>
      <c r="G309" s="215">
        <v>1004</v>
      </c>
      <c r="H309" s="221" t="s">
        <v>5766</v>
      </c>
      <c r="I309" s="215" t="s">
        <v>30612</v>
      </c>
      <c r="J309" s="222" t="s">
        <v>5681</v>
      </c>
      <c r="K309" s="215" t="s">
        <v>330</v>
      </c>
      <c r="L309" s="215" t="s">
        <v>5882</v>
      </c>
    </row>
    <row r="310" spans="1:12" s="215" customFormat="1" x14ac:dyDescent="0.25">
      <c r="A310" s="215" t="s">
        <v>160</v>
      </c>
      <c r="B310" s="215">
        <v>6133</v>
      </c>
      <c r="C310" s="215" t="s">
        <v>231</v>
      </c>
      <c r="D310" s="215">
        <v>191713643</v>
      </c>
      <c r="E310" s="221">
        <v>1080</v>
      </c>
      <c r="F310" s="215">
        <v>1273</v>
      </c>
      <c r="G310" s="215">
        <v>1004</v>
      </c>
      <c r="H310" s="221" t="s">
        <v>5765</v>
      </c>
      <c r="I310" s="215" t="s">
        <v>30613</v>
      </c>
      <c r="J310" s="222" t="s">
        <v>5681</v>
      </c>
      <c r="K310" s="215" t="s">
        <v>330</v>
      </c>
      <c r="L310" s="215" t="s">
        <v>5883</v>
      </c>
    </row>
    <row r="311" spans="1:12" s="215" customFormat="1" x14ac:dyDescent="0.25">
      <c r="A311" s="215" t="s">
        <v>160</v>
      </c>
      <c r="B311" s="215">
        <v>6133</v>
      </c>
      <c r="C311" s="215" t="s">
        <v>231</v>
      </c>
      <c r="D311" s="215">
        <v>191838595</v>
      </c>
      <c r="E311" s="221">
        <v>1060</v>
      </c>
      <c r="F311" s="215">
        <v>1252</v>
      </c>
      <c r="G311" s="215">
        <v>1004</v>
      </c>
      <c r="H311" s="221" t="s">
        <v>5766</v>
      </c>
      <c r="I311" s="215" t="s">
        <v>30614</v>
      </c>
      <c r="J311" s="222" t="s">
        <v>5681</v>
      </c>
      <c r="K311" s="215" t="s">
        <v>330</v>
      </c>
      <c r="L311" s="215" t="s">
        <v>5882</v>
      </c>
    </row>
    <row r="312" spans="1:12" s="215" customFormat="1" x14ac:dyDescent="0.25">
      <c r="A312" s="215" t="s">
        <v>160</v>
      </c>
      <c r="B312" s="215">
        <v>6133</v>
      </c>
      <c r="C312" s="215" t="s">
        <v>231</v>
      </c>
      <c r="D312" s="215">
        <v>191849214</v>
      </c>
      <c r="E312" s="221">
        <v>1060</v>
      </c>
      <c r="F312" s="215">
        <v>1242</v>
      </c>
      <c r="G312" s="215">
        <v>1004</v>
      </c>
      <c r="H312" s="221" t="s">
        <v>5766</v>
      </c>
      <c r="I312" s="215" t="s">
        <v>30615</v>
      </c>
      <c r="J312" s="222" t="s">
        <v>5681</v>
      </c>
      <c r="K312" s="215" t="s">
        <v>330</v>
      </c>
      <c r="L312" s="215" t="s">
        <v>5882</v>
      </c>
    </row>
    <row r="313" spans="1:12" s="215" customFormat="1" x14ac:dyDescent="0.25">
      <c r="A313" s="215" t="s">
        <v>160</v>
      </c>
      <c r="B313" s="215">
        <v>6133</v>
      </c>
      <c r="C313" s="215" t="s">
        <v>231</v>
      </c>
      <c r="D313" s="215">
        <v>191875009</v>
      </c>
      <c r="E313" s="221">
        <v>1060</v>
      </c>
      <c r="F313" s="215">
        <v>1242</v>
      </c>
      <c r="G313" s="215">
        <v>1004</v>
      </c>
      <c r="H313" s="221" t="s">
        <v>5766</v>
      </c>
      <c r="I313" s="215" t="s">
        <v>30616</v>
      </c>
      <c r="J313" s="222" t="s">
        <v>5681</v>
      </c>
      <c r="K313" s="215" t="s">
        <v>330</v>
      </c>
      <c r="L313" s="215" t="s">
        <v>5882</v>
      </c>
    </row>
    <row r="314" spans="1:12" s="215" customFormat="1" x14ac:dyDescent="0.25">
      <c r="A314" s="215" t="s">
        <v>160</v>
      </c>
      <c r="B314" s="215">
        <v>6133</v>
      </c>
      <c r="C314" s="215" t="s">
        <v>231</v>
      </c>
      <c r="D314" s="215">
        <v>191962432</v>
      </c>
      <c r="E314" s="221">
        <v>1060</v>
      </c>
      <c r="F314" s="215">
        <v>1242</v>
      </c>
      <c r="G314" s="215">
        <v>1004</v>
      </c>
      <c r="H314" s="221" t="s">
        <v>5766</v>
      </c>
      <c r="I314" s="215" t="s">
        <v>30617</v>
      </c>
      <c r="J314" s="222" t="s">
        <v>5681</v>
      </c>
      <c r="K314" s="215" t="s">
        <v>330</v>
      </c>
      <c r="L314" s="215" t="s">
        <v>5882</v>
      </c>
    </row>
    <row r="315" spans="1:12" s="215" customFormat="1" x14ac:dyDescent="0.25">
      <c r="A315" s="215" t="s">
        <v>160</v>
      </c>
      <c r="B315" s="215">
        <v>6133</v>
      </c>
      <c r="C315" s="215" t="s">
        <v>231</v>
      </c>
      <c r="D315" s="215">
        <v>191963137</v>
      </c>
      <c r="E315" s="221">
        <v>1060</v>
      </c>
      <c r="F315" s="215">
        <v>1242</v>
      </c>
      <c r="G315" s="215">
        <v>1004</v>
      </c>
      <c r="H315" s="221" t="s">
        <v>5766</v>
      </c>
      <c r="I315" s="215" t="s">
        <v>30618</v>
      </c>
      <c r="J315" s="222" t="s">
        <v>5681</v>
      </c>
      <c r="K315" s="215" t="s">
        <v>330</v>
      </c>
      <c r="L315" s="215" t="s">
        <v>5882</v>
      </c>
    </row>
    <row r="316" spans="1:12" s="215" customFormat="1" x14ac:dyDescent="0.25">
      <c r="A316" s="215" t="s">
        <v>160</v>
      </c>
      <c r="B316" s="215">
        <v>6133</v>
      </c>
      <c r="C316" s="215" t="s">
        <v>231</v>
      </c>
      <c r="D316" s="215">
        <v>191968663</v>
      </c>
      <c r="E316" s="221">
        <v>1060</v>
      </c>
      <c r="F316" s="215">
        <v>1242</v>
      </c>
      <c r="G316" s="215">
        <v>1004</v>
      </c>
      <c r="H316" s="221" t="s">
        <v>5766</v>
      </c>
      <c r="I316" s="215" t="s">
        <v>30619</v>
      </c>
      <c r="J316" s="222" t="s">
        <v>5681</v>
      </c>
      <c r="K316" s="215" t="s">
        <v>330</v>
      </c>
      <c r="L316" s="215" t="s">
        <v>30765</v>
      </c>
    </row>
    <row r="317" spans="1:12" s="215" customFormat="1" x14ac:dyDescent="0.25">
      <c r="A317" s="215" t="s">
        <v>160</v>
      </c>
      <c r="B317" s="215">
        <v>6133</v>
      </c>
      <c r="C317" s="215" t="s">
        <v>231</v>
      </c>
      <c r="D317" s="215">
        <v>191987212</v>
      </c>
      <c r="E317" s="221">
        <v>1060</v>
      </c>
      <c r="F317" s="215">
        <v>1252</v>
      </c>
      <c r="G317" s="215">
        <v>1004</v>
      </c>
      <c r="H317" s="221" t="s">
        <v>5766</v>
      </c>
      <c r="I317" s="215" t="s">
        <v>30620</v>
      </c>
      <c r="J317" s="222" t="s">
        <v>5681</v>
      </c>
      <c r="K317" s="215" t="s">
        <v>330</v>
      </c>
      <c r="L317" s="215" t="s">
        <v>5882</v>
      </c>
    </row>
    <row r="318" spans="1:12" s="215" customFormat="1" x14ac:dyDescent="0.25">
      <c r="A318" s="215" t="s">
        <v>160</v>
      </c>
      <c r="B318" s="215">
        <v>6133</v>
      </c>
      <c r="C318" s="215" t="s">
        <v>231</v>
      </c>
      <c r="D318" s="215">
        <v>192010102</v>
      </c>
      <c r="E318" s="221">
        <v>1060</v>
      </c>
      <c r="F318" s="215">
        <v>1252</v>
      </c>
      <c r="G318" s="215">
        <v>1004</v>
      </c>
      <c r="H318" s="221" t="s">
        <v>5766</v>
      </c>
      <c r="I318" s="215" t="s">
        <v>30621</v>
      </c>
      <c r="J318" s="222" t="s">
        <v>5681</v>
      </c>
      <c r="K318" s="215" t="s">
        <v>330</v>
      </c>
      <c r="L318" s="215" t="s">
        <v>5882</v>
      </c>
    </row>
    <row r="319" spans="1:12" s="215" customFormat="1" x14ac:dyDescent="0.25">
      <c r="A319" s="215" t="s">
        <v>160</v>
      </c>
      <c r="B319" s="215">
        <v>6133</v>
      </c>
      <c r="C319" s="215" t="s">
        <v>231</v>
      </c>
      <c r="D319" s="215">
        <v>192020169</v>
      </c>
      <c r="E319" s="221">
        <v>1060</v>
      </c>
      <c r="F319" s="215">
        <v>1252</v>
      </c>
      <c r="G319" s="215">
        <v>1004</v>
      </c>
      <c r="H319" s="221" t="s">
        <v>5766</v>
      </c>
      <c r="I319" s="215" t="s">
        <v>30622</v>
      </c>
      <c r="J319" s="222" t="s">
        <v>5681</v>
      </c>
      <c r="K319" s="215" t="s">
        <v>330</v>
      </c>
      <c r="L319" s="215" t="s">
        <v>5882</v>
      </c>
    </row>
    <row r="320" spans="1:12" s="215" customFormat="1" x14ac:dyDescent="0.25">
      <c r="A320" s="215" t="s">
        <v>160</v>
      </c>
      <c r="B320" s="215">
        <v>6133</v>
      </c>
      <c r="C320" s="215" t="s">
        <v>231</v>
      </c>
      <c r="D320" s="215">
        <v>192020454</v>
      </c>
      <c r="E320" s="221">
        <v>1060</v>
      </c>
      <c r="F320" s="215">
        <v>1252</v>
      </c>
      <c r="G320" s="215">
        <v>1004</v>
      </c>
      <c r="H320" s="221" t="s">
        <v>5766</v>
      </c>
      <c r="I320" s="215" t="s">
        <v>30623</v>
      </c>
      <c r="J320" s="222" t="s">
        <v>5681</v>
      </c>
      <c r="K320" s="215" t="s">
        <v>330</v>
      </c>
      <c r="L320" s="215" t="s">
        <v>5882</v>
      </c>
    </row>
    <row r="321" spans="1:12" s="215" customFormat="1" x14ac:dyDescent="0.25">
      <c r="A321" s="215" t="s">
        <v>160</v>
      </c>
      <c r="B321" s="215">
        <v>6133</v>
      </c>
      <c r="C321" s="215" t="s">
        <v>231</v>
      </c>
      <c r="D321" s="215">
        <v>192020477</v>
      </c>
      <c r="E321" s="221">
        <v>1080</v>
      </c>
      <c r="F321" s="215">
        <v>1274</v>
      </c>
      <c r="G321" s="215">
        <v>1004</v>
      </c>
      <c r="H321" s="221" t="s">
        <v>5765</v>
      </c>
      <c r="I321" s="215" t="s">
        <v>30624</v>
      </c>
      <c r="J321" s="222" t="s">
        <v>5681</v>
      </c>
      <c r="K321" s="215" t="s">
        <v>330</v>
      </c>
      <c r="L321" s="215" t="s">
        <v>5883</v>
      </c>
    </row>
    <row r="322" spans="1:12" s="215" customFormat="1" x14ac:dyDescent="0.25">
      <c r="A322" s="215" t="s">
        <v>160</v>
      </c>
      <c r="B322" s="215">
        <v>6133</v>
      </c>
      <c r="C322" s="215" t="s">
        <v>231</v>
      </c>
      <c r="D322" s="215">
        <v>192020478</v>
      </c>
      <c r="E322" s="221">
        <v>1080</v>
      </c>
      <c r="F322" s="215">
        <v>1274</v>
      </c>
      <c r="G322" s="215">
        <v>1004</v>
      </c>
      <c r="H322" s="221" t="s">
        <v>5765</v>
      </c>
      <c r="I322" s="215" t="s">
        <v>30625</v>
      </c>
      <c r="J322" s="222" t="s">
        <v>5681</v>
      </c>
      <c r="K322" s="215" t="s">
        <v>330</v>
      </c>
      <c r="L322" s="215" t="s">
        <v>5883</v>
      </c>
    </row>
    <row r="323" spans="1:12" s="215" customFormat="1" x14ac:dyDescent="0.25">
      <c r="A323" s="215" t="s">
        <v>160</v>
      </c>
      <c r="B323" s="215">
        <v>6133</v>
      </c>
      <c r="C323" s="215" t="s">
        <v>231</v>
      </c>
      <c r="D323" s="215">
        <v>192020479</v>
      </c>
      <c r="E323" s="221">
        <v>1080</v>
      </c>
      <c r="F323" s="215">
        <v>1274</v>
      </c>
      <c r="G323" s="215">
        <v>1004</v>
      </c>
      <c r="H323" s="221" t="s">
        <v>5765</v>
      </c>
      <c r="I323" s="215" t="s">
        <v>30626</v>
      </c>
      <c r="J323" s="222" t="s">
        <v>5681</v>
      </c>
      <c r="K323" s="215" t="s">
        <v>330</v>
      </c>
      <c r="L323" s="215" t="s">
        <v>5883</v>
      </c>
    </row>
    <row r="324" spans="1:12" s="215" customFormat="1" x14ac:dyDescent="0.25">
      <c r="A324" s="215" t="s">
        <v>160</v>
      </c>
      <c r="B324" s="215">
        <v>6133</v>
      </c>
      <c r="C324" s="215" t="s">
        <v>231</v>
      </c>
      <c r="D324" s="215">
        <v>504191362</v>
      </c>
      <c r="E324" s="221">
        <v>1080</v>
      </c>
      <c r="F324" s="215">
        <v>1273</v>
      </c>
      <c r="G324" s="215">
        <v>1004</v>
      </c>
      <c r="H324" s="221" t="s">
        <v>5765</v>
      </c>
      <c r="I324" s="215" t="s">
        <v>30627</v>
      </c>
      <c r="J324" s="222" t="s">
        <v>5681</v>
      </c>
      <c r="K324" s="215" t="s">
        <v>330</v>
      </c>
      <c r="L324" s="215" t="s">
        <v>5883</v>
      </c>
    </row>
    <row r="325" spans="1:12" s="215" customFormat="1" x14ac:dyDescent="0.25">
      <c r="A325" s="215" t="s">
        <v>160</v>
      </c>
      <c r="B325" s="215">
        <v>6133</v>
      </c>
      <c r="C325" s="215" t="s">
        <v>231</v>
      </c>
      <c r="D325" s="215">
        <v>504191597</v>
      </c>
      <c r="E325" s="221">
        <v>1080</v>
      </c>
      <c r="F325" s="215">
        <v>1273</v>
      </c>
      <c r="G325" s="215">
        <v>1004</v>
      </c>
      <c r="H325" s="221" t="s">
        <v>5765</v>
      </c>
      <c r="I325" s="215" t="s">
        <v>30628</v>
      </c>
      <c r="J325" s="222" t="s">
        <v>5681</v>
      </c>
      <c r="K325" s="215" t="s">
        <v>330</v>
      </c>
      <c r="L325" s="215" t="s">
        <v>5883</v>
      </c>
    </row>
    <row r="326" spans="1:12" s="215" customFormat="1" x14ac:dyDescent="0.25">
      <c r="A326" s="215" t="s">
        <v>160</v>
      </c>
      <c r="B326" s="215">
        <v>6133</v>
      </c>
      <c r="C326" s="215" t="s">
        <v>231</v>
      </c>
      <c r="D326" s="215">
        <v>504191598</v>
      </c>
      <c r="E326" s="221">
        <v>1080</v>
      </c>
      <c r="F326" s="215">
        <v>1273</v>
      </c>
      <c r="G326" s="215">
        <v>1004</v>
      </c>
      <c r="H326" s="221" t="s">
        <v>5765</v>
      </c>
      <c r="I326" s="215" t="s">
        <v>30629</v>
      </c>
      <c r="J326" s="222" t="s">
        <v>5681</v>
      </c>
      <c r="K326" s="215" t="s">
        <v>330</v>
      </c>
      <c r="L326" s="215" t="s">
        <v>5883</v>
      </c>
    </row>
    <row r="327" spans="1:12" s="215" customFormat="1" x14ac:dyDescent="0.25">
      <c r="A327" s="215" t="s">
        <v>160</v>
      </c>
      <c r="B327" s="215">
        <v>6133</v>
      </c>
      <c r="C327" s="215" t="s">
        <v>231</v>
      </c>
      <c r="D327" s="215">
        <v>504191699</v>
      </c>
      <c r="E327" s="221">
        <v>1080</v>
      </c>
      <c r="F327" s="215">
        <v>1273</v>
      </c>
      <c r="G327" s="215">
        <v>1004</v>
      </c>
      <c r="H327" s="221" t="s">
        <v>5765</v>
      </c>
      <c r="I327" s="215" t="s">
        <v>30630</v>
      </c>
      <c r="J327" s="222" t="s">
        <v>5681</v>
      </c>
      <c r="K327" s="215" t="s">
        <v>330</v>
      </c>
      <c r="L327" s="215" t="s">
        <v>5883</v>
      </c>
    </row>
    <row r="328" spans="1:12" s="215" customFormat="1" x14ac:dyDescent="0.25">
      <c r="A328" s="215" t="s">
        <v>160</v>
      </c>
      <c r="B328" s="215">
        <v>6133</v>
      </c>
      <c r="C328" s="215" t="s">
        <v>231</v>
      </c>
      <c r="D328" s="215">
        <v>504191771</v>
      </c>
      <c r="E328" s="221">
        <v>1080</v>
      </c>
      <c r="F328" s="215">
        <v>1273</v>
      </c>
      <c r="G328" s="215">
        <v>1004</v>
      </c>
      <c r="H328" s="221" t="s">
        <v>5765</v>
      </c>
      <c r="I328" s="215" t="s">
        <v>30631</v>
      </c>
      <c r="J328" s="222" t="s">
        <v>5681</v>
      </c>
      <c r="K328" s="215" t="s">
        <v>330</v>
      </c>
      <c r="L328" s="215" t="s">
        <v>5883</v>
      </c>
    </row>
    <row r="329" spans="1:12" s="215" customFormat="1" x14ac:dyDescent="0.25">
      <c r="A329" s="215" t="s">
        <v>160</v>
      </c>
      <c r="B329" s="215">
        <v>6134</v>
      </c>
      <c r="C329" s="215" t="s">
        <v>232</v>
      </c>
      <c r="D329" s="215">
        <v>9080512</v>
      </c>
      <c r="E329" s="221">
        <v>1060</v>
      </c>
      <c r="G329" s="215">
        <v>1004</v>
      </c>
      <c r="H329" s="221" t="s">
        <v>5766</v>
      </c>
      <c r="I329" s="215" t="s">
        <v>30632</v>
      </c>
      <c r="J329" s="222" t="s">
        <v>5681</v>
      </c>
      <c r="K329" s="215" t="s">
        <v>330</v>
      </c>
      <c r="L329" s="215" t="s">
        <v>5882</v>
      </c>
    </row>
    <row r="330" spans="1:12" s="215" customFormat="1" x14ac:dyDescent="0.25">
      <c r="A330" s="215" t="s">
        <v>160</v>
      </c>
      <c r="B330" s="215">
        <v>6135</v>
      </c>
      <c r="C330" s="215" t="s">
        <v>233</v>
      </c>
      <c r="D330" s="215">
        <v>191918126</v>
      </c>
      <c r="E330" s="221">
        <v>1060</v>
      </c>
      <c r="F330" s="215">
        <v>1242</v>
      </c>
      <c r="G330" s="215">
        <v>1004</v>
      </c>
      <c r="H330" s="221" t="s">
        <v>5766</v>
      </c>
      <c r="I330" s="215" t="s">
        <v>24091</v>
      </c>
      <c r="J330" s="222" t="s">
        <v>5681</v>
      </c>
      <c r="K330" s="215" t="s">
        <v>330</v>
      </c>
      <c r="L330" s="215" t="s">
        <v>5882</v>
      </c>
    </row>
    <row r="331" spans="1:12" s="215" customFormat="1" x14ac:dyDescent="0.25">
      <c r="A331" s="215" t="s">
        <v>160</v>
      </c>
      <c r="B331" s="215">
        <v>6136</v>
      </c>
      <c r="C331" s="215" t="s">
        <v>234</v>
      </c>
      <c r="D331" s="215">
        <v>918925</v>
      </c>
      <c r="E331" s="221">
        <v>1020</v>
      </c>
      <c r="F331" s="215">
        <v>1122</v>
      </c>
      <c r="G331" s="215">
        <v>1004</v>
      </c>
      <c r="H331" s="221" t="s">
        <v>5766</v>
      </c>
      <c r="I331" s="215" t="s">
        <v>24092</v>
      </c>
      <c r="J331" s="222" t="s">
        <v>5681</v>
      </c>
      <c r="K331" s="215" t="s">
        <v>330</v>
      </c>
      <c r="L331" s="215" t="s">
        <v>5884</v>
      </c>
    </row>
    <row r="332" spans="1:12" s="215" customFormat="1" x14ac:dyDescent="0.25">
      <c r="A332" s="215" t="s">
        <v>160</v>
      </c>
      <c r="B332" s="215">
        <v>6136</v>
      </c>
      <c r="C332" s="215" t="s">
        <v>234</v>
      </c>
      <c r="D332" s="215">
        <v>191232130</v>
      </c>
      <c r="E332" s="221">
        <v>1080</v>
      </c>
      <c r="F332" s="215">
        <v>1274</v>
      </c>
      <c r="G332" s="215">
        <v>1004</v>
      </c>
      <c r="H332" s="221" t="s">
        <v>5765</v>
      </c>
      <c r="I332" s="215" t="s">
        <v>7015</v>
      </c>
      <c r="J332" s="222" t="s">
        <v>5681</v>
      </c>
      <c r="K332" s="215" t="s">
        <v>330</v>
      </c>
      <c r="L332" s="215" t="s">
        <v>5883</v>
      </c>
    </row>
    <row r="333" spans="1:12" s="215" customFormat="1" x14ac:dyDescent="0.25">
      <c r="A333" s="215" t="s">
        <v>160</v>
      </c>
      <c r="B333" s="215">
        <v>6136</v>
      </c>
      <c r="C333" s="215" t="s">
        <v>234</v>
      </c>
      <c r="D333" s="215">
        <v>191598091</v>
      </c>
      <c r="E333" s="221">
        <v>1060</v>
      </c>
      <c r="F333" s="215">
        <v>1261</v>
      </c>
      <c r="G333" s="215">
        <v>1004</v>
      </c>
      <c r="H333" s="221" t="s">
        <v>5766</v>
      </c>
      <c r="I333" s="215" t="s">
        <v>24093</v>
      </c>
      <c r="J333" s="222" t="s">
        <v>5681</v>
      </c>
      <c r="K333" s="215" t="s">
        <v>330</v>
      </c>
      <c r="L333" s="215" t="s">
        <v>5882</v>
      </c>
    </row>
    <row r="334" spans="1:12" s="215" customFormat="1" x14ac:dyDescent="0.25">
      <c r="A334" s="215" t="s">
        <v>160</v>
      </c>
      <c r="B334" s="215">
        <v>6136</v>
      </c>
      <c r="C334" s="215" t="s">
        <v>234</v>
      </c>
      <c r="D334" s="215">
        <v>191682472</v>
      </c>
      <c r="E334" s="221">
        <v>1080</v>
      </c>
      <c r="F334" s="215">
        <v>1242</v>
      </c>
      <c r="G334" s="215">
        <v>1004</v>
      </c>
      <c r="H334" s="221" t="s">
        <v>5765</v>
      </c>
      <c r="I334" s="215" t="s">
        <v>5745</v>
      </c>
      <c r="J334" s="222" t="s">
        <v>5681</v>
      </c>
      <c r="K334" s="215" t="s">
        <v>330</v>
      </c>
      <c r="L334" s="215" t="s">
        <v>5883</v>
      </c>
    </row>
    <row r="335" spans="1:12" s="215" customFormat="1" x14ac:dyDescent="0.25">
      <c r="A335" s="215" t="s">
        <v>160</v>
      </c>
      <c r="B335" s="215">
        <v>6136</v>
      </c>
      <c r="C335" s="215" t="s">
        <v>234</v>
      </c>
      <c r="D335" s="215">
        <v>191731051</v>
      </c>
      <c r="E335" s="221">
        <v>1060</v>
      </c>
      <c r="F335" s="215">
        <v>1242</v>
      </c>
      <c r="G335" s="215">
        <v>1004</v>
      </c>
      <c r="H335" s="221" t="s">
        <v>5766</v>
      </c>
      <c r="I335" s="215" t="s">
        <v>24094</v>
      </c>
      <c r="J335" s="222" t="s">
        <v>5681</v>
      </c>
      <c r="K335" s="215" t="s">
        <v>330</v>
      </c>
      <c r="L335" s="215" t="s">
        <v>5882</v>
      </c>
    </row>
    <row r="336" spans="1:12" s="215" customFormat="1" x14ac:dyDescent="0.25">
      <c r="A336" s="215" t="s">
        <v>160</v>
      </c>
      <c r="B336" s="215">
        <v>6136</v>
      </c>
      <c r="C336" s="215" t="s">
        <v>234</v>
      </c>
      <c r="D336" s="215">
        <v>191746752</v>
      </c>
      <c r="E336" s="221">
        <v>1080</v>
      </c>
      <c r="F336" s="215">
        <v>1274</v>
      </c>
      <c r="G336" s="215">
        <v>1004</v>
      </c>
      <c r="H336" s="221" t="s">
        <v>5765</v>
      </c>
      <c r="I336" s="215" t="s">
        <v>5746</v>
      </c>
      <c r="J336" s="222" t="s">
        <v>5681</v>
      </c>
      <c r="K336" s="215" t="s">
        <v>330</v>
      </c>
      <c r="L336" s="215" t="s">
        <v>5868</v>
      </c>
    </row>
    <row r="337" spans="1:12" s="215" customFormat="1" x14ac:dyDescent="0.25">
      <c r="A337" s="215" t="s">
        <v>160</v>
      </c>
      <c r="B337" s="215">
        <v>6136</v>
      </c>
      <c r="C337" s="215" t="s">
        <v>234</v>
      </c>
      <c r="D337" s="215">
        <v>191817998</v>
      </c>
      <c r="E337" s="221">
        <v>1080</v>
      </c>
      <c r="F337" s="215">
        <v>1274</v>
      </c>
      <c r="G337" s="215">
        <v>1004</v>
      </c>
      <c r="H337" s="221" t="s">
        <v>5765</v>
      </c>
      <c r="I337" s="215" t="s">
        <v>27945</v>
      </c>
      <c r="J337" s="222" t="s">
        <v>5681</v>
      </c>
      <c r="K337" s="215" t="s">
        <v>330</v>
      </c>
      <c r="L337" s="215" t="s">
        <v>5883</v>
      </c>
    </row>
    <row r="338" spans="1:12" s="215" customFormat="1" x14ac:dyDescent="0.25">
      <c r="A338" s="215" t="s">
        <v>160</v>
      </c>
      <c r="B338" s="215">
        <v>6136</v>
      </c>
      <c r="C338" s="215" t="s">
        <v>234</v>
      </c>
      <c r="D338" s="215">
        <v>191878836</v>
      </c>
      <c r="E338" s="221">
        <v>1020</v>
      </c>
      <c r="F338" s="215">
        <v>1122</v>
      </c>
      <c r="G338" s="215">
        <v>1004</v>
      </c>
      <c r="H338" s="221" t="s">
        <v>5766</v>
      </c>
      <c r="I338" s="215" t="s">
        <v>24095</v>
      </c>
      <c r="J338" s="222" t="s">
        <v>5681</v>
      </c>
      <c r="K338" s="215" t="s">
        <v>330</v>
      </c>
      <c r="L338" s="215" t="s">
        <v>5884</v>
      </c>
    </row>
    <row r="339" spans="1:12" s="215" customFormat="1" x14ac:dyDescent="0.25">
      <c r="A339" s="215" t="s">
        <v>160</v>
      </c>
      <c r="B339" s="215">
        <v>6136</v>
      </c>
      <c r="C339" s="215" t="s">
        <v>234</v>
      </c>
      <c r="D339" s="215">
        <v>191955454</v>
      </c>
      <c r="E339" s="221">
        <v>1020</v>
      </c>
      <c r="F339" s="215">
        <v>1110</v>
      </c>
      <c r="G339" s="215">
        <v>1004</v>
      </c>
      <c r="H339" s="221" t="s">
        <v>5766</v>
      </c>
      <c r="I339" s="215" t="s">
        <v>24096</v>
      </c>
      <c r="J339" s="222" t="s">
        <v>5681</v>
      </c>
      <c r="K339" s="215" t="s">
        <v>330</v>
      </c>
      <c r="L339" s="215" t="s">
        <v>5884</v>
      </c>
    </row>
    <row r="340" spans="1:12" s="215" customFormat="1" x14ac:dyDescent="0.25">
      <c r="A340" s="215" t="s">
        <v>160</v>
      </c>
      <c r="B340" s="215">
        <v>6136</v>
      </c>
      <c r="C340" s="215" t="s">
        <v>234</v>
      </c>
      <c r="D340" s="215">
        <v>191961567</v>
      </c>
      <c r="E340" s="221">
        <v>1080</v>
      </c>
      <c r="F340" s="215">
        <v>1274</v>
      </c>
      <c r="G340" s="215">
        <v>1004</v>
      </c>
      <c r="H340" s="221" t="s">
        <v>5765</v>
      </c>
      <c r="I340" s="215" t="s">
        <v>11914</v>
      </c>
      <c r="J340" s="222" t="s">
        <v>5681</v>
      </c>
      <c r="K340" s="215" t="s">
        <v>330</v>
      </c>
      <c r="L340" s="215" t="s">
        <v>5883</v>
      </c>
    </row>
    <row r="341" spans="1:12" s="215" customFormat="1" x14ac:dyDescent="0.25">
      <c r="A341" s="215" t="s">
        <v>160</v>
      </c>
      <c r="B341" s="215">
        <v>6136</v>
      </c>
      <c r="C341" s="215" t="s">
        <v>234</v>
      </c>
      <c r="D341" s="215">
        <v>191966348</v>
      </c>
      <c r="E341" s="221">
        <v>1060</v>
      </c>
      <c r="F341" s="215">
        <v>1261</v>
      </c>
      <c r="G341" s="215">
        <v>1004</v>
      </c>
      <c r="H341" s="221" t="s">
        <v>5766</v>
      </c>
      <c r="I341" s="215" t="s">
        <v>24097</v>
      </c>
      <c r="J341" s="222" t="s">
        <v>5681</v>
      </c>
      <c r="K341" s="215" t="s">
        <v>330</v>
      </c>
      <c r="L341" s="215" t="s">
        <v>5882</v>
      </c>
    </row>
    <row r="342" spans="1:12" s="215" customFormat="1" x14ac:dyDescent="0.25">
      <c r="A342" s="215" t="s">
        <v>160</v>
      </c>
      <c r="B342" s="215">
        <v>6136</v>
      </c>
      <c r="C342" s="215" t="s">
        <v>234</v>
      </c>
      <c r="D342" s="215">
        <v>191966373</v>
      </c>
      <c r="E342" s="221">
        <v>1060</v>
      </c>
      <c r="F342" s="215">
        <v>1271</v>
      </c>
      <c r="G342" s="215">
        <v>1004</v>
      </c>
      <c r="H342" s="221" t="s">
        <v>5766</v>
      </c>
      <c r="I342" s="215" t="s">
        <v>24098</v>
      </c>
      <c r="J342" s="222" t="s">
        <v>5681</v>
      </c>
      <c r="K342" s="215" t="s">
        <v>330</v>
      </c>
      <c r="L342" s="215" t="s">
        <v>5882</v>
      </c>
    </row>
    <row r="343" spans="1:12" s="215" customFormat="1" x14ac:dyDescent="0.25">
      <c r="A343" s="215" t="s">
        <v>160</v>
      </c>
      <c r="B343" s="215">
        <v>6136</v>
      </c>
      <c r="C343" s="215" t="s">
        <v>234</v>
      </c>
      <c r="D343" s="215">
        <v>191979392</v>
      </c>
      <c r="E343" s="221">
        <v>1060</v>
      </c>
      <c r="F343" s="215">
        <v>1274</v>
      </c>
      <c r="G343" s="215">
        <v>1004</v>
      </c>
      <c r="H343" s="221" t="s">
        <v>5766</v>
      </c>
      <c r="I343" s="215" t="s">
        <v>24099</v>
      </c>
      <c r="J343" s="222" t="s">
        <v>5681</v>
      </c>
      <c r="K343" s="215" t="s">
        <v>330</v>
      </c>
      <c r="L343" s="215" t="s">
        <v>5882</v>
      </c>
    </row>
    <row r="344" spans="1:12" s="215" customFormat="1" x14ac:dyDescent="0.25">
      <c r="A344" s="215" t="s">
        <v>160</v>
      </c>
      <c r="B344" s="215">
        <v>6136</v>
      </c>
      <c r="C344" s="215" t="s">
        <v>234</v>
      </c>
      <c r="D344" s="215">
        <v>191999552</v>
      </c>
      <c r="E344" s="221">
        <v>1060</v>
      </c>
      <c r="F344" s="215">
        <v>1274</v>
      </c>
      <c r="G344" s="215">
        <v>1004</v>
      </c>
      <c r="H344" s="221" t="s">
        <v>5766</v>
      </c>
      <c r="I344" s="215" t="s">
        <v>8514</v>
      </c>
      <c r="J344" s="222" t="s">
        <v>5681</v>
      </c>
      <c r="K344" s="215" t="s">
        <v>330</v>
      </c>
      <c r="L344" s="215" t="s">
        <v>24747</v>
      </c>
    </row>
    <row r="345" spans="1:12" s="215" customFormat="1" x14ac:dyDescent="0.25">
      <c r="A345" s="215" t="s">
        <v>160</v>
      </c>
      <c r="B345" s="215">
        <v>6136</v>
      </c>
      <c r="C345" s="215" t="s">
        <v>234</v>
      </c>
      <c r="D345" s="215">
        <v>192000280</v>
      </c>
      <c r="E345" s="221">
        <v>1060</v>
      </c>
      <c r="F345" s="215">
        <v>1274</v>
      </c>
      <c r="G345" s="215">
        <v>1004</v>
      </c>
      <c r="H345" s="221" t="s">
        <v>5766</v>
      </c>
      <c r="I345" s="215" t="s">
        <v>24100</v>
      </c>
      <c r="J345" s="222" t="s">
        <v>5681</v>
      </c>
      <c r="K345" s="215" t="s">
        <v>330</v>
      </c>
      <c r="L345" s="215" t="s">
        <v>5882</v>
      </c>
    </row>
    <row r="346" spans="1:12" s="215" customFormat="1" x14ac:dyDescent="0.25">
      <c r="A346" s="215" t="s">
        <v>160</v>
      </c>
      <c r="B346" s="215">
        <v>6136</v>
      </c>
      <c r="C346" s="215" t="s">
        <v>234</v>
      </c>
      <c r="D346" s="215">
        <v>192008178</v>
      </c>
      <c r="E346" s="221">
        <v>1060</v>
      </c>
      <c r="F346" s="215">
        <v>1274</v>
      </c>
      <c r="G346" s="215">
        <v>1004</v>
      </c>
      <c r="H346" s="221" t="s">
        <v>5766</v>
      </c>
      <c r="I346" s="215" t="s">
        <v>24101</v>
      </c>
      <c r="J346" s="222" t="s">
        <v>5681</v>
      </c>
      <c r="K346" s="215" t="s">
        <v>330</v>
      </c>
      <c r="L346" s="215" t="s">
        <v>5882</v>
      </c>
    </row>
    <row r="347" spans="1:12" s="215" customFormat="1" x14ac:dyDescent="0.25">
      <c r="A347" s="215" t="s">
        <v>160</v>
      </c>
      <c r="B347" s="215">
        <v>6136</v>
      </c>
      <c r="C347" s="215" t="s">
        <v>234</v>
      </c>
      <c r="D347" s="215">
        <v>192009855</v>
      </c>
      <c r="E347" s="221">
        <v>1080</v>
      </c>
      <c r="F347" s="215">
        <v>1274</v>
      </c>
      <c r="G347" s="215">
        <v>1004</v>
      </c>
      <c r="H347" s="221" t="s">
        <v>5765</v>
      </c>
      <c r="I347" s="215" t="s">
        <v>24891</v>
      </c>
      <c r="J347" s="222" t="s">
        <v>5681</v>
      </c>
      <c r="K347" s="215" t="s">
        <v>330</v>
      </c>
      <c r="L347" s="215" t="s">
        <v>5883</v>
      </c>
    </row>
    <row r="348" spans="1:12" s="215" customFormat="1" x14ac:dyDescent="0.25">
      <c r="A348" s="215" t="s">
        <v>160</v>
      </c>
      <c r="B348" s="215">
        <v>6136</v>
      </c>
      <c r="C348" s="215" t="s">
        <v>234</v>
      </c>
      <c r="D348" s="215">
        <v>192050135</v>
      </c>
      <c r="E348" s="221">
        <v>1080</v>
      </c>
      <c r="F348" s="215">
        <v>1274</v>
      </c>
      <c r="G348" s="215">
        <v>1004</v>
      </c>
      <c r="H348" s="221" t="s">
        <v>5765</v>
      </c>
      <c r="I348" s="215" t="s">
        <v>31464</v>
      </c>
      <c r="J348" s="222" t="s">
        <v>5681</v>
      </c>
      <c r="K348" s="215" t="s">
        <v>330</v>
      </c>
      <c r="L348" s="215" t="s">
        <v>5883</v>
      </c>
    </row>
    <row r="349" spans="1:12" s="215" customFormat="1" x14ac:dyDescent="0.25">
      <c r="A349" s="215" t="s">
        <v>160</v>
      </c>
      <c r="B349" s="215">
        <v>6136</v>
      </c>
      <c r="C349" s="215" t="s">
        <v>234</v>
      </c>
      <c r="D349" s="215">
        <v>192050633</v>
      </c>
      <c r="E349" s="221">
        <v>1080</v>
      </c>
      <c r="F349" s="215">
        <v>1274</v>
      </c>
      <c r="G349" s="215">
        <v>1004</v>
      </c>
      <c r="H349" s="221" t="s">
        <v>5765</v>
      </c>
      <c r="I349" s="215" t="s">
        <v>31465</v>
      </c>
      <c r="J349" s="222" t="s">
        <v>5681</v>
      </c>
      <c r="K349" s="215" t="s">
        <v>330</v>
      </c>
      <c r="L349" s="215" t="s">
        <v>5883</v>
      </c>
    </row>
    <row r="350" spans="1:12" s="215" customFormat="1" x14ac:dyDescent="0.25">
      <c r="A350" s="215" t="s">
        <v>160</v>
      </c>
      <c r="B350" s="215">
        <v>6137</v>
      </c>
      <c r="C350" s="215" t="s">
        <v>235</v>
      </c>
      <c r="D350" s="215">
        <v>920337</v>
      </c>
      <c r="E350" s="221">
        <v>1060</v>
      </c>
      <c r="F350" s="215">
        <v>1274</v>
      </c>
      <c r="G350" s="215">
        <v>1004</v>
      </c>
      <c r="H350" s="221" t="s">
        <v>5766</v>
      </c>
      <c r="I350" s="215" t="s">
        <v>24102</v>
      </c>
      <c r="J350" s="222" t="s">
        <v>5681</v>
      </c>
      <c r="K350" s="215" t="s">
        <v>330</v>
      </c>
      <c r="L350" s="215" t="s">
        <v>5882</v>
      </c>
    </row>
    <row r="351" spans="1:12" s="215" customFormat="1" x14ac:dyDescent="0.25">
      <c r="A351" s="215" t="s">
        <v>160</v>
      </c>
      <c r="B351" s="215">
        <v>6137</v>
      </c>
      <c r="C351" s="215" t="s">
        <v>235</v>
      </c>
      <c r="D351" s="215">
        <v>190186354</v>
      </c>
      <c r="E351" s="221">
        <v>1080</v>
      </c>
      <c r="F351" s="215">
        <v>1271</v>
      </c>
      <c r="G351" s="215">
        <v>1004</v>
      </c>
      <c r="H351" s="221" t="s">
        <v>5765</v>
      </c>
      <c r="I351" s="215" t="s">
        <v>8349</v>
      </c>
      <c r="J351" s="222" t="s">
        <v>5681</v>
      </c>
      <c r="K351" s="215" t="s">
        <v>330</v>
      </c>
      <c r="L351" s="215" t="s">
        <v>5883</v>
      </c>
    </row>
    <row r="352" spans="1:12" s="215" customFormat="1" x14ac:dyDescent="0.25">
      <c r="A352" s="215" t="s">
        <v>160</v>
      </c>
      <c r="B352" s="215">
        <v>6137</v>
      </c>
      <c r="C352" s="215" t="s">
        <v>235</v>
      </c>
      <c r="D352" s="215">
        <v>190266328</v>
      </c>
      <c r="E352" s="221">
        <v>1060</v>
      </c>
      <c r="F352" s="215">
        <v>1271</v>
      </c>
      <c r="G352" s="215">
        <v>1004</v>
      </c>
      <c r="H352" s="221" t="s">
        <v>5766</v>
      </c>
      <c r="I352" s="215" t="s">
        <v>24103</v>
      </c>
      <c r="J352" s="222" t="s">
        <v>5681</v>
      </c>
      <c r="K352" s="215" t="s">
        <v>330</v>
      </c>
      <c r="L352" s="215" t="s">
        <v>5882</v>
      </c>
    </row>
    <row r="353" spans="1:12" s="215" customFormat="1" x14ac:dyDescent="0.25">
      <c r="A353" s="215" t="s">
        <v>160</v>
      </c>
      <c r="B353" s="215">
        <v>6137</v>
      </c>
      <c r="C353" s="215" t="s">
        <v>235</v>
      </c>
      <c r="D353" s="215">
        <v>190273132</v>
      </c>
      <c r="E353" s="221">
        <v>1060</v>
      </c>
      <c r="F353" s="215">
        <v>1274</v>
      </c>
      <c r="G353" s="215">
        <v>1004</v>
      </c>
      <c r="H353" s="221" t="s">
        <v>5766</v>
      </c>
      <c r="I353" s="215" t="s">
        <v>24104</v>
      </c>
      <c r="J353" s="222" t="s">
        <v>5681</v>
      </c>
      <c r="K353" s="215" t="s">
        <v>330</v>
      </c>
      <c r="L353" s="215" t="s">
        <v>5882</v>
      </c>
    </row>
    <row r="354" spans="1:12" s="215" customFormat="1" x14ac:dyDescent="0.25">
      <c r="A354" s="215" t="s">
        <v>160</v>
      </c>
      <c r="B354" s="215">
        <v>6137</v>
      </c>
      <c r="C354" s="215" t="s">
        <v>235</v>
      </c>
      <c r="D354" s="215">
        <v>190273828</v>
      </c>
      <c r="E354" s="221">
        <v>1080</v>
      </c>
      <c r="G354" s="215">
        <v>1004</v>
      </c>
      <c r="H354" s="221" t="s">
        <v>5765</v>
      </c>
      <c r="I354" s="215" t="s">
        <v>27009</v>
      </c>
      <c r="J354" s="222" t="s">
        <v>5681</v>
      </c>
      <c r="K354" s="215" t="s">
        <v>330</v>
      </c>
      <c r="L354" s="215" t="s">
        <v>5883</v>
      </c>
    </row>
    <row r="355" spans="1:12" s="215" customFormat="1" x14ac:dyDescent="0.25">
      <c r="A355" s="215" t="s">
        <v>160</v>
      </c>
      <c r="B355" s="215">
        <v>6137</v>
      </c>
      <c r="C355" s="215" t="s">
        <v>235</v>
      </c>
      <c r="D355" s="215">
        <v>190274253</v>
      </c>
      <c r="E355" s="221">
        <v>1060</v>
      </c>
      <c r="G355" s="215">
        <v>1004</v>
      </c>
      <c r="H355" s="221" t="s">
        <v>5766</v>
      </c>
      <c r="I355" s="215" t="s">
        <v>24105</v>
      </c>
      <c r="J355" s="222" t="s">
        <v>5681</v>
      </c>
      <c r="K355" s="215" t="s">
        <v>330</v>
      </c>
      <c r="L355" s="215" t="s">
        <v>5882</v>
      </c>
    </row>
    <row r="356" spans="1:12" s="215" customFormat="1" x14ac:dyDescent="0.25">
      <c r="A356" s="215" t="s">
        <v>160</v>
      </c>
      <c r="B356" s="215">
        <v>6137</v>
      </c>
      <c r="C356" s="215" t="s">
        <v>235</v>
      </c>
      <c r="D356" s="215">
        <v>190971429</v>
      </c>
      <c r="E356" s="221">
        <v>1060</v>
      </c>
      <c r="F356" s="215">
        <v>1274</v>
      </c>
      <c r="G356" s="215">
        <v>1004</v>
      </c>
      <c r="H356" s="221" t="s">
        <v>5766</v>
      </c>
      <c r="I356" s="215" t="s">
        <v>7016</v>
      </c>
      <c r="J356" s="222" t="s">
        <v>5681</v>
      </c>
      <c r="K356" s="215" t="s">
        <v>330</v>
      </c>
      <c r="L356" s="215" t="s">
        <v>5882</v>
      </c>
    </row>
    <row r="357" spans="1:12" s="215" customFormat="1" x14ac:dyDescent="0.25">
      <c r="A357" s="215" t="s">
        <v>160</v>
      </c>
      <c r="B357" s="215">
        <v>6137</v>
      </c>
      <c r="C357" s="215" t="s">
        <v>235</v>
      </c>
      <c r="D357" s="215">
        <v>192041728</v>
      </c>
      <c r="E357" s="221">
        <v>1080</v>
      </c>
      <c r="F357" s="215">
        <v>1274</v>
      </c>
      <c r="G357" s="215">
        <v>1004</v>
      </c>
      <c r="H357" s="221" t="s">
        <v>5765</v>
      </c>
      <c r="I357" s="215" t="s">
        <v>28562</v>
      </c>
      <c r="J357" s="222" t="s">
        <v>5681</v>
      </c>
      <c r="K357" s="215" t="s">
        <v>330</v>
      </c>
      <c r="L357" s="215" t="s">
        <v>5883</v>
      </c>
    </row>
    <row r="358" spans="1:12" s="215" customFormat="1" x14ac:dyDescent="0.25">
      <c r="A358" s="215" t="s">
        <v>160</v>
      </c>
      <c r="B358" s="215">
        <v>6139</v>
      </c>
      <c r="C358" s="215" t="s">
        <v>236</v>
      </c>
      <c r="D358" s="215">
        <v>921570</v>
      </c>
      <c r="E358" s="221">
        <v>1060</v>
      </c>
      <c r="F358" s="215">
        <v>1242</v>
      </c>
      <c r="G358" s="215">
        <v>1004</v>
      </c>
      <c r="H358" s="221" t="s">
        <v>5766</v>
      </c>
      <c r="I358" s="215" t="s">
        <v>24106</v>
      </c>
      <c r="J358" s="222" t="s">
        <v>5681</v>
      </c>
      <c r="K358" s="215" t="s">
        <v>330</v>
      </c>
      <c r="L358" s="215" t="s">
        <v>5882</v>
      </c>
    </row>
    <row r="359" spans="1:12" s="215" customFormat="1" x14ac:dyDescent="0.25">
      <c r="A359" s="215" t="s">
        <v>160</v>
      </c>
      <c r="B359" s="215">
        <v>6139</v>
      </c>
      <c r="C359" s="215" t="s">
        <v>236</v>
      </c>
      <c r="D359" s="215">
        <v>191124796</v>
      </c>
      <c r="E359" s="221">
        <v>1080</v>
      </c>
      <c r="F359" s="215">
        <v>1130</v>
      </c>
      <c r="G359" s="215">
        <v>1004</v>
      </c>
      <c r="H359" s="221" t="s">
        <v>5765</v>
      </c>
      <c r="I359" s="215" t="s">
        <v>28112</v>
      </c>
      <c r="J359" s="222" t="s">
        <v>5681</v>
      </c>
      <c r="K359" s="215" t="s">
        <v>330</v>
      </c>
      <c r="L359" s="215" t="s">
        <v>5883</v>
      </c>
    </row>
    <row r="360" spans="1:12" s="215" customFormat="1" x14ac:dyDescent="0.25">
      <c r="A360" s="215" t="s">
        <v>160</v>
      </c>
      <c r="B360" s="215">
        <v>6139</v>
      </c>
      <c r="C360" s="215" t="s">
        <v>236</v>
      </c>
      <c r="D360" s="215">
        <v>191486854</v>
      </c>
      <c r="E360" s="221">
        <v>1020</v>
      </c>
      <c r="F360" s="215">
        <v>1110</v>
      </c>
      <c r="G360" s="215">
        <v>1004</v>
      </c>
      <c r="H360" s="221" t="s">
        <v>5766</v>
      </c>
      <c r="I360" s="215" t="s">
        <v>24107</v>
      </c>
      <c r="J360" s="222" t="s">
        <v>5681</v>
      </c>
      <c r="K360" s="215" t="s">
        <v>330</v>
      </c>
      <c r="L360" s="215" t="s">
        <v>5884</v>
      </c>
    </row>
    <row r="361" spans="1:12" s="215" customFormat="1" x14ac:dyDescent="0.25">
      <c r="A361" s="215" t="s">
        <v>160</v>
      </c>
      <c r="B361" s="215">
        <v>6139</v>
      </c>
      <c r="C361" s="215" t="s">
        <v>236</v>
      </c>
      <c r="D361" s="215">
        <v>191760393</v>
      </c>
      <c r="E361" s="221">
        <v>1020</v>
      </c>
      <c r="F361" s="215">
        <v>1122</v>
      </c>
      <c r="G361" s="215">
        <v>1004</v>
      </c>
      <c r="H361" s="221" t="s">
        <v>5766</v>
      </c>
      <c r="I361" s="215" t="s">
        <v>24108</v>
      </c>
      <c r="J361" s="222" t="s">
        <v>5681</v>
      </c>
      <c r="K361" s="215" t="s">
        <v>330</v>
      </c>
      <c r="L361" s="215" t="s">
        <v>8281</v>
      </c>
    </row>
    <row r="362" spans="1:12" s="215" customFormat="1" x14ac:dyDescent="0.25">
      <c r="A362" s="215" t="s">
        <v>160</v>
      </c>
      <c r="B362" s="215">
        <v>6139</v>
      </c>
      <c r="C362" s="215" t="s">
        <v>236</v>
      </c>
      <c r="D362" s="215">
        <v>191842874</v>
      </c>
      <c r="E362" s="221">
        <v>1060</v>
      </c>
      <c r="F362" s="215">
        <v>1271</v>
      </c>
      <c r="G362" s="215">
        <v>1004</v>
      </c>
      <c r="H362" s="221" t="s">
        <v>5766</v>
      </c>
      <c r="I362" s="215" t="s">
        <v>24109</v>
      </c>
      <c r="J362" s="222" t="s">
        <v>5681</v>
      </c>
      <c r="K362" s="215" t="s">
        <v>330</v>
      </c>
      <c r="L362" s="215" t="s">
        <v>5882</v>
      </c>
    </row>
    <row r="363" spans="1:12" s="215" customFormat="1" x14ac:dyDescent="0.25">
      <c r="A363" s="215" t="s">
        <v>160</v>
      </c>
      <c r="B363" s="215">
        <v>6139</v>
      </c>
      <c r="C363" s="215" t="s">
        <v>236</v>
      </c>
      <c r="D363" s="215">
        <v>191859168</v>
      </c>
      <c r="E363" s="221">
        <v>1020</v>
      </c>
      <c r="F363" s="215">
        <v>1110</v>
      </c>
      <c r="G363" s="215">
        <v>1004</v>
      </c>
      <c r="H363" s="221" t="s">
        <v>5766</v>
      </c>
      <c r="I363" s="215" t="s">
        <v>24110</v>
      </c>
      <c r="J363" s="222" t="s">
        <v>5681</v>
      </c>
      <c r="K363" s="215" t="s">
        <v>330</v>
      </c>
      <c r="L363" s="215" t="s">
        <v>7497</v>
      </c>
    </row>
    <row r="364" spans="1:12" s="215" customFormat="1" x14ac:dyDescent="0.25">
      <c r="A364" s="215" t="s">
        <v>160</v>
      </c>
      <c r="B364" s="215">
        <v>6139</v>
      </c>
      <c r="C364" s="215" t="s">
        <v>236</v>
      </c>
      <c r="D364" s="215">
        <v>191866026</v>
      </c>
      <c r="E364" s="221">
        <v>1060</v>
      </c>
      <c r="F364" s="215">
        <v>1274</v>
      </c>
      <c r="G364" s="215">
        <v>1004</v>
      </c>
      <c r="H364" s="221" t="s">
        <v>5766</v>
      </c>
      <c r="I364" s="215" t="s">
        <v>24108</v>
      </c>
      <c r="J364" s="222" t="s">
        <v>5681</v>
      </c>
      <c r="K364" s="215" t="s">
        <v>330</v>
      </c>
      <c r="L364" s="215" t="s">
        <v>8282</v>
      </c>
    </row>
    <row r="365" spans="1:12" s="215" customFormat="1" x14ac:dyDescent="0.25">
      <c r="A365" s="215" t="s">
        <v>160</v>
      </c>
      <c r="B365" s="215">
        <v>6139</v>
      </c>
      <c r="C365" s="215" t="s">
        <v>236</v>
      </c>
      <c r="D365" s="215">
        <v>191935904</v>
      </c>
      <c r="E365" s="221">
        <v>1060</v>
      </c>
      <c r="F365" s="215">
        <v>1242</v>
      </c>
      <c r="G365" s="215">
        <v>1004</v>
      </c>
      <c r="H365" s="221" t="s">
        <v>5766</v>
      </c>
      <c r="I365" s="215" t="s">
        <v>24111</v>
      </c>
      <c r="J365" s="222" t="s">
        <v>5681</v>
      </c>
      <c r="K365" s="215" t="s">
        <v>330</v>
      </c>
      <c r="L365" s="215" t="s">
        <v>5882</v>
      </c>
    </row>
    <row r="366" spans="1:12" s="215" customFormat="1" x14ac:dyDescent="0.25">
      <c r="A366" s="215" t="s">
        <v>160</v>
      </c>
      <c r="B366" s="215">
        <v>6139</v>
      </c>
      <c r="C366" s="215" t="s">
        <v>236</v>
      </c>
      <c r="D366" s="215">
        <v>191952946</v>
      </c>
      <c r="E366" s="221">
        <v>1060</v>
      </c>
      <c r="F366" s="215">
        <v>1252</v>
      </c>
      <c r="G366" s="215">
        <v>1004</v>
      </c>
      <c r="H366" s="221" t="s">
        <v>5766</v>
      </c>
      <c r="I366" s="215" t="s">
        <v>24112</v>
      </c>
      <c r="J366" s="222" t="s">
        <v>5681</v>
      </c>
      <c r="K366" s="215" t="s">
        <v>330</v>
      </c>
      <c r="L366" s="215" t="s">
        <v>5882</v>
      </c>
    </row>
    <row r="367" spans="1:12" s="215" customFormat="1" x14ac:dyDescent="0.25">
      <c r="A367" s="215" t="s">
        <v>160</v>
      </c>
      <c r="B367" s="215">
        <v>6139</v>
      </c>
      <c r="C367" s="215" t="s">
        <v>236</v>
      </c>
      <c r="D367" s="215">
        <v>191958766</v>
      </c>
      <c r="E367" s="221">
        <v>1060</v>
      </c>
      <c r="F367" s="215">
        <v>1242</v>
      </c>
      <c r="G367" s="215">
        <v>1004</v>
      </c>
      <c r="H367" s="221" t="s">
        <v>5766</v>
      </c>
      <c r="I367" s="215" t="s">
        <v>24113</v>
      </c>
      <c r="J367" s="222" t="s">
        <v>5681</v>
      </c>
      <c r="K367" s="215" t="s">
        <v>330</v>
      </c>
      <c r="L367" s="215" t="s">
        <v>5882</v>
      </c>
    </row>
    <row r="368" spans="1:12" s="215" customFormat="1" x14ac:dyDescent="0.25">
      <c r="A368" s="215" t="s">
        <v>160</v>
      </c>
      <c r="B368" s="215">
        <v>6139</v>
      </c>
      <c r="C368" s="215" t="s">
        <v>236</v>
      </c>
      <c r="D368" s="215">
        <v>191975833</v>
      </c>
      <c r="E368" s="221">
        <v>1060</v>
      </c>
      <c r="F368" s="215">
        <v>1252</v>
      </c>
      <c r="G368" s="215">
        <v>1004</v>
      </c>
      <c r="H368" s="221" t="s">
        <v>5766</v>
      </c>
      <c r="I368" s="215" t="s">
        <v>24114</v>
      </c>
      <c r="J368" s="222" t="s">
        <v>5681</v>
      </c>
      <c r="K368" s="215" t="s">
        <v>330</v>
      </c>
      <c r="L368" s="215" t="s">
        <v>8283</v>
      </c>
    </row>
    <row r="369" spans="1:12" s="215" customFormat="1" x14ac:dyDescent="0.25">
      <c r="A369" s="215" t="s">
        <v>160</v>
      </c>
      <c r="B369" s="215">
        <v>6139</v>
      </c>
      <c r="C369" s="215" t="s">
        <v>236</v>
      </c>
      <c r="D369" s="215">
        <v>191976425</v>
      </c>
      <c r="E369" s="221">
        <v>1060</v>
      </c>
      <c r="F369" s="215">
        <v>1252</v>
      </c>
      <c r="G369" s="215">
        <v>1004</v>
      </c>
      <c r="H369" s="221" t="s">
        <v>5766</v>
      </c>
      <c r="I369" s="215" t="s">
        <v>24114</v>
      </c>
      <c r="J369" s="222" t="s">
        <v>5681</v>
      </c>
      <c r="K369" s="215" t="s">
        <v>330</v>
      </c>
      <c r="L369" s="215" t="s">
        <v>7498</v>
      </c>
    </row>
    <row r="370" spans="1:12" s="215" customFormat="1" x14ac:dyDescent="0.25">
      <c r="A370" s="215" t="s">
        <v>160</v>
      </c>
      <c r="B370" s="215">
        <v>6139</v>
      </c>
      <c r="C370" s="215" t="s">
        <v>236</v>
      </c>
      <c r="D370" s="215">
        <v>191976754</v>
      </c>
      <c r="E370" s="221">
        <v>1060</v>
      </c>
      <c r="F370" s="215">
        <v>1252</v>
      </c>
      <c r="G370" s="215">
        <v>1004</v>
      </c>
      <c r="H370" s="221" t="s">
        <v>5766</v>
      </c>
      <c r="I370" s="215" t="s">
        <v>24110</v>
      </c>
      <c r="J370" s="222" t="s">
        <v>5681</v>
      </c>
      <c r="K370" s="215" t="s">
        <v>330</v>
      </c>
      <c r="L370" s="215" t="s">
        <v>7499</v>
      </c>
    </row>
    <row r="371" spans="1:12" s="215" customFormat="1" x14ac:dyDescent="0.25">
      <c r="A371" s="215" t="s">
        <v>160</v>
      </c>
      <c r="B371" s="215">
        <v>6139</v>
      </c>
      <c r="C371" s="215" t="s">
        <v>236</v>
      </c>
      <c r="D371" s="215">
        <v>191976755</v>
      </c>
      <c r="E371" s="221">
        <v>1060</v>
      </c>
      <c r="F371" s="215">
        <v>1252</v>
      </c>
      <c r="G371" s="215">
        <v>1004</v>
      </c>
      <c r="H371" s="221" t="s">
        <v>5766</v>
      </c>
      <c r="I371" s="215" t="s">
        <v>24115</v>
      </c>
      <c r="J371" s="222" t="s">
        <v>5681</v>
      </c>
      <c r="K371" s="215" t="s">
        <v>330</v>
      </c>
      <c r="L371" s="215" t="s">
        <v>5882</v>
      </c>
    </row>
    <row r="372" spans="1:12" s="215" customFormat="1" x14ac:dyDescent="0.25">
      <c r="A372" s="215" t="s">
        <v>160</v>
      </c>
      <c r="B372" s="215">
        <v>6139</v>
      </c>
      <c r="C372" s="215" t="s">
        <v>236</v>
      </c>
      <c r="D372" s="215">
        <v>192026748</v>
      </c>
      <c r="E372" s="221">
        <v>1060</v>
      </c>
      <c r="F372" s="215">
        <v>1252</v>
      </c>
      <c r="G372" s="215">
        <v>1003</v>
      </c>
      <c r="H372" s="221" t="s">
        <v>5766</v>
      </c>
      <c r="I372" s="215" t="s">
        <v>25307</v>
      </c>
      <c r="J372" s="222" t="s">
        <v>5681</v>
      </c>
      <c r="K372" s="215" t="s">
        <v>330</v>
      </c>
      <c r="L372" s="215" t="s">
        <v>5882</v>
      </c>
    </row>
    <row r="373" spans="1:12" s="215" customFormat="1" x14ac:dyDescent="0.25">
      <c r="A373" s="215" t="s">
        <v>160</v>
      </c>
      <c r="B373" s="215">
        <v>6139</v>
      </c>
      <c r="C373" s="215" t="s">
        <v>236</v>
      </c>
      <c r="D373" s="215">
        <v>400071150</v>
      </c>
      <c r="E373" s="221">
        <v>1080</v>
      </c>
      <c r="F373" s="215">
        <v>1271</v>
      </c>
      <c r="G373" s="215">
        <v>1004</v>
      </c>
      <c r="H373" s="221" t="s">
        <v>5765</v>
      </c>
      <c r="I373" s="215" t="s">
        <v>7817</v>
      </c>
      <c r="J373" s="222" t="s">
        <v>5681</v>
      </c>
      <c r="K373" s="215" t="s">
        <v>330</v>
      </c>
      <c r="L373" s="215" t="s">
        <v>5883</v>
      </c>
    </row>
    <row r="374" spans="1:12" s="215" customFormat="1" x14ac:dyDescent="0.25">
      <c r="A374" s="215" t="s">
        <v>160</v>
      </c>
      <c r="B374" s="215">
        <v>6139</v>
      </c>
      <c r="C374" s="215" t="s">
        <v>236</v>
      </c>
      <c r="D374" s="215">
        <v>400071156</v>
      </c>
      <c r="E374" s="221">
        <v>1080</v>
      </c>
      <c r="F374" s="215">
        <v>1271</v>
      </c>
      <c r="G374" s="215">
        <v>1004</v>
      </c>
      <c r="H374" s="221" t="s">
        <v>5765</v>
      </c>
      <c r="I374" s="215" t="s">
        <v>7818</v>
      </c>
      <c r="J374" s="222" t="s">
        <v>5681</v>
      </c>
      <c r="K374" s="215" t="s">
        <v>330</v>
      </c>
      <c r="L374" s="215" t="s">
        <v>5883</v>
      </c>
    </row>
    <row r="375" spans="1:12" s="215" customFormat="1" x14ac:dyDescent="0.25">
      <c r="A375" s="215" t="s">
        <v>160</v>
      </c>
      <c r="B375" s="215">
        <v>6139</v>
      </c>
      <c r="C375" s="215" t="s">
        <v>236</v>
      </c>
      <c r="D375" s="215">
        <v>400071261</v>
      </c>
      <c r="E375" s="221">
        <v>1080</v>
      </c>
      <c r="F375" s="215">
        <v>1271</v>
      </c>
      <c r="G375" s="215">
        <v>1004</v>
      </c>
      <c r="H375" s="221" t="s">
        <v>5765</v>
      </c>
      <c r="I375" s="215" t="s">
        <v>7819</v>
      </c>
      <c r="J375" s="222" t="s">
        <v>5681</v>
      </c>
      <c r="K375" s="215" t="s">
        <v>330</v>
      </c>
      <c r="L375" s="215" t="s">
        <v>5883</v>
      </c>
    </row>
    <row r="376" spans="1:12" s="215" customFormat="1" x14ac:dyDescent="0.25">
      <c r="A376" s="215" t="s">
        <v>160</v>
      </c>
      <c r="B376" s="215">
        <v>6140</v>
      </c>
      <c r="C376" s="215" t="s">
        <v>237</v>
      </c>
      <c r="D376" s="215">
        <v>9081171</v>
      </c>
      <c r="E376" s="221">
        <v>1010</v>
      </c>
      <c r="G376" s="215">
        <v>1004</v>
      </c>
      <c r="H376" s="221" t="s">
        <v>5765</v>
      </c>
      <c r="I376" s="215" t="s">
        <v>7820</v>
      </c>
      <c r="J376" s="222" t="s">
        <v>5681</v>
      </c>
      <c r="K376" s="215" t="s">
        <v>5743</v>
      </c>
      <c r="L376" s="215" t="s">
        <v>8286</v>
      </c>
    </row>
    <row r="377" spans="1:12" s="215" customFormat="1" x14ac:dyDescent="0.25">
      <c r="A377" s="215" t="s">
        <v>160</v>
      </c>
      <c r="B377" s="215">
        <v>6140</v>
      </c>
      <c r="C377" s="215" t="s">
        <v>237</v>
      </c>
      <c r="D377" s="215">
        <v>190206111</v>
      </c>
      <c r="E377" s="221">
        <v>1030</v>
      </c>
      <c r="F377" s="215">
        <v>1110</v>
      </c>
      <c r="G377" s="215">
        <v>1004</v>
      </c>
      <c r="H377" s="221" t="s">
        <v>5766</v>
      </c>
      <c r="I377" s="215" t="s">
        <v>24116</v>
      </c>
      <c r="J377" s="222" t="s">
        <v>5681</v>
      </c>
      <c r="K377" s="215" t="s">
        <v>330</v>
      </c>
      <c r="L377" s="215" t="s">
        <v>5885</v>
      </c>
    </row>
    <row r="378" spans="1:12" s="215" customFormat="1" x14ac:dyDescent="0.25">
      <c r="A378" s="215" t="s">
        <v>160</v>
      </c>
      <c r="B378" s="215">
        <v>6140</v>
      </c>
      <c r="C378" s="215" t="s">
        <v>237</v>
      </c>
      <c r="D378" s="215">
        <v>190383748</v>
      </c>
      <c r="E378" s="221">
        <v>1060</v>
      </c>
      <c r="F378" s="215">
        <v>1265</v>
      </c>
      <c r="G378" s="215">
        <v>1004</v>
      </c>
      <c r="H378" s="221" t="s">
        <v>5766</v>
      </c>
      <c r="I378" s="215" t="s">
        <v>24117</v>
      </c>
      <c r="J378" s="222" t="s">
        <v>5681</v>
      </c>
      <c r="K378" s="215" t="s">
        <v>330</v>
      </c>
      <c r="L378" s="215" t="s">
        <v>5882</v>
      </c>
    </row>
    <row r="379" spans="1:12" s="215" customFormat="1" x14ac:dyDescent="0.25">
      <c r="A379" s="215" t="s">
        <v>160</v>
      </c>
      <c r="B379" s="215">
        <v>6140</v>
      </c>
      <c r="C379" s="215" t="s">
        <v>237</v>
      </c>
      <c r="D379" s="215">
        <v>190393449</v>
      </c>
      <c r="E379" s="221">
        <v>1060</v>
      </c>
      <c r="F379" s="215">
        <v>1230</v>
      </c>
      <c r="G379" s="215">
        <v>1004</v>
      </c>
      <c r="H379" s="221" t="s">
        <v>5766</v>
      </c>
      <c r="I379" s="215" t="s">
        <v>24118</v>
      </c>
      <c r="J379" s="222" t="s">
        <v>5681</v>
      </c>
      <c r="K379" s="215" t="s">
        <v>330</v>
      </c>
      <c r="L379" s="215" t="s">
        <v>5882</v>
      </c>
    </row>
    <row r="380" spans="1:12" s="215" customFormat="1" x14ac:dyDescent="0.25">
      <c r="A380" s="215" t="s">
        <v>160</v>
      </c>
      <c r="B380" s="215">
        <v>6140</v>
      </c>
      <c r="C380" s="215" t="s">
        <v>237</v>
      </c>
      <c r="D380" s="215">
        <v>190407888</v>
      </c>
      <c r="E380" s="221">
        <v>1060</v>
      </c>
      <c r="F380" s="215">
        <v>1230</v>
      </c>
      <c r="G380" s="215">
        <v>1004</v>
      </c>
      <c r="H380" s="221" t="s">
        <v>5766</v>
      </c>
      <c r="I380" s="215" t="s">
        <v>24119</v>
      </c>
      <c r="J380" s="222" t="s">
        <v>5681</v>
      </c>
      <c r="K380" s="215" t="s">
        <v>330</v>
      </c>
      <c r="L380" s="215" t="s">
        <v>5882</v>
      </c>
    </row>
    <row r="381" spans="1:12" s="215" customFormat="1" x14ac:dyDescent="0.25">
      <c r="A381" s="215" t="s">
        <v>160</v>
      </c>
      <c r="B381" s="215">
        <v>6140</v>
      </c>
      <c r="C381" s="215" t="s">
        <v>237</v>
      </c>
      <c r="D381" s="215">
        <v>191661272</v>
      </c>
      <c r="E381" s="221">
        <v>1020</v>
      </c>
      <c r="F381" s="215">
        <v>1110</v>
      </c>
      <c r="G381" s="215">
        <v>1004</v>
      </c>
      <c r="H381" s="221" t="s">
        <v>5766</v>
      </c>
      <c r="I381" s="215" t="s">
        <v>30633</v>
      </c>
      <c r="J381" s="222" t="s">
        <v>5681</v>
      </c>
      <c r="K381" s="215" t="s">
        <v>330</v>
      </c>
      <c r="L381" s="215" t="s">
        <v>5886</v>
      </c>
    </row>
    <row r="382" spans="1:12" s="215" customFormat="1" x14ac:dyDescent="0.25">
      <c r="A382" s="215" t="s">
        <v>160</v>
      </c>
      <c r="B382" s="215">
        <v>6140</v>
      </c>
      <c r="C382" s="215" t="s">
        <v>237</v>
      </c>
      <c r="D382" s="215">
        <v>191662877</v>
      </c>
      <c r="E382" s="221">
        <v>1020</v>
      </c>
      <c r="F382" s="215">
        <v>1110</v>
      </c>
      <c r="G382" s="215">
        <v>1004</v>
      </c>
      <c r="H382" s="221" t="s">
        <v>5766</v>
      </c>
      <c r="I382" s="215" t="s">
        <v>24120</v>
      </c>
      <c r="J382" s="222" t="s">
        <v>5681</v>
      </c>
      <c r="K382" s="215" t="s">
        <v>330</v>
      </c>
      <c r="L382" s="215" t="s">
        <v>5884</v>
      </c>
    </row>
    <row r="383" spans="1:12" s="215" customFormat="1" x14ac:dyDescent="0.25">
      <c r="A383" s="215" t="s">
        <v>160</v>
      </c>
      <c r="B383" s="215">
        <v>6140</v>
      </c>
      <c r="C383" s="215" t="s">
        <v>237</v>
      </c>
      <c r="D383" s="215">
        <v>191744515</v>
      </c>
      <c r="E383" s="221">
        <v>1020</v>
      </c>
      <c r="F383" s="215">
        <v>1110</v>
      </c>
      <c r="G383" s="215">
        <v>1004</v>
      </c>
      <c r="H383" s="221" t="s">
        <v>5766</v>
      </c>
      <c r="I383" s="215" t="s">
        <v>24121</v>
      </c>
      <c r="J383" s="222" t="s">
        <v>5681</v>
      </c>
      <c r="K383" s="215" t="s">
        <v>330</v>
      </c>
      <c r="L383" s="215" t="s">
        <v>24248</v>
      </c>
    </row>
    <row r="384" spans="1:12" s="215" customFormat="1" x14ac:dyDescent="0.25">
      <c r="A384" s="215" t="s">
        <v>160</v>
      </c>
      <c r="B384" s="215">
        <v>6140</v>
      </c>
      <c r="C384" s="215" t="s">
        <v>237</v>
      </c>
      <c r="D384" s="215">
        <v>191744516</v>
      </c>
      <c r="E384" s="221">
        <v>1020</v>
      </c>
      <c r="F384" s="215">
        <v>1110</v>
      </c>
      <c r="G384" s="215">
        <v>1004</v>
      </c>
      <c r="H384" s="221" t="s">
        <v>5766</v>
      </c>
      <c r="I384" s="215" t="s">
        <v>24121</v>
      </c>
      <c r="J384" s="222" t="s">
        <v>5681</v>
      </c>
      <c r="K384" s="215" t="s">
        <v>330</v>
      </c>
      <c r="L384" s="215" t="s">
        <v>24248</v>
      </c>
    </row>
    <row r="385" spans="1:12" s="215" customFormat="1" x14ac:dyDescent="0.25">
      <c r="A385" s="215" t="s">
        <v>160</v>
      </c>
      <c r="B385" s="215">
        <v>6140</v>
      </c>
      <c r="C385" s="215" t="s">
        <v>237</v>
      </c>
      <c r="D385" s="215">
        <v>191744517</v>
      </c>
      <c r="E385" s="221">
        <v>1020</v>
      </c>
      <c r="F385" s="215">
        <v>1110</v>
      </c>
      <c r="G385" s="215">
        <v>1004</v>
      </c>
      <c r="H385" s="221" t="s">
        <v>5766</v>
      </c>
      <c r="I385" s="215" t="s">
        <v>24121</v>
      </c>
      <c r="J385" s="222" t="s">
        <v>5681</v>
      </c>
      <c r="K385" s="215" t="s">
        <v>330</v>
      </c>
      <c r="L385" s="215" t="s">
        <v>24248</v>
      </c>
    </row>
    <row r="386" spans="1:12" s="215" customFormat="1" x14ac:dyDescent="0.25">
      <c r="A386" s="215" t="s">
        <v>160</v>
      </c>
      <c r="B386" s="215">
        <v>6140</v>
      </c>
      <c r="C386" s="215" t="s">
        <v>237</v>
      </c>
      <c r="D386" s="215">
        <v>191744518</v>
      </c>
      <c r="E386" s="221">
        <v>1020</v>
      </c>
      <c r="F386" s="215">
        <v>1110</v>
      </c>
      <c r="G386" s="215">
        <v>1004</v>
      </c>
      <c r="H386" s="221" t="s">
        <v>5766</v>
      </c>
      <c r="I386" s="215" t="s">
        <v>24121</v>
      </c>
      <c r="J386" s="222" t="s">
        <v>5681</v>
      </c>
      <c r="K386" s="215" t="s">
        <v>330</v>
      </c>
      <c r="L386" s="215" t="s">
        <v>24248</v>
      </c>
    </row>
    <row r="387" spans="1:12" s="215" customFormat="1" x14ac:dyDescent="0.25">
      <c r="A387" s="215" t="s">
        <v>160</v>
      </c>
      <c r="B387" s="215">
        <v>6141</v>
      </c>
      <c r="C387" s="215" t="s">
        <v>238</v>
      </c>
      <c r="D387" s="215">
        <v>922035</v>
      </c>
      <c r="E387" s="221">
        <v>1060</v>
      </c>
      <c r="F387" s="215">
        <v>1252</v>
      </c>
      <c r="G387" s="215">
        <v>1004</v>
      </c>
      <c r="H387" s="221" t="s">
        <v>5766</v>
      </c>
      <c r="I387" s="215" t="s">
        <v>24122</v>
      </c>
      <c r="J387" s="222" t="s">
        <v>5681</v>
      </c>
      <c r="K387" s="215" t="s">
        <v>330</v>
      </c>
      <c r="L387" s="215" t="s">
        <v>27983</v>
      </c>
    </row>
    <row r="388" spans="1:12" s="215" customFormat="1" x14ac:dyDescent="0.25">
      <c r="A388" s="215" t="s">
        <v>160</v>
      </c>
      <c r="B388" s="215">
        <v>6141</v>
      </c>
      <c r="C388" s="215" t="s">
        <v>238</v>
      </c>
      <c r="D388" s="215">
        <v>9038646</v>
      </c>
      <c r="E388" s="221">
        <v>1080</v>
      </c>
      <c r="F388" s="215">
        <v>1273</v>
      </c>
      <c r="G388" s="215">
        <v>1004</v>
      </c>
      <c r="H388" s="221" t="s">
        <v>5765</v>
      </c>
      <c r="I388" s="215" t="s">
        <v>27946</v>
      </c>
      <c r="J388" s="222" t="s">
        <v>5681</v>
      </c>
      <c r="K388" s="215" t="s">
        <v>330</v>
      </c>
      <c r="L388" s="215" t="s">
        <v>5883</v>
      </c>
    </row>
    <row r="389" spans="1:12" s="215" customFormat="1" x14ac:dyDescent="0.25">
      <c r="A389" s="215" t="s">
        <v>160</v>
      </c>
      <c r="B389" s="215">
        <v>6141</v>
      </c>
      <c r="C389" s="215" t="s">
        <v>238</v>
      </c>
      <c r="D389" s="215">
        <v>101165628</v>
      </c>
      <c r="E389" s="221">
        <v>1020</v>
      </c>
      <c r="F389" s="215">
        <v>1110</v>
      </c>
      <c r="G389" s="215">
        <v>1004</v>
      </c>
      <c r="H389" s="221" t="s">
        <v>5766</v>
      </c>
      <c r="I389" s="215" t="s">
        <v>24123</v>
      </c>
      <c r="J389" s="222" t="s">
        <v>5681</v>
      </c>
      <c r="K389" s="215" t="s">
        <v>330</v>
      </c>
      <c r="L389" s="215" t="s">
        <v>5884</v>
      </c>
    </row>
    <row r="390" spans="1:12" s="215" customFormat="1" x14ac:dyDescent="0.25">
      <c r="A390" s="215" t="s">
        <v>160</v>
      </c>
      <c r="B390" s="215">
        <v>6141</v>
      </c>
      <c r="C390" s="215" t="s">
        <v>238</v>
      </c>
      <c r="D390" s="215">
        <v>502372470</v>
      </c>
      <c r="E390" s="221">
        <v>1060</v>
      </c>
      <c r="F390" s="215">
        <v>1274</v>
      </c>
      <c r="G390" s="215">
        <v>1004</v>
      </c>
      <c r="H390" s="221" t="s">
        <v>5766</v>
      </c>
      <c r="I390" s="215" t="s">
        <v>27947</v>
      </c>
      <c r="J390" s="222" t="s">
        <v>5681</v>
      </c>
      <c r="K390" s="215" t="s">
        <v>330</v>
      </c>
      <c r="L390" s="215" t="s">
        <v>5887</v>
      </c>
    </row>
    <row r="391" spans="1:12" s="215" customFormat="1" x14ac:dyDescent="0.25">
      <c r="A391" s="215" t="s">
        <v>160</v>
      </c>
      <c r="B391" s="215">
        <v>6141</v>
      </c>
      <c r="C391" s="215" t="s">
        <v>238</v>
      </c>
      <c r="D391" s="215">
        <v>502373055</v>
      </c>
      <c r="E391" s="221">
        <v>1060</v>
      </c>
      <c r="F391" s="215">
        <v>1271</v>
      </c>
      <c r="G391" s="215">
        <v>1004</v>
      </c>
      <c r="H391" s="221" t="s">
        <v>5766</v>
      </c>
      <c r="I391" s="215" t="s">
        <v>27948</v>
      </c>
      <c r="J391" s="222" t="s">
        <v>5681</v>
      </c>
      <c r="K391" s="215" t="s">
        <v>330</v>
      </c>
      <c r="L391" s="215" t="s">
        <v>5882</v>
      </c>
    </row>
    <row r="392" spans="1:12" s="215" customFormat="1" x14ac:dyDescent="0.25">
      <c r="A392" s="215" t="s">
        <v>160</v>
      </c>
      <c r="B392" s="215">
        <v>6141</v>
      </c>
      <c r="C392" s="215" t="s">
        <v>238</v>
      </c>
      <c r="D392" s="215">
        <v>502373100</v>
      </c>
      <c r="E392" s="221">
        <v>1060</v>
      </c>
      <c r="F392" s="215">
        <v>1274</v>
      </c>
      <c r="G392" s="215">
        <v>1004</v>
      </c>
      <c r="H392" s="221" t="s">
        <v>5766</v>
      </c>
      <c r="I392" s="215" t="s">
        <v>27949</v>
      </c>
      <c r="J392" s="222" t="s">
        <v>5681</v>
      </c>
      <c r="K392" s="215" t="s">
        <v>330</v>
      </c>
      <c r="L392" s="215" t="s">
        <v>5887</v>
      </c>
    </row>
    <row r="393" spans="1:12" s="215" customFormat="1" x14ac:dyDescent="0.25">
      <c r="A393" s="215" t="s">
        <v>160</v>
      </c>
      <c r="B393" s="215">
        <v>6141</v>
      </c>
      <c r="C393" s="215" t="s">
        <v>238</v>
      </c>
      <c r="D393" s="215">
        <v>502373664</v>
      </c>
      <c r="E393" s="221">
        <v>1080</v>
      </c>
      <c r="F393" s="215">
        <v>1273</v>
      </c>
      <c r="G393" s="215">
        <v>1004</v>
      </c>
      <c r="H393" s="221" t="s">
        <v>5765</v>
      </c>
      <c r="I393" s="215" t="s">
        <v>27950</v>
      </c>
      <c r="J393" s="222" t="s">
        <v>5681</v>
      </c>
      <c r="K393" s="215" t="s">
        <v>330</v>
      </c>
      <c r="L393" s="215" t="s">
        <v>5883</v>
      </c>
    </row>
    <row r="394" spans="1:12" s="215" customFormat="1" x14ac:dyDescent="0.25">
      <c r="A394" s="215" t="s">
        <v>160</v>
      </c>
      <c r="B394" s="215">
        <v>6141</v>
      </c>
      <c r="C394" s="215" t="s">
        <v>238</v>
      </c>
      <c r="D394" s="215">
        <v>502373682</v>
      </c>
      <c r="E394" s="221">
        <v>1060</v>
      </c>
      <c r="F394" s="215">
        <v>1271</v>
      </c>
      <c r="G394" s="215">
        <v>1004</v>
      </c>
      <c r="H394" s="221" t="s">
        <v>5766</v>
      </c>
      <c r="I394" s="215" t="s">
        <v>24122</v>
      </c>
      <c r="J394" s="222" t="s">
        <v>5681</v>
      </c>
      <c r="K394" s="215" t="s">
        <v>330</v>
      </c>
      <c r="L394" s="215" t="s">
        <v>27983</v>
      </c>
    </row>
    <row r="395" spans="1:12" s="215" customFormat="1" x14ac:dyDescent="0.25">
      <c r="A395" s="215" t="s">
        <v>160</v>
      </c>
      <c r="B395" s="215">
        <v>6151</v>
      </c>
      <c r="C395" s="215" t="s">
        <v>240</v>
      </c>
      <c r="D395" s="215">
        <v>923221</v>
      </c>
      <c r="E395" s="221">
        <v>1020</v>
      </c>
      <c r="F395" s="215">
        <v>1110</v>
      </c>
      <c r="G395" s="215">
        <v>1004</v>
      </c>
      <c r="H395" s="221" t="s">
        <v>5766</v>
      </c>
      <c r="I395" s="215" t="s">
        <v>24124</v>
      </c>
      <c r="J395" s="222" t="s">
        <v>5681</v>
      </c>
      <c r="K395" s="215" t="s">
        <v>330</v>
      </c>
      <c r="L395" s="215" t="s">
        <v>5884</v>
      </c>
    </row>
    <row r="396" spans="1:12" s="215" customFormat="1" x14ac:dyDescent="0.25">
      <c r="A396" s="215" t="s">
        <v>160</v>
      </c>
      <c r="B396" s="215">
        <v>6151</v>
      </c>
      <c r="C396" s="215" t="s">
        <v>240</v>
      </c>
      <c r="D396" s="215">
        <v>3165476</v>
      </c>
      <c r="E396" s="221">
        <v>1080</v>
      </c>
      <c r="F396" s="215">
        <v>1130</v>
      </c>
      <c r="G396" s="215">
        <v>1004</v>
      </c>
      <c r="H396" s="221" t="s">
        <v>5765</v>
      </c>
      <c r="I396" s="215" t="s">
        <v>31313</v>
      </c>
      <c r="J396" s="222" t="s">
        <v>5681</v>
      </c>
      <c r="K396" s="215" t="s">
        <v>330</v>
      </c>
      <c r="L396" s="215" t="s">
        <v>5883</v>
      </c>
    </row>
    <row r="397" spans="1:12" s="215" customFormat="1" x14ac:dyDescent="0.25">
      <c r="A397" s="215" t="s">
        <v>160</v>
      </c>
      <c r="B397" s="215">
        <v>6151</v>
      </c>
      <c r="C397" s="215" t="s">
        <v>240</v>
      </c>
      <c r="D397" s="215">
        <v>101529761</v>
      </c>
      <c r="E397" s="221">
        <v>1020</v>
      </c>
      <c r="F397" s="215">
        <v>1122</v>
      </c>
      <c r="G397" s="215">
        <v>1004</v>
      </c>
      <c r="H397" s="221" t="s">
        <v>5766</v>
      </c>
      <c r="I397" s="215" t="s">
        <v>24125</v>
      </c>
      <c r="J397" s="222" t="s">
        <v>5681</v>
      </c>
      <c r="K397" s="215" t="s">
        <v>330</v>
      </c>
      <c r="L397" s="215" t="s">
        <v>5884</v>
      </c>
    </row>
    <row r="398" spans="1:12" s="215" customFormat="1" x14ac:dyDescent="0.25">
      <c r="A398" s="215" t="s">
        <v>160</v>
      </c>
      <c r="B398" s="215">
        <v>6151</v>
      </c>
      <c r="C398" s="215" t="s">
        <v>240</v>
      </c>
      <c r="D398" s="215">
        <v>190146311</v>
      </c>
      <c r="E398" s="221">
        <v>1020</v>
      </c>
      <c r="F398" s="215">
        <v>1122</v>
      </c>
      <c r="G398" s="215">
        <v>1004</v>
      </c>
      <c r="H398" s="221" t="s">
        <v>5766</v>
      </c>
      <c r="I398" s="215" t="s">
        <v>24126</v>
      </c>
      <c r="J398" s="222" t="s">
        <v>5681</v>
      </c>
      <c r="K398" s="215" t="s">
        <v>330</v>
      </c>
      <c r="L398" s="215" t="s">
        <v>5869</v>
      </c>
    </row>
    <row r="399" spans="1:12" s="215" customFormat="1" x14ac:dyDescent="0.25">
      <c r="A399" s="215" t="s">
        <v>160</v>
      </c>
      <c r="B399" s="215">
        <v>6151</v>
      </c>
      <c r="C399" s="215" t="s">
        <v>240</v>
      </c>
      <c r="D399" s="215">
        <v>190146333</v>
      </c>
      <c r="E399" s="221">
        <v>1020</v>
      </c>
      <c r="F399" s="215">
        <v>1122</v>
      </c>
      <c r="G399" s="215">
        <v>1004</v>
      </c>
      <c r="H399" s="221" t="s">
        <v>5766</v>
      </c>
      <c r="I399" s="215" t="s">
        <v>24126</v>
      </c>
      <c r="J399" s="222" t="s">
        <v>5681</v>
      </c>
      <c r="K399" s="215" t="s">
        <v>330</v>
      </c>
      <c r="L399" s="215" t="s">
        <v>5869</v>
      </c>
    </row>
    <row r="400" spans="1:12" s="215" customFormat="1" x14ac:dyDescent="0.25">
      <c r="A400" s="215" t="s">
        <v>160</v>
      </c>
      <c r="B400" s="215">
        <v>6151</v>
      </c>
      <c r="C400" s="215" t="s">
        <v>240</v>
      </c>
      <c r="D400" s="215">
        <v>190149706</v>
      </c>
      <c r="E400" s="221">
        <v>1020</v>
      </c>
      <c r="F400" s="215">
        <v>1122</v>
      </c>
      <c r="G400" s="215">
        <v>1004</v>
      </c>
      <c r="H400" s="221" t="s">
        <v>5766</v>
      </c>
      <c r="I400" s="215" t="s">
        <v>24127</v>
      </c>
      <c r="J400" s="222" t="s">
        <v>5681</v>
      </c>
      <c r="K400" s="215" t="s">
        <v>330</v>
      </c>
      <c r="L400" s="215" t="s">
        <v>5870</v>
      </c>
    </row>
    <row r="401" spans="1:12" s="215" customFormat="1" x14ac:dyDescent="0.25">
      <c r="A401" s="215" t="s">
        <v>160</v>
      </c>
      <c r="B401" s="215">
        <v>6151</v>
      </c>
      <c r="C401" s="215" t="s">
        <v>240</v>
      </c>
      <c r="D401" s="215">
        <v>190149743</v>
      </c>
      <c r="E401" s="221">
        <v>1020</v>
      </c>
      <c r="F401" s="215">
        <v>1122</v>
      </c>
      <c r="G401" s="215">
        <v>1004</v>
      </c>
      <c r="H401" s="221" t="s">
        <v>5766</v>
      </c>
      <c r="I401" s="215" t="s">
        <v>24127</v>
      </c>
      <c r="J401" s="222" t="s">
        <v>5681</v>
      </c>
      <c r="K401" s="215" t="s">
        <v>330</v>
      </c>
      <c r="L401" s="215" t="s">
        <v>5870</v>
      </c>
    </row>
    <row r="402" spans="1:12" s="215" customFormat="1" x14ac:dyDescent="0.25">
      <c r="A402" s="215" t="s">
        <v>160</v>
      </c>
      <c r="B402" s="215">
        <v>6151</v>
      </c>
      <c r="C402" s="215" t="s">
        <v>240</v>
      </c>
      <c r="D402" s="215">
        <v>190149788</v>
      </c>
      <c r="E402" s="221">
        <v>1020</v>
      </c>
      <c r="F402" s="215">
        <v>1122</v>
      </c>
      <c r="G402" s="215">
        <v>1004</v>
      </c>
      <c r="H402" s="221" t="s">
        <v>5766</v>
      </c>
      <c r="I402" s="215" t="s">
        <v>24127</v>
      </c>
      <c r="J402" s="222" t="s">
        <v>5681</v>
      </c>
      <c r="K402" s="215" t="s">
        <v>330</v>
      </c>
      <c r="L402" s="215" t="s">
        <v>5870</v>
      </c>
    </row>
    <row r="403" spans="1:12" s="215" customFormat="1" x14ac:dyDescent="0.25">
      <c r="A403" s="215" t="s">
        <v>160</v>
      </c>
      <c r="B403" s="215">
        <v>6151</v>
      </c>
      <c r="C403" s="215" t="s">
        <v>240</v>
      </c>
      <c r="D403" s="215">
        <v>190175948</v>
      </c>
      <c r="E403" s="221">
        <v>1020</v>
      </c>
      <c r="F403" s="215">
        <v>1110</v>
      </c>
      <c r="G403" s="215">
        <v>1004</v>
      </c>
      <c r="H403" s="221" t="s">
        <v>5766</v>
      </c>
      <c r="I403" s="215" t="s">
        <v>24128</v>
      </c>
      <c r="J403" s="222" t="s">
        <v>5681</v>
      </c>
      <c r="K403" s="215" t="s">
        <v>330</v>
      </c>
      <c r="L403" s="215" t="s">
        <v>5884</v>
      </c>
    </row>
    <row r="404" spans="1:12" s="215" customFormat="1" x14ac:dyDescent="0.25">
      <c r="A404" s="215" t="s">
        <v>160</v>
      </c>
      <c r="B404" s="215">
        <v>6151</v>
      </c>
      <c r="C404" s="215" t="s">
        <v>240</v>
      </c>
      <c r="D404" s="215">
        <v>190440669</v>
      </c>
      <c r="E404" s="221">
        <v>1020</v>
      </c>
      <c r="F404" s="215">
        <v>1122</v>
      </c>
      <c r="G404" s="215">
        <v>1004</v>
      </c>
      <c r="H404" s="221" t="s">
        <v>5766</v>
      </c>
      <c r="I404" s="215" t="s">
        <v>24129</v>
      </c>
      <c r="J404" s="222" t="s">
        <v>5681</v>
      </c>
      <c r="K404" s="215" t="s">
        <v>330</v>
      </c>
      <c r="L404" s="215" t="s">
        <v>5884</v>
      </c>
    </row>
    <row r="405" spans="1:12" s="215" customFormat="1" x14ac:dyDescent="0.25">
      <c r="A405" s="215" t="s">
        <v>160</v>
      </c>
      <c r="B405" s="215">
        <v>6151</v>
      </c>
      <c r="C405" s="215" t="s">
        <v>240</v>
      </c>
      <c r="D405" s="215">
        <v>191697180</v>
      </c>
      <c r="E405" s="221">
        <v>1080</v>
      </c>
      <c r="F405" s="215">
        <v>1273</v>
      </c>
      <c r="G405" s="215">
        <v>1004</v>
      </c>
      <c r="H405" s="221" t="s">
        <v>5765</v>
      </c>
      <c r="I405" s="215" t="s">
        <v>5747</v>
      </c>
      <c r="J405" s="222" t="s">
        <v>5681</v>
      </c>
      <c r="K405" s="215" t="s">
        <v>330</v>
      </c>
      <c r="L405" s="215" t="s">
        <v>5883</v>
      </c>
    </row>
    <row r="406" spans="1:12" s="215" customFormat="1" x14ac:dyDescent="0.25">
      <c r="A406" s="215" t="s">
        <v>160</v>
      </c>
      <c r="B406" s="215">
        <v>6151</v>
      </c>
      <c r="C406" s="215" t="s">
        <v>240</v>
      </c>
      <c r="D406" s="215">
        <v>192027566</v>
      </c>
      <c r="E406" s="221">
        <v>1080</v>
      </c>
      <c r="F406" s="215">
        <v>1274</v>
      </c>
      <c r="G406" s="215">
        <v>1004</v>
      </c>
      <c r="H406" s="221" t="s">
        <v>5765</v>
      </c>
      <c r="I406" s="215" t="s">
        <v>25308</v>
      </c>
      <c r="J406" s="222" t="s">
        <v>5681</v>
      </c>
      <c r="K406" s="215" t="s">
        <v>330</v>
      </c>
      <c r="L406" s="215" t="s">
        <v>5883</v>
      </c>
    </row>
    <row r="407" spans="1:12" s="215" customFormat="1" x14ac:dyDescent="0.25">
      <c r="A407" s="215" t="s">
        <v>160</v>
      </c>
      <c r="B407" s="215">
        <v>6152</v>
      </c>
      <c r="C407" s="215" t="s">
        <v>241</v>
      </c>
      <c r="D407" s="215">
        <v>190155052</v>
      </c>
      <c r="E407" s="221">
        <v>1060</v>
      </c>
      <c r="F407" s="215">
        <v>1251</v>
      </c>
      <c r="G407" s="215">
        <v>1004</v>
      </c>
      <c r="H407" s="221" t="s">
        <v>5766</v>
      </c>
      <c r="I407" s="215" t="s">
        <v>24130</v>
      </c>
      <c r="J407" s="222" t="s">
        <v>5681</v>
      </c>
      <c r="K407" s="215" t="s">
        <v>330</v>
      </c>
      <c r="L407" s="215" t="s">
        <v>5882</v>
      </c>
    </row>
    <row r="408" spans="1:12" s="215" customFormat="1" x14ac:dyDescent="0.25">
      <c r="A408" s="215" t="s">
        <v>160</v>
      </c>
      <c r="B408" s="215">
        <v>6152</v>
      </c>
      <c r="C408" s="215" t="s">
        <v>241</v>
      </c>
      <c r="D408" s="215">
        <v>191079170</v>
      </c>
      <c r="E408" s="221">
        <v>1060</v>
      </c>
      <c r="F408" s="215">
        <v>1252</v>
      </c>
      <c r="G408" s="215">
        <v>1004</v>
      </c>
      <c r="H408" s="221" t="s">
        <v>5766</v>
      </c>
      <c r="I408" s="215" t="s">
        <v>24131</v>
      </c>
      <c r="J408" s="222" t="s">
        <v>5681</v>
      </c>
      <c r="K408" s="215" t="s">
        <v>330</v>
      </c>
      <c r="L408" s="215" t="s">
        <v>5882</v>
      </c>
    </row>
    <row r="409" spans="1:12" s="215" customFormat="1" x14ac:dyDescent="0.25">
      <c r="A409" s="215" t="s">
        <v>160</v>
      </c>
      <c r="B409" s="215">
        <v>6152</v>
      </c>
      <c r="C409" s="215" t="s">
        <v>241</v>
      </c>
      <c r="D409" s="215">
        <v>191255690</v>
      </c>
      <c r="E409" s="221">
        <v>1060</v>
      </c>
      <c r="F409" s="215">
        <v>1274</v>
      </c>
      <c r="G409" s="215">
        <v>1004</v>
      </c>
      <c r="H409" s="221" t="s">
        <v>5766</v>
      </c>
      <c r="I409" s="215" t="s">
        <v>24132</v>
      </c>
      <c r="J409" s="222" t="s">
        <v>5681</v>
      </c>
      <c r="K409" s="215" t="s">
        <v>330</v>
      </c>
      <c r="L409" s="215" t="s">
        <v>5882</v>
      </c>
    </row>
    <row r="410" spans="1:12" s="215" customFormat="1" x14ac:dyDescent="0.25">
      <c r="A410" s="215" t="s">
        <v>160</v>
      </c>
      <c r="B410" s="215">
        <v>6152</v>
      </c>
      <c r="C410" s="215" t="s">
        <v>241</v>
      </c>
      <c r="D410" s="215">
        <v>191255710</v>
      </c>
      <c r="E410" s="221">
        <v>1060</v>
      </c>
      <c r="F410" s="215">
        <v>1261</v>
      </c>
      <c r="G410" s="215">
        <v>1004</v>
      </c>
      <c r="H410" s="221" t="s">
        <v>5766</v>
      </c>
      <c r="I410" s="215" t="s">
        <v>24133</v>
      </c>
      <c r="J410" s="222" t="s">
        <v>5681</v>
      </c>
      <c r="K410" s="215" t="s">
        <v>330</v>
      </c>
      <c r="L410" s="215" t="s">
        <v>5882</v>
      </c>
    </row>
    <row r="411" spans="1:12" s="215" customFormat="1" x14ac:dyDescent="0.25">
      <c r="A411" s="215" t="s">
        <v>160</v>
      </c>
      <c r="B411" s="215">
        <v>6152</v>
      </c>
      <c r="C411" s="215" t="s">
        <v>241</v>
      </c>
      <c r="D411" s="215">
        <v>191255732</v>
      </c>
      <c r="E411" s="221">
        <v>1060</v>
      </c>
      <c r="F411" s="215">
        <v>1261</v>
      </c>
      <c r="G411" s="215">
        <v>1004</v>
      </c>
      <c r="H411" s="221" t="s">
        <v>5766</v>
      </c>
      <c r="I411" s="215" t="s">
        <v>24134</v>
      </c>
      <c r="J411" s="222" t="s">
        <v>5681</v>
      </c>
      <c r="K411" s="215" t="s">
        <v>330</v>
      </c>
      <c r="L411" s="215" t="s">
        <v>5882</v>
      </c>
    </row>
    <row r="412" spans="1:12" s="215" customFormat="1" x14ac:dyDescent="0.25">
      <c r="A412" s="215" t="s">
        <v>160</v>
      </c>
      <c r="B412" s="215">
        <v>6152</v>
      </c>
      <c r="C412" s="215" t="s">
        <v>241</v>
      </c>
      <c r="D412" s="215">
        <v>191333210</v>
      </c>
      <c r="E412" s="221">
        <v>1020</v>
      </c>
      <c r="F412" s="215">
        <v>1110</v>
      </c>
      <c r="G412" s="215">
        <v>1004</v>
      </c>
      <c r="H412" s="221" t="s">
        <v>5766</v>
      </c>
      <c r="I412" s="215" t="s">
        <v>24135</v>
      </c>
      <c r="J412" s="222" t="s">
        <v>5681</v>
      </c>
      <c r="K412" s="215" t="s">
        <v>330</v>
      </c>
      <c r="L412" s="215" t="s">
        <v>5886</v>
      </c>
    </row>
    <row r="413" spans="1:12" s="215" customFormat="1" x14ac:dyDescent="0.25">
      <c r="A413" s="215" t="s">
        <v>160</v>
      </c>
      <c r="B413" s="215">
        <v>6152</v>
      </c>
      <c r="C413" s="215" t="s">
        <v>241</v>
      </c>
      <c r="D413" s="215">
        <v>191382711</v>
      </c>
      <c r="E413" s="221">
        <v>1060</v>
      </c>
      <c r="F413" s="215">
        <v>1251</v>
      </c>
      <c r="G413" s="215">
        <v>1004</v>
      </c>
      <c r="H413" s="221" t="s">
        <v>5766</v>
      </c>
      <c r="I413" s="215" t="s">
        <v>24136</v>
      </c>
      <c r="J413" s="222" t="s">
        <v>5681</v>
      </c>
      <c r="K413" s="215" t="s">
        <v>330</v>
      </c>
      <c r="L413" s="215" t="s">
        <v>5882</v>
      </c>
    </row>
    <row r="414" spans="1:12" s="215" customFormat="1" x14ac:dyDescent="0.25">
      <c r="A414" s="215" t="s">
        <v>160</v>
      </c>
      <c r="B414" s="215">
        <v>6152</v>
      </c>
      <c r="C414" s="215" t="s">
        <v>241</v>
      </c>
      <c r="D414" s="215">
        <v>191610681</v>
      </c>
      <c r="E414" s="221">
        <v>1060</v>
      </c>
      <c r="F414" s="215">
        <v>1252</v>
      </c>
      <c r="G414" s="215">
        <v>1004</v>
      </c>
      <c r="H414" s="221" t="s">
        <v>5766</v>
      </c>
      <c r="I414" s="215" t="s">
        <v>24137</v>
      </c>
      <c r="J414" s="222" t="s">
        <v>5681</v>
      </c>
      <c r="K414" s="215" t="s">
        <v>330</v>
      </c>
      <c r="L414" s="215" t="s">
        <v>5882</v>
      </c>
    </row>
    <row r="415" spans="1:12" s="215" customFormat="1" x14ac:dyDescent="0.25">
      <c r="A415" s="215" t="s">
        <v>160</v>
      </c>
      <c r="B415" s="215">
        <v>6152</v>
      </c>
      <c r="C415" s="215" t="s">
        <v>241</v>
      </c>
      <c r="D415" s="215">
        <v>191727732</v>
      </c>
      <c r="E415" s="221">
        <v>1030</v>
      </c>
      <c r="F415" s="215">
        <v>1122</v>
      </c>
      <c r="G415" s="215">
        <v>1004</v>
      </c>
      <c r="H415" s="221" t="s">
        <v>5766</v>
      </c>
      <c r="I415" s="215" t="s">
        <v>24138</v>
      </c>
      <c r="J415" s="222" t="s">
        <v>5681</v>
      </c>
      <c r="K415" s="215" t="s">
        <v>330</v>
      </c>
      <c r="L415" s="215" t="s">
        <v>5885</v>
      </c>
    </row>
    <row r="416" spans="1:12" s="215" customFormat="1" x14ac:dyDescent="0.25">
      <c r="A416" s="215" t="s">
        <v>160</v>
      </c>
      <c r="B416" s="215">
        <v>6153</v>
      </c>
      <c r="C416" s="215" t="s">
        <v>242</v>
      </c>
      <c r="D416" s="215">
        <v>925514</v>
      </c>
      <c r="E416" s="221">
        <v>1020</v>
      </c>
      <c r="F416" s="215">
        <v>1122</v>
      </c>
      <c r="G416" s="215">
        <v>1004</v>
      </c>
      <c r="H416" s="221" t="s">
        <v>5766</v>
      </c>
      <c r="I416" s="215" t="s">
        <v>24139</v>
      </c>
      <c r="J416" s="222" t="s">
        <v>5681</v>
      </c>
      <c r="K416" s="215" t="s">
        <v>330</v>
      </c>
      <c r="L416" s="215" t="s">
        <v>5884</v>
      </c>
    </row>
    <row r="417" spans="1:12" s="215" customFormat="1" x14ac:dyDescent="0.25">
      <c r="A417" s="215" t="s">
        <v>160</v>
      </c>
      <c r="B417" s="215">
        <v>6153</v>
      </c>
      <c r="C417" s="215" t="s">
        <v>242</v>
      </c>
      <c r="D417" s="215">
        <v>190106361</v>
      </c>
      <c r="E417" s="221">
        <v>1060</v>
      </c>
      <c r="F417" s="215">
        <v>1252</v>
      </c>
      <c r="G417" s="215">
        <v>1004</v>
      </c>
      <c r="H417" s="221" t="s">
        <v>5766</v>
      </c>
      <c r="I417" s="215" t="s">
        <v>24140</v>
      </c>
      <c r="J417" s="222" t="s">
        <v>5681</v>
      </c>
      <c r="K417" s="215" t="s">
        <v>330</v>
      </c>
      <c r="L417" s="215" t="s">
        <v>5882</v>
      </c>
    </row>
    <row r="418" spans="1:12" s="215" customFormat="1" x14ac:dyDescent="0.25">
      <c r="A418" s="215" t="s">
        <v>160</v>
      </c>
      <c r="B418" s="215">
        <v>6153</v>
      </c>
      <c r="C418" s="215" t="s">
        <v>242</v>
      </c>
      <c r="D418" s="215">
        <v>190142897</v>
      </c>
      <c r="E418" s="221">
        <v>1020</v>
      </c>
      <c r="F418" s="215">
        <v>1122</v>
      </c>
      <c r="G418" s="215">
        <v>1004</v>
      </c>
      <c r="H418" s="221" t="s">
        <v>5766</v>
      </c>
      <c r="I418" s="215" t="s">
        <v>24141</v>
      </c>
      <c r="J418" s="222" t="s">
        <v>5681</v>
      </c>
      <c r="K418" s="215" t="s">
        <v>330</v>
      </c>
      <c r="L418" s="215" t="s">
        <v>5890</v>
      </c>
    </row>
    <row r="419" spans="1:12" s="215" customFormat="1" x14ac:dyDescent="0.25">
      <c r="A419" s="215" t="s">
        <v>160</v>
      </c>
      <c r="B419" s="215">
        <v>6153</v>
      </c>
      <c r="C419" s="215" t="s">
        <v>242</v>
      </c>
      <c r="D419" s="215">
        <v>191483372</v>
      </c>
      <c r="E419" s="221">
        <v>1020</v>
      </c>
      <c r="F419" s="215">
        <v>1122</v>
      </c>
      <c r="G419" s="215">
        <v>1004</v>
      </c>
      <c r="H419" s="221" t="s">
        <v>5766</v>
      </c>
      <c r="I419" s="215" t="s">
        <v>24142</v>
      </c>
      <c r="J419" s="222" t="s">
        <v>5681</v>
      </c>
      <c r="K419" s="215" t="s">
        <v>330</v>
      </c>
      <c r="L419" s="215" t="s">
        <v>5884</v>
      </c>
    </row>
    <row r="420" spans="1:12" s="215" customFormat="1" x14ac:dyDescent="0.25">
      <c r="A420" s="215" t="s">
        <v>160</v>
      </c>
      <c r="B420" s="215">
        <v>6153</v>
      </c>
      <c r="C420" s="215" t="s">
        <v>242</v>
      </c>
      <c r="D420" s="215">
        <v>191492171</v>
      </c>
      <c r="E420" s="221">
        <v>1020</v>
      </c>
      <c r="F420" s="215">
        <v>1122</v>
      </c>
      <c r="G420" s="215">
        <v>1004</v>
      </c>
      <c r="H420" s="221" t="s">
        <v>5766</v>
      </c>
      <c r="I420" s="215" t="s">
        <v>24143</v>
      </c>
      <c r="J420" s="222" t="s">
        <v>5681</v>
      </c>
      <c r="K420" s="215" t="s">
        <v>330</v>
      </c>
      <c r="L420" s="215" t="s">
        <v>5884</v>
      </c>
    </row>
    <row r="421" spans="1:12" s="215" customFormat="1" x14ac:dyDescent="0.25">
      <c r="A421" s="215" t="s">
        <v>160</v>
      </c>
      <c r="B421" s="215">
        <v>6153</v>
      </c>
      <c r="C421" s="215" t="s">
        <v>242</v>
      </c>
      <c r="D421" s="215">
        <v>191669546</v>
      </c>
      <c r="E421" s="221">
        <v>1060</v>
      </c>
      <c r="F421" s="215">
        <v>1274</v>
      </c>
      <c r="G421" s="215">
        <v>1004</v>
      </c>
      <c r="H421" s="221" t="s">
        <v>5766</v>
      </c>
      <c r="I421" s="215" t="s">
        <v>24144</v>
      </c>
      <c r="J421" s="222" t="s">
        <v>5681</v>
      </c>
      <c r="K421" s="215" t="s">
        <v>330</v>
      </c>
      <c r="L421" s="215" t="s">
        <v>5882</v>
      </c>
    </row>
    <row r="422" spans="1:12" s="215" customFormat="1" x14ac:dyDescent="0.25">
      <c r="A422" s="215" t="s">
        <v>160</v>
      </c>
      <c r="B422" s="215">
        <v>6153</v>
      </c>
      <c r="C422" s="215" t="s">
        <v>242</v>
      </c>
      <c r="D422" s="215">
        <v>191689468</v>
      </c>
      <c r="E422" s="221">
        <v>1020</v>
      </c>
      <c r="F422" s="215">
        <v>1110</v>
      </c>
      <c r="G422" s="215">
        <v>1004</v>
      </c>
      <c r="H422" s="221" t="s">
        <v>5766</v>
      </c>
      <c r="I422" s="215" t="s">
        <v>24145</v>
      </c>
      <c r="J422" s="222" t="s">
        <v>5681</v>
      </c>
      <c r="K422" s="215" t="s">
        <v>330</v>
      </c>
      <c r="L422" s="215" t="s">
        <v>5871</v>
      </c>
    </row>
    <row r="423" spans="1:12" s="215" customFormat="1" x14ac:dyDescent="0.25">
      <c r="A423" s="215" t="s">
        <v>160</v>
      </c>
      <c r="B423" s="215">
        <v>6153</v>
      </c>
      <c r="C423" s="215" t="s">
        <v>242</v>
      </c>
      <c r="D423" s="215">
        <v>191689469</v>
      </c>
      <c r="E423" s="221">
        <v>1020</v>
      </c>
      <c r="F423" s="215">
        <v>1110</v>
      </c>
      <c r="G423" s="215">
        <v>1004</v>
      </c>
      <c r="H423" s="221" t="s">
        <v>5766</v>
      </c>
      <c r="I423" s="215" t="s">
        <v>24145</v>
      </c>
      <c r="J423" s="222" t="s">
        <v>5681</v>
      </c>
      <c r="K423" s="215" t="s">
        <v>330</v>
      </c>
      <c r="L423" s="215" t="s">
        <v>5871</v>
      </c>
    </row>
    <row r="424" spans="1:12" s="215" customFormat="1" x14ac:dyDescent="0.25">
      <c r="A424" s="215" t="s">
        <v>160</v>
      </c>
      <c r="B424" s="215">
        <v>6153</v>
      </c>
      <c r="C424" s="215" t="s">
        <v>242</v>
      </c>
      <c r="D424" s="215">
        <v>191690213</v>
      </c>
      <c r="E424" s="221">
        <v>1020</v>
      </c>
      <c r="F424" s="215">
        <v>1110</v>
      </c>
      <c r="G424" s="215">
        <v>1004</v>
      </c>
      <c r="H424" s="221" t="s">
        <v>5766</v>
      </c>
      <c r="I424" s="215" t="s">
        <v>24145</v>
      </c>
      <c r="J424" s="222" t="s">
        <v>5681</v>
      </c>
      <c r="K424" s="215" t="s">
        <v>330</v>
      </c>
      <c r="L424" s="215" t="s">
        <v>5871</v>
      </c>
    </row>
    <row r="425" spans="1:12" s="215" customFormat="1" x14ac:dyDescent="0.25">
      <c r="A425" s="215" t="s">
        <v>160</v>
      </c>
      <c r="B425" s="215">
        <v>6153</v>
      </c>
      <c r="C425" s="215" t="s">
        <v>242</v>
      </c>
      <c r="D425" s="215">
        <v>191690214</v>
      </c>
      <c r="E425" s="221">
        <v>1020</v>
      </c>
      <c r="F425" s="215">
        <v>1110</v>
      </c>
      <c r="G425" s="215">
        <v>1004</v>
      </c>
      <c r="H425" s="221" t="s">
        <v>5766</v>
      </c>
      <c r="I425" s="215" t="s">
        <v>24145</v>
      </c>
      <c r="J425" s="222" t="s">
        <v>5681</v>
      </c>
      <c r="K425" s="215" t="s">
        <v>330</v>
      </c>
      <c r="L425" s="215" t="s">
        <v>5871</v>
      </c>
    </row>
    <row r="426" spans="1:12" s="215" customFormat="1" x14ac:dyDescent="0.25">
      <c r="A426" s="215" t="s">
        <v>160</v>
      </c>
      <c r="B426" s="215">
        <v>6154</v>
      </c>
      <c r="C426" s="215" t="s">
        <v>243</v>
      </c>
      <c r="D426" s="215">
        <v>191872523</v>
      </c>
      <c r="E426" s="221">
        <v>1020</v>
      </c>
      <c r="F426" s="215">
        <v>1121</v>
      </c>
      <c r="G426" s="215">
        <v>1004</v>
      </c>
      <c r="H426" s="221" t="s">
        <v>5766</v>
      </c>
      <c r="I426" s="215" t="s">
        <v>8493</v>
      </c>
      <c r="J426" s="222" t="s">
        <v>5681</v>
      </c>
      <c r="K426" s="215" t="s">
        <v>330</v>
      </c>
      <c r="L426" s="215" t="s">
        <v>30766</v>
      </c>
    </row>
    <row r="427" spans="1:12" s="215" customFormat="1" x14ac:dyDescent="0.25">
      <c r="A427" s="215" t="s">
        <v>160</v>
      </c>
      <c r="B427" s="215">
        <v>6155</v>
      </c>
      <c r="C427" s="215" t="s">
        <v>244</v>
      </c>
      <c r="D427" s="215">
        <v>191695604</v>
      </c>
      <c r="E427" s="221">
        <v>1080</v>
      </c>
      <c r="F427" s="215">
        <v>1273</v>
      </c>
      <c r="G427" s="215">
        <v>1004</v>
      </c>
      <c r="H427" s="221" t="s">
        <v>5765</v>
      </c>
      <c r="I427" s="215" t="s">
        <v>11811</v>
      </c>
      <c r="J427" s="222" t="s">
        <v>5681</v>
      </c>
      <c r="K427" s="215" t="s">
        <v>330</v>
      </c>
      <c r="L427" s="215" t="s">
        <v>5883</v>
      </c>
    </row>
    <row r="428" spans="1:12" s="215" customFormat="1" x14ac:dyDescent="0.25">
      <c r="A428" s="215" t="s">
        <v>160</v>
      </c>
      <c r="B428" s="215">
        <v>6155</v>
      </c>
      <c r="C428" s="215" t="s">
        <v>244</v>
      </c>
      <c r="D428" s="215">
        <v>191703541</v>
      </c>
      <c r="E428" s="221">
        <v>1080</v>
      </c>
      <c r="F428" s="215">
        <v>1274</v>
      </c>
      <c r="G428" s="215">
        <v>1004</v>
      </c>
      <c r="H428" s="221" t="s">
        <v>5765</v>
      </c>
      <c r="I428" s="215" t="s">
        <v>26656</v>
      </c>
      <c r="J428" s="222" t="s">
        <v>5681</v>
      </c>
      <c r="K428" s="215" t="s">
        <v>330</v>
      </c>
      <c r="L428" s="215" t="s">
        <v>26661</v>
      </c>
    </row>
    <row r="429" spans="1:12" s="215" customFormat="1" x14ac:dyDescent="0.25">
      <c r="A429" s="215" t="s">
        <v>160</v>
      </c>
      <c r="B429" s="215">
        <v>6155</v>
      </c>
      <c r="C429" s="215" t="s">
        <v>244</v>
      </c>
      <c r="D429" s="215">
        <v>504183399</v>
      </c>
      <c r="E429" s="221">
        <v>1060</v>
      </c>
      <c r="F429" s="215">
        <v>1274</v>
      </c>
      <c r="G429" s="215">
        <v>1004</v>
      </c>
      <c r="H429" s="221" t="s">
        <v>5766</v>
      </c>
      <c r="I429" s="215" t="s">
        <v>26657</v>
      </c>
      <c r="J429" s="222" t="s">
        <v>5681</v>
      </c>
      <c r="K429" s="215" t="s">
        <v>330</v>
      </c>
      <c r="L429" s="215" t="s">
        <v>5882</v>
      </c>
    </row>
    <row r="430" spans="1:12" s="215" customFormat="1" x14ac:dyDescent="0.25">
      <c r="A430" s="215" t="s">
        <v>160</v>
      </c>
      <c r="B430" s="215">
        <v>6156</v>
      </c>
      <c r="C430" s="215" t="s">
        <v>245</v>
      </c>
      <c r="D430" s="215">
        <v>190294491</v>
      </c>
      <c r="E430" s="221">
        <v>1080</v>
      </c>
      <c r="F430" s="215">
        <v>1274</v>
      </c>
      <c r="G430" s="215">
        <v>1004</v>
      </c>
      <c r="H430" s="221" t="s">
        <v>5765</v>
      </c>
      <c r="I430" s="215" t="s">
        <v>5748</v>
      </c>
      <c r="J430" s="222" t="s">
        <v>5681</v>
      </c>
      <c r="K430" s="215" t="s">
        <v>330</v>
      </c>
      <c r="L430" s="215" t="s">
        <v>5883</v>
      </c>
    </row>
    <row r="431" spans="1:12" s="215" customFormat="1" x14ac:dyDescent="0.25">
      <c r="A431" s="215" t="s">
        <v>160</v>
      </c>
      <c r="B431" s="215">
        <v>6156</v>
      </c>
      <c r="C431" s="215" t="s">
        <v>245</v>
      </c>
      <c r="D431" s="215">
        <v>191633080</v>
      </c>
      <c r="E431" s="221">
        <v>1080</v>
      </c>
      <c r="F431" s="215">
        <v>1252</v>
      </c>
      <c r="G431" s="215">
        <v>1004</v>
      </c>
      <c r="H431" s="221" t="s">
        <v>5765</v>
      </c>
      <c r="I431" s="215" t="s">
        <v>5749</v>
      </c>
      <c r="J431" s="222" t="s">
        <v>5681</v>
      </c>
      <c r="K431" s="215" t="s">
        <v>330</v>
      </c>
      <c r="L431" s="215" t="s">
        <v>5883</v>
      </c>
    </row>
    <row r="432" spans="1:12" s="215" customFormat="1" x14ac:dyDescent="0.25">
      <c r="A432" s="215" t="s">
        <v>160</v>
      </c>
      <c r="B432" s="215">
        <v>6156</v>
      </c>
      <c r="C432" s="215" t="s">
        <v>245</v>
      </c>
      <c r="D432" s="215">
        <v>191633972</v>
      </c>
      <c r="E432" s="221">
        <v>1060</v>
      </c>
      <c r="F432" s="215">
        <v>1242</v>
      </c>
      <c r="G432" s="215">
        <v>1004</v>
      </c>
      <c r="H432" s="221" t="s">
        <v>5766</v>
      </c>
      <c r="I432" s="215" t="s">
        <v>24146</v>
      </c>
      <c r="J432" s="222" t="s">
        <v>5681</v>
      </c>
      <c r="K432" s="215" t="s">
        <v>330</v>
      </c>
      <c r="L432" s="215" t="s">
        <v>5882</v>
      </c>
    </row>
    <row r="433" spans="1:12" s="215" customFormat="1" x14ac:dyDescent="0.25">
      <c r="A433" s="215" t="s">
        <v>160</v>
      </c>
      <c r="B433" s="215">
        <v>6157</v>
      </c>
      <c r="C433" s="215" t="s">
        <v>246</v>
      </c>
      <c r="D433" s="215">
        <v>3040802</v>
      </c>
      <c r="E433" s="221">
        <v>1060</v>
      </c>
      <c r="F433" s="215">
        <v>1242</v>
      </c>
      <c r="G433" s="215">
        <v>1004</v>
      </c>
      <c r="H433" s="221" t="s">
        <v>5766</v>
      </c>
      <c r="I433" s="215" t="s">
        <v>24147</v>
      </c>
      <c r="J433" s="222" t="s">
        <v>5681</v>
      </c>
      <c r="K433" s="215" t="s">
        <v>330</v>
      </c>
      <c r="L433" s="215" t="s">
        <v>5882</v>
      </c>
    </row>
    <row r="434" spans="1:12" s="215" customFormat="1" x14ac:dyDescent="0.25">
      <c r="A434" s="215" t="s">
        <v>160</v>
      </c>
      <c r="B434" s="215">
        <v>6158</v>
      </c>
      <c r="C434" s="215" t="s">
        <v>247</v>
      </c>
      <c r="D434" s="215">
        <v>191814534</v>
      </c>
      <c r="E434" s="221">
        <v>1020</v>
      </c>
      <c r="F434" s="215">
        <v>1122</v>
      </c>
      <c r="G434" s="215">
        <v>1004</v>
      </c>
      <c r="H434" s="221" t="s">
        <v>5766</v>
      </c>
      <c r="I434" s="215" t="s">
        <v>30634</v>
      </c>
      <c r="J434" s="222" t="s">
        <v>5681</v>
      </c>
      <c r="K434" s="215" t="s">
        <v>330</v>
      </c>
      <c r="L434" s="215" t="s">
        <v>30767</v>
      </c>
    </row>
    <row r="435" spans="1:12" s="215" customFormat="1" x14ac:dyDescent="0.25">
      <c r="A435" s="215" t="s">
        <v>160</v>
      </c>
      <c r="B435" s="215">
        <v>6158</v>
      </c>
      <c r="C435" s="215" t="s">
        <v>247</v>
      </c>
      <c r="D435" s="215">
        <v>191814535</v>
      </c>
      <c r="E435" s="221">
        <v>1020</v>
      </c>
      <c r="F435" s="215">
        <v>1122</v>
      </c>
      <c r="G435" s="215">
        <v>1004</v>
      </c>
      <c r="H435" s="221" t="s">
        <v>5766</v>
      </c>
      <c r="I435" s="215" t="s">
        <v>30634</v>
      </c>
      <c r="J435" s="222" t="s">
        <v>5681</v>
      </c>
      <c r="K435" s="215" t="s">
        <v>330</v>
      </c>
      <c r="L435" s="215" t="s">
        <v>30768</v>
      </c>
    </row>
    <row r="436" spans="1:12" s="215" customFormat="1" x14ac:dyDescent="0.25">
      <c r="A436" s="215" t="s">
        <v>160</v>
      </c>
      <c r="B436" s="215">
        <v>6158</v>
      </c>
      <c r="C436" s="215" t="s">
        <v>247</v>
      </c>
      <c r="D436" s="215">
        <v>191986531</v>
      </c>
      <c r="E436" s="221">
        <v>1020</v>
      </c>
      <c r="F436" s="215">
        <v>1110</v>
      </c>
      <c r="G436" s="215">
        <v>1004</v>
      </c>
      <c r="H436" s="221" t="s">
        <v>5766</v>
      </c>
      <c r="I436" s="215" t="s">
        <v>30635</v>
      </c>
      <c r="J436" s="222" t="s">
        <v>5681</v>
      </c>
      <c r="K436" s="215" t="s">
        <v>330</v>
      </c>
      <c r="L436" s="215" t="s">
        <v>30769</v>
      </c>
    </row>
    <row r="437" spans="1:12" s="215" customFormat="1" x14ac:dyDescent="0.25">
      <c r="A437" s="215" t="s">
        <v>160</v>
      </c>
      <c r="B437" s="215">
        <v>6158</v>
      </c>
      <c r="C437" s="215" t="s">
        <v>247</v>
      </c>
      <c r="D437" s="215">
        <v>191986532</v>
      </c>
      <c r="E437" s="221">
        <v>1020</v>
      </c>
      <c r="F437" s="215">
        <v>1110</v>
      </c>
      <c r="G437" s="215">
        <v>1004</v>
      </c>
      <c r="H437" s="221" t="s">
        <v>5766</v>
      </c>
      <c r="I437" s="215" t="s">
        <v>30635</v>
      </c>
      <c r="J437" s="222" t="s">
        <v>5681</v>
      </c>
      <c r="K437" s="215" t="s">
        <v>330</v>
      </c>
      <c r="L437" s="215" t="s">
        <v>30770</v>
      </c>
    </row>
    <row r="438" spans="1:12" s="215" customFormat="1" x14ac:dyDescent="0.25">
      <c r="A438" s="215" t="s">
        <v>160</v>
      </c>
      <c r="B438" s="215">
        <v>6158</v>
      </c>
      <c r="C438" s="215" t="s">
        <v>247</v>
      </c>
      <c r="D438" s="215">
        <v>192005494</v>
      </c>
      <c r="E438" s="221">
        <v>1060</v>
      </c>
      <c r="F438" s="215">
        <v>1274</v>
      </c>
      <c r="G438" s="215">
        <v>1004</v>
      </c>
      <c r="H438" s="221" t="s">
        <v>5766</v>
      </c>
      <c r="I438" s="215" t="s">
        <v>30636</v>
      </c>
      <c r="J438" s="222" t="s">
        <v>5681</v>
      </c>
      <c r="K438" s="215" t="s">
        <v>330</v>
      </c>
      <c r="L438" s="215" t="s">
        <v>5882</v>
      </c>
    </row>
    <row r="439" spans="1:12" s="215" customFormat="1" x14ac:dyDescent="0.25">
      <c r="A439" s="215" t="s">
        <v>160</v>
      </c>
      <c r="B439" s="215">
        <v>6159</v>
      </c>
      <c r="C439" s="215" t="s">
        <v>248</v>
      </c>
      <c r="D439" s="215">
        <v>101166624</v>
      </c>
      <c r="E439" s="221">
        <v>1060</v>
      </c>
      <c r="G439" s="215">
        <v>1004</v>
      </c>
      <c r="H439" s="221" t="s">
        <v>5766</v>
      </c>
      <c r="I439" s="215" t="s">
        <v>24148</v>
      </c>
      <c r="J439" s="222" t="s">
        <v>5681</v>
      </c>
      <c r="K439" s="215" t="s">
        <v>330</v>
      </c>
      <c r="L439" s="215" t="s">
        <v>31473</v>
      </c>
    </row>
    <row r="440" spans="1:12" s="215" customFormat="1" x14ac:dyDescent="0.25">
      <c r="A440" s="215" t="s">
        <v>160</v>
      </c>
      <c r="B440" s="215">
        <v>6159</v>
      </c>
      <c r="C440" s="215" t="s">
        <v>248</v>
      </c>
      <c r="D440" s="215">
        <v>192048271</v>
      </c>
      <c r="E440" s="221">
        <v>1080</v>
      </c>
      <c r="F440" s="215">
        <v>1252</v>
      </c>
      <c r="G440" s="215">
        <v>1004</v>
      </c>
      <c r="H440" s="221" t="s">
        <v>5765</v>
      </c>
      <c r="I440" s="215" t="s">
        <v>29320</v>
      </c>
      <c r="J440" s="222" t="s">
        <v>5681</v>
      </c>
      <c r="K440" s="215" t="s">
        <v>330</v>
      </c>
      <c r="L440" s="215" t="s">
        <v>5883</v>
      </c>
    </row>
    <row r="441" spans="1:12" s="215" customFormat="1" x14ac:dyDescent="0.25">
      <c r="A441" s="215" t="s">
        <v>160</v>
      </c>
      <c r="B441" s="215">
        <v>6159</v>
      </c>
      <c r="C441" s="215" t="s">
        <v>248</v>
      </c>
      <c r="D441" s="215">
        <v>192048272</v>
      </c>
      <c r="E441" s="221">
        <v>1080</v>
      </c>
      <c r="F441" s="215">
        <v>1252</v>
      </c>
      <c r="G441" s="215">
        <v>1004</v>
      </c>
      <c r="H441" s="221" t="s">
        <v>5765</v>
      </c>
      <c r="I441" s="215" t="s">
        <v>29321</v>
      </c>
      <c r="J441" s="222" t="s">
        <v>5681</v>
      </c>
      <c r="K441" s="215" t="s">
        <v>330</v>
      </c>
      <c r="L441" s="215" t="s">
        <v>5883</v>
      </c>
    </row>
    <row r="442" spans="1:12" s="215" customFormat="1" x14ac:dyDescent="0.25">
      <c r="A442" s="215" t="s">
        <v>160</v>
      </c>
      <c r="B442" s="215">
        <v>6159</v>
      </c>
      <c r="C442" s="215" t="s">
        <v>248</v>
      </c>
      <c r="D442" s="215">
        <v>192048273</v>
      </c>
      <c r="E442" s="221">
        <v>1080</v>
      </c>
      <c r="F442" s="215">
        <v>1252</v>
      </c>
      <c r="G442" s="215">
        <v>1004</v>
      </c>
      <c r="H442" s="221" t="s">
        <v>5765</v>
      </c>
      <c r="I442" s="215" t="s">
        <v>29322</v>
      </c>
      <c r="J442" s="222" t="s">
        <v>5681</v>
      </c>
      <c r="K442" s="215" t="s">
        <v>330</v>
      </c>
      <c r="L442" s="215" t="s">
        <v>5883</v>
      </c>
    </row>
    <row r="443" spans="1:12" s="215" customFormat="1" x14ac:dyDescent="0.25">
      <c r="A443" s="215" t="s">
        <v>160</v>
      </c>
      <c r="B443" s="215">
        <v>6159</v>
      </c>
      <c r="C443" s="215" t="s">
        <v>248</v>
      </c>
      <c r="D443" s="215">
        <v>192048275</v>
      </c>
      <c r="E443" s="221">
        <v>1080</v>
      </c>
      <c r="F443" s="215">
        <v>1252</v>
      </c>
      <c r="G443" s="215">
        <v>1004</v>
      </c>
      <c r="H443" s="221" t="s">
        <v>5765</v>
      </c>
      <c r="I443" s="215" t="s">
        <v>29323</v>
      </c>
      <c r="J443" s="222" t="s">
        <v>5681</v>
      </c>
      <c r="K443" s="215" t="s">
        <v>330</v>
      </c>
      <c r="L443" s="215" t="s">
        <v>5883</v>
      </c>
    </row>
    <row r="444" spans="1:12" s="215" customFormat="1" x14ac:dyDescent="0.25">
      <c r="A444" s="215" t="s">
        <v>160</v>
      </c>
      <c r="B444" s="215">
        <v>6159</v>
      </c>
      <c r="C444" s="215" t="s">
        <v>248</v>
      </c>
      <c r="D444" s="215">
        <v>192048276</v>
      </c>
      <c r="E444" s="221">
        <v>1080</v>
      </c>
      <c r="F444" s="215">
        <v>1252</v>
      </c>
      <c r="G444" s="215">
        <v>1004</v>
      </c>
      <c r="H444" s="221" t="s">
        <v>5765</v>
      </c>
      <c r="I444" s="215" t="s">
        <v>29324</v>
      </c>
      <c r="J444" s="222" t="s">
        <v>5681</v>
      </c>
      <c r="K444" s="215" t="s">
        <v>330</v>
      </c>
      <c r="L444" s="215" t="s">
        <v>29326</v>
      </c>
    </row>
    <row r="445" spans="1:12" s="215" customFormat="1" x14ac:dyDescent="0.25">
      <c r="A445" s="215" t="s">
        <v>160</v>
      </c>
      <c r="B445" s="215">
        <v>6159</v>
      </c>
      <c r="C445" s="215" t="s">
        <v>248</v>
      </c>
      <c r="D445" s="215">
        <v>192048277</v>
      </c>
      <c r="E445" s="221">
        <v>1080</v>
      </c>
      <c r="F445" s="215">
        <v>1252</v>
      </c>
      <c r="G445" s="215">
        <v>1004</v>
      </c>
      <c r="H445" s="221" t="s">
        <v>5765</v>
      </c>
      <c r="I445" s="215" t="s">
        <v>29324</v>
      </c>
      <c r="J445" s="222" t="s">
        <v>5681</v>
      </c>
      <c r="K445" s="215" t="s">
        <v>330</v>
      </c>
      <c r="L445" s="215" t="s">
        <v>29326</v>
      </c>
    </row>
    <row r="446" spans="1:12" s="215" customFormat="1" x14ac:dyDescent="0.25">
      <c r="A446" s="215" t="s">
        <v>160</v>
      </c>
      <c r="B446" s="215">
        <v>6159</v>
      </c>
      <c r="C446" s="215" t="s">
        <v>248</v>
      </c>
      <c r="D446" s="215">
        <v>192048278</v>
      </c>
      <c r="E446" s="221">
        <v>1080</v>
      </c>
      <c r="F446" s="215">
        <v>1252</v>
      </c>
      <c r="G446" s="215">
        <v>1004</v>
      </c>
      <c r="H446" s="221" t="s">
        <v>5765</v>
      </c>
      <c r="I446" s="215" t="s">
        <v>29325</v>
      </c>
      <c r="J446" s="222" t="s">
        <v>5681</v>
      </c>
      <c r="K446" s="215" t="s">
        <v>330</v>
      </c>
      <c r="L446" s="215" t="s">
        <v>5883</v>
      </c>
    </row>
    <row r="447" spans="1:12" s="215" customFormat="1" x14ac:dyDescent="0.25">
      <c r="A447" s="215" t="s">
        <v>160</v>
      </c>
      <c r="B447" s="215">
        <v>6159</v>
      </c>
      <c r="C447" s="215" t="s">
        <v>248</v>
      </c>
      <c r="D447" s="215">
        <v>192049171</v>
      </c>
      <c r="E447" s="221">
        <v>1080</v>
      </c>
      <c r="F447" s="215">
        <v>1252</v>
      </c>
      <c r="G447" s="215">
        <v>1004</v>
      </c>
      <c r="H447" s="221" t="s">
        <v>5765</v>
      </c>
      <c r="I447" s="215" t="s">
        <v>30637</v>
      </c>
      <c r="J447" s="222" t="s">
        <v>5681</v>
      </c>
      <c r="K447" s="215" t="s">
        <v>330</v>
      </c>
      <c r="L447" s="215" t="s">
        <v>30771</v>
      </c>
    </row>
    <row r="448" spans="1:12" s="215" customFormat="1" x14ac:dyDescent="0.25">
      <c r="A448" s="215" t="s">
        <v>160</v>
      </c>
      <c r="B448" s="215">
        <v>6159</v>
      </c>
      <c r="C448" s="215" t="s">
        <v>248</v>
      </c>
      <c r="D448" s="215">
        <v>192049172</v>
      </c>
      <c r="E448" s="221">
        <v>1080</v>
      </c>
      <c r="F448" s="215">
        <v>1252</v>
      </c>
      <c r="G448" s="215">
        <v>1004</v>
      </c>
      <c r="H448" s="221" t="s">
        <v>5765</v>
      </c>
      <c r="I448" s="215" t="s">
        <v>30637</v>
      </c>
      <c r="J448" s="222" t="s">
        <v>5681</v>
      </c>
      <c r="K448" s="215" t="s">
        <v>330</v>
      </c>
      <c r="L448" s="215" t="s">
        <v>30771</v>
      </c>
    </row>
    <row r="449" spans="1:12" s="215" customFormat="1" x14ac:dyDescent="0.25">
      <c r="A449" s="215" t="s">
        <v>160</v>
      </c>
      <c r="B449" s="215">
        <v>6159</v>
      </c>
      <c r="C449" s="215" t="s">
        <v>248</v>
      </c>
      <c r="D449" s="215">
        <v>192049173</v>
      </c>
      <c r="E449" s="221">
        <v>1080</v>
      </c>
      <c r="F449" s="215">
        <v>1252</v>
      </c>
      <c r="G449" s="215">
        <v>1004</v>
      </c>
      <c r="H449" s="221" t="s">
        <v>5765</v>
      </c>
      <c r="I449" s="215" t="s">
        <v>30638</v>
      </c>
      <c r="J449" s="222" t="s">
        <v>5681</v>
      </c>
      <c r="K449" s="215" t="s">
        <v>330</v>
      </c>
      <c r="L449" s="215" t="s">
        <v>5883</v>
      </c>
    </row>
    <row r="450" spans="1:12" s="215" customFormat="1" x14ac:dyDescent="0.25">
      <c r="A450" s="215" t="s">
        <v>160</v>
      </c>
      <c r="B450" s="215">
        <v>6159</v>
      </c>
      <c r="C450" s="215" t="s">
        <v>248</v>
      </c>
      <c r="D450" s="215">
        <v>192049174</v>
      </c>
      <c r="E450" s="221">
        <v>1080</v>
      </c>
      <c r="F450" s="215">
        <v>1252</v>
      </c>
      <c r="G450" s="215">
        <v>1004</v>
      </c>
      <c r="H450" s="221" t="s">
        <v>5765</v>
      </c>
      <c r="I450" s="215" t="s">
        <v>30639</v>
      </c>
      <c r="J450" s="222" t="s">
        <v>5681</v>
      </c>
      <c r="K450" s="215" t="s">
        <v>330</v>
      </c>
      <c r="L450" s="215" t="s">
        <v>5883</v>
      </c>
    </row>
    <row r="451" spans="1:12" s="215" customFormat="1" x14ac:dyDescent="0.25">
      <c r="A451" s="215" t="s">
        <v>160</v>
      </c>
      <c r="B451" s="215">
        <v>6159</v>
      </c>
      <c r="C451" s="215" t="s">
        <v>248</v>
      </c>
      <c r="D451" s="215">
        <v>192049175</v>
      </c>
      <c r="E451" s="221">
        <v>1080</v>
      </c>
      <c r="F451" s="215">
        <v>1252</v>
      </c>
      <c r="G451" s="215">
        <v>1004</v>
      </c>
      <c r="H451" s="221" t="s">
        <v>5765</v>
      </c>
      <c r="I451" s="215" t="s">
        <v>30640</v>
      </c>
      <c r="J451" s="222" t="s">
        <v>5681</v>
      </c>
      <c r="K451" s="215" t="s">
        <v>330</v>
      </c>
      <c r="L451" s="215" t="s">
        <v>5883</v>
      </c>
    </row>
    <row r="452" spans="1:12" s="215" customFormat="1" x14ac:dyDescent="0.25">
      <c r="A452" s="215" t="s">
        <v>160</v>
      </c>
      <c r="B452" s="215">
        <v>6159</v>
      </c>
      <c r="C452" s="215" t="s">
        <v>248</v>
      </c>
      <c r="D452" s="215">
        <v>192049176</v>
      </c>
      <c r="E452" s="221">
        <v>1080</v>
      </c>
      <c r="F452" s="215">
        <v>1252</v>
      </c>
      <c r="G452" s="215">
        <v>1004</v>
      </c>
      <c r="H452" s="221" t="s">
        <v>5765</v>
      </c>
      <c r="I452" s="215" t="s">
        <v>30641</v>
      </c>
      <c r="J452" s="222" t="s">
        <v>5681</v>
      </c>
      <c r="K452" s="215" t="s">
        <v>330</v>
      </c>
      <c r="L452" s="215" t="s">
        <v>5883</v>
      </c>
    </row>
    <row r="453" spans="1:12" s="215" customFormat="1" x14ac:dyDescent="0.25">
      <c r="A453" s="215" t="s">
        <v>160</v>
      </c>
      <c r="B453" s="215">
        <v>6159</v>
      </c>
      <c r="C453" s="215" t="s">
        <v>248</v>
      </c>
      <c r="D453" s="215">
        <v>192049177</v>
      </c>
      <c r="E453" s="221">
        <v>1080</v>
      </c>
      <c r="F453" s="215">
        <v>1252</v>
      </c>
      <c r="G453" s="215">
        <v>1004</v>
      </c>
      <c r="H453" s="221" t="s">
        <v>5765</v>
      </c>
      <c r="I453" s="215" t="s">
        <v>30642</v>
      </c>
      <c r="J453" s="222" t="s">
        <v>5681</v>
      </c>
      <c r="K453" s="215" t="s">
        <v>330</v>
      </c>
      <c r="L453" s="215" t="s">
        <v>5883</v>
      </c>
    </row>
    <row r="454" spans="1:12" s="215" customFormat="1" x14ac:dyDescent="0.25">
      <c r="A454" s="215" t="s">
        <v>160</v>
      </c>
      <c r="B454" s="215">
        <v>6159</v>
      </c>
      <c r="C454" s="215" t="s">
        <v>248</v>
      </c>
      <c r="D454" s="215">
        <v>192049178</v>
      </c>
      <c r="E454" s="221">
        <v>1080</v>
      </c>
      <c r="F454" s="215">
        <v>1252</v>
      </c>
      <c r="G454" s="215">
        <v>1004</v>
      </c>
      <c r="H454" s="221" t="s">
        <v>5765</v>
      </c>
      <c r="I454" s="215" t="s">
        <v>30643</v>
      </c>
      <c r="J454" s="222" t="s">
        <v>5681</v>
      </c>
      <c r="K454" s="215" t="s">
        <v>330</v>
      </c>
      <c r="L454" s="215" t="s">
        <v>5883</v>
      </c>
    </row>
    <row r="455" spans="1:12" s="215" customFormat="1" x14ac:dyDescent="0.25">
      <c r="A455" s="215" t="s">
        <v>160</v>
      </c>
      <c r="B455" s="215">
        <v>6159</v>
      </c>
      <c r="C455" s="215" t="s">
        <v>248</v>
      </c>
      <c r="D455" s="215">
        <v>192049179</v>
      </c>
      <c r="E455" s="221">
        <v>1080</v>
      </c>
      <c r="F455" s="215">
        <v>1252</v>
      </c>
      <c r="G455" s="215">
        <v>1004</v>
      </c>
      <c r="H455" s="221" t="s">
        <v>5765</v>
      </c>
      <c r="I455" s="215" t="s">
        <v>30644</v>
      </c>
      <c r="J455" s="222" t="s">
        <v>5681</v>
      </c>
      <c r="K455" s="215" t="s">
        <v>330</v>
      </c>
      <c r="L455" s="215" t="s">
        <v>5883</v>
      </c>
    </row>
    <row r="456" spans="1:12" s="215" customFormat="1" x14ac:dyDescent="0.25">
      <c r="A456" s="215" t="s">
        <v>160</v>
      </c>
      <c r="B456" s="215">
        <v>6159</v>
      </c>
      <c r="C456" s="215" t="s">
        <v>248</v>
      </c>
      <c r="D456" s="215">
        <v>192049180</v>
      </c>
      <c r="E456" s="221">
        <v>1080</v>
      </c>
      <c r="F456" s="215">
        <v>1252</v>
      </c>
      <c r="G456" s="215">
        <v>1004</v>
      </c>
      <c r="H456" s="221" t="s">
        <v>5765</v>
      </c>
      <c r="I456" s="215" t="s">
        <v>30645</v>
      </c>
      <c r="J456" s="222" t="s">
        <v>5681</v>
      </c>
      <c r="K456" s="215" t="s">
        <v>330</v>
      </c>
      <c r="L456" s="215" t="s">
        <v>30772</v>
      </c>
    </row>
    <row r="457" spans="1:12" s="215" customFormat="1" x14ac:dyDescent="0.25">
      <c r="A457" s="215" t="s">
        <v>160</v>
      </c>
      <c r="B457" s="215">
        <v>6159</v>
      </c>
      <c r="C457" s="215" t="s">
        <v>248</v>
      </c>
      <c r="D457" s="215">
        <v>192049181</v>
      </c>
      <c r="E457" s="221">
        <v>1080</v>
      </c>
      <c r="F457" s="215">
        <v>1252</v>
      </c>
      <c r="G457" s="215">
        <v>1004</v>
      </c>
      <c r="H457" s="221" t="s">
        <v>5765</v>
      </c>
      <c r="I457" s="215" t="s">
        <v>30645</v>
      </c>
      <c r="J457" s="222" t="s">
        <v>5681</v>
      </c>
      <c r="K457" s="215" t="s">
        <v>330</v>
      </c>
      <c r="L457" s="215" t="s">
        <v>30772</v>
      </c>
    </row>
    <row r="458" spans="1:12" s="215" customFormat="1" x14ac:dyDescent="0.25">
      <c r="A458" s="215" t="s">
        <v>160</v>
      </c>
      <c r="B458" s="215">
        <v>6159</v>
      </c>
      <c r="C458" s="215" t="s">
        <v>248</v>
      </c>
      <c r="D458" s="215">
        <v>192049182</v>
      </c>
      <c r="E458" s="221">
        <v>1080</v>
      </c>
      <c r="F458" s="215">
        <v>1252</v>
      </c>
      <c r="G458" s="215">
        <v>1004</v>
      </c>
      <c r="H458" s="221" t="s">
        <v>5765</v>
      </c>
      <c r="I458" s="215" t="s">
        <v>30646</v>
      </c>
      <c r="J458" s="222" t="s">
        <v>5681</v>
      </c>
      <c r="K458" s="215" t="s">
        <v>330</v>
      </c>
      <c r="L458" s="215" t="s">
        <v>5883</v>
      </c>
    </row>
    <row r="459" spans="1:12" s="215" customFormat="1" x14ac:dyDescent="0.25">
      <c r="A459" s="215" t="s">
        <v>160</v>
      </c>
      <c r="B459" s="215">
        <v>6159</v>
      </c>
      <c r="C459" s="215" t="s">
        <v>248</v>
      </c>
      <c r="D459" s="215">
        <v>192049183</v>
      </c>
      <c r="E459" s="221">
        <v>1080</v>
      </c>
      <c r="F459" s="215">
        <v>1252</v>
      </c>
      <c r="G459" s="215">
        <v>1004</v>
      </c>
      <c r="H459" s="221" t="s">
        <v>5765</v>
      </c>
      <c r="I459" s="215" t="s">
        <v>30647</v>
      </c>
      <c r="J459" s="222" t="s">
        <v>5681</v>
      </c>
      <c r="K459" s="215" t="s">
        <v>330</v>
      </c>
      <c r="L459" s="215" t="s">
        <v>5883</v>
      </c>
    </row>
    <row r="460" spans="1:12" s="215" customFormat="1" x14ac:dyDescent="0.25">
      <c r="A460" s="215" t="s">
        <v>160</v>
      </c>
      <c r="B460" s="215">
        <v>6159</v>
      </c>
      <c r="C460" s="215" t="s">
        <v>248</v>
      </c>
      <c r="D460" s="215">
        <v>192049184</v>
      </c>
      <c r="E460" s="221">
        <v>1080</v>
      </c>
      <c r="F460" s="215">
        <v>1252</v>
      </c>
      <c r="G460" s="215">
        <v>1004</v>
      </c>
      <c r="H460" s="221" t="s">
        <v>5765</v>
      </c>
      <c r="I460" s="215" t="s">
        <v>30648</v>
      </c>
      <c r="J460" s="222" t="s">
        <v>5681</v>
      </c>
      <c r="K460" s="215" t="s">
        <v>330</v>
      </c>
      <c r="L460" s="215" t="s">
        <v>5883</v>
      </c>
    </row>
    <row r="461" spans="1:12" s="215" customFormat="1" x14ac:dyDescent="0.25">
      <c r="A461" s="215" t="s">
        <v>160</v>
      </c>
      <c r="B461" s="215">
        <v>6159</v>
      </c>
      <c r="C461" s="215" t="s">
        <v>248</v>
      </c>
      <c r="D461" s="215">
        <v>192049185</v>
      </c>
      <c r="E461" s="221">
        <v>1080</v>
      </c>
      <c r="F461" s="215">
        <v>1252</v>
      </c>
      <c r="G461" s="215">
        <v>1004</v>
      </c>
      <c r="H461" s="221" t="s">
        <v>5765</v>
      </c>
      <c r="I461" s="215" t="s">
        <v>30649</v>
      </c>
      <c r="J461" s="222" t="s">
        <v>5681</v>
      </c>
      <c r="K461" s="215" t="s">
        <v>330</v>
      </c>
      <c r="L461" s="215" t="s">
        <v>5883</v>
      </c>
    </row>
    <row r="462" spans="1:12" s="215" customFormat="1" x14ac:dyDescent="0.25">
      <c r="A462" s="215" t="s">
        <v>160</v>
      </c>
      <c r="B462" s="215">
        <v>6159</v>
      </c>
      <c r="C462" s="215" t="s">
        <v>248</v>
      </c>
      <c r="D462" s="215">
        <v>192049186</v>
      </c>
      <c r="E462" s="221">
        <v>1080</v>
      </c>
      <c r="F462" s="215">
        <v>1252</v>
      </c>
      <c r="G462" s="215">
        <v>1004</v>
      </c>
      <c r="H462" s="221" t="s">
        <v>5765</v>
      </c>
      <c r="I462" s="215" t="s">
        <v>30650</v>
      </c>
      <c r="J462" s="222" t="s">
        <v>5681</v>
      </c>
      <c r="K462" s="215" t="s">
        <v>330</v>
      </c>
      <c r="L462" s="215" t="s">
        <v>5883</v>
      </c>
    </row>
    <row r="463" spans="1:12" s="215" customFormat="1" x14ac:dyDescent="0.25">
      <c r="A463" s="215" t="s">
        <v>160</v>
      </c>
      <c r="B463" s="215">
        <v>6159</v>
      </c>
      <c r="C463" s="215" t="s">
        <v>248</v>
      </c>
      <c r="D463" s="215">
        <v>192049187</v>
      </c>
      <c r="E463" s="221">
        <v>1080</v>
      </c>
      <c r="F463" s="215">
        <v>1252</v>
      </c>
      <c r="G463" s="215">
        <v>1004</v>
      </c>
      <c r="H463" s="221" t="s">
        <v>5765</v>
      </c>
      <c r="I463" s="215" t="s">
        <v>30651</v>
      </c>
      <c r="J463" s="222" t="s">
        <v>5681</v>
      </c>
      <c r="K463" s="215" t="s">
        <v>330</v>
      </c>
      <c r="L463" s="215" t="s">
        <v>5883</v>
      </c>
    </row>
    <row r="464" spans="1:12" s="215" customFormat="1" x14ac:dyDescent="0.25">
      <c r="A464" s="215" t="s">
        <v>160</v>
      </c>
      <c r="B464" s="215">
        <v>6159</v>
      </c>
      <c r="C464" s="215" t="s">
        <v>248</v>
      </c>
      <c r="D464" s="215">
        <v>192049188</v>
      </c>
      <c r="E464" s="221">
        <v>1080</v>
      </c>
      <c r="F464" s="215">
        <v>1252</v>
      </c>
      <c r="G464" s="215">
        <v>1004</v>
      </c>
      <c r="H464" s="221" t="s">
        <v>5765</v>
      </c>
      <c r="I464" s="215" t="s">
        <v>30652</v>
      </c>
      <c r="J464" s="222" t="s">
        <v>5681</v>
      </c>
      <c r="K464" s="215" t="s">
        <v>330</v>
      </c>
      <c r="L464" s="215" t="s">
        <v>5883</v>
      </c>
    </row>
    <row r="465" spans="1:12" s="215" customFormat="1" x14ac:dyDescent="0.25">
      <c r="A465" s="215" t="s">
        <v>160</v>
      </c>
      <c r="B465" s="215">
        <v>6159</v>
      </c>
      <c r="C465" s="215" t="s">
        <v>248</v>
      </c>
      <c r="D465" s="215">
        <v>192049784</v>
      </c>
      <c r="E465" s="221">
        <v>1080</v>
      </c>
      <c r="F465" s="215">
        <v>1252</v>
      </c>
      <c r="G465" s="215">
        <v>1004</v>
      </c>
      <c r="H465" s="221" t="s">
        <v>5765</v>
      </c>
      <c r="I465" s="215" t="s">
        <v>31314</v>
      </c>
      <c r="J465" s="222" t="s">
        <v>5681</v>
      </c>
      <c r="K465" s="215" t="s">
        <v>330</v>
      </c>
      <c r="L465" s="215" t="s">
        <v>5883</v>
      </c>
    </row>
    <row r="466" spans="1:12" s="215" customFormat="1" x14ac:dyDescent="0.25">
      <c r="A466" s="215" t="s">
        <v>160</v>
      </c>
      <c r="B466" s="215">
        <v>6159</v>
      </c>
      <c r="C466" s="215" t="s">
        <v>248</v>
      </c>
      <c r="D466" s="215">
        <v>192049975</v>
      </c>
      <c r="E466" s="221">
        <v>1080</v>
      </c>
      <c r="F466" s="215">
        <v>1242</v>
      </c>
      <c r="G466" s="215">
        <v>1004</v>
      </c>
      <c r="H466" s="221" t="s">
        <v>5765</v>
      </c>
      <c r="I466" s="215" t="s">
        <v>31315</v>
      </c>
      <c r="J466" s="222" t="s">
        <v>5681</v>
      </c>
      <c r="K466" s="215" t="s">
        <v>330</v>
      </c>
      <c r="L466" s="215" t="s">
        <v>5883</v>
      </c>
    </row>
    <row r="467" spans="1:12" s="215" customFormat="1" x14ac:dyDescent="0.25">
      <c r="A467" s="215" t="s">
        <v>160</v>
      </c>
      <c r="B467" s="215">
        <v>6159</v>
      </c>
      <c r="C467" s="215" t="s">
        <v>248</v>
      </c>
      <c r="D467" s="215">
        <v>192050757</v>
      </c>
      <c r="E467" s="221">
        <v>1080</v>
      </c>
      <c r="F467" s="215">
        <v>1252</v>
      </c>
      <c r="G467" s="215">
        <v>1004</v>
      </c>
      <c r="H467" s="221" t="s">
        <v>5765</v>
      </c>
      <c r="I467" s="215" t="s">
        <v>31466</v>
      </c>
      <c r="J467" s="222" t="s">
        <v>5681</v>
      </c>
      <c r="K467" s="215" t="s">
        <v>330</v>
      </c>
      <c r="L467" s="215" t="s">
        <v>5883</v>
      </c>
    </row>
    <row r="468" spans="1:12" s="215" customFormat="1" x14ac:dyDescent="0.25">
      <c r="A468" s="215" t="s">
        <v>160</v>
      </c>
      <c r="B468" s="215">
        <v>6159</v>
      </c>
      <c r="C468" s="215" t="s">
        <v>248</v>
      </c>
      <c r="D468" s="215">
        <v>192050758</v>
      </c>
      <c r="E468" s="221">
        <v>1080</v>
      </c>
      <c r="F468" s="215">
        <v>1252</v>
      </c>
      <c r="G468" s="215">
        <v>1004</v>
      </c>
      <c r="H468" s="221" t="s">
        <v>5765</v>
      </c>
      <c r="I468" s="215" t="s">
        <v>31467</v>
      </c>
      <c r="J468" s="222" t="s">
        <v>5681</v>
      </c>
      <c r="K468" s="215" t="s">
        <v>330</v>
      </c>
      <c r="L468" s="215" t="s">
        <v>5883</v>
      </c>
    </row>
    <row r="469" spans="1:12" s="215" customFormat="1" x14ac:dyDescent="0.25">
      <c r="A469" s="215" t="s">
        <v>160</v>
      </c>
      <c r="B469" s="215">
        <v>6159</v>
      </c>
      <c r="C469" s="215" t="s">
        <v>248</v>
      </c>
      <c r="D469" s="215">
        <v>192050759</v>
      </c>
      <c r="E469" s="221">
        <v>1080</v>
      </c>
      <c r="F469" s="215">
        <v>1242</v>
      </c>
      <c r="G469" s="215">
        <v>1004</v>
      </c>
      <c r="H469" s="221" t="s">
        <v>5765</v>
      </c>
      <c r="I469" s="215" t="s">
        <v>31468</v>
      </c>
      <c r="J469" s="222" t="s">
        <v>5681</v>
      </c>
      <c r="K469" s="215" t="s">
        <v>330</v>
      </c>
      <c r="L469" s="215" t="s">
        <v>5883</v>
      </c>
    </row>
    <row r="470" spans="1:12" s="215" customFormat="1" x14ac:dyDescent="0.25">
      <c r="A470" s="215" t="s">
        <v>160</v>
      </c>
      <c r="B470" s="215">
        <v>6159</v>
      </c>
      <c r="C470" s="215" t="s">
        <v>248</v>
      </c>
      <c r="D470" s="215">
        <v>192050760</v>
      </c>
      <c r="E470" s="221">
        <v>1080</v>
      </c>
      <c r="F470" s="215">
        <v>1242</v>
      </c>
      <c r="G470" s="215">
        <v>1004</v>
      </c>
      <c r="H470" s="221" t="s">
        <v>5765</v>
      </c>
      <c r="I470" s="215" t="s">
        <v>31469</v>
      </c>
      <c r="J470" s="222" t="s">
        <v>5681</v>
      </c>
      <c r="K470" s="215" t="s">
        <v>330</v>
      </c>
      <c r="L470" s="215" t="s">
        <v>5883</v>
      </c>
    </row>
    <row r="471" spans="1:12" s="215" customFormat="1" x14ac:dyDescent="0.25">
      <c r="A471" s="215" t="s">
        <v>160</v>
      </c>
      <c r="B471" s="215">
        <v>6159</v>
      </c>
      <c r="C471" s="215" t="s">
        <v>248</v>
      </c>
      <c r="D471" s="215">
        <v>192050881</v>
      </c>
      <c r="E471" s="221">
        <v>1080</v>
      </c>
      <c r="F471" s="215">
        <v>1271</v>
      </c>
      <c r="G471" s="215">
        <v>1004</v>
      </c>
      <c r="H471" s="221" t="s">
        <v>5765</v>
      </c>
      <c r="I471" s="215" t="s">
        <v>31470</v>
      </c>
      <c r="J471" s="222" t="s">
        <v>5681</v>
      </c>
      <c r="K471" s="215" t="s">
        <v>330</v>
      </c>
      <c r="L471" s="215" t="s">
        <v>5883</v>
      </c>
    </row>
    <row r="472" spans="1:12" s="215" customFormat="1" x14ac:dyDescent="0.25">
      <c r="A472" s="215" t="s">
        <v>160</v>
      </c>
      <c r="B472" s="215">
        <v>6159</v>
      </c>
      <c r="C472" s="215" t="s">
        <v>248</v>
      </c>
      <c r="D472" s="215">
        <v>192051479</v>
      </c>
      <c r="E472" s="221">
        <v>1080</v>
      </c>
      <c r="F472" s="215">
        <v>1252</v>
      </c>
      <c r="G472" s="215">
        <v>1004</v>
      </c>
      <c r="H472" s="221" t="s">
        <v>5765</v>
      </c>
      <c r="I472" s="215" t="s">
        <v>31892</v>
      </c>
      <c r="J472" s="222" t="s">
        <v>5681</v>
      </c>
      <c r="K472" s="215" t="s">
        <v>330</v>
      </c>
      <c r="L472" s="215" t="s">
        <v>31906</v>
      </c>
    </row>
    <row r="473" spans="1:12" s="215" customFormat="1" x14ac:dyDescent="0.25">
      <c r="A473" s="215" t="s">
        <v>160</v>
      </c>
      <c r="B473" s="215">
        <v>6181</v>
      </c>
      <c r="C473" s="215" t="s">
        <v>252</v>
      </c>
      <c r="D473" s="215">
        <v>932328</v>
      </c>
      <c r="E473" s="221">
        <v>1020</v>
      </c>
      <c r="F473" s="215">
        <v>1122</v>
      </c>
      <c r="G473" s="215">
        <v>1004</v>
      </c>
      <c r="H473" s="221" t="s">
        <v>5766</v>
      </c>
      <c r="I473" s="215" t="s">
        <v>24149</v>
      </c>
      <c r="J473" s="222" t="s">
        <v>5681</v>
      </c>
      <c r="K473" s="215" t="s">
        <v>330</v>
      </c>
      <c r="L473" s="215" t="s">
        <v>5886</v>
      </c>
    </row>
    <row r="474" spans="1:12" s="215" customFormat="1" x14ac:dyDescent="0.25">
      <c r="A474" s="215" t="s">
        <v>160</v>
      </c>
      <c r="B474" s="215">
        <v>6181</v>
      </c>
      <c r="C474" s="215" t="s">
        <v>252</v>
      </c>
      <c r="D474" s="215">
        <v>933077</v>
      </c>
      <c r="E474" s="221">
        <v>1040</v>
      </c>
      <c r="G474" s="215">
        <v>1004</v>
      </c>
      <c r="H474" s="221" t="s">
        <v>5766</v>
      </c>
      <c r="I474" s="215" t="s">
        <v>24150</v>
      </c>
      <c r="J474" s="222" t="s">
        <v>5681</v>
      </c>
      <c r="K474" s="215" t="s">
        <v>330</v>
      </c>
      <c r="L474" s="215" t="s">
        <v>5891</v>
      </c>
    </row>
    <row r="475" spans="1:12" s="215" customFormat="1" x14ac:dyDescent="0.25">
      <c r="A475" s="215" t="s">
        <v>160</v>
      </c>
      <c r="B475" s="215">
        <v>6181</v>
      </c>
      <c r="C475" s="215" t="s">
        <v>252</v>
      </c>
      <c r="D475" s="215">
        <v>190169069</v>
      </c>
      <c r="E475" s="221">
        <v>1060</v>
      </c>
      <c r="F475" s="215">
        <v>1274</v>
      </c>
      <c r="G475" s="215">
        <v>1004</v>
      </c>
      <c r="H475" s="221" t="s">
        <v>5766</v>
      </c>
      <c r="I475" s="215" t="s">
        <v>24151</v>
      </c>
      <c r="J475" s="222" t="s">
        <v>5681</v>
      </c>
      <c r="K475" s="215" t="s">
        <v>330</v>
      </c>
      <c r="L475" s="215" t="s">
        <v>5882</v>
      </c>
    </row>
    <row r="476" spans="1:12" s="215" customFormat="1" x14ac:dyDescent="0.25">
      <c r="A476" s="215" t="s">
        <v>160</v>
      </c>
      <c r="B476" s="215">
        <v>6191</v>
      </c>
      <c r="C476" s="215" t="s">
        <v>253</v>
      </c>
      <c r="D476" s="215">
        <v>3130324</v>
      </c>
      <c r="E476" s="221">
        <v>1020</v>
      </c>
      <c r="F476" s="215">
        <v>1110</v>
      </c>
      <c r="G476" s="215">
        <v>1004</v>
      </c>
      <c r="H476" s="221" t="s">
        <v>5766</v>
      </c>
      <c r="I476" s="215" t="s">
        <v>5750</v>
      </c>
      <c r="J476" s="222" t="s">
        <v>5681</v>
      </c>
      <c r="K476" s="215" t="s">
        <v>330</v>
      </c>
      <c r="L476" s="215" t="s">
        <v>5884</v>
      </c>
    </row>
    <row r="477" spans="1:12" s="215" customFormat="1" x14ac:dyDescent="0.25">
      <c r="A477" s="215" t="s">
        <v>160</v>
      </c>
      <c r="B477" s="215">
        <v>6191</v>
      </c>
      <c r="C477" s="215" t="s">
        <v>253</v>
      </c>
      <c r="D477" s="215">
        <v>9024693</v>
      </c>
      <c r="E477" s="221">
        <v>1060</v>
      </c>
      <c r="G477" s="215">
        <v>1004</v>
      </c>
      <c r="H477" s="221" t="s">
        <v>5766</v>
      </c>
      <c r="I477" s="215" t="s">
        <v>24152</v>
      </c>
      <c r="J477" s="222" t="s">
        <v>5681</v>
      </c>
      <c r="K477" s="215" t="s">
        <v>330</v>
      </c>
      <c r="L477" s="215" t="s">
        <v>5882</v>
      </c>
    </row>
    <row r="478" spans="1:12" s="215" customFormat="1" x14ac:dyDescent="0.25">
      <c r="A478" s="215" t="s">
        <v>160</v>
      </c>
      <c r="B478" s="215">
        <v>6191</v>
      </c>
      <c r="C478" s="215" t="s">
        <v>253</v>
      </c>
      <c r="D478" s="215">
        <v>190492748</v>
      </c>
      <c r="E478" s="221">
        <v>1020</v>
      </c>
      <c r="F478" s="215">
        <v>1110</v>
      </c>
      <c r="G478" s="215">
        <v>1004</v>
      </c>
      <c r="H478" s="221" t="s">
        <v>5766</v>
      </c>
      <c r="I478" s="215" t="s">
        <v>24153</v>
      </c>
      <c r="J478" s="222" t="s">
        <v>5681</v>
      </c>
      <c r="K478" s="215" t="s">
        <v>330</v>
      </c>
      <c r="L478" s="215" t="s">
        <v>5884</v>
      </c>
    </row>
    <row r="479" spans="1:12" s="215" customFormat="1" x14ac:dyDescent="0.25">
      <c r="A479" s="215" t="s">
        <v>160</v>
      </c>
      <c r="B479" s="215">
        <v>6192</v>
      </c>
      <c r="C479" s="215" t="s">
        <v>254</v>
      </c>
      <c r="D479" s="215">
        <v>191848736</v>
      </c>
      <c r="E479" s="221">
        <v>1020</v>
      </c>
      <c r="F479" s="215">
        <v>1110</v>
      </c>
      <c r="G479" s="215">
        <v>1004</v>
      </c>
      <c r="H479" s="221" t="s">
        <v>5766</v>
      </c>
      <c r="I479" s="215" t="s">
        <v>24154</v>
      </c>
      <c r="J479" s="222" t="s">
        <v>5681</v>
      </c>
      <c r="K479" s="215" t="s">
        <v>330</v>
      </c>
      <c r="L479" s="215" t="s">
        <v>5884</v>
      </c>
    </row>
    <row r="480" spans="1:12" s="215" customFormat="1" x14ac:dyDescent="0.25">
      <c r="A480" s="215" t="s">
        <v>160</v>
      </c>
      <c r="B480" s="215">
        <v>6193</v>
      </c>
      <c r="C480" s="215" t="s">
        <v>255</v>
      </c>
      <c r="D480" s="215">
        <v>191869643</v>
      </c>
      <c r="E480" s="221">
        <v>1060</v>
      </c>
      <c r="F480" s="215">
        <v>1242</v>
      </c>
      <c r="G480" s="215">
        <v>1004</v>
      </c>
      <c r="H480" s="221" t="s">
        <v>5766</v>
      </c>
      <c r="I480" s="215" t="s">
        <v>24155</v>
      </c>
      <c r="J480" s="222" t="s">
        <v>5681</v>
      </c>
      <c r="K480" s="215" t="s">
        <v>330</v>
      </c>
      <c r="L480" s="215" t="s">
        <v>5882</v>
      </c>
    </row>
    <row r="481" spans="1:12" s="215" customFormat="1" x14ac:dyDescent="0.25">
      <c r="A481" s="215" t="s">
        <v>160</v>
      </c>
      <c r="B481" s="215">
        <v>6195</v>
      </c>
      <c r="C481" s="215" t="s">
        <v>257</v>
      </c>
      <c r="D481" s="215">
        <v>191981646</v>
      </c>
      <c r="E481" s="221">
        <v>1060</v>
      </c>
      <c r="F481" s="215">
        <v>1211</v>
      </c>
      <c r="G481" s="215">
        <v>1004</v>
      </c>
      <c r="H481" s="221" t="s">
        <v>5766</v>
      </c>
      <c r="I481" s="215" t="s">
        <v>30653</v>
      </c>
      <c r="J481" s="222" t="s">
        <v>5681</v>
      </c>
      <c r="K481" s="215" t="s">
        <v>330</v>
      </c>
      <c r="L481" s="215" t="s">
        <v>5887</v>
      </c>
    </row>
    <row r="482" spans="1:12" s="215" customFormat="1" x14ac:dyDescent="0.25">
      <c r="A482" s="215" t="s">
        <v>160</v>
      </c>
      <c r="B482" s="215">
        <v>6197</v>
      </c>
      <c r="C482" s="215" t="s">
        <v>258</v>
      </c>
      <c r="D482" s="215">
        <v>191847109</v>
      </c>
      <c r="E482" s="221">
        <v>1080</v>
      </c>
      <c r="F482" s="215">
        <v>1274</v>
      </c>
      <c r="G482" s="215">
        <v>1004</v>
      </c>
      <c r="H482" s="221" t="s">
        <v>5765</v>
      </c>
      <c r="I482" s="215" t="s">
        <v>7017</v>
      </c>
      <c r="J482" s="222" t="s">
        <v>5681</v>
      </c>
      <c r="K482" s="215" t="s">
        <v>330</v>
      </c>
      <c r="L482" s="215" t="s">
        <v>5883</v>
      </c>
    </row>
    <row r="483" spans="1:12" s="215" customFormat="1" x14ac:dyDescent="0.25">
      <c r="A483" s="215" t="s">
        <v>160</v>
      </c>
      <c r="B483" s="215">
        <v>6199</v>
      </c>
      <c r="C483" s="215" t="s">
        <v>260</v>
      </c>
      <c r="D483" s="215">
        <v>934910</v>
      </c>
      <c r="E483" s="221">
        <v>1080</v>
      </c>
      <c r="F483" s="215">
        <v>1271</v>
      </c>
      <c r="G483" s="215">
        <v>1004</v>
      </c>
      <c r="H483" s="221" t="s">
        <v>5765</v>
      </c>
      <c r="I483" s="215" t="s">
        <v>7821</v>
      </c>
      <c r="J483" s="222" t="s">
        <v>5681</v>
      </c>
      <c r="K483" s="215" t="s">
        <v>330</v>
      </c>
      <c r="L483" s="215" t="s">
        <v>8284</v>
      </c>
    </row>
    <row r="484" spans="1:12" s="215" customFormat="1" x14ac:dyDescent="0.25">
      <c r="A484" s="215" t="s">
        <v>160</v>
      </c>
      <c r="B484" s="215">
        <v>6199</v>
      </c>
      <c r="C484" s="215" t="s">
        <v>260</v>
      </c>
      <c r="D484" s="215">
        <v>3111147</v>
      </c>
      <c r="E484" s="221">
        <v>1010</v>
      </c>
      <c r="G484" s="215">
        <v>1004</v>
      </c>
      <c r="H484" s="221" t="s">
        <v>5765</v>
      </c>
      <c r="I484" s="215" t="s">
        <v>7822</v>
      </c>
      <c r="J484" s="222" t="s">
        <v>5681</v>
      </c>
      <c r="K484" s="215" t="s">
        <v>5743</v>
      </c>
      <c r="L484" s="215" t="s">
        <v>8287</v>
      </c>
    </row>
    <row r="485" spans="1:12" s="215" customFormat="1" x14ac:dyDescent="0.25">
      <c r="A485" s="215" t="s">
        <v>160</v>
      </c>
      <c r="B485" s="215">
        <v>6199</v>
      </c>
      <c r="C485" s="215" t="s">
        <v>260</v>
      </c>
      <c r="D485" s="215">
        <v>190049052</v>
      </c>
      <c r="E485" s="221">
        <v>1010</v>
      </c>
      <c r="G485" s="215">
        <v>1004</v>
      </c>
      <c r="H485" s="221" t="s">
        <v>5765</v>
      </c>
      <c r="I485" s="215" t="s">
        <v>7823</v>
      </c>
      <c r="J485" s="222" t="s">
        <v>5681</v>
      </c>
      <c r="K485" s="215" t="s">
        <v>5743</v>
      </c>
      <c r="L485" s="215" t="s">
        <v>8288</v>
      </c>
    </row>
    <row r="486" spans="1:12" s="215" customFormat="1" x14ac:dyDescent="0.25">
      <c r="A486" s="215" t="s">
        <v>160</v>
      </c>
      <c r="B486" s="215">
        <v>6199</v>
      </c>
      <c r="C486" s="215" t="s">
        <v>260</v>
      </c>
      <c r="D486" s="215">
        <v>190399997</v>
      </c>
      <c r="E486" s="221">
        <v>1010</v>
      </c>
      <c r="G486" s="215">
        <v>1004</v>
      </c>
      <c r="H486" s="221" t="s">
        <v>5765</v>
      </c>
      <c r="I486" s="215" t="s">
        <v>7823</v>
      </c>
      <c r="J486" s="222" t="s">
        <v>5681</v>
      </c>
      <c r="K486" s="215" t="s">
        <v>5743</v>
      </c>
      <c r="L486" s="215" t="s">
        <v>8289</v>
      </c>
    </row>
    <row r="487" spans="1:12" s="215" customFormat="1" x14ac:dyDescent="0.25">
      <c r="A487" s="215" t="s">
        <v>160</v>
      </c>
      <c r="B487" s="215">
        <v>6199</v>
      </c>
      <c r="C487" s="215" t="s">
        <v>260</v>
      </c>
      <c r="D487" s="215">
        <v>191282050</v>
      </c>
      <c r="E487" s="221">
        <v>1010</v>
      </c>
      <c r="G487" s="215">
        <v>1004</v>
      </c>
      <c r="H487" s="221" t="s">
        <v>5765</v>
      </c>
      <c r="I487" s="215" t="s">
        <v>7824</v>
      </c>
      <c r="J487" s="222" t="s">
        <v>5681</v>
      </c>
      <c r="K487" s="215" t="s">
        <v>5743</v>
      </c>
      <c r="L487" s="215" t="s">
        <v>8290</v>
      </c>
    </row>
    <row r="488" spans="1:12" s="215" customFormat="1" x14ac:dyDescent="0.25">
      <c r="A488" s="215" t="s">
        <v>160</v>
      </c>
      <c r="B488" s="215">
        <v>6199</v>
      </c>
      <c r="C488" s="215" t="s">
        <v>260</v>
      </c>
      <c r="D488" s="215">
        <v>191282051</v>
      </c>
      <c r="E488" s="221">
        <v>1010</v>
      </c>
      <c r="G488" s="215">
        <v>1004</v>
      </c>
      <c r="H488" s="221" t="s">
        <v>5765</v>
      </c>
      <c r="I488" s="215" t="s">
        <v>7823</v>
      </c>
      <c r="J488" s="222" t="s">
        <v>5681</v>
      </c>
      <c r="K488" s="215" t="s">
        <v>5743</v>
      </c>
      <c r="L488" s="215" t="s">
        <v>8291</v>
      </c>
    </row>
    <row r="489" spans="1:12" s="215" customFormat="1" x14ac:dyDescent="0.25">
      <c r="A489" s="215" t="s">
        <v>160</v>
      </c>
      <c r="B489" s="215">
        <v>6199</v>
      </c>
      <c r="C489" s="215" t="s">
        <v>260</v>
      </c>
      <c r="D489" s="215">
        <v>191282052</v>
      </c>
      <c r="E489" s="221">
        <v>1010</v>
      </c>
      <c r="G489" s="215">
        <v>1004</v>
      </c>
      <c r="H489" s="221" t="s">
        <v>5765</v>
      </c>
      <c r="I489" s="215" t="s">
        <v>7823</v>
      </c>
      <c r="J489" s="222" t="s">
        <v>5681</v>
      </c>
      <c r="K489" s="215" t="s">
        <v>5743</v>
      </c>
      <c r="L489" s="215" t="s">
        <v>8292</v>
      </c>
    </row>
    <row r="490" spans="1:12" s="215" customFormat="1" x14ac:dyDescent="0.25">
      <c r="A490" s="215" t="s">
        <v>160</v>
      </c>
      <c r="B490" s="215">
        <v>6199</v>
      </c>
      <c r="C490" s="215" t="s">
        <v>260</v>
      </c>
      <c r="D490" s="215">
        <v>191316590</v>
      </c>
      <c r="E490" s="221">
        <v>1010</v>
      </c>
      <c r="G490" s="215">
        <v>1004</v>
      </c>
      <c r="H490" s="221" t="s">
        <v>5765</v>
      </c>
      <c r="I490" s="215" t="s">
        <v>7823</v>
      </c>
      <c r="J490" s="222" t="s">
        <v>5681</v>
      </c>
      <c r="K490" s="215" t="s">
        <v>5743</v>
      </c>
      <c r="L490" s="215" t="s">
        <v>8293</v>
      </c>
    </row>
    <row r="491" spans="1:12" s="215" customFormat="1" x14ac:dyDescent="0.25">
      <c r="A491" s="215" t="s">
        <v>160</v>
      </c>
      <c r="B491" s="215">
        <v>6202</v>
      </c>
      <c r="C491" s="215" t="s">
        <v>262</v>
      </c>
      <c r="D491" s="215">
        <v>935440</v>
      </c>
      <c r="E491" s="221">
        <v>1030</v>
      </c>
      <c r="F491" s="215">
        <v>1122</v>
      </c>
      <c r="G491" s="215">
        <v>1004</v>
      </c>
      <c r="H491" s="221" t="s">
        <v>5766</v>
      </c>
      <c r="I491" s="215" t="s">
        <v>24156</v>
      </c>
      <c r="J491" s="222" t="s">
        <v>5681</v>
      </c>
      <c r="K491" s="215" t="s">
        <v>330</v>
      </c>
      <c r="L491" s="215" t="s">
        <v>5885</v>
      </c>
    </row>
    <row r="492" spans="1:12" s="215" customFormat="1" x14ac:dyDescent="0.25">
      <c r="A492" s="215" t="s">
        <v>160</v>
      </c>
      <c r="B492" s="215">
        <v>6202</v>
      </c>
      <c r="C492" s="215" t="s">
        <v>262</v>
      </c>
      <c r="D492" s="215">
        <v>3111436</v>
      </c>
      <c r="E492" s="221">
        <v>1020</v>
      </c>
      <c r="F492" s="215">
        <v>1122</v>
      </c>
      <c r="G492" s="215">
        <v>1004</v>
      </c>
      <c r="H492" s="221" t="s">
        <v>5766</v>
      </c>
      <c r="I492" s="215" t="s">
        <v>24157</v>
      </c>
      <c r="J492" s="222" t="s">
        <v>5681</v>
      </c>
      <c r="K492" s="215" t="s">
        <v>330</v>
      </c>
      <c r="L492" s="215" t="s">
        <v>5884</v>
      </c>
    </row>
    <row r="493" spans="1:12" s="215" customFormat="1" x14ac:dyDescent="0.25">
      <c r="A493" s="215" t="s">
        <v>160</v>
      </c>
      <c r="B493" s="215">
        <v>6202</v>
      </c>
      <c r="C493" s="215" t="s">
        <v>262</v>
      </c>
      <c r="D493" s="215">
        <v>190329310</v>
      </c>
      <c r="E493" s="221">
        <v>1060</v>
      </c>
      <c r="F493" s="215">
        <v>1252</v>
      </c>
      <c r="G493" s="215">
        <v>1004</v>
      </c>
      <c r="H493" s="221" t="s">
        <v>5766</v>
      </c>
      <c r="I493" s="215" t="s">
        <v>24158</v>
      </c>
      <c r="J493" s="222" t="s">
        <v>5681</v>
      </c>
      <c r="K493" s="215" t="s">
        <v>330</v>
      </c>
      <c r="L493" s="215" t="s">
        <v>5882</v>
      </c>
    </row>
    <row r="494" spans="1:12" s="215" customFormat="1" x14ac:dyDescent="0.25">
      <c r="A494" s="215" t="s">
        <v>160</v>
      </c>
      <c r="B494" s="215">
        <v>6211</v>
      </c>
      <c r="C494" s="215" t="s">
        <v>266</v>
      </c>
      <c r="D494" s="215">
        <v>192010224</v>
      </c>
      <c r="E494" s="221">
        <v>1060</v>
      </c>
      <c r="F494" s="215">
        <v>1274</v>
      </c>
      <c r="G494" s="215">
        <v>1004</v>
      </c>
      <c r="H494" s="221" t="s">
        <v>5766</v>
      </c>
      <c r="I494" s="215" t="s">
        <v>24159</v>
      </c>
      <c r="J494" s="222" t="s">
        <v>5681</v>
      </c>
      <c r="K494" s="215" t="s">
        <v>330</v>
      </c>
      <c r="L494" s="215" t="s">
        <v>5882</v>
      </c>
    </row>
    <row r="495" spans="1:12" s="215" customFormat="1" x14ac:dyDescent="0.25">
      <c r="A495" s="215" t="s">
        <v>160</v>
      </c>
      <c r="B495" s="215">
        <v>6212</v>
      </c>
      <c r="C495" s="215" t="s">
        <v>267</v>
      </c>
      <c r="D495" s="215">
        <v>192045066</v>
      </c>
      <c r="E495" s="221">
        <v>1060</v>
      </c>
      <c r="F495" s="215">
        <v>1252</v>
      </c>
      <c r="G495" s="215">
        <v>1004</v>
      </c>
      <c r="H495" s="221" t="s">
        <v>5766</v>
      </c>
      <c r="I495" s="215" t="s">
        <v>29045</v>
      </c>
      <c r="J495" s="222" t="s">
        <v>5681</v>
      </c>
      <c r="K495" s="215" t="s">
        <v>330</v>
      </c>
      <c r="L495" s="215" t="s">
        <v>5882</v>
      </c>
    </row>
    <row r="496" spans="1:12" s="215" customFormat="1" x14ac:dyDescent="0.25">
      <c r="A496" s="215" t="s">
        <v>160</v>
      </c>
      <c r="B496" s="215">
        <v>6213</v>
      </c>
      <c r="C496" s="215" t="s">
        <v>268</v>
      </c>
      <c r="D496" s="215">
        <v>936233</v>
      </c>
      <c r="E496" s="221">
        <v>1010</v>
      </c>
      <c r="G496" s="215">
        <v>1004</v>
      </c>
      <c r="H496" s="221" t="s">
        <v>5765</v>
      </c>
      <c r="I496" s="215" t="s">
        <v>7018</v>
      </c>
      <c r="J496" s="222" t="s">
        <v>5681</v>
      </c>
      <c r="K496" s="215" t="s">
        <v>5743</v>
      </c>
      <c r="L496" s="215" t="s">
        <v>5768</v>
      </c>
    </row>
    <row r="497" spans="1:12" s="215" customFormat="1" x14ac:dyDescent="0.25">
      <c r="A497" s="215" t="s">
        <v>160</v>
      </c>
      <c r="B497" s="215">
        <v>6213</v>
      </c>
      <c r="C497" s="215" t="s">
        <v>268</v>
      </c>
      <c r="D497" s="215">
        <v>190330311</v>
      </c>
      <c r="E497" s="221">
        <v>1020</v>
      </c>
      <c r="F497" s="215">
        <v>1122</v>
      </c>
      <c r="G497" s="215">
        <v>1004</v>
      </c>
      <c r="H497" s="221" t="s">
        <v>5766</v>
      </c>
      <c r="I497" s="215" t="s">
        <v>30654</v>
      </c>
      <c r="J497" s="222" t="s">
        <v>5681</v>
      </c>
      <c r="K497" s="215" t="s">
        <v>330</v>
      </c>
      <c r="L497" s="215" t="s">
        <v>5886</v>
      </c>
    </row>
    <row r="498" spans="1:12" s="215" customFormat="1" x14ac:dyDescent="0.25">
      <c r="A498" s="215" t="s">
        <v>160</v>
      </c>
      <c r="B498" s="215">
        <v>6213</v>
      </c>
      <c r="C498" s="215" t="s">
        <v>268</v>
      </c>
      <c r="D498" s="215">
        <v>191764559</v>
      </c>
      <c r="E498" s="221">
        <v>1080</v>
      </c>
      <c r="F498" s="215">
        <v>1242</v>
      </c>
      <c r="G498" s="215">
        <v>1004</v>
      </c>
      <c r="H498" s="221" t="s">
        <v>5765</v>
      </c>
      <c r="I498" s="215" t="s">
        <v>7019</v>
      </c>
      <c r="J498" s="222" t="s">
        <v>5681</v>
      </c>
      <c r="K498" s="215" t="s">
        <v>330</v>
      </c>
      <c r="L498" s="215" t="s">
        <v>5883</v>
      </c>
    </row>
    <row r="499" spans="1:12" s="215" customFormat="1" x14ac:dyDescent="0.25">
      <c r="A499" s="215" t="s">
        <v>160</v>
      </c>
      <c r="B499" s="215">
        <v>6213</v>
      </c>
      <c r="C499" s="215" t="s">
        <v>268</v>
      </c>
      <c r="D499" s="215">
        <v>191764799</v>
      </c>
      <c r="E499" s="221">
        <v>1080</v>
      </c>
      <c r="F499" s="215">
        <v>1274</v>
      </c>
      <c r="G499" s="215">
        <v>1004</v>
      </c>
      <c r="H499" s="221" t="s">
        <v>5765</v>
      </c>
      <c r="I499" s="215" t="s">
        <v>7020</v>
      </c>
      <c r="J499" s="222" t="s">
        <v>5681</v>
      </c>
      <c r="K499" s="215" t="s">
        <v>330</v>
      </c>
      <c r="L499" s="215" t="s">
        <v>5883</v>
      </c>
    </row>
    <row r="500" spans="1:12" s="215" customFormat="1" x14ac:dyDescent="0.25">
      <c r="A500" s="215" t="s">
        <v>160</v>
      </c>
      <c r="B500" s="215">
        <v>6213</v>
      </c>
      <c r="C500" s="215" t="s">
        <v>268</v>
      </c>
      <c r="D500" s="215">
        <v>191787251</v>
      </c>
      <c r="E500" s="221">
        <v>1080</v>
      </c>
      <c r="F500" s="215">
        <v>1252</v>
      </c>
      <c r="G500" s="215">
        <v>1004</v>
      </c>
      <c r="H500" s="221" t="s">
        <v>5765</v>
      </c>
      <c r="I500" s="215" t="s">
        <v>7793</v>
      </c>
      <c r="J500" s="222" t="s">
        <v>5681</v>
      </c>
      <c r="K500" s="215" t="s">
        <v>330</v>
      </c>
      <c r="L500" s="215" t="s">
        <v>7799</v>
      </c>
    </row>
    <row r="501" spans="1:12" s="215" customFormat="1" x14ac:dyDescent="0.25">
      <c r="A501" s="215" t="s">
        <v>160</v>
      </c>
      <c r="B501" s="215">
        <v>6213</v>
      </c>
      <c r="C501" s="215" t="s">
        <v>268</v>
      </c>
      <c r="D501" s="215">
        <v>191796951</v>
      </c>
      <c r="E501" s="221">
        <v>1080</v>
      </c>
      <c r="F501" s="215">
        <v>1252</v>
      </c>
      <c r="G501" s="215">
        <v>1004</v>
      </c>
      <c r="H501" s="221" t="s">
        <v>5765</v>
      </c>
      <c r="I501" s="215" t="s">
        <v>7021</v>
      </c>
      <c r="J501" s="222" t="s">
        <v>5681</v>
      </c>
      <c r="K501" s="215" t="s">
        <v>330</v>
      </c>
      <c r="L501" s="215" t="s">
        <v>5883</v>
      </c>
    </row>
    <row r="502" spans="1:12" s="215" customFormat="1" x14ac:dyDescent="0.25">
      <c r="A502" s="215" t="s">
        <v>160</v>
      </c>
      <c r="B502" s="215">
        <v>6213</v>
      </c>
      <c r="C502" s="215" t="s">
        <v>268</v>
      </c>
      <c r="D502" s="215">
        <v>191961945</v>
      </c>
      <c r="E502" s="221">
        <v>1080</v>
      </c>
      <c r="F502" s="215">
        <v>1274</v>
      </c>
      <c r="G502" s="215">
        <v>1004</v>
      </c>
      <c r="H502" s="221" t="s">
        <v>5765</v>
      </c>
      <c r="I502" s="215" t="s">
        <v>7022</v>
      </c>
      <c r="J502" s="222" t="s">
        <v>5681</v>
      </c>
      <c r="K502" s="215" t="s">
        <v>330</v>
      </c>
      <c r="L502" s="215" t="s">
        <v>5883</v>
      </c>
    </row>
    <row r="503" spans="1:12" s="215" customFormat="1" x14ac:dyDescent="0.25">
      <c r="A503" s="215" t="s">
        <v>160</v>
      </c>
      <c r="B503" s="215">
        <v>6213</v>
      </c>
      <c r="C503" s="215" t="s">
        <v>268</v>
      </c>
      <c r="D503" s="215">
        <v>192044969</v>
      </c>
      <c r="E503" s="221">
        <v>1080</v>
      </c>
      <c r="F503" s="215">
        <v>1274</v>
      </c>
      <c r="G503" s="215">
        <v>1004</v>
      </c>
      <c r="H503" s="221" t="s">
        <v>5765</v>
      </c>
      <c r="I503" s="215" t="s">
        <v>29046</v>
      </c>
      <c r="J503" s="222" t="s">
        <v>5681</v>
      </c>
      <c r="K503" s="215" t="s">
        <v>330</v>
      </c>
      <c r="L503" s="215" t="s">
        <v>5883</v>
      </c>
    </row>
    <row r="504" spans="1:12" s="215" customFormat="1" x14ac:dyDescent="0.25">
      <c r="A504" s="215" t="s">
        <v>160</v>
      </c>
      <c r="B504" s="215">
        <v>6215</v>
      </c>
      <c r="C504" s="215" t="s">
        <v>270</v>
      </c>
      <c r="D504" s="215">
        <v>191319670</v>
      </c>
      <c r="E504" s="221">
        <v>1080</v>
      </c>
      <c r="F504" s="215">
        <v>1271</v>
      </c>
      <c r="G504" s="215">
        <v>1004</v>
      </c>
      <c r="H504" s="221" t="s">
        <v>5765</v>
      </c>
      <c r="I504" s="215" t="s">
        <v>5751</v>
      </c>
      <c r="J504" s="222" t="s">
        <v>5681</v>
      </c>
      <c r="K504" s="215" t="s">
        <v>330</v>
      </c>
      <c r="L504" s="215" t="s">
        <v>5883</v>
      </c>
    </row>
    <row r="505" spans="1:12" s="215" customFormat="1" x14ac:dyDescent="0.25">
      <c r="A505" s="215" t="s">
        <v>160</v>
      </c>
      <c r="B505" s="215">
        <v>6215</v>
      </c>
      <c r="C505" s="215" t="s">
        <v>270</v>
      </c>
      <c r="D505" s="215">
        <v>191597523</v>
      </c>
      <c r="E505" s="221">
        <v>1080</v>
      </c>
      <c r="F505" s="215">
        <v>1274</v>
      </c>
      <c r="G505" s="215">
        <v>1004</v>
      </c>
      <c r="H505" s="221" t="s">
        <v>5765</v>
      </c>
      <c r="I505" s="215" t="s">
        <v>7023</v>
      </c>
      <c r="J505" s="222" t="s">
        <v>5681</v>
      </c>
      <c r="K505" s="215" t="s">
        <v>330</v>
      </c>
      <c r="L505" s="215" t="s">
        <v>7500</v>
      </c>
    </row>
    <row r="506" spans="1:12" s="215" customFormat="1" x14ac:dyDescent="0.25">
      <c r="A506" s="215" t="s">
        <v>160</v>
      </c>
      <c r="B506" s="215">
        <v>6215</v>
      </c>
      <c r="C506" s="215" t="s">
        <v>270</v>
      </c>
      <c r="D506" s="215">
        <v>191628332</v>
      </c>
      <c r="E506" s="221">
        <v>1080</v>
      </c>
      <c r="F506" s="215">
        <v>1274</v>
      </c>
      <c r="G506" s="215">
        <v>1004</v>
      </c>
      <c r="H506" s="221" t="s">
        <v>5765</v>
      </c>
      <c r="I506" s="215" t="s">
        <v>5752</v>
      </c>
      <c r="J506" s="222" t="s">
        <v>5681</v>
      </c>
      <c r="K506" s="215" t="s">
        <v>330</v>
      </c>
      <c r="L506" s="215" t="s">
        <v>5883</v>
      </c>
    </row>
    <row r="507" spans="1:12" s="215" customFormat="1" x14ac:dyDescent="0.25">
      <c r="A507" s="215" t="s">
        <v>160</v>
      </c>
      <c r="B507" s="215">
        <v>6215</v>
      </c>
      <c r="C507" s="215" t="s">
        <v>270</v>
      </c>
      <c r="D507" s="215">
        <v>191648934</v>
      </c>
      <c r="E507" s="221">
        <v>1080</v>
      </c>
      <c r="F507" s="215">
        <v>1274</v>
      </c>
      <c r="G507" s="215">
        <v>1004</v>
      </c>
      <c r="H507" s="221" t="s">
        <v>5765</v>
      </c>
      <c r="I507" s="215" t="s">
        <v>5753</v>
      </c>
      <c r="J507" s="222" t="s">
        <v>5681</v>
      </c>
      <c r="K507" s="215" t="s">
        <v>330</v>
      </c>
      <c r="L507" s="215" t="s">
        <v>5883</v>
      </c>
    </row>
    <row r="508" spans="1:12" s="215" customFormat="1" x14ac:dyDescent="0.25">
      <c r="A508" s="215" t="s">
        <v>160</v>
      </c>
      <c r="B508" s="215">
        <v>6215</v>
      </c>
      <c r="C508" s="215" t="s">
        <v>270</v>
      </c>
      <c r="D508" s="215">
        <v>191648937</v>
      </c>
      <c r="E508" s="221">
        <v>1060</v>
      </c>
      <c r="F508" s="215">
        <v>1252</v>
      </c>
      <c r="G508" s="215">
        <v>1004</v>
      </c>
      <c r="H508" s="221" t="s">
        <v>5766</v>
      </c>
      <c r="I508" s="215" t="s">
        <v>24160</v>
      </c>
      <c r="J508" s="222" t="s">
        <v>5681</v>
      </c>
      <c r="K508" s="215" t="s">
        <v>330</v>
      </c>
      <c r="L508" s="215" t="s">
        <v>5882</v>
      </c>
    </row>
    <row r="509" spans="1:12" s="215" customFormat="1" x14ac:dyDescent="0.25">
      <c r="A509" s="215" t="s">
        <v>160</v>
      </c>
      <c r="B509" s="215">
        <v>6215</v>
      </c>
      <c r="C509" s="215" t="s">
        <v>270</v>
      </c>
      <c r="D509" s="215">
        <v>191697135</v>
      </c>
      <c r="E509" s="221">
        <v>1020</v>
      </c>
      <c r="F509" s="215">
        <v>1122</v>
      </c>
      <c r="G509" s="215">
        <v>1004</v>
      </c>
      <c r="H509" s="221" t="s">
        <v>5766</v>
      </c>
      <c r="I509" s="215" t="s">
        <v>24161</v>
      </c>
      <c r="J509" s="222" t="s">
        <v>5681</v>
      </c>
      <c r="K509" s="215" t="s">
        <v>330</v>
      </c>
      <c r="L509" s="215" t="s">
        <v>7501</v>
      </c>
    </row>
    <row r="510" spans="1:12" s="215" customFormat="1" x14ac:dyDescent="0.25">
      <c r="A510" s="215" t="s">
        <v>160</v>
      </c>
      <c r="B510" s="215">
        <v>6215</v>
      </c>
      <c r="C510" s="215" t="s">
        <v>270</v>
      </c>
      <c r="D510" s="215">
        <v>191697155</v>
      </c>
      <c r="E510" s="221">
        <v>1020</v>
      </c>
      <c r="F510" s="215">
        <v>1122</v>
      </c>
      <c r="G510" s="215">
        <v>1004</v>
      </c>
      <c r="H510" s="221" t="s">
        <v>5766</v>
      </c>
      <c r="I510" s="215" t="s">
        <v>24161</v>
      </c>
      <c r="J510" s="222" t="s">
        <v>5681</v>
      </c>
      <c r="K510" s="215" t="s">
        <v>330</v>
      </c>
      <c r="L510" s="215" t="s">
        <v>7501</v>
      </c>
    </row>
    <row r="511" spans="1:12" s="215" customFormat="1" x14ac:dyDescent="0.25">
      <c r="A511" s="215" t="s">
        <v>160</v>
      </c>
      <c r="B511" s="215">
        <v>6215</v>
      </c>
      <c r="C511" s="215" t="s">
        <v>270</v>
      </c>
      <c r="D511" s="215">
        <v>191697156</v>
      </c>
      <c r="E511" s="221">
        <v>1020</v>
      </c>
      <c r="F511" s="215">
        <v>1122</v>
      </c>
      <c r="G511" s="215">
        <v>1004</v>
      </c>
      <c r="H511" s="221" t="s">
        <v>5766</v>
      </c>
      <c r="I511" s="215" t="s">
        <v>24161</v>
      </c>
      <c r="J511" s="222" t="s">
        <v>5681</v>
      </c>
      <c r="K511" s="215" t="s">
        <v>330</v>
      </c>
      <c r="L511" s="215" t="s">
        <v>7501</v>
      </c>
    </row>
    <row r="512" spans="1:12" s="215" customFormat="1" x14ac:dyDescent="0.25">
      <c r="A512" s="215" t="s">
        <v>160</v>
      </c>
      <c r="B512" s="215">
        <v>6215</v>
      </c>
      <c r="C512" s="215" t="s">
        <v>270</v>
      </c>
      <c r="D512" s="215">
        <v>191758908</v>
      </c>
      <c r="E512" s="221">
        <v>1060</v>
      </c>
      <c r="F512" s="215">
        <v>1252</v>
      </c>
      <c r="G512" s="215">
        <v>1003</v>
      </c>
      <c r="H512" s="221" t="s">
        <v>5766</v>
      </c>
      <c r="I512" s="215" t="s">
        <v>24162</v>
      </c>
      <c r="J512" s="222" t="s">
        <v>5681</v>
      </c>
      <c r="K512" s="215" t="s">
        <v>330</v>
      </c>
      <c r="L512" s="215" t="s">
        <v>5882</v>
      </c>
    </row>
    <row r="513" spans="1:12" s="215" customFormat="1" x14ac:dyDescent="0.25">
      <c r="A513" s="215" t="s">
        <v>160</v>
      </c>
      <c r="B513" s="215">
        <v>6217</v>
      </c>
      <c r="C513" s="215" t="s">
        <v>271</v>
      </c>
      <c r="D513" s="215">
        <v>192028293</v>
      </c>
      <c r="E513" s="221">
        <v>1080</v>
      </c>
      <c r="F513" s="215">
        <v>1274</v>
      </c>
      <c r="G513" s="215">
        <v>1004</v>
      </c>
      <c r="H513" s="221" t="s">
        <v>5765</v>
      </c>
      <c r="I513" s="215" t="s">
        <v>30655</v>
      </c>
      <c r="J513" s="222" t="s">
        <v>5681</v>
      </c>
      <c r="K513" s="215" t="s">
        <v>330</v>
      </c>
      <c r="L513" s="215" t="s">
        <v>5883</v>
      </c>
    </row>
    <row r="514" spans="1:12" s="215" customFormat="1" x14ac:dyDescent="0.25">
      <c r="A514" s="215" t="s">
        <v>160</v>
      </c>
      <c r="B514" s="215">
        <v>6218</v>
      </c>
      <c r="C514" s="215" t="s">
        <v>272</v>
      </c>
      <c r="D514" s="215">
        <v>190205794</v>
      </c>
      <c r="E514" s="221">
        <v>1010</v>
      </c>
      <c r="G514" s="215">
        <v>1004</v>
      </c>
      <c r="H514" s="221" t="s">
        <v>5765</v>
      </c>
      <c r="I514" s="215" t="s">
        <v>7825</v>
      </c>
      <c r="J514" s="222" t="s">
        <v>5681</v>
      </c>
      <c r="K514" s="215" t="s">
        <v>5743</v>
      </c>
      <c r="L514" s="215" t="s">
        <v>8294</v>
      </c>
    </row>
    <row r="515" spans="1:12" s="215" customFormat="1" x14ac:dyDescent="0.25">
      <c r="A515" s="215" t="s">
        <v>160</v>
      </c>
      <c r="B515" s="215">
        <v>6218</v>
      </c>
      <c r="C515" s="215" t="s">
        <v>272</v>
      </c>
      <c r="D515" s="215">
        <v>190870509</v>
      </c>
      <c r="E515" s="221">
        <v>1080</v>
      </c>
      <c r="F515" s="215">
        <v>1273</v>
      </c>
      <c r="G515" s="215">
        <v>1004</v>
      </c>
      <c r="H515" s="221" t="s">
        <v>5765</v>
      </c>
      <c r="I515" s="215" t="s">
        <v>7826</v>
      </c>
      <c r="J515" s="222" t="s">
        <v>5681</v>
      </c>
      <c r="K515" s="215" t="s">
        <v>330</v>
      </c>
      <c r="L515" s="215" t="s">
        <v>5883</v>
      </c>
    </row>
    <row r="516" spans="1:12" s="215" customFormat="1" x14ac:dyDescent="0.25">
      <c r="A516" s="215" t="s">
        <v>160</v>
      </c>
      <c r="B516" s="215">
        <v>6218</v>
      </c>
      <c r="C516" s="215" t="s">
        <v>272</v>
      </c>
      <c r="D516" s="215">
        <v>191675264</v>
      </c>
      <c r="E516" s="221">
        <v>1060</v>
      </c>
      <c r="F516" s="215">
        <v>1261</v>
      </c>
      <c r="G516" s="215">
        <v>1004</v>
      </c>
      <c r="H516" s="221" t="s">
        <v>5766</v>
      </c>
      <c r="I516" s="215" t="s">
        <v>24163</v>
      </c>
      <c r="J516" s="222" t="s">
        <v>5681</v>
      </c>
      <c r="K516" s="215" t="s">
        <v>330</v>
      </c>
      <c r="L516" s="215" t="s">
        <v>5882</v>
      </c>
    </row>
    <row r="517" spans="1:12" s="215" customFormat="1" x14ac:dyDescent="0.25">
      <c r="A517" s="215" t="s">
        <v>160</v>
      </c>
      <c r="B517" s="215">
        <v>6218</v>
      </c>
      <c r="C517" s="215" t="s">
        <v>272</v>
      </c>
      <c r="D517" s="215">
        <v>191724296</v>
      </c>
      <c r="E517" s="221">
        <v>1020</v>
      </c>
      <c r="F517" s="215">
        <v>1110</v>
      </c>
      <c r="G517" s="215">
        <v>1004</v>
      </c>
      <c r="H517" s="221" t="s">
        <v>5766</v>
      </c>
      <c r="I517" s="215" t="s">
        <v>24164</v>
      </c>
      <c r="J517" s="222" t="s">
        <v>5681</v>
      </c>
      <c r="K517" s="215" t="s">
        <v>330</v>
      </c>
      <c r="L517" s="215" t="s">
        <v>5886</v>
      </c>
    </row>
    <row r="518" spans="1:12" s="215" customFormat="1" x14ac:dyDescent="0.25">
      <c r="A518" s="215" t="s">
        <v>160</v>
      </c>
      <c r="B518" s="215">
        <v>6218</v>
      </c>
      <c r="C518" s="215" t="s">
        <v>272</v>
      </c>
      <c r="D518" s="215">
        <v>400002957</v>
      </c>
      <c r="E518" s="221">
        <v>1060</v>
      </c>
      <c r="G518" s="215">
        <v>1004</v>
      </c>
      <c r="H518" s="221" t="s">
        <v>5766</v>
      </c>
      <c r="I518" s="215" t="s">
        <v>24165</v>
      </c>
      <c r="J518" s="222" t="s">
        <v>5681</v>
      </c>
      <c r="K518" s="215" t="s">
        <v>330</v>
      </c>
      <c r="L518" s="215" t="s">
        <v>5882</v>
      </c>
    </row>
    <row r="519" spans="1:12" s="215" customFormat="1" x14ac:dyDescent="0.25">
      <c r="A519" s="215" t="s">
        <v>160</v>
      </c>
      <c r="B519" s="215">
        <v>6218</v>
      </c>
      <c r="C519" s="215" t="s">
        <v>272</v>
      </c>
      <c r="D519" s="215">
        <v>400002973</v>
      </c>
      <c r="E519" s="221">
        <v>1060</v>
      </c>
      <c r="F519" s="215">
        <v>1272</v>
      </c>
      <c r="G519" s="215">
        <v>1004</v>
      </c>
      <c r="H519" s="221" t="s">
        <v>5766</v>
      </c>
      <c r="I519" s="215" t="s">
        <v>24166</v>
      </c>
      <c r="J519" s="222" t="s">
        <v>5681</v>
      </c>
      <c r="K519" s="215" t="s">
        <v>330</v>
      </c>
      <c r="L519" s="215" t="s">
        <v>5882</v>
      </c>
    </row>
    <row r="520" spans="1:12" s="215" customFormat="1" x14ac:dyDescent="0.25">
      <c r="A520" s="215" t="s">
        <v>160</v>
      </c>
      <c r="B520" s="215">
        <v>6218</v>
      </c>
      <c r="C520" s="215" t="s">
        <v>272</v>
      </c>
      <c r="D520" s="215">
        <v>400002997</v>
      </c>
      <c r="E520" s="221">
        <v>1080</v>
      </c>
      <c r="F520" s="215">
        <v>1252</v>
      </c>
      <c r="G520" s="215">
        <v>1004</v>
      </c>
      <c r="H520" s="221" t="s">
        <v>5765</v>
      </c>
      <c r="I520" s="215" t="s">
        <v>7827</v>
      </c>
      <c r="J520" s="222" t="s">
        <v>5681</v>
      </c>
      <c r="K520" s="215" t="s">
        <v>330</v>
      </c>
      <c r="L520" s="215" t="s">
        <v>5883</v>
      </c>
    </row>
    <row r="521" spans="1:12" s="215" customFormat="1" x14ac:dyDescent="0.25">
      <c r="A521" s="215" t="s">
        <v>160</v>
      </c>
      <c r="B521" s="215">
        <v>6219</v>
      </c>
      <c r="C521" s="215" t="s">
        <v>273</v>
      </c>
      <c r="D521" s="215">
        <v>191470570</v>
      </c>
      <c r="E521" s="221">
        <v>1060</v>
      </c>
      <c r="F521" s="215">
        <v>1230</v>
      </c>
      <c r="G521" s="215">
        <v>1004</v>
      </c>
      <c r="H521" s="221" t="s">
        <v>5766</v>
      </c>
      <c r="I521" s="215" t="s">
        <v>5754</v>
      </c>
      <c r="J521" s="222" t="s">
        <v>5681</v>
      </c>
      <c r="K521" s="215" t="s">
        <v>330</v>
      </c>
      <c r="L521" s="215" t="s">
        <v>5882</v>
      </c>
    </row>
    <row r="522" spans="1:12" s="215" customFormat="1" x14ac:dyDescent="0.25">
      <c r="A522" s="215" t="s">
        <v>160</v>
      </c>
      <c r="B522" s="215">
        <v>6219</v>
      </c>
      <c r="C522" s="215" t="s">
        <v>273</v>
      </c>
      <c r="D522" s="215">
        <v>191631696</v>
      </c>
      <c r="E522" s="221">
        <v>1080</v>
      </c>
      <c r="F522" s="215">
        <v>1274</v>
      </c>
      <c r="G522" s="215">
        <v>1004</v>
      </c>
      <c r="H522" s="221" t="s">
        <v>5765</v>
      </c>
      <c r="I522" s="215" t="s">
        <v>7828</v>
      </c>
      <c r="J522" s="222" t="s">
        <v>5681</v>
      </c>
      <c r="K522" s="215" t="s">
        <v>330</v>
      </c>
      <c r="L522" s="215" t="s">
        <v>5883</v>
      </c>
    </row>
    <row r="523" spans="1:12" s="215" customFormat="1" x14ac:dyDescent="0.25">
      <c r="A523" s="215" t="s">
        <v>160</v>
      </c>
      <c r="B523" s="215">
        <v>6220</v>
      </c>
      <c r="C523" s="215" t="s">
        <v>274</v>
      </c>
      <c r="D523" s="215">
        <v>190195311</v>
      </c>
      <c r="E523" s="221">
        <v>1080</v>
      </c>
      <c r="F523" s="215">
        <v>1273</v>
      </c>
      <c r="G523" s="215">
        <v>1004</v>
      </c>
      <c r="H523" s="221" t="s">
        <v>5765</v>
      </c>
      <c r="I523" s="215" t="s">
        <v>5755</v>
      </c>
      <c r="J523" s="222" t="s">
        <v>5681</v>
      </c>
      <c r="K523" s="215" t="s">
        <v>330</v>
      </c>
      <c r="L523" s="215" t="s">
        <v>5883</v>
      </c>
    </row>
    <row r="524" spans="1:12" s="215" customFormat="1" x14ac:dyDescent="0.25">
      <c r="A524" s="215" t="s">
        <v>160</v>
      </c>
      <c r="B524" s="215">
        <v>6232</v>
      </c>
      <c r="C524" s="215" t="s">
        <v>275</v>
      </c>
      <c r="D524" s="215">
        <v>191650811</v>
      </c>
      <c r="E524" s="221">
        <v>1020</v>
      </c>
      <c r="F524" s="215">
        <v>1110</v>
      </c>
      <c r="G524" s="215">
        <v>1004</v>
      </c>
      <c r="H524" s="221" t="s">
        <v>5766</v>
      </c>
      <c r="I524" s="215" t="s">
        <v>5756</v>
      </c>
      <c r="J524" s="222" t="s">
        <v>5681</v>
      </c>
      <c r="K524" s="215" t="s">
        <v>330</v>
      </c>
      <c r="L524" s="215" t="s">
        <v>7639</v>
      </c>
    </row>
    <row r="525" spans="1:12" s="215" customFormat="1" x14ac:dyDescent="0.25">
      <c r="A525" s="215" t="s">
        <v>160</v>
      </c>
      <c r="B525" s="215">
        <v>6232</v>
      </c>
      <c r="C525" s="215" t="s">
        <v>275</v>
      </c>
      <c r="D525" s="215">
        <v>191974108</v>
      </c>
      <c r="E525" s="221">
        <v>1020</v>
      </c>
      <c r="F525" s="215">
        <v>1110</v>
      </c>
      <c r="G525" s="215">
        <v>1004</v>
      </c>
      <c r="H525" s="221" t="s">
        <v>5766</v>
      </c>
      <c r="I525" s="215" t="s">
        <v>5756</v>
      </c>
      <c r="J525" s="222" t="s">
        <v>5681</v>
      </c>
      <c r="K525" s="215" t="s">
        <v>330</v>
      </c>
      <c r="L525" s="215" t="s">
        <v>8476</v>
      </c>
    </row>
    <row r="526" spans="1:12" s="215" customFormat="1" x14ac:dyDescent="0.25">
      <c r="A526" s="215" t="s">
        <v>160</v>
      </c>
      <c r="B526" s="215">
        <v>6232</v>
      </c>
      <c r="C526" s="215" t="s">
        <v>275</v>
      </c>
      <c r="D526" s="215">
        <v>192027683</v>
      </c>
      <c r="E526" s="221">
        <v>1060</v>
      </c>
      <c r="F526" s="215">
        <v>1274</v>
      </c>
      <c r="G526" s="215">
        <v>1004</v>
      </c>
      <c r="H526" s="221" t="s">
        <v>5766</v>
      </c>
      <c r="I526" s="215" t="s">
        <v>25309</v>
      </c>
      <c r="J526" s="222" t="s">
        <v>5681</v>
      </c>
      <c r="K526" s="215" t="s">
        <v>330</v>
      </c>
      <c r="L526" s="215" t="s">
        <v>5882</v>
      </c>
    </row>
    <row r="527" spans="1:12" s="215" customFormat="1" x14ac:dyDescent="0.25">
      <c r="A527" s="215" t="s">
        <v>160</v>
      </c>
      <c r="B527" s="215">
        <v>6232</v>
      </c>
      <c r="C527" s="215" t="s">
        <v>275</v>
      </c>
      <c r="D527" s="215">
        <v>502298927</v>
      </c>
      <c r="E527" s="221">
        <v>1060</v>
      </c>
      <c r="F527" s="215">
        <v>1251</v>
      </c>
      <c r="G527" s="215">
        <v>1004</v>
      </c>
      <c r="H527" s="221" t="s">
        <v>5766</v>
      </c>
      <c r="I527" s="215" t="s">
        <v>24167</v>
      </c>
      <c r="J527" s="222" t="s">
        <v>5681</v>
      </c>
      <c r="K527" s="215" t="s">
        <v>330</v>
      </c>
      <c r="L527" s="215" t="s">
        <v>5882</v>
      </c>
    </row>
    <row r="528" spans="1:12" s="215" customFormat="1" x14ac:dyDescent="0.25">
      <c r="A528" s="215" t="s">
        <v>160</v>
      </c>
      <c r="B528" s="215">
        <v>6238</v>
      </c>
      <c r="C528" s="215" t="s">
        <v>277</v>
      </c>
      <c r="D528" s="215">
        <v>192043418</v>
      </c>
      <c r="E528" s="221">
        <v>1060</v>
      </c>
      <c r="F528" s="215">
        <v>1252</v>
      </c>
      <c r="G528" s="215">
        <v>1004</v>
      </c>
      <c r="H528" s="221" t="s">
        <v>5766</v>
      </c>
      <c r="I528" s="215" t="s">
        <v>28725</v>
      </c>
      <c r="J528" s="222" t="s">
        <v>5681</v>
      </c>
      <c r="K528" s="215" t="s">
        <v>330</v>
      </c>
      <c r="L528" s="215" t="s">
        <v>5882</v>
      </c>
    </row>
    <row r="529" spans="1:12" s="215" customFormat="1" x14ac:dyDescent="0.25">
      <c r="A529" s="215" t="s">
        <v>160</v>
      </c>
      <c r="B529" s="215">
        <v>6238</v>
      </c>
      <c r="C529" s="215" t="s">
        <v>277</v>
      </c>
      <c r="D529" s="215">
        <v>500006305</v>
      </c>
      <c r="E529" s="221">
        <v>1080</v>
      </c>
      <c r="G529" s="215">
        <v>1004</v>
      </c>
      <c r="H529" s="221" t="s">
        <v>5765</v>
      </c>
      <c r="I529" s="215" t="s">
        <v>7602</v>
      </c>
      <c r="J529" s="222" t="s">
        <v>5681</v>
      </c>
      <c r="K529" s="215" t="s">
        <v>330</v>
      </c>
      <c r="L529" s="215" t="s">
        <v>5883</v>
      </c>
    </row>
    <row r="530" spans="1:12" s="215" customFormat="1" x14ac:dyDescent="0.25">
      <c r="A530" s="215" t="s">
        <v>160</v>
      </c>
      <c r="B530" s="215">
        <v>6238</v>
      </c>
      <c r="C530" s="215" t="s">
        <v>277</v>
      </c>
      <c r="D530" s="215">
        <v>500006307</v>
      </c>
      <c r="E530" s="221">
        <v>1080</v>
      </c>
      <c r="G530" s="215">
        <v>1004</v>
      </c>
      <c r="H530" s="221" t="s">
        <v>5765</v>
      </c>
      <c r="I530" s="215" t="s">
        <v>7603</v>
      </c>
      <c r="J530" s="222" t="s">
        <v>5681</v>
      </c>
      <c r="K530" s="215" t="s">
        <v>330</v>
      </c>
      <c r="L530" s="215" t="s">
        <v>5883</v>
      </c>
    </row>
    <row r="531" spans="1:12" s="215" customFormat="1" x14ac:dyDescent="0.25">
      <c r="A531" s="215" t="s">
        <v>160</v>
      </c>
      <c r="B531" s="215">
        <v>6239</v>
      </c>
      <c r="C531" s="215" t="s">
        <v>278</v>
      </c>
      <c r="D531" s="215">
        <v>504164693</v>
      </c>
      <c r="E531" s="221">
        <v>1060</v>
      </c>
      <c r="F531" s="215">
        <v>1242</v>
      </c>
      <c r="G531" s="215">
        <v>1004</v>
      </c>
      <c r="H531" s="221" t="s">
        <v>5766</v>
      </c>
      <c r="I531" s="215" t="s">
        <v>30656</v>
      </c>
      <c r="J531" s="222" t="s">
        <v>5681</v>
      </c>
      <c r="K531" s="215" t="s">
        <v>330</v>
      </c>
      <c r="L531" s="215" t="s">
        <v>5882</v>
      </c>
    </row>
    <row r="532" spans="1:12" s="215" customFormat="1" x14ac:dyDescent="0.25">
      <c r="A532" s="215" t="s">
        <v>160</v>
      </c>
      <c r="B532" s="215">
        <v>6239</v>
      </c>
      <c r="C532" s="215" t="s">
        <v>278</v>
      </c>
      <c r="D532" s="215">
        <v>504164701</v>
      </c>
      <c r="E532" s="221">
        <v>1060</v>
      </c>
      <c r="F532" s="215">
        <v>1242</v>
      </c>
      <c r="G532" s="215">
        <v>1004</v>
      </c>
      <c r="H532" s="221" t="s">
        <v>5766</v>
      </c>
      <c r="I532" s="215" t="s">
        <v>30657</v>
      </c>
      <c r="J532" s="222" t="s">
        <v>5681</v>
      </c>
      <c r="K532" s="215" t="s">
        <v>330</v>
      </c>
      <c r="L532" s="215" t="s">
        <v>5882</v>
      </c>
    </row>
    <row r="533" spans="1:12" s="215" customFormat="1" x14ac:dyDescent="0.25">
      <c r="A533" s="215" t="s">
        <v>160</v>
      </c>
      <c r="B533" s="215">
        <v>6239</v>
      </c>
      <c r="C533" s="215" t="s">
        <v>278</v>
      </c>
      <c r="D533" s="215">
        <v>504164707</v>
      </c>
      <c r="E533" s="221">
        <v>1060</v>
      </c>
      <c r="F533" s="215">
        <v>1242</v>
      </c>
      <c r="G533" s="215">
        <v>1004</v>
      </c>
      <c r="H533" s="221" t="s">
        <v>5766</v>
      </c>
      <c r="I533" s="215" t="s">
        <v>30658</v>
      </c>
      <c r="J533" s="222" t="s">
        <v>5681</v>
      </c>
      <c r="K533" s="215" t="s">
        <v>330</v>
      </c>
      <c r="L533" s="215" t="s">
        <v>5882</v>
      </c>
    </row>
    <row r="534" spans="1:12" s="215" customFormat="1" x14ac:dyDescent="0.25">
      <c r="A534" s="215" t="s">
        <v>160</v>
      </c>
      <c r="B534" s="215">
        <v>6239</v>
      </c>
      <c r="C534" s="215" t="s">
        <v>278</v>
      </c>
      <c r="D534" s="215">
        <v>504164708</v>
      </c>
      <c r="E534" s="221">
        <v>1060</v>
      </c>
      <c r="F534" s="215">
        <v>1242</v>
      </c>
      <c r="G534" s="215">
        <v>1004</v>
      </c>
      <c r="H534" s="221" t="s">
        <v>5766</v>
      </c>
      <c r="I534" s="215" t="s">
        <v>30659</v>
      </c>
      <c r="J534" s="222" t="s">
        <v>5681</v>
      </c>
      <c r="K534" s="215" t="s">
        <v>330</v>
      </c>
      <c r="L534" s="215" t="s">
        <v>5882</v>
      </c>
    </row>
    <row r="535" spans="1:12" s="215" customFormat="1" x14ac:dyDescent="0.25">
      <c r="A535" s="215" t="s">
        <v>160</v>
      </c>
      <c r="B535" s="215">
        <v>6239</v>
      </c>
      <c r="C535" s="215" t="s">
        <v>278</v>
      </c>
      <c r="D535" s="215">
        <v>504164709</v>
      </c>
      <c r="E535" s="221">
        <v>1060</v>
      </c>
      <c r="F535" s="215">
        <v>1242</v>
      </c>
      <c r="G535" s="215">
        <v>1004</v>
      </c>
      <c r="H535" s="221" t="s">
        <v>5766</v>
      </c>
      <c r="I535" s="215" t="s">
        <v>30660</v>
      </c>
      <c r="J535" s="222" t="s">
        <v>5681</v>
      </c>
      <c r="K535" s="215" t="s">
        <v>330</v>
      </c>
      <c r="L535" s="215" t="s">
        <v>5882</v>
      </c>
    </row>
    <row r="536" spans="1:12" s="215" customFormat="1" x14ac:dyDescent="0.25">
      <c r="A536" s="215" t="s">
        <v>160</v>
      </c>
      <c r="B536" s="215">
        <v>6239</v>
      </c>
      <c r="C536" s="215" t="s">
        <v>278</v>
      </c>
      <c r="D536" s="215">
        <v>504164710</v>
      </c>
      <c r="E536" s="221">
        <v>1060</v>
      </c>
      <c r="F536" s="215">
        <v>1242</v>
      </c>
      <c r="G536" s="215">
        <v>1004</v>
      </c>
      <c r="H536" s="221" t="s">
        <v>5766</v>
      </c>
      <c r="I536" s="215" t="s">
        <v>30661</v>
      </c>
      <c r="J536" s="222" t="s">
        <v>5681</v>
      </c>
      <c r="K536" s="215" t="s">
        <v>330</v>
      </c>
      <c r="L536" s="215" t="s">
        <v>5882</v>
      </c>
    </row>
    <row r="537" spans="1:12" s="215" customFormat="1" x14ac:dyDescent="0.25">
      <c r="A537" s="215" t="s">
        <v>160</v>
      </c>
      <c r="B537" s="215">
        <v>6239</v>
      </c>
      <c r="C537" s="215" t="s">
        <v>278</v>
      </c>
      <c r="D537" s="215">
        <v>504164713</v>
      </c>
      <c r="E537" s="221">
        <v>1060</v>
      </c>
      <c r="F537" s="215">
        <v>1242</v>
      </c>
      <c r="G537" s="215">
        <v>1004</v>
      </c>
      <c r="H537" s="221" t="s">
        <v>5766</v>
      </c>
      <c r="I537" s="215" t="s">
        <v>30662</v>
      </c>
      <c r="J537" s="222" t="s">
        <v>5681</v>
      </c>
      <c r="K537" s="215" t="s">
        <v>330</v>
      </c>
      <c r="L537" s="215" t="s">
        <v>5882</v>
      </c>
    </row>
    <row r="538" spans="1:12" s="215" customFormat="1" x14ac:dyDescent="0.25">
      <c r="A538" s="215" t="s">
        <v>160</v>
      </c>
      <c r="B538" s="215">
        <v>6239</v>
      </c>
      <c r="C538" s="215" t="s">
        <v>278</v>
      </c>
      <c r="D538" s="215">
        <v>504164749</v>
      </c>
      <c r="E538" s="221">
        <v>1060</v>
      </c>
      <c r="F538" s="215">
        <v>1242</v>
      </c>
      <c r="G538" s="215">
        <v>1004</v>
      </c>
      <c r="H538" s="221" t="s">
        <v>5766</v>
      </c>
      <c r="I538" s="215" t="s">
        <v>30663</v>
      </c>
      <c r="J538" s="222" t="s">
        <v>5681</v>
      </c>
      <c r="K538" s="215" t="s">
        <v>330</v>
      </c>
      <c r="L538" s="215" t="s">
        <v>5882</v>
      </c>
    </row>
    <row r="539" spans="1:12" s="215" customFormat="1" x14ac:dyDescent="0.25">
      <c r="A539" s="215" t="s">
        <v>160</v>
      </c>
      <c r="B539" s="215">
        <v>6239</v>
      </c>
      <c r="C539" s="215" t="s">
        <v>278</v>
      </c>
      <c r="D539" s="215">
        <v>504164750</v>
      </c>
      <c r="E539" s="221">
        <v>1060</v>
      </c>
      <c r="F539" s="215">
        <v>1242</v>
      </c>
      <c r="G539" s="215">
        <v>1004</v>
      </c>
      <c r="H539" s="221" t="s">
        <v>5766</v>
      </c>
      <c r="I539" s="215" t="s">
        <v>30664</v>
      </c>
      <c r="J539" s="222" t="s">
        <v>5681</v>
      </c>
      <c r="K539" s="215" t="s">
        <v>330</v>
      </c>
      <c r="L539" s="215" t="s">
        <v>5882</v>
      </c>
    </row>
    <row r="540" spans="1:12" s="215" customFormat="1" x14ac:dyDescent="0.25">
      <c r="A540" s="215" t="s">
        <v>160</v>
      </c>
      <c r="B540" s="215">
        <v>6239</v>
      </c>
      <c r="C540" s="215" t="s">
        <v>278</v>
      </c>
      <c r="D540" s="215">
        <v>504164751</v>
      </c>
      <c r="E540" s="221">
        <v>1060</v>
      </c>
      <c r="F540" s="215">
        <v>1242</v>
      </c>
      <c r="G540" s="215">
        <v>1004</v>
      </c>
      <c r="H540" s="221" t="s">
        <v>5766</v>
      </c>
      <c r="I540" s="215" t="s">
        <v>30665</v>
      </c>
      <c r="J540" s="222" t="s">
        <v>5681</v>
      </c>
      <c r="K540" s="215" t="s">
        <v>330</v>
      </c>
      <c r="L540" s="215" t="s">
        <v>5882</v>
      </c>
    </row>
    <row r="541" spans="1:12" s="215" customFormat="1" x14ac:dyDescent="0.25">
      <c r="A541" s="215" t="s">
        <v>160</v>
      </c>
      <c r="B541" s="215">
        <v>6239</v>
      </c>
      <c r="C541" s="215" t="s">
        <v>278</v>
      </c>
      <c r="D541" s="215">
        <v>504164753</v>
      </c>
      <c r="E541" s="221">
        <v>1060</v>
      </c>
      <c r="F541" s="215">
        <v>1242</v>
      </c>
      <c r="G541" s="215">
        <v>1004</v>
      </c>
      <c r="H541" s="221" t="s">
        <v>5766</v>
      </c>
      <c r="I541" s="215" t="s">
        <v>30666</v>
      </c>
      <c r="J541" s="222" t="s">
        <v>5681</v>
      </c>
      <c r="K541" s="215" t="s">
        <v>330</v>
      </c>
      <c r="L541" s="215" t="s">
        <v>5882</v>
      </c>
    </row>
    <row r="542" spans="1:12" s="215" customFormat="1" x14ac:dyDescent="0.25">
      <c r="A542" s="215" t="s">
        <v>160</v>
      </c>
      <c r="B542" s="215">
        <v>6239</v>
      </c>
      <c r="C542" s="215" t="s">
        <v>278</v>
      </c>
      <c r="D542" s="215">
        <v>504164758</v>
      </c>
      <c r="E542" s="221">
        <v>1060</v>
      </c>
      <c r="F542" s="215">
        <v>1242</v>
      </c>
      <c r="G542" s="215">
        <v>1004</v>
      </c>
      <c r="H542" s="221" t="s">
        <v>5766</v>
      </c>
      <c r="I542" s="215" t="s">
        <v>30667</v>
      </c>
      <c r="J542" s="222" t="s">
        <v>5681</v>
      </c>
      <c r="K542" s="215" t="s">
        <v>330</v>
      </c>
      <c r="L542" s="215" t="s">
        <v>5882</v>
      </c>
    </row>
    <row r="543" spans="1:12" s="215" customFormat="1" x14ac:dyDescent="0.25">
      <c r="A543" s="215" t="s">
        <v>160</v>
      </c>
      <c r="B543" s="215">
        <v>6239</v>
      </c>
      <c r="C543" s="215" t="s">
        <v>278</v>
      </c>
      <c r="D543" s="215">
        <v>504164763</v>
      </c>
      <c r="E543" s="221">
        <v>1060</v>
      </c>
      <c r="F543" s="215">
        <v>1242</v>
      </c>
      <c r="G543" s="215">
        <v>1004</v>
      </c>
      <c r="H543" s="221" t="s">
        <v>5766</v>
      </c>
      <c r="I543" s="215" t="s">
        <v>30668</v>
      </c>
      <c r="J543" s="222" t="s">
        <v>5681</v>
      </c>
      <c r="K543" s="215" t="s">
        <v>330</v>
      </c>
      <c r="L543" s="215" t="s">
        <v>5882</v>
      </c>
    </row>
    <row r="544" spans="1:12" s="215" customFormat="1" x14ac:dyDescent="0.25">
      <c r="A544" s="215" t="s">
        <v>160</v>
      </c>
      <c r="B544" s="215">
        <v>6239</v>
      </c>
      <c r="C544" s="215" t="s">
        <v>278</v>
      </c>
      <c r="D544" s="215">
        <v>504164777</v>
      </c>
      <c r="E544" s="221">
        <v>1060</v>
      </c>
      <c r="F544" s="215">
        <v>1242</v>
      </c>
      <c r="G544" s="215">
        <v>1004</v>
      </c>
      <c r="H544" s="221" t="s">
        <v>5766</v>
      </c>
      <c r="I544" s="215" t="s">
        <v>30669</v>
      </c>
      <c r="J544" s="222" t="s">
        <v>5681</v>
      </c>
      <c r="K544" s="215" t="s">
        <v>330</v>
      </c>
      <c r="L544" s="215" t="s">
        <v>5882</v>
      </c>
    </row>
    <row r="545" spans="1:12" s="215" customFormat="1" x14ac:dyDescent="0.25">
      <c r="A545" s="215" t="s">
        <v>160</v>
      </c>
      <c r="B545" s="215">
        <v>6239</v>
      </c>
      <c r="C545" s="215" t="s">
        <v>278</v>
      </c>
      <c r="D545" s="215">
        <v>504164779</v>
      </c>
      <c r="E545" s="221">
        <v>1060</v>
      </c>
      <c r="F545" s="215">
        <v>1242</v>
      </c>
      <c r="G545" s="215">
        <v>1004</v>
      </c>
      <c r="H545" s="221" t="s">
        <v>5766</v>
      </c>
      <c r="I545" s="215" t="s">
        <v>30670</v>
      </c>
      <c r="J545" s="222" t="s">
        <v>5681</v>
      </c>
      <c r="K545" s="215" t="s">
        <v>330</v>
      </c>
      <c r="L545" s="215" t="s">
        <v>5882</v>
      </c>
    </row>
    <row r="546" spans="1:12" s="215" customFormat="1" x14ac:dyDescent="0.25">
      <c r="A546" s="215" t="s">
        <v>160</v>
      </c>
      <c r="B546" s="215">
        <v>6239</v>
      </c>
      <c r="C546" s="215" t="s">
        <v>278</v>
      </c>
      <c r="D546" s="215">
        <v>504164818</v>
      </c>
      <c r="E546" s="221">
        <v>1060</v>
      </c>
      <c r="F546" s="215">
        <v>1242</v>
      </c>
      <c r="G546" s="215">
        <v>1004</v>
      </c>
      <c r="H546" s="221" t="s">
        <v>5766</v>
      </c>
      <c r="I546" s="215" t="s">
        <v>30671</v>
      </c>
      <c r="J546" s="222" t="s">
        <v>5681</v>
      </c>
      <c r="K546" s="215" t="s">
        <v>330</v>
      </c>
      <c r="L546" s="215" t="s">
        <v>5882</v>
      </c>
    </row>
    <row r="547" spans="1:12" s="215" customFormat="1" x14ac:dyDescent="0.25">
      <c r="A547" s="215" t="s">
        <v>160</v>
      </c>
      <c r="B547" s="215">
        <v>6239</v>
      </c>
      <c r="C547" s="215" t="s">
        <v>278</v>
      </c>
      <c r="D547" s="215">
        <v>504164831</v>
      </c>
      <c r="E547" s="221">
        <v>1060</v>
      </c>
      <c r="F547" s="215">
        <v>1242</v>
      </c>
      <c r="G547" s="215">
        <v>1004</v>
      </c>
      <c r="H547" s="221" t="s">
        <v>5766</v>
      </c>
      <c r="I547" s="215" t="s">
        <v>30672</v>
      </c>
      <c r="J547" s="222" t="s">
        <v>5681</v>
      </c>
      <c r="K547" s="215" t="s">
        <v>330</v>
      </c>
      <c r="L547" s="215" t="s">
        <v>5882</v>
      </c>
    </row>
    <row r="548" spans="1:12" s="215" customFormat="1" x14ac:dyDescent="0.25">
      <c r="A548" s="215" t="s">
        <v>160</v>
      </c>
      <c r="B548" s="215">
        <v>6239</v>
      </c>
      <c r="C548" s="215" t="s">
        <v>278</v>
      </c>
      <c r="D548" s="215">
        <v>504164863</v>
      </c>
      <c r="E548" s="221">
        <v>1060</v>
      </c>
      <c r="F548" s="215">
        <v>1242</v>
      </c>
      <c r="G548" s="215">
        <v>1004</v>
      </c>
      <c r="H548" s="221" t="s">
        <v>5766</v>
      </c>
      <c r="I548" s="215" t="s">
        <v>30673</v>
      </c>
      <c r="J548" s="222" t="s">
        <v>5681</v>
      </c>
      <c r="K548" s="215" t="s">
        <v>330</v>
      </c>
      <c r="L548" s="215" t="s">
        <v>5882</v>
      </c>
    </row>
    <row r="549" spans="1:12" s="215" customFormat="1" x14ac:dyDescent="0.25">
      <c r="A549" s="215" t="s">
        <v>160</v>
      </c>
      <c r="B549" s="215">
        <v>6239</v>
      </c>
      <c r="C549" s="215" t="s">
        <v>278</v>
      </c>
      <c r="D549" s="215">
        <v>504164864</v>
      </c>
      <c r="E549" s="221">
        <v>1060</v>
      </c>
      <c r="F549" s="215">
        <v>1242</v>
      </c>
      <c r="G549" s="215">
        <v>1004</v>
      </c>
      <c r="H549" s="221" t="s">
        <v>5766</v>
      </c>
      <c r="I549" s="215" t="s">
        <v>30674</v>
      </c>
      <c r="J549" s="222" t="s">
        <v>5681</v>
      </c>
      <c r="K549" s="215" t="s">
        <v>330</v>
      </c>
      <c r="L549" s="215" t="s">
        <v>5882</v>
      </c>
    </row>
    <row r="550" spans="1:12" s="215" customFormat="1" x14ac:dyDescent="0.25">
      <c r="A550" s="215" t="s">
        <v>160</v>
      </c>
      <c r="B550" s="215">
        <v>6239</v>
      </c>
      <c r="C550" s="215" t="s">
        <v>278</v>
      </c>
      <c r="D550" s="215">
        <v>504164869</v>
      </c>
      <c r="E550" s="221">
        <v>1060</v>
      </c>
      <c r="F550" s="215">
        <v>1242</v>
      </c>
      <c r="G550" s="215">
        <v>1004</v>
      </c>
      <c r="H550" s="221" t="s">
        <v>5766</v>
      </c>
      <c r="I550" s="215" t="s">
        <v>30675</v>
      </c>
      <c r="J550" s="222" t="s">
        <v>5681</v>
      </c>
      <c r="K550" s="215" t="s">
        <v>330</v>
      </c>
      <c r="L550" s="215" t="s">
        <v>5882</v>
      </c>
    </row>
    <row r="551" spans="1:12" s="215" customFormat="1" x14ac:dyDescent="0.25">
      <c r="A551" s="215" t="s">
        <v>160</v>
      </c>
      <c r="B551" s="215">
        <v>6240</v>
      </c>
      <c r="C551" s="215" t="s">
        <v>279</v>
      </c>
      <c r="D551" s="215">
        <v>943567</v>
      </c>
      <c r="E551" s="221">
        <v>1060</v>
      </c>
      <c r="F551" s="215">
        <v>1242</v>
      </c>
      <c r="G551" s="215">
        <v>1004</v>
      </c>
      <c r="H551" s="221" t="s">
        <v>5766</v>
      </c>
      <c r="I551" s="215" t="s">
        <v>30676</v>
      </c>
      <c r="J551" s="222" t="s">
        <v>5681</v>
      </c>
      <c r="K551" s="215" t="s">
        <v>330</v>
      </c>
      <c r="L551" s="215" t="s">
        <v>5882</v>
      </c>
    </row>
    <row r="552" spans="1:12" s="215" customFormat="1" x14ac:dyDescent="0.25">
      <c r="A552" s="215" t="s">
        <v>160</v>
      </c>
      <c r="B552" s="215">
        <v>6240</v>
      </c>
      <c r="C552" s="215" t="s">
        <v>279</v>
      </c>
      <c r="D552" s="215">
        <v>190167729</v>
      </c>
      <c r="E552" s="221">
        <v>1080</v>
      </c>
      <c r="F552" s="215">
        <v>1273</v>
      </c>
      <c r="G552" s="215">
        <v>1004</v>
      </c>
      <c r="H552" s="221" t="s">
        <v>5765</v>
      </c>
      <c r="I552" s="215" t="s">
        <v>30677</v>
      </c>
      <c r="J552" s="222" t="s">
        <v>5681</v>
      </c>
      <c r="K552" s="215" t="s">
        <v>330</v>
      </c>
      <c r="L552" s="215" t="s">
        <v>5883</v>
      </c>
    </row>
    <row r="553" spans="1:12" s="215" customFormat="1" x14ac:dyDescent="0.25">
      <c r="A553" s="215" t="s">
        <v>160</v>
      </c>
      <c r="B553" s="215">
        <v>6240</v>
      </c>
      <c r="C553" s="215" t="s">
        <v>279</v>
      </c>
      <c r="D553" s="215">
        <v>190415508</v>
      </c>
      <c r="E553" s="221">
        <v>1020</v>
      </c>
      <c r="F553" s="215">
        <v>1122</v>
      </c>
      <c r="G553" s="215">
        <v>1004</v>
      </c>
      <c r="H553" s="221" t="s">
        <v>5766</v>
      </c>
      <c r="I553" s="215" t="s">
        <v>30678</v>
      </c>
      <c r="J553" s="222" t="s">
        <v>5681</v>
      </c>
      <c r="K553" s="215" t="s">
        <v>330</v>
      </c>
      <c r="L553" s="215" t="s">
        <v>30773</v>
      </c>
    </row>
    <row r="554" spans="1:12" s="215" customFormat="1" x14ac:dyDescent="0.25">
      <c r="A554" s="215" t="s">
        <v>160</v>
      </c>
      <c r="B554" s="215">
        <v>6240</v>
      </c>
      <c r="C554" s="215" t="s">
        <v>279</v>
      </c>
      <c r="D554" s="215">
        <v>190415528</v>
      </c>
      <c r="E554" s="221">
        <v>1020</v>
      </c>
      <c r="F554" s="215">
        <v>1122</v>
      </c>
      <c r="G554" s="215">
        <v>1004</v>
      </c>
      <c r="H554" s="221" t="s">
        <v>5766</v>
      </c>
      <c r="I554" s="215" t="s">
        <v>30678</v>
      </c>
      <c r="J554" s="222" t="s">
        <v>5681</v>
      </c>
      <c r="K554" s="215" t="s">
        <v>330</v>
      </c>
      <c r="L554" s="215" t="s">
        <v>30774</v>
      </c>
    </row>
    <row r="555" spans="1:12" s="215" customFormat="1" x14ac:dyDescent="0.25">
      <c r="A555" s="215" t="s">
        <v>160</v>
      </c>
      <c r="B555" s="215">
        <v>6240</v>
      </c>
      <c r="C555" s="215" t="s">
        <v>279</v>
      </c>
      <c r="D555" s="215">
        <v>191800415</v>
      </c>
      <c r="E555" s="221">
        <v>1020</v>
      </c>
      <c r="F555" s="215">
        <v>1122</v>
      </c>
      <c r="G555" s="215">
        <v>1004</v>
      </c>
      <c r="H555" s="221" t="s">
        <v>5766</v>
      </c>
      <c r="I555" s="215" t="s">
        <v>30679</v>
      </c>
      <c r="J555" s="222" t="s">
        <v>5681</v>
      </c>
      <c r="K555" s="215" t="s">
        <v>330</v>
      </c>
      <c r="L555" s="215" t="s">
        <v>5884</v>
      </c>
    </row>
    <row r="556" spans="1:12" s="215" customFormat="1" x14ac:dyDescent="0.25">
      <c r="A556" s="215" t="s">
        <v>160</v>
      </c>
      <c r="B556" s="215">
        <v>6240</v>
      </c>
      <c r="C556" s="215" t="s">
        <v>279</v>
      </c>
      <c r="D556" s="215">
        <v>191892297</v>
      </c>
      <c r="E556" s="221">
        <v>1060</v>
      </c>
      <c r="F556" s="215">
        <v>1251</v>
      </c>
      <c r="G556" s="215">
        <v>1004</v>
      </c>
      <c r="H556" s="221" t="s">
        <v>5766</v>
      </c>
      <c r="I556" s="215" t="s">
        <v>30680</v>
      </c>
      <c r="J556" s="222" t="s">
        <v>5681</v>
      </c>
      <c r="K556" s="215" t="s">
        <v>330</v>
      </c>
      <c r="L556" s="215" t="s">
        <v>5882</v>
      </c>
    </row>
    <row r="557" spans="1:12" s="215" customFormat="1" x14ac:dyDescent="0.25">
      <c r="A557" s="215" t="s">
        <v>160</v>
      </c>
      <c r="B557" s="215">
        <v>6240</v>
      </c>
      <c r="C557" s="215" t="s">
        <v>279</v>
      </c>
      <c r="D557" s="215">
        <v>500007132</v>
      </c>
      <c r="E557" s="221">
        <v>1080</v>
      </c>
      <c r="F557" s="215">
        <v>1110</v>
      </c>
      <c r="G557" s="215">
        <v>1004</v>
      </c>
      <c r="H557" s="221" t="s">
        <v>5765</v>
      </c>
      <c r="I557" s="215" t="s">
        <v>30681</v>
      </c>
      <c r="J557" s="222" t="s">
        <v>5681</v>
      </c>
      <c r="K557" s="215" t="s">
        <v>330</v>
      </c>
      <c r="L557" s="215" t="s">
        <v>5883</v>
      </c>
    </row>
    <row r="558" spans="1:12" s="215" customFormat="1" x14ac:dyDescent="0.25">
      <c r="A558" s="215" t="s">
        <v>160</v>
      </c>
      <c r="B558" s="215">
        <v>6240</v>
      </c>
      <c r="C558" s="215" t="s">
        <v>279</v>
      </c>
      <c r="D558" s="215">
        <v>500007133</v>
      </c>
      <c r="E558" s="221">
        <v>1080</v>
      </c>
      <c r="F558" s="215">
        <v>1211</v>
      </c>
      <c r="G558" s="215">
        <v>1004</v>
      </c>
      <c r="H558" s="221" t="s">
        <v>5765</v>
      </c>
      <c r="I558" s="215" t="s">
        <v>30682</v>
      </c>
      <c r="J558" s="222" t="s">
        <v>5681</v>
      </c>
      <c r="K558" s="215" t="s">
        <v>330</v>
      </c>
      <c r="L558" s="215" t="s">
        <v>5883</v>
      </c>
    </row>
    <row r="559" spans="1:12" s="215" customFormat="1" x14ac:dyDescent="0.25">
      <c r="A559" s="215" t="s">
        <v>160</v>
      </c>
      <c r="B559" s="215">
        <v>6246</v>
      </c>
      <c r="C559" s="215" t="s">
        <v>280</v>
      </c>
      <c r="D559" s="215">
        <v>192025472</v>
      </c>
      <c r="E559" s="221">
        <v>1020</v>
      </c>
      <c r="F559" s="215">
        <v>1122</v>
      </c>
      <c r="G559" s="215">
        <v>1004</v>
      </c>
      <c r="H559" s="221" t="s">
        <v>5766</v>
      </c>
      <c r="I559" s="215" t="s">
        <v>25188</v>
      </c>
      <c r="J559" s="222" t="s">
        <v>5681</v>
      </c>
      <c r="K559" s="215" t="s">
        <v>330</v>
      </c>
      <c r="L559" s="215" t="s">
        <v>5884</v>
      </c>
    </row>
    <row r="560" spans="1:12" s="215" customFormat="1" x14ac:dyDescent="0.25">
      <c r="A560" s="215" t="s">
        <v>160</v>
      </c>
      <c r="B560" s="215">
        <v>6246</v>
      </c>
      <c r="C560" s="215" t="s">
        <v>280</v>
      </c>
      <c r="D560" s="215">
        <v>502370004</v>
      </c>
      <c r="E560" s="221">
        <v>1060</v>
      </c>
      <c r="F560" s="215">
        <v>1274</v>
      </c>
      <c r="G560" s="215">
        <v>1004</v>
      </c>
      <c r="H560" s="221" t="s">
        <v>5766</v>
      </c>
      <c r="I560" s="215" t="s">
        <v>30683</v>
      </c>
      <c r="J560" s="222" t="s">
        <v>5681</v>
      </c>
      <c r="K560" s="215" t="s">
        <v>330</v>
      </c>
      <c r="L560" s="215" t="s">
        <v>5887</v>
      </c>
    </row>
    <row r="561" spans="1:12" s="215" customFormat="1" x14ac:dyDescent="0.25">
      <c r="A561" s="215" t="s">
        <v>160</v>
      </c>
      <c r="B561" s="215">
        <v>6246</v>
      </c>
      <c r="C561" s="215" t="s">
        <v>280</v>
      </c>
      <c r="D561" s="215">
        <v>502370079</v>
      </c>
      <c r="E561" s="221">
        <v>1060</v>
      </c>
      <c r="F561" s="215">
        <v>1272</v>
      </c>
      <c r="G561" s="215">
        <v>1004</v>
      </c>
      <c r="H561" s="221" t="s">
        <v>5766</v>
      </c>
      <c r="I561" s="215" t="s">
        <v>30684</v>
      </c>
      <c r="J561" s="222" t="s">
        <v>5681</v>
      </c>
      <c r="K561" s="215" t="s">
        <v>330</v>
      </c>
      <c r="L561" s="215" t="s">
        <v>5887</v>
      </c>
    </row>
    <row r="562" spans="1:12" s="215" customFormat="1" x14ac:dyDescent="0.25">
      <c r="A562" s="215" t="s">
        <v>160</v>
      </c>
      <c r="B562" s="215">
        <v>6246</v>
      </c>
      <c r="C562" s="215" t="s">
        <v>280</v>
      </c>
      <c r="D562" s="215">
        <v>502370142</v>
      </c>
      <c r="E562" s="221">
        <v>1060</v>
      </c>
      <c r="F562" s="215">
        <v>1274</v>
      </c>
      <c r="G562" s="215">
        <v>1004</v>
      </c>
      <c r="H562" s="221" t="s">
        <v>5766</v>
      </c>
      <c r="I562" s="215" t="s">
        <v>26045</v>
      </c>
      <c r="J562" s="222" t="s">
        <v>5681</v>
      </c>
      <c r="K562" s="215" t="s">
        <v>330</v>
      </c>
      <c r="L562" s="215" t="s">
        <v>5887</v>
      </c>
    </row>
    <row r="563" spans="1:12" s="215" customFormat="1" x14ac:dyDescent="0.25">
      <c r="A563" s="215" t="s">
        <v>160</v>
      </c>
      <c r="B563" s="215">
        <v>6248</v>
      </c>
      <c r="C563" s="215" t="s">
        <v>281</v>
      </c>
      <c r="D563" s="215">
        <v>9014738</v>
      </c>
      <c r="E563" s="221">
        <v>1060</v>
      </c>
      <c r="F563" s="215">
        <v>1274</v>
      </c>
      <c r="G563" s="215">
        <v>1004</v>
      </c>
      <c r="H563" s="221" t="s">
        <v>5766</v>
      </c>
      <c r="I563" s="215" t="s">
        <v>24168</v>
      </c>
      <c r="J563" s="222" t="s">
        <v>5681</v>
      </c>
      <c r="K563" s="215" t="s">
        <v>330</v>
      </c>
      <c r="L563" s="215" t="s">
        <v>5882</v>
      </c>
    </row>
    <row r="564" spans="1:12" s="215" customFormat="1" x14ac:dyDescent="0.25">
      <c r="A564" s="215" t="s">
        <v>160</v>
      </c>
      <c r="B564" s="215">
        <v>6248</v>
      </c>
      <c r="C564" s="215" t="s">
        <v>281</v>
      </c>
      <c r="D564" s="215">
        <v>101169162</v>
      </c>
      <c r="E564" s="221">
        <v>1060</v>
      </c>
      <c r="F564" s="215">
        <v>1261</v>
      </c>
      <c r="G564" s="215">
        <v>1004</v>
      </c>
      <c r="H564" s="221" t="s">
        <v>5766</v>
      </c>
      <c r="I564" s="215" t="s">
        <v>24169</v>
      </c>
      <c r="J564" s="222" t="s">
        <v>5681</v>
      </c>
      <c r="K564" s="215" t="s">
        <v>330</v>
      </c>
      <c r="L564" s="215" t="s">
        <v>5882</v>
      </c>
    </row>
    <row r="565" spans="1:12" s="215" customFormat="1" x14ac:dyDescent="0.25">
      <c r="A565" s="215" t="s">
        <v>160</v>
      </c>
      <c r="B565" s="215">
        <v>6248</v>
      </c>
      <c r="C565" s="215" t="s">
        <v>281</v>
      </c>
      <c r="D565" s="215">
        <v>190082397</v>
      </c>
      <c r="E565" s="221">
        <v>1060</v>
      </c>
      <c r="F565" s="215">
        <v>1274</v>
      </c>
      <c r="G565" s="215">
        <v>1004</v>
      </c>
      <c r="H565" s="221" t="s">
        <v>5766</v>
      </c>
      <c r="I565" s="215" t="s">
        <v>24170</v>
      </c>
      <c r="J565" s="222" t="s">
        <v>5681</v>
      </c>
      <c r="K565" s="215" t="s">
        <v>330</v>
      </c>
      <c r="L565" s="215" t="s">
        <v>5872</v>
      </c>
    </row>
    <row r="566" spans="1:12" s="215" customFormat="1" x14ac:dyDescent="0.25">
      <c r="A566" s="215" t="s">
        <v>160</v>
      </c>
      <c r="B566" s="215">
        <v>6248</v>
      </c>
      <c r="C566" s="215" t="s">
        <v>281</v>
      </c>
      <c r="D566" s="215">
        <v>190082892</v>
      </c>
      <c r="E566" s="221">
        <v>1060</v>
      </c>
      <c r="F566" s="215">
        <v>1252</v>
      </c>
      <c r="G566" s="215">
        <v>1004</v>
      </c>
      <c r="H566" s="221" t="s">
        <v>5766</v>
      </c>
      <c r="I566" s="215" t="s">
        <v>24170</v>
      </c>
      <c r="J566" s="222" t="s">
        <v>5681</v>
      </c>
      <c r="K566" s="215" t="s">
        <v>330</v>
      </c>
      <c r="L566" s="215" t="s">
        <v>5872</v>
      </c>
    </row>
    <row r="567" spans="1:12" s="215" customFormat="1" x14ac:dyDescent="0.25">
      <c r="A567" s="215" t="s">
        <v>160</v>
      </c>
      <c r="B567" s="215">
        <v>6248</v>
      </c>
      <c r="C567" s="215" t="s">
        <v>281</v>
      </c>
      <c r="D567" s="215">
        <v>190082989</v>
      </c>
      <c r="E567" s="221">
        <v>1060</v>
      </c>
      <c r="F567" s="215">
        <v>1274</v>
      </c>
      <c r="G567" s="215">
        <v>1004</v>
      </c>
      <c r="H567" s="221" t="s">
        <v>5766</v>
      </c>
      <c r="I567" s="215" t="s">
        <v>24171</v>
      </c>
      <c r="J567" s="222" t="s">
        <v>5681</v>
      </c>
      <c r="K567" s="215" t="s">
        <v>330</v>
      </c>
      <c r="L567" s="215" t="s">
        <v>5882</v>
      </c>
    </row>
    <row r="568" spans="1:12" s="215" customFormat="1" x14ac:dyDescent="0.25">
      <c r="A568" s="215" t="s">
        <v>160</v>
      </c>
      <c r="B568" s="215">
        <v>6248</v>
      </c>
      <c r="C568" s="215" t="s">
        <v>281</v>
      </c>
      <c r="D568" s="215">
        <v>190258254</v>
      </c>
      <c r="E568" s="221">
        <v>1060</v>
      </c>
      <c r="F568" s="215">
        <v>1242</v>
      </c>
      <c r="G568" s="215">
        <v>1004</v>
      </c>
      <c r="H568" s="221" t="s">
        <v>5766</v>
      </c>
      <c r="I568" s="215" t="s">
        <v>24172</v>
      </c>
      <c r="J568" s="222" t="s">
        <v>5681</v>
      </c>
      <c r="K568" s="215" t="s">
        <v>330</v>
      </c>
      <c r="L568" s="215" t="s">
        <v>5882</v>
      </c>
    </row>
    <row r="569" spans="1:12" s="215" customFormat="1" x14ac:dyDescent="0.25">
      <c r="A569" s="215" t="s">
        <v>160</v>
      </c>
      <c r="B569" s="215">
        <v>6248</v>
      </c>
      <c r="C569" s="215" t="s">
        <v>281</v>
      </c>
      <c r="D569" s="215">
        <v>190869472</v>
      </c>
      <c r="E569" s="221">
        <v>1060</v>
      </c>
      <c r="F569" s="215">
        <v>1220</v>
      </c>
      <c r="G569" s="215">
        <v>1004</v>
      </c>
      <c r="H569" s="221" t="s">
        <v>5766</v>
      </c>
      <c r="I569" s="215" t="s">
        <v>24173</v>
      </c>
      <c r="J569" s="222" t="s">
        <v>5681</v>
      </c>
      <c r="K569" s="215" t="s">
        <v>330</v>
      </c>
      <c r="L569" s="215" t="s">
        <v>5882</v>
      </c>
    </row>
    <row r="570" spans="1:12" s="215" customFormat="1" x14ac:dyDescent="0.25">
      <c r="A570" s="215" t="s">
        <v>160</v>
      </c>
      <c r="B570" s="215">
        <v>6248</v>
      </c>
      <c r="C570" s="215" t="s">
        <v>281</v>
      </c>
      <c r="D570" s="215">
        <v>191163650</v>
      </c>
      <c r="E570" s="221">
        <v>1060</v>
      </c>
      <c r="F570" s="215">
        <v>1242</v>
      </c>
      <c r="G570" s="215">
        <v>1004</v>
      </c>
      <c r="H570" s="221" t="s">
        <v>5766</v>
      </c>
      <c r="I570" s="215" t="s">
        <v>24174</v>
      </c>
      <c r="J570" s="222" t="s">
        <v>5681</v>
      </c>
      <c r="K570" s="215" t="s">
        <v>330</v>
      </c>
      <c r="L570" s="215" t="s">
        <v>5882</v>
      </c>
    </row>
    <row r="571" spans="1:12" s="215" customFormat="1" x14ac:dyDescent="0.25">
      <c r="A571" s="215" t="s">
        <v>160</v>
      </c>
      <c r="B571" s="215">
        <v>6248</v>
      </c>
      <c r="C571" s="215" t="s">
        <v>281</v>
      </c>
      <c r="D571" s="215">
        <v>191426716</v>
      </c>
      <c r="E571" s="221">
        <v>1060</v>
      </c>
      <c r="F571" s="215">
        <v>1242</v>
      </c>
      <c r="G571" s="215">
        <v>1004</v>
      </c>
      <c r="H571" s="221" t="s">
        <v>5766</v>
      </c>
      <c r="I571" s="215" t="s">
        <v>30685</v>
      </c>
      <c r="J571" s="222" t="s">
        <v>5681</v>
      </c>
      <c r="K571" s="215" t="s">
        <v>330</v>
      </c>
      <c r="L571" s="215" t="s">
        <v>8477</v>
      </c>
    </row>
    <row r="572" spans="1:12" s="215" customFormat="1" x14ac:dyDescent="0.25">
      <c r="A572" s="215" t="s">
        <v>160</v>
      </c>
      <c r="B572" s="215">
        <v>6248</v>
      </c>
      <c r="C572" s="215" t="s">
        <v>281</v>
      </c>
      <c r="D572" s="215">
        <v>191594388</v>
      </c>
      <c r="E572" s="221">
        <v>1020</v>
      </c>
      <c r="F572" s="215">
        <v>1122</v>
      </c>
      <c r="G572" s="215">
        <v>1004</v>
      </c>
      <c r="H572" s="221" t="s">
        <v>5766</v>
      </c>
      <c r="I572" s="215" t="s">
        <v>24175</v>
      </c>
      <c r="J572" s="222" t="s">
        <v>5681</v>
      </c>
      <c r="K572" s="215" t="s">
        <v>330</v>
      </c>
      <c r="L572" s="215" t="s">
        <v>5892</v>
      </c>
    </row>
    <row r="573" spans="1:12" s="215" customFormat="1" x14ac:dyDescent="0.25">
      <c r="A573" s="215" t="s">
        <v>160</v>
      </c>
      <c r="B573" s="215">
        <v>6248</v>
      </c>
      <c r="C573" s="215" t="s">
        <v>281</v>
      </c>
      <c r="D573" s="215">
        <v>191635271</v>
      </c>
      <c r="E573" s="221">
        <v>1080</v>
      </c>
      <c r="F573" s="215">
        <v>1274</v>
      </c>
      <c r="G573" s="215">
        <v>1004</v>
      </c>
      <c r="H573" s="221" t="s">
        <v>5765</v>
      </c>
      <c r="I573" s="215" t="s">
        <v>7024</v>
      </c>
      <c r="J573" s="222" t="s">
        <v>5681</v>
      </c>
      <c r="K573" s="215" t="s">
        <v>330</v>
      </c>
      <c r="L573" s="215" t="s">
        <v>5883</v>
      </c>
    </row>
    <row r="574" spans="1:12" s="215" customFormat="1" x14ac:dyDescent="0.25">
      <c r="A574" s="215" t="s">
        <v>160</v>
      </c>
      <c r="B574" s="215">
        <v>6248</v>
      </c>
      <c r="C574" s="215" t="s">
        <v>281</v>
      </c>
      <c r="D574" s="215">
        <v>191649912</v>
      </c>
      <c r="E574" s="221">
        <v>1080</v>
      </c>
      <c r="F574" s="215">
        <v>1274</v>
      </c>
      <c r="G574" s="215">
        <v>1004</v>
      </c>
      <c r="H574" s="221" t="s">
        <v>5765</v>
      </c>
      <c r="I574" s="215" t="s">
        <v>5757</v>
      </c>
      <c r="J574" s="222" t="s">
        <v>5681</v>
      </c>
      <c r="K574" s="215" t="s">
        <v>330</v>
      </c>
      <c r="L574" s="215" t="s">
        <v>5883</v>
      </c>
    </row>
    <row r="575" spans="1:12" s="215" customFormat="1" x14ac:dyDescent="0.25">
      <c r="A575" s="215" t="s">
        <v>160</v>
      </c>
      <c r="B575" s="215">
        <v>6248</v>
      </c>
      <c r="C575" s="215" t="s">
        <v>281</v>
      </c>
      <c r="D575" s="215">
        <v>191736532</v>
      </c>
      <c r="E575" s="221">
        <v>1060</v>
      </c>
      <c r="F575" s="215">
        <v>1242</v>
      </c>
      <c r="G575" s="215">
        <v>1004</v>
      </c>
      <c r="H575" s="221" t="s">
        <v>5766</v>
      </c>
      <c r="I575" s="215" t="s">
        <v>24176</v>
      </c>
      <c r="J575" s="222" t="s">
        <v>5681</v>
      </c>
      <c r="K575" s="215" t="s">
        <v>330</v>
      </c>
      <c r="L575" s="215" t="s">
        <v>5882</v>
      </c>
    </row>
    <row r="576" spans="1:12" s="215" customFormat="1" x14ac:dyDescent="0.25">
      <c r="A576" s="215" t="s">
        <v>160</v>
      </c>
      <c r="B576" s="215">
        <v>6248</v>
      </c>
      <c r="C576" s="215" t="s">
        <v>281</v>
      </c>
      <c r="D576" s="215">
        <v>191917945</v>
      </c>
      <c r="E576" s="221">
        <v>1020</v>
      </c>
      <c r="F576" s="215">
        <v>1122</v>
      </c>
      <c r="G576" s="215">
        <v>1004</v>
      </c>
      <c r="H576" s="221" t="s">
        <v>5766</v>
      </c>
      <c r="I576" s="215" t="s">
        <v>24177</v>
      </c>
      <c r="J576" s="222" t="s">
        <v>5681</v>
      </c>
      <c r="K576" s="215" t="s">
        <v>330</v>
      </c>
      <c r="L576" s="215" t="s">
        <v>5884</v>
      </c>
    </row>
    <row r="577" spans="1:12" s="215" customFormat="1" x14ac:dyDescent="0.25">
      <c r="A577" s="215" t="s">
        <v>160</v>
      </c>
      <c r="B577" s="215">
        <v>6248</v>
      </c>
      <c r="C577" s="215" t="s">
        <v>281</v>
      </c>
      <c r="D577" s="215">
        <v>191964208</v>
      </c>
      <c r="E577" s="221">
        <v>1060</v>
      </c>
      <c r="F577" s="215">
        <v>1230</v>
      </c>
      <c r="G577" s="215">
        <v>1004</v>
      </c>
      <c r="H577" s="221" t="s">
        <v>5766</v>
      </c>
      <c r="I577" s="215" t="s">
        <v>24178</v>
      </c>
      <c r="J577" s="222" t="s">
        <v>5681</v>
      </c>
      <c r="K577" s="215" t="s">
        <v>330</v>
      </c>
      <c r="L577" s="215" t="s">
        <v>5887</v>
      </c>
    </row>
    <row r="578" spans="1:12" s="215" customFormat="1" x14ac:dyDescent="0.25">
      <c r="A578" s="215" t="s">
        <v>160</v>
      </c>
      <c r="B578" s="215">
        <v>6248</v>
      </c>
      <c r="C578" s="215" t="s">
        <v>281</v>
      </c>
      <c r="D578" s="215">
        <v>191968887</v>
      </c>
      <c r="E578" s="221">
        <v>1080</v>
      </c>
      <c r="F578" s="215">
        <v>1274</v>
      </c>
      <c r="G578" s="215">
        <v>1004</v>
      </c>
      <c r="H578" s="221" t="s">
        <v>5765</v>
      </c>
      <c r="I578" s="215" t="s">
        <v>5758</v>
      </c>
      <c r="J578" s="222" t="s">
        <v>5681</v>
      </c>
      <c r="K578" s="215" t="s">
        <v>330</v>
      </c>
      <c r="L578" s="215" t="s">
        <v>5883</v>
      </c>
    </row>
    <row r="579" spans="1:12" s="215" customFormat="1" x14ac:dyDescent="0.25">
      <c r="A579" s="215" t="s">
        <v>160</v>
      </c>
      <c r="B579" s="215">
        <v>6248</v>
      </c>
      <c r="C579" s="215" t="s">
        <v>281</v>
      </c>
      <c r="D579" s="215">
        <v>191975575</v>
      </c>
      <c r="E579" s="221">
        <v>1060</v>
      </c>
      <c r="F579" s="215">
        <v>1242</v>
      </c>
      <c r="G579" s="215">
        <v>1004</v>
      </c>
      <c r="H579" s="221" t="s">
        <v>5766</v>
      </c>
      <c r="I579" s="215" t="s">
        <v>24179</v>
      </c>
      <c r="J579" s="222" t="s">
        <v>5681</v>
      </c>
      <c r="K579" s="215" t="s">
        <v>330</v>
      </c>
      <c r="L579" s="215" t="s">
        <v>5882</v>
      </c>
    </row>
    <row r="580" spans="1:12" s="215" customFormat="1" x14ac:dyDescent="0.25">
      <c r="A580" s="215" t="s">
        <v>160</v>
      </c>
      <c r="B580" s="215">
        <v>6252</v>
      </c>
      <c r="C580" s="215" t="s">
        <v>283</v>
      </c>
      <c r="D580" s="215">
        <v>191042651</v>
      </c>
      <c r="E580" s="221">
        <v>1020</v>
      </c>
      <c r="F580" s="215">
        <v>1242</v>
      </c>
      <c r="G580" s="215">
        <v>1004</v>
      </c>
      <c r="H580" s="221" t="s">
        <v>5766</v>
      </c>
      <c r="I580" s="215" t="s">
        <v>24180</v>
      </c>
      <c r="J580" s="222" t="s">
        <v>5681</v>
      </c>
      <c r="K580" s="215" t="s">
        <v>330</v>
      </c>
      <c r="L580" s="215" t="s">
        <v>5884</v>
      </c>
    </row>
    <row r="581" spans="1:12" s="215" customFormat="1" x14ac:dyDescent="0.25">
      <c r="A581" s="215" t="s">
        <v>160</v>
      </c>
      <c r="B581" s="215">
        <v>6252</v>
      </c>
      <c r="C581" s="215" t="s">
        <v>283</v>
      </c>
      <c r="D581" s="215">
        <v>191613857</v>
      </c>
      <c r="E581" s="221">
        <v>1020</v>
      </c>
      <c r="F581" s="215">
        <v>1122</v>
      </c>
      <c r="G581" s="215">
        <v>1003</v>
      </c>
      <c r="H581" s="221" t="s">
        <v>5766</v>
      </c>
      <c r="I581" s="215" t="s">
        <v>24181</v>
      </c>
      <c r="J581" s="222" t="s">
        <v>5681</v>
      </c>
      <c r="K581" s="215" t="s">
        <v>330</v>
      </c>
      <c r="L581" s="215" t="s">
        <v>7502</v>
      </c>
    </row>
    <row r="582" spans="1:12" s="215" customFormat="1" x14ac:dyDescent="0.25">
      <c r="A582" s="215" t="s">
        <v>160</v>
      </c>
      <c r="B582" s="215">
        <v>6252</v>
      </c>
      <c r="C582" s="215" t="s">
        <v>283</v>
      </c>
      <c r="D582" s="215">
        <v>191613915</v>
      </c>
      <c r="E582" s="221">
        <v>1020</v>
      </c>
      <c r="F582" s="215">
        <v>1122</v>
      </c>
      <c r="G582" s="215">
        <v>1004</v>
      </c>
      <c r="H582" s="221" t="s">
        <v>5766</v>
      </c>
      <c r="I582" s="215" t="s">
        <v>24181</v>
      </c>
      <c r="J582" s="222" t="s">
        <v>5681</v>
      </c>
      <c r="K582" s="215" t="s">
        <v>330</v>
      </c>
      <c r="L582" s="215" t="s">
        <v>7502</v>
      </c>
    </row>
    <row r="583" spans="1:12" s="215" customFormat="1" x14ac:dyDescent="0.25">
      <c r="A583" s="215" t="s">
        <v>160</v>
      </c>
      <c r="B583" s="215">
        <v>6252</v>
      </c>
      <c r="C583" s="215" t="s">
        <v>283</v>
      </c>
      <c r="D583" s="215">
        <v>191719559</v>
      </c>
      <c r="E583" s="221">
        <v>1020</v>
      </c>
      <c r="F583" s="215">
        <v>1121</v>
      </c>
      <c r="G583" s="215">
        <v>1004</v>
      </c>
      <c r="H583" s="221" t="s">
        <v>5766</v>
      </c>
      <c r="I583" s="215" t="s">
        <v>24182</v>
      </c>
      <c r="J583" s="222" t="s">
        <v>5681</v>
      </c>
      <c r="K583" s="215" t="s">
        <v>330</v>
      </c>
      <c r="L583" s="215" t="s">
        <v>5884</v>
      </c>
    </row>
    <row r="584" spans="1:12" s="215" customFormat="1" x14ac:dyDescent="0.25">
      <c r="A584" s="215" t="s">
        <v>160</v>
      </c>
      <c r="B584" s="215">
        <v>6252</v>
      </c>
      <c r="C584" s="215" t="s">
        <v>283</v>
      </c>
      <c r="D584" s="215">
        <v>191969595</v>
      </c>
      <c r="E584" s="221">
        <v>1060</v>
      </c>
      <c r="F584" s="215">
        <v>1274</v>
      </c>
      <c r="G584" s="215">
        <v>1004</v>
      </c>
      <c r="H584" s="221" t="s">
        <v>5766</v>
      </c>
      <c r="I584" s="215" t="s">
        <v>24183</v>
      </c>
      <c r="J584" s="222" t="s">
        <v>5681</v>
      </c>
      <c r="K584" s="215" t="s">
        <v>330</v>
      </c>
      <c r="L584" s="215" t="s">
        <v>5882</v>
      </c>
    </row>
    <row r="585" spans="1:12" s="215" customFormat="1" x14ac:dyDescent="0.25">
      <c r="A585" s="215" t="s">
        <v>160</v>
      </c>
      <c r="B585" s="215">
        <v>6252</v>
      </c>
      <c r="C585" s="215" t="s">
        <v>283</v>
      </c>
      <c r="D585" s="215">
        <v>192011563</v>
      </c>
      <c r="E585" s="221">
        <v>1030</v>
      </c>
      <c r="F585" s="215">
        <v>1122</v>
      </c>
      <c r="G585" s="215">
        <v>1004</v>
      </c>
      <c r="H585" s="221" t="s">
        <v>5766</v>
      </c>
      <c r="I585" s="215" t="s">
        <v>24184</v>
      </c>
      <c r="J585" s="222" t="s">
        <v>5681</v>
      </c>
      <c r="K585" s="215" t="s">
        <v>330</v>
      </c>
      <c r="L585" s="215" t="s">
        <v>11872</v>
      </c>
    </row>
    <row r="586" spans="1:12" s="215" customFormat="1" x14ac:dyDescent="0.25">
      <c r="A586" s="215" t="s">
        <v>160</v>
      </c>
      <c r="B586" s="215">
        <v>6252</v>
      </c>
      <c r="C586" s="215" t="s">
        <v>283</v>
      </c>
      <c r="D586" s="215">
        <v>192011790</v>
      </c>
      <c r="E586" s="221">
        <v>1030</v>
      </c>
      <c r="F586" s="215">
        <v>1122</v>
      </c>
      <c r="G586" s="215">
        <v>1004</v>
      </c>
      <c r="H586" s="221" t="s">
        <v>5766</v>
      </c>
      <c r="I586" s="215" t="s">
        <v>24184</v>
      </c>
      <c r="J586" s="222" t="s">
        <v>5681</v>
      </c>
      <c r="K586" s="215" t="s">
        <v>330</v>
      </c>
      <c r="L586" s="215" t="s">
        <v>11872</v>
      </c>
    </row>
    <row r="587" spans="1:12" s="215" customFormat="1" x14ac:dyDescent="0.25">
      <c r="A587" s="215" t="s">
        <v>160</v>
      </c>
      <c r="B587" s="215">
        <v>6252</v>
      </c>
      <c r="C587" s="215" t="s">
        <v>283</v>
      </c>
      <c r="D587" s="215">
        <v>400086922</v>
      </c>
      <c r="E587" s="221">
        <v>1080</v>
      </c>
      <c r="F587" s="215">
        <v>1274</v>
      </c>
      <c r="G587" s="215">
        <v>1004</v>
      </c>
      <c r="H587" s="221" t="s">
        <v>5765</v>
      </c>
      <c r="I587" s="215" t="s">
        <v>8350</v>
      </c>
      <c r="J587" s="222" t="s">
        <v>5681</v>
      </c>
      <c r="K587" s="215" t="s">
        <v>330</v>
      </c>
      <c r="L587" s="215" t="s">
        <v>5883</v>
      </c>
    </row>
    <row r="588" spans="1:12" s="215" customFormat="1" x14ac:dyDescent="0.25">
      <c r="A588" s="215" t="s">
        <v>160</v>
      </c>
      <c r="B588" s="215">
        <v>6252</v>
      </c>
      <c r="C588" s="215" t="s">
        <v>283</v>
      </c>
      <c r="D588" s="215">
        <v>502070083</v>
      </c>
      <c r="E588" s="221">
        <v>1080</v>
      </c>
      <c r="F588" s="215">
        <v>1274</v>
      </c>
      <c r="G588" s="215">
        <v>1004</v>
      </c>
      <c r="H588" s="221" t="s">
        <v>5765</v>
      </c>
      <c r="I588" s="215" t="s">
        <v>7025</v>
      </c>
      <c r="J588" s="222" t="s">
        <v>5681</v>
      </c>
      <c r="K588" s="215" t="s">
        <v>330</v>
      </c>
      <c r="L588" s="215" t="s">
        <v>5883</v>
      </c>
    </row>
    <row r="589" spans="1:12" s="215" customFormat="1" x14ac:dyDescent="0.25">
      <c r="A589" s="215" t="s">
        <v>160</v>
      </c>
      <c r="B589" s="215">
        <v>6253</v>
      </c>
      <c r="C589" s="215" t="s">
        <v>284</v>
      </c>
      <c r="D589" s="215">
        <v>190785349</v>
      </c>
      <c r="E589" s="221">
        <v>1010</v>
      </c>
      <c r="G589" s="215">
        <v>1004</v>
      </c>
      <c r="H589" s="221" t="s">
        <v>5765</v>
      </c>
      <c r="I589" s="215" t="s">
        <v>7026</v>
      </c>
      <c r="J589" s="222" t="s">
        <v>5681</v>
      </c>
      <c r="K589" s="215" t="s">
        <v>5743</v>
      </c>
      <c r="L589" s="215" t="s">
        <v>7505</v>
      </c>
    </row>
    <row r="590" spans="1:12" s="215" customFormat="1" x14ac:dyDescent="0.25">
      <c r="A590" s="215" t="s">
        <v>160</v>
      </c>
      <c r="B590" s="215">
        <v>6253</v>
      </c>
      <c r="C590" s="215" t="s">
        <v>284</v>
      </c>
      <c r="D590" s="215">
        <v>190785389</v>
      </c>
      <c r="E590" s="221">
        <v>1010</v>
      </c>
      <c r="G590" s="215">
        <v>1004</v>
      </c>
      <c r="H590" s="221" t="s">
        <v>5765</v>
      </c>
      <c r="I590" s="215" t="s">
        <v>7026</v>
      </c>
      <c r="J590" s="222" t="s">
        <v>5681</v>
      </c>
      <c r="K590" s="215" t="s">
        <v>5743</v>
      </c>
      <c r="L590" s="215" t="s">
        <v>7506</v>
      </c>
    </row>
    <row r="591" spans="1:12" s="215" customFormat="1" x14ac:dyDescent="0.25">
      <c r="A591" s="215" t="s">
        <v>160</v>
      </c>
      <c r="B591" s="215">
        <v>6253</v>
      </c>
      <c r="C591" s="215" t="s">
        <v>284</v>
      </c>
      <c r="D591" s="215">
        <v>190857218</v>
      </c>
      <c r="E591" s="221">
        <v>1060</v>
      </c>
      <c r="F591" s="215">
        <v>1242</v>
      </c>
      <c r="G591" s="215">
        <v>1004</v>
      </c>
      <c r="H591" s="221" t="s">
        <v>5766</v>
      </c>
      <c r="I591" s="215" t="s">
        <v>24185</v>
      </c>
      <c r="J591" s="222" t="s">
        <v>5681</v>
      </c>
      <c r="K591" s="215" t="s">
        <v>330</v>
      </c>
      <c r="L591" s="215" t="s">
        <v>5882</v>
      </c>
    </row>
    <row r="592" spans="1:12" s="215" customFormat="1" x14ac:dyDescent="0.25">
      <c r="A592" s="215" t="s">
        <v>160</v>
      </c>
      <c r="B592" s="215">
        <v>6253</v>
      </c>
      <c r="C592" s="215" t="s">
        <v>284</v>
      </c>
      <c r="D592" s="215">
        <v>191577611</v>
      </c>
      <c r="E592" s="221">
        <v>1020</v>
      </c>
      <c r="F592" s="215">
        <v>1110</v>
      </c>
      <c r="G592" s="215">
        <v>1004</v>
      </c>
      <c r="H592" s="221" t="s">
        <v>5766</v>
      </c>
      <c r="I592" s="215" t="s">
        <v>24186</v>
      </c>
      <c r="J592" s="222" t="s">
        <v>5681</v>
      </c>
      <c r="K592" s="215" t="s">
        <v>330</v>
      </c>
      <c r="L592" s="215" t="s">
        <v>26071</v>
      </c>
    </row>
    <row r="593" spans="1:12" s="215" customFormat="1" x14ac:dyDescent="0.25">
      <c r="A593" s="215" t="s">
        <v>160</v>
      </c>
      <c r="B593" s="215">
        <v>6253</v>
      </c>
      <c r="C593" s="215" t="s">
        <v>284</v>
      </c>
      <c r="D593" s="215">
        <v>191577612</v>
      </c>
      <c r="E593" s="221">
        <v>1020</v>
      </c>
      <c r="F593" s="215">
        <v>1110</v>
      </c>
      <c r="G593" s="215">
        <v>1004</v>
      </c>
      <c r="H593" s="221" t="s">
        <v>5766</v>
      </c>
      <c r="I593" s="215" t="s">
        <v>24187</v>
      </c>
      <c r="J593" s="222" t="s">
        <v>5681</v>
      </c>
      <c r="K593" s="215" t="s">
        <v>330</v>
      </c>
      <c r="L593" s="215" t="s">
        <v>26072</v>
      </c>
    </row>
    <row r="594" spans="1:12" s="215" customFormat="1" x14ac:dyDescent="0.25">
      <c r="A594" s="215" t="s">
        <v>160</v>
      </c>
      <c r="B594" s="215">
        <v>6253</v>
      </c>
      <c r="C594" s="215" t="s">
        <v>284</v>
      </c>
      <c r="D594" s="215">
        <v>191581191</v>
      </c>
      <c r="E594" s="221">
        <v>1020</v>
      </c>
      <c r="F594" s="215">
        <v>1110</v>
      </c>
      <c r="G594" s="215">
        <v>1004</v>
      </c>
      <c r="H594" s="221" t="s">
        <v>5766</v>
      </c>
      <c r="I594" s="215" t="s">
        <v>24188</v>
      </c>
      <c r="J594" s="222" t="s">
        <v>5681</v>
      </c>
      <c r="K594" s="215" t="s">
        <v>330</v>
      </c>
      <c r="L594" s="215" t="s">
        <v>5886</v>
      </c>
    </row>
    <row r="595" spans="1:12" s="215" customFormat="1" x14ac:dyDescent="0.25">
      <c r="A595" s="215" t="s">
        <v>160</v>
      </c>
      <c r="B595" s="215">
        <v>6253</v>
      </c>
      <c r="C595" s="215" t="s">
        <v>284</v>
      </c>
      <c r="D595" s="215">
        <v>191584971</v>
      </c>
      <c r="E595" s="221">
        <v>1020</v>
      </c>
      <c r="F595" s="215">
        <v>1110</v>
      </c>
      <c r="G595" s="215">
        <v>1004</v>
      </c>
      <c r="H595" s="221" t="s">
        <v>5766</v>
      </c>
      <c r="I595" s="215" t="s">
        <v>5759</v>
      </c>
      <c r="J595" s="222" t="s">
        <v>5681</v>
      </c>
      <c r="K595" s="215" t="s">
        <v>330</v>
      </c>
      <c r="L595" s="215" t="s">
        <v>5884</v>
      </c>
    </row>
    <row r="596" spans="1:12" s="215" customFormat="1" x14ac:dyDescent="0.25">
      <c r="A596" s="215" t="s">
        <v>160</v>
      </c>
      <c r="B596" s="215">
        <v>6253</v>
      </c>
      <c r="C596" s="215" t="s">
        <v>284</v>
      </c>
      <c r="D596" s="215">
        <v>192016594</v>
      </c>
      <c r="E596" s="221">
        <v>1060</v>
      </c>
      <c r="F596" s="215">
        <v>1242</v>
      </c>
      <c r="G596" s="215">
        <v>1004</v>
      </c>
      <c r="H596" s="221" t="s">
        <v>5766</v>
      </c>
      <c r="I596" s="215" t="s">
        <v>24189</v>
      </c>
      <c r="J596" s="222" t="s">
        <v>5681</v>
      </c>
      <c r="K596" s="215" t="s">
        <v>330</v>
      </c>
      <c r="L596" s="215" t="s">
        <v>5882</v>
      </c>
    </row>
    <row r="597" spans="1:12" s="215" customFormat="1" x14ac:dyDescent="0.25">
      <c r="A597" s="215" t="s">
        <v>160</v>
      </c>
      <c r="B597" s="215">
        <v>6253</v>
      </c>
      <c r="C597" s="215" t="s">
        <v>284</v>
      </c>
      <c r="D597" s="215">
        <v>502370714</v>
      </c>
      <c r="E597" s="221">
        <v>1060</v>
      </c>
      <c r="F597" s="215">
        <v>1274</v>
      </c>
      <c r="G597" s="215">
        <v>1004</v>
      </c>
      <c r="H597" s="221" t="s">
        <v>5766</v>
      </c>
      <c r="I597" s="215" t="s">
        <v>30686</v>
      </c>
      <c r="J597" s="222" t="s">
        <v>5681</v>
      </c>
      <c r="K597" s="215" t="s">
        <v>330</v>
      </c>
      <c r="L597" s="215" t="s">
        <v>5887</v>
      </c>
    </row>
    <row r="598" spans="1:12" s="215" customFormat="1" x14ac:dyDescent="0.25">
      <c r="A598" s="215" t="s">
        <v>160</v>
      </c>
      <c r="B598" s="215">
        <v>6253</v>
      </c>
      <c r="C598" s="215" t="s">
        <v>284</v>
      </c>
      <c r="D598" s="215">
        <v>502371697</v>
      </c>
      <c r="E598" s="221">
        <v>1060</v>
      </c>
      <c r="F598" s="215">
        <v>1274</v>
      </c>
      <c r="G598" s="215">
        <v>1004</v>
      </c>
      <c r="H598" s="221" t="s">
        <v>5766</v>
      </c>
      <c r="I598" s="215" t="s">
        <v>30687</v>
      </c>
      <c r="J598" s="222" t="s">
        <v>5681</v>
      </c>
      <c r="K598" s="215" t="s">
        <v>330</v>
      </c>
      <c r="L598" s="215" t="s">
        <v>5887</v>
      </c>
    </row>
    <row r="599" spans="1:12" s="215" customFormat="1" x14ac:dyDescent="0.25">
      <c r="A599" s="215" t="s">
        <v>160</v>
      </c>
      <c r="B599" s="215">
        <v>6253</v>
      </c>
      <c r="C599" s="215" t="s">
        <v>284</v>
      </c>
      <c r="D599" s="215">
        <v>502372366</v>
      </c>
      <c r="E599" s="221">
        <v>1060</v>
      </c>
      <c r="F599" s="215">
        <v>1242</v>
      </c>
      <c r="G599" s="215">
        <v>1004</v>
      </c>
      <c r="H599" s="221" t="s">
        <v>5766</v>
      </c>
      <c r="I599" s="215" t="s">
        <v>27139</v>
      </c>
      <c r="J599" s="222" t="s">
        <v>5681</v>
      </c>
      <c r="K599" s="215" t="s">
        <v>330</v>
      </c>
      <c r="L599" s="215" t="s">
        <v>5882</v>
      </c>
    </row>
    <row r="600" spans="1:12" s="215" customFormat="1" x14ac:dyDescent="0.25">
      <c r="A600" s="215" t="s">
        <v>160</v>
      </c>
      <c r="B600" s="215">
        <v>6254</v>
      </c>
      <c r="C600" s="215" t="s">
        <v>403</v>
      </c>
      <c r="D600" s="215">
        <v>502374108</v>
      </c>
      <c r="E600" s="221">
        <v>1080</v>
      </c>
      <c r="F600" s="215">
        <v>1242</v>
      </c>
      <c r="G600" s="215">
        <v>1004</v>
      </c>
      <c r="H600" s="221" t="s">
        <v>5765</v>
      </c>
      <c r="I600" s="215" t="s">
        <v>27951</v>
      </c>
      <c r="J600" s="222" t="s">
        <v>5681</v>
      </c>
      <c r="K600" s="215" t="s">
        <v>330</v>
      </c>
      <c r="L600" s="215" t="s">
        <v>5883</v>
      </c>
    </row>
    <row r="601" spans="1:12" s="215" customFormat="1" x14ac:dyDescent="0.25">
      <c r="A601" s="215" t="s">
        <v>160</v>
      </c>
      <c r="B601" s="215">
        <v>6254</v>
      </c>
      <c r="C601" s="215" t="s">
        <v>403</v>
      </c>
      <c r="D601" s="215">
        <v>502374386</v>
      </c>
      <c r="E601" s="221">
        <v>1060</v>
      </c>
      <c r="F601" s="215">
        <v>1274</v>
      </c>
      <c r="G601" s="215">
        <v>1004</v>
      </c>
      <c r="H601" s="221" t="s">
        <v>5766</v>
      </c>
      <c r="I601" s="215" t="s">
        <v>28113</v>
      </c>
      <c r="J601" s="222" t="s">
        <v>5681</v>
      </c>
      <c r="K601" s="215" t="s">
        <v>330</v>
      </c>
      <c r="L601" s="215" t="s">
        <v>5887</v>
      </c>
    </row>
    <row r="602" spans="1:12" s="215" customFormat="1" x14ac:dyDescent="0.25">
      <c r="A602" s="215" t="s">
        <v>160</v>
      </c>
      <c r="B602" s="215">
        <v>6254</v>
      </c>
      <c r="C602" s="215" t="s">
        <v>403</v>
      </c>
      <c r="D602" s="215">
        <v>502374476</v>
      </c>
      <c r="E602" s="221">
        <v>1060</v>
      </c>
      <c r="F602" s="215">
        <v>1274</v>
      </c>
      <c r="G602" s="215">
        <v>1004</v>
      </c>
      <c r="H602" s="221" t="s">
        <v>5766</v>
      </c>
      <c r="I602" s="215" t="s">
        <v>27952</v>
      </c>
      <c r="J602" s="222" t="s">
        <v>5681</v>
      </c>
      <c r="K602" s="215" t="s">
        <v>330</v>
      </c>
      <c r="L602" s="215" t="s">
        <v>5882</v>
      </c>
    </row>
    <row r="603" spans="1:12" s="215" customFormat="1" x14ac:dyDescent="0.25">
      <c r="A603" s="215" t="s">
        <v>160</v>
      </c>
      <c r="B603" s="215">
        <v>6254</v>
      </c>
      <c r="C603" s="215" t="s">
        <v>403</v>
      </c>
      <c r="D603" s="215">
        <v>502374613</v>
      </c>
      <c r="E603" s="221">
        <v>1060</v>
      </c>
      <c r="F603" s="215">
        <v>1274</v>
      </c>
      <c r="G603" s="215">
        <v>1004</v>
      </c>
      <c r="H603" s="221" t="s">
        <v>5766</v>
      </c>
      <c r="I603" s="215" t="s">
        <v>30688</v>
      </c>
      <c r="J603" s="222" t="s">
        <v>5681</v>
      </c>
      <c r="K603" s="215" t="s">
        <v>330</v>
      </c>
      <c r="L603" s="215" t="s">
        <v>5887</v>
      </c>
    </row>
    <row r="604" spans="1:12" s="215" customFormat="1" x14ac:dyDescent="0.25">
      <c r="A604" s="215" t="s">
        <v>160</v>
      </c>
      <c r="B604" s="215">
        <v>6261</v>
      </c>
      <c r="C604" s="215" t="s">
        <v>285</v>
      </c>
      <c r="D604" s="215">
        <v>190545988</v>
      </c>
      <c r="E604" s="221">
        <v>1080</v>
      </c>
      <c r="F604" s="215">
        <v>1274</v>
      </c>
      <c r="G604" s="215">
        <v>1004</v>
      </c>
      <c r="H604" s="221" t="s">
        <v>5765</v>
      </c>
      <c r="I604" s="215" t="s">
        <v>7027</v>
      </c>
      <c r="J604" s="222" t="s">
        <v>5681</v>
      </c>
      <c r="K604" s="215" t="s">
        <v>330</v>
      </c>
      <c r="L604" s="215" t="s">
        <v>5883</v>
      </c>
    </row>
    <row r="605" spans="1:12" s="215" customFormat="1" x14ac:dyDescent="0.25">
      <c r="A605" s="215" t="s">
        <v>160</v>
      </c>
      <c r="B605" s="215">
        <v>6261</v>
      </c>
      <c r="C605" s="215" t="s">
        <v>285</v>
      </c>
      <c r="D605" s="215">
        <v>191035010</v>
      </c>
      <c r="E605" s="221">
        <v>1060</v>
      </c>
      <c r="F605" s="215">
        <v>1242</v>
      </c>
      <c r="G605" s="215">
        <v>1004</v>
      </c>
      <c r="H605" s="221" t="s">
        <v>5766</v>
      </c>
      <c r="I605" s="215" t="s">
        <v>24190</v>
      </c>
      <c r="J605" s="222" t="s">
        <v>5681</v>
      </c>
      <c r="K605" s="215" t="s">
        <v>330</v>
      </c>
      <c r="L605" s="215" t="s">
        <v>5882</v>
      </c>
    </row>
    <row r="606" spans="1:12" s="215" customFormat="1" x14ac:dyDescent="0.25">
      <c r="A606" s="215" t="s">
        <v>160</v>
      </c>
      <c r="B606" s="215">
        <v>6261</v>
      </c>
      <c r="C606" s="215" t="s">
        <v>285</v>
      </c>
      <c r="D606" s="215">
        <v>191757831</v>
      </c>
      <c r="E606" s="221">
        <v>1020</v>
      </c>
      <c r="F606" s="215">
        <v>1110</v>
      </c>
      <c r="G606" s="215">
        <v>1004</v>
      </c>
      <c r="H606" s="221" t="s">
        <v>5766</v>
      </c>
      <c r="I606" s="215" t="s">
        <v>24191</v>
      </c>
      <c r="J606" s="222" t="s">
        <v>5681</v>
      </c>
      <c r="K606" s="215" t="s">
        <v>330</v>
      </c>
      <c r="L606" s="215" t="s">
        <v>5884</v>
      </c>
    </row>
    <row r="607" spans="1:12" s="215" customFormat="1" x14ac:dyDescent="0.25">
      <c r="A607" s="215" t="s">
        <v>160</v>
      </c>
      <c r="B607" s="215">
        <v>6261</v>
      </c>
      <c r="C607" s="215" t="s">
        <v>285</v>
      </c>
      <c r="D607" s="215">
        <v>500006874</v>
      </c>
      <c r="E607" s="221">
        <v>1020</v>
      </c>
      <c r="F607" s="215">
        <v>1110</v>
      </c>
      <c r="G607" s="215">
        <v>1004</v>
      </c>
      <c r="H607" s="221" t="s">
        <v>5766</v>
      </c>
      <c r="I607" s="215" t="s">
        <v>24192</v>
      </c>
      <c r="J607" s="222" t="s">
        <v>5681</v>
      </c>
      <c r="K607" s="215" t="s">
        <v>330</v>
      </c>
      <c r="L607" s="215" t="s">
        <v>5884</v>
      </c>
    </row>
    <row r="608" spans="1:12" s="215" customFormat="1" x14ac:dyDescent="0.25">
      <c r="A608" s="215" t="s">
        <v>160</v>
      </c>
      <c r="B608" s="215">
        <v>6263</v>
      </c>
      <c r="C608" s="215" t="s">
        <v>286</v>
      </c>
      <c r="D608" s="215">
        <v>190938289</v>
      </c>
      <c r="E608" s="221">
        <v>1020</v>
      </c>
      <c r="F608" s="215">
        <v>1110</v>
      </c>
      <c r="G608" s="215">
        <v>1004</v>
      </c>
      <c r="H608" s="221" t="s">
        <v>5766</v>
      </c>
      <c r="I608" s="215" t="s">
        <v>24193</v>
      </c>
      <c r="J608" s="222" t="s">
        <v>5681</v>
      </c>
      <c r="K608" s="215" t="s">
        <v>330</v>
      </c>
      <c r="L608" s="215" t="s">
        <v>5884</v>
      </c>
    </row>
    <row r="609" spans="1:12" s="215" customFormat="1" x14ac:dyDescent="0.25">
      <c r="A609" s="215" t="s">
        <v>160</v>
      </c>
      <c r="B609" s="215">
        <v>6263</v>
      </c>
      <c r="C609" s="215" t="s">
        <v>286</v>
      </c>
      <c r="D609" s="215">
        <v>191189230</v>
      </c>
      <c r="E609" s="221">
        <v>1020</v>
      </c>
      <c r="F609" s="215">
        <v>1110</v>
      </c>
      <c r="G609" s="215">
        <v>1004</v>
      </c>
      <c r="H609" s="221" t="s">
        <v>5766</v>
      </c>
      <c r="I609" s="215" t="s">
        <v>24194</v>
      </c>
      <c r="J609" s="222" t="s">
        <v>5681</v>
      </c>
      <c r="K609" s="215" t="s">
        <v>330</v>
      </c>
      <c r="L609" s="215" t="s">
        <v>5884</v>
      </c>
    </row>
    <row r="610" spans="1:12" s="215" customFormat="1" x14ac:dyDescent="0.25">
      <c r="A610" s="215" t="s">
        <v>160</v>
      </c>
      <c r="B610" s="215">
        <v>6263</v>
      </c>
      <c r="C610" s="215" t="s">
        <v>286</v>
      </c>
      <c r="D610" s="215">
        <v>191236372</v>
      </c>
      <c r="E610" s="221">
        <v>1020</v>
      </c>
      <c r="F610" s="215">
        <v>1121</v>
      </c>
      <c r="G610" s="215">
        <v>1004</v>
      </c>
      <c r="H610" s="221" t="s">
        <v>5766</v>
      </c>
      <c r="I610" s="215" t="s">
        <v>24195</v>
      </c>
      <c r="J610" s="222" t="s">
        <v>5681</v>
      </c>
      <c r="K610" s="215" t="s">
        <v>330</v>
      </c>
      <c r="L610" s="215" t="s">
        <v>5873</v>
      </c>
    </row>
    <row r="611" spans="1:12" s="215" customFormat="1" x14ac:dyDescent="0.25">
      <c r="A611" s="215" t="s">
        <v>160</v>
      </c>
      <c r="B611" s="215">
        <v>6263</v>
      </c>
      <c r="C611" s="215" t="s">
        <v>286</v>
      </c>
      <c r="D611" s="215">
        <v>191242891</v>
      </c>
      <c r="E611" s="221">
        <v>1020</v>
      </c>
      <c r="F611" s="215">
        <v>1121</v>
      </c>
      <c r="G611" s="215">
        <v>1004</v>
      </c>
      <c r="H611" s="221" t="s">
        <v>5766</v>
      </c>
      <c r="I611" s="215" t="s">
        <v>24195</v>
      </c>
      <c r="J611" s="222" t="s">
        <v>5681</v>
      </c>
      <c r="K611" s="215" t="s">
        <v>330</v>
      </c>
      <c r="L611" s="215" t="s">
        <v>5873</v>
      </c>
    </row>
    <row r="612" spans="1:12" s="215" customFormat="1" x14ac:dyDescent="0.25">
      <c r="A612" s="215" t="s">
        <v>160</v>
      </c>
      <c r="B612" s="215">
        <v>6263</v>
      </c>
      <c r="C612" s="215" t="s">
        <v>286</v>
      </c>
      <c r="D612" s="215">
        <v>191461711</v>
      </c>
      <c r="E612" s="221">
        <v>1020</v>
      </c>
      <c r="F612" s="215">
        <v>1122</v>
      </c>
      <c r="G612" s="215">
        <v>1004</v>
      </c>
      <c r="H612" s="221" t="s">
        <v>5766</v>
      </c>
      <c r="I612" s="215" t="s">
        <v>24196</v>
      </c>
      <c r="J612" s="222" t="s">
        <v>5681</v>
      </c>
      <c r="K612" s="215" t="s">
        <v>330</v>
      </c>
      <c r="L612" s="215" t="s">
        <v>5874</v>
      </c>
    </row>
    <row r="613" spans="1:12" s="215" customFormat="1" x14ac:dyDescent="0.25">
      <c r="A613" s="215" t="s">
        <v>160</v>
      </c>
      <c r="B613" s="215">
        <v>6263</v>
      </c>
      <c r="C613" s="215" t="s">
        <v>286</v>
      </c>
      <c r="D613" s="215">
        <v>191461712</v>
      </c>
      <c r="E613" s="221">
        <v>1020</v>
      </c>
      <c r="F613" s="215">
        <v>1122</v>
      </c>
      <c r="G613" s="215">
        <v>1004</v>
      </c>
      <c r="H613" s="221" t="s">
        <v>5766</v>
      </c>
      <c r="I613" s="215" t="s">
        <v>24196</v>
      </c>
      <c r="J613" s="222" t="s">
        <v>5681</v>
      </c>
      <c r="K613" s="215" t="s">
        <v>330</v>
      </c>
      <c r="L613" s="215" t="s">
        <v>5874</v>
      </c>
    </row>
    <row r="614" spans="1:12" s="215" customFormat="1" x14ac:dyDescent="0.25">
      <c r="A614" s="215" t="s">
        <v>160</v>
      </c>
      <c r="B614" s="215">
        <v>6263</v>
      </c>
      <c r="C614" s="215" t="s">
        <v>286</v>
      </c>
      <c r="D614" s="215">
        <v>191556171</v>
      </c>
      <c r="E614" s="221">
        <v>1020</v>
      </c>
      <c r="F614" s="215">
        <v>1122</v>
      </c>
      <c r="G614" s="215">
        <v>1004</v>
      </c>
      <c r="H614" s="221" t="s">
        <v>5766</v>
      </c>
      <c r="I614" s="215" t="s">
        <v>24197</v>
      </c>
      <c r="J614" s="222" t="s">
        <v>5681</v>
      </c>
      <c r="K614" s="215" t="s">
        <v>330</v>
      </c>
      <c r="L614" s="215" t="s">
        <v>5886</v>
      </c>
    </row>
    <row r="615" spans="1:12" s="215" customFormat="1" x14ac:dyDescent="0.25">
      <c r="A615" s="215" t="s">
        <v>160</v>
      </c>
      <c r="B615" s="215">
        <v>6263</v>
      </c>
      <c r="C615" s="215" t="s">
        <v>286</v>
      </c>
      <c r="D615" s="215">
        <v>191556231</v>
      </c>
      <c r="E615" s="221">
        <v>1020</v>
      </c>
      <c r="F615" s="215">
        <v>1110</v>
      </c>
      <c r="G615" s="215">
        <v>1004</v>
      </c>
      <c r="H615" s="221" t="s">
        <v>5766</v>
      </c>
      <c r="I615" s="215" t="s">
        <v>24198</v>
      </c>
      <c r="J615" s="222" t="s">
        <v>5681</v>
      </c>
      <c r="K615" s="215" t="s">
        <v>330</v>
      </c>
      <c r="L615" s="215" t="s">
        <v>5886</v>
      </c>
    </row>
    <row r="616" spans="1:12" s="215" customFormat="1" x14ac:dyDescent="0.25">
      <c r="A616" s="215" t="s">
        <v>160</v>
      </c>
      <c r="B616" s="215">
        <v>6263</v>
      </c>
      <c r="C616" s="215" t="s">
        <v>286</v>
      </c>
      <c r="D616" s="215">
        <v>191666871</v>
      </c>
      <c r="E616" s="221">
        <v>1020</v>
      </c>
      <c r="F616" s="215">
        <v>1110</v>
      </c>
      <c r="G616" s="215">
        <v>1004</v>
      </c>
      <c r="H616" s="221" t="s">
        <v>5766</v>
      </c>
      <c r="I616" s="215" t="s">
        <v>24196</v>
      </c>
      <c r="J616" s="222" t="s">
        <v>5681</v>
      </c>
      <c r="K616" s="215" t="s">
        <v>330</v>
      </c>
      <c r="L616" s="215" t="s">
        <v>5874</v>
      </c>
    </row>
    <row r="617" spans="1:12" s="215" customFormat="1" x14ac:dyDescent="0.25">
      <c r="A617" s="215" t="s">
        <v>160</v>
      </c>
      <c r="B617" s="215">
        <v>6263</v>
      </c>
      <c r="C617" s="215" t="s">
        <v>286</v>
      </c>
      <c r="D617" s="215">
        <v>191689538</v>
      </c>
      <c r="E617" s="221">
        <v>1020</v>
      </c>
      <c r="F617" s="215">
        <v>1110</v>
      </c>
      <c r="G617" s="215">
        <v>1004</v>
      </c>
      <c r="H617" s="221" t="s">
        <v>5766</v>
      </c>
      <c r="I617" s="215" t="s">
        <v>24199</v>
      </c>
      <c r="J617" s="222" t="s">
        <v>5681</v>
      </c>
      <c r="K617" s="215" t="s">
        <v>330</v>
      </c>
      <c r="L617" s="215" t="s">
        <v>5884</v>
      </c>
    </row>
    <row r="618" spans="1:12" s="215" customFormat="1" x14ac:dyDescent="0.25">
      <c r="A618" s="215" t="s">
        <v>160</v>
      </c>
      <c r="B618" s="215">
        <v>6263</v>
      </c>
      <c r="C618" s="215" t="s">
        <v>286</v>
      </c>
      <c r="D618" s="215">
        <v>192002961</v>
      </c>
      <c r="E618" s="221">
        <v>1060</v>
      </c>
      <c r="F618" s="215">
        <v>1242</v>
      </c>
      <c r="G618" s="215">
        <v>1004</v>
      </c>
      <c r="H618" s="221" t="s">
        <v>5766</v>
      </c>
      <c r="I618" s="215" t="s">
        <v>24200</v>
      </c>
      <c r="J618" s="222" t="s">
        <v>5681</v>
      </c>
      <c r="K618" s="215" t="s">
        <v>330</v>
      </c>
      <c r="L618" s="215" t="s">
        <v>5882</v>
      </c>
    </row>
    <row r="619" spans="1:12" s="215" customFormat="1" x14ac:dyDescent="0.25">
      <c r="A619" s="215" t="s">
        <v>160</v>
      </c>
      <c r="B619" s="215">
        <v>6266</v>
      </c>
      <c r="C619" s="215" t="s">
        <v>288</v>
      </c>
      <c r="D619" s="215">
        <v>9025589</v>
      </c>
      <c r="E619" s="221">
        <v>1060</v>
      </c>
      <c r="F619" s="215">
        <v>1230</v>
      </c>
      <c r="G619" s="215">
        <v>1004</v>
      </c>
      <c r="H619" s="221" t="s">
        <v>5766</v>
      </c>
      <c r="I619" s="215" t="s">
        <v>24201</v>
      </c>
      <c r="J619" s="222" t="s">
        <v>5681</v>
      </c>
      <c r="K619" s="215" t="s">
        <v>330</v>
      </c>
      <c r="L619" s="215" t="s">
        <v>5893</v>
      </c>
    </row>
    <row r="620" spans="1:12" s="215" customFormat="1" x14ac:dyDescent="0.25">
      <c r="A620" s="215" t="s">
        <v>160</v>
      </c>
      <c r="B620" s="215">
        <v>6266</v>
      </c>
      <c r="C620" s="215" t="s">
        <v>288</v>
      </c>
      <c r="D620" s="215">
        <v>9080438</v>
      </c>
      <c r="E620" s="221">
        <v>1060</v>
      </c>
      <c r="F620" s="215">
        <v>1230</v>
      </c>
      <c r="G620" s="215">
        <v>1004</v>
      </c>
      <c r="H620" s="221" t="s">
        <v>5766</v>
      </c>
      <c r="I620" s="215" t="s">
        <v>24202</v>
      </c>
      <c r="J620" s="222" t="s">
        <v>5681</v>
      </c>
      <c r="K620" s="215" t="s">
        <v>330</v>
      </c>
      <c r="L620" s="215" t="s">
        <v>5882</v>
      </c>
    </row>
    <row r="621" spans="1:12" s="215" customFormat="1" x14ac:dyDescent="0.25">
      <c r="A621" s="215" t="s">
        <v>160</v>
      </c>
      <c r="B621" s="215">
        <v>6266</v>
      </c>
      <c r="C621" s="215" t="s">
        <v>288</v>
      </c>
      <c r="D621" s="215">
        <v>101500996</v>
      </c>
      <c r="E621" s="221">
        <v>1020</v>
      </c>
      <c r="F621" s="215">
        <v>1122</v>
      </c>
      <c r="G621" s="215">
        <v>1004</v>
      </c>
      <c r="H621" s="221" t="s">
        <v>5766</v>
      </c>
      <c r="I621" s="215" t="s">
        <v>24203</v>
      </c>
      <c r="J621" s="222" t="s">
        <v>5681</v>
      </c>
      <c r="K621" s="215" t="s">
        <v>330</v>
      </c>
      <c r="L621" s="215" t="s">
        <v>5884</v>
      </c>
    </row>
    <row r="622" spans="1:12" s="215" customFormat="1" x14ac:dyDescent="0.25">
      <c r="A622" s="215" t="s">
        <v>160</v>
      </c>
      <c r="B622" s="215">
        <v>6266</v>
      </c>
      <c r="C622" s="215" t="s">
        <v>288</v>
      </c>
      <c r="D622" s="215">
        <v>101515365</v>
      </c>
      <c r="E622" s="221">
        <v>1060</v>
      </c>
      <c r="G622" s="215">
        <v>1004</v>
      </c>
      <c r="H622" s="221" t="s">
        <v>5766</v>
      </c>
      <c r="I622" s="215" t="s">
        <v>24204</v>
      </c>
      <c r="J622" s="222" t="s">
        <v>5681</v>
      </c>
      <c r="K622" s="215" t="s">
        <v>330</v>
      </c>
      <c r="L622" s="215" t="s">
        <v>5882</v>
      </c>
    </row>
    <row r="623" spans="1:12" s="215" customFormat="1" x14ac:dyDescent="0.25">
      <c r="A623" s="215" t="s">
        <v>160</v>
      </c>
      <c r="B623" s="215">
        <v>6266</v>
      </c>
      <c r="C623" s="215" t="s">
        <v>288</v>
      </c>
      <c r="D623" s="215">
        <v>190054056</v>
      </c>
      <c r="E623" s="221">
        <v>1060</v>
      </c>
      <c r="F623" s="215">
        <v>1242</v>
      </c>
      <c r="G623" s="215">
        <v>1004</v>
      </c>
      <c r="H623" s="221" t="s">
        <v>5766</v>
      </c>
      <c r="I623" s="215" t="s">
        <v>24205</v>
      </c>
      <c r="J623" s="222" t="s">
        <v>5681</v>
      </c>
      <c r="K623" s="215" t="s">
        <v>330</v>
      </c>
      <c r="L623" s="215" t="s">
        <v>5882</v>
      </c>
    </row>
    <row r="624" spans="1:12" s="215" customFormat="1" x14ac:dyDescent="0.25">
      <c r="A624" s="215" t="s">
        <v>160</v>
      </c>
      <c r="B624" s="215">
        <v>6266</v>
      </c>
      <c r="C624" s="215" t="s">
        <v>288</v>
      </c>
      <c r="D624" s="215">
        <v>190054110</v>
      </c>
      <c r="E624" s="221">
        <v>1020</v>
      </c>
      <c r="F624" s="215">
        <v>1110</v>
      </c>
      <c r="G624" s="215">
        <v>1004</v>
      </c>
      <c r="H624" s="221" t="s">
        <v>5766</v>
      </c>
      <c r="I624" s="215" t="s">
        <v>24206</v>
      </c>
      <c r="J624" s="222" t="s">
        <v>5681</v>
      </c>
      <c r="K624" s="215" t="s">
        <v>330</v>
      </c>
      <c r="L624" s="215" t="s">
        <v>5886</v>
      </c>
    </row>
    <row r="625" spans="1:12" s="215" customFormat="1" x14ac:dyDescent="0.25">
      <c r="A625" s="215" t="s">
        <v>160</v>
      </c>
      <c r="B625" s="215">
        <v>6266</v>
      </c>
      <c r="C625" s="215" t="s">
        <v>288</v>
      </c>
      <c r="D625" s="215">
        <v>190099138</v>
      </c>
      <c r="E625" s="221">
        <v>1060</v>
      </c>
      <c r="F625" s="215">
        <v>1242</v>
      </c>
      <c r="G625" s="215">
        <v>1004</v>
      </c>
      <c r="H625" s="221" t="s">
        <v>5766</v>
      </c>
      <c r="I625" s="215" t="s">
        <v>24207</v>
      </c>
      <c r="J625" s="222" t="s">
        <v>5681</v>
      </c>
      <c r="K625" s="215" t="s">
        <v>330</v>
      </c>
      <c r="L625" s="215" t="s">
        <v>5882</v>
      </c>
    </row>
    <row r="626" spans="1:12" s="215" customFormat="1" x14ac:dyDescent="0.25">
      <c r="A626" s="215" t="s">
        <v>160</v>
      </c>
      <c r="B626" s="215">
        <v>6266</v>
      </c>
      <c r="C626" s="215" t="s">
        <v>288</v>
      </c>
      <c r="D626" s="215">
        <v>190142549</v>
      </c>
      <c r="E626" s="221">
        <v>1020</v>
      </c>
      <c r="F626" s="215">
        <v>1122</v>
      </c>
      <c r="G626" s="215">
        <v>1004</v>
      </c>
      <c r="H626" s="221" t="s">
        <v>5766</v>
      </c>
      <c r="I626" s="215" t="s">
        <v>24208</v>
      </c>
      <c r="J626" s="222" t="s">
        <v>5681</v>
      </c>
      <c r="K626" s="215" t="s">
        <v>330</v>
      </c>
      <c r="L626" s="215" t="s">
        <v>5875</v>
      </c>
    </row>
    <row r="627" spans="1:12" s="215" customFormat="1" x14ac:dyDescent="0.25">
      <c r="A627" s="215" t="s">
        <v>160</v>
      </c>
      <c r="B627" s="215">
        <v>6266</v>
      </c>
      <c r="C627" s="215" t="s">
        <v>288</v>
      </c>
      <c r="D627" s="215">
        <v>190165483</v>
      </c>
      <c r="E627" s="221">
        <v>1020</v>
      </c>
      <c r="F627" s="215">
        <v>1110</v>
      </c>
      <c r="G627" s="215">
        <v>1004</v>
      </c>
      <c r="H627" s="221" t="s">
        <v>5766</v>
      </c>
      <c r="I627" s="215" t="s">
        <v>30689</v>
      </c>
      <c r="J627" s="222" t="s">
        <v>5681</v>
      </c>
      <c r="K627" s="215" t="s">
        <v>330</v>
      </c>
      <c r="L627" s="215" t="s">
        <v>30775</v>
      </c>
    </row>
    <row r="628" spans="1:12" s="215" customFormat="1" x14ac:dyDescent="0.25">
      <c r="A628" s="215" t="s">
        <v>160</v>
      </c>
      <c r="B628" s="215">
        <v>6266</v>
      </c>
      <c r="C628" s="215" t="s">
        <v>288</v>
      </c>
      <c r="D628" s="215">
        <v>190171520</v>
      </c>
      <c r="E628" s="221">
        <v>1020</v>
      </c>
      <c r="F628" s="215">
        <v>1122</v>
      </c>
      <c r="G628" s="215">
        <v>1004</v>
      </c>
      <c r="H628" s="221" t="s">
        <v>5766</v>
      </c>
      <c r="I628" s="215" t="s">
        <v>24209</v>
      </c>
      <c r="J628" s="222" t="s">
        <v>5681</v>
      </c>
      <c r="K628" s="215" t="s">
        <v>330</v>
      </c>
      <c r="L628" s="215" t="s">
        <v>5884</v>
      </c>
    </row>
    <row r="629" spans="1:12" s="215" customFormat="1" x14ac:dyDescent="0.25">
      <c r="A629" s="215" t="s">
        <v>160</v>
      </c>
      <c r="B629" s="215">
        <v>6266</v>
      </c>
      <c r="C629" s="215" t="s">
        <v>288</v>
      </c>
      <c r="D629" s="215">
        <v>190196958</v>
      </c>
      <c r="E629" s="221">
        <v>1060</v>
      </c>
      <c r="F629" s="215">
        <v>1230</v>
      </c>
      <c r="G629" s="215">
        <v>1004</v>
      </c>
      <c r="H629" s="221" t="s">
        <v>5766</v>
      </c>
      <c r="I629" s="215" t="s">
        <v>24210</v>
      </c>
      <c r="J629" s="222" t="s">
        <v>5681</v>
      </c>
      <c r="K629" s="215" t="s">
        <v>330</v>
      </c>
      <c r="L629" s="215" t="s">
        <v>5882</v>
      </c>
    </row>
    <row r="630" spans="1:12" s="215" customFormat="1" x14ac:dyDescent="0.25">
      <c r="A630" s="215" t="s">
        <v>160</v>
      </c>
      <c r="B630" s="215">
        <v>6266</v>
      </c>
      <c r="C630" s="215" t="s">
        <v>288</v>
      </c>
      <c r="D630" s="215">
        <v>190205533</v>
      </c>
      <c r="E630" s="221">
        <v>1060</v>
      </c>
      <c r="F630" s="215">
        <v>1271</v>
      </c>
      <c r="G630" s="215">
        <v>1004</v>
      </c>
      <c r="H630" s="221" t="s">
        <v>5766</v>
      </c>
      <c r="I630" s="215" t="s">
        <v>24211</v>
      </c>
      <c r="J630" s="222" t="s">
        <v>5681</v>
      </c>
      <c r="K630" s="215" t="s">
        <v>330</v>
      </c>
      <c r="L630" s="215" t="s">
        <v>5882</v>
      </c>
    </row>
    <row r="631" spans="1:12" s="215" customFormat="1" x14ac:dyDescent="0.25">
      <c r="A631" s="215" t="s">
        <v>160</v>
      </c>
      <c r="B631" s="215">
        <v>6266</v>
      </c>
      <c r="C631" s="215" t="s">
        <v>288</v>
      </c>
      <c r="D631" s="215">
        <v>190211976</v>
      </c>
      <c r="E631" s="221">
        <v>1020</v>
      </c>
      <c r="F631" s="215">
        <v>1122</v>
      </c>
      <c r="G631" s="215">
        <v>1004</v>
      </c>
      <c r="H631" s="221" t="s">
        <v>5766</v>
      </c>
      <c r="I631" s="215" t="s">
        <v>24212</v>
      </c>
      <c r="J631" s="222" t="s">
        <v>5681</v>
      </c>
      <c r="K631" s="215" t="s">
        <v>330</v>
      </c>
      <c r="L631" s="215" t="s">
        <v>5884</v>
      </c>
    </row>
    <row r="632" spans="1:12" s="215" customFormat="1" x14ac:dyDescent="0.25">
      <c r="A632" s="215" t="s">
        <v>160</v>
      </c>
      <c r="B632" s="215">
        <v>6266</v>
      </c>
      <c r="C632" s="215" t="s">
        <v>288</v>
      </c>
      <c r="D632" s="215">
        <v>190547768</v>
      </c>
      <c r="E632" s="221">
        <v>1080</v>
      </c>
      <c r="F632" s="215">
        <v>1274</v>
      </c>
      <c r="G632" s="215">
        <v>1004</v>
      </c>
      <c r="H632" s="221" t="s">
        <v>5765</v>
      </c>
      <c r="I632" s="215" t="s">
        <v>5760</v>
      </c>
      <c r="J632" s="222" t="s">
        <v>5681</v>
      </c>
      <c r="K632" s="215" t="s">
        <v>330</v>
      </c>
      <c r="L632" s="215" t="s">
        <v>5883</v>
      </c>
    </row>
    <row r="633" spans="1:12" s="215" customFormat="1" x14ac:dyDescent="0.25">
      <c r="A633" s="215" t="s">
        <v>160</v>
      </c>
      <c r="B633" s="215">
        <v>6266</v>
      </c>
      <c r="C633" s="215" t="s">
        <v>288</v>
      </c>
      <c r="D633" s="215">
        <v>190652130</v>
      </c>
      <c r="E633" s="221">
        <v>1020</v>
      </c>
      <c r="F633" s="215">
        <v>1110</v>
      </c>
      <c r="G633" s="215">
        <v>1004</v>
      </c>
      <c r="H633" s="221" t="s">
        <v>5766</v>
      </c>
      <c r="I633" s="215" t="s">
        <v>24213</v>
      </c>
      <c r="J633" s="222" t="s">
        <v>5681</v>
      </c>
      <c r="K633" s="215" t="s">
        <v>330</v>
      </c>
      <c r="L633" s="215" t="s">
        <v>5884</v>
      </c>
    </row>
    <row r="634" spans="1:12" s="215" customFormat="1" x14ac:dyDescent="0.25">
      <c r="A634" s="215" t="s">
        <v>160</v>
      </c>
      <c r="B634" s="215">
        <v>6266</v>
      </c>
      <c r="C634" s="215" t="s">
        <v>288</v>
      </c>
      <c r="D634" s="215">
        <v>190689489</v>
      </c>
      <c r="E634" s="221">
        <v>1020</v>
      </c>
      <c r="F634" s="215">
        <v>1110</v>
      </c>
      <c r="G634" s="215">
        <v>1004</v>
      </c>
      <c r="H634" s="221" t="s">
        <v>5766</v>
      </c>
      <c r="I634" s="215" t="s">
        <v>24214</v>
      </c>
      <c r="J634" s="222" t="s">
        <v>5681</v>
      </c>
      <c r="K634" s="215" t="s">
        <v>330</v>
      </c>
      <c r="L634" s="215" t="s">
        <v>5884</v>
      </c>
    </row>
    <row r="635" spans="1:12" s="215" customFormat="1" x14ac:dyDescent="0.25">
      <c r="A635" s="215" t="s">
        <v>160</v>
      </c>
      <c r="B635" s="215">
        <v>6266</v>
      </c>
      <c r="C635" s="215" t="s">
        <v>288</v>
      </c>
      <c r="D635" s="215">
        <v>190760749</v>
      </c>
      <c r="E635" s="221">
        <v>1060</v>
      </c>
      <c r="F635" s="215">
        <v>1274</v>
      </c>
      <c r="G635" s="215">
        <v>1004</v>
      </c>
      <c r="H635" s="221" t="s">
        <v>5766</v>
      </c>
      <c r="I635" s="215" t="s">
        <v>24215</v>
      </c>
      <c r="J635" s="222" t="s">
        <v>5681</v>
      </c>
      <c r="K635" s="215" t="s">
        <v>330</v>
      </c>
      <c r="L635" s="215" t="s">
        <v>5882</v>
      </c>
    </row>
    <row r="636" spans="1:12" s="215" customFormat="1" x14ac:dyDescent="0.25">
      <c r="A636" s="215" t="s">
        <v>160</v>
      </c>
      <c r="B636" s="215">
        <v>6266</v>
      </c>
      <c r="C636" s="215" t="s">
        <v>288</v>
      </c>
      <c r="D636" s="215">
        <v>190795749</v>
      </c>
      <c r="E636" s="221">
        <v>1020</v>
      </c>
      <c r="F636" s="215">
        <v>1122</v>
      </c>
      <c r="G636" s="215">
        <v>1004</v>
      </c>
      <c r="H636" s="221" t="s">
        <v>5766</v>
      </c>
      <c r="I636" s="215" t="s">
        <v>24208</v>
      </c>
      <c r="J636" s="222" t="s">
        <v>5681</v>
      </c>
      <c r="K636" s="215" t="s">
        <v>330</v>
      </c>
      <c r="L636" s="215" t="s">
        <v>5875</v>
      </c>
    </row>
    <row r="637" spans="1:12" s="215" customFormat="1" x14ac:dyDescent="0.25">
      <c r="A637" s="215" t="s">
        <v>160</v>
      </c>
      <c r="B637" s="215">
        <v>6266</v>
      </c>
      <c r="C637" s="215" t="s">
        <v>288</v>
      </c>
      <c r="D637" s="215">
        <v>190796049</v>
      </c>
      <c r="E637" s="221">
        <v>1020</v>
      </c>
      <c r="F637" s="215">
        <v>1122</v>
      </c>
      <c r="G637" s="215">
        <v>1004</v>
      </c>
      <c r="H637" s="221" t="s">
        <v>5766</v>
      </c>
      <c r="I637" s="215" t="s">
        <v>24208</v>
      </c>
      <c r="J637" s="222" t="s">
        <v>5681</v>
      </c>
      <c r="K637" s="215" t="s">
        <v>330</v>
      </c>
      <c r="L637" s="215" t="s">
        <v>5876</v>
      </c>
    </row>
    <row r="638" spans="1:12" s="215" customFormat="1" x14ac:dyDescent="0.25">
      <c r="A638" s="215" t="s">
        <v>160</v>
      </c>
      <c r="B638" s="215">
        <v>6266</v>
      </c>
      <c r="C638" s="215" t="s">
        <v>288</v>
      </c>
      <c r="D638" s="215">
        <v>191081850</v>
      </c>
      <c r="E638" s="221">
        <v>1020</v>
      </c>
      <c r="F638" s="215">
        <v>1122</v>
      </c>
      <c r="G638" s="215">
        <v>1004</v>
      </c>
      <c r="H638" s="221" t="s">
        <v>5766</v>
      </c>
      <c r="I638" s="215" t="s">
        <v>24216</v>
      </c>
      <c r="J638" s="222" t="s">
        <v>5681</v>
      </c>
      <c r="K638" s="215" t="s">
        <v>330</v>
      </c>
      <c r="L638" s="215" t="s">
        <v>5884</v>
      </c>
    </row>
    <row r="639" spans="1:12" s="215" customFormat="1" x14ac:dyDescent="0.25">
      <c r="A639" s="215" t="s">
        <v>160</v>
      </c>
      <c r="B639" s="215">
        <v>6266</v>
      </c>
      <c r="C639" s="215" t="s">
        <v>288</v>
      </c>
      <c r="D639" s="215">
        <v>191210110</v>
      </c>
      <c r="E639" s="221">
        <v>1020</v>
      </c>
      <c r="F639" s="215">
        <v>1110</v>
      </c>
      <c r="G639" s="215">
        <v>1004</v>
      </c>
      <c r="H639" s="221" t="s">
        <v>5766</v>
      </c>
      <c r="I639" s="215" t="s">
        <v>24217</v>
      </c>
      <c r="J639" s="222" t="s">
        <v>5681</v>
      </c>
      <c r="K639" s="215" t="s">
        <v>330</v>
      </c>
      <c r="L639" s="215" t="s">
        <v>5877</v>
      </c>
    </row>
    <row r="640" spans="1:12" s="215" customFormat="1" x14ac:dyDescent="0.25">
      <c r="A640" s="215" t="s">
        <v>160</v>
      </c>
      <c r="B640" s="215">
        <v>6266</v>
      </c>
      <c r="C640" s="215" t="s">
        <v>288</v>
      </c>
      <c r="D640" s="215">
        <v>191356190</v>
      </c>
      <c r="E640" s="221">
        <v>1060</v>
      </c>
      <c r="F640" s="215">
        <v>1220</v>
      </c>
      <c r="G640" s="215">
        <v>1004</v>
      </c>
      <c r="H640" s="221" t="s">
        <v>5766</v>
      </c>
      <c r="I640" s="215" t="s">
        <v>24218</v>
      </c>
      <c r="J640" s="222" t="s">
        <v>5681</v>
      </c>
      <c r="K640" s="215" t="s">
        <v>330</v>
      </c>
      <c r="L640" s="215" t="s">
        <v>5887</v>
      </c>
    </row>
    <row r="641" spans="1:12" s="215" customFormat="1" x14ac:dyDescent="0.25">
      <c r="A641" s="215" t="s">
        <v>160</v>
      </c>
      <c r="B641" s="215">
        <v>6266</v>
      </c>
      <c r="C641" s="215" t="s">
        <v>288</v>
      </c>
      <c r="D641" s="215">
        <v>191435494</v>
      </c>
      <c r="E641" s="221">
        <v>1030</v>
      </c>
      <c r="F641" s="215">
        <v>1122</v>
      </c>
      <c r="G641" s="215">
        <v>1004</v>
      </c>
      <c r="H641" s="221" t="s">
        <v>5766</v>
      </c>
      <c r="I641" s="215" t="s">
        <v>30690</v>
      </c>
      <c r="J641" s="222" t="s">
        <v>5681</v>
      </c>
      <c r="K641" s="215" t="s">
        <v>330</v>
      </c>
      <c r="L641" s="215" t="s">
        <v>5889</v>
      </c>
    </row>
    <row r="642" spans="1:12" s="215" customFormat="1" x14ac:dyDescent="0.25">
      <c r="A642" s="215" t="s">
        <v>160</v>
      </c>
      <c r="B642" s="215">
        <v>6266</v>
      </c>
      <c r="C642" s="215" t="s">
        <v>288</v>
      </c>
      <c r="D642" s="215">
        <v>191453791</v>
      </c>
      <c r="E642" s="221">
        <v>1020</v>
      </c>
      <c r="F642" s="215">
        <v>1122</v>
      </c>
      <c r="G642" s="215">
        <v>1004</v>
      </c>
      <c r="H642" s="221" t="s">
        <v>5766</v>
      </c>
      <c r="I642" s="215" t="s">
        <v>30691</v>
      </c>
      <c r="J642" s="222" t="s">
        <v>5681</v>
      </c>
      <c r="K642" s="215" t="s">
        <v>330</v>
      </c>
      <c r="L642" s="215" t="s">
        <v>5886</v>
      </c>
    </row>
    <row r="643" spans="1:12" s="215" customFormat="1" x14ac:dyDescent="0.25">
      <c r="A643" s="215" t="s">
        <v>160</v>
      </c>
      <c r="B643" s="215">
        <v>6266</v>
      </c>
      <c r="C643" s="215" t="s">
        <v>288</v>
      </c>
      <c r="D643" s="215">
        <v>191583863</v>
      </c>
      <c r="E643" s="221">
        <v>1060</v>
      </c>
      <c r="F643" s="215">
        <v>1252</v>
      </c>
      <c r="G643" s="215">
        <v>1004</v>
      </c>
      <c r="H643" s="221" t="s">
        <v>5766</v>
      </c>
      <c r="I643" s="215" t="s">
        <v>24219</v>
      </c>
      <c r="J643" s="222" t="s">
        <v>5681</v>
      </c>
      <c r="K643" s="215" t="s">
        <v>330</v>
      </c>
      <c r="L643" s="215" t="s">
        <v>5882</v>
      </c>
    </row>
    <row r="644" spans="1:12" s="215" customFormat="1" x14ac:dyDescent="0.25">
      <c r="A644" s="215" t="s">
        <v>160</v>
      </c>
      <c r="B644" s="215">
        <v>6266</v>
      </c>
      <c r="C644" s="215" t="s">
        <v>288</v>
      </c>
      <c r="D644" s="215">
        <v>191646237</v>
      </c>
      <c r="E644" s="221">
        <v>1060</v>
      </c>
      <c r="F644" s="215">
        <v>1261</v>
      </c>
      <c r="G644" s="215">
        <v>1004</v>
      </c>
      <c r="H644" s="221" t="s">
        <v>5766</v>
      </c>
      <c r="I644" s="215" t="s">
        <v>24220</v>
      </c>
      <c r="J644" s="222" t="s">
        <v>5681</v>
      </c>
      <c r="K644" s="215" t="s">
        <v>330</v>
      </c>
      <c r="L644" s="215" t="s">
        <v>5882</v>
      </c>
    </row>
    <row r="645" spans="1:12" s="215" customFormat="1" x14ac:dyDescent="0.25">
      <c r="A645" s="215" t="s">
        <v>160</v>
      </c>
      <c r="B645" s="215">
        <v>6266</v>
      </c>
      <c r="C645" s="215" t="s">
        <v>288</v>
      </c>
      <c r="D645" s="215">
        <v>191646245</v>
      </c>
      <c r="E645" s="221">
        <v>1020</v>
      </c>
      <c r="F645" s="215">
        <v>1110</v>
      </c>
      <c r="G645" s="215">
        <v>1004</v>
      </c>
      <c r="H645" s="221" t="s">
        <v>5766</v>
      </c>
      <c r="I645" s="215" t="s">
        <v>24221</v>
      </c>
      <c r="J645" s="222" t="s">
        <v>5681</v>
      </c>
      <c r="K645" s="215" t="s">
        <v>330</v>
      </c>
      <c r="L645" s="215" t="s">
        <v>5886</v>
      </c>
    </row>
    <row r="646" spans="1:12" s="215" customFormat="1" x14ac:dyDescent="0.25">
      <c r="A646" s="215" t="s">
        <v>160</v>
      </c>
      <c r="B646" s="215">
        <v>6266</v>
      </c>
      <c r="C646" s="215" t="s">
        <v>288</v>
      </c>
      <c r="D646" s="215">
        <v>191690388</v>
      </c>
      <c r="E646" s="221">
        <v>1060</v>
      </c>
      <c r="F646" s="215">
        <v>1242</v>
      </c>
      <c r="G646" s="215">
        <v>1004</v>
      </c>
      <c r="H646" s="221" t="s">
        <v>5766</v>
      </c>
      <c r="I646" s="215" t="s">
        <v>24222</v>
      </c>
      <c r="J646" s="222" t="s">
        <v>5681</v>
      </c>
      <c r="K646" s="215" t="s">
        <v>330</v>
      </c>
      <c r="L646" s="215" t="s">
        <v>5882</v>
      </c>
    </row>
    <row r="647" spans="1:12" s="215" customFormat="1" x14ac:dyDescent="0.25">
      <c r="A647" s="215" t="s">
        <v>160</v>
      </c>
      <c r="B647" s="215">
        <v>6266</v>
      </c>
      <c r="C647" s="215" t="s">
        <v>288</v>
      </c>
      <c r="D647" s="215">
        <v>191711093</v>
      </c>
      <c r="E647" s="221">
        <v>1060</v>
      </c>
      <c r="F647" s="215">
        <v>1251</v>
      </c>
      <c r="G647" s="215">
        <v>1004</v>
      </c>
      <c r="H647" s="221" t="s">
        <v>5766</v>
      </c>
      <c r="I647" s="215" t="s">
        <v>24223</v>
      </c>
      <c r="J647" s="222" t="s">
        <v>5681</v>
      </c>
      <c r="K647" s="215" t="s">
        <v>330</v>
      </c>
      <c r="L647" s="215" t="s">
        <v>5882</v>
      </c>
    </row>
    <row r="648" spans="1:12" s="215" customFormat="1" x14ac:dyDescent="0.25">
      <c r="A648" s="215" t="s">
        <v>160</v>
      </c>
      <c r="B648" s="215">
        <v>6266</v>
      </c>
      <c r="C648" s="215" t="s">
        <v>288</v>
      </c>
      <c r="D648" s="215">
        <v>191742951</v>
      </c>
      <c r="E648" s="221">
        <v>1060</v>
      </c>
      <c r="F648" s="215">
        <v>1252</v>
      </c>
      <c r="G648" s="215">
        <v>1004</v>
      </c>
      <c r="H648" s="221" t="s">
        <v>5766</v>
      </c>
      <c r="I648" s="215" t="s">
        <v>24224</v>
      </c>
      <c r="J648" s="222" t="s">
        <v>5681</v>
      </c>
      <c r="K648" s="215" t="s">
        <v>330</v>
      </c>
      <c r="L648" s="215" t="s">
        <v>5882</v>
      </c>
    </row>
    <row r="649" spans="1:12" s="215" customFormat="1" x14ac:dyDescent="0.25">
      <c r="A649" s="215" t="s">
        <v>160</v>
      </c>
      <c r="B649" s="215">
        <v>6266</v>
      </c>
      <c r="C649" s="215" t="s">
        <v>288</v>
      </c>
      <c r="D649" s="215">
        <v>191749453</v>
      </c>
      <c r="E649" s="221">
        <v>1060</v>
      </c>
      <c r="F649" s="215">
        <v>1252</v>
      </c>
      <c r="G649" s="215">
        <v>1004</v>
      </c>
      <c r="H649" s="221" t="s">
        <v>5766</v>
      </c>
      <c r="I649" s="215" t="s">
        <v>24225</v>
      </c>
      <c r="J649" s="222" t="s">
        <v>5681</v>
      </c>
      <c r="K649" s="215" t="s">
        <v>330</v>
      </c>
      <c r="L649" s="215" t="s">
        <v>5882</v>
      </c>
    </row>
    <row r="650" spans="1:12" s="215" customFormat="1" x14ac:dyDescent="0.25">
      <c r="A650" s="215" t="s">
        <v>160</v>
      </c>
      <c r="B650" s="215">
        <v>6266</v>
      </c>
      <c r="C650" s="215" t="s">
        <v>288</v>
      </c>
      <c r="D650" s="215">
        <v>191899115</v>
      </c>
      <c r="E650" s="221">
        <v>1060</v>
      </c>
      <c r="F650" s="215">
        <v>1251</v>
      </c>
      <c r="G650" s="215">
        <v>1004</v>
      </c>
      <c r="H650" s="221" t="s">
        <v>5766</v>
      </c>
      <c r="I650" s="215" t="s">
        <v>24226</v>
      </c>
      <c r="J650" s="222" t="s">
        <v>5681</v>
      </c>
      <c r="K650" s="215" t="s">
        <v>330</v>
      </c>
      <c r="L650" s="215" t="s">
        <v>5882</v>
      </c>
    </row>
    <row r="651" spans="1:12" s="215" customFormat="1" x14ac:dyDescent="0.25">
      <c r="A651" s="215" t="s">
        <v>160</v>
      </c>
      <c r="B651" s="215">
        <v>6266</v>
      </c>
      <c r="C651" s="215" t="s">
        <v>288</v>
      </c>
      <c r="D651" s="215">
        <v>191960408</v>
      </c>
      <c r="E651" s="221">
        <v>1020</v>
      </c>
      <c r="F651" s="215">
        <v>1122</v>
      </c>
      <c r="G651" s="215">
        <v>1003</v>
      </c>
      <c r="H651" s="221" t="s">
        <v>5766</v>
      </c>
      <c r="I651" s="215" t="s">
        <v>24227</v>
      </c>
      <c r="J651" s="222" t="s">
        <v>5681</v>
      </c>
      <c r="K651" s="215" t="s">
        <v>330</v>
      </c>
      <c r="L651" s="215" t="s">
        <v>5884</v>
      </c>
    </row>
    <row r="652" spans="1:12" s="215" customFormat="1" x14ac:dyDescent="0.25">
      <c r="A652" s="215" t="s">
        <v>160</v>
      </c>
      <c r="B652" s="215">
        <v>6281</v>
      </c>
      <c r="C652" s="215" t="s">
        <v>290</v>
      </c>
      <c r="D652" s="215">
        <v>191694532</v>
      </c>
      <c r="E652" s="221">
        <v>1080</v>
      </c>
      <c r="F652" s="215">
        <v>1271</v>
      </c>
      <c r="G652" s="215">
        <v>1004</v>
      </c>
      <c r="H652" s="221" t="s">
        <v>5765</v>
      </c>
      <c r="I652" s="215" t="s">
        <v>7829</v>
      </c>
      <c r="J652" s="222" t="s">
        <v>5681</v>
      </c>
      <c r="K652" s="215" t="s">
        <v>330</v>
      </c>
      <c r="L652" s="215" t="s">
        <v>5883</v>
      </c>
    </row>
    <row r="653" spans="1:12" s="215" customFormat="1" x14ac:dyDescent="0.25">
      <c r="A653" s="215" t="s">
        <v>160</v>
      </c>
      <c r="B653" s="215">
        <v>6283</v>
      </c>
      <c r="C653" s="215" t="s">
        <v>292</v>
      </c>
      <c r="D653" s="215">
        <v>190545908</v>
      </c>
      <c r="E653" s="221">
        <v>1020</v>
      </c>
      <c r="F653" s="215">
        <v>1110</v>
      </c>
      <c r="G653" s="215">
        <v>1004</v>
      </c>
      <c r="H653" s="221" t="s">
        <v>5766</v>
      </c>
      <c r="I653" s="215" t="s">
        <v>24228</v>
      </c>
      <c r="J653" s="222" t="s">
        <v>5681</v>
      </c>
      <c r="K653" s="215" t="s">
        <v>330</v>
      </c>
      <c r="L653" s="215" t="s">
        <v>5884</v>
      </c>
    </row>
    <row r="654" spans="1:12" s="215" customFormat="1" x14ac:dyDescent="0.25">
      <c r="A654" s="215" t="s">
        <v>160</v>
      </c>
      <c r="B654" s="215">
        <v>6285</v>
      </c>
      <c r="C654" s="215" t="s">
        <v>293</v>
      </c>
      <c r="D654" s="215">
        <v>191968808</v>
      </c>
      <c r="E654" s="221">
        <v>1020</v>
      </c>
      <c r="F654" s="215">
        <v>1110</v>
      </c>
      <c r="G654" s="215">
        <v>1004</v>
      </c>
      <c r="H654" s="221" t="s">
        <v>5766</v>
      </c>
      <c r="I654" s="215" t="s">
        <v>24229</v>
      </c>
      <c r="J654" s="222" t="s">
        <v>5681</v>
      </c>
      <c r="K654" s="215" t="s">
        <v>330</v>
      </c>
      <c r="L654" s="215" t="s">
        <v>5884</v>
      </c>
    </row>
    <row r="655" spans="1:12" s="215" customFormat="1" x14ac:dyDescent="0.25">
      <c r="A655" s="215" t="s">
        <v>160</v>
      </c>
      <c r="B655" s="215">
        <v>6286</v>
      </c>
      <c r="C655" s="215" t="s">
        <v>294</v>
      </c>
      <c r="D655" s="215">
        <v>3113522</v>
      </c>
      <c r="E655" s="221">
        <v>1020</v>
      </c>
      <c r="F655" s="215">
        <v>1121</v>
      </c>
      <c r="G655" s="215">
        <v>1004</v>
      </c>
      <c r="H655" s="221" t="s">
        <v>5766</v>
      </c>
      <c r="I655" s="215" t="s">
        <v>7028</v>
      </c>
      <c r="J655" s="222" t="s">
        <v>5681</v>
      </c>
      <c r="K655" s="215" t="s">
        <v>330</v>
      </c>
      <c r="L655" s="215" t="s">
        <v>5884</v>
      </c>
    </row>
    <row r="656" spans="1:12" s="215" customFormat="1" x14ac:dyDescent="0.25">
      <c r="A656" s="215" t="s">
        <v>160</v>
      </c>
      <c r="B656" s="215">
        <v>6290</v>
      </c>
      <c r="C656" s="215" t="s">
        <v>298</v>
      </c>
      <c r="D656" s="215">
        <v>500006644</v>
      </c>
      <c r="E656" s="221">
        <v>1080</v>
      </c>
      <c r="F656" s="215">
        <v>1242</v>
      </c>
      <c r="G656" s="215">
        <v>1004</v>
      </c>
      <c r="H656" s="221" t="s">
        <v>5765</v>
      </c>
      <c r="I656" s="215" t="s">
        <v>11734</v>
      </c>
      <c r="J656" s="222" t="s">
        <v>5681</v>
      </c>
      <c r="K656" s="215" t="s">
        <v>330</v>
      </c>
      <c r="L656" s="215" t="s">
        <v>5883</v>
      </c>
    </row>
    <row r="657" spans="1:12" s="215" customFormat="1" x14ac:dyDescent="0.25">
      <c r="A657" s="215" t="s">
        <v>160</v>
      </c>
      <c r="B657" s="215">
        <v>6290</v>
      </c>
      <c r="C657" s="215" t="s">
        <v>298</v>
      </c>
      <c r="D657" s="215">
        <v>504139737</v>
      </c>
      <c r="E657" s="221">
        <v>1080</v>
      </c>
      <c r="F657" s="215">
        <v>1274</v>
      </c>
      <c r="G657" s="215">
        <v>1004</v>
      </c>
      <c r="H657" s="221" t="s">
        <v>5765</v>
      </c>
      <c r="I657" s="215" t="s">
        <v>7622</v>
      </c>
      <c r="J657" s="222" t="s">
        <v>5681</v>
      </c>
      <c r="K657" s="215" t="s">
        <v>330</v>
      </c>
      <c r="L657" s="215" t="s">
        <v>5883</v>
      </c>
    </row>
    <row r="658" spans="1:12" s="215" customFormat="1" x14ac:dyDescent="0.25">
      <c r="A658" s="215" t="s">
        <v>160</v>
      </c>
      <c r="B658" s="215">
        <v>6290</v>
      </c>
      <c r="C658" s="215" t="s">
        <v>298</v>
      </c>
      <c r="D658" s="215">
        <v>504139777</v>
      </c>
      <c r="E658" s="221">
        <v>1080</v>
      </c>
      <c r="F658" s="215">
        <v>1274</v>
      </c>
      <c r="G658" s="215">
        <v>1004</v>
      </c>
      <c r="H658" s="221" t="s">
        <v>5765</v>
      </c>
      <c r="I658" s="215" t="s">
        <v>7623</v>
      </c>
      <c r="J658" s="222" t="s">
        <v>5681</v>
      </c>
      <c r="K658" s="215" t="s">
        <v>330</v>
      </c>
      <c r="L658" s="215" t="s">
        <v>5883</v>
      </c>
    </row>
    <row r="659" spans="1:12" s="215" customFormat="1" x14ac:dyDescent="0.25">
      <c r="A659" s="215" t="s">
        <v>160</v>
      </c>
      <c r="B659" s="215">
        <v>6290</v>
      </c>
      <c r="C659" s="215" t="s">
        <v>298</v>
      </c>
      <c r="D659" s="215">
        <v>504139879</v>
      </c>
      <c r="E659" s="221">
        <v>1080</v>
      </c>
      <c r="F659" s="215">
        <v>1274</v>
      </c>
      <c r="G659" s="215">
        <v>1004</v>
      </c>
      <c r="H659" s="221" t="s">
        <v>5765</v>
      </c>
      <c r="I659" s="215" t="s">
        <v>7624</v>
      </c>
      <c r="J659" s="222" t="s">
        <v>5681</v>
      </c>
      <c r="K659" s="215" t="s">
        <v>330</v>
      </c>
      <c r="L659" s="215" t="s">
        <v>5883</v>
      </c>
    </row>
    <row r="660" spans="1:12" s="215" customFormat="1" x14ac:dyDescent="0.25">
      <c r="A660" s="215" t="s">
        <v>160</v>
      </c>
      <c r="B660" s="215">
        <v>6291</v>
      </c>
      <c r="C660" s="215" t="s">
        <v>299</v>
      </c>
      <c r="D660" s="215">
        <v>500006369</v>
      </c>
      <c r="E660" s="221">
        <v>1080</v>
      </c>
      <c r="F660" s="215">
        <v>1274</v>
      </c>
      <c r="G660" s="215">
        <v>1004</v>
      </c>
      <c r="H660" s="221" t="s">
        <v>5765</v>
      </c>
      <c r="I660" s="215" t="s">
        <v>7029</v>
      </c>
      <c r="J660" s="222" t="s">
        <v>5681</v>
      </c>
      <c r="K660" s="215" t="s">
        <v>330</v>
      </c>
      <c r="L660" s="215" t="s">
        <v>5883</v>
      </c>
    </row>
    <row r="661" spans="1:12" s="215" customFormat="1" x14ac:dyDescent="0.25">
      <c r="A661" s="215" t="s">
        <v>160</v>
      </c>
      <c r="B661" s="215">
        <v>6291</v>
      </c>
      <c r="C661" s="215" t="s">
        <v>299</v>
      </c>
      <c r="D661" s="215">
        <v>500006370</v>
      </c>
      <c r="E661" s="221">
        <v>1080</v>
      </c>
      <c r="F661" s="215">
        <v>1274</v>
      </c>
      <c r="G661" s="215">
        <v>1004</v>
      </c>
      <c r="H661" s="221" t="s">
        <v>5765</v>
      </c>
      <c r="I661" s="215" t="s">
        <v>7030</v>
      </c>
      <c r="J661" s="222" t="s">
        <v>5681</v>
      </c>
      <c r="K661" s="215" t="s">
        <v>330</v>
      </c>
      <c r="L661" s="215" t="s">
        <v>5883</v>
      </c>
    </row>
    <row r="662" spans="1:12" s="215" customFormat="1" x14ac:dyDescent="0.25">
      <c r="A662" s="215" t="s">
        <v>160</v>
      </c>
      <c r="B662" s="215">
        <v>6292</v>
      </c>
      <c r="C662" s="215" t="s">
        <v>300</v>
      </c>
      <c r="D662" s="215">
        <v>9030397</v>
      </c>
      <c r="E662" s="221">
        <v>1080</v>
      </c>
      <c r="F662" s="215">
        <v>1130</v>
      </c>
      <c r="G662" s="215">
        <v>1004</v>
      </c>
      <c r="H662" s="221" t="s">
        <v>5765</v>
      </c>
      <c r="I662" s="215" t="s">
        <v>23854</v>
      </c>
      <c r="J662" s="222" t="s">
        <v>5681</v>
      </c>
      <c r="K662" s="215" t="s">
        <v>330</v>
      </c>
      <c r="L662" s="215" t="s">
        <v>23856</v>
      </c>
    </row>
    <row r="663" spans="1:12" s="215" customFormat="1" x14ac:dyDescent="0.25">
      <c r="A663" s="215" t="s">
        <v>160</v>
      </c>
      <c r="B663" s="215">
        <v>6292</v>
      </c>
      <c r="C663" s="215" t="s">
        <v>300</v>
      </c>
      <c r="D663" s="215">
        <v>190156332</v>
      </c>
      <c r="E663" s="221">
        <v>1080</v>
      </c>
      <c r="F663" s="215">
        <v>1274</v>
      </c>
      <c r="G663" s="215">
        <v>1004</v>
      </c>
      <c r="H663" s="221" t="s">
        <v>5765</v>
      </c>
      <c r="I663" s="215" t="s">
        <v>7031</v>
      </c>
      <c r="J663" s="222" t="s">
        <v>5681</v>
      </c>
      <c r="K663" s="215" t="s">
        <v>330</v>
      </c>
      <c r="L663" s="215" t="s">
        <v>5883</v>
      </c>
    </row>
    <row r="664" spans="1:12" s="215" customFormat="1" x14ac:dyDescent="0.25">
      <c r="A664" s="215" t="s">
        <v>160</v>
      </c>
      <c r="B664" s="215">
        <v>6295</v>
      </c>
      <c r="C664" s="215" t="s">
        <v>303</v>
      </c>
      <c r="D664" s="215">
        <v>191979583</v>
      </c>
      <c r="E664" s="221">
        <v>1040</v>
      </c>
      <c r="F664" s="215">
        <v>1211</v>
      </c>
      <c r="G664" s="215">
        <v>1003</v>
      </c>
      <c r="H664" s="221" t="s">
        <v>5766</v>
      </c>
      <c r="I664" s="215" t="s">
        <v>24230</v>
      </c>
      <c r="J664" s="222" t="s">
        <v>5681</v>
      </c>
      <c r="K664" s="215" t="s">
        <v>330</v>
      </c>
      <c r="L664" s="215" t="s">
        <v>5905</v>
      </c>
    </row>
    <row r="665" spans="1:12" s="215" customFormat="1" x14ac:dyDescent="0.25">
      <c r="A665" s="215" t="s">
        <v>160</v>
      </c>
      <c r="B665" s="215">
        <v>6297</v>
      </c>
      <c r="C665" s="215" t="s">
        <v>305</v>
      </c>
      <c r="D665" s="215">
        <v>190158275</v>
      </c>
      <c r="E665" s="221">
        <v>1060</v>
      </c>
      <c r="F665" s="215">
        <v>1230</v>
      </c>
      <c r="G665" s="215">
        <v>1004</v>
      </c>
      <c r="H665" s="221" t="s">
        <v>5766</v>
      </c>
      <c r="I665" s="215" t="s">
        <v>24231</v>
      </c>
      <c r="J665" s="222" t="s">
        <v>5681</v>
      </c>
      <c r="K665" s="215" t="s">
        <v>330</v>
      </c>
      <c r="L665" s="215" t="s">
        <v>5882</v>
      </c>
    </row>
    <row r="666" spans="1:12" s="215" customFormat="1" x14ac:dyDescent="0.25">
      <c r="A666" s="215" t="s">
        <v>160</v>
      </c>
      <c r="B666" s="215">
        <v>6297</v>
      </c>
      <c r="C666" s="215" t="s">
        <v>305</v>
      </c>
      <c r="D666" s="215">
        <v>190797769</v>
      </c>
      <c r="E666" s="221">
        <v>1080</v>
      </c>
      <c r="G666" s="215">
        <v>1004</v>
      </c>
      <c r="H666" s="221" t="s">
        <v>5765</v>
      </c>
      <c r="I666" s="215" t="s">
        <v>24232</v>
      </c>
      <c r="J666" s="222" t="s">
        <v>5681</v>
      </c>
      <c r="K666" s="215" t="s">
        <v>330</v>
      </c>
      <c r="L666" s="215" t="s">
        <v>5883</v>
      </c>
    </row>
    <row r="667" spans="1:12" s="215" customFormat="1" x14ac:dyDescent="0.25">
      <c r="A667" s="215" t="s">
        <v>160</v>
      </c>
      <c r="B667" s="215">
        <v>6297</v>
      </c>
      <c r="C667" s="215" t="s">
        <v>305</v>
      </c>
      <c r="D667" s="215">
        <v>190819332</v>
      </c>
      <c r="E667" s="221">
        <v>1020</v>
      </c>
      <c r="F667" s="215">
        <v>1110</v>
      </c>
      <c r="G667" s="215">
        <v>1004</v>
      </c>
      <c r="H667" s="221" t="s">
        <v>5766</v>
      </c>
      <c r="I667" s="215" t="s">
        <v>24233</v>
      </c>
      <c r="J667" s="222" t="s">
        <v>5681</v>
      </c>
      <c r="K667" s="215" t="s">
        <v>330</v>
      </c>
      <c r="L667" s="215" t="s">
        <v>5884</v>
      </c>
    </row>
    <row r="668" spans="1:12" s="215" customFormat="1" x14ac:dyDescent="0.25">
      <c r="A668" s="215" t="s">
        <v>160</v>
      </c>
      <c r="B668" s="215">
        <v>6297</v>
      </c>
      <c r="C668" s="215" t="s">
        <v>305</v>
      </c>
      <c r="D668" s="215">
        <v>190854453</v>
      </c>
      <c r="E668" s="221">
        <v>1060</v>
      </c>
      <c r="G668" s="215">
        <v>1004</v>
      </c>
      <c r="H668" s="221" t="s">
        <v>5766</v>
      </c>
      <c r="I668" s="215" t="s">
        <v>24234</v>
      </c>
      <c r="J668" s="222" t="s">
        <v>5681</v>
      </c>
      <c r="K668" s="215" t="s">
        <v>330</v>
      </c>
      <c r="L668" s="215" t="s">
        <v>5878</v>
      </c>
    </row>
    <row r="669" spans="1:12" s="215" customFormat="1" x14ac:dyDescent="0.25">
      <c r="A669" s="215" t="s">
        <v>160</v>
      </c>
      <c r="B669" s="215">
        <v>6297</v>
      </c>
      <c r="C669" s="215" t="s">
        <v>305</v>
      </c>
      <c r="D669" s="215">
        <v>190884129</v>
      </c>
      <c r="E669" s="221">
        <v>1080</v>
      </c>
      <c r="F669" s="215">
        <v>1274</v>
      </c>
      <c r="G669" s="215">
        <v>1004</v>
      </c>
      <c r="H669" s="221" t="s">
        <v>5765</v>
      </c>
      <c r="I669" s="215" t="s">
        <v>7830</v>
      </c>
      <c r="J669" s="222" t="s">
        <v>5681</v>
      </c>
      <c r="K669" s="215" t="s">
        <v>330</v>
      </c>
      <c r="L669" s="215" t="s">
        <v>5883</v>
      </c>
    </row>
    <row r="670" spans="1:12" s="215" customFormat="1" x14ac:dyDescent="0.25">
      <c r="A670" s="215" t="s">
        <v>160</v>
      </c>
      <c r="B670" s="215">
        <v>6297</v>
      </c>
      <c r="C670" s="215" t="s">
        <v>305</v>
      </c>
      <c r="D670" s="215">
        <v>191949942</v>
      </c>
      <c r="E670" s="221">
        <v>1080</v>
      </c>
      <c r="F670" s="215">
        <v>1252</v>
      </c>
      <c r="G670" s="215">
        <v>1004</v>
      </c>
      <c r="H670" s="221" t="s">
        <v>5765</v>
      </c>
      <c r="I670" s="215" t="s">
        <v>8619</v>
      </c>
      <c r="J670" s="222" t="s">
        <v>5681</v>
      </c>
      <c r="K670" s="215" t="s">
        <v>330</v>
      </c>
      <c r="L670" s="215" t="s">
        <v>8624</v>
      </c>
    </row>
    <row r="671" spans="1:12" s="215" customFormat="1" x14ac:dyDescent="0.25">
      <c r="A671" s="215" t="s">
        <v>160</v>
      </c>
      <c r="B671" s="215">
        <v>6297</v>
      </c>
      <c r="C671" s="215" t="s">
        <v>305</v>
      </c>
      <c r="D671" s="215">
        <v>191972045</v>
      </c>
      <c r="E671" s="221">
        <v>1060</v>
      </c>
      <c r="F671" s="215">
        <v>1251</v>
      </c>
      <c r="G671" s="215">
        <v>1003</v>
      </c>
      <c r="H671" s="221" t="s">
        <v>5766</v>
      </c>
      <c r="I671" s="215" t="s">
        <v>24234</v>
      </c>
      <c r="J671" s="222" t="s">
        <v>5681</v>
      </c>
      <c r="K671" s="215" t="s">
        <v>330</v>
      </c>
      <c r="L671" s="215" t="s">
        <v>5878</v>
      </c>
    </row>
    <row r="672" spans="1:12" s="215" customFormat="1" x14ac:dyDescent="0.25">
      <c r="A672" s="215" t="s">
        <v>160</v>
      </c>
      <c r="B672" s="215">
        <v>6298</v>
      </c>
      <c r="C672" s="215" t="s">
        <v>306</v>
      </c>
      <c r="D672" s="215">
        <v>191629667</v>
      </c>
      <c r="E672" s="221">
        <v>1020</v>
      </c>
      <c r="F672" s="215">
        <v>1110</v>
      </c>
      <c r="G672" s="215">
        <v>1004</v>
      </c>
      <c r="H672" s="221" t="s">
        <v>5766</v>
      </c>
      <c r="I672" s="215" t="s">
        <v>24235</v>
      </c>
      <c r="J672" s="222" t="s">
        <v>5681</v>
      </c>
      <c r="K672" s="215" t="s">
        <v>330</v>
      </c>
      <c r="L672" s="215" t="s">
        <v>5884</v>
      </c>
    </row>
    <row r="673" spans="1:12" s="215" customFormat="1" x14ac:dyDescent="0.25">
      <c r="A673" s="215" t="s">
        <v>160</v>
      </c>
      <c r="B673" s="215">
        <v>6298</v>
      </c>
      <c r="C673" s="215" t="s">
        <v>306</v>
      </c>
      <c r="D673" s="215">
        <v>500006946</v>
      </c>
      <c r="E673" s="221">
        <v>1080</v>
      </c>
      <c r="F673" s="215">
        <v>1130</v>
      </c>
      <c r="G673" s="215">
        <v>1004</v>
      </c>
      <c r="H673" s="221" t="s">
        <v>5765</v>
      </c>
      <c r="I673" s="215" t="s">
        <v>8639</v>
      </c>
      <c r="J673" s="222" t="s">
        <v>5681</v>
      </c>
      <c r="K673" s="215" t="s">
        <v>330</v>
      </c>
      <c r="L673" s="215" t="s">
        <v>5883</v>
      </c>
    </row>
    <row r="674" spans="1:12" s="215" customFormat="1" x14ac:dyDescent="0.25">
      <c r="A674" s="215" t="s">
        <v>160</v>
      </c>
      <c r="B674" s="215">
        <v>6298</v>
      </c>
      <c r="C674" s="215" t="s">
        <v>306</v>
      </c>
      <c r="D674" s="215">
        <v>500007006</v>
      </c>
      <c r="E674" s="221">
        <v>1080</v>
      </c>
      <c r="F674" s="215">
        <v>1274</v>
      </c>
      <c r="G674" s="215">
        <v>1004</v>
      </c>
      <c r="H674" s="221" t="s">
        <v>5765</v>
      </c>
      <c r="I674" s="215" t="s">
        <v>8640</v>
      </c>
      <c r="J674" s="222" t="s">
        <v>5681</v>
      </c>
      <c r="K674" s="215" t="s">
        <v>330</v>
      </c>
      <c r="L674" s="215" t="s">
        <v>5883</v>
      </c>
    </row>
    <row r="675" spans="1:12" s="215" customFormat="1" x14ac:dyDescent="0.25">
      <c r="A675" s="215" t="s">
        <v>160</v>
      </c>
      <c r="B675" s="215">
        <v>6300</v>
      </c>
      <c r="C675" s="215" t="s">
        <v>308</v>
      </c>
      <c r="D675" s="215">
        <v>190032008</v>
      </c>
      <c r="E675" s="221">
        <v>1020</v>
      </c>
      <c r="F675" s="215">
        <v>1122</v>
      </c>
      <c r="G675" s="215">
        <v>1004</v>
      </c>
      <c r="H675" s="221" t="s">
        <v>5766</v>
      </c>
      <c r="I675" s="215" t="s">
        <v>24236</v>
      </c>
      <c r="J675" s="222" t="s">
        <v>5681</v>
      </c>
      <c r="K675" s="215" t="s">
        <v>330</v>
      </c>
      <c r="L675" s="215" t="s">
        <v>7503</v>
      </c>
    </row>
    <row r="676" spans="1:12" s="215" customFormat="1" x14ac:dyDescent="0.25">
      <c r="A676" s="215" t="s">
        <v>160</v>
      </c>
      <c r="B676" s="215">
        <v>6300</v>
      </c>
      <c r="C676" s="215" t="s">
        <v>308</v>
      </c>
      <c r="D676" s="215">
        <v>190032009</v>
      </c>
      <c r="E676" s="221">
        <v>1020</v>
      </c>
      <c r="F676" s="215">
        <v>1122</v>
      </c>
      <c r="G676" s="215">
        <v>1004</v>
      </c>
      <c r="H676" s="221" t="s">
        <v>5766</v>
      </c>
      <c r="I676" s="215" t="s">
        <v>24236</v>
      </c>
      <c r="J676" s="222" t="s">
        <v>5681</v>
      </c>
      <c r="K676" s="215" t="s">
        <v>330</v>
      </c>
      <c r="L676" s="215" t="s">
        <v>7503</v>
      </c>
    </row>
    <row r="677" spans="1:12" s="215" customFormat="1" x14ac:dyDescent="0.25">
      <c r="A677" s="215" t="s">
        <v>160</v>
      </c>
      <c r="B677" s="215">
        <v>6300</v>
      </c>
      <c r="C677" s="215" t="s">
        <v>308</v>
      </c>
      <c r="D677" s="215">
        <v>190032011</v>
      </c>
      <c r="E677" s="221">
        <v>1020</v>
      </c>
      <c r="F677" s="215">
        <v>1122</v>
      </c>
      <c r="G677" s="215">
        <v>1004</v>
      </c>
      <c r="H677" s="221" t="s">
        <v>5766</v>
      </c>
      <c r="I677" s="215" t="s">
        <v>24236</v>
      </c>
      <c r="J677" s="222" t="s">
        <v>5681</v>
      </c>
      <c r="K677" s="215" t="s">
        <v>330</v>
      </c>
      <c r="L677" s="215" t="s">
        <v>7503</v>
      </c>
    </row>
    <row r="678" spans="1:12" s="215" customFormat="1" x14ac:dyDescent="0.25">
      <c r="A678" s="215" t="s">
        <v>160</v>
      </c>
      <c r="B678" s="215">
        <v>6300</v>
      </c>
      <c r="C678" s="215" t="s">
        <v>308</v>
      </c>
      <c r="D678" s="215">
        <v>190117093</v>
      </c>
      <c r="E678" s="221">
        <v>1040</v>
      </c>
      <c r="F678" s="215">
        <v>1211</v>
      </c>
      <c r="G678" s="215">
        <v>1004</v>
      </c>
      <c r="H678" s="221" t="s">
        <v>5766</v>
      </c>
      <c r="I678" s="215" t="s">
        <v>24237</v>
      </c>
      <c r="J678" s="222" t="s">
        <v>5681</v>
      </c>
      <c r="K678" s="215" t="s">
        <v>330</v>
      </c>
      <c r="L678" s="215" t="s">
        <v>5888</v>
      </c>
    </row>
    <row r="679" spans="1:12" s="215" customFormat="1" x14ac:dyDescent="0.25">
      <c r="A679" s="215" t="s">
        <v>160</v>
      </c>
      <c r="B679" s="215">
        <v>6300</v>
      </c>
      <c r="C679" s="215" t="s">
        <v>308</v>
      </c>
      <c r="D679" s="215">
        <v>190134350</v>
      </c>
      <c r="E679" s="221">
        <v>1020</v>
      </c>
      <c r="F679" s="215">
        <v>1122</v>
      </c>
      <c r="G679" s="215">
        <v>1004</v>
      </c>
      <c r="H679" s="221" t="s">
        <v>5766</v>
      </c>
      <c r="I679" s="215" t="s">
        <v>24238</v>
      </c>
      <c r="J679" s="222" t="s">
        <v>5681</v>
      </c>
      <c r="K679" s="215" t="s">
        <v>330</v>
      </c>
      <c r="L679" s="215" t="s">
        <v>5884</v>
      </c>
    </row>
    <row r="680" spans="1:12" s="215" customFormat="1" x14ac:dyDescent="0.25">
      <c r="A680" s="215" t="s">
        <v>160</v>
      </c>
      <c r="B680" s="215">
        <v>6300</v>
      </c>
      <c r="C680" s="215" t="s">
        <v>308</v>
      </c>
      <c r="D680" s="215">
        <v>190194187</v>
      </c>
      <c r="E680" s="221">
        <v>1060</v>
      </c>
      <c r="F680" s="215">
        <v>1230</v>
      </c>
      <c r="G680" s="215">
        <v>1004</v>
      </c>
      <c r="H680" s="221" t="s">
        <v>5766</v>
      </c>
      <c r="I680" s="215" t="s">
        <v>24239</v>
      </c>
      <c r="J680" s="222" t="s">
        <v>5681</v>
      </c>
      <c r="K680" s="215" t="s">
        <v>330</v>
      </c>
      <c r="L680" s="215" t="s">
        <v>5882</v>
      </c>
    </row>
    <row r="681" spans="1:12" s="215" customFormat="1" x14ac:dyDescent="0.25">
      <c r="A681" s="215" t="s">
        <v>160</v>
      </c>
      <c r="B681" s="215">
        <v>6300</v>
      </c>
      <c r="C681" s="215" t="s">
        <v>308</v>
      </c>
      <c r="D681" s="215">
        <v>190232859</v>
      </c>
      <c r="E681" s="221">
        <v>1060</v>
      </c>
      <c r="F681" s="215">
        <v>1251</v>
      </c>
      <c r="G681" s="215">
        <v>1004</v>
      </c>
      <c r="H681" s="221" t="s">
        <v>5766</v>
      </c>
      <c r="I681" s="215" t="s">
        <v>24240</v>
      </c>
      <c r="J681" s="222" t="s">
        <v>5681</v>
      </c>
      <c r="K681" s="215" t="s">
        <v>330</v>
      </c>
      <c r="L681" s="215" t="s">
        <v>5879</v>
      </c>
    </row>
    <row r="682" spans="1:12" s="215" customFormat="1" x14ac:dyDescent="0.25">
      <c r="A682" s="215" t="s">
        <v>160</v>
      </c>
      <c r="B682" s="215">
        <v>6300</v>
      </c>
      <c r="C682" s="215" t="s">
        <v>308</v>
      </c>
      <c r="D682" s="215">
        <v>190232860</v>
      </c>
      <c r="E682" s="221">
        <v>1060</v>
      </c>
      <c r="F682" s="215">
        <v>1251</v>
      </c>
      <c r="G682" s="215">
        <v>1004</v>
      </c>
      <c r="H682" s="221" t="s">
        <v>5766</v>
      </c>
      <c r="I682" s="215" t="s">
        <v>24240</v>
      </c>
      <c r="J682" s="222" t="s">
        <v>5681</v>
      </c>
      <c r="K682" s="215" t="s">
        <v>330</v>
      </c>
      <c r="L682" s="215" t="s">
        <v>5879</v>
      </c>
    </row>
    <row r="683" spans="1:12" s="215" customFormat="1" x14ac:dyDescent="0.25">
      <c r="A683" s="215" t="s">
        <v>160</v>
      </c>
      <c r="B683" s="215">
        <v>6300</v>
      </c>
      <c r="C683" s="215" t="s">
        <v>308</v>
      </c>
      <c r="D683" s="215">
        <v>190235089</v>
      </c>
      <c r="E683" s="221">
        <v>1060</v>
      </c>
      <c r="F683" s="215">
        <v>1251</v>
      </c>
      <c r="G683" s="215">
        <v>1004</v>
      </c>
      <c r="H683" s="221" t="s">
        <v>5766</v>
      </c>
      <c r="I683" s="215" t="s">
        <v>24240</v>
      </c>
      <c r="J683" s="222" t="s">
        <v>5681</v>
      </c>
      <c r="K683" s="215" t="s">
        <v>330</v>
      </c>
      <c r="L683" s="215" t="s">
        <v>5879</v>
      </c>
    </row>
    <row r="684" spans="1:12" s="215" customFormat="1" x14ac:dyDescent="0.25">
      <c r="A684" s="215" t="s">
        <v>160</v>
      </c>
      <c r="B684" s="215">
        <v>6300</v>
      </c>
      <c r="C684" s="215" t="s">
        <v>308</v>
      </c>
      <c r="D684" s="215">
        <v>190246769</v>
      </c>
      <c r="E684" s="221">
        <v>1040</v>
      </c>
      <c r="F684" s="215">
        <v>1211</v>
      </c>
      <c r="G684" s="215">
        <v>1004</v>
      </c>
      <c r="H684" s="221" t="s">
        <v>5766</v>
      </c>
      <c r="I684" s="215" t="s">
        <v>24241</v>
      </c>
      <c r="J684" s="222" t="s">
        <v>5681</v>
      </c>
      <c r="K684" s="215" t="s">
        <v>330</v>
      </c>
      <c r="L684" s="215" t="s">
        <v>7504</v>
      </c>
    </row>
    <row r="685" spans="1:12" s="215" customFormat="1" x14ac:dyDescent="0.25">
      <c r="A685" s="215" t="s">
        <v>160</v>
      </c>
      <c r="B685" s="215">
        <v>6300</v>
      </c>
      <c r="C685" s="215" t="s">
        <v>308</v>
      </c>
      <c r="D685" s="215">
        <v>191028095</v>
      </c>
      <c r="E685" s="221">
        <v>1010</v>
      </c>
      <c r="G685" s="215">
        <v>1004</v>
      </c>
      <c r="H685" s="221" t="s">
        <v>5765</v>
      </c>
      <c r="I685" s="215" t="s">
        <v>7032</v>
      </c>
      <c r="J685" s="222" t="s">
        <v>5681</v>
      </c>
      <c r="K685" s="215" t="s">
        <v>5743</v>
      </c>
      <c r="L685" s="215" t="s">
        <v>7507</v>
      </c>
    </row>
    <row r="686" spans="1:12" s="215" customFormat="1" x14ac:dyDescent="0.25">
      <c r="A686" s="215" t="s">
        <v>160</v>
      </c>
      <c r="B686" s="215">
        <v>6300</v>
      </c>
      <c r="C686" s="215" t="s">
        <v>308</v>
      </c>
      <c r="D686" s="215">
        <v>191028176</v>
      </c>
      <c r="E686" s="221">
        <v>1010</v>
      </c>
      <c r="G686" s="215">
        <v>1004</v>
      </c>
      <c r="H686" s="221" t="s">
        <v>5765</v>
      </c>
      <c r="I686" s="215" t="s">
        <v>7032</v>
      </c>
      <c r="J686" s="222" t="s">
        <v>5681</v>
      </c>
      <c r="K686" s="215" t="s">
        <v>5743</v>
      </c>
      <c r="L686" s="215" t="s">
        <v>7508</v>
      </c>
    </row>
    <row r="687" spans="1:12" s="215" customFormat="1" x14ac:dyDescent="0.25">
      <c r="A687" s="215" t="s">
        <v>160</v>
      </c>
      <c r="B687" s="215">
        <v>6300</v>
      </c>
      <c r="C687" s="215" t="s">
        <v>308</v>
      </c>
      <c r="D687" s="215">
        <v>191745906</v>
      </c>
      <c r="E687" s="221">
        <v>1060</v>
      </c>
      <c r="F687" s="215">
        <v>1252</v>
      </c>
      <c r="G687" s="215">
        <v>1004</v>
      </c>
      <c r="H687" s="221" t="s">
        <v>5766</v>
      </c>
      <c r="I687" s="215" t="s">
        <v>24241</v>
      </c>
      <c r="J687" s="222" t="s">
        <v>5681</v>
      </c>
      <c r="K687" s="215" t="s">
        <v>330</v>
      </c>
      <c r="L687" s="215" t="s">
        <v>5880</v>
      </c>
    </row>
    <row r="688" spans="1:12" s="215" customFormat="1" x14ac:dyDescent="0.25">
      <c r="A688" s="215" t="s">
        <v>160</v>
      </c>
      <c r="B688" s="215">
        <v>6300</v>
      </c>
      <c r="C688" s="215" t="s">
        <v>308</v>
      </c>
      <c r="D688" s="215">
        <v>191750250</v>
      </c>
      <c r="E688" s="221">
        <v>1060</v>
      </c>
      <c r="F688" s="215">
        <v>1242</v>
      </c>
      <c r="G688" s="215">
        <v>1004</v>
      </c>
      <c r="H688" s="221" t="s">
        <v>5766</v>
      </c>
      <c r="I688" s="215" t="s">
        <v>24242</v>
      </c>
      <c r="J688" s="222" t="s">
        <v>5681</v>
      </c>
      <c r="K688" s="215" t="s">
        <v>330</v>
      </c>
      <c r="L688" s="215" t="s">
        <v>5882</v>
      </c>
    </row>
  </sheetData>
  <autoFilter ref="A5:L5" xr:uid="{00000000-0009-0000-0000-000008000000}"/>
  <mergeCells count="3">
    <mergeCell ref="D3:H3"/>
    <mergeCell ref="I3:L3"/>
    <mergeCell ref="A2:L2"/>
  </mergeCells>
  <hyperlinks>
    <hyperlink ref="D3" r:id="rId1" display="Voir les instructions" xr:uid="{00000000-0004-0000-0800-000000000000}"/>
    <hyperlink ref="D3:F3" r:id="rId2" display="Instructions" xr:uid="{00000000-0004-0000-0800-000001000000}"/>
    <hyperlink ref="I3" r:id="rId3" location="GKAT" xr:uid="{00000000-0004-0000-0800-000002000000}"/>
    <hyperlink ref="J6" r:id="rId4" xr:uid="{19EF84FE-5EB3-47C2-9F8C-C23521100F5F}"/>
    <hyperlink ref="J7" r:id="rId5" xr:uid="{21D8905D-EE21-42C6-B14A-48B8469BE5B6}"/>
    <hyperlink ref="J8" r:id="rId6" xr:uid="{BDC194FB-0810-45E9-9EF2-F0818C85BAE4}"/>
    <hyperlink ref="J9" r:id="rId7" xr:uid="{7937E5E4-EAE4-4871-B033-554A36F058C2}"/>
    <hyperlink ref="J10" r:id="rId8" xr:uid="{5958EF1F-4B23-46AC-A2C0-2F028AC1DA6D}"/>
    <hyperlink ref="J11" r:id="rId9" xr:uid="{5D7F00F1-AAB1-4D2B-90E3-B1D054FAA6B2}"/>
    <hyperlink ref="J12" r:id="rId10" xr:uid="{8A82EB75-CD1D-4EC1-8910-843F8A9DD98E}"/>
    <hyperlink ref="J13" r:id="rId11" xr:uid="{25A7DA22-0344-4B90-8BC2-43ADFFA8F6C8}"/>
    <hyperlink ref="J14" r:id="rId12" xr:uid="{9FE57535-5341-4CD0-A051-125E78184FFB}"/>
    <hyperlink ref="J15" r:id="rId13" xr:uid="{09F3BBAA-4CCC-46CE-8287-B6F6555CB062}"/>
    <hyperlink ref="J16" r:id="rId14" xr:uid="{5C588BAC-5000-4151-BA48-9BABF38CF1DE}"/>
    <hyperlink ref="J17" r:id="rId15" xr:uid="{026B574C-ACA1-4363-B55D-FA23BD01A3B0}"/>
    <hyperlink ref="J18" r:id="rId16" xr:uid="{30FFC935-1DF2-48D7-A70F-EA1228DAED47}"/>
    <hyperlink ref="J19" r:id="rId17" xr:uid="{C5A2D521-39E1-465B-AD83-1ED922F21022}"/>
    <hyperlink ref="J20" r:id="rId18" xr:uid="{A4902818-E8E7-4636-B8AE-0ADAA6111AB4}"/>
    <hyperlink ref="J21" r:id="rId19" xr:uid="{4CE26381-E900-4B66-A041-98C60DFA5E76}"/>
    <hyperlink ref="J22" r:id="rId20" xr:uid="{0CC6F3A3-ED27-4A06-BC22-D572B92C3F99}"/>
    <hyperlink ref="J23" r:id="rId21" xr:uid="{3991385C-11D2-404A-817B-7094079C6D5E}"/>
    <hyperlink ref="J24" r:id="rId22" xr:uid="{17C44D30-858A-4A51-8257-00724829E7EE}"/>
    <hyperlink ref="J25" r:id="rId23" xr:uid="{4D3D7AEA-E131-4FED-A715-6657873E4463}"/>
    <hyperlink ref="J26" r:id="rId24" xr:uid="{3F72D0CF-6D4B-4A7B-9460-32AFA29572C1}"/>
    <hyperlink ref="J27" r:id="rId25" xr:uid="{F4ED146C-8AF4-4332-8FD1-6166059FD030}"/>
    <hyperlink ref="J28" r:id="rId26" xr:uid="{B8793031-0D2F-4CDE-A9FE-E3C6C14953B8}"/>
    <hyperlink ref="J29" r:id="rId27" xr:uid="{3252A6B1-3D9F-4324-B434-DFE1D7AB65C2}"/>
    <hyperlink ref="J30" r:id="rId28" xr:uid="{4F2E021A-80E6-449B-9A59-1DCCEE75EFFF}"/>
    <hyperlink ref="J31" r:id="rId29" xr:uid="{DCD92423-B35F-4EBB-AE9C-43306C95676B}"/>
    <hyperlink ref="J32" r:id="rId30" xr:uid="{8C4EA6BF-DFBE-4E47-A881-B4762B141A05}"/>
    <hyperlink ref="J33" r:id="rId31" xr:uid="{159CE6AD-E1D1-434D-92D0-F8A86232934F}"/>
    <hyperlink ref="J34" r:id="rId32" xr:uid="{433BEB73-3FAC-4FEA-B8B4-FF42BB9ED636}"/>
    <hyperlink ref="J35" r:id="rId33" xr:uid="{9AC89F77-568E-49CA-81F3-5649FB62A68B}"/>
    <hyperlink ref="J36" r:id="rId34" xr:uid="{335091F1-DC59-41C4-8DB2-529F1EE9657F}"/>
    <hyperlink ref="J37" r:id="rId35" xr:uid="{AB4B0500-9DA4-41BA-9267-9AC8AEE14E21}"/>
    <hyperlink ref="J38" r:id="rId36" xr:uid="{DFBBE195-E193-48ED-84A8-60D2002E98E2}"/>
    <hyperlink ref="J39" r:id="rId37" xr:uid="{043C77C6-E669-4585-A9F9-2AAF1BF3BC2B}"/>
    <hyperlink ref="J40" r:id="rId38" xr:uid="{E399DF87-1E86-426B-A5AC-CC066D935FED}"/>
    <hyperlink ref="J41" r:id="rId39" xr:uid="{DEE2D032-77A4-454B-94B2-08718E0F49EF}"/>
    <hyperlink ref="J42" r:id="rId40" xr:uid="{BFF83299-1BC8-435A-B146-C834DAD2F818}"/>
    <hyperlink ref="J43" r:id="rId41" xr:uid="{A1DE296F-A1CF-4044-81A4-7721ECA5EA4C}"/>
    <hyperlink ref="J44" r:id="rId42" xr:uid="{415BA745-97A3-4735-B1CD-99D892EAE2DB}"/>
    <hyperlink ref="J45" r:id="rId43" xr:uid="{F88A8C25-FB1C-46DA-875C-7240A6094DDC}"/>
    <hyperlink ref="J46" r:id="rId44" xr:uid="{E5523165-769E-4C47-A729-0A22506903E4}"/>
    <hyperlink ref="J47" r:id="rId45" xr:uid="{AEB949D6-A54B-48CB-8DA8-80554CB95DA1}"/>
    <hyperlink ref="J48" r:id="rId46" xr:uid="{3D706358-5FFF-4603-8FFE-E7CAC9C90014}"/>
    <hyperlink ref="J49" r:id="rId47" xr:uid="{6A13DB74-0747-4B4A-B13E-B2B59A4938CF}"/>
    <hyperlink ref="J50" r:id="rId48" xr:uid="{F7F95BDD-FDEE-4DF2-B177-0D1A8944DBA4}"/>
    <hyperlink ref="J51" r:id="rId49" xr:uid="{0B3A5E72-7DB0-48F2-8B26-64B1A0CDAA7F}"/>
    <hyperlink ref="J52" r:id="rId50" xr:uid="{8639D588-D7FC-413A-B0C0-EF8740ED343C}"/>
    <hyperlink ref="J53" r:id="rId51" xr:uid="{96999E92-0FFA-44D6-AABF-FDB0CFD433D6}"/>
    <hyperlink ref="J54" r:id="rId52" xr:uid="{4C426C35-01C4-4D75-86D3-7C9586BCF459}"/>
    <hyperlink ref="J55" r:id="rId53" xr:uid="{4AF5ACCA-10BA-4071-AA3C-3978E1BA31D5}"/>
    <hyperlink ref="J56" r:id="rId54" xr:uid="{5F2966E3-6AE9-4B2A-8640-CF81DF808717}"/>
    <hyperlink ref="J57" r:id="rId55" xr:uid="{05F19131-859F-4DB9-A31B-16B02331687D}"/>
    <hyperlink ref="J58" r:id="rId56" xr:uid="{ABC723EE-96A4-4E3C-A766-51FDF06B4075}"/>
    <hyperlink ref="J59" r:id="rId57" xr:uid="{1DB47BD2-2059-40E9-BF7F-3100F2D9A477}"/>
    <hyperlink ref="J60" r:id="rId58" xr:uid="{C9D37B72-1CE4-4E02-A8CD-D06FD73A9D15}"/>
    <hyperlink ref="J61" r:id="rId59" xr:uid="{95180473-360B-4341-96AA-8B4D7D18182B}"/>
    <hyperlink ref="J62" r:id="rId60" xr:uid="{368D89D9-435D-4E22-B28B-906032A7581E}"/>
    <hyperlink ref="J63" r:id="rId61" xr:uid="{42EC13A7-9792-48F7-A280-C4FC4837BE6A}"/>
    <hyperlink ref="J64" r:id="rId62" xr:uid="{24A7E4D8-DF79-40D1-BD6D-02713D905B2A}"/>
    <hyperlink ref="J65" r:id="rId63" xr:uid="{6BF7D699-923D-4E2E-AD0E-FF07C04C35AB}"/>
    <hyperlink ref="J66" r:id="rId64" xr:uid="{D8A8D610-563B-4308-BBD6-E1443AD84C48}"/>
    <hyperlink ref="J67" r:id="rId65" xr:uid="{D504EE70-E955-44D8-A7EB-FE9E6150F6B6}"/>
    <hyperlink ref="J68" r:id="rId66" xr:uid="{8A49179C-0B85-47F8-917F-D57B6C7B6257}"/>
    <hyperlink ref="J69" r:id="rId67" xr:uid="{92509602-7282-43FB-90BB-64C58A8BF0F0}"/>
    <hyperlink ref="J70" r:id="rId68" xr:uid="{C3FA0053-D18A-4CED-BDD8-DD81AAA6F081}"/>
    <hyperlink ref="J71" r:id="rId69" xr:uid="{2ADF2DB9-C2A8-4DD2-BA44-D3D61ABBA584}"/>
    <hyperlink ref="J72" r:id="rId70" xr:uid="{0700FD49-A35F-49EA-B6CB-7F20B2A97723}"/>
    <hyperlink ref="J73" r:id="rId71" xr:uid="{C9CD9112-6933-46F6-8F11-13709670574E}"/>
    <hyperlink ref="J74" r:id="rId72" xr:uid="{47FCDAF5-848B-4C64-8992-80958E7124C0}"/>
    <hyperlink ref="J75" r:id="rId73" xr:uid="{96E8A4A7-A3AF-4C08-8798-779F668A0F17}"/>
    <hyperlink ref="J76" r:id="rId74" xr:uid="{080A5CD9-0F1E-4740-B2D9-7FAFCF817227}"/>
    <hyperlink ref="J77" r:id="rId75" xr:uid="{EA6E993C-5E25-435F-AE60-CD979B44D8CC}"/>
    <hyperlink ref="J78" r:id="rId76" xr:uid="{F3064F95-96A3-477B-A8F0-34986FA760CA}"/>
    <hyperlink ref="J79" r:id="rId77" xr:uid="{A932602A-EBF1-43BE-999C-D08B10508019}"/>
    <hyperlink ref="J80" r:id="rId78" xr:uid="{C8E8C0EA-20BD-47F4-B6B8-A659E2CA4B96}"/>
    <hyperlink ref="J81" r:id="rId79" xr:uid="{463EED47-050B-4687-ACE7-3DFD6ACF63AB}"/>
    <hyperlink ref="J82" r:id="rId80" xr:uid="{943115AF-0F44-4B51-A71F-F529FC4841EE}"/>
    <hyperlink ref="J83" r:id="rId81" xr:uid="{5562285E-4944-4973-97C0-FFC799E6733F}"/>
    <hyperlink ref="J84" r:id="rId82" xr:uid="{AB0E3DE0-55E5-4ADB-B47B-B7F6F6EF939E}"/>
    <hyperlink ref="J85" r:id="rId83" xr:uid="{A6216777-E048-4C0C-AE1F-DB64FF79D3E0}"/>
    <hyperlink ref="J86" r:id="rId84" xr:uid="{0B62999B-3E8A-42BB-BCE3-E6DE41D0AE1B}"/>
    <hyperlink ref="J87" r:id="rId85" xr:uid="{808FE856-1A25-4124-9E48-E3DD501B649A}"/>
    <hyperlink ref="J88" r:id="rId86" xr:uid="{2A5D00A0-D660-4D19-803D-478088191838}"/>
    <hyperlink ref="J89" r:id="rId87" xr:uid="{C6F0C3EB-A63C-4810-B067-23D3B1B2E9C3}"/>
    <hyperlink ref="J90" r:id="rId88" xr:uid="{3F6A5D79-3277-476F-B7B7-448FA2B569E1}"/>
    <hyperlink ref="J91" r:id="rId89" xr:uid="{14335EF4-F537-4507-A201-E30A9E7D368D}"/>
    <hyperlink ref="J92" r:id="rId90" xr:uid="{29006153-2478-4CBD-A6EE-D9FAF7F485D0}"/>
    <hyperlink ref="J93" r:id="rId91" xr:uid="{3E9E41DB-D86E-4711-A800-13D91184C0FB}"/>
    <hyperlink ref="J94" r:id="rId92" xr:uid="{DF573D44-CDCC-4FDF-9B0C-DDF05145778C}"/>
    <hyperlink ref="J95" r:id="rId93" xr:uid="{2035AD4A-146D-4B71-9CEF-FEAD3C45EF97}"/>
    <hyperlink ref="J96" r:id="rId94" xr:uid="{5878C4E3-F992-472A-92C6-92BC12FD21F1}"/>
    <hyperlink ref="J97" r:id="rId95" xr:uid="{A15C61C2-232C-4E80-AEC8-8F7159BD068A}"/>
    <hyperlink ref="J98" r:id="rId96" xr:uid="{76ED005F-6F88-440F-B473-18D136A6F26B}"/>
    <hyperlink ref="J99" r:id="rId97" xr:uid="{F7FD3695-3862-4B14-8FFE-215B43837988}"/>
    <hyperlink ref="J100" r:id="rId98" xr:uid="{C0314649-0202-4BAE-A3E8-BE846E5669F8}"/>
    <hyperlink ref="J101" r:id="rId99" xr:uid="{5523DBA7-99D6-4617-9770-6D2A9C15D633}"/>
    <hyperlink ref="J102" r:id="rId100" xr:uid="{6F9D8CE5-C78C-4DF9-9AA4-2AFFCD66F768}"/>
    <hyperlink ref="J103" r:id="rId101" xr:uid="{1D70473C-9058-4A4E-A96C-47EAD2052D06}"/>
    <hyperlink ref="J104" r:id="rId102" xr:uid="{41E1A257-7DCC-4C94-812E-8D2B713C71EE}"/>
    <hyperlink ref="J105" r:id="rId103" xr:uid="{1658EBA9-EF9B-42C2-BBE7-4CFDAB1E65D0}"/>
    <hyperlink ref="J106" r:id="rId104" xr:uid="{BCA55152-C0C1-4186-B3DE-0337D029B5FE}"/>
    <hyperlink ref="J107" r:id="rId105" xr:uid="{F9547AA7-84E9-476F-8F84-921EA2A65A6E}"/>
    <hyperlink ref="J108" r:id="rId106" xr:uid="{8A1E28C4-F233-4E1F-80AE-7B8369D722FD}"/>
    <hyperlink ref="J109" r:id="rId107" xr:uid="{D1C9755C-66BC-463F-8D46-58836419138A}"/>
    <hyperlink ref="J110" r:id="rId108" xr:uid="{CB45FE85-A9EB-4E53-86B1-0E0D935179DD}"/>
    <hyperlink ref="J111" r:id="rId109" xr:uid="{C96B0961-E09E-47D5-AF9A-22CF06C5CC54}"/>
    <hyperlink ref="J112" r:id="rId110" xr:uid="{B3EA0746-D5CD-4400-8329-ACD08FCBE333}"/>
    <hyperlink ref="J113" r:id="rId111" xr:uid="{9B01E9C8-0701-4A6B-990C-3E5DF1B74E83}"/>
    <hyperlink ref="J114" r:id="rId112" xr:uid="{A3DFD5F9-EC25-4EA1-9860-E5E194382C23}"/>
    <hyperlink ref="J115" r:id="rId113" xr:uid="{C18D5F91-D82D-48C3-99ED-BD31DDF3F314}"/>
    <hyperlink ref="J116" r:id="rId114" xr:uid="{3E5B6259-C17E-4DB3-87A1-D46D220DB10D}"/>
    <hyperlink ref="J117" r:id="rId115" xr:uid="{18D5AB46-864F-4C76-A5CC-2965378BF930}"/>
    <hyperlink ref="J118" r:id="rId116" xr:uid="{A7A22BE0-053E-42A8-870B-A32523717986}"/>
    <hyperlink ref="J119" r:id="rId117" xr:uid="{401E10B2-4343-4F8F-B4C3-1626DADC3AD3}"/>
    <hyperlink ref="J120" r:id="rId118" xr:uid="{A58C3580-ACF6-4066-95AE-B247654F7157}"/>
    <hyperlink ref="J121" r:id="rId119" xr:uid="{90C566F7-9148-411E-811F-E4A8CEBEB001}"/>
    <hyperlink ref="J122" r:id="rId120" xr:uid="{431C63B3-0730-4A19-A955-935A43437466}"/>
    <hyperlink ref="J123" r:id="rId121" xr:uid="{2F18FE81-163B-4543-ACA7-9472A4E07D76}"/>
    <hyperlink ref="J124" r:id="rId122" xr:uid="{7FFE5F52-74BF-4748-B752-1AFA1FE4F36F}"/>
    <hyperlink ref="J125" r:id="rId123" xr:uid="{DF070494-82A6-42E0-B978-7768A24FBA2F}"/>
    <hyperlink ref="J126" r:id="rId124" xr:uid="{F40D0A78-711A-4285-8979-F827649A12EF}"/>
    <hyperlink ref="J127" r:id="rId125" xr:uid="{241F84F0-08A2-4132-AAA4-37F52552AF3B}"/>
    <hyperlink ref="J128" r:id="rId126" xr:uid="{DED2AD48-B285-4686-81DD-1C4A58FE44B6}"/>
    <hyperlink ref="J129" r:id="rId127" xr:uid="{6104F5A4-5943-4E43-9ECD-55BBD1D6EE5D}"/>
    <hyperlink ref="J130" r:id="rId128" xr:uid="{A4E26A17-5B75-4223-B200-29D8444F7E3B}"/>
    <hyperlink ref="J131" r:id="rId129" xr:uid="{139A2803-2DF3-4509-8EAA-AAE6AF00C07B}"/>
    <hyperlink ref="J132" r:id="rId130" xr:uid="{C6D33CA0-F55B-448C-B660-5576E9F5F2C9}"/>
    <hyperlink ref="J133" r:id="rId131" xr:uid="{C76E5CFB-9C7D-410B-A9D0-07E90273918C}"/>
    <hyperlink ref="J134" r:id="rId132" xr:uid="{6857C0F0-42E9-4059-8345-F4895BC78625}"/>
    <hyperlink ref="J135" r:id="rId133" xr:uid="{1C99F6C4-55EA-484A-BF19-36416C9A13FB}"/>
    <hyperlink ref="J136" r:id="rId134" xr:uid="{13496D88-A83D-44A8-97D6-155262ADA240}"/>
    <hyperlink ref="J137" r:id="rId135" xr:uid="{239770B9-11C7-4665-B628-280E2ACAB062}"/>
    <hyperlink ref="J138" r:id="rId136" xr:uid="{96300A25-6B7C-4DFB-9AE5-95D3D65B43E6}"/>
    <hyperlink ref="J139" r:id="rId137" xr:uid="{B656AD62-6AF6-4C2E-81BA-42D26A246DE7}"/>
    <hyperlink ref="J140" r:id="rId138" xr:uid="{46D66599-31B3-4C24-B604-1970D2D0D6A8}"/>
    <hyperlink ref="J141" r:id="rId139" xr:uid="{A6937F8E-57E9-4DAE-B71C-DF8E04AD2289}"/>
    <hyperlink ref="J142" r:id="rId140" xr:uid="{2A88362F-E15D-4C4D-965E-362EBC073E11}"/>
    <hyperlink ref="J143" r:id="rId141" xr:uid="{7D31E507-6C0F-4787-9199-F8EFF214D6C8}"/>
    <hyperlink ref="J144" r:id="rId142" xr:uid="{8F1CD6E8-BA4A-480D-AE31-8F1ED6FC9BDF}"/>
    <hyperlink ref="J145" r:id="rId143" xr:uid="{F549C5BE-141C-48B3-ABDA-AA62FFEEE3F1}"/>
    <hyperlink ref="J146" r:id="rId144" xr:uid="{D69B09E9-CE1D-4BC2-933B-04212FC15330}"/>
    <hyperlink ref="J147" r:id="rId145" xr:uid="{F340790B-3DDC-46A7-AAA0-C4C55E2D0779}"/>
    <hyperlink ref="J148" r:id="rId146" xr:uid="{36586424-1AC0-4AB6-AB7E-0F8F2A43C42F}"/>
    <hyperlink ref="J149" r:id="rId147" xr:uid="{7992C1D5-557C-47AD-A289-40650271C8F1}"/>
    <hyperlink ref="J150" r:id="rId148" xr:uid="{B2B6D75F-F05C-4E3F-9A3F-DD3BCB37DD3D}"/>
    <hyperlink ref="J151" r:id="rId149" xr:uid="{A61CBD66-F602-4E4F-88C4-5458658B05DF}"/>
    <hyperlink ref="J152" r:id="rId150" xr:uid="{20023A99-EA59-4FCD-AA92-F32DD4ACC3A1}"/>
    <hyperlink ref="J153" r:id="rId151" xr:uid="{99C9F327-0BB9-44C5-9A2B-A97EDD806425}"/>
    <hyperlink ref="J154" r:id="rId152" xr:uid="{D04642DC-396F-4C86-8B57-300293CEABB2}"/>
    <hyperlink ref="J155" r:id="rId153" xr:uid="{9EB56D87-E217-42A2-89F8-BACAE0A8027E}"/>
    <hyperlink ref="J156" r:id="rId154" xr:uid="{106C7DD8-CD16-422E-9EBF-618806A71EEC}"/>
    <hyperlink ref="J157" r:id="rId155" xr:uid="{4D8B6477-E8B5-4472-A229-CB93DED9AFD6}"/>
    <hyperlink ref="J158" r:id="rId156" xr:uid="{9987DE07-52C6-4E1A-8C17-12863BE247B6}"/>
    <hyperlink ref="J159" r:id="rId157" xr:uid="{BE2E17B1-6438-4B2D-8934-0660B5B90B3B}"/>
    <hyperlink ref="J160" r:id="rId158" xr:uid="{D72C0865-F22E-465A-A2D8-7B478A619A6C}"/>
    <hyperlink ref="J161" r:id="rId159" xr:uid="{E4C33495-E65A-4983-8262-C28E64F4AF5A}"/>
    <hyperlink ref="J162" r:id="rId160" xr:uid="{583F411A-0C09-4958-9196-C1D254BFDB21}"/>
    <hyperlink ref="J163" r:id="rId161" xr:uid="{F737830E-64D9-45DF-A52B-B1B1D566B20C}"/>
    <hyperlink ref="J164" r:id="rId162" xr:uid="{86158CB8-A97C-4821-9851-1579FF3EE04A}"/>
    <hyperlink ref="J165" r:id="rId163" xr:uid="{391A0F21-B78E-48AC-B069-09DA041F6BAE}"/>
    <hyperlink ref="J166" r:id="rId164" xr:uid="{B7C06ECA-4888-4659-BD29-D18D3BF42D0D}"/>
    <hyperlink ref="J167" r:id="rId165" xr:uid="{42FAF240-CAB8-4C3D-926E-302F94BC0F16}"/>
    <hyperlink ref="J168" r:id="rId166" xr:uid="{047168F8-9049-4257-B80D-9F4AE3AA6C3E}"/>
    <hyperlink ref="J169" r:id="rId167" xr:uid="{59EF457D-4C8E-498B-9E83-D1572B1CFC70}"/>
    <hyperlink ref="J170" r:id="rId168" xr:uid="{E5667D31-0E10-4CFD-9E44-C0DCFFF175BD}"/>
    <hyperlink ref="J171" r:id="rId169" xr:uid="{CBAD46C2-AF16-433F-9BAA-E06835694EEA}"/>
    <hyperlink ref="J172" r:id="rId170" xr:uid="{78B6E398-6AA8-4599-854A-BC598A654E08}"/>
    <hyperlink ref="J173" r:id="rId171" xr:uid="{C8EBF9DE-587C-492F-9C47-04CDDAF09B0D}"/>
    <hyperlink ref="J174" r:id="rId172" xr:uid="{1C24007F-CB8F-47C9-AC70-BE878A387B1E}"/>
    <hyperlink ref="J175" r:id="rId173" xr:uid="{1663EDBB-EE17-4920-9725-189801D0E96F}"/>
    <hyperlink ref="J176" r:id="rId174" xr:uid="{5A9AFE05-7283-4EB4-9A95-A567331D0D6F}"/>
    <hyperlink ref="J177" r:id="rId175" xr:uid="{80C62CF7-5E0E-4A42-8412-898FFD635F17}"/>
    <hyperlink ref="J178" r:id="rId176" xr:uid="{CDBD77F7-965F-4F71-97D9-44E5DAB89B76}"/>
    <hyperlink ref="J179" r:id="rId177" xr:uid="{C999371A-9CD9-4234-A6B1-5C74FC88E582}"/>
    <hyperlink ref="J180" r:id="rId178" xr:uid="{1F051A97-B0ED-44CA-BC9A-C8F5616528BA}"/>
    <hyperlink ref="J181" r:id="rId179" xr:uid="{438DE032-9BBC-4738-B24C-B3333E5C6D51}"/>
    <hyperlink ref="J182" r:id="rId180" xr:uid="{436630F3-4B46-46E0-AA6F-0D6ACFF27A1D}"/>
    <hyperlink ref="J183" r:id="rId181" xr:uid="{5B431548-BBA2-4BBB-80DA-E2CDFEEBFF99}"/>
    <hyperlink ref="J184" r:id="rId182" xr:uid="{BECD690C-7C41-4B67-9B29-5D6443ABFE4C}"/>
    <hyperlink ref="J185" r:id="rId183" xr:uid="{110A8AA5-5EAF-4D55-8E45-3FF861B18A17}"/>
    <hyperlink ref="J186" r:id="rId184" xr:uid="{125650AD-2DE9-493E-8926-FDC932397BA8}"/>
    <hyperlink ref="J187" r:id="rId185" xr:uid="{F317AB85-9A31-4D34-A264-A7D38F5F78EF}"/>
    <hyperlink ref="J188" r:id="rId186" xr:uid="{C9FBBCBA-BBBF-44EC-9985-0C91BE8579CE}"/>
    <hyperlink ref="J189" r:id="rId187" xr:uid="{3DCACCAA-9F85-4D56-96F6-31679F6FD7E8}"/>
    <hyperlink ref="J190" r:id="rId188" xr:uid="{1B867E52-5483-4570-8745-100A3354AA3A}"/>
    <hyperlink ref="J191" r:id="rId189" xr:uid="{E57F8CB0-CDE8-4072-97D8-DD63FE5B1769}"/>
    <hyperlink ref="J192" r:id="rId190" xr:uid="{8B5787E5-380E-41B3-B4F3-ABF5B440C7E4}"/>
    <hyperlink ref="J193" r:id="rId191" xr:uid="{2E69FCE9-09C6-482B-8BF0-97AE05759CD6}"/>
    <hyperlink ref="J194" r:id="rId192" xr:uid="{10B93DDE-6213-49F1-ACE2-53112B9C4528}"/>
    <hyperlink ref="J195" r:id="rId193" xr:uid="{F6A7E56E-AF5E-4618-8F32-BE7E2C1BC83B}"/>
    <hyperlink ref="J196" r:id="rId194" xr:uid="{F8E8D3BF-E5AF-410D-AD1E-9309300436B9}"/>
    <hyperlink ref="J197" r:id="rId195" xr:uid="{96717F99-DBC3-443B-8084-7352ABC8CE5B}"/>
    <hyperlink ref="J198" r:id="rId196" xr:uid="{9F144145-AA16-4111-BEBA-43D87AE3C865}"/>
    <hyperlink ref="J199" r:id="rId197" xr:uid="{E3652C3F-3223-48BC-BB6A-85F6ED79B69B}"/>
    <hyperlink ref="J200" r:id="rId198" xr:uid="{E4E0417D-B9AF-41DD-A3F1-B677FF2C40F7}"/>
    <hyperlink ref="J201" r:id="rId199" xr:uid="{997AB95C-4E96-4D4E-9B60-AE6C6B445E75}"/>
    <hyperlink ref="J202" r:id="rId200" xr:uid="{796DBB5E-F7D9-42C6-BB42-B12657A7043D}"/>
    <hyperlink ref="J203" r:id="rId201" xr:uid="{6BD5D778-995A-4B92-892F-85A61E560909}"/>
    <hyperlink ref="J204" r:id="rId202" xr:uid="{CBC42B25-4F1A-4223-9913-95120D5E9E58}"/>
    <hyperlink ref="J205" r:id="rId203" xr:uid="{04F6B4CC-0C65-4776-A59F-F9C9B4FBDDA0}"/>
    <hyperlink ref="J206" r:id="rId204" xr:uid="{214985B7-1C23-4752-9CCD-A8F4D741B2CB}"/>
    <hyperlink ref="J207" r:id="rId205" xr:uid="{3F707F3C-37F1-45AD-A88F-63A4576A65B1}"/>
    <hyperlink ref="J208" r:id="rId206" xr:uid="{76DBC68E-DE71-45AA-B5AC-654DC485AC10}"/>
    <hyperlink ref="J209" r:id="rId207" xr:uid="{AA57423C-C0E1-4CE9-9AB4-79BAE705790F}"/>
    <hyperlink ref="J210" r:id="rId208" xr:uid="{7E4302D5-7579-46B4-ACC3-235F5544F266}"/>
    <hyperlink ref="J211" r:id="rId209" xr:uid="{3A99FABB-AB06-4C37-A801-1797EA7AA474}"/>
    <hyperlink ref="J212" r:id="rId210" xr:uid="{809B39CA-4CA9-46B8-99B2-A6C62B6AF3E9}"/>
    <hyperlink ref="J213" r:id="rId211" xr:uid="{465B2363-710F-450A-878C-6B0CABFC3FF9}"/>
    <hyperlink ref="J214" r:id="rId212" xr:uid="{239DDF9A-9C9C-4483-8EFC-EA02C90A79FD}"/>
    <hyperlink ref="J215" r:id="rId213" xr:uid="{3E4D3707-8FD1-472A-99EE-F034AEBFDC27}"/>
    <hyperlink ref="J216" r:id="rId214" xr:uid="{8A2B3BDC-CE6E-4400-B7CC-B433EE5697C2}"/>
    <hyperlink ref="J217" r:id="rId215" xr:uid="{6D3E999A-5138-4253-AAF0-821BCCEF3894}"/>
    <hyperlink ref="J218" r:id="rId216" xr:uid="{2195F1E5-CA66-449D-8A52-48BF0DE4BC86}"/>
    <hyperlink ref="J219" r:id="rId217" xr:uid="{3474336F-2B8A-4B47-8697-1DA70DAFF432}"/>
    <hyperlink ref="J220" r:id="rId218" xr:uid="{4B64C752-0BBC-4C6D-949B-7AA2C3811766}"/>
    <hyperlink ref="J221" r:id="rId219" xr:uid="{00F20E3F-36DB-4BAC-9991-6CFF4510A9AB}"/>
    <hyperlink ref="J222" r:id="rId220" xr:uid="{4A508F3D-46C0-4AE4-80BF-3B7970EDBBB4}"/>
    <hyperlink ref="J223" r:id="rId221" xr:uid="{1B3B312B-80F3-4E18-81B0-504ECEB93420}"/>
    <hyperlink ref="J224" r:id="rId222" xr:uid="{421BA120-687C-4025-A65C-B25727C3CC1C}"/>
    <hyperlink ref="J225" r:id="rId223" xr:uid="{FF57F7A8-29B8-45F9-B497-C8EFC9B3A231}"/>
    <hyperlink ref="J226" r:id="rId224" xr:uid="{E7FEF638-7800-41E2-91D5-99E29E7E5A49}"/>
    <hyperlink ref="J227" r:id="rId225" xr:uid="{193C55FF-FD62-4F9C-AC12-050C0F811F34}"/>
    <hyperlink ref="J228" r:id="rId226" xr:uid="{ECD8066E-B6E8-49DE-827A-74ED55E281FE}"/>
    <hyperlink ref="J229" r:id="rId227" xr:uid="{A7FFBA61-3D3E-4450-B801-7FABCDC81003}"/>
    <hyperlink ref="J230" r:id="rId228" xr:uid="{145ED47E-B561-416E-B073-EE86AF09E531}"/>
    <hyperlink ref="J231" r:id="rId229" xr:uid="{567F2188-2053-42C9-A7F6-2ECF36E27436}"/>
    <hyperlink ref="J232" r:id="rId230" xr:uid="{BB40B664-11E1-4489-BC2B-55AFDA5F29EB}"/>
    <hyperlink ref="J233" r:id="rId231" xr:uid="{F1B23CD2-FE34-4CDF-8417-4E6FD6BE5467}"/>
    <hyperlink ref="J234" r:id="rId232" xr:uid="{578804B9-EC51-4830-91FE-3F91C0B2E627}"/>
    <hyperlink ref="J235" r:id="rId233" xr:uid="{E0389EDD-7BA2-4DC0-9FD4-C4E47EF974A3}"/>
    <hyperlink ref="J236" r:id="rId234" xr:uid="{A45C8750-9A6E-4392-A34A-B8746AD8753A}"/>
    <hyperlink ref="J237" r:id="rId235" xr:uid="{0DDF8CBA-565B-4E0F-A052-8220F26CC415}"/>
    <hyperlink ref="J238" r:id="rId236" xr:uid="{9D8891F6-E35B-4A23-9CFF-E5D256911452}"/>
    <hyperlink ref="J239" r:id="rId237" xr:uid="{7FEAFD71-A349-4DAD-9072-891D5F255079}"/>
    <hyperlink ref="J240" r:id="rId238" xr:uid="{6949416D-6D9C-4676-B324-07C91D3A2F7C}"/>
    <hyperlink ref="J241" r:id="rId239" xr:uid="{F39FE764-F556-4E5F-BD6A-F04EA1BBC6EE}"/>
    <hyperlink ref="J242" r:id="rId240" xr:uid="{BECBE7AB-2449-4FEE-9C75-086B85722709}"/>
    <hyperlink ref="J243" r:id="rId241" xr:uid="{F6BB7E0B-3B06-4497-9BDF-B7DEFD10FB45}"/>
    <hyperlink ref="J244" r:id="rId242" xr:uid="{703551B1-72AE-4E71-9662-AC796E995682}"/>
    <hyperlink ref="J245" r:id="rId243" xr:uid="{CB254FEA-EC2D-46FD-AFD0-6554F5A4401B}"/>
    <hyperlink ref="J246" r:id="rId244" xr:uid="{DE14A51F-0E68-44FE-8F0C-ED3592BF2AB0}"/>
    <hyperlink ref="J247" r:id="rId245" xr:uid="{0CC58C7F-77C3-4384-8DF0-43EB6954116E}"/>
    <hyperlink ref="J248" r:id="rId246" xr:uid="{E93E6B77-9DE3-4E3F-96D8-254F8715F4B0}"/>
    <hyperlink ref="J249" r:id="rId247" xr:uid="{BFC92A8C-2827-4C05-860F-B07B16E63C3B}"/>
    <hyperlink ref="J250" r:id="rId248" xr:uid="{A2B27993-3642-4F9A-8F08-E07BA579A69A}"/>
    <hyperlink ref="J251" r:id="rId249" xr:uid="{346207AC-69F8-46BF-AC48-1DE4EE6A49D1}"/>
    <hyperlink ref="J252" r:id="rId250" xr:uid="{331489A7-EB67-4C8A-A0E5-8C51CE9A3DD4}"/>
    <hyperlink ref="J253" r:id="rId251" xr:uid="{FAF4FE0C-D5A3-4BA6-9F4A-DA51234B9283}"/>
    <hyperlink ref="J254" r:id="rId252" xr:uid="{FFD9BA3D-8A01-4EB6-AD8E-FD2122863621}"/>
    <hyperlink ref="J255" r:id="rId253" xr:uid="{A48C989C-9D72-436C-A2DD-AC86F732565E}"/>
    <hyperlink ref="J256" r:id="rId254" xr:uid="{33B7F72C-D039-4700-A0A6-72960E636821}"/>
    <hyperlink ref="J257" r:id="rId255" xr:uid="{5F736C26-005F-40C9-B988-7CA48C33CC69}"/>
    <hyperlink ref="J258" r:id="rId256" xr:uid="{2A82D5A0-16DF-439F-8913-46046A48A54F}"/>
    <hyperlink ref="J259" r:id="rId257" xr:uid="{A52B3A1C-769D-4670-8791-E6455E0F6873}"/>
    <hyperlink ref="J260" r:id="rId258" xr:uid="{E2A174AB-7824-4EB0-AE7D-8F61B21AE8F2}"/>
    <hyperlink ref="J261" r:id="rId259" xr:uid="{927D76DF-71B7-49D9-960D-0E16DD241564}"/>
    <hyperlink ref="J262" r:id="rId260" xr:uid="{FE1ECA69-A1E4-409F-B9F2-7AC7AB53E8FE}"/>
    <hyperlink ref="J263" r:id="rId261" xr:uid="{0D8CC067-4C6B-4D25-BD84-7D5E6E3FFBDB}"/>
    <hyperlink ref="J264" r:id="rId262" xr:uid="{1EA02217-F670-434E-8DF8-EB944403D653}"/>
    <hyperlink ref="J265" r:id="rId263" xr:uid="{F4D1BCA1-210D-4DBC-81D1-6E843E49F221}"/>
    <hyperlink ref="J266" r:id="rId264" xr:uid="{0343F640-6CAB-466D-933D-9E480D9B1495}"/>
    <hyperlink ref="J267" r:id="rId265" xr:uid="{53B3BF80-1C22-48D6-824A-752458BCC0D0}"/>
    <hyperlink ref="J268" r:id="rId266" xr:uid="{C5F1662C-F923-4650-AC63-BCB924111F0C}"/>
    <hyperlink ref="J269" r:id="rId267" xr:uid="{21FFAD61-1B79-4D2D-9F59-4BEA0756F235}"/>
    <hyperlink ref="J270" r:id="rId268" xr:uid="{557B8881-4007-4BB6-A42A-64D737B6A521}"/>
    <hyperlink ref="J271" r:id="rId269" xr:uid="{4A0E0795-E7D0-4F20-B3A9-B76086A5EDC1}"/>
    <hyperlink ref="J272" r:id="rId270" xr:uid="{533CEBCA-0B2C-453E-B194-D44A0620CF82}"/>
    <hyperlink ref="J273" r:id="rId271" xr:uid="{635EEB7A-C26B-420E-B7B6-1CFFE4BE5D05}"/>
    <hyperlink ref="J274" r:id="rId272" xr:uid="{46BF64EA-3993-4DCA-9530-93A4BDFCFBF0}"/>
    <hyperlink ref="J275" r:id="rId273" xr:uid="{931079FA-F5D1-460C-A6EC-6686F1109638}"/>
    <hyperlink ref="J276" r:id="rId274" xr:uid="{651A97F6-AA09-4ED1-9A8B-5032C0D9765E}"/>
    <hyperlink ref="J277" r:id="rId275" xr:uid="{568CA753-CDA1-45C1-91D4-5EC8AE0BB9C5}"/>
    <hyperlink ref="J278" r:id="rId276" xr:uid="{F460DD13-3993-4116-A8F8-B5442AB72A0E}"/>
    <hyperlink ref="J279" r:id="rId277" xr:uid="{6C6970C2-188F-4F2C-99CD-7AF001EBA379}"/>
    <hyperlink ref="J280" r:id="rId278" xr:uid="{2E98CAF4-178F-40C8-AC8A-13C9B7BCA43B}"/>
    <hyperlink ref="J281" r:id="rId279" xr:uid="{B32DB6F3-CC0F-43C5-93E2-7C1966697FC4}"/>
    <hyperlink ref="J282" r:id="rId280" xr:uid="{203C2C17-8FC0-4C1D-AC6C-0EAC9CAF510A}"/>
    <hyperlink ref="J283" r:id="rId281" xr:uid="{F0196ECA-110E-4B0F-B5B8-8111CAC0767B}"/>
    <hyperlink ref="J284" r:id="rId282" xr:uid="{52E68422-04EB-4438-BC2C-C98D73E3FE58}"/>
    <hyperlink ref="J285" r:id="rId283" xr:uid="{C53CA032-9E82-4A5B-BDD9-2EFB552EA877}"/>
    <hyperlink ref="J286" r:id="rId284" xr:uid="{D651ED01-0550-4AD1-9B2D-9C5498D950A4}"/>
    <hyperlink ref="J287" r:id="rId285" xr:uid="{9FA25380-2081-4D42-92D2-7041AF007AA2}"/>
    <hyperlink ref="J288" r:id="rId286" xr:uid="{7B9AF66D-4BB9-4D6D-B2A8-A66095A65B4F}"/>
    <hyperlink ref="J289" r:id="rId287" xr:uid="{3045A1DB-4901-4785-8E6E-8280FCDF45B8}"/>
    <hyperlink ref="J290" r:id="rId288" xr:uid="{6DDB5236-7AFA-4552-BA32-74CD42EC2363}"/>
    <hyperlink ref="J291" r:id="rId289" xr:uid="{6FBCD326-C28A-462E-AEF9-9BBEFB37ECA7}"/>
    <hyperlink ref="J292" r:id="rId290" xr:uid="{706E0FF8-ADA6-484E-B108-5A2912EBD655}"/>
    <hyperlink ref="J293" r:id="rId291" xr:uid="{A7C10661-8FFD-4F8E-A75F-1108C28476FD}"/>
    <hyperlink ref="J294" r:id="rId292" xr:uid="{35B3CF9D-05D7-4C0E-8D86-C2E4C0FAFCBE}"/>
    <hyperlink ref="J295" r:id="rId293" xr:uid="{4860CF23-DEA7-42B5-92F4-7A56ACDBEB87}"/>
    <hyperlink ref="J296" r:id="rId294" xr:uid="{44905D5C-DC4B-40C3-ACA7-F187F82D8BA4}"/>
    <hyperlink ref="J297" r:id="rId295" xr:uid="{BBC030FB-82E1-4114-97FB-E7AD52F1170E}"/>
    <hyperlink ref="J298" r:id="rId296" xr:uid="{06D10D85-4D3E-4B16-80EC-AC10435D49D5}"/>
    <hyperlink ref="J299" r:id="rId297" xr:uid="{B2F5235F-8D7F-4D5B-A951-0D986EE30F38}"/>
    <hyperlink ref="J300" r:id="rId298" xr:uid="{A5AE1BFE-9795-4DD2-88EC-8BCC121D0E1E}"/>
    <hyperlink ref="J301" r:id="rId299" xr:uid="{66129D45-65A9-4FF8-9FDC-BEB96DCE0DA4}"/>
    <hyperlink ref="J302" r:id="rId300" xr:uid="{895D1E4A-64B1-48B1-9A8B-461EB8D10E7D}"/>
    <hyperlink ref="J303" r:id="rId301" xr:uid="{16F9EE37-B169-42A8-95C3-BFE7111AEA44}"/>
    <hyperlink ref="J304" r:id="rId302" xr:uid="{063A2443-74DD-436E-AE3B-51A1D48D59A0}"/>
    <hyperlink ref="J305" r:id="rId303" xr:uid="{7E1C5DAC-F334-4B3F-B558-A3A13C9A8E05}"/>
    <hyperlink ref="J306" r:id="rId304" xr:uid="{C24326B5-B5E6-49C2-85CD-E9FA7EE10F0C}"/>
    <hyperlink ref="J307" r:id="rId305" xr:uid="{E972E2CC-0096-4504-AC90-5DB8370484A3}"/>
    <hyperlink ref="J308" r:id="rId306" xr:uid="{F2BD2664-03C9-44C7-A845-0E22A25459B3}"/>
    <hyperlink ref="J309" r:id="rId307" xr:uid="{1917C50A-83CD-4031-B7AE-ADF9688CF0A7}"/>
    <hyperlink ref="J310" r:id="rId308" xr:uid="{7CDB603C-06AA-4B1C-930A-C3C1AE1941AD}"/>
    <hyperlink ref="J311" r:id="rId309" xr:uid="{BA937BCA-F58D-462F-BF48-0BC34E672B3A}"/>
    <hyperlink ref="J312" r:id="rId310" xr:uid="{3888838F-0CC6-4E1C-8E1B-78639EF4A07C}"/>
    <hyperlink ref="J313" r:id="rId311" xr:uid="{870AA628-2BDF-478E-88D1-3AEA19310D84}"/>
    <hyperlink ref="J314" r:id="rId312" xr:uid="{3E31682E-230E-4D81-85A8-250B5B1E16DF}"/>
    <hyperlink ref="J315" r:id="rId313" xr:uid="{9FDB3261-39D4-4654-B3ED-02E99AECFE29}"/>
    <hyperlink ref="J316" r:id="rId314" xr:uid="{842A324F-3BB9-4FA7-AA39-1CCADA5E15C0}"/>
    <hyperlink ref="J317" r:id="rId315" xr:uid="{789729B0-0D7D-419D-A8A6-7891F6BF7094}"/>
    <hyperlink ref="J318" r:id="rId316" xr:uid="{CB0175DB-87CE-483B-95EE-28D7F47B448C}"/>
    <hyperlink ref="J319" r:id="rId317" xr:uid="{CE518FC4-6133-4928-B668-3E8E2E2F5076}"/>
    <hyperlink ref="J320" r:id="rId318" xr:uid="{619DE6D7-F0A3-428A-8946-9BA70C4C35A6}"/>
    <hyperlink ref="J321" r:id="rId319" xr:uid="{B4EA2750-86BF-493C-A05A-8AA02368B5CB}"/>
    <hyperlink ref="J322" r:id="rId320" xr:uid="{7673FAF1-51AE-4ED1-B84D-BDA8E8328328}"/>
    <hyperlink ref="J323" r:id="rId321" xr:uid="{C0EB6205-3E43-4E63-9C11-CCDF77167222}"/>
    <hyperlink ref="J324" r:id="rId322" xr:uid="{339E6840-D197-424F-97E1-8AD57BA803E2}"/>
    <hyperlink ref="J325" r:id="rId323" xr:uid="{EB2101C5-5434-4F25-B880-C4F6AFEBF701}"/>
    <hyperlink ref="J326" r:id="rId324" xr:uid="{0DAE4F35-8840-4E9E-9E8A-3DC0C6358F8B}"/>
    <hyperlink ref="J327" r:id="rId325" xr:uid="{466066AC-654E-4ABE-986F-7D4B62417133}"/>
    <hyperlink ref="J328" r:id="rId326" xr:uid="{FFDABB3F-1203-4FB5-8CA9-F94BAC5C4B25}"/>
    <hyperlink ref="J329" r:id="rId327" xr:uid="{0F56B2C3-B013-4F7C-8E27-2DCA4DDE9747}"/>
    <hyperlink ref="J330" r:id="rId328" xr:uid="{DDBDF98B-DC97-407B-A440-236DC1C6CC4D}"/>
    <hyperlink ref="J331" r:id="rId329" xr:uid="{687DFB08-0B6E-42A6-B8F8-0D9B308A200C}"/>
    <hyperlink ref="J332" r:id="rId330" xr:uid="{C1AC1311-2FE8-47EF-9A21-A3B4AC3661CD}"/>
    <hyperlink ref="J333" r:id="rId331" xr:uid="{F7B131FD-66E1-407D-9483-9223B6BBE94E}"/>
    <hyperlink ref="J334" r:id="rId332" xr:uid="{8E1BDCCF-D6F9-437A-8968-7C8387726992}"/>
    <hyperlink ref="J335" r:id="rId333" xr:uid="{75D9A3F2-D02D-4EB7-A656-C2F39F099557}"/>
    <hyperlink ref="J336" r:id="rId334" xr:uid="{CE9B1994-23FA-4639-B890-6A60101805F2}"/>
    <hyperlink ref="J337" r:id="rId335" xr:uid="{2A8DA8B6-96B5-432C-879D-CF7151B02164}"/>
    <hyperlink ref="J338" r:id="rId336" xr:uid="{B3C4F45C-A9D0-4735-A7A8-17513CD56457}"/>
    <hyperlink ref="J339" r:id="rId337" xr:uid="{261BC22D-29F5-4833-98F7-1D7731059010}"/>
    <hyperlink ref="J340" r:id="rId338" xr:uid="{E3CC3664-E198-4099-8289-8D67E8FA2E07}"/>
    <hyperlink ref="J341" r:id="rId339" xr:uid="{D25157ED-7FC3-45CC-91C4-7426C522D85E}"/>
    <hyperlink ref="J342" r:id="rId340" xr:uid="{6FF13E22-5470-49D8-A536-DE75FEAE8858}"/>
    <hyperlink ref="J343" r:id="rId341" xr:uid="{E4695886-704D-4082-806F-1E0317F3BD31}"/>
    <hyperlink ref="J344" r:id="rId342" xr:uid="{56E361E7-8393-4CC9-ACBA-FDC1FAE4BFB0}"/>
    <hyperlink ref="J345" r:id="rId343" xr:uid="{62017BEC-CD6B-4750-96E4-791D74DEB485}"/>
    <hyperlink ref="J346" r:id="rId344" xr:uid="{1EBD3C04-4456-4E26-BC9D-07F6F88CB7F5}"/>
    <hyperlink ref="J347" r:id="rId345" xr:uid="{F094D6E9-5A11-41C2-B9AC-F74ADFBA5460}"/>
    <hyperlink ref="J348" r:id="rId346" xr:uid="{8EBF9D9D-3D96-473D-BAB1-10266C3DD425}"/>
    <hyperlink ref="J349" r:id="rId347" xr:uid="{EF8E4B84-0A65-41F5-A9F7-F113A76C985B}"/>
    <hyperlink ref="J350" r:id="rId348" xr:uid="{BAB24116-1226-41A3-B39A-CBC8BE33695E}"/>
    <hyperlink ref="J351" r:id="rId349" xr:uid="{2191F4CA-9177-4F54-887B-D37C7345C9B0}"/>
    <hyperlink ref="J352" r:id="rId350" xr:uid="{14EBFE9E-A639-4A23-81C3-3DB87AD28ADA}"/>
    <hyperlink ref="J353" r:id="rId351" xr:uid="{6D012FF1-5A67-4219-93D6-944D3680847C}"/>
    <hyperlink ref="J354" r:id="rId352" xr:uid="{082EB1F2-0EDC-4A82-9371-D07FD2CD6BA7}"/>
    <hyperlink ref="J355" r:id="rId353" xr:uid="{59DF7B94-073E-41EC-BFB9-689C417381AB}"/>
    <hyperlink ref="J356" r:id="rId354" xr:uid="{6861F37D-9369-43DB-8097-81AD0E7EE361}"/>
    <hyperlink ref="J357" r:id="rId355" xr:uid="{19958AA1-35B2-4110-B2F5-A43DBF58E055}"/>
    <hyperlink ref="J358" r:id="rId356" xr:uid="{19235A9E-C329-4D11-A7B4-9CFACE5B970A}"/>
    <hyperlink ref="J359" r:id="rId357" xr:uid="{6409AD0D-BBD2-4D10-9615-D7E26F0CD76A}"/>
    <hyperlink ref="J360" r:id="rId358" xr:uid="{E8357282-C262-474F-B00A-1DF3BB9EB070}"/>
    <hyperlink ref="J361" r:id="rId359" xr:uid="{0FD8C04D-3AB6-4B50-AA72-23B3BF7A2CEC}"/>
    <hyperlink ref="J362" r:id="rId360" xr:uid="{3E3998D0-8F1F-444A-B2CA-521862990C5A}"/>
    <hyperlink ref="J363" r:id="rId361" xr:uid="{B4BFEFB1-DA35-4AC1-9027-47495AC49091}"/>
    <hyperlink ref="J364" r:id="rId362" xr:uid="{B0F5915F-5263-40D6-98CA-B68FF20FA804}"/>
    <hyperlink ref="J365" r:id="rId363" xr:uid="{F61F4A3C-EED3-4951-8D0A-C2AB8ACA1931}"/>
    <hyperlink ref="J366" r:id="rId364" xr:uid="{2B83F8B0-1B2E-40E1-A36B-B30B041C821F}"/>
    <hyperlink ref="J367" r:id="rId365" xr:uid="{87902B0D-C257-426F-8DE5-1D646C74DAC8}"/>
    <hyperlink ref="J368" r:id="rId366" xr:uid="{84E23ED2-3B61-4051-BF58-94611C3A9E39}"/>
    <hyperlink ref="J369" r:id="rId367" xr:uid="{9AC6027A-94CB-425E-B4CF-F953D512BC19}"/>
    <hyperlink ref="J370" r:id="rId368" xr:uid="{DBE0A690-A4EC-4921-9416-E3DBEC4A9CF7}"/>
    <hyperlink ref="J371" r:id="rId369" xr:uid="{9C6D09A6-5E3B-4C6E-A762-A01BC1D33700}"/>
    <hyperlink ref="J372" r:id="rId370" xr:uid="{E00950E1-E972-4577-8C82-95771F17D255}"/>
    <hyperlink ref="J373" r:id="rId371" xr:uid="{0803C772-85DD-40DD-B2C3-4AB2D0DCE481}"/>
    <hyperlink ref="J374" r:id="rId372" xr:uid="{C9774967-B45D-42C0-B854-8A58A9913F9A}"/>
    <hyperlink ref="J375" r:id="rId373" xr:uid="{4F0F8B65-4481-4E5E-B368-E9BEBDB81D3C}"/>
    <hyperlink ref="J376" r:id="rId374" xr:uid="{CB65C07C-70E9-4CA6-9B0D-78A58FFAC1AE}"/>
    <hyperlink ref="J377" r:id="rId375" xr:uid="{688AFE32-AAD1-47FF-A350-50F94C5BFAE0}"/>
    <hyperlink ref="J378" r:id="rId376" xr:uid="{E0AB86FD-16FD-44F5-BC82-9D4957AF5F15}"/>
    <hyperlink ref="J379" r:id="rId377" xr:uid="{3088FB80-26F8-43BB-966B-1169D4009B50}"/>
    <hyperlink ref="J380" r:id="rId378" xr:uid="{C9062E84-714A-471B-BCF1-E7A7D1EABDD5}"/>
    <hyperlink ref="J381" r:id="rId379" xr:uid="{DAD3DE2B-B8B7-42CF-A433-26B2B1E9B30B}"/>
    <hyperlink ref="J382" r:id="rId380" xr:uid="{90D578F2-A599-4089-AF5F-731615B93809}"/>
    <hyperlink ref="J383" r:id="rId381" xr:uid="{D95206DF-25C9-4D23-BBE5-DB0EF1BFB862}"/>
    <hyperlink ref="J384" r:id="rId382" xr:uid="{FAFCAABF-06F0-4127-BF89-F938222F917D}"/>
    <hyperlink ref="J385" r:id="rId383" xr:uid="{6AC6A6AE-0BC4-426E-9E63-5ADA7ADC87FC}"/>
    <hyperlink ref="J386" r:id="rId384" xr:uid="{D3B0A956-21F5-40C4-9955-11981082EB77}"/>
    <hyperlink ref="J387" r:id="rId385" xr:uid="{DAEE5F17-FB5B-4241-ADDC-70BAF6AC8D5B}"/>
    <hyperlink ref="J388" r:id="rId386" xr:uid="{FC9842B0-A1CF-44E3-929E-A9A29DA6D1FD}"/>
    <hyperlink ref="J389" r:id="rId387" xr:uid="{B76828CE-AA76-47FC-8A5A-9629A54FFEFC}"/>
    <hyperlink ref="J390" r:id="rId388" xr:uid="{F3270584-E3CD-4DA4-8312-5107CBB7C2E7}"/>
    <hyperlink ref="J391" r:id="rId389" xr:uid="{78C9B3C0-12CE-44F4-ABF2-21D68EC2555C}"/>
    <hyperlink ref="J392" r:id="rId390" xr:uid="{0FD0F385-4BB0-40A7-8BE8-83F247605626}"/>
    <hyperlink ref="J393" r:id="rId391" xr:uid="{855EA6A8-289B-4B07-B76C-B317209CEC44}"/>
    <hyperlink ref="J394" r:id="rId392" xr:uid="{BEB1A46F-E897-40E6-A4B2-2912B2AE0E19}"/>
    <hyperlink ref="J395" r:id="rId393" xr:uid="{1B5FD027-3467-4646-AF86-D2659496D517}"/>
    <hyperlink ref="J396" r:id="rId394" xr:uid="{4A25525B-3207-4C3F-8E41-08FDB4780CFB}"/>
    <hyperlink ref="J397" r:id="rId395" xr:uid="{EB1C7661-9534-4B95-A862-C69E1A2890FE}"/>
    <hyperlink ref="J398" r:id="rId396" xr:uid="{F542DBCB-611E-43D4-AA9D-34FD9237AE12}"/>
    <hyperlink ref="J399" r:id="rId397" xr:uid="{1EF67A1D-2437-4DFB-A141-D2984D31A084}"/>
    <hyperlink ref="J400" r:id="rId398" xr:uid="{EA6547D0-0C8A-4A25-90BC-C0367CF95BCC}"/>
    <hyperlink ref="J401" r:id="rId399" xr:uid="{05148BC6-3650-48E8-83F0-406A21CE4248}"/>
    <hyperlink ref="J402" r:id="rId400" xr:uid="{7CF95B35-37CE-463C-B0F6-604970BACD0F}"/>
    <hyperlink ref="J403" r:id="rId401" xr:uid="{A44A2D05-62A4-4EF1-B79E-E95531FC135A}"/>
    <hyperlink ref="J404" r:id="rId402" xr:uid="{AAEDC750-246A-4C6D-AB71-F34BE9748757}"/>
    <hyperlink ref="J405" r:id="rId403" xr:uid="{1B31A08E-4FD3-4434-BD6F-EA199FF5C7DD}"/>
    <hyperlink ref="J406" r:id="rId404" xr:uid="{B9D59971-7CCB-4B22-9FD5-3C66F27CAFB9}"/>
    <hyperlink ref="J407" r:id="rId405" xr:uid="{F57DE6AD-CB21-4C6D-851D-B2946BA35146}"/>
    <hyperlink ref="J408" r:id="rId406" xr:uid="{49380AFC-CAA6-43ED-98FE-52ADDC04439B}"/>
    <hyperlink ref="J409" r:id="rId407" xr:uid="{F9DC7A8F-DD30-4C8E-8B7E-71FA5A1F07FF}"/>
    <hyperlink ref="J410" r:id="rId408" xr:uid="{583F10D6-ECEC-4A13-98C9-500418255AE3}"/>
    <hyperlink ref="J411" r:id="rId409" xr:uid="{EBB976DB-6810-4787-A0D5-A596534107B9}"/>
    <hyperlink ref="J412" r:id="rId410" xr:uid="{2FD05310-DC9F-4426-A9DA-41F3A120923C}"/>
    <hyperlink ref="J413" r:id="rId411" xr:uid="{C77D2601-FD0F-4222-845F-42F61DF74E4D}"/>
    <hyperlink ref="J414" r:id="rId412" xr:uid="{E2DC3536-FB29-471F-81D3-E520C59A6E01}"/>
    <hyperlink ref="J415" r:id="rId413" xr:uid="{EB6AFA87-916E-4C08-BAD1-6B6A4636AFBD}"/>
    <hyperlink ref="J416" r:id="rId414" xr:uid="{B15A1D1D-A1B1-49A9-8A31-5D8C8248B7D1}"/>
    <hyperlink ref="J417" r:id="rId415" xr:uid="{4003CA70-701A-4D8D-8A8A-E4EF14335DEF}"/>
    <hyperlink ref="J418" r:id="rId416" xr:uid="{E903127B-8380-4CE1-A355-48CC0452B9B3}"/>
    <hyperlink ref="J419" r:id="rId417" xr:uid="{036B7AA8-28EA-42A8-89BF-46D00057BA1F}"/>
    <hyperlink ref="J420" r:id="rId418" xr:uid="{2EA89C36-486B-45CD-8A5D-E4BF2E91A16F}"/>
    <hyperlink ref="J421" r:id="rId419" xr:uid="{4F928A7B-4623-4FFC-BDA7-22AAE449FD22}"/>
    <hyperlink ref="J422" r:id="rId420" xr:uid="{18F45232-A6F4-46BB-A759-55FEBAD7CFF6}"/>
    <hyperlink ref="J423" r:id="rId421" xr:uid="{DA9BF315-07FC-468D-B132-E2B45B5F6AEB}"/>
    <hyperlink ref="J424" r:id="rId422" xr:uid="{339DD7D0-E5D3-4FC8-8F3C-FD2A58B69732}"/>
    <hyperlink ref="J425" r:id="rId423" xr:uid="{48287258-19D9-455A-BB00-73FF3E0AC64C}"/>
    <hyperlink ref="J426" r:id="rId424" xr:uid="{A0F562CA-F8A0-4865-877D-EC691BB90369}"/>
    <hyperlink ref="J427" r:id="rId425" xr:uid="{300BC00E-9BE0-4135-B314-AAD929D9D049}"/>
    <hyperlink ref="J428" r:id="rId426" xr:uid="{610EF67A-C5A7-478F-9E71-701BB0239D79}"/>
    <hyperlink ref="J429" r:id="rId427" xr:uid="{7757CDA7-F8F4-4B76-9519-0E7AF13CD703}"/>
    <hyperlink ref="J430" r:id="rId428" xr:uid="{F551B59A-F990-4F3B-8E25-3F685241E598}"/>
    <hyperlink ref="J431" r:id="rId429" xr:uid="{2CE56F8E-3740-4242-A94A-F7A8CBF5C122}"/>
    <hyperlink ref="J432" r:id="rId430" xr:uid="{1A306B17-5A88-4E2F-9658-D42F548478FA}"/>
    <hyperlink ref="J433" r:id="rId431" xr:uid="{1407A136-11B8-43B8-B9EB-84E1617030BD}"/>
    <hyperlink ref="J434" r:id="rId432" xr:uid="{83DC5A2C-6FC0-45C1-B58D-66B66D53736E}"/>
    <hyperlink ref="J435" r:id="rId433" xr:uid="{C57E5A9C-052E-499E-B7EF-537020CA00A8}"/>
    <hyperlink ref="J436" r:id="rId434" xr:uid="{FF34A47C-1CA5-47F7-B449-3C22443EB20E}"/>
    <hyperlink ref="J437" r:id="rId435" xr:uid="{ABACE5F5-DF0F-4E7E-A42D-865D46BB37B5}"/>
    <hyperlink ref="J438" r:id="rId436" xr:uid="{3B8C4F86-8E5B-4D76-8BA2-3E1CD3054910}"/>
    <hyperlink ref="J439" r:id="rId437" xr:uid="{B2D9A9FE-C0D5-4575-8F9F-6D4857D2178E}"/>
    <hyperlink ref="J440" r:id="rId438" xr:uid="{D32C33C3-55BD-4438-82FA-0B7B8B90A6B8}"/>
    <hyperlink ref="J441" r:id="rId439" xr:uid="{7103DB5A-FA01-4175-88FA-AA800CF45F99}"/>
    <hyperlink ref="J442" r:id="rId440" xr:uid="{535E033C-7977-41CE-B5D6-90637A5A31A7}"/>
    <hyperlink ref="J443" r:id="rId441" xr:uid="{02D4F996-4C80-4DFE-A3A4-7BEB7638B4A1}"/>
    <hyperlink ref="J444" r:id="rId442" xr:uid="{11BE0295-5CB9-4B2D-BBCE-6DDB75106299}"/>
    <hyperlink ref="J445" r:id="rId443" xr:uid="{D55F6FE3-F9AF-46A9-AC9C-13AB30E0FA17}"/>
    <hyperlink ref="J446" r:id="rId444" xr:uid="{60FDC820-60A8-4915-BBB3-06F5156307A6}"/>
    <hyperlink ref="J447" r:id="rId445" xr:uid="{7B5D397B-3048-492C-A4E3-ECA6E21FC37E}"/>
    <hyperlink ref="J448" r:id="rId446" xr:uid="{667BC74F-ADAF-498E-AD90-017D08DCF394}"/>
    <hyperlink ref="J449" r:id="rId447" xr:uid="{37879843-AD28-4B72-BDE2-327ED7A027B1}"/>
    <hyperlink ref="J450" r:id="rId448" xr:uid="{894AD436-3777-41AA-A32A-77B6404F8567}"/>
    <hyperlink ref="J451" r:id="rId449" xr:uid="{ADB532F2-2D33-4A19-B36B-C52C59A8A534}"/>
    <hyperlink ref="J452" r:id="rId450" xr:uid="{EB337785-C4BD-4875-9E54-19FA3A690728}"/>
    <hyperlink ref="J453" r:id="rId451" xr:uid="{D9B29F47-1A42-4060-8491-451636611108}"/>
    <hyperlink ref="J454" r:id="rId452" xr:uid="{C5D103D7-4162-44D5-A376-4C2A8B033B09}"/>
    <hyperlink ref="J455" r:id="rId453" xr:uid="{7489DB4C-6A5D-43BE-9D79-3E87F22651D7}"/>
    <hyperlink ref="J456" r:id="rId454" xr:uid="{59DCB8B4-BDCC-48A5-86FF-D5207E0CCD2F}"/>
    <hyperlink ref="J457" r:id="rId455" xr:uid="{15553A00-E8E4-4729-A1A4-8DB94B40BD95}"/>
    <hyperlink ref="J458" r:id="rId456" xr:uid="{D5DE093E-1468-48F6-8B49-C6DC97487498}"/>
    <hyperlink ref="J459" r:id="rId457" xr:uid="{750D7CBC-C7D9-4112-92DE-9790736B7BF9}"/>
    <hyperlink ref="J460" r:id="rId458" xr:uid="{788B1C7D-C56D-482E-ADD6-DDC0C49E27D6}"/>
    <hyperlink ref="J461" r:id="rId459" xr:uid="{6EFECC63-A4FF-4ECB-9E2B-B0A9889EEF7B}"/>
    <hyperlink ref="J462" r:id="rId460" xr:uid="{9A9FCED7-FB5F-42AA-8B85-8EE6C9105BEB}"/>
    <hyperlink ref="J463" r:id="rId461" xr:uid="{885177B8-7D23-4D77-B5B5-33AF1AADCF6D}"/>
    <hyperlink ref="J464" r:id="rId462" xr:uid="{DB6ACD9D-6AF4-471B-BE45-56F70D2CB713}"/>
    <hyperlink ref="J465" r:id="rId463" xr:uid="{69390BD9-5245-40CB-8D43-478897A91D72}"/>
    <hyperlink ref="J466" r:id="rId464" xr:uid="{5B683FC3-8B0E-4444-9468-6D619C5099BE}"/>
    <hyperlink ref="J467" r:id="rId465" xr:uid="{6718A8D8-9DD3-4C7E-AEB5-4D5AB3F3B378}"/>
    <hyperlink ref="J468" r:id="rId466" xr:uid="{F16D8CEF-002E-4C68-99F5-4570A77E058E}"/>
    <hyperlink ref="J469" r:id="rId467" xr:uid="{956EA82B-724F-4567-A01B-D69FBF0E6B4C}"/>
    <hyperlink ref="J470" r:id="rId468" xr:uid="{C05F0E77-697E-45FA-8EAB-2704EBC19E4B}"/>
    <hyperlink ref="J471" r:id="rId469" xr:uid="{76D024F8-8F3B-4ACD-B37F-669C4B1E0089}"/>
    <hyperlink ref="J472" r:id="rId470" xr:uid="{D6A00FA5-E00B-4D61-B423-2BBFAEED922F}"/>
    <hyperlink ref="J473" r:id="rId471" xr:uid="{888C6BA1-06C5-4C4F-93D2-7D4C8C276003}"/>
    <hyperlink ref="J474" r:id="rId472" xr:uid="{C9F39C1C-D0A4-42B6-B9AE-1FCB08915116}"/>
    <hyperlink ref="J475" r:id="rId473" xr:uid="{02906373-1202-47D4-9AD4-A364536BB9B1}"/>
    <hyperlink ref="J476" r:id="rId474" xr:uid="{EDBE2C99-67D4-4B0F-911E-8377C79792A3}"/>
    <hyperlink ref="J477" r:id="rId475" xr:uid="{41C2EF25-1341-400E-93FA-6D6A8DFD5767}"/>
    <hyperlink ref="J478" r:id="rId476" xr:uid="{558010B2-FE79-4329-A714-4893B6B7A184}"/>
    <hyperlink ref="J479" r:id="rId477" xr:uid="{4DE2180D-05DA-4C33-83C5-CAA061E4CED9}"/>
    <hyperlink ref="J480" r:id="rId478" xr:uid="{007C6333-FAA5-4638-B4FE-70B5B2F0B4E3}"/>
    <hyperlink ref="J481" r:id="rId479" xr:uid="{4E514748-63AA-422A-951D-8B640CB62B17}"/>
    <hyperlink ref="J482" r:id="rId480" xr:uid="{3BBE4125-C100-4E0D-96D4-AAE4ADF70FF1}"/>
    <hyperlink ref="J483" r:id="rId481" xr:uid="{F39596D3-B576-4FAF-9CED-628F935F370F}"/>
    <hyperlink ref="J484" r:id="rId482" xr:uid="{30D2286A-61DF-47C1-9C9E-1F4C5BCC6ECE}"/>
    <hyperlink ref="J485" r:id="rId483" xr:uid="{93BC0394-BCCE-4B56-8491-57DDBFEDE5A8}"/>
    <hyperlink ref="J486" r:id="rId484" xr:uid="{5D26D202-674B-4A38-A582-84E5E8777CC0}"/>
    <hyperlink ref="J487" r:id="rId485" xr:uid="{726C0D42-DCA0-4994-BF82-86212D0A1F7E}"/>
    <hyperlink ref="J488" r:id="rId486" xr:uid="{B4ECB7C4-2D95-4AA8-BAD6-231E9E2DDC3F}"/>
    <hyperlink ref="J489" r:id="rId487" xr:uid="{FABBDD6B-1D19-42B5-9E41-64E7E2F59094}"/>
    <hyperlink ref="J490" r:id="rId488" xr:uid="{DA69469A-9922-44FD-9873-6D8E6EE95FAE}"/>
    <hyperlink ref="J491" r:id="rId489" xr:uid="{07F29AE2-621E-48A4-B983-6577237F0EB0}"/>
    <hyperlink ref="J492" r:id="rId490" xr:uid="{85CC40F5-1B0B-46E0-A721-D0D827B28F86}"/>
    <hyperlink ref="J493" r:id="rId491" xr:uid="{17B18375-DB23-44B7-8B73-0E2F6F69FE6A}"/>
    <hyperlink ref="J494" r:id="rId492" xr:uid="{63BF6A51-BD3A-4DD1-9AAF-252AF0EAE296}"/>
    <hyperlink ref="J495" r:id="rId493" xr:uid="{1C90B8A5-F1F2-40A4-96CE-2E287EEA47B6}"/>
    <hyperlink ref="J496" r:id="rId494" xr:uid="{7CAC4491-8F25-4425-BF44-95278F02AFD8}"/>
    <hyperlink ref="J497" r:id="rId495" xr:uid="{4D79846F-E9E8-468E-8231-FB4206AF65E3}"/>
    <hyperlink ref="J498" r:id="rId496" xr:uid="{DAFA1BDF-9BB0-4B2F-8545-B280F75294FC}"/>
    <hyperlink ref="J499" r:id="rId497" xr:uid="{DB19820C-90C8-4759-81A8-7DE45FA28057}"/>
    <hyperlink ref="J500" r:id="rId498" xr:uid="{F98D13FD-52FF-4630-A36F-7887C77AF2CF}"/>
    <hyperlink ref="J501" r:id="rId499" xr:uid="{26B816A8-9B56-4C26-93CA-BADAE12794F7}"/>
    <hyperlink ref="J502" r:id="rId500" xr:uid="{778B506A-403B-466F-B601-2D7B400EF483}"/>
    <hyperlink ref="J503" r:id="rId501" xr:uid="{15A54330-0F7B-4847-81EA-F011C3395D33}"/>
    <hyperlink ref="J504" r:id="rId502" xr:uid="{F061C60C-9A4A-4FD3-B49D-34D9551D7FDC}"/>
    <hyperlink ref="J505" r:id="rId503" xr:uid="{862FC45F-C6C5-4A59-A352-53910227E0C2}"/>
    <hyperlink ref="J506" r:id="rId504" xr:uid="{D7EB806E-94DB-49FE-99CB-12CC4417AEC8}"/>
    <hyperlink ref="J507" r:id="rId505" xr:uid="{A80F3FEA-2DB3-491C-9F7F-151BAC4F467A}"/>
    <hyperlink ref="J508" r:id="rId506" xr:uid="{8E7AC1B4-2AB6-464B-892F-92F53EFD1904}"/>
    <hyperlink ref="J509" r:id="rId507" xr:uid="{371E6098-1787-40DE-801F-7E49484247C3}"/>
    <hyperlink ref="J510" r:id="rId508" xr:uid="{151EA875-29C8-4728-ACDE-FC8C4184D8F3}"/>
    <hyperlink ref="J511" r:id="rId509" xr:uid="{72F97C42-2999-42E2-8766-45AF9043AB59}"/>
    <hyperlink ref="J512" r:id="rId510" xr:uid="{286F6420-2E49-451B-84D7-6C21FBAE8DD7}"/>
    <hyperlink ref="J513" r:id="rId511" xr:uid="{BB770AEF-0A53-4F07-BD87-D8B534ED2308}"/>
    <hyperlink ref="J514" r:id="rId512" xr:uid="{5263007F-17C1-4AAF-A9B8-DCA553A9CEA5}"/>
    <hyperlink ref="J515" r:id="rId513" xr:uid="{DF87244C-67FB-455D-9DBB-F6589B47818E}"/>
    <hyperlink ref="J516" r:id="rId514" xr:uid="{1E1AA84F-8808-4960-A459-24F104D5BBBC}"/>
    <hyperlink ref="J517" r:id="rId515" xr:uid="{49B8C8F7-36A7-4CC9-82C9-6B5E64006B7D}"/>
    <hyperlink ref="J518" r:id="rId516" xr:uid="{2CE12024-74BB-4BFF-9E9B-BBD528D1F3EF}"/>
    <hyperlink ref="J519" r:id="rId517" xr:uid="{C55BD296-1A2B-43BC-9341-178AB14EC625}"/>
    <hyperlink ref="J520" r:id="rId518" xr:uid="{FDF3CBC4-80AD-49B7-9690-8671A156EF6B}"/>
    <hyperlink ref="J521" r:id="rId519" xr:uid="{1C9FBCC6-4890-4C6C-A36C-B6BB66DCE7B7}"/>
    <hyperlink ref="J522" r:id="rId520" xr:uid="{598A081C-33EC-4D42-9C80-B399E8E4EF88}"/>
    <hyperlink ref="J523" r:id="rId521" xr:uid="{AAA5C68C-A305-4A6D-9DA7-BF99926237C9}"/>
    <hyperlink ref="J524" r:id="rId522" xr:uid="{8E19F80C-8127-4841-AA03-8F7BC49FF31A}"/>
    <hyperlink ref="J525" r:id="rId523" xr:uid="{A9249D71-938D-43B7-BCAB-E332188A73B9}"/>
    <hyperlink ref="J526" r:id="rId524" xr:uid="{AF1A954F-B028-4AA0-A180-2695267A8D9E}"/>
    <hyperlink ref="J527" r:id="rId525" xr:uid="{6A0F311E-E8F2-45B2-86C4-68D75A81C16D}"/>
    <hyperlink ref="J528" r:id="rId526" xr:uid="{A58DC3E3-6A07-4FA1-A8A3-1EDDE6231CC8}"/>
    <hyperlink ref="J529" r:id="rId527" xr:uid="{0C135CDA-DDA3-41FA-9F7E-EF614831ABA1}"/>
    <hyperlink ref="J530" r:id="rId528" xr:uid="{78CFF78B-F116-4D0A-B7AD-D3A3ABA9663F}"/>
    <hyperlink ref="J531" r:id="rId529" xr:uid="{1E6868B1-BF4B-4A34-AE1B-B266DB42717D}"/>
    <hyperlink ref="J532" r:id="rId530" xr:uid="{F54CC814-A750-40A2-88B7-DA1A21BCDFB0}"/>
    <hyperlink ref="J533" r:id="rId531" xr:uid="{6D096F03-D279-4998-A041-DD84BA026DC9}"/>
    <hyperlink ref="J534" r:id="rId532" xr:uid="{0FE207B1-6038-4D96-9C39-8E3B6A204E43}"/>
    <hyperlink ref="J535" r:id="rId533" xr:uid="{D0D86B8D-B460-44AF-8659-AE06B99F221E}"/>
    <hyperlink ref="J536" r:id="rId534" xr:uid="{37BCB714-E652-4204-9D52-CA528186F84C}"/>
    <hyperlink ref="J537" r:id="rId535" xr:uid="{4D643DE8-8545-4D8D-A7C7-CD980E4D5761}"/>
    <hyperlink ref="J538" r:id="rId536" xr:uid="{7274863C-C508-4761-AFAF-7DF8E64E6BD6}"/>
    <hyperlink ref="J539" r:id="rId537" xr:uid="{3874895A-3A27-4F3B-94E2-D325E1960420}"/>
    <hyperlink ref="J540" r:id="rId538" xr:uid="{B77F706F-DF07-41F0-99E7-D72AD37C814F}"/>
    <hyperlink ref="J541" r:id="rId539" xr:uid="{D5E73D79-587F-45BA-A4E1-4E8DE4A33228}"/>
    <hyperlink ref="J542" r:id="rId540" xr:uid="{DD65FDCE-7C6C-430F-8237-B261DD7856A3}"/>
    <hyperlink ref="J543" r:id="rId541" xr:uid="{CA5E85D6-275C-4335-91D6-E53556991805}"/>
    <hyperlink ref="J544" r:id="rId542" xr:uid="{91EB75A6-FF13-4D71-A705-E36AF813266D}"/>
    <hyperlink ref="J545" r:id="rId543" xr:uid="{C75DA9D2-501F-486C-A303-EF24C6003CC4}"/>
    <hyperlink ref="J546" r:id="rId544" xr:uid="{94547A38-9BD5-41F1-9214-DD0CC1FED29E}"/>
    <hyperlink ref="J547" r:id="rId545" xr:uid="{200AEE91-F2EE-44FB-9CB7-49EEB84EEC6C}"/>
    <hyperlink ref="J548" r:id="rId546" xr:uid="{DC622AE5-B8BA-43F2-A2DA-8391DC31CE95}"/>
    <hyperlink ref="J549" r:id="rId547" xr:uid="{FF4763C4-ABA6-4367-982D-B0ED37D0B138}"/>
    <hyperlink ref="J550" r:id="rId548" xr:uid="{C9A48320-70B1-4323-A69D-83ED00CA40B1}"/>
    <hyperlink ref="J551" r:id="rId549" xr:uid="{FCD3EB5F-776E-4768-B612-B05E35CEB672}"/>
    <hyperlink ref="J552" r:id="rId550" xr:uid="{FC776C3F-20EC-4D2D-8151-D54729A7C2D7}"/>
    <hyperlink ref="J553" r:id="rId551" xr:uid="{8B5CAD8B-C254-4DCE-B048-97D0B974BC6F}"/>
    <hyperlink ref="J554" r:id="rId552" xr:uid="{B5BFAB29-276F-4A40-AC7E-02305CF1C09B}"/>
    <hyperlink ref="J555" r:id="rId553" xr:uid="{91049682-937D-49B9-B9A3-E5F629C51AD4}"/>
    <hyperlink ref="J556" r:id="rId554" xr:uid="{97D5BA6B-A9F8-4499-ACF1-FB7C315A25B6}"/>
    <hyperlink ref="J557" r:id="rId555" xr:uid="{9C2AA34B-8714-40B3-84D1-8B323FBAC582}"/>
    <hyperlink ref="J558" r:id="rId556" xr:uid="{EE0132E2-8FBD-4005-BA25-7FFD945D3D70}"/>
    <hyperlink ref="J559" r:id="rId557" xr:uid="{C7B2BF1E-D51B-4228-B9F8-7F37EFE847CA}"/>
    <hyperlink ref="J560" r:id="rId558" xr:uid="{743AB513-486C-4B13-8FF0-FE78F130970B}"/>
    <hyperlink ref="J561" r:id="rId559" xr:uid="{BB08C3D2-0784-4A24-8029-00C23327A8FB}"/>
    <hyperlink ref="J562" r:id="rId560" xr:uid="{20AB6A62-4E40-45E1-90FA-372394EFB9E1}"/>
    <hyperlink ref="J563" r:id="rId561" xr:uid="{7C766EF7-A5E1-41A2-A79E-61424AC32F83}"/>
    <hyperlink ref="J564" r:id="rId562" xr:uid="{3EDB11D5-86AE-4048-9122-142303554ABA}"/>
    <hyperlink ref="J565" r:id="rId563" xr:uid="{3D511FC5-274F-4ABF-BE1A-EBAF6B4D1008}"/>
    <hyperlink ref="J566" r:id="rId564" xr:uid="{312BC8F9-72ED-448D-A428-7A9372F8370D}"/>
    <hyperlink ref="J567" r:id="rId565" xr:uid="{E9C40AB8-DCCB-4269-B7D5-05BFF727435B}"/>
    <hyperlink ref="J568" r:id="rId566" xr:uid="{072DC2E8-433B-4373-B7AA-035AFB16603B}"/>
    <hyperlink ref="J569" r:id="rId567" xr:uid="{C387DB3F-E4BE-492C-85A1-98069A839668}"/>
    <hyperlink ref="J570" r:id="rId568" xr:uid="{7BAA9457-0D9E-4E25-8369-6DB2FC5BDA91}"/>
    <hyperlink ref="J571" r:id="rId569" xr:uid="{0CF4698F-A32A-4831-B540-2D9F57819879}"/>
    <hyperlink ref="J572" r:id="rId570" xr:uid="{352C9DAE-4D87-428D-A28E-6861F70F648D}"/>
    <hyperlink ref="J573" r:id="rId571" xr:uid="{2CD6A9DF-4826-4945-AE20-8224497D372D}"/>
    <hyperlink ref="J574" r:id="rId572" xr:uid="{20E115A2-7828-420A-9142-25A50EEE37A3}"/>
    <hyperlink ref="J575" r:id="rId573" xr:uid="{50EB7C97-EF60-42CD-802D-96302B89084F}"/>
    <hyperlink ref="J576" r:id="rId574" xr:uid="{7D4CD1BC-7D1F-4542-84BC-28518232DC6F}"/>
    <hyperlink ref="J577" r:id="rId575" xr:uid="{7D86C979-BE14-4123-B21A-79BB6162EB43}"/>
    <hyperlink ref="J578" r:id="rId576" xr:uid="{E84FD6CA-4796-49CA-B5A4-E7962492B6BF}"/>
    <hyperlink ref="J579" r:id="rId577" xr:uid="{6C1FC824-D64E-46F4-82D5-3C7FB2BAE288}"/>
    <hyperlink ref="J580" r:id="rId578" xr:uid="{B62721C0-23A7-496E-AC13-E779C4F0D239}"/>
    <hyperlink ref="J581" r:id="rId579" xr:uid="{99329F46-1A55-4672-9EB3-0F7A4E472727}"/>
    <hyperlink ref="J582" r:id="rId580" xr:uid="{404D51D5-3657-4FE4-B5B9-47D39743D226}"/>
    <hyperlink ref="J583" r:id="rId581" xr:uid="{440AE7B6-634D-4DCF-9DF9-430B47B278AF}"/>
    <hyperlink ref="J584" r:id="rId582" xr:uid="{7A6A052E-10A8-4B56-B8A8-B41E163DD472}"/>
    <hyperlink ref="J585" r:id="rId583" xr:uid="{D8554699-008A-4E74-B686-9E937792EFA9}"/>
    <hyperlink ref="J586" r:id="rId584" xr:uid="{1CF52C11-8CDA-4E35-9FF5-95DF41080D9F}"/>
    <hyperlink ref="J587" r:id="rId585" xr:uid="{C265849C-8576-48F6-B3D9-69AC7B82F38A}"/>
    <hyperlink ref="J588" r:id="rId586" xr:uid="{A53565A4-CADE-49B0-A949-9D6CFDC937B6}"/>
    <hyperlink ref="J589" r:id="rId587" xr:uid="{CDA9A005-7ADC-47DE-BCFA-A1D91B5F8286}"/>
    <hyperlink ref="J590" r:id="rId588" xr:uid="{CDEFC87A-63C7-4BA0-B04E-2A248D9C38AD}"/>
    <hyperlink ref="J591" r:id="rId589" xr:uid="{DBE9A593-B0EF-4CCD-91E6-529A1A6CDB2D}"/>
    <hyperlink ref="J592" r:id="rId590" xr:uid="{DF5ADD93-1CE3-4CDA-B63F-7B0117D1765A}"/>
    <hyperlink ref="J593" r:id="rId591" xr:uid="{093B984D-E78B-4DE7-ADCE-AE9732579D0E}"/>
    <hyperlink ref="J594" r:id="rId592" xr:uid="{957256FF-B13C-46A3-BFD2-B48A38EFC3D1}"/>
    <hyperlink ref="J595" r:id="rId593" xr:uid="{B0D0CC1F-CCBA-4DA8-8383-7A9D859DC9F1}"/>
    <hyperlink ref="J596" r:id="rId594" xr:uid="{7D875626-5915-4170-8750-BE45F6ADB2F6}"/>
    <hyperlink ref="J597" r:id="rId595" xr:uid="{D5F588A4-31B0-4484-A2E2-E28BE16ACE22}"/>
    <hyperlink ref="J598" r:id="rId596" xr:uid="{3C009A62-5095-4F79-8F8A-071DB662D118}"/>
    <hyperlink ref="J599" r:id="rId597" xr:uid="{0D0361C5-14C0-4B1F-A126-E00884935516}"/>
    <hyperlink ref="J600" r:id="rId598" xr:uid="{A9B55359-CC27-4A2B-9816-E3EB21959AB0}"/>
    <hyperlink ref="J601" r:id="rId599" xr:uid="{79D45E33-3676-4043-8A2D-E28AC2A7C5BE}"/>
    <hyperlink ref="J602" r:id="rId600" xr:uid="{A10C1F71-2727-4FE6-B7CC-19145743E707}"/>
    <hyperlink ref="J603" r:id="rId601" xr:uid="{FDB0A27A-442D-4D7C-8473-D820897EDDB4}"/>
    <hyperlink ref="J604" r:id="rId602" xr:uid="{A6373FE4-82B5-45EB-8D12-517DD2908E6D}"/>
    <hyperlink ref="J605" r:id="rId603" xr:uid="{8B0C5470-1F74-4785-9387-D0DCCDBA5B1E}"/>
    <hyperlink ref="J606" r:id="rId604" xr:uid="{998BC222-0135-42B3-B0DE-97437F2A7FFE}"/>
    <hyperlink ref="J607" r:id="rId605" xr:uid="{2CF983EB-BB56-4081-AFAF-DA6744D6C514}"/>
    <hyperlink ref="J608" r:id="rId606" xr:uid="{8E2F2B61-54A3-4C84-B440-1AC3CC7F9B97}"/>
    <hyperlink ref="J609" r:id="rId607" xr:uid="{76855A31-29B9-43DF-9C5B-67E6625291E2}"/>
    <hyperlink ref="J610" r:id="rId608" xr:uid="{0C4C08E0-B31D-4EBF-9378-FFEDA1514ACD}"/>
    <hyperlink ref="J611" r:id="rId609" xr:uid="{D9F225E8-BFB8-4EE9-AFE8-B8FBB7A2F309}"/>
    <hyperlink ref="J612" r:id="rId610" xr:uid="{AFBDF0C8-6E7D-4AB7-A9CD-93D5A4B9AB89}"/>
    <hyperlink ref="J613" r:id="rId611" xr:uid="{EA9929B2-80BD-46C1-9138-36955A6DACF9}"/>
    <hyperlink ref="J614" r:id="rId612" xr:uid="{CD930420-5FE7-4708-BFB7-197EB0EF2D4A}"/>
    <hyperlink ref="J615" r:id="rId613" xr:uid="{F0CF0085-B9B7-4ADF-8E96-B779FB953743}"/>
    <hyperlink ref="J616" r:id="rId614" xr:uid="{769EDA77-9857-4D07-821E-572224C28536}"/>
    <hyperlink ref="J617" r:id="rId615" xr:uid="{3764795B-3E93-4137-985D-4CFA5DAA8661}"/>
    <hyperlink ref="J618" r:id="rId616" xr:uid="{B62E2866-4D40-4B22-AD45-AD369FB3E31A}"/>
    <hyperlink ref="J619" r:id="rId617" xr:uid="{2DE09615-2146-437B-8876-C8DDDBBD035E}"/>
    <hyperlink ref="J620" r:id="rId618" xr:uid="{079DCFB9-2BE8-4197-B51D-9C67BAE887D6}"/>
    <hyperlink ref="J621" r:id="rId619" xr:uid="{70CEB8DF-28AF-42A5-A568-DBBB80D1397D}"/>
    <hyperlink ref="J622" r:id="rId620" xr:uid="{F7FCF2B8-F929-433C-8757-9C2C17960A55}"/>
    <hyperlink ref="J623" r:id="rId621" xr:uid="{99EA4B11-836C-44AE-B632-96A253232297}"/>
    <hyperlink ref="J624" r:id="rId622" xr:uid="{B626B2D6-55EC-491B-BB65-E8076B580292}"/>
    <hyperlink ref="J625" r:id="rId623" xr:uid="{C6EC31BA-2483-4EF5-8C70-221F1538CC16}"/>
    <hyperlink ref="J626" r:id="rId624" xr:uid="{9DE7E799-2E83-43AC-A3CF-2DCC43D96814}"/>
    <hyperlink ref="J627" r:id="rId625" xr:uid="{49C4F62E-9042-405D-A8F3-E580BF05404E}"/>
    <hyperlink ref="J628" r:id="rId626" xr:uid="{C0996687-5B06-4D5B-878D-E52BD62B9AD8}"/>
    <hyperlink ref="J629" r:id="rId627" xr:uid="{B3304FF8-B4B4-416F-923F-D8AC1B8D8190}"/>
    <hyperlink ref="J630" r:id="rId628" xr:uid="{884F472C-E647-441E-89D7-3032D454BAD2}"/>
    <hyperlink ref="J631" r:id="rId629" xr:uid="{0CCA47E6-1FF0-4565-97D7-7A0471C67F67}"/>
    <hyperlink ref="J632" r:id="rId630" xr:uid="{0446001A-42DE-4B50-978D-5FAE5887AE77}"/>
    <hyperlink ref="J633" r:id="rId631" xr:uid="{D8BF5DBE-FE38-413D-AFF2-5BDFAFEB65F2}"/>
    <hyperlink ref="J634" r:id="rId632" xr:uid="{1A7AE8BB-2ECA-4D5F-82D3-B5E744DCD549}"/>
    <hyperlink ref="J635" r:id="rId633" xr:uid="{12D9A203-76BE-4BD8-9FEF-32C403DD2A51}"/>
    <hyperlink ref="J636" r:id="rId634" xr:uid="{90877A7C-1474-44DC-8882-50E6E04DC58A}"/>
    <hyperlink ref="J637" r:id="rId635" xr:uid="{34668910-60A6-4E09-BA42-0B605E5205CF}"/>
    <hyperlink ref="J638" r:id="rId636" xr:uid="{7A0BDC09-999F-49C4-9817-5313AFAD873E}"/>
    <hyperlink ref="J639" r:id="rId637" xr:uid="{C2F94A87-E298-4003-A607-D358C99761FA}"/>
    <hyperlink ref="J640" r:id="rId638" xr:uid="{0173BF38-5C86-4D83-A32A-F9C4959F1D9D}"/>
    <hyperlink ref="J641" r:id="rId639" xr:uid="{C5C895B0-63AA-47B2-B866-4885ACEBCE63}"/>
    <hyperlink ref="J642" r:id="rId640" xr:uid="{13B47CB8-C4B4-463D-949D-155E3C4A30C4}"/>
    <hyperlink ref="J643" r:id="rId641" xr:uid="{F00E7BFC-AD07-4AF1-A208-242D5BD3A6E3}"/>
    <hyperlink ref="J644" r:id="rId642" xr:uid="{91C5BD02-7D81-4ABA-AB9B-ECAE22A3A3FA}"/>
    <hyperlink ref="J645" r:id="rId643" xr:uid="{CA032885-5E05-4B47-94D9-22BCC773CA96}"/>
    <hyperlink ref="J646" r:id="rId644" xr:uid="{2159F75C-24B8-4BC3-A6EC-2AC91BF7A597}"/>
    <hyperlink ref="J647" r:id="rId645" xr:uid="{EDD9EC64-6AAB-4B57-A2A5-39B68DDB042E}"/>
    <hyperlink ref="J648" r:id="rId646" xr:uid="{2B6E9454-0722-4F05-81AE-D20DC5C4CCFF}"/>
    <hyperlink ref="J649" r:id="rId647" xr:uid="{AD1C298B-3C8D-4097-898B-E8742197EAA5}"/>
    <hyperlink ref="J650" r:id="rId648" xr:uid="{C05BD243-12ED-4B92-9488-FE72D62F8B23}"/>
    <hyperlink ref="J651" r:id="rId649" xr:uid="{88D3CFC3-C747-45DF-85B1-4881BA866067}"/>
    <hyperlink ref="J652" r:id="rId650" xr:uid="{5C44FC6E-3396-4BE1-8E54-42E8B32039F7}"/>
    <hyperlink ref="J653" r:id="rId651" xr:uid="{FABC5C6D-1942-4415-B573-E14C5DE5DDE0}"/>
    <hyperlink ref="J654" r:id="rId652" xr:uid="{E2CE53D8-563E-47D5-AC6E-95B020E83BFB}"/>
    <hyperlink ref="J655" r:id="rId653" xr:uid="{D2420DB2-009C-4F76-A49F-857746DCA63A}"/>
    <hyperlink ref="J656" r:id="rId654" xr:uid="{A31E5368-CC90-4112-8178-CD0661503E5F}"/>
    <hyperlink ref="J657" r:id="rId655" xr:uid="{5AE0C42F-4395-408D-B938-26E88D412E22}"/>
    <hyperlink ref="J658" r:id="rId656" xr:uid="{49DBB785-04C6-47F7-80C8-1DA09A097129}"/>
    <hyperlink ref="J659" r:id="rId657" xr:uid="{2BBABD4C-5A1F-43D4-8305-72FA41A2130F}"/>
    <hyperlink ref="J660" r:id="rId658" xr:uid="{5B4A96E3-D67B-4510-B718-4E7CD4140582}"/>
    <hyperlink ref="J661" r:id="rId659" xr:uid="{179AAE77-3242-44C6-948B-4EC2A39DBFD5}"/>
    <hyperlink ref="J662" r:id="rId660" xr:uid="{0B60FCB8-03F4-4C71-97A6-923665FC41D7}"/>
    <hyperlink ref="J663" r:id="rId661" xr:uid="{4ECD6240-0B3C-4500-B0AB-8DA3489365D0}"/>
    <hyperlink ref="J664" r:id="rId662" xr:uid="{EE5CD692-4405-4673-A566-A0B62C9A25B4}"/>
    <hyperlink ref="J665" r:id="rId663" xr:uid="{07993E11-880B-470B-BAE3-76033C5A3AAA}"/>
    <hyperlink ref="J666" r:id="rId664" xr:uid="{64A1BA70-AA5C-4EC1-9D76-DA33F300B206}"/>
    <hyperlink ref="J667" r:id="rId665" xr:uid="{ABD7E782-054A-4AE8-992D-FB1E07B369E9}"/>
    <hyperlink ref="J668" r:id="rId666" xr:uid="{40860590-8D0B-4DA1-87BF-1854CADF927A}"/>
    <hyperlink ref="J669" r:id="rId667" xr:uid="{6AB8311D-C588-44F3-9658-AD27387C6AC6}"/>
    <hyperlink ref="J670" r:id="rId668" xr:uid="{58FC3049-6D21-4C4F-BA66-9E25A5742D7E}"/>
    <hyperlink ref="J671" r:id="rId669" xr:uid="{A53E98DD-687F-4278-A29D-5413D27EC8A3}"/>
    <hyperlink ref="J672" r:id="rId670" xr:uid="{1B2CC8E6-A6B7-45C5-A145-A575DBF7515E}"/>
    <hyperlink ref="J673" r:id="rId671" xr:uid="{0A13ABDE-516C-48F0-8D98-0EFF97F81FFF}"/>
    <hyperlink ref="J674" r:id="rId672" xr:uid="{5A53F5FB-85A1-48F2-B2DB-DE5EADB71825}"/>
    <hyperlink ref="J675" r:id="rId673" xr:uid="{8267A12D-4BC1-4C73-ABA0-962129689596}"/>
    <hyperlink ref="J676" r:id="rId674" xr:uid="{8AFACFA5-A2EF-4B3F-98D4-0564AFC4DF8F}"/>
    <hyperlink ref="J677" r:id="rId675" xr:uid="{D251C10A-D869-490E-834F-33B5453FB61C}"/>
    <hyperlink ref="J678" r:id="rId676" xr:uid="{C8A060F1-7B32-412E-B1BA-1C1D0482D43C}"/>
    <hyperlink ref="J679" r:id="rId677" xr:uid="{9274DFB1-3136-4A30-B2AE-D146A32B5A43}"/>
    <hyperlink ref="J680" r:id="rId678" xr:uid="{8A676C8E-0C72-44AC-BF25-D5CF9BDE13B7}"/>
    <hyperlink ref="J681" r:id="rId679" xr:uid="{51C5E8AF-2A95-4047-B4FD-47CA69154220}"/>
    <hyperlink ref="J682" r:id="rId680" xr:uid="{D7657C11-D8A6-4894-ACF0-0C0B25FC5AEE}"/>
    <hyperlink ref="J683" r:id="rId681" xr:uid="{8DE6DC69-4D82-49DC-B818-68DB70C66F75}"/>
    <hyperlink ref="J684" r:id="rId682" xr:uid="{40165BF2-EBD0-4CA4-AEB5-DBE610C7159D}"/>
    <hyperlink ref="J685" r:id="rId683" xr:uid="{1C55C1D5-FC69-492A-A8F1-6B41DA77BDD2}"/>
    <hyperlink ref="J686" r:id="rId684" xr:uid="{58E1013C-A7E8-49D3-AD37-21DA34AAEABD}"/>
    <hyperlink ref="J687" r:id="rId685" xr:uid="{E6BF7525-A250-4EAE-BE2E-3FC6AF1DC5D5}"/>
    <hyperlink ref="J688" r:id="rId686" xr:uid="{D6CD2526-1835-49AE-B5F3-C980D2270E93}"/>
  </hyperlinks>
  <pageMargins left="0.7" right="0.7" top="0.75" bottom="0.75" header="0.3" footer="0.3"/>
  <pageSetup paperSize="9" orientation="portrait" r:id="rId687"/>
  <drawing r:id="rId688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Caractères</vt:lpstr>
      <vt:lpstr>Cantons</vt:lpstr>
      <vt:lpstr>Communes</vt:lpstr>
      <vt:lpstr>Liste 1</vt:lpstr>
      <vt:lpstr>Liste 2</vt:lpstr>
      <vt:lpstr>Liste 3</vt:lpstr>
      <vt:lpstr>Liste 4</vt:lpstr>
      <vt:lpstr>Liste 5</vt:lpstr>
      <vt:lpstr>Liste 6</vt:lpstr>
      <vt:lpstr>'Liste 5'!_FilterDatabase</vt:lpstr>
      <vt:lpstr>'Liste 6'!_FilterDatabase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Vieille David BFS</dc:creator>
  <cp:lastModifiedBy>Ahles Gérald BFS</cp:lastModifiedBy>
  <dcterms:created xsi:type="dcterms:W3CDTF">2022-02-14T05:32:23Z</dcterms:created>
  <dcterms:modified xsi:type="dcterms:W3CDTF">2024-03-25T07:12:32Z</dcterms:modified>
</cp:coreProperties>
</file>